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age" sheetId="1" state="visible" r:id="rId3"/>
    <sheet name="Documents" sheetId="2" state="visible" r:id="rId4"/>
    <sheet name="Pages" sheetId="3" state="visible" r:id="rId5"/>
    <sheet name="Sources" sheetId="4" state="visible" r:id="rId6"/>
    <sheet name="Extra resorts" sheetId="5" state="visible" r:id="rId7"/>
    <sheet name="Blocked" sheetId="6" state="visible" r:id="rId8"/>
    <sheet name="Lo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<sst xmlns="http://schemas.openxmlformats.org/spreadsheetml/2006/main" count="100988" uniqueCount="30791">
  <si>
    <t xml:space="preserve">#</t>
  </si>
  <si>
    <t xml:space="preserve">Resort</t>
  </si>
  <si>
    <t xml:space="preserve">Official site status</t>
  </si>
  <si>
    <t xml:space="preserve">factsheet (latest yr)</t>
  </si>
  <si>
    <t xml:space="preserve">wedding (latest yr)</t>
  </si>
  <si>
    <t xml:space="preserve">events (latest yr)</t>
  </si>
  <si>
    <t xml:space="preserve">map (latest yr)</t>
  </si>
  <si>
    <t xml:space="preserve">dive_map (latest yr)</t>
  </si>
  <si>
    <t xml:space="preserve">spa_menu (latest yr)</t>
  </si>
  <si>
    <t xml:space="preserve">dining_menu (latest yr)</t>
  </si>
  <si>
    <t xml:space="preserve">dive_prices (latest yr)</t>
  </si>
  <si>
    <t xml:space="preserve">excursions (latest yr)</t>
  </si>
  <si>
    <t xml:space="preserve">kids (latest yr)</t>
  </si>
  <si>
    <t xml:space="preserve">villa_plans (latest yr)</t>
  </si>
  <si>
    <t xml:space="preserve">all_inclusive (latest yr)</t>
  </si>
  <si>
    <t xml:space="preserve">sustainability (latest yr)</t>
  </si>
  <si>
    <t xml:space="preserve">calendar (latest yr)</t>
  </si>
  <si>
    <t xml:space="preserve">brochure (latest yr)</t>
  </si>
  <si>
    <t xml:space="preserve">press_kit (latest yr)</t>
  </si>
  <si>
    <t xml:space="preserve">other (latest yr)</t>
  </si>
  <si>
    <t xml:space="preserve">obsolete (latest yr)</t>
  </si>
  <si>
    <t xml:space="preserve">Total docs</t>
  </si>
  <si>
    <t xml:space="preserve">Current docs</t>
  </si>
  <si>
    <t xml:space="preserve">Latest factsheet</t>
  </si>
  <si>
    <t xml:space="preserve">Gaps (priority 1)</t>
  </si>
  <si>
    <t xml:space="preserve">Rename notes</t>
  </si>
  <si>
    <t xml:space="preserve">Six Senses Laamu</t>
  </si>
  <si>
    <t xml:space="preserve">blocked</t>
  </si>
  <si>
    <t xml:space="preserve">factsheet, wedding, events</t>
  </si>
  <si>
    <t xml:space="preserve">Filitheyo Island Resort</t>
  </si>
  <si>
    <t xml:space="preserve">blocked-partial</t>
  </si>
  <si>
    <t xml:space="preserve">Adaaran Select Hudhuranfushi</t>
  </si>
  <si>
    <t xml:space="preserve">ok</t>
  </si>
  <si>
    <t xml:space="preserve">Ayada Maldives</t>
  </si>
  <si>
    <t xml:space="preserve">events</t>
  </si>
  <si>
    <t xml:space="preserve">Bolifushi Island Resort</t>
  </si>
  <si>
    <t xml:space="preserve">wedding, events</t>
  </si>
  <si>
    <t xml:space="preserve">OZEN Reserve Bolifushi (confirm)</t>
  </si>
  <si>
    <t xml:space="preserve">Joali Being Bodufushi</t>
  </si>
  <si>
    <t xml:space="preserve">unreachable</t>
  </si>
  <si>
    <t xml:space="preserve">Joali Muravandhoo</t>
  </si>
  <si>
    <t xml:space="preserve">Hilton Maldives Amingiri Resort &amp; Spa</t>
  </si>
  <si>
    <t xml:space="preserve">unverified</t>
  </si>
  <si>
    <t xml:space="preserve">Amilla Fushi</t>
  </si>
  <si>
    <t xml:space="preserve">Dreamland - The Unique Sea &amp; Lake Resort/Spa</t>
  </si>
  <si>
    <t xml:space="preserve">Angaga Island Resort and Spa</t>
  </si>
  <si>
    <t xml:space="preserve">Thulhagiri Island Resort &amp; Spa</t>
  </si>
  <si>
    <t xml:space="preserve">factsheet, events</t>
  </si>
  <si>
    <t xml:space="preserve">Sandies Bathala</t>
  </si>
  <si>
    <t xml:space="preserve">factsheet, wedding</t>
  </si>
  <si>
    <t xml:space="preserve">Baglioni Resort Maldives</t>
  </si>
  <si>
    <t xml:space="preserve">Alila Kothaifaru Maldives</t>
  </si>
  <si>
    <t xml:space="preserve">JW Marriott Kaafu Atoll Island Resort</t>
  </si>
  <si>
    <t xml:space="preserve">Rihiveli Maldives Resort</t>
  </si>
  <si>
    <t xml:space="preserve">site redirects to expireddomains.com</t>
  </si>
  <si>
    <t xml:space="preserve">JW Marriott Maldives Resort &amp; Spa</t>
  </si>
  <si>
    <t xml:space="preserve">The Residence Maldives</t>
  </si>
  <si>
    <t xml:space="preserve">factsheet</t>
  </si>
  <si>
    <t xml:space="preserve">The Residence Maldives At Dhigurah</t>
  </si>
  <si>
    <t xml:space="preserve">Brennia Kottefaru</t>
  </si>
  <si>
    <t xml:space="preserve">Barceló Whale Lagoon Maldives</t>
  </si>
  <si>
    <t xml:space="preserve">Meliá Whale Lagoon Maldives</t>
  </si>
  <si>
    <t xml:space="preserve">Nooe Maldives Kunavashi</t>
  </si>
  <si>
    <t xml:space="preserve">Canareef Resort Maldives</t>
  </si>
  <si>
    <t xml:space="preserve">Raffles Maldives Meradhoo Resort</t>
  </si>
  <si>
    <t xml:space="preserve">Halcyon Maldives</t>
  </si>
  <si>
    <t xml:space="preserve">Centara Ras Fushi Resort &amp; Spa</t>
  </si>
  <si>
    <t xml:space="preserve">Grand Park Kodhipparu Maldives</t>
  </si>
  <si>
    <t xml:space="preserve">Kudadoo Maldives Private island</t>
  </si>
  <si>
    <t xml:space="preserve">Dheruhfinolhu by Jawakara Islands Maldives</t>
  </si>
  <si>
    <t xml:space="preserve">Jawakara Islands (shared documents)</t>
  </si>
  <si>
    <t xml:space="preserve">Hurawalhi Island Resort</t>
  </si>
  <si>
    <t xml:space="preserve">Innahura Maldives Resort</t>
  </si>
  <si>
    <t xml:space="preserve">Cocoon Maldives</t>
  </si>
  <si>
    <t xml:space="preserve">Dhigali Maldives</t>
  </si>
  <si>
    <t xml:space="preserve">NIVA Dhigali; site redirects to www.nivadhigali.com</t>
  </si>
  <si>
    <t xml:space="preserve">Adaaran Select Meedhupparu</t>
  </si>
  <si>
    <t xml:space="preserve">Heritance Aarah</t>
  </si>
  <si>
    <t xml:space="preserve">Coastline Residences</t>
  </si>
  <si>
    <t xml:space="preserve">The Ritz Carlton Maldives Fari Islands</t>
  </si>
  <si>
    <t xml:space="preserve">Veligandu Maldives Resort Island</t>
  </si>
  <si>
    <t xml:space="preserve">'Veli' in Crown &amp; Champa filenames</t>
  </si>
  <si>
    <t xml:space="preserve">NH Collection Maldives Havodda Resort</t>
  </si>
  <si>
    <t xml:space="preserve">Amari Havodda (older name)</t>
  </si>
  <si>
    <t xml:space="preserve">Le Méridien Maldives Resort and Spa</t>
  </si>
  <si>
    <t xml:space="preserve">Ozen By Atmosphere At Maadhoo</t>
  </si>
  <si>
    <t xml:space="preserve">OZEN Life Maadhoo</t>
  </si>
  <si>
    <t xml:space="preserve">Dhiggiri Tourist Resort</t>
  </si>
  <si>
    <t xml:space="preserve">Dhigufaru Island Resort</t>
  </si>
  <si>
    <t xml:space="preserve">Hard Rock Hotel Maldives</t>
  </si>
  <si>
    <t xml:space="preserve">site redirects to hotel.hardrock.com</t>
  </si>
  <si>
    <t xml:space="preserve">Saii Lagoon Maldives</t>
  </si>
  <si>
    <t xml:space="preserve">wedding</t>
  </si>
  <si>
    <t xml:space="preserve">site redirects to www.saiihotels.com</t>
  </si>
  <si>
    <t xml:space="preserve">SO/ Maldives</t>
  </si>
  <si>
    <t xml:space="preserve">Park Hyatt Maldives, Hadahaa</t>
  </si>
  <si>
    <t xml:space="preserve">Dusit Thani Maldives</t>
  </si>
  <si>
    <t xml:space="preserve">Vakkaru Maldives</t>
  </si>
  <si>
    <t xml:space="preserve">Sun Siyam Olhuveli Maldives</t>
  </si>
  <si>
    <t xml:space="preserve">Olhuveli Beach &amp; Spa, file code SSO</t>
  </si>
  <si>
    <t xml:space="preserve">Emerald Maldives Resort &amp; Spa Fasmendho</t>
  </si>
  <si>
    <t xml:space="preserve">Eri Maldives</t>
  </si>
  <si>
    <t xml:space="preserve">Cinnamon Hakuraa Huraa Maldives</t>
  </si>
  <si>
    <t xml:space="preserve">Emerald Faarufushi Resort &amp; Spa</t>
  </si>
  <si>
    <t xml:space="preserve">Fihaalhohi Maldives</t>
  </si>
  <si>
    <t xml:space="preserve">Four Seasons Resort Maldives at Kuda Huraa</t>
  </si>
  <si>
    <t xml:space="preserve">Fushifaru Maldives</t>
  </si>
  <si>
    <t xml:space="preserve">Sirru Fen Fushi</t>
  </si>
  <si>
    <t xml:space="preserve">Fairmont Maldives Sirru Fen Fushi</t>
  </si>
  <si>
    <t xml:space="preserve">Jumeirah Maldives Olhahali Island</t>
  </si>
  <si>
    <t xml:space="preserve">Reethi Beach Resort</t>
  </si>
  <si>
    <t xml:space="preserve">Equator Village</t>
  </si>
  <si>
    <t xml:space="preserve">Cora Cora Maldives</t>
  </si>
  <si>
    <t xml:space="preserve">Hondaafushi Island Resort</t>
  </si>
  <si>
    <t xml:space="preserve">Radisson Blu Resort Maldives</t>
  </si>
  <si>
    <t xml:space="preserve">Cheval Blanc Randheli</t>
  </si>
  <si>
    <t xml:space="preserve">Como Maalifushi</t>
  </si>
  <si>
    <t xml:space="preserve">Waldorf Astoria Maldives Ithaafushi</t>
  </si>
  <si>
    <t xml:space="preserve">JA Manafaru</t>
  </si>
  <si>
    <t xml:space="preserve">Adaaran Club Rannalhi</t>
  </si>
  <si>
    <t xml:space="preserve">Joy Island</t>
  </si>
  <si>
    <t xml:space="preserve">Kagi Maldives Resort and Spa</t>
  </si>
  <si>
    <t xml:space="preserve">Embudhu Village</t>
  </si>
  <si>
    <t xml:space="preserve">site redirects to www.embuduvillage.com</t>
  </si>
  <si>
    <t xml:space="preserve">Summer Island Maldives</t>
  </si>
  <si>
    <t xml:space="preserve">Kandolhu Island Maldives</t>
  </si>
  <si>
    <t xml:space="preserve">Kandima Maldives</t>
  </si>
  <si>
    <t xml:space="preserve">Hideaway Beach Resort and Spa at Dhonakulhi Island Maldives</t>
  </si>
  <si>
    <t xml:space="preserve">Atmosphere Kanifushi Maldives</t>
  </si>
  <si>
    <t xml:space="preserve">Meeru Maldives Resort Island</t>
  </si>
  <si>
    <t xml:space="preserve">Komandoo Island Resort</t>
  </si>
  <si>
    <t xml:space="preserve">Raaya by Atmosphere</t>
  </si>
  <si>
    <t xml:space="preserve">Kuredu Island Resort</t>
  </si>
  <si>
    <t xml:space="preserve">Ifuru Island Maldives</t>
  </si>
  <si>
    <t xml:space="preserve">Mabinhura by Jawakara Islands Maldives</t>
  </si>
  <si>
    <t xml:space="preserve">Alimatha Aquatic Resort</t>
  </si>
  <si>
    <t xml:space="preserve">Centara Mirage Lagoon Maldives &amp; Centara Grand Lagoon Maldives</t>
  </si>
  <si>
    <t xml:space="preserve">two resorts sharing one entry</t>
  </si>
  <si>
    <t xml:space="preserve">Four Seasons Private Island Maldives at Voavah</t>
  </si>
  <si>
    <t xml:space="preserve">Four Seasons Resort Maldives at Landaa Giraavaru</t>
  </si>
  <si>
    <t xml:space="preserve">Holiday Inn Resort Kandooma Maldives</t>
  </si>
  <si>
    <t xml:space="preserve">Inter Continental Maldives Maamunagau</t>
  </si>
  <si>
    <t xml:space="preserve">Six Senses Kanuhura</t>
  </si>
  <si>
    <t xml:space="preserve">Lily Beach Resort</t>
  </si>
  <si>
    <t xml:space="preserve">Amaya Kuda Rah Maldives</t>
  </si>
  <si>
    <t xml:space="preserve">NH Maldives Kuda Rah</t>
  </si>
  <si>
    <t xml:space="preserve">Maayafushi Tourist Resort</t>
  </si>
  <si>
    <t xml:space="preserve">Reethi Faru Resort</t>
  </si>
  <si>
    <t xml:space="preserve">Malahini Kuda Bandos</t>
  </si>
  <si>
    <t xml:space="preserve">site redirects to malahini.mv</t>
  </si>
  <si>
    <t xml:space="preserve">Dhawa Ihuru</t>
  </si>
  <si>
    <t xml:space="preserve">Angsana Ihuru (older name), file code DHMVIH</t>
  </si>
  <si>
    <t xml:space="preserve">Angsana Resort &amp; Spa Maldives - Velavaru</t>
  </si>
  <si>
    <t xml:space="preserve">Madifushi Private Island</t>
  </si>
  <si>
    <t xml:space="preserve">Conrad Maldives Rangali Island</t>
  </si>
  <si>
    <t xml:space="preserve">Club Med Kanifinolhu</t>
  </si>
  <si>
    <t xml:space="preserve">site redirects to www.clubmed.us</t>
  </si>
  <si>
    <t xml:space="preserve">Club Med Finolhu Villas</t>
  </si>
  <si>
    <t xml:space="preserve">W Maldives</t>
  </si>
  <si>
    <t xml:space="preserve">Sheraton Maldives Full Moon Resort &amp; Spa</t>
  </si>
  <si>
    <t xml:space="preserve">Medhufushi Island Resort</t>
  </si>
  <si>
    <t xml:space="preserve">Kuda Villingili Resort Maldives</t>
  </si>
  <si>
    <t xml:space="preserve">Anantara Kihavah Villas</t>
  </si>
  <si>
    <t xml:space="preserve">The Westin Maldives Miriandhoo Resort</t>
  </si>
  <si>
    <t xml:space="preserve">Rahaa Resort</t>
  </si>
  <si>
    <t xml:space="preserve">Constance Moofushi Resort</t>
  </si>
  <si>
    <t xml:space="preserve">Furaveri Island Resort &amp; Spa</t>
  </si>
  <si>
    <t xml:space="preserve">Huvafenfushi Maldives</t>
  </si>
  <si>
    <t xml:space="preserve">Nika Island Resort and Spa</t>
  </si>
  <si>
    <t xml:space="preserve">Mercure Maldives Kooddoo</t>
  </si>
  <si>
    <t xml:space="preserve">Gangehi Island Resort</t>
  </si>
  <si>
    <t xml:space="preserve">Oblu Select by Atmosphere at Sangeli</t>
  </si>
  <si>
    <t xml:space="preserve">site redirects to www.coloursofoblu.com</t>
  </si>
  <si>
    <t xml:space="preserve">Nova Maldives</t>
  </si>
  <si>
    <t xml:space="preserve">Niyama Maldives</t>
  </si>
  <si>
    <t xml:space="preserve">Sun Siyam Iru Veli Maldives</t>
  </si>
  <si>
    <t xml:space="preserve">Outrigger Maldives Maafushivaru Resort</t>
  </si>
  <si>
    <t xml:space="preserve">Lti Maafushivaru (older name)</t>
  </si>
  <si>
    <t xml:space="preserve">Bandos Maldives</t>
  </si>
  <si>
    <t xml:space="preserve">Cocoa Island</t>
  </si>
  <si>
    <t xml:space="preserve">Avani + Fares Maldives</t>
  </si>
  <si>
    <t xml:space="preserve">Pullman Maldives Maamutaa Resort</t>
  </si>
  <si>
    <t xml:space="preserve">Aanugandu Island Resort</t>
  </si>
  <si>
    <t xml:space="preserve">Gili Lankanfushi</t>
  </si>
  <si>
    <t xml:space="preserve">Centara Grand Island Resort &amp; Spa Maldives</t>
  </si>
  <si>
    <t xml:space="preserve">Oaga Art Resort</t>
  </si>
  <si>
    <t xml:space="preserve">One &amp; Only Reethi Rah, Maldives</t>
  </si>
  <si>
    <t xml:space="preserve">Riu Atoll and Riu Palace Maldivas</t>
  </si>
  <si>
    <t xml:space="preserve">Robinson Noonu</t>
  </si>
  <si>
    <t xml:space="preserve">Robinson Maldives</t>
  </si>
  <si>
    <t xml:space="preserve">Noku Maldives</t>
  </si>
  <si>
    <t xml:space="preserve">Oblu By Atmosphere at Helengeli</t>
  </si>
  <si>
    <t xml:space="preserve">OBLU Nature Helengeli by Sentido; site redirects to www.coloursofoblu.com</t>
  </si>
  <si>
    <t xml:space="preserve">The St. Regis Vommuli Resort, Maldives</t>
  </si>
  <si>
    <t xml:space="preserve">Diamonds Thudufushi Beach and Water Villas</t>
  </si>
  <si>
    <t xml:space="preserve">Finolhu Baa Atoll Maldives</t>
  </si>
  <si>
    <t xml:space="preserve">Soneva Secret</t>
  </si>
  <si>
    <t xml:space="preserve">Varu Island Resort</t>
  </si>
  <si>
    <t xml:space="preserve">Kudafushi Resort &amp; Spa</t>
  </si>
  <si>
    <t xml:space="preserve">The Standard Huruvalhi Maldives</t>
  </si>
  <si>
    <t xml:space="preserve">Soneva Fushi Resort</t>
  </si>
  <si>
    <t xml:space="preserve">Safari Island</t>
  </si>
  <si>
    <t xml:space="preserve">Soneva Jani</t>
  </si>
  <si>
    <t xml:space="preserve">South Palm Resort Maldives</t>
  </si>
  <si>
    <t xml:space="preserve">Anantara Resort and Spa Maldives</t>
  </si>
  <si>
    <t xml:space="preserve">Anantara Veli and Naladhu</t>
  </si>
  <si>
    <t xml:space="preserve">Sun Siyam Vilu Reef Maldives</t>
  </si>
  <si>
    <t xml:space="preserve">Sun Siyam Iru Fushi Maldives</t>
  </si>
  <si>
    <t xml:space="preserve">The Sun Siyam Iru Fushi, file code TSSI</t>
  </si>
  <si>
    <t xml:space="preserve">Biyaadhoo Island Resort</t>
  </si>
  <si>
    <t xml:space="preserve">Coco Bodu Hithi</t>
  </si>
  <si>
    <t xml:space="preserve">Coco Palm Dhunikolhu</t>
  </si>
  <si>
    <t xml:space="preserve">Makunudu Island</t>
  </si>
  <si>
    <t xml:space="preserve">Taj Coral Reef Resort and Spa</t>
  </si>
  <si>
    <t xml:space="preserve">Taj Exotica Resort &amp; Spa Maldives</t>
  </si>
  <si>
    <t xml:space="preserve">Constance Halaveli Resort</t>
  </si>
  <si>
    <t xml:space="preserve">file code CHRG</t>
  </si>
  <si>
    <t xml:space="preserve">Drift Theluveliga Retreat</t>
  </si>
  <si>
    <t xml:space="preserve">The Nautilus Maldives</t>
  </si>
  <si>
    <t xml:space="preserve">Patina Maldives, Fari Islands</t>
  </si>
  <si>
    <t xml:space="preserve">Cinnamon Dhonveli Maldives</t>
  </si>
  <si>
    <t xml:space="preserve">Cinnamon Velifushi Maldives</t>
  </si>
  <si>
    <t xml:space="preserve">Ellaidhoo Maldives By Cinnamon</t>
  </si>
  <si>
    <t xml:space="preserve">The Marina at Crossroads Maldives</t>
  </si>
  <si>
    <t xml:space="preserve">Adaaran Prestige Vadoo</t>
  </si>
  <si>
    <t xml:space="preserve">Baros Maldives</t>
  </si>
  <si>
    <t xml:space="preserve">Velassaru Maldives</t>
  </si>
  <si>
    <t xml:space="preserve">NIVA Velassaru; site redirects to www.nivavelassaru.com</t>
  </si>
  <si>
    <t xml:space="preserve">Kuramathi Maldives</t>
  </si>
  <si>
    <t xml:space="preserve">Milaidhoo Island Maldives</t>
  </si>
  <si>
    <t xml:space="preserve">You &amp; Me Maldives</t>
  </si>
  <si>
    <t xml:space="preserve">You &amp; Me by Cocoon</t>
  </si>
  <si>
    <t xml:space="preserve">Banyan Tree Maldives Vabbinfaru</t>
  </si>
  <si>
    <t xml:space="preserve">Cocogiri Island Resort</t>
  </si>
  <si>
    <t xml:space="preserve">Velaa Private Island Maldives</t>
  </si>
  <si>
    <t xml:space="preserve">Mirihi Island Resort</t>
  </si>
  <si>
    <t xml:space="preserve">Kurumba Maldives</t>
  </si>
  <si>
    <t xml:space="preserve">site redirects to www.nivakurumba.com</t>
  </si>
  <si>
    <t xml:space="preserve">Vilamendhoo Island Resort</t>
  </si>
  <si>
    <t xml:space="preserve">Villa Nautica Paradise Island</t>
  </si>
  <si>
    <t xml:space="preserve">Paradise Island Resort</t>
  </si>
  <si>
    <t xml:space="preserve">Villa Park Sun Island</t>
  </si>
  <si>
    <t xml:space="preserve">Royal Island Resort and Spa</t>
  </si>
  <si>
    <t xml:space="preserve">Diamonds Athuruga Beach &amp; Water Villas</t>
  </si>
  <si>
    <t xml:space="preserve">Siyam World Maldives</t>
  </si>
  <si>
    <t xml:space="preserve">Lux* South Ari Atoll, Maldives</t>
  </si>
  <si>
    <t xml:space="preserve">Yash Nature Resort</t>
  </si>
  <si>
    <t xml:space="preserve">Kuredhivaru Resort and Spa</t>
  </si>
  <si>
    <t xml:space="preserve">resort_id</t>
  </si>
  <si>
    <t xml:space="preserve">resort_name</t>
  </si>
  <si>
    <t xml:space="preserve">doc_type</t>
  </si>
  <si>
    <t xml:space="preserve">file_name</t>
  </si>
  <si>
    <t xml:space="preserve">edition_year</t>
  </si>
  <si>
    <t xml:space="preserve">valid_from</t>
  </si>
  <si>
    <t xml:space="preserve">valid_to</t>
  </si>
  <si>
    <t xml:space="preserve">pages</t>
  </si>
  <si>
    <t xml:space="preserve">size_kb</t>
  </si>
  <si>
    <t xml:space="preserve">text_layer</t>
  </si>
  <si>
    <t xml:space="preserve">source</t>
  </si>
  <si>
    <t xml:space="preserve">source_type</t>
  </si>
  <si>
    <t xml:space="preserve">url</t>
  </si>
  <si>
    <t xml:space="preserve">all_urls</t>
  </si>
  <si>
    <t xml:space="preserve">sha256</t>
  </si>
  <si>
    <t xml:space="preserve">local_path</t>
  </si>
  <si>
    <t xml:space="preserve">r2_key</t>
  </si>
  <si>
    <t xml:space="preserve">status</t>
  </si>
  <si>
    <t xml:space="preserve">is_latest</t>
  </si>
  <si>
    <t xml:space="preserve">match_status</t>
  </si>
  <si>
    <t xml:space="preserve">checked_on</t>
  </si>
  <si>
    <t xml:space="preserve">notes</t>
  </si>
  <si>
    <t xml:space="preserve">dining_menu</t>
  </si>
  <si>
    <t xml:space="preserve">2026_Six-Senses-Laamu.pdf</t>
  </si>
  <si>
    <t xml:space="preserve">Y</t>
  </si>
  <si>
    <t xml:space="preserve">awesomegetawaymaldives.com</t>
  </si>
  <si>
    <t xml:space="preserve">dmc-agency</t>
  </si>
  <si>
    <t xml:space="preserve">https://awesomegetawaymaldives.com/wp-content/uploads/2026/03/Six-Senses-Laamu.pdf</t>
  </si>
  <si>
    <t xml:space="preserve">https://awesomegetawaymaldives.com/wp-content/uploads/2026/03/Six-Senses-Laamu.pdf | https://awesomegetawaymaldives.com/wp-content/uploads/2026/03/Six-Senses-Laamu-Factsheet.pdf</t>
  </si>
  <si>
    <t xml:space="preserve">06a9a0ae443b6ea55981779328c88d8e67c92b51c888cd9a65834cca112f0d39</t>
  </si>
  <si>
    <t xml:space="preserve">library/001_six-senses-laamu/dining_menu/2026_Six-Senses-Laamu.pdf</t>
  </si>
  <si>
    <t xml:space="preserve">current</t>
  </si>
  <si>
    <t xml:space="preserve">matched</t>
  </si>
  <si>
    <t xml:space="preserve">2026-10-04</t>
  </si>
  <si>
    <t xml:space="preserve">sustainability</t>
  </si>
  <si>
    <t xml:space="preserve">2024_IMPACT-REPORT-2024-1.pdf</t>
  </si>
  <si>
    <t xml:space="preserve">secretparadise.mv</t>
  </si>
  <si>
    <t xml:space="preserve">https://secretparadise.mv/wp-content/uploads/2025/07/IMPACT-REPORT-2024-1.pdf</t>
  </si>
  <si>
    <t xml:space="preserve">1977ebd75c32a848703e24a0dd29f0adee9f105b311297687576486944d9b5fe</t>
  </si>
  <si>
    <t xml:space="preserve">library/001_six-senses-laamu/sustainability/2024_IMPACT-REPORT-2024-1.pdf</t>
  </si>
  <si>
    <t xml:space="preserve">outdated</t>
  </si>
  <si>
    <t xml:space="preserve">2022_Blue_Green_Laamu_November_2022_.pdf</t>
  </si>
  <si>
    <t xml:space="preserve">letsgomaldives.com</t>
  </si>
  <si>
    <t xml:space="preserve">https://letsgomaldives.com/wp-content/uploads/2022/12/Blue_Green_Laamu_November_2022_.pdf</t>
  </si>
  <si>
    <t xml:space="preserve">4d8f3dc1676eff4a9174860c3a0f7d1f6d1785831e6438a06bc9fa5baed3a2b9</t>
  </si>
  <si>
    <t xml:space="preserve">library/001_six-senses-laamu/sustainability/2022_Blue_Green_Laamu_November_2022_.pdf</t>
  </si>
  <si>
    <t xml:space="preserve">N</t>
  </si>
  <si>
    <t xml:space="preserve">2026_document.pdf</t>
  </si>
  <si>
    <t xml:space="preserve">adaaran.com</t>
  </si>
  <si>
    <t xml:space="preserve">official</t>
  </si>
  <si>
    <t xml:space="preserve">https://www.adaaran.com/selecthudhuranfushi/view-download/?id=menu-16</t>
  </si>
  <si>
    <t xml:space="preserve">3764e1af8a14180ba61928a2b2f8faa8745f53e9b9eab3dd5023e29f457e7be2</t>
  </si>
  <si>
    <t xml:space="preserve">library/003_adaaran-select-hudhuranfushi/factsheet/2026_document.pdf</t>
  </si>
  <si>
    <t xml:space="preserve">2023_Fact-Sheet-Adaaran-Select-Hudhuran-Fushi.pdf</t>
  </si>
  <si>
    <t xml:space="preserve">neoscapesmaldives.com</t>
  </si>
  <si>
    <t xml:space="preserve">https://www.neoscapesmaldives.com/wp-content/uploads/Fact-Sheet-Adaaran-Select-Hudhuran-Fushi.pdf</t>
  </si>
  <si>
    <t xml:space="preserve">c016ce75c6f518d6c8407fd70776be116b10d20e4460ac665533378ed48c4676</t>
  </si>
  <si>
    <t xml:space="preserve">library/003_adaaran-select-hudhuranfushi/factsheet/2023_Fact-Sheet-Adaaran-Select-Hudhuran-Fushi.pdf</t>
  </si>
  <si>
    <t xml:space="preserve">2027_document.pdf</t>
  </si>
  <si>
    <t xml:space="preserve">https://www.adaaran.com/selecthudhuranfushi/view-download/?id=ASHW</t>
  </si>
  <si>
    <t xml:space="preserve">a53763cc618ed5a2dc139042880884ff710382cc026cf836a2f16fba4c261c79</t>
  </si>
  <si>
    <t xml:space="preserve">library/003_adaaran-select-hudhuranfushi/wedding/2027_document.pdf</t>
  </si>
  <si>
    <t xml:space="preserve">https://www.adaaran.com/selecthudhuranfushi/view-download/?id=hrf-mice</t>
  </si>
  <si>
    <t xml:space="preserve">20d39ba0f4494c88cba4056f12e54ceb279d40a8e5252404b0ae3655fe8bb61f</t>
  </si>
  <si>
    <t xml:space="preserve">library/003_adaaran-select-hudhuranfushi/events/2027_document.pdf</t>
  </si>
  <si>
    <t xml:space="preserve">map</t>
  </si>
  <si>
    <t xml:space="preserve">2025_Adaaran-Resorts-_-Sustainability-Management-Plan.pdf</t>
  </si>
  <si>
    <t xml:space="preserve">https://adaaran.eme-devops.com/2025/08/Adaaran-Resorts-%E2%80%93-Sustainability-Management-Plan.pdf</t>
  </si>
  <si>
    <t xml:space="preserve">22b587766b38f4dab0abdd6311fd68bf96e97d0eb2ea82372c9062243cf71ba2</t>
  </si>
  <si>
    <t xml:space="preserve">library/003_adaaran-select-hudhuranfushi/map/2025_Adaaran-Resorts-_-Sustainability-Management-Plan.pdf</t>
  </si>
  <si>
    <t xml:space="preserve">needs-review</t>
  </si>
  <si>
    <t xml:space="preserve">ambiguous match [3]</t>
  </si>
  <si>
    <t xml:space="preserve">2020_Adaaran-Select-Huduran-Fushi-Map.pdf</t>
  </si>
  <si>
    <t xml:space="preserve">https://www.neoscapesmaldives.com/wp-content/uploads/Adaaran-Select-Huduran-Fushi-Map.pdf</t>
  </si>
  <si>
    <t xml:space="preserve">51b89df5cc8ab34fb1230a701df04d08ff70235e31cdbf37ac3e916ad6166a59</t>
  </si>
  <si>
    <t xml:space="preserve">library/003_adaaran-select-hudhuranfushi/map/2020_Adaaran-Select-Huduran-Fushi-Map.pdf</t>
  </si>
  <si>
    <t xml:space="preserve">2025_document.pdf</t>
  </si>
  <si>
    <t xml:space="preserve">https://www.adaaran.com/selecthudhuranfushi/view-download/?id=menu-13</t>
  </si>
  <si>
    <t xml:space="preserve">bc2eb63f728d8b23951b121041a9916e3b4d00d538ce0f180ad38b8eb85ff137</t>
  </si>
  <si>
    <t xml:space="preserve">library/003_adaaran-select-hudhuranfushi/dining_menu/2025_document.pdf</t>
  </si>
  <si>
    <t xml:space="preserve">dive_prices</t>
  </si>
  <si>
    <t xml:space="preserve">https://www.adaaran.com/selecthudhuranfushi/view-download/?id=surf%20price%20list</t>
  </si>
  <si>
    <t xml:space="preserve">e984a7ddc4341386ceae04dd4b7532f902551c3e086d6ee9205a19cba6e67d89</t>
  </si>
  <si>
    <t xml:space="preserve">library/003_adaaran-select-hudhuranfushi/dive_prices/2026_document.pdf</t>
  </si>
  <si>
    <t xml:space="preserve">2026_c84951ec_document.pdf</t>
  </si>
  <si>
    <t xml:space="preserve">https://www.adaaran.com/selecthudhuranfushi/view-download/?id=Menu-10</t>
  </si>
  <si>
    <t xml:space="preserve">c84951ec4cc57cad023b025b343054d9f6c6e617337d0973f53881919ce9abd0</t>
  </si>
  <si>
    <t xml:space="preserve">library/003_adaaran-select-hudhuranfushi/dive_prices/2026_c84951ec_document.pdf</t>
  </si>
  <si>
    <t xml:space="preserve">https://www.adaaran.com/selecthudhuranfushi/view-download/?id=menu-11</t>
  </si>
  <si>
    <t xml:space="preserve">ed51097d2e77cb469e68326f76f30b19293bcdb5393c422b9ee5c5f0cd68e535</t>
  </si>
  <si>
    <t xml:space="preserve">library/003_adaaran-select-hudhuranfushi/dive_prices/2025_document.pdf</t>
  </si>
  <si>
    <t xml:space="preserve">excursions</t>
  </si>
  <si>
    <t xml:space="preserve">https://www.adaaran.com/selecthudhuranfushi/view-download/?id=menu-15</t>
  </si>
  <si>
    <t xml:space="preserve">8b81dce618011a47650c0660914d33cf70f84170631babc4c60be23dbf29f59e</t>
  </si>
  <si>
    <t xml:space="preserve">library/003_adaaran-select-hudhuranfushi/excursions/2026_document.pdf</t>
  </si>
  <si>
    <t xml:space="preserve">2026_9e49ed08_document.pdf</t>
  </si>
  <si>
    <t xml:space="preserve">https://www.adaaran.com/selecthudhuranfushi/view-download/?id=hrf-excursion</t>
  </si>
  <si>
    <t xml:space="preserve">9e49ed088aebad320d2e0209a00998df2a7ed33100944f9af2a8d9a94d11454e</t>
  </si>
  <si>
    <t xml:space="preserve">library/003_adaaran-select-hudhuranfushi/excursions/2026_9e49ed08_document.pdf</t>
  </si>
  <si>
    <t xml:space="preserve">2026_2026-Environment-Policy-Adaaran-Resorts-Maldives.pdf</t>
  </si>
  <si>
    <t xml:space="preserve">https://adaaran.eme-devops.com/2026/06/2026-Environment-Policy-Adaaran-Resorts-Maldives.pdf</t>
  </si>
  <si>
    <t xml:space="preserve">5b43ab1ac5eaf17e810421d364db68b9a624f6d16903fda4452dc00ca9f38505</t>
  </si>
  <si>
    <t xml:space="preserve">library/003_adaaran-select-hudhuranfushi/sustainability/2026_2026-Environment-Policy-Adaaran-Resorts-Maldives.pdf</t>
  </si>
  <si>
    <t xml:space="preserve">2026_Adaaran-Resorts-SMP-2026-.pdf</t>
  </si>
  <si>
    <t xml:space="preserve">https://adaaran.eme-devops.com/2026/06/Adaaran-Resorts-SMP-2026-.pdf</t>
  </si>
  <si>
    <t xml:space="preserve">b79763f6347abc842dc59415c85b301658a9015637b1f44f509e7e1f600d38df</t>
  </si>
  <si>
    <t xml:space="preserve">library/003_adaaran-select-hudhuranfushi/sustainability/2026_Adaaran-Resorts-SMP-2026-.pdf</t>
  </si>
  <si>
    <t xml:space="preserve">2025_Sustainabilty-Report-ASH-2025-26_compressed.pdf</t>
  </si>
  <si>
    <t xml:space="preserve">https://adaaran.eme-devops.com/2026/05/Sustainabilty-Report-ASH-2025-26_compressed.pdf</t>
  </si>
  <si>
    <t xml:space="preserve">69a359fd09709c1e9054954395bdaa7e4807d5ed38598e81d9a25c8d4ec89b0f</t>
  </si>
  <si>
    <t xml:space="preserve">library/003_adaaran-select-hudhuranfushi/sustainability/2025_Sustainabilty-Report-ASH-2025-26_compressed.pdf</t>
  </si>
  <si>
    <t xml:space="preserve">2025_Adaaran-Resorts-_-Sustainability-Policy.pdf</t>
  </si>
  <si>
    <t xml:space="preserve">https://adaaran.eme-devops.com/2025/08/Adaaran-Resorts-%E2%80%93-Sustainability-Policy.pdf</t>
  </si>
  <si>
    <t xml:space="preserve">957954fce422f65bf83fec81ee12552964da033300e4db181bdec241ca17287f</t>
  </si>
  <si>
    <t xml:space="preserve">library/003_adaaran-select-hudhuranfushi/sustainability/2025_Adaaran-Resorts-_-Sustainability-Policy.pdf</t>
  </si>
  <si>
    <t xml:space="preserve">2025_Adaaran-Select-Hudhuran-Fushi-_-Sustainability-Report-2024-2025.pdf</t>
  </si>
  <si>
    <t xml:space="preserve">https://adaaran.eme-devops.com/2025/08/Adaaran-Select-Hudhuran-Fushi-%E2%80%93-Sustainability-Report-2024-2025.pdf</t>
  </si>
  <si>
    <t xml:space="preserve">15e27309fe69d1384476bca7a347cdc7a22b5277358a34a49b6466261a123f35</t>
  </si>
  <si>
    <t xml:space="preserve">library/003_adaaran-select-hudhuranfushi/sustainability/2025_Adaaran-Select-Hudhuran-Fushi-_-Sustainability-Report-2024-2025.pdf</t>
  </si>
  <si>
    <t xml:space="preserve">2023_Adaaran-Select-Hudhuranfushi-Sustainability-Report-2023-24.pdf</t>
  </si>
  <si>
    <t xml:space="preserve">https://adaaran.eme-devops.com/2025/08/Adaaran-Select-Hudhuranfushi-Sustainability-Report-2023-24.pdf</t>
  </si>
  <si>
    <t xml:space="preserve">3ce908f23d54e644eacb1fab2bae24ee0ed7266ecc1e2e8aec7cae30ae59e7ad</t>
  </si>
  <si>
    <t xml:space="preserve">library/003_adaaran-select-hudhuranfushi/sustainability/2023_Adaaran-Select-Hudhuranfushi-Sustainability-Report-2023-24.pdf</t>
  </si>
  <si>
    <t xml:space="preserve">2022_Adaaran-Select-Hudhuranfushi-Sustainability-Report-2022-23.pdf</t>
  </si>
  <si>
    <t xml:space="preserve">https://adaaran.eme-devops.com/2025/08/Adaaran-Select-Hudhuranfushi-Sustainability-Report-2022-23.pdf</t>
  </si>
  <si>
    <t xml:space="preserve">1a940a12891c464608ca25e4a73fbfe1469cc5bb591e1918c7386a4a8408450e</t>
  </si>
  <si>
    <t xml:space="preserve">library/003_adaaran-select-hudhuranfushi/sustainability/2022_Adaaran-Select-Hudhuranfushi-Sustainability-Report-2022-23.pdf</t>
  </si>
  <si>
    <t xml:space="preserve">2021_Adaaran-Select-Hudhuranfushi-Sustainability-Report-2021-22.pdf</t>
  </si>
  <si>
    <t xml:space="preserve">https://adaaran.eme-devops.com/2025/08/Adaaran-Select-Hudhuranfushi-Sustainability-Report-2021-22.pdf</t>
  </si>
  <si>
    <t xml:space="preserve">d310fd2fb311577c9ba0f38180b792a7e1b8c8a84570964f165d426be895e8ea</t>
  </si>
  <si>
    <t xml:space="preserve">library/003_adaaran-select-hudhuranfushi/sustainability/2021_Adaaran-Select-Hudhuranfushi-Sustainability-Report-2021-22.pdf</t>
  </si>
  <si>
    <t xml:space="preserve">2019_Adaaran-Select-Hudhuranfushi-Sustainability-Report-2019-20-21.pdf</t>
  </si>
  <si>
    <t xml:space="preserve">https://adaaran.eme-devops.com/2025/08/Adaaran-Select-Hudhuranfushi-Sustainability-Report-2019-20-21.pdf</t>
  </si>
  <si>
    <t xml:space="preserve">544f09afa7e35999efe785602e91b5ac9b55243b626e9557c6c8a0f65eeb874e</t>
  </si>
  <si>
    <t xml:space="preserve">library/003_adaaran-select-hudhuranfushi/sustainability/2019_Adaaran-Select-Hudhuranfushi-Sustainability-Report-2019-20-21.pdf</t>
  </si>
  <si>
    <t xml:space="preserve">brochure</t>
  </si>
  <si>
    <t xml:space="preserve">2023_o8txtj8h.pdf</t>
  </si>
  <si>
    <t xml:space="preserve">visitmaldives.com</t>
  </si>
  <si>
    <t xml:space="preserve">https://visitmaldives.s3.amazonaws.com/eY3VWxw3/o8txtj8h.pdf</t>
  </si>
  <si>
    <t xml:space="preserve">c39bcadbb8b06e699d54d2487d30cd0e965122dc31db62b67a723ca0cd175e4d</t>
  </si>
  <si>
    <t xml:space="preserve">library/003_adaaran-select-hudhuranfushi/brochure/2023_o8txtj8h.pdf</t>
  </si>
  <si>
    <t xml:space="preserve">ambiguous match [3, 159]</t>
  </si>
  <si>
    <t xml:space="preserve">2024_Ayada-Maldives-Factsheet.pdf</t>
  </si>
  <si>
    <t xml:space="preserve">https://www.neoscapesmaldives.com/wp-content/uploads/Ayada-Maldives-Factsheet.pdf</t>
  </si>
  <si>
    <t xml:space="preserve">19b02051f838b69028909773e22e302bf07da75a4c7b3814532d31d99b99689b</t>
  </si>
  <si>
    <t xml:space="preserve">library/004_ayada-maldives/factsheet/2024_Ayada-Maldives-Factsheet.pdf</t>
  </si>
  <si>
    <t xml:space="preserve">2024_Ayada-Maldives-Wedding-Package-2024.pdf</t>
  </si>
  <si>
    <t xml:space="preserve">ayadamaldives.com</t>
  </si>
  <si>
    <t xml:space="preserve">https://www.ayadamaldives.com/s/Ayada-Maldives-Wedding-Package-2024.pdf</t>
  </si>
  <si>
    <t xml:space="preserve">6393fde676a95714b524b2051379a2317881bf2a14b9821d15247f38d73a0350</t>
  </si>
  <si>
    <t xml:space="preserve">library/004_ayada-maldives/wedding/2024_Ayada-Maldives-Wedding-Package-2024.pdf</t>
  </si>
  <si>
    <t xml:space="preserve">2024_CH-Bev-List.pdf</t>
  </si>
  <si>
    <t xml:space="preserve">https://www.ayadamaldives.com/s/CH-Bev-List.pdf</t>
  </si>
  <si>
    <t xml:space="preserve">7066a36fd8272d652962db727a0c622485e7558367863b6a5ac1cad4ac72cee0</t>
  </si>
  <si>
    <t xml:space="preserve">library/004_ayada-maldives/dining_menu/2024_CH-Bev-List.pdf</t>
  </si>
  <si>
    <t xml:space="preserve">2024_Wine-List-2024-russian.pdf</t>
  </si>
  <si>
    <t xml:space="preserve">https://www.ayadamaldives.com/s/Wine-List-2024-russian.pdf</t>
  </si>
  <si>
    <t xml:space="preserve">6241fb078a6b38a94889f3acedc4c4e9b7466ba7198a373eee756ab8c9d298fd</t>
  </si>
  <si>
    <t xml:space="preserve">library/004_ayada-maldives/dining_menu/2024_Wine-List-2024-russian.pdf</t>
  </si>
  <si>
    <t xml:space="preserve">2024_Wine-List-2024.pdf</t>
  </si>
  <si>
    <t xml:space="preserve">https://www.ayadamaldives.com/s/Wine-List-2024.pdf</t>
  </si>
  <si>
    <t xml:space="preserve">e8afbac975a711457b75da281377a2f797ebdd303b39fb3294d54da5809c5061</t>
  </si>
  <si>
    <t xml:space="preserve">library/004_ayada-maldives/dining_menu/2024_Wine-List-2024.pdf</t>
  </si>
  <si>
    <t xml:space="preserve">2024_Eng-Bev-List.pdf</t>
  </si>
  <si>
    <t xml:space="preserve">https://www.ayadamaldives.com/s/Eng-Bev-List.pdf</t>
  </si>
  <si>
    <t xml:space="preserve">5db2fbe56312d1c7924162b009be0c635809700ffeccb360f81d74116ecef420</t>
  </si>
  <si>
    <t xml:space="preserve">library/004_ayada-maldives/dining_menu/2024_Eng-Bev-List.pdf</t>
  </si>
  <si>
    <t xml:space="preserve">2024_RU-Bev-List.pdf</t>
  </si>
  <si>
    <t xml:space="preserve">https://www.ayadamaldives.com/s/RU-Bev-List.pdf</t>
  </si>
  <si>
    <t xml:space="preserve">2feccd92e690e001116c38de71f8ece41aea48a2261ef7a733949a67ca12205a</t>
  </si>
  <si>
    <t xml:space="preserve">library/004_ayada-maldives/dining_menu/2024_RU-Bev-List.pdf</t>
  </si>
  <si>
    <t xml:space="preserve">2024_Wine-List-2024-chinese.pdf</t>
  </si>
  <si>
    <t xml:space="preserve">https://www.ayadamaldives.com/s/Wine-List-2024-chinese.pdf</t>
  </si>
  <si>
    <t xml:space="preserve">66021ce4c6422cb1e357ac0dde8148bc1133e9a567521d331fd112872d2f4d78</t>
  </si>
  <si>
    <t xml:space="preserve">library/004_ayada-maldives/dining_menu/2024_Wine-List-2024-chinese.pdf</t>
  </si>
  <si>
    <t xml:space="preserve">2024_CigarMenu2pdf-onlynames-1.pdf</t>
  </si>
  <si>
    <t xml:space="preserve">https://www.ayadamaldives.com/s/CigarMenu2pdf-onlynames-1.pdf</t>
  </si>
  <si>
    <t xml:space="preserve">af0837caf02917d64e4503c3b97a72abffd86bd8d384a299ccfe6fa8f1fd6c8b</t>
  </si>
  <si>
    <t xml:space="preserve">library/004_ayada-maldives/dining_menu/2024_CigarMenu2pdf-onlynames-1.pdf</t>
  </si>
  <si>
    <t xml:space="preserve">2023_In-Villa-Dinning-Menu-24hrs-English.pdf</t>
  </si>
  <si>
    <t xml:space="preserve">https://www.ayadamaldives.com/s/In-Villa-Dinning-Menu-24hrs-English.pdf</t>
  </si>
  <si>
    <t xml:space="preserve">b574fe01ad0cc2cf1333f5bc3b94d6cab24ceb16f08abfd7fd778b3c03491bb7</t>
  </si>
  <si>
    <t xml:space="preserve">library/004_ayada-maldives/dining_menu/2023_In-Villa-Dinning-Menu-24hrs-English.pdf</t>
  </si>
  <si>
    <t xml:space="preserve">2023_Sea-Salt-new-menu-Russian-re3m.pdf</t>
  </si>
  <si>
    <t xml:space="preserve">https://www.ayadamaldives.com/s/Sea-Salt-new-menu-Russian-re3m.pdf</t>
  </si>
  <si>
    <t xml:space="preserve">421a0b9258b977d3d57c52a89fcb1acc29c64cd30950b6cc6203a68c024fb0e0</t>
  </si>
  <si>
    <t xml:space="preserve">library/004_ayada-maldives/dining_menu/2023_Sea-Salt-new-menu-Russian-re3m.pdf</t>
  </si>
  <si>
    <t xml:space="preserve">2023_Sea-Salt-new-menu-p7pe.pdf</t>
  </si>
  <si>
    <t xml:space="preserve">https://www.ayadamaldives.com/s/Sea-Salt-new-menu-p7pe.pdf</t>
  </si>
  <si>
    <t xml:space="preserve">547fbf548f962acaaf39a52f5dd4b83e5e110f0bc6bb1773d1eb59db6ce4bc6b</t>
  </si>
  <si>
    <t xml:space="preserve">library/004_ayada-maldives/dining_menu/2023_Sea-Salt-new-menu-p7pe.pdf</t>
  </si>
  <si>
    <t xml:space="preserve">2023_Sea-Salt-new-menu-Chinese-mfnc.pdf</t>
  </si>
  <si>
    <t xml:space="preserve">https://www.ayadamaldives.com/s/Sea-Salt-new-menu-Chinese-mfnc.pdf</t>
  </si>
  <si>
    <t xml:space="preserve">cae35e5f758b161a4f5a2a301fe4eccb255a675b34e99d0856f3c951e3cb2840</t>
  </si>
  <si>
    <t xml:space="preserve">library/004_ayada-maldives/dining_menu/2023_Sea-Salt-new-menu-Chinese-mfnc.pdf</t>
  </si>
  <si>
    <t xml:space="preserve">2022_IDJ-Bin-end-List-2022-English.pdf</t>
  </si>
  <si>
    <t xml:space="preserve">https://www.ayadamaldives.com/s/IDJ-Bin-end-List-2022-English.pdf</t>
  </si>
  <si>
    <t xml:space="preserve">2d082c4de6baa295551a709e3f3fe21cfbbf6f47f205f62afacbb96e6d88a542</t>
  </si>
  <si>
    <t xml:space="preserve">library/004_ayada-maldives/dining_menu/2022_IDJ-Bin-end-List-2022-English.pdf</t>
  </si>
  <si>
    <t xml:space="preserve">2022_Mizu-Menu-2022-ds72.pdf</t>
  </si>
  <si>
    <t xml:space="preserve">https://www.ayadamaldives.com/s/Mizu-Menu-2022-ds72.pdf</t>
  </si>
  <si>
    <t xml:space="preserve">02cdfa0e31f1c7a9a8c6892002577af260a8ab63149311448be967c052929c0d</t>
  </si>
  <si>
    <t xml:space="preserve">library/004_ayada-maldives/dining_menu/2022_Mizu-Menu-2022-ds72.pdf</t>
  </si>
  <si>
    <t xml:space="preserve">2022_Private-Dining-Menu-ca8b.pdf</t>
  </si>
  <si>
    <t xml:space="preserve">https://www.ayadamaldives.com/s/Private-Dining-Menu-ca8b.pdf</t>
  </si>
  <si>
    <t xml:space="preserve">8c794155f4129755f88ee3971e388236b792bac0109c0d35eba11412c0b3c04a</t>
  </si>
  <si>
    <t xml:space="preserve">library/004_ayada-maldives/dining_menu/2022_Private-Dining-Menu-ca8b.pdf</t>
  </si>
  <si>
    <t xml:space="preserve">2020_Beverage-List-Russian.pdf</t>
  </si>
  <si>
    <t xml:space="preserve">https://www.ayadamaldives.com/s/Beverage-List-Russian.pdf</t>
  </si>
  <si>
    <t xml:space="preserve">97a588b88659b836f4e2d3fe35d53a42fca10829b93f977181421dce0aba3b97</t>
  </si>
  <si>
    <t xml:space="preserve">library/004_ayada-maldives/dining_menu/2020_Beverage-List-Russian.pdf</t>
  </si>
  <si>
    <t xml:space="preserve">2020_Kai-Menu-October-Russian.pdf</t>
  </si>
  <si>
    <t xml:space="preserve">https://www.ayadamaldives.com/s/Kai-Menu-October-Russian.pdf</t>
  </si>
  <si>
    <t xml:space="preserve">4583c25fcac701cf7a69ddd895698d5f4d120014e177f638081b144dfecb2b22</t>
  </si>
  <si>
    <t xml:space="preserve">library/004_ayada-maldives/dining_menu/2020_Kai-Menu-October-Russian.pdf</t>
  </si>
  <si>
    <t xml:space="preserve">2020_ZD-October-Menu-Russian-FINAL.pdf</t>
  </si>
  <si>
    <t xml:space="preserve">https://www.ayadamaldives.com/s/ZD-October-Menu-Russian-FINAL.pdf</t>
  </si>
  <si>
    <t xml:space="preserve">00a4cde4aac5c7a9b18edd288eba1f4b520f051111b370148c49c16dd913104f</t>
  </si>
  <si>
    <t xml:space="preserve">library/004_ayada-maldives/dining_menu/2020_ZD-October-Menu-Russian-FINAL.pdf</t>
  </si>
  <si>
    <t xml:space="preserve">2020_Russian-Beach-BBQ-Menu.pdf</t>
  </si>
  <si>
    <t xml:space="preserve">https://www.ayadamaldives.com/s/Russian-Beach-BBQ-Menu.pdf</t>
  </si>
  <si>
    <t xml:space="preserve">781f790a26fa07bc599e04e417d10c65ab9646716cd55bf5c30494f2deab34c1</t>
  </si>
  <si>
    <t xml:space="preserve">library/004_ayada-maldives/dining_menu/2020_Russian-Beach-BBQ-Menu.pdf</t>
  </si>
  <si>
    <t xml:space="preserve">2020_Ocean-Breeze-Russian-Menu-October-FINAL.pdf</t>
  </si>
  <si>
    <t xml:space="preserve">https://www.ayadamaldives.com/s/Ocean-Breeze-Russian-Menu-October-FINAL.pdf</t>
  </si>
  <si>
    <t xml:space="preserve">9e1c4155be3a2ae955dd7f4e0aa538ab36cd5aa54e718bc7365663b884efd89f</t>
  </si>
  <si>
    <t xml:space="preserve">library/004_ayada-maldives/dining_menu/2020_Ocean-Breeze-Russian-Menu-October-FINAL.pdf</t>
  </si>
  <si>
    <t xml:space="preserve">2019_WineCheesepdf.pdf</t>
  </si>
  <si>
    <t xml:space="preserve">https://www.ayadamaldives.com/s/WineCheesepdf.pdf</t>
  </si>
  <si>
    <t xml:space="preserve">a70a63874e27d4f867e4d100e0fd56f81598e12b8f6749adcb8d413baba3050b</t>
  </si>
  <si>
    <t xml:space="preserve">library/004_ayada-maldives/dining_menu/2019_WineCheesepdf.pdf</t>
  </si>
  <si>
    <t xml:space="preserve">2025_Watersports-_Prices_2025-2.pdf</t>
  </si>
  <si>
    <t xml:space="preserve">https://www.ayadamaldives.com/s/Watersports-_Prices_2025-2.pdf</t>
  </si>
  <si>
    <t xml:space="preserve">ded0ba0e00cbbe402086857b7bb2fbf3e121d204b3b1d086ea2fb4b640491ce0</t>
  </si>
  <si>
    <t xml:space="preserve">library/004_ayada-maldives/dive_prices/2025_Watersports-_Prices_2025-2.pdf</t>
  </si>
  <si>
    <t xml:space="preserve">2022_Safety-Information.pdf</t>
  </si>
  <si>
    <t xml:space="preserve">https://www.ayadamaldives.com/s/Safety-Information.pdf</t>
  </si>
  <si>
    <t xml:space="preserve">49fed3f5e9e0cf235e9cce18c9e3a56a7d47577101c89e511300609a6f4ea443</t>
  </si>
  <si>
    <t xml:space="preserve">library/004_ayada-maldives/dive_prices/2022_Safety-Information.pdf</t>
  </si>
  <si>
    <t xml:space="preserve">2024_Jet-Car-zytf.pdf</t>
  </si>
  <si>
    <t xml:space="preserve">https://www.ayadamaldives.com/s/Jet-Car-zytf.pdf</t>
  </si>
  <si>
    <t xml:space="preserve">a5a17131ac1daf4087229fd2bc638a9d2c765d311f86c45b4c62b35d36f4caf5</t>
  </si>
  <si>
    <t xml:space="preserve">library/004_ayada-maldives/excursions/2024_Jet-Car-zytf.pdf</t>
  </si>
  <si>
    <t xml:space="preserve">all_inclusive</t>
  </si>
  <si>
    <t xml:space="preserve">2025_Photography2025.pdf</t>
  </si>
  <si>
    <t xml:space="preserve">https://www.ayadamaldives.com/s/Photography2025.pdf</t>
  </si>
  <si>
    <t xml:space="preserve">733b3493a7d6c9d29bb404b740cb51448fc2851e57df7b9ec5c7c0e02547c6cb</t>
  </si>
  <si>
    <t xml:space="preserve">library/004_ayada-maldives/all_inclusive/2025_Photography2025.pdf</t>
  </si>
  <si>
    <t xml:space="preserve">2021_Diamond-All-Inclusive.pdf</t>
  </si>
  <si>
    <t xml:space="preserve">https://ayada2.squarespace.com/s/Diamond-All-Inclusive.pdf</t>
  </si>
  <si>
    <t xml:space="preserve">ee423ef4674887941b9f0022a63001786843f0a02362696538a54cd620263d73</t>
  </si>
  <si>
    <t xml:space="preserve">library/004_ayada-maldives/all_inclusive/2021_Diamond-All-Inclusive.pdf</t>
  </si>
  <si>
    <t xml:space="preserve">2026_destination-guide-2026-turkish.pdf</t>
  </si>
  <si>
    <t xml:space="preserve">https://visitmaldives.com/en/downloads/destination-guide-2026-turkish</t>
  </si>
  <si>
    <t xml:space="preserve">11b33bba59934c03263f647b959fdaece43e75e694a3948722ffabee38d94b1f</t>
  </si>
  <si>
    <t xml:space="preserve">library/004_ayada-maldives/brochure/2026_destination-guide-2026-turkish.pdf</t>
  </si>
  <si>
    <t xml:space="preserve">2021_Ayada-Reopening-Guidelines-Revised.pdf</t>
  </si>
  <si>
    <t xml:space="preserve">https://www.ayadamaldives.com/s/Ayada-Reopening-Guidelines-Revised.pdf</t>
  </si>
  <si>
    <t xml:space="preserve">275e7380109c3b7d6c9d54e332ef2f283cece6b69d80e760e217b8036bdb5c72</t>
  </si>
  <si>
    <t xml:space="preserve">library/004_ayada-maldives/brochure/2021_Ayada-Reopening-Guidelines-Revised.pdf</t>
  </si>
  <si>
    <t xml:space="preserve">press_kit</t>
  </si>
  <si>
    <t xml:space="preserve">2023_OttomanBevList-Eng_compressed.pdf</t>
  </si>
  <si>
    <t xml:space="preserve">https://www.ayadamaldives.com/s/OttomanBevList-Eng_compressed.pdf</t>
  </si>
  <si>
    <t xml:space="preserve">https://www.ayadamaldives.com/s/OttomanBevList-Eng_compressed.pdf | https://www.ayadamaldives.com/s/Ottoman-Bev-List-Eng_compressed.pdf</t>
  </si>
  <si>
    <t xml:space="preserve">0509a538702e6003e43ce3a5cadd04b5a6041bd668038e6865491c1cff751345</t>
  </si>
  <si>
    <t xml:space="preserve">library/004_ayada-maldives/press_kit/2023_OttomanBevList-Eng_compressed.pdf</t>
  </si>
  <si>
    <t xml:space="preserve">other</t>
  </si>
  <si>
    <t xml:space="preserve">2024_Jet-Car-Russian.pdf</t>
  </si>
  <si>
    <t xml:space="preserve">https://www.ayadamaldives.com/s/Jet-Car-Russian.pdf</t>
  </si>
  <si>
    <t xml:space="preserve">aefc0aa8f91be2517c276bc4659c932706511fd0897171e11cb65a49152b8167</t>
  </si>
  <si>
    <t xml:space="preserve">library/004_ayada-maldives/other/2024_Jet-Car-Russian.pdf</t>
  </si>
  <si>
    <t xml:space="preserve">2023_OZEN-RESERVE-BOLIFUSHI-Fact-Sheet.pdf</t>
  </si>
  <si>
    <t xml:space="preserve">https://www.neoscapesmaldives.com/wp-content/uploads/OZEN-RESERVE-BOLIFUSHI-Fact-Sheet.pdf</t>
  </si>
  <si>
    <t xml:space="preserve">7ed1921719e7da56c5cbd60a08b4d7caaa3c7c7d8e4ddfe5d9f707be2f6e5c18</t>
  </si>
  <si>
    <t xml:space="preserve">library/005_bolifushi-island-resort/factsheet/2023_OZEN-RESERVE-BOLIFUSHI-Fact-Sheet.pdf</t>
  </si>
  <si>
    <t xml:space="preserve">2023_OZEN-RESERVE-BOLIFUSHI-Resort-Map-1.pdf</t>
  </si>
  <si>
    <t xml:space="preserve">https://www.neoscapesmaldives.com/wp-content/uploads/OZEN-RESERVE-BOLIFUSHI-Resort-Map-1.pdf</t>
  </si>
  <si>
    <t xml:space="preserve">2dbf84410d5c1fcd345ba54a1a8db59029d55fba891f362311f8f475b03f3ef6</t>
  </si>
  <si>
    <t xml:space="preserve">library/005_bolifushi-island-resort/map/2023_OZEN-RESERVE-BOLIFUSHI-Resort-Map-1.pdf</t>
  </si>
  <si>
    <t xml:space="preserve">2023_JoaliBeing_Factsheet_V13.pdf</t>
  </si>
  <si>
    <t xml:space="preserve">https://www.neoscapesmaldives.com/wp-content/uploads/JoaliBeing_Factsheet_V13.pdf</t>
  </si>
  <si>
    <t xml:space="preserve">9ad07a852c3410a087dd9af50cffcddaa1341e032690482fb80ead824656d515</t>
  </si>
  <si>
    <t xml:space="preserve">library/006_joali-being-bodufushi/factsheet/2023_JoaliBeing_Factsheet_V13.pdf</t>
  </si>
  <si>
    <t xml:space="preserve">2024_Map_25x30_V3.pdf</t>
  </si>
  <si>
    <t xml:space="preserve">https://www.neoscapesmaldives.com/wp-content/uploads/Map_25x30_V3.pdf</t>
  </si>
  <si>
    <t xml:space="preserve">44d13728557e1bd7adf711a79098f565301e93d297f5e61dbfcfc6f8af309e51</t>
  </si>
  <si>
    <t xml:space="preserve">library/006_joali-being-bodufushi/map/2024_Map_25x30_V3.pdf</t>
  </si>
  <si>
    <t xml:space="preserve">ambiguous match [6]</t>
  </si>
  <si>
    <t xml:space="preserve">2023_JOALI-Maldives-Factsheet.pdf</t>
  </si>
  <si>
    <t xml:space="preserve">https://www.neoscapesmaldives.com/wp-content/uploads/JOALI-Maldives-Factsheet.pdf</t>
  </si>
  <si>
    <t xml:space="preserve">6bae9d01e36b8840ecdec117eb478c8c9420eb0389239e53aeec1022b734028d</t>
  </si>
  <si>
    <t xml:space="preserve">library/007_joali-muravandhoo/factsheet/2023_JOALI-Maldives-Factsheet.pdf</t>
  </si>
  <si>
    <t xml:space="preserve">2023_JOALI-Maldives-Island-Map.pdf</t>
  </si>
  <si>
    <t xml:space="preserve">https://www.neoscapesmaldives.com/wp-content/uploads/JOALI-Maldives-Island-Map.pdf</t>
  </si>
  <si>
    <t xml:space="preserve">3510c6fa7c7effb2c089f422de3f188b7a6fd8effe0a3b37cd057cd784d18a0f</t>
  </si>
  <si>
    <t xml:space="preserve">library/007_joali-muravandhoo/map/2023_JOALI-Maldives-Island-Map.pdf</t>
  </si>
  <si>
    <t xml:space="preserve">villa_plans</t>
  </si>
  <si>
    <t xml:space="preserve">2026_Joali-Maldives.pdf</t>
  </si>
  <si>
    <t xml:space="preserve">https://awesomegetawaymaldives.com/wp-content/uploads/2026/03/Joali-Maldives.pdf</t>
  </si>
  <si>
    <t xml:space="preserve">https://awesomegetawaymaldives.com/wp-content/uploads/2026/03/Joali-Maldives.pdf | https://awesomegetawaymaldives.com/wp-content/uploads/2026/03/joali-factsheet.pdf</t>
  </si>
  <si>
    <t xml:space="preserve">fb90b5a3f1c9362b2f5250893a034dcea2af5eeabe75e724fe646e0b74d55f41</t>
  </si>
  <si>
    <t xml:space="preserve">library/007_joali-muravandhoo/villa_plans/2026_Joali-Maldives.pdf</t>
  </si>
  <si>
    <t xml:space="preserve">2026_so_sotogrande_press-release_green-key_ES.pdf</t>
  </si>
  <si>
    <t xml:space="preserve">so-hotels.com</t>
  </si>
  <si>
    <t xml:space="preserve">https://so-hotels.com/wp-content/uploads/sites/19/2026/01/so_sotogrande_press-release_green-key_ES.pdf</t>
  </si>
  <si>
    <t xml:space="preserve">9b506f6f364cfbdeb8e595905b7a296c9bdd9a13d28003ac14a08d84c89d66bb</t>
  </si>
  <si>
    <t xml:space="preserve">library/007_joali-muravandhoo/sustainability/2026_so_sotogrande_press-release_green-key_ES.pdf</t>
  </si>
  <si>
    <t xml:space="preserve">2026_Joali-Eid-Al-Fitr-Digital-Flyer_V2-002-1.pdf</t>
  </si>
  <si>
    <t xml:space="preserve">https://letsgomaldives.com/wp-content/uploads/2026/03/Joali-Eid-Al-Fitr-Digital-Flyer_V2-002-1.pdf</t>
  </si>
  <si>
    <t xml:space="preserve">d472420236e62656e0c44572aac50b84217d954c951d7b82e455b7607a62d87d</t>
  </si>
  <si>
    <t xml:space="preserve">library/007_joali-muravandhoo/brochure/2026_Joali-Eid-Al-Fitr-Digital-Flyer_V2-002-1.pdf</t>
  </si>
  <si>
    <t xml:space="preserve">2025_MLEAI_Factsheet-March-2025.pdf</t>
  </si>
  <si>
    <t xml:space="preserve">https://www.neoscapesmaldives.com/wp-content/uploads/MLEAI_Factsheet-March-2025.pdf</t>
  </si>
  <si>
    <t xml:space="preserve">51b24e8c0b5a444c26b336cca78a0fc740bbc207e6a34b0ba0491150fb079a55</t>
  </si>
  <si>
    <t xml:space="preserve">library/008_hilton-maldives-amingiri-resort-spa/factsheet/2025_MLEAI_Factsheet-March-2025.pdf</t>
  </si>
  <si>
    <t xml:space="preserve">2022_MLEAI Factsheet_RU.pdf</t>
  </si>
  <si>
    <t xml:space="preserve">maldives.ru</t>
  </si>
  <si>
    <t xml:space="preserve">https://maldives.ru/doc/doc/MLEAI%20Factsheet_RU.pdf</t>
  </si>
  <si>
    <t xml:space="preserve">2364b253c176152b441af70cc2da8456e88597cb654fecbd91086a1852237792</t>
  </si>
  <si>
    <t xml:space="preserve">library/008_hilton-maldives-amingiri-resort-spa/factsheet/2022_MLEAI Factsheet_RU.pdf</t>
  </si>
  <si>
    <t xml:space="preserve">2025_2025-Hilton-Maldives-Amingiri-Resort-_-Spa-Map.pdf</t>
  </si>
  <si>
    <t xml:space="preserve">https://www.neoscapesmaldives.com/wp-content/uploads/2025-Hilton-Maldives-Amingiri-Resort-_-Spa-Map.pdf</t>
  </si>
  <si>
    <t xml:space="preserve">4825c21a657592a7077412dd1beabaa7c1a0373f1160e7b8434c0c757b211393</t>
  </si>
  <si>
    <t xml:space="preserve">library/008_hilton-maldives-amingiri-resort-spa/map/2025_2025-Hilton-Maldives-Amingiri-Resort-_-Spa-Map.pdf</t>
  </si>
  <si>
    <t xml:space="preserve">2022_Hilton-Maldives-Amingiri-Resort-Spa-Map.pdf</t>
  </si>
  <si>
    <t xml:space="preserve">https://letsgomaldives.com/wp-content/uploads/2023/06/Hilton-Maldives-Amingiri-Resort-Spa-Map.pdf</t>
  </si>
  <si>
    <t xml:space="preserve">c0261d4e03d9c1028e7d997c3ccb58cf7c18282ca977000ced0162b972e6ac52</t>
  </si>
  <si>
    <t xml:space="preserve">library/008_hilton-maldives-amingiri-resort-spa/map/2022_Hilton-Maldives-Amingiri-Resort-Spa-Map.pdf</t>
  </si>
  <si>
    <t xml:space="preserve">2022_Hilton Maldives Amingiri Spa Map.pdf</t>
  </si>
  <si>
    <t xml:space="preserve">https://maldives.ru/doc/doc/Hilton%20Maldives%20Amingiri%20Spa%20Map.pdf</t>
  </si>
  <si>
    <t xml:space="preserve">0c45639d694560f775f329887c2e5bc7311d914d7d2e8287760e091ac7fffa4f</t>
  </si>
  <si>
    <t xml:space="preserve">library/008_hilton-maldives-amingiri-resort-spa/map/2022_Hilton Maldives Amingiri Spa Map.pdf</t>
  </si>
  <si>
    <t xml:space="preserve">2026_Amilla-Maldives_Fact-Sheet_2026.pdf</t>
  </si>
  <si>
    <t xml:space="preserve">amilla.com</t>
  </si>
  <si>
    <t xml:space="preserve">https://amilla.com/wp-content/uploads/Amilla-Maldives_Fact-Sheet_2026.pdf</t>
  </si>
  <si>
    <t xml:space="preserve">55c3d64c2e4bd1a4b767e8b0bc371ce254898ff8a114450cce3bc0f9307dd3be</t>
  </si>
  <si>
    <t xml:space="preserve">library/009_amilla-fushi/factsheet/2026_Amilla-Maldives_Fact-Sheet_2026.pdf</t>
  </si>
  <si>
    <t xml:space="preserve">2023_Amilla-Maldives-Resort-Residences-Fact-Sheet.pdf</t>
  </si>
  <si>
    <t xml:space="preserve">https://amilla.com/wp-content/uploads/2023/05/Amilla-Maldives-Resort-Residences-Fact-Sheet.pdf</t>
  </si>
  <si>
    <t xml:space="preserve">9a5a8207ac7acf1a8f114401cd9fcc960981b3a8a7378f009a59fa514e02be1b</t>
  </si>
  <si>
    <t xml:space="preserve">library/009_amilla-fushi/factsheet/2023_Amilla-Maldives-Resort-Residences-Fact-Sheet.pdf</t>
  </si>
  <si>
    <t xml:space="preserve">2021_Amilla-Maldives-Resort-and-Residences_Villas_Fact_Sheet.pdf</t>
  </si>
  <si>
    <t xml:space="preserve">https://letsgomaldives.com/wp-content/uploads/2017/07/Amilla-Maldives-Resort-and-Residences_Villas_Fact_Sheet.pdf</t>
  </si>
  <si>
    <t xml:space="preserve">15eb1f174d8f4699b70a8fcdc9e7c3ba69d14db397c26430c0a07fee5fe08822</t>
  </si>
  <si>
    <t xml:space="preserve">library/009_amilla-fushi/factsheet/2021_Amilla-Maldives-Resort-and-Residences_Villas_Fact_Sheet.pdf</t>
  </si>
  <si>
    <t xml:space="preserve">2026_04df2b6e63a93cb41205ebd6ed21d4ba4359dce4-1.pdf</t>
  </si>
  <si>
    <t xml:space="preserve">heyzine.com</t>
  </si>
  <si>
    <t xml:space="preserve">brand-cdn</t>
  </si>
  <si>
    <t xml:space="preserve">https://cdnm.heyzine.com/files/uploaded/v3/04df2b6e63a93cb41205ebd6ed21d4ba4359dce4-1.pdf</t>
  </si>
  <si>
    <t xml:space="preserve">958f470ed8a160a00548f8bf72a104c240f60715f80765b7ea5dd00139c40b73</t>
  </si>
  <si>
    <t xml:space="preserve">library/009_amilla-fushi/wedding/2026_04df2b6e63a93cb41205ebd6ed21d4ba4359dce4-1.pdf</t>
  </si>
  <si>
    <t xml:space="preserve">2026-10-05</t>
  </si>
  <si>
    <t xml:space="preserve">2024_Football-Camp-with-Mikael-Silvestre.pdf</t>
  </si>
  <si>
    <t xml:space="preserve">https://amilla.com/wp-content/uploads/Football-Camp-with-Mikael-Silvestre.pdf</t>
  </si>
  <si>
    <t xml:space="preserve">d294a688db2c5eba9a9f2df90f75a268d9b1c44b451140c90bc2a388dc1f3ce4</t>
  </si>
  <si>
    <t xml:space="preserve">library/009_amilla-fushi/wedding/2024_Football-Camp-with-Mikael-Silvestre.pdf</t>
  </si>
  <si>
    <t xml:space="preserve">2024_Football-camp-with-Teddy-Sheringham-2024.pdf</t>
  </si>
  <si>
    <t xml:space="preserve">https://amilla.com/wp-content/uploads/Football-camp-with-Teddy-Sheringham-2024.pdf</t>
  </si>
  <si>
    <t xml:space="preserve">31bc94cf68093d6626384afbfd2e46689db77b8f82c2f33175be467469e3964d</t>
  </si>
  <si>
    <t xml:space="preserve">library/009_amilla-fushi/wedding/2024_Football-camp-with-Teddy-Sheringham-2024.pdf</t>
  </si>
  <si>
    <t xml:space="preserve">2024_Resort-Map-2024_Updated_LR.pdf</t>
  </si>
  <si>
    <t xml:space="preserve">https://amilla.com/wp-content/uploads/2023/04/Resort-Map-2024_Updated_LR.pdf</t>
  </si>
  <si>
    <t xml:space="preserve">c6126df98b7665fd3ad9a243e7d4cce80c0d5d6f25c918e04cb5d9e5a4de315e</t>
  </si>
  <si>
    <t xml:space="preserve">library/009_amilla-fushi/map/2024_Resort-Map-2024_Updated_LR.pdf</t>
  </si>
  <si>
    <t xml:space="preserve">2019_Amilla-Resort-Map.pdf</t>
  </si>
  <si>
    <t xml:space="preserve">https://www.neoscapesmaldives.com/wp-content/uploads/Amilla-Resort-Map.pdf</t>
  </si>
  <si>
    <t xml:space="preserve">ccb74f3d025b7ac4fa42b815e7428b9bd43082913f65dc5953a33e093c29dc5b</t>
  </si>
  <si>
    <t xml:space="preserve">library/009_amilla-fushi/map/2019_Amilla-Resort-Map.pdf</t>
  </si>
  <si>
    <t xml:space="preserve">spa_menu</t>
  </si>
  <si>
    <t xml:space="preserve">2026_International-Yoga-Day-2026.pdf</t>
  </si>
  <si>
    <t xml:space="preserve">https://amilla.com/wp-content/uploads/International-Yoga-Day-2026.pdf</t>
  </si>
  <si>
    <t xml:space="preserve">13a5ece2a73f38e2f9e1b617c5a5bc00ddeacbf3b90d7147770ba8ddea9579c2</t>
  </si>
  <si>
    <t xml:space="preserve">library/009_amilla-fushi/spa_menu/2026_International-Yoga-Day-2026.pdf</t>
  </si>
  <si>
    <t xml:space="preserve">2026_Global-Wellness-Day.pdf</t>
  </si>
  <si>
    <t xml:space="preserve">https://amilla.com/wp-content/uploads/Global-Wellness-Day.pdf</t>
  </si>
  <si>
    <t xml:space="preserve">20f8cef18f949295945ee5798e1add033df0f3bdfad9fd49016f8e6cb0ad20df</t>
  </si>
  <si>
    <t xml:space="preserve">library/009_amilla-fushi/spa_menu/2026_Global-Wellness-Day.pdf</t>
  </si>
  <si>
    <t xml:space="preserve">2026_Mothers-Day_2026.pdf</t>
  </si>
  <si>
    <t xml:space="preserve">https://amilla.com/wp-content/uploads/Mothers-Day_2026.pdf</t>
  </si>
  <si>
    <t xml:space="preserve">b0e6fe529bbeca1b8e0e2e2df8e3f0a69537c20d72e5724f37cd67e2fc634781</t>
  </si>
  <si>
    <t xml:space="preserve">library/009_amilla-fushi/spa_menu/2026_Mothers-Day_2026.pdf</t>
  </si>
  <si>
    <t xml:space="preserve">2024_Javvu-Spa-Menu_October2024_v2.pdf</t>
  </si>
  <si>
    <t xml:space="preserve">https://amilla.com/wp-content/uploads/Javvu-Spa-Menu_October2024_v2.pdf</t>
  </si>
  <si>
    <t xml:space="preserve">1e36b525946f3b33dcddd20e490ebb273f4a401252ab29ed38e84a34ec413d0d</t>
  </si>
  <si>
    <t xml:space="preserve">library/009_amilla-fushi/spa_menu/2024_Javvu-Spa-Menu_October2024_v2.pdf</t>
  </si>
  <si>
    <t xml:space="preserve">2024_Claire-OSullivan-July-VP.pdf</t>
  </si>
  <si>
    <t xml:space="preserve">https://amilla.com/wp-content/uploads/Claire-OSullivan-July-VP.pdf</t>
  </si>
  <si>
    <t xml:space="preserve">a508b7213ba08258f69d1624b4b7957432ef079a1d6d88da3cec7c14616172cb</t>
  </si>
  <si>
    <t xml:space="preserve">library/009_amilla-fushi/spa_menu/2024_Claire-OSullivan-July-VP.pdf</t>
  </si>
  <si>
    <t xml:space="preserve">2024_Consuelo-Sayoran-August-2024.pdf</t>
  </si>
  <si>
    <t xml:space="preserve">https://amilla.com/wp-content/uploads/Consuelo-Sayoran-August-2024.pdf</t>
  </si>
  <si>
    <t xml:space="preserve">d85db066b8706b13cc52de294624eb7c84e6da96ae4bc7ae4a34b97c78812c5b</t>
  </si>
  <si>
    <t xml:space="preserve">library/009_amilla-fushi/spa_menu/2024_Consuelo-Sayoran-August-2024.pdf</t>
  </si>
  <si>
    <t xml:space="preserve">2024_AmillaMaldives_Javvu-Spa-Menu-2024.pdf</t>
  </si>
  <si>
    <t xml:space="preserve">https://amilla.com/wp-content/uploads/AmillaMaldives_Javvu-Spa-Menu-2024.pdf</t>
  </si>
  <si>
    <t xml:space="preserve">05e6a9324a90c6ffac3a16f8076ef754d6f4a00636ba13607f99d7707c297d21</t>
  </si>
  <si>
    <t xml:space="preserve">library/009_amilla-fushi/spa_menu/2024_AmillaMaldives_Javvu-Spa-Menu-2024.pdf</t>
  </si>
  <si>
    <t xml:space="preserve">2024_Master-Sifu-Aniket-Visiting-Practitioner.pdf</t>
  </si>
  <si>
    <t xml:space="preserve">https://amilla.com/wp-content/uploads/Master-Sifu-Aniket-Visiting-Practitioner.pdf</t>
  </si>
  <si>
    <t xml:space="preserve">faaf2eacd99edf4233d97d0b8f6be3e77bb21748f959b58acfa53bfe6916e63a</t>
  </si>
  <si>
    <t xml:space="preserve">library/009_amilla-fushi/spa_menu/2024_Master-Sifu-Aniket-Visiting-Practitioner.pdf</t>
  </si>
  <si>
    <t xml:space="preserve">2024_Jang-Kanlayanee.pdf</t>
  </si>
  <si>
    <t xml:space="preserve">https://amilla.com/wp-content/uploads/Jang-Kanlayanee.pdf</t>
  </si>
  <si>
    <t xml:space="preserve">387e7c78d444418e5c96d391188dabc1650e149157b07c55f31795955c53b7d5</t>
  </si>
  <si>
    <t xml:space="preserve">library/009_amilla-fushi/spa_menu/2024_Jang-Kanlayanee.pdf</t>
  </si>
  <si>
    <t xml:space="preserve">2024_Valentines-Day-at-Javvu-Spa-1.pdf</t>
  </si>
  <si>
    <t xml:space="preserve">https://amilla.com/wp-content/uploads/Valentines-Day-at-Javvu-Spa-1.pdf</t>
  </si>
  <si>
    <t xml:space="preserve">c7406d3de8a4656f684530e00b19750d8b83090ca7f0328b928c32a5d91fc52b</t>
  </si>
  <si>
    <t xml:space="preserve">library/009_amilla-fushi/spa_menu/2024_Valentines-Day-at-Javvu-Spa-1.pdf</t>
  </si>
  <si>
    <t xml:space="preserve">2024_Dr.-Fabio-Massimo-Paciucci-.pdf</t>
  </si>
  <si>
    <t xml:space="preserve">https://amilla.com/wp-content/uploads/Dr.-Fabio-Massimo-Paciucci-.pdf</t>
  </si>
  <si>
    <t xml:space="preserve">39d4b4f98a7839c1ea4e7b5e77c0a1cdfde45cc1fdc3749019a57d9532f744a2</t>
  </si>
  <si>
    <t xml:space="preserve">library/009_amilla-fushi/spa_menu/2024_Dr.-Fabio-Massimo-Paciucci-.pdf</t>
  </si>
  <si>
    <t xml:space="preserve">2024_Katrina-Valente.pdf</t>
  </si>
  <si>
    <t xml:space="preserve">https://amilla.com/wp-content/uploads/Katrina-Valente.pdf</t>
  </si>
  <si>
    <t xml:space="preserve">59e3abb4ed57202a7a183a01287a4788a176c65e040e08063a367a9e10238bf9</t>
  </si>
  <si>
    <t xml:space="preserve">library/009_amilla-fushi/spa_menu/2024_Katrina-Valente.pdf</t>
  </si>
  <si>
    <t xml:space="preserve">2023_Tridendra-Shayak.pdf</t>
  </si>
  <si>
    <t xml:space="preserve">https://amilla.com/wp-content/uploads/Tridendra-Shayak.pdf</t>
  </si>
  <si>
    <t xml:space="preserve">0ec88840a60bda1cddefdce25c6906433f8e7375b7b70957415059242d256742</t>
  </si>
  <si>
    <t xml:space="preserve">library/009_amilla-fushi/spa_menu/2023_Tridendra-Shayak.pdf</t>
  </si>
  <si>
    <t xml:space="preserve">2023_Paul-Emery.pdf</t>
  </si>
  <si>
    <t xml:space="preserve">https://amilla.com/wp-content/uploads/Paul-Emery.pdf</t>
  </si>
  <si>
    <t xml:space="preserve">a62a859c09a5dcacb16a717567794b258fa0f1f1374cd62640c03fe7eadc22fc</t>
  </si>
  <si>
    <t xml:space="preserve">library/009_amilla-fushi/spa_menu/2023_Paul-Emery.pdf</t>
  </si>
  <si>
    <t xml:space="preserve">2023_George-Kleopas.pdf</t>
  </si>
  <si>
    <t xml:space="preserve">https://amilla.com/wp-content/uploads/George-Kleopas.pdf</t>
  </si>
  <si>
    <t xml:space="preserve">07c89c144b8b1a8dd8e783ded982e5ad3bc40c970e915d9067a00497ba19ce99</t>
  </si>
  <si>
    <t xml:space="preserve">library/009_amilla-fushi/spa_menu/2023_George-Kleopas.pdf</t>
  </si>
  <si>
    <t xml:space="preserve">2026_Menu-_-Dr.-Lim-1.pdf</t>
  </si>
  <si>
    <t xml:space="preserve">https://amilla.com/wp-content/uploads/Menu-_-Dr.-Lim-1.pdf</t>
  </si>
  <si>
    <t xml:space="preserve">cee517b94b038f925a9178fde2046a61f97618274f54ee3c5f405b392085952b</t>
  </si>
  <si>
    <t xml:space="preserve">library/009_amilla-fushi/dining_menu/2026_Menu-_-Dr.-Lim-1.pdf</t>
  </si>
  <si>
    <t xml:space="preserve">2026_Final.pdf</t>
  </si>
  <si>
    <t xml:space="preserve">https://amilla.com/wp-content/uploads/Final.pdf</t>
  </si>
  <si>
    <t xml:space="preserve">4956d1b78b78de83b54194c3420a035bef2e516b28dc8ef5e52b30d86695fa17</t>
  </si>
  <si>
    <t xml:space="preserve">library/009_amilla-fushi/dining_menu/2026_Final.pdf</t>
  </si>
  <si>
    <t xml:space="preserve">2026_Menu_Nikki_.pdf</t>
  </si>
  <si>
    <t xml:space="preserve">https://amilla.com/wp-content/uploads/Menu_Nikki_.pdf</t>
  </si>
  <si>
    <t xml:space="preserve">c0ef1254a0880be774668aea530cdb966043484e056945a7275f2c1c4c974e11</t>
  </si>
  <si>
    <t xml:space="preserve">library/009_amilla-fushi/dining_menu/2026_Menu_Nikki_.pdf</t>
  </si>
  <si>
    <t xml:space="preserve">2026_Clay-Studio-Menu.pdf</t>
  </si>
  <si>
    <t xml:space="preserve">https://amilla.com/wp-content/uploads/Clay-Studio-Menu.pdf</t>
  </si>
  <si>
    <t xml:space="preserve">67eb48e9e29bffbf68e1f2869b24d93b539474b0f8b14b4479ef713e8d45ef6f</t>
  </si>
  <si>
    <t xml:space="preserve">library/009_amilla-fushi/dining_menu/2026_Clay-Studio-Menu.pdf</t>
  </si>
  <si>
    <t xml:space="preserve">2026_Menu_Dr.-Shagnika.pdf</t>
  </si>
  <si>
    <t xml:space="preserve">https://amilla.com/wp-content/uploads/Menu_Dr.-Shagnika.pdf</t>
  </si>
  <si>
    <t xml:space="preserve">87a9469554863bb8c6d24224fa26e6b8b8e775ca0025ee07eb00c666f7a1f3f2</t>
  </si>
  <si>
    <t xml:space="preserve">library/009_amilla-fushi/dining_menu/2026_Menu_Dr.-Shagnika.pdf</t>
  </si>
  <si>
    <t xml:space="preserve">2026_Eid-Al-adha_2026.pdf</t>
  </si>
  <si>
    <t xml:space="preserve">https://amilla.com/wp-content/uploads/Eid-Al-adha_2026.pdf</t>
  </si>
  <si>
    <t xml:space="preserve">39d61ffc69d62256b5a97e003ddfc1ee7a3c3b68024d54a0e14cfbf667f36701</t>
  </si>
  <si>
    <t xml:space="preserve">library/009_amilla-fushi/dining_menu/2026_Eid-Al-adha_2026.pdf</t>
  </si>
  <si>
    <t xml:space="preserve">2026_Dr.-Shreejit_Menu.pdf</t>
  </si>
  <si>
    <t xml:space="preserve">https://amilla.com/wp-content/uploads/Dr.-Shreejit_Menu.pdf</t>
  </si>
  <si>
    <t xml:space="preserve">6429a16c8cdae48a88ebc3fac237240c97f76c9cf2694720b7ed987ed1ee497b</t>
  </si>
  <si>
    <t xml:space="preserve">library/009_amilla-fushi/dining_menu/2026_Dr.-Shreejit_Menu.pdf</t>
  </si>
  <si>
    <t xml:space="preserve">2026_Amp_Menu.pdf</t>
  </si>
  <si>
    <t xml:space="preserve">https://amilla.com/wp-content/uploads/Amp_Menu.pdf</t>
  </si>
  <si>
    <t xml:space="preserve">363b6c35f2ce5e3168747e230009279493f54596c38ea801b8974f351be67c4a</t>
  </si>
  <si>
    <t xml:space="preserve">library/009_amilla-fushi/dining_menu/2026_Amp_Menu.pdf</t>
  </si>
  <si>
    <t xml:space="preserve">2026_Jang-Menu.pdf</t>
  </si>
  <si>
    <t xml:space="preserve">https://amilla.com/wp-content/uploads/Jang-Menu.pdf</t>
  </si>
  <si>
    <t xml:space="preserve">40e7c165774bfdfe584cd47aec14e44500521caef427be42d36eafd550c6cf00</t>
  </si>
  <si>
    <t xml:space="preserve">library/009_amilla-fushi/dining_menu/2026_Jang-Menu.pdf</t>
  </si>
  <si>
    <t xml:space="preserve">2026_Francesc_Menu.pdf</t>
  </si>
  <si>
    <t xml:space="preserve">https://amilla.com/wp-content/uploads/Francesc_Menu.pdf</t>
  </si>
  <si>
    <t xml:space="preserve">9922000d1bae659209241d90a23b73467116b8a37ea2eb032b247f276e03c75e</t>
  </si>
  <si>
    <t xml:space="preserve">library/009_amilla-fushi/dining_menu/2026_Francesc_Menu.pdf</t>
  </si>
  <si>
    <t xml:space="preserve">ambiguous match [9, 128]</t>
  </si>
  <si>
    <t xml:space="preserve">2025_DBI-Amilla-Tablet-Mobile-Menu-July-2025.pdf</t>
  </si>
  <si>
    <t xml:space="preserve">https://amilla.com/wp-content/uploads/DBI-Amilla-Tablet-Mobile-Menu-July-2025.pdf</t>
  </si>
  <si>
    <t xml:space="preserve">da5f146cb1e112b3dc801b1f934687c26cec651cdbc72776ff85dbdf04bf0cda</t>
  </si>
  <si>
    <t xml:space="preserve">library/009_amilla-fushi/dining_menu/2025_DBI-Amilla-Tablet-Mobile-Menu-July-2025.pdf</t>
  </si>
  <si>
    <t xml:space="preserve">2025_Yoko-Kawaguchi_Menu.pdf</t>
  </si>
  <si>
    <t xml:space="preserve">https://amilla.com/wp-content/uploads/Yoko-Kawaguchi_Menu.pdf</t>
  </si>
  <si>
    <t xml:space="preserve">b3e799bc4814fe49a72a9e01154d355e9428af739e924ec3ef4725f8767df2ea</t>
  </si>
  <si>
    <t xml:space="preserve">library/009_amilla-fushi/dining_menu/2025_Yoko-Kawaguchi_Menu.pdf</t>
  </si>
  <si>
    <t xml:space="preserve">2025_Rashdy-Ahmad_Menu.pdf</t>
  </si>
  <si>
    <t xml:space="preserve">https://amilla.com/wp-content/uploads/Rashdy-Ahmad_Menu.pdf</t>
  </si>
  <si>
    <t xml:space="preserve">cb89e0e749e9ba529965605ac4b921c8a73ec6962faf67092eeb12cce1bd5f94</t>
  </si>
  <si>
    <t xml:space="preserve">library/009_amilla-fushi/dining_menu/2025_Rashdy-Ahmad_Menu.pdf</t>
  </si>
  <si>
    <t xml:space="preserve">2025_Dr.-Amit_Menu.pdf</t>
  </si>
  <si>
    <t xml:space="preserve">https://amilla.com/wp-content/uploads/Dr.-Amit_Menu.pdf</t>
  </si>
  <si>
    <t xml:space="preserve">f0bc24b0388fed390b01d1cb4a1578bd0f685886ad705b68e49b4e38fef888df</t>
  </si>
  <si>
    <t xml:space="preserve">library/009_amilla-fushi/dining_menu/2025_Dr.-Amit_Menu.pdf</t>
  </si>
  <si>
    <t xml:space="preserve">2025_Karol_Menu.pdf</t>
  </si>
  <si>
    <t xml:space="preserve">https://amilla.com/wp-content/uploads/Karol_Menu.pdf</t>
  </si>
  <si>
    <t xml:space="preserve">1025b3da4761a5e9733f41f665c9291a1959dd5e5e4ebfde7274ffe78bc346da</t>
  </si>
  <si>
    <t xml:space="preserve">library/009_amilla-fushi/dining_menu/2025_Karol_Menu.pdf</t>
  </si>
  <si>
    <t xml:space="preserve">2025_Dr.-Sohal_Menu-1.pdf</t>
  </si>
  <si>
    <t xml:space="preserve">https://amilla.com/wp-content/uploads/Dr.-Sohal_Menu-1.pdf</t>
  </si>
  <si>
    <t xml:space="preserve">706ca1c5b3079cc14e2d5b30ca3955e71dd25e6b851d4019e4b7102eaed92853</t>
  </si>
  <si>
    <t xml:space="preserve">library/009_amilla-fushi/dining_menu/2025_Dr.-Sohal_Menu-1.pdf</t>
  </si>
  <si>
    <t xml:space="preserve">2025_Lisa_Menu.pdf</t>
  </si>
  <si>
    <t xml:space="preserve">https://amilla.com/wp-content/uploads/Lisa_Menu.pdf</t>
  </si>
  <si>
    <t xml:space="preserve">5ed4a8109cb1b0c125b2e4488d2ece9912d3ef659eb3075180db9418ceac17aa</t>
  </si>
  <si>
    <t xml:space="preserve">library/009_amilla-fushi/dining_menu/2025_Lisa_Menu.pdf</t>
  </si>
  <si>
    <t xml:space="preserve">2025_Pallavi-Sawant_Menu-1.pdf</t>
  </si>
  <si>
    <t xml:space="preserve">https://amilla.com/wp-content/uploads/Pallavi-Sawant_Menu-1.pdf</t>
  </si>
  <si>
    <t xml:space="preserve">09bec42eb0549689873bb77b063ccb913bc93fa101060e7eb372d225abdd2632</t>
  </si>
  <si>
    <t xml:space="preserve">library/009_amilla-fushi/dining_menu/2025_Pallavi-Sawant_Menu-1.pdf</t>
  </si>
  <si>
    <t xml:space="preserve">2025_Pallavi-Sawant_Menu.pdf</t>
  </si>
  <si>
    <t xml:space="preserve">https://amilla.com/wp-content/uploads/Pallavi-Sawant_Menu.pdf</t>
  </si>
  <si>
    <t xml:space="preserve">bb7d6d5f29f618ee184e070aa18a8d2c0543ff21289a5a9df831a800c4b89921</t>
  </si>
  <si>
    <t xml:space="preserve">library/009_amilla-fushi/dining_menu/2025_Pallavi-Sawant_Menu.pdf</t>
  </si>
  <si>
    <t xml:space="preserve">2025_Patience_Menu-1.pdf</t>
  </si>
  <si>
    <t xml:space="preserve">https://amilla.com/wp-content/uploads/Patience_Menu-1.pdf</t>
  </si>
  <si>
    <t xml:space="preserve">6189784ec0967047996ce2256625a13588880062b18fd39f8b0574ae10099aad</t>
  </si>
  <si>
    <t xml:space="preserve">library/009_amilla-fushi/dining_menu/2025_Patience_Menu-1.pdf</t>
  </si>
  <si>
    <t xml:space="preserve">2025_Patience_Menu.pdf</t>
  </si>
  <si>
    <t xml:space="preserve">https://amilla.com/wp-content/uploads/Patience_Menu.pdf</t>
  </si>
  <si>
    <t xml:space="preserve">1d5173245b98c8e37a739876ad923929082e1f1c0e8089445dd11cee2a6ca1e2</t>
  </si>
  <si>
    <t xml:space="preserve">library/009_amilla-fushi/dining_menu/2025_Patience_Menu.pdf</t>
  </si>
  <si>
    <t xml:space="preserve">2024_VP-Dr.-Tridendra-Service-Menu-2.pdf</t>
  </si>
  <si>
    <t xml:space="preserve">https://amilla.com/wp-content/uploads/VP-Dr.-Tridendra-Service-Menu-2.pdf</t>
  </si>
  <si>
    <t xml:space="preserve">abcb00154c181d8b8f057fa72cbbea38e66d4049e953c966951c07ab963b8b44</t>
  </si>
  <si>
    <t xml:space="preserve">library/009_amilla-fushi/dining_menu/2024_VP-Dr.-Tridendra-Service-Menu-2.pdf</t>
  </si>
  <si>
    <t xml:space="preserve">2024_Umana-Noordeen_Menu.pdf</t>
  </si>
  <si>
    <t xml:space="preserve">https://amilla.com/wp-content/uploads/Umana-Noordeen_Menu.pdf</t>
  </si>
  <si>
    <t xml:space="preserve">f411c44b9381e6b441dad084b442b89dd2949ae277e4afe896ce535d0b7c62e8</t>
  </si>
  <si>
    <t xml:space="preserve">library/009_amilla-fushi/dining_menu/2024_Umana-Noordeen_Menu.pdf</t>
  </si>
  <si>
    <t xml:space="preserve">2024_Umana-Noordeen_Menu-1.pdf</t>
  </si>
  <si>
    <t xml:space="preserve">https://amilla.com/wp-content/uploads/Umana-Noordeen_Menu-1.pdf</t>
  </si>
  <si>
    <t xml:space="preserve">d30ce892564f4323ea97d3a264750f4fe564b074241cd75e31f8c0aefc193c68</t>
  </si>
  <si>
    <t xml:space="preserve">library/009_amilla-fushi/dining_menu/2024_Umana-Noordeen_Menu-1.pdf</t>
  </si>
  <si>
    <t xml:space="preserve">2024_VP-Dr.-Tridendra-Service-Menu-1.pdf</t>
  </si>
  <si>
    <t xml:space="preserve">https://amilla.com/wp-content/uploads/VP-Dr.-Tridendra-Service-Menu-1.pdf</t>
  </si>
  <si>
    <t xml:space="preserve">491c943ce57c2a2b2f590c2af1866c7dadb38eadb1b744c515759cbca1d8789a</t>
  </si>
  <si>
    <t xml:space="preserve">library/009_amilla-fushi/dining_menu/2024_VP-Dr.-Tridendra-Service-Menu-1.pdf</t>
  </si>
  <si>
    <t xml:space="preserve">2024_DBI-Amilla-2024.pdf</t>
  </si>
  <si>
    <t xml:space="preserve">https://amilla.com/wp-content/uploads/DBI-Amilla-2024.pdf</t>
  </si>
  <si>
    <t xml:space="preserve">f3b2bf04e133103d3854de0aed3b574f957350bb7b34d446c699114221f0a092</t>
  </si>
  <si>
    <t xml:space="preserve">library/009_amilla-fushi/dining_menu/2024_DBI-Amilla-2024.pdf</t>
  </si>
  <si>
    <t xml:space="preserve">2024_VP-Dr.-Tridendra-Service-Menu.pdf</t>
  </si>
  <si>
    <t xml:space="preserve">https://amilla.com/wp-content/uploads/VP-Dr.-Tridendra-Service-Menu.pdf</t>
  </si>
  <si>
    <t xml:space="preserve">52c6662e77026593283683fc002e28e2925c71eb834fb23a82dea7299cd279a5</t>
  </si>
  <si>
    <t xml:space="preserve">library/009_amilla-fushi/dining_menu/2024_VP-Dr.-Tridendra-Service-Menu.pdf</t>
  </si>
  <si>
    <t xml:space="preserve">2024_Eid-al-Fitr-at-Amilla.pdf</t>
  </si>
  <si>
    <t xml:space="preserve">https://amilla.com/wp-content/uploads/Eid-al-Fitr-at-Amilla.pdf</t>
  </si>
  <si>
    <t xml:space="preserve">92d7cb125ef9ec34e59a76f771263b9b6f31ac079c6be284b0e97464010df104</t>
  </si>
  <si>
    <t xml:space="preserve">library/009_amilla-fushi/dining_menu/2024_Eid-al-Fitr-at-Amilla.pdf</t>
  </si>
  <si>
    <t xml:space="preserve">2024_Elle-Lenka-Fernandes-Menu.pdf</t>
  </si>
  <si>
    <t xml:space="preserve">https://amilla.com/wp-content/uploads/Elle-Lenka-Fernandes-Menu.pdf</t>
  </si>
  <si>
    <t xml:space="preserve">ae786440033a8d5cc14149cd78b4eebc02b478a95cb329df777b8f6ddbe8860f</t>
  </si>
  <si>
    <t xml:space="preserve">library/009_amilla-fushi/dining_menu/2024_Elle-Lenka-Fernandes-Menu.pdf</t>
  </si>
  <si>
    <t xml:space="preserve">2023_East-WYW-Menu.pdf</t>
  </si>
  <si>
    <t xml:space="preserve">https://amilla.com/wp-content/uploads/East-WYW-Menu.pdf</t>
  </si>
  <si>
    <t xml:space="preserve">1a1300de3203f2e2bec7d2d2173a132edf6ef0d949a99f1ced3dde0956c4514c</t>
  </si>
  <si>
    <t xml:space="preserve">library/009_amilla-fushi/dining_menu/2023_East-WYW-Menu.pdf</t>
  </si>
  <si>
    <t xml:space="preserve">2023_East-Menu.pdf</t>
  </si>
  <si>
    <t xml:space="preserve">https://amilla.com/wp-content/uploads/East-Menu.pdf</t>
  </si>
  <si>
    <t xml:space="preserve">a27c87dce601a8de88412133f18b944f521dcfd941a9ae81b5937fc8ed64181e</t>
  </si>
  <si>
    <t xml:space="preserve">library/009_amilla-fushi/dining_menu/2023_East-Menu.pdf</t>
  </si>
  <si>
    <t xml:space="preserve">2023_Joes-Pizza-Menu.pdf</t>
  </si>
  <si>
    <t xml:space="preserve">https://amilla.com/wp-content/uploads/Joes-Pizza-Menu.pdf</t>
  </si>
  <si>
    <t xml:space="preserve">dbfc140aa72090dd2899c9fc2f4c81ae4e79b811b145c69b20cefe62de1ff457</t>
  </si>
  <si>
    <t xml:space="preserve">library/009_amilla-fushi/dining_menu/2023_Joes-Pizza-Menu.pdf</t>
  </si>
  <si>
    <t xml:space="preserve">2023_In-Villa-Home-Delivery-Menu.pdf</t>
  </si>
  <si>
    <t xml:space="preserve">https://amilla.com/wp-content/uploads/In-Villa-Home-Delivery-Menu.pdf</t>
  </si>
  <si>
    <t xml:space="preserve">aad7a54b1e88e590d182305f4ff0e84e5fb951955903524ca8b66c9a3a513f82</t>
  </si>
  <si>
    <t xml:space="preserve">library/009_amilla-fushi/dining_menu/2023_In-Villa-Home-Delivery-Menu.pdf</t>
  </si>
  <si>
    <t xml:space="preserve">2020_Wine-List.pdf</t>
  </si>
  <si>
    <t xml:space="preserve">https://amilla.com/wp-content/uploads/Wine-List.pdf</t>
  </si>
  <si>
    <t xml:space="preserve">9fb31674abfec0ec93851829d18e5cdccce692671e6c3ef4631296da7b7db280</t>
  </si>
  <si>
    <t xml:space="preserve">library/009_amilla-fushi/dining_menu/2020_Wine-List.pdf</t>
  </si>
  <si>
    <t xml:space="preserve">2026_bf3b327762e3c4a482f3926ee4a6d5c54b92ccda-2.pdf</t>
  </si>
  <si>
    <t xml:space="preserve">https://cdnm.heyzine.com/files/uploaded/bf3b327762e3c4a482f3926ee4a6d5c54b92ccda-2.pdf</t>
  </si>
  <si>
    <t xml:space="preserve">6dc3f73391250eea7d5f86182e7c9cd6a87c4683cee7b7b1b7828e23f31b75c8</t>
  </si>
  <si>
    <t xml:space="preserve">library/009_amilla-fushi/dive_prices/2026_bf3b327762e3c4a482f3926ee4a6d5c54b92ccda-2.pdf</t>
  </si>
  <si>
    <t xml:space="preserve">2025_GSTUPD_DBI-Amilla-WS-Price-List-2025_online.pdf</t>
  </si>
  <si>
    <t xml:space="preserve">https://amilla.com/wp-content/uploads/GSTUPD_DBI-Amilla-WS-Price-List-2025_online.pdf</t>
  </si>
  <si>
    <t xml:space="preserve">a16fad4103e7f4cc0a7fdfc3645a4838d1ce6045921a144ffdfbcfb77c1a22fd</t>
  </si>
  <si>
    <t xml:space="preserve">library/009_amilla-fushi/dive_prices/2025_GSTUPD_DBI-Amilla-WS-Price-List-2025_online.pdf</t>
  </si>
  <si>
    <t xml:space="preserve">2025_Sports-Fishing-2025.pdf</t>
  </si>
  <si>
    <t xml:space="preserve">https://amilla.com/wp-content/uploads/Sports-Fishing-2025.pdf</t>
  </si>
  <si>
    <t xml:space="preserve">0e98291911f7e62e2bc40acb6865daee2e7a2ca392ab4b0c380f09bba664dda3</t>
  </si>
  <si>
    <t xml:space="preserve">library/009_amilla-fushi/dive_prices/2025_Sports-Fishing-2025.pdf</t>
  </si>
  <si>
    <t xml:space="preserve">2024_Marine-Life-Information.pdf</t>
  </si>
  <si>
    <t xml:space="preserve">https://amilla.com/wp-content/uploads/Marine-Life-Information.pdf</t>
  </si>
  <si>
    <t xml:space="preserve">0382fff749e13fb5f3b5162c1a5d2f49a42c336568d77b820c83ca50e29c02a3</t>
  </si>
  <si>
    <t xml:space="preserve">library/009_amilla-fushi/dive_prices/2024_Marine-Life-Information.pdf</t>
  </si>
  <si>
    <t xml:space="preserve">2024_Snorkelling-at-Amilla-01.pdf</t>
  </si>
  <si>
    <t xml:space="preserve">https://amilla.com/wp-content/uploads/Snorkelling-at-Amilla-01.pdf</t>
  </si>
  <si>
    <t xml:space="preserve">134fb76922f439b00bb018ea7b479240495595d6118fa517013cee01b175de75</t>
  </si>
  <si>
    <t xml:space="preserve">library/009_amilla-fushi/dive_prices/2024_Snorkelling-at-Amilla-01.pdf</t>
  </si>
  <si>
    <t xml:space="preserve">2023_Amilla-Penguin-Journey.pdf</t>
  </si>
  <si>
    <t xml:space="preserve">https://amilla.com/wp-content/uploads/Amilla-Penguin-Journey.pdf</t>
  </si>
  <si>
    <t xml:space="preserve">7d2cf3b5a980c6f5b0c2011ec5690961197487b3ea0e1a45ee21411b0d3e117c</t>
  </si>
  <si>
    <t xml:space="preserve">library/009_amilla-fushi/dive_prices/2023_Amilla-Penguin-Journey.pdf</t>
  </si>
  <si>
    <t xml:space="preserve">2023_DBI-Amilla-Watersports.pdf</t>
  </si>
  <si>
    <t xml:space="preserve">https://amilla.com/wp-content/uploads/DBI-Amilla-Watersports.pdf</t>
  </si>
  <si>
    <t xml:space="preserve">234f8222ae618b4f507b1e72db0447872fbc3566180e4f1951314e20a8eb9aff</t>
  </si>
  <si>
    <t xml:space="preserve">library/009_amilla-fushi/dive_prices/2023_DBI-Amilla-Watersports.pdf</t>
  </si>
  <si>
    <t xml:space="preserve">2011_DBI-Amilla-Compendium-Diving-Rates.pdf</t>
  </si>
  <si>
    <t xml:space="preserve">https://amilla.com/wp-content/uploads/DBI-Amilla-Compendium-Diving-Rates.pdf</t>
  </si>
  <si>
    <t xml:space="preserve">ce3ee1670d66600cf3b453a9041ada45e83ccbad659d948a41a98ab5c65959f7</t>
  </si>
  <si>
    <t xml:space="preserve">library/009_amilla-fushi/dive_prices/2011_DBI-Amilla-Compendium-Diving-Rates.pdf</t>
  </si>
  <si>
    <t xml:space="preserve">2026_ba66d7cfc768ba1485c73e0d2df5164c216e5e23-6.pdf</t>
  </si>
  <si>
    <t xml:space="preserve">https://cdnm.heyzine.com/files/uploaded/ba66d7cfc768ba1485c73e0d2df5164c216e5e23-6.pdf</t>
  </si>
  <si>
    <t xml:space="preserve">de08c11481d5c7f6b50bbd369c6684acc475bc132eebc8949df25243c1d8bc59</t>
  </si>
  <si>
    <t xml:space="preserve">library/009_amilla-fushi/excursions/2026_ba66d7cfc768ba1485c73e0d2df5164c216e5e23-6.pdf</t>
  </si>
  <si>
    <t xml:space="preserve">2026_aba740c3fbc04dec532e6a3edd56c9c9aedfdba7.pdf</t>
  </si>
  <si>
    <t xml:space="preserve">https://cdnm.heyzine.com/flip-book/pdf/aba740c3fbc04dec532e6a3edd56c9c9aedfdba7.pdf</t>
  </si>
  <si>
    <t xml:space="preserve">https://cdnm.heyzine.com/flip-book/pdf/aba740c3fbc04dec532e6a3edd56c9c9aedfdba7.pdf | https://cdnm.heyzine.com/files/uploaded/v3/aba740c3fbc04dec532e6a3edd56c9c9aedfdba7.pdf</t>
  </si>
  <si>
    <t xml:space="preserve">8ef5ec682caf2ae4702d7b95a8a4355c5bf2b51afd3772b9a03386ab44aea67b</t>
  </si>
  <si>
    <t xml:space="preserve">library/009_amilla-fushi/excursions/2026_aba740c3fbc04dec532e6a3edd56c9c9aedfdba7.pdf</t>
  </si>
  <si>
    <t xml:space="preserve">2025_Excursions_-September-2025.pdf</t>
  </si>
  <si>
    <t xml:space="preserve">https://amilla.com/wp-content/uploads/Excursions_-September-2025.pdf</t>
  </si>
  <si>
    <t xml:space="preserve">26e14d964532cb09480541d1f420273ff5b63fb67cf19a6f31b7af11aa61a18c</t>
  </si>
  <si>
    <t xml:space="preserve">library/009_amilla-fushi/excursions/2025_Excursions_-September-2025.pdf</t>
  </si>
  <si>
    <t xml:space="preserve">2025_Excursions_2025-2-1.pdf</t>
  </si>
  <si>
    <t xml:space="preserve">https://amilla.com/wp-content/uploads/Excursions_2025-2-1.pdf</t>
  </si>
  <si>
    <t xml:space="preserve">https://amilla.com/wp-content/uploads/Excursions_2025-2-1.pdf | https://amilla.com/wp-content/uploads/Excursions_2025-2.pdf</t>
  </si>
  <si>
    <t xml:space="preserve">3425cb4d732c0389dbb0c607e6a0a7b44895f5fd5c4028574061c6d07f33ead5</t>
  </si>
  <si>
    <t xml:space="preserve">library/009_amilla-fushi/excursions/2025_Excursions_2025-2-1.pdf</t>
  </si>
  <si>
    <t xml:space="preserve">2024_Earth-Day-at-Amilla-2024.pdf</t>
  </si>
  <si>
    <t xml:space="preserve">https://amilla.com/wp-content/uploads/Earth-Day-at-Amilla-2024.pdf</t>
  </si>
  <si>
    <t xml:space="preserve">84b6cf65a7892b858e2a4b7fab2585f9c8b270bc25f87336bd943b184380fb20</t>
  </si>
  <si>
    <t xml:space="preserve">library/009_amilla-fushi/excursions/2024_Earth-Day-at-Amilla-2024.pdf</t>
  </si>
  <si>
    <t xml:space="preserve">kids</t>
  </si>
  <si>
    <t xml:space="preserve">2025_Tennis-1.pdf</t>
  </si>
  <si>
    <t xml:space="preserve">https://amilla.com/wp-content/uploads/Tennis-1.pdf</t>
  </si>
  <si>
    <t xml:space="preserve">cf64b42b1388f8801cafce1bf7e59e99bc0ecca72c4d77b6f6d06f5dc5b9af58</t>
  </si>
  <si>
    <t xml:space="preserve">library/009_amilla-fushi/kids/2025_Tennis-1.pdf</t>
  </si>
  <si>
    <t xml:space="preserve">2024_Kids-Club-Schedule_2024.pdf</t>
  </si>
  <si>
    <t xml:space="preserve">https://amilla.com/wp-content/uploads/Kids-Club-Schedule_2024.pdf</t>
  </si>
  <si>
    <t xml:space="preserve">038050272549bdd9795c8cc51cff23784aa7a3e73e9e61b213b92d8cacaea8e4</t>
  </si>
  <si>
    <t xml:space="preserve">library/009_amilla-fushi/kids/2024_Kids-Club-Schedule_2024.pdf</t>
  </si>
  <si>
    <t xml:space="preserve">2024_Tennis_Vlad_2024.pdf</t>
  </si>
  <si>
    <t xml:space="preserve">https://amilla.com/wp-content/uploads/Tennis_Vlad_2024.pdf</t>
  </si>
  <si>
    <t xml:space="preserve">a68d17cf46131a3fa6fe6e13dac1e6eb6047630c1c9669ab39c440b5810d8ad8</t>
  </si>
  <si>
    <t xml:space="preserve">library/009_amilla-fushi/kids/2024_Tennis_Vlad_2024.pdf</t>
  </si>
  <si>
    <t xml:space="preserve">2023_Tennis.pdf</t>
  </si>
  <si>
    <t xml:space="preserve">https://amilla.com/wp-content/uploads/Tennis.pdf</t>
  </si>
  <si>
    <t xml:space="preserve">4a74be1913d5106c5a62598a6c30da30226700e0d9b27c33fbde4d28f1335fb1</t>
  </si>
  <si>
    <t xml:space="preserve">library/009_amilla-fushi/kids/2023_Tennis.pdf</t>
  </si>
  <si>
    <t xml:space="preserve">2026_Accessibility-Inclusivity_2026.pdf</t>
  </si>
  <si>
    <t xml:space="preserve">https://amilla.com/wp-content/uploads/Accessibility-Inclusivity_2026.pdf</t>
  </si>
  <si>
    <t xml:space="preserve">5d6ec2cb3dd7f90f349168366790baff90a9a032b3d4f153d778fdd3e155cd9a</t>
  </si>
  <si>
    <t xml:space="preserve">library/009_amilla-fushi/villa_plans/2026_Accessibility-Inclusivity_2026.pdf</t>
  </si>
  <si>
    <t xml:space="preserve">2025_Four-Bedroom-Residence-.pdf</t>
  </si>
  <si>
    <t xml:space="preserve">https://amilla.com/wp-content/uploads/Four-Bedroom-Residence-.pdf</t>
  </si>
  <si>
    <t xml:space="preserve">916e2a6dc0ad87e3d032556ba020442c95637f6f855a66550f9b1d8fe4e0968d</t>
  </si>
  <si>
    <t xml:space="preserve">library/009_amilla-fushi/villa_plans/2025_Four-Bedroom-Residence-.pdf</t>
  </si>
  <si>
    <t xml:space="preserve">2025_The-Great-Beach-Residence.pdf</t>
  </si>
  <si>
    <t xml:space="preserve">https://amilla.com/wp-content/uploads/The-Great-Beach-Residence.pdf</t>
  </si>
  <si>
    <t xml:space="preserve">4c97a2e690993cc917f951cf5d97e4c6f0dada94cd76a48c1978c52b6cfb89a8</t>
  </si>
  <si>
    <t xml:space="preserve">library/009_amilla-fushi/villa_plans/2025_The-Great-Beach-Residence.pdf</t>
  </si>
  <si>
    <t xml:space="preserve">2022_Fatcheet-Amilla-Maldives-Resort-and-Residences.pdf</t>
  </si>
  <si>
    <t xml:space="preserve">https://www.neoscapesmaldives.com/wp-content/uploads/Fatcheet-Amilla-Maldives-Resort-and-Residences.pdf</t>
  </si>
  <si>
    <t xml:space="preserve">074e637d7db166970972d1c5137ebfb87cc1142febadf8df6968e3291a14869e</t>
  </si>
  <si>
    <t xml:space="preserve">library/009_amilla-fushi/villa_plans/2022_Fatcheet-Amilla-Maldives-Resort-and-Residences.pdf</t>
  </si>
  <si>
    <t xml:space="preserve">2025_Meal-Plans-2025-Updated.pdf</t>
  </si>
  <si>
    <t xml:space="preserve">https://amilla.com/wp-content/uploads/Meal-Plans-2025-Updated.pdf</t>
  </si>
  <si>
    <t xml:space="preserve">https://amilla.com/wp-content/uploads/Meal-Plans-2025-Updated.pdf | https://amilla.com/wp-content/uploads/Amilla-Maldives-Meal-Plans-2026.pdf</t>
  </si>
  <si>
    <t xml:space="preserve">d86650416ae42f1a3762a45e9029c35856294fb1573d34ad51eb9fcc8de21657</t>
  </si>
  <si>
    <t xml:space="preserve">library/009_amilla-fushi/all_inclusive/2025_Meal-Plans-2025-Updated.pdf</t>
  </si>
  <si>
    <t xml:space="preserve">2025_Bluejay_Packages_v3.pdf</t>
  </si>
  <si>
    <t xml:space="preserve">https://amilla.com/wp-content/uploads/Bluejay_Packages_v3.pdf</t>
  </si>
  <si>
    <t xml:space="preserve">3f84e7a2859a05dc143b93ec46ca2c03edec046de5a95dc13a324d5588ae4893</t>
  </si>
  <si>
    <t xml:space="preserve">library/009_amilla-fushi/all_inclusive/2025_Bluejay_Packages_v3.pdf</t>
  </si>
  <si>
    <t xml:space="preserve">2024_Bluejay-Photography-Packages.pdf</t>
  </si>
  <si>
    <t xml:space="preserve">https://amilla.com/wp-content/uploads/Bluejay-Photography-Packages.pdf</t>
  </si>
  <si>
    <t xml:space="preserve">f8ce19c101455eb8f5cc087c2b3c53804fbe710d8532c75e09678911d918ac76</t>
  </si>
  <si>
    <t xml:space="preserve">library/009_amilla-fushi/all_inclusive/2024_Bluejay-Photography-Packages.pdf</t>
  </si>
  <si>
    <t xml:space="preserve">2022_Inclusive-travel-accessibility.pdf</t>
  </si>
  <si>
    <t xml:space="preserve">https://amilla.com/wp-content/uploads/Inclusive-travel-accessibility.pdf</t>
  </si>
  <si>
    <t xml:space="preserve">a1ffe90d32647b1545f513de1e9cbae200311ff0b34efa412bcbaf56306e4302</t>
  </si>
  <si>
    <t xml:space="preserve">library/009_amilla-fushi/all_inclusive/2022_Inclusive-travel-accessibility.pdf</t>
  </si>
  <si>
    <t xml:space="preserve">2026_World-Sea-Turtle-Day-Flyer.pdf</t>
  </si>
  <si>
    <t xml:space="preserve">https://amilla.com/wp-content/uploads/World-Sea-Turtle-Day-Flyer.pdf</t>
  </si>
  <si>
    <t xml:space="preserve">88c702ccb5c011b33ac9f9efb51fa1b8b478970e151927bd392bbd965596b8ef</t>
  </si>
  <si>
    <t xml:space="preserve">library/009_amilla-fushi/sustainability/2026_World-Sea-Turtle-Day-Flyer.pdf</t>
  </si>
  <si>
    <t xml:space="preserve">2026_Amilla-Maldives_Sustainability_2026.pdf</t>
  </si>
  <si>
    <t xml:space="preserve">https://amilla.com/wp-content/uploads/Amilla-Maldives_Sustainability_2026.pdf</t>
  </si>
  <si>
    <t xml:space="preserve">b443dd440d6820ecaceb36d8a82925ad1631ecd2446dcdf41d1345fdec07a62c</t>
  </si>
  <si>
    <t xml:space="preserve">library/009_amilla-fushi/sustainability/2026_Amilla-Maldives_Sustainability_2026.pdf</t>
  </si>
  <si>
    <t xml:space="preserve">calendar</t>
  </si>
  <si>
    <t xml:space="preserve">2024_Orthodox-Easter_2024.pdf</t>
  </si>
  <si>
    <t xml:space="preserve">https://amilla.com/wp-content/uploads/Orthodox-Easter_2024.pdf</t>
  </si>
  <si>
    <t xml:space="preserve">6382de2bc74ec1f5ee4566a8325ff4829f3a428433d1df758a5a7dffa33fd2fa</t>
  </si>
  <si>
    <t xml:space="preserve">library/009_amilla-fushi/calendar/2024_Orthodox-Easter_2024.pdf</t>
  </si>
  <si>
    <t xml:space="preserve">2024_Chinese-New-Year-2024.pdf</t>
  </si>
  <si>
    <t xml:space="preserve">https://amilla.com/wp-content/uploads/Chinese-New-Year-2024.pdf</t>
  </si>
  <si>
    <t xml:space="preserve">cb1df5fa1c32ec40f0e6a3f4b871ec7fda22c4c5e4d5b5c62896acf43c0a04c7</t>
  </si>
  <si>
    <t xml:space="preserve">library/009_amilla-fushi/calendar/2024_Chinese-New-Year-2024.pdf</t>
  </si>
  <si>
    <t xml:space="preserve">2023_Pause-Retreat.pdf</t>
  </si>
  <si>
    <t xml:space="preserve">https://amilla.com/wp-content/uploads/Pause-Retreat.pdf</t>
  </si>
  <si>
    <t xml:space="preserve">f3f7f0305171accb354ec52bdcbfc46e173e31471dd1b14564f809800faead49</t>
  </si>
  <si>
    <t xml:space="preserve">library/009_amilla-fushi/calendar/2023_Pause-Retreat.pdf</t>
  </si>
  <si>
    <t xml:space="preserve">2026_International-Coffee-Day-2026-Final.pdf</t>
  </si>
  <si>
    <t xml:space="preserve">https://amilla.com/wp-content/uploads/International-Coffee-Day-2026-Final.pdf</t>
  </si>
  <si>
    <t xml:space="preserve">46f4836c5ac9084b8181ecf757149d837919af4624709411a92354f98bf87021</t>
  </si>
  <si>
    <t xml:space="preserve">library/009_amilla-fushi/brochure/2026_International-Coffee-Day-2026-Final.pdf</t>
  </si>
  <si>
    <t xml:space="preserve">2026_Flyer-_-Dr.-Lim.pdf</t>
  </si>
  <si>
    <t xml:space="preserve">https://amilla.com/wp-content/uploads/Flyer-_-Dr.-Lim.pdf</t>
  </si>
  <si>
    <t xml:space="preserve">f921eadad747927457903c403e220b18d75d2363d090bc17d37e9add1656c7ec</t>
  </si>
  <si>
    <t xml:space="preserve">library/009_amilla-fushi/brochure/2026_Flyer-_-Dr.-Lim.pdf</t>
  </si>
  <si>
    <t xml:space="preserve">2026_Flyer-_-Dr.-Tridendra-1.pdf</t>
  </si>
  <si>
    <t xml:space="preserve">https://amilla.com/wp-content/uploads/Flyer-_-Dr.-Tridendra-1.pdf</t>
  </si>
  <si>
    <t xml:space="preserve">72f2759948a93c78f812a92a77452265161f4cfd70ee5245763632ae7c914583</t>
  </si>
  <si>
    <t xml:space="preserve">library/009_amilla-fushi/brochure/2026_Flyer-_-Dr.-Tridendra-1.pdf</t>
  </si>
  <si>
    <t xml:space="preserve">2026_Flyer-_-Dr.-Lim-2.pdf</t>
  </si>
  <si>
    <t xml:space="preserve">https://amilla.com/wp-content/uploads/Flyer-_-Dr.-Lim-2.pdf</t>
  </si>
  <si>
    <t xml:space="preserve">0d5927179e4e0e2830a080aec724e24f5954353cd5431bafb2e3734634c27b98</t>
  </si>
  <si>
    <t xml:space="preserve">library/009_amilla-fushi/brochure/2026_Flyer-_-Dr.-Lim-2.pdf</t>
  </si>
  <si>
    <t xml:space="preserve">2026_VP-Flyer_Nikki-new-2.pdf</t>
  </si>
  <si>
    <t xml:space="preserve">https://amilla.com/wp-content/uploads/VP-Flyer_Nikki-new-2.pdf</t>
  </si>
  <si>
    <t xml:space="preserve">ad6807b06105cd5ac420c693f40c613a33e3db6c65ecc347ee137fb345c4dcd3</t>
  </si>
  <si>
    <t xml:space="preserve">library/009_amilla-fushi/brochure/2026_VP-Flyer_Nikki-new-2.pdf</t>
  </si>
  <si>
    <t xml:space="preserve">2026_0428b4210a21a161d5ef3446ad23dc306e66f560-5.pdf</t>
  </si>
  <si>
    <t xml:space="preserve">https://cdnm.heyzine.com/flip-book/pdf/0428b4210a21a161d5ef3446ad23dc306e66f560-5.pdf</t>
  </si>
  <si>
    <t xml:space="preserve">https://cdnm.heyzine.com/flip-book/pdf/0428b4210a21a161d5ef3446ad23dc306e66f560-5.pdf | https://cdnm.heyzine.com/files/uploaded/v3/0428b4210a21a161d5ef3446ad23dc306e66f560-5.pdf</t>
  </si>
  <si>
    <t xml:space="preserve">011fda6b7279cc518af6210b0f453a258b9074c6cee728146ba5c019ddafe133</t>
  </si>
  <si>
    <t xml:space="preserve">library/009_amilla-fushi/brochure/2026_0428b4210a21a161d5ef3446ad23dc306e66f560-5.pdf</t>
  </si>
  <si>
    <t xml:space="preserve">2026_746ac128478ee8097b9789a4a8a9631672c91701-1.pdf</t>
  </si>
  <si>
    <t xml:space="preserve">https://cdnm.heyzine.com/files/uploaded/v3/746ac128478ee8097b9789a4a8a9631672c91701-1.pdf</t>
  </si>
  <si>
    <t xml:space="preserve">83a373b914ce39b15d0511c954043e714357338da577d1f184833d7ae109c646</t>
  </si>
  <si>
    <t xml:space="preserve">library/009_amilla-fushi/brochure/2026_746ac128478ee8097b9789a4a8a9631672c91701-1.pdf</t>
  </si>
  <si>
    <t xml:space="preserve">2026_ddf9f350e694dd1038b18f12d5f5e684164daa15.pdf</t>
  </si>
  <si>
    <t xml:space="preserve">https://cdnm.heyzine.com/files/uploaded/ddf9f350e694dd1038b18f12d5f5e684164daa15.pdf</t>
  </si>
  <si>
    <t xml:space="preserve">2251769e312e45e4ca5361df28befa97520cd2e4055183b085e4beaaffbc0c60</t>
  </si>
  <si>
    <t xml:space="preserve">library/009_amilla-fushi/brochure/2026_ddf9f350e694dd1038b18f12d5f5e684164daa15.pdf</t>
  </si>
  <si>
    <t xml:space="preserve">2026_e4eff57c4c0a23fb4fca49fc2874b5162b889ff3.pdf</t>
  </si>
  <si>
    <t xml:space="preserve">https://cdnm.heyzine.com/files/uploaded/v3/e4eff57c4c0a23fb4fca49fc2874b5162b889ff3.pdf</t>
  </si>
  <si>
    <t xml:space="preserve">e1755bbb6bcd0235dc9063fc894037eccf4dc326ca26dc9d21a110072e89262c</t>
  </si>
  <si>
    <t xml:space="preserve">library/009_amilla-fushi/brochure/2026_e4eff57c4c0a23fb4fca49fc2874b5162b889ff3.pdf</t>
  </si>
  <si>
    <t xml:space="preserve">ambiguous match [9]</t>
  </si>
  <si>
    <t xml:space="preserve">2024_Football-Academy_Flyer.pdf</t>
  </si>
  <si>
    <t xml:space="preserve">https://amilla.com/wp-content/uploads/Football-Academy_Flyer.pdf</t>
  </si>
  <si>
    <t xml:space="preserve">9815ac7b889bfd62a3a31f896446bfe629b9b3c91a4424606f14288abe6e1c9a</t>
  </si>
  <si>
    <t xml:space="preserve">library/009_amilla-fushi/brochure/2024_Football-Academy_Flyer.pdf</t>
  </si>
  <si>
    <t xml:space="preserve">2024_Halloween-Flyer-Revised_LR.pdf</t>
  </si>
  <si>
    <t xml:space="preserve">https://amilla.com/wp-content/uploads/Halloween-Flyer-Revised_LR.pdf</t>
  </si>
  <si>
    <t xml:space="preserve">2b1e3071adc6c11b62d094feebfb368efaa83f9797bb9d937095fcb372b53f1c</t>
  </si>
  <si>
    <t xml:space="preserve">library/009_amilla-fushi/brochure/2024_Halloween-Flyer-Revised_LR.pdf</t>
  </si>
  <si>
    <t xml:space="preserve">2024_Amilla-Maldives.pdf</t>
  </si>
  <si>
    <t xml:space="preserve">https://letsgomaldives.com/wp-content/uploads/2024/03/Amilla-Maldives.pdf</t>
  </si>
  <si>
    <t xml:space="preserve">ba2c76aecc8908af1543e2c3bdcef51b8c76a5e2094652ef53753ee6a3e67c1c</t>
  </si>
  <si>
    <t xml:space="preserve">library/009_amilla-fushi/brochure/2024_Amilla-Maldives.pdf</t>
  </si>
  <si>
    <t xml:space="preserve">2025_The-Amilla-Estate.pdf</t>
  </si>
  <si>
    <t xml:space="preserve">https://amilla.com/wp-content/uploads/The-Amilla-Estate.pdf</t>
  </si>
  <si>
    <t xml:space="preserve">91b912bbe0aff0ac5f7dcd3c1f24860bab0a10b04386d5f32d75bd55bae9d504</t>
  </si>
  <si>
    <t xml:space="preserve">library/009_amilla-fushi/other/2025_The-Amilla-Estate.pdf</t>
  </si>
  <si>
    <t xml:space="preserve">2023_DreamLand-FactSheet-English-2023.pdf</t>
  </si>
  <si>
    <t xml:space="preserve">dreamland.com.mv</t>
  </si>
  <si>
    <t xml:space="preserve">https://dreamland.com.mv/wp-content/uploads/2024/08/DreamLand-FactSheet-English-2023.pdf</t>
  </si>
  <si>
    <t xml:space="preserve">b7c9cceae616a3daae6c96f5aca1a3f83ec70b9667d828d8abecca0303a9db2b</t>
  </si>
  <si>
    <t xml:space="preserve">library/010_dreamland-the-unique-sea-lake-resort-spa/factsheet/2023_DreamLand-FactSheet-English-2023.pdf</t>
  </si>
  <si>
    <t xml:space="preserve">2023_DREAMLAND-GENERAL-INFORMATION-GERMAN-2023.pdf</t>
  </si>
  <si>
    <t xml:space="preserve">https://dreamland.com.mv/wp-content/uploads/2024/08/DREAMLAND-GENERAL-INFORMATION-GERMAN-2023.pdf</t>
  </si>
  <si>
    <t xml:space="preserve">7fba6015395f655e20df36bbb24e9ef54f57467f7cbb5dddbe126494f3c28ea0</t>
  </si>
  <si>
    <t xml:space="preserve">library/010_dreamland-the-unique-sea-lake-resort-spa/factsheet/2023_DREAMLAND-GENERAL-INFORMATION-GERMAN-2023.pdf</t>
  </si>
  <si>
    <t xml:space="preserve">2023_DREAMLAND-GENERAL-INFORMATION-ENGLISH-2023.pdf</t>
  </si>
  <si>
    <t xml:space="preserve">https://dreamland.com.mv/wp-content/uploads/2024/08/DREAMLAND-GENERAL-INFORMATION-ENGLISH-2023.pdf</t>
  </si>
  <si>
    <t xml:space="preserve">78a09624937797f1367e781352ee24c4c19b2844eccfc2b3023dcf292d4427c9</t>
  </si>
  <si>
    <t xml:space="preserve">library/010_dreamland-the-unique-sea-lake-resort-spa/factsheet/2023_DREAMLAND-GENERAL-INFORMATION-ENGLISH-2023.pdf</t>
  </si>
  <si>
    <t xml:space="preserve">2023_DREAMLAND-GENERAL-INFORMATION-CHINESE-2023.pdf</t>
  </si>
  <si>
    <t xml:space="preserve">https://dreamland.com.mv/wp-content/uploads/2024/08/DREAMLAND-GENERAL-INFORMATION-CHINESE-2023.pdf</t>
  </si>
  <si>
    <t xml:space="preserve">7ed40fce906e7874cac568a12aaf8e1fb2ddf19f256621ecd4f784647b0bf313</t>
  </si>
  <si>
    <t xml:space="preserve">library/010_dreamland-the-unique-sea-lake-resort-spa/factsheet/2023_DREAMLAND-GENERAL-INFORMATION-CHINESE-2023.pdf</t>
  </si>
  <si>
    <t xml:space="preserve">2023_DREAMLAND-VOW-CEREMONY-2023.pdf</t>
  </si>
  <si>
    <t xml:space="preserve">https://dreamland.com.mv/wp-content/uploads/2024/08/DREAMLAND-VOW-CEREMONY-2023.pdf</t>
  </si>
  <si>
    <t xml:space="preserve">a8b3ce7d22fab85dd2fc10f01a11672809951ff9fc97f03c657b744e4e7e3783</t>
  </si>
  <si>
    <t xml:space="preserve">library/010_dreamland-the-unique-sea-lake-resort-spa/wedding/2023_DREAMLAND-VOW-CEREMONY-2023.pdf</t>
  </si>
  <si>
    <t xml:space="preserve">2023_DreamLand-Meal-Plan-Upgrade-2023.pdf</t>
  </si>
  <si>
    <t xml:space="preserve">https://dreamland.com.mv/wp-content/uploads/2024/08/DreamLand-Meal-Plan-Upgrade-2023.pdf</t>
  </si>
  <si>
    <t xml:space="preserve">3c861980a6a6351e9ab546400cee400d4af103d23296c04262a6f3fdd3cb9bbd</t>
  </si>
  <si>
    <t xml:space="preserve">library/010_dreamland-the-unique-sea-lake-resort-spa/map/2023_DreamLand-Meal-Plan-Upgrade-2023.pdf</t>
  </si>
  <si>
    <t xml:space="preserve">2018_SPLENDID_DREAMLAND_RESORT-MAP_EDITED.pdf</t>
  </si>
  <si>
    <t xml:space="preserve">https://dreamland.com.mv/wp-content/uploads/2024/08/SPLENDID_DREAMLAND_RESORT-MAP_EDITED.pdf</t>
  </si>
  <si>
    <t xml:space="preserve">fcad8c12d2ff65684e7531a0ec997d120a8cf173f9c33778c9e4285537b78e1c</t>
  </si>
  <si>
    <t xml:space="preserve">library/010_dreamland-the-unique-sea-lake-resort-spa/map/2018_SPLENDID_DREAMLAND_RESORT-MAP_EDITED.pdf</t>
  </si>
  <si>
    <t xml:space="preserve">2023_Duny-Spa-menu-chineese-2023.pdf</t>
  </si>
  <si>
    <t xml:space="preserve">https://dreamland.com.mv/wp-content/uploads/2024/08/Duny-Spa-menu-chineese-2023.pdf</t>
  </si>
  <si>
    <t xml:space="preserve">https://dreamland.com.mv/wp-content/uploads/2024/08/Duny-Spa-menu-chineese-2023.pdf | https://dreamland.com.mv/wp-content/uploads/2024/07/Duny-Spa-menu-chineese-2023.pdf</t>
  </si>
  <si>
    <t xml:space="preserve">8738c0005ca175eeb5b45338c291ae69d1d0e8967aef3654a5c50e453e6ebe21</t>
  </si>
  <si>
    <t xml:space="preserve">library/010_dreamland-the-unique-sea-lake-resort-spa/spa_menu/2023_Duny-Spa-menu-chineese-2023.pdf</t>
  </si>
  <si>
    <t xml:space="preserve">2023_DreamLand-Private-Lobster-Dinner-Menu-2023.pdf</t>
  </si>
  <si>
    <t xml:space="preserve">https://dreamland.com.mv/wp-content/uploads/2024/08/DreamLand-Private-Lobster-Dinner-Menu-2023.pdf</t>
  </si>
  <si>
    <t xml:space="preserve">ec15d5c1b393fbc4982e86b46b714a7782992af227e58da44c01a6edac42631c</t>
  </si>
  <si>
    <t xml:space="preserve">library/010_dreamland-the-unique-sea-lake-resort-spa/dining_menu/2023_DreamLand-Private-Lobster-Dinner-Menu-2023.pdf</t>
  </si>
  <si>
    <t xml:space="preserve">2023_DreamLand-Private-BBQ-Seafood-Menu-2023.pdf</t>
  </si>
  <si>
    <t xml:space="preserve">https://dreamland.com.mv/wp-content/uploads/2024/08/DreamLand-Private-BBQ-Seafood-Menu-2023.pdf</t>
  </si>
  <si>
    <t xml:space="preserve">45870abcd0157d4b207e0e901f78c3a92c2b5f9ab721b81a836f994454950d1f</t>
  </si>
  <si>
    <t xml:space="preserve">library/010_dreamland-the-unique-sea-lake-resort-spa/dining_menu/2023_DreamLand-Private-BBQ-Seafood-Menu-2023.pdf</t>
  </si>
  <si>
    <t xml:space="preserve">2023_DreamLand-Private-BBQ-Meat-Menu-2023.pdf</t>
  </si>
  <si>
    <t xml:space="preserve">https://dreamland.com.mv/wp-content/uploads/2024/08/DreamLand-Private-BBQ-Meat-Menu-2023.pdf</t>
  </si>
  <si>
    <t xml:space="preserve">7a11afee2a1dee4fa82ef4cb9d7a0f9190a925d4d8ee082fe4566817c8ac7662</t>
  </si>
  <si>
    <t xml:space="preserve">library/010_dreamland-the-unique-sea-lake-resort-spa/dining_menu/2023_DreamLand-Private-BBQ-Meat-Menu-2023.pdf</t>
  </si>
  <si>
    <t xml:space="preserve">2023_DreamLand-HoneyMoon-Dinner-with-Fish-Starter-1-2023.pdf</t>
  </si>
  <si>
    <t xml:space="preserve">https://dreamland.com.mv/wp-content/uploads/2024/08/DreamLand-HoneyMoon-Dinner-with-Fish-Starter-1-2023.pdf</t>
  </si>
  <si>
    <t xml:space="preserve">1df23c1bf8fb998fb579a1e865397d7d75952cbbbed475129666104e9c2f3c44</t>
  </si>
  <si>
    <t xml:space="preserve">library/010_dreamland-the-unique-sea-lake-resort-spa/dining_menu/2023_DreamLand-HoneyMoon-Dinner-with-Fish-Starter-1-2023.pdf</t>
  </si>
  <si>
    <t xml:space="preserve">2023_DreamLand-Eat-Enjoy-Menu-2023.pdf</t>
  </si>
  <si>
    <t xml:space="preserve">https://dreamland.com.mv/wp-content/uploads/2024/08/DreamLand-Eat-Enjoy-Menu-2023.pdf</t>
  </si>
  <si>
    <t xml:space="preserve">https://dreamland.com.mv/wp-content/uploads/2024/08/DreamLand-Eat-Enjoy-Menu-2023.pdf | https://dreamland.com.mv/wp-content/uploads/2023/08/DreamLand-Eat-Enjoy-Menu-2023.pdf</t>
  </si>
  <si>
    <t xml:space="preserve">cedf8383c8b19e49c17219565aee7a24d2f9d87dc51a879f3720cf328fc6e4fe</t>
  </si>
  <si>
    <t xml:space="preserve">library/010_dreamland-the-unique-sea-lake-resort-spa/dining_menu/2023_DreamLand-Eat-Enjoy-Menu-2023.pdf</t>
  </si>
  <si>
    <t xml:space="preserve">2023_DreamLand-Beverage-Menu-2023.pdf</t>
  </si>
  <si>
    <t xml:space="preserve">https://dreamland.com.mv/wp-content/uploads/2024/08/DreamLand-Beverage-Menu-2023.pdf</t>
  </si>
  <si>
    <t xml:space="preserve">https://dreamland.com.mv/wp-content/uploads/2024/08/DreamLand-Beverage-Menu-2023.pdf | https://dreamland.com.mv/wp-content/uploads/2023/08/DreamLand-Beverage-Menu-2023.pdf</t>
  </si>
  <si>
    <t xml:space="preserve">447c8384ed85cb6e25d0892e225d4ea265dd4c6f81592c66e73fad99c40db39e</t>
  </si>
  <si>
    <t xml:space="preserve">library/010_dreamland-the-unique-sea-lake-resort-spa/dining_menu/2023_DreamLand-Beverage-Menu-2023.pdf</t>
  </si>
  <si>
    <t xml:space="preserve">2023_DreamLand-WINE-MENU-2023.pdf</t>
  </si>
  <si>
    <t xml:space="preserve">https://dreamland.com.mv/wp-content/uploads/2024/08/DreamLand-WINE-MENU-2023.pdf</t>
  </si>
  <si>
    <t xml:space="preserve">https://dreamland.com.mv/wp-content/uploads/2024/08/DreamLand-WINE-MENU-2023.pdf | https://dreamland.com.mv/wp-content/uploads/2023/08/DreamLand-WINE-MENU-2023.pdf</t>
  </si>
  <si>
    <t xml:space="preserve">59b6dc17932894ce2c5681b46ba5adf59623982a4155360f530b11f12d1e3f8c</t>
  </si>
  <si>
    <t xml:space="preserve">library/010_dreamland-the-unique-sea-lake-resort-spa/dining_menu/2023_DreamLand-WINE-MENU-2023.pdf</t>
  </si>
  <si>
    <t xml:space="preserve">2023_DreamLand-AI-MENU-2023.pdf</t>
  </si>
  <si>
    <t xml:space="preserve">https://dreamland.com.mv/wp-content/uploads/2024/08/DreamLand-AI-MENU-2023.pdf</t>
  </si>
  <si>
    <t xml:space="preserve">https://dreamland.com.mv/wp-content/uploads/2024/08/DreamLand-AI-MENU-2023.pdf | https://dreamland.com.mv/wp-content/uploads/2023/08/DreamLand-AI-MENU-2023.pdf</t>
  </si>
  <si>
    <t xml:space="preserve">1d667c60be4113afe2eaeaca1d8eba7518e2fcc24af5616452eeb4d4b51c2e86</t>
  </si>
  <si>
    <t xml:space="preserve">library/010_dreamland-the-unique-sea-lake-resort-spa/dining_menu/2023_DreamLand-AI-MENU-2023.pdf</t>
  </si>
  <si>
    <t xml:space="preserve">2023_DC-Pricelist-2023-Dreamland.pdf</t>
  </si>
  <si>
    <t xml:space="preserve">https://dreamland.com.mv/wp-content/uploads/2023/08/DC-Pricelist-2023-Dreamland.pdf</t>
  </si>
  <si>
    <t xml:space="preserve">e7eb5d68862a66750eadcd2e58dac934ec3d942f5de2894fbe1a96ff0d2eea0d</t>
  </si>
  <si>
    <t xml:space="preserve">library/010_dreamland-the-unique-sea-lake-resort-spa/dive_prices/2023_DC-Pricelist-2023-Dreamland.pdf</t>
  </si>
  <si>
    <t xml:space="preserve">2023_DREAMLAND-Private-Excursion-Trips-2023.pdf</t>
  </si>
  <si>
    <t xml:space="preserve">https://dreamland.com.mv/wp-content/uploads/2024/08/DREAMLAND-Private-Excursion-Trips-2023.pdf</t>
  </si>
  <si>
    <t xml:space="preserve">https://dreamland.com.mv/wp-content/uploads/2024/08/DREAMLAND-Private-Excursion-Trips-2023.pdf | https://dreamland.com.mv/wp-content/uploads/2024/07/DREAMLAND-Private-Excursion-Trips-2023.pdf</t>
  </si>
  <si>
    <t xml:space="preserve">603c856fa3f372af025b4a7220d343deeaf2466d2ab1529f3201ff4f3f97c63e</t>
  </si>
  <si>
    <t xml:space="preserve">library/010_dreamland-the-unique-sea-lake-resort-spa/excursions/2023_DREAMLAND-Private-Excursion-Trips-2023.pdf</t>
  </si>
  <si>
    <t xml:space="preserve">2023_DREAMLAND-Excursion-updated-2023.pdf</t>
  </si>
  <si>
    <t xml:space="preserve">https://dreamland.com.mv/wp-content/uploads/2024/08/DREAMLAND-Excursion-updated-2023.pdf</t>
  </si>
  <si>
    <t xml:space="preserve">https://dreamland.com.mv/wp-content/uploads/2024/08/DREAMLAND-Excursion-updated-2023.pdf | https://dreamland.com.mv/wp-content/uploads/2024/07/DREAMLAND-Excursion-updated-2023.pdf</t>
  </si>
  <si>
    <t xml:space="preserve">869ff951cedb0725aa60443b8d74377bb6a9424365b262018a5946c2bc15f6bc</t>
  </si>
  <si>
    <t xml:space="preserve">library/010_dreamland-the-unique-sea-lake-resort-spa/excursions/2023_DREAMLAND-Excursion-updated-2023.pdf</t>
  </si>
  <si>
    <t xml:space="preserve">2023_DreamLand-All-Inclusive-Package-German-2023.pdf</t>
  </si>
  <si>
    <t xml:space="preserve">https://dreamland.com.mv/wp-content/uploads/2024/08/DreamLand-All-Inclusive-Package-German-2023.pdf</t>
  </si>
  <si>
    <t xml:space="preserve">https://dreamland.com.mv/wp-content/uploads/2024/08/DreamLand-All-Inclusive-Package-German-2023.pdf | https://dreamland.com.mv/wp-content/uploads/2023/08/DreamLand-All-Inclusive-Package-German-2023.pdf</t>
  </si>
  <si>
    <t xml:space="preserve">81db9cd4e76b49d00182a3e11b20c77a0b5315bf1ac1407f550c3ebe1af36e27</t>
  </si>
  <si>
    <t xml:space="preserve">library/010_dreamland-the-unique-sea-lake-resort-spa/all_inclusive/2023_DreamLand-All-Inclusive-Package-German-2023.pdf</t>
  </si>
  <si>
    <t xml:space="preserve">2023_DreamLand-All-Inclusive-Package-English-2023.pdf</t>
  </si>
  <si>
    <t xml:space="preserve">https://dreamland.com.mv/wp-content/uploads/2024/08/DreamLand-All-Inclusive-Package-English-2023.pdf</t>
  </si>
  <si>
    <t xml:space="preserve">https://dreamland.com.mv/wp-content/uploads/2024/08/DreamLand-All-Inclusive-Package-English-2023.pdf | https://dreamland.com.mv/wp-content/uploads/2023/08/DreamLand-All-Inclusive-Package-English-2023.pdf</t>
  </si>
  <si>
    <t xml:space="preserve">5caa5e503d79fb1bb37e54c7064dfa6a8cb5d4ec1ec223338f773a292c357d3f</t>
  </si>
  <si>
    <t xml:space="preserve">library/010_dreamland-the-unique-sea-lake-resort-spa/all_inclusive/2023_DreamLand-All-Inclusive-Package-English-2023.pdf</t>
  </si>
  <si>
    <t xml:space="preserve">2018_GENERAL-INFORMATION.pdf</t>
  </si>
  <si>
    <t xml:space="preserve">angaga.com.mv</t>
  </si>
  <si>
    <t xml:space="preserve">https://www.angaga.com.mv/wp-content/uploads/2018/12/GENERAL-INFORMATION.pdf</t>
  </si>
  <si>
    <t xml:space="preserve">https://www.angaga.com.mv/wp-content/uploads/2018/12/GENERAL-INFORMATION.pdf | https://angaga.com.mv/wp-content/uploads/2018/12/GENERAL-INFORMATION.pdf</t>
  </si>
  <si>
    <t xml:space="preserve">d7feaeeccc36beb073fbec5383c3d669d15b6ea5b22e52e6b72b1818d4c71beb</t>
  </si>
  <si>
    <t xml:space="preserve">library/011_angaga-island-resort-and-spa/factsheet/2018_GENERAL-INFORMATION.pdf</t>
  </si>
  <si>
    <t xml:space="preserve">2018_Angaga-Wedding-Package.pdf</t>
  </si>
  <si>
    <t xml:space="preserve">https://www.angaga.com.mv/wp-content/uploads/2018/12/Angaga-Wedding-Package.pdf</t>
  </si>
  <si>
    <t xml:space="preserve">https://www.angaga.com.mv/wp-content/uploads/2018/12/Angaga-Wedding-Package.pdf | https://angaga.com.mv/wp-content/uploads/2018/12/Angaga-Wedding-Package.pdf</t>
  </si>
  <si>
    <t xml:space="preserve">46e0903144b38aeccfb3031e88a2a2426610a66bf0236a8998f07f1203d74c44</t>
  </si>
  <si>
    <t xml:space="preserve">library/011_angaga-island-resort-and-spa/wedding/2018_Angaga-Wedding-Package.pdf</t>
  </si>
  <si>
    <t xml:space="preserve">2018_wedding-package.pdf</t>
  </si>
  <si>
    <t xml:space="preserve">https://www.angaga.com.mv/wp-content/themes/angaga/assets/pdf/wedding-package.pdf</t>
  </si>
  <si>
    <t xml:space="preserve">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</si>
  <si>
    <t xml:space="preserve">65ff2d5bf107ab4d2d7e53a5320c8c312c4b9af487647b6c32153c39a4866bca</t>
  </si>
  <si>
    <t xml:space="preserve">library/011_angaga-island-resort-and-spa/wedding/2018_wedding-package.pdf</t>
  </si>
  <si>
    <t xml:space="preserve">dive_map</t>
  </si>
  <si>
    <t xml:space="preserve">2018_Angaga-Dive-Sites.pdf</t>
  </si>
  <si>
    <t xml:space="preserve">https://www.angaga.com.mv/wp-content/uploads/2018/12/Angaga-Dive-Sites.pdf</t>
  </si>
  <si>
    <t xml:space="preserve">https://www.angaga.com.mv/wp-content/uploads/2018/12/Angaga-Dive-Sites.pdf | https://angaga.com.mv/wp-content/uploads/2018/12/Angaga-Dive-Sites.pdf</t>
  </si>
  <si>
    <t xml:space="preserve">900fd5a520c126831a4588d3456321b78d28d23f5b77b198ba1fb0a9700967dd</t>
  </si>
  <si>
    <t xml:space="preserve">library/011_angaga-island-resort-and-spa/dive_map/2018_Angaga-Dive-Sites.pdf</t>
  </si>
  <si>
    <t xml:space="preserve">2018_Duny-Spa-menu-chineese-1.pdf</t>
  </si>
  <si>
    <t xml:space="preserve">https://www.angaga.com.mv/wp-content/uploads/2018/12/Duny-Spa-menu-chineese-1.pdf</t>
  </si>
  <si>
    <t xml:space="preserve">https://www.angaga.com.mv/wp-content/uploads/2018/12/Duny-Spa-menu-chineese-1.pdf | https://www.angaga.com.mv/wp-content/uploads/2018/12/Duny-Spa-menu-chineese.pdf | https://angaga.com.mv/wp-content/uploads/2018/12/Duny-Spa-menu-chineese.pdf</t>
  </si>
  <si>
    <t xml:space="preserve">9ca4a9973d7f5e725d1e1a97aa4b7f08da2614f2219d5d9c505f0444e9ee67ac</t>
  </si>
  <si>
    <t xml:space="preserve">library/011_angaga-island-resort-and-spa/spa_menu/2018_Duny-Spa-menu-chineese-1.pdf</t>
  </si>
  <si>
    <t xml:space="preserve">2018_Duny-Spa-menu-german-1.pdf</t>
  </si>
  <si>
    <t xml:space="preserve">https://www.angaga.com.mv/wp-content/uploads/2018/12/Duny-Spa-menu-german-1.pdf</t>
  </si>
  <si>
    <t xml:space="preserve">https://www.angaga.com.mv/wp-content/uploads/2018/12/Duny-Spa-menu-german-1.pdf | https://www.angaga.com.mv/wp-content/uploads/2018/12/Duny-Spa-menu-german.pdf | https://angaga.com.mv/wp-content/uploads/2018/12/Duny-Spa-menu-german.pdf</t>
  </si>
  <si>
    <t xml:space="preserve">173b010542ab5a444debc4229644161d51adf41cfff1959a3e2c86a4c3e280f2</t>
  </si>
  <si>
    <t xml:space="preserve">library/011_angaga-island-resort-and-spa/spa_menu/2018_Duny-Spa-menu-german-1.pdf</t>
  </si>
  <si>
    <t xml:space="preserve">2025_COFFEE_SHOP_EAT_MENU_2025.pdf</t>
  </si>
  <si>
    <t xml:space="preserve">https://www.angaga.com.mv/wp-content/uploads/2025/05/COFFEE_SHOP_EAT_MENU_2025.pdf</t>
  </si>
  <si>
    <t xml:space="preserve">https://www.angaga.com.mv/wp-content/uploads/2025/05/COFFEE_SHOP_EAT_MENU_2025.pdf | https://angaga.com.mv/wp-content/uploads/2025/05/COFFEE_SHOP_EAT_MENU_2025.pdf</t>
  </si>
  <si>
    <t xml:space="preserve">00c2621d700bb23f4d7262ace94053f425b54fdd2a88ea85a529c342c3f4bdc2</t>
  </si>
  <si>
    <t xml:space="preserve">library/011_angaga-island-resort-and-spa/dining_menu/2025_COFFEE_SHOP_EAT_MENU_2025.pdf</t>
  </si>
  <si>
    <t xml:space="preserve">2025_Angaga_All_inclusive_menu_Sun_Downbar_2025.pdf</t>
  </si>
  <si>
    <t xml:space="preserve">https://www.angaga.com.mv/wp-content/uploads/2025/05/Angaga_All_inclusive_menu_Sun_Downbar_2025.pdf</t>
  </si>
  <si>
    <t xml:space="preserve">https://www.angaga.com.mv/wp-content/uploads/2025/05/Angaga_All_inclusive_menu_Sun_Downbar_2025.pdf | https://angaga.com.mv/wp-content/uploads/2025/05/Angaga_All_inclusive_menu_Sun_Downbar_2025.pdf</t>
  </si>
  <si>
    <t xml:space="preserve">3582de83cd18afb0147a4eb039b3735c9d8eb912f7101a7a233e3674d7624498</t>
  </si>
  <si>
    <t xml:space="preserve">library/011_angaga-island-resort-and-spa/dining_menu/2025_Angaga_All_inclusive_menu_Sun_Downbar_2025.pdf</t>
  </si>
  <si>
    <t xml:space="preserve">2025_Angaga_drinks_menu_2025.pdf</t>
  </si>
  <si>
    <t xml:space="preserve">https://www.angaga.com.mv/wp-content/uploads/2025/05/Angaga_drinks_menu_2025.pdf</t>
  </si>
  <si>
    <t xml:space="preserve">https://www.angaga.com.mv/wp-content/uploads/2025/05/Angaga_drinks_menu_2025.pdf | https://angaga.com.mv/wp-content/uploads/2025/05/Angaga_drinks_menu_2025.pdf</t>
  </si>
  <si>
    <t xml:space="preserve">a28e7d47c57276c96f469811445410ea93d71ed29965fcbdfd297a74718c167a</t>
  </si>
  <si>
    <t xml:space="preserve">library/011_angaga-island-resort-and-spa/dining_menu/2025_Angaga_drinks_menu_2025.pdf</t>
  </si>
  <si>
    <t xml:space="preserve">2025_Angaga_wine_menu_2025.pdf</t>
  </si>
  <si>
    <t xml:space="preserve">https://www.angaga.com.mv/wp-content/uploads/2025/05/Angaga_wine_menu_2025.pdf</t>
  </si>
  <si>
    <t xml:space="preserve">https://www.angaga.com.mv/wp-content/uploads/2025/05/Angaga_wine_menu_2025.pdf | https://angaga.com.mv/wp-content/uploads/2025/05/Angaga_wine_menu_2025.pdf</t>
  </si>
  <si>
    <t xml:space="preserve">ee2f11eab31032d7a047d481f4ec6b8479b7b7293965554a3da9fb534bb97549</t>
  </si>
  <si>
    <t xml:space="preserve">library/011_angaga-island-resort-and-spa/dining_menu/2025_Angaga_wine_menu_2025.pdf</t>
  </si>
  <si>
    <t xml:space="preserve">2018_COFFEE-SHOP-MENU.pdf</t>
  </si>
  <si>
    <t xml:space="preserve">https://www.angaga.com.mv/wp-content/uploads/2018/12/COFFEE-SHOP-MENU.pdf</t>
  </si>
  <si>
    <t xml:space="preserve">https://www.angaga.com.mv/wp-content/uploads/2018/12/COFFEE-SHOP-MENU.pdf | https://www.angaga.com.mv/wp-content/uploads/2018/12/COFFEE-SHOP-MENU-2.pdf</t>
  </si>
  <si>
    <t xml:space="preserve">2da1860567b798180d158d5f371eb940bde20d9c0372cd2aa4f09d118e1f0e89</t>
  </si>
  <si>
    <t xml:space="preserve">library/011_angaga-island-resort-and-spa/dining_menu/2018_COFFEE-SHOP-MENU.pdf</t>
  </si>
  <si>
    <t xml:space="preserve">2018_All-Inclusive-menu-1-2.pdf</t>
  </si>
  <si>
    <t xml:space="preserve">https://www.angaga.com.mv/wp-content/uploads/2018/12/All-Inclusive-menu-1-2.pdf</t>
  </si>
  <si>
    <t xml:space="preserve">https://www.angaga.com.mv/wp-content/uploads/2018/12/All-Inclusive-menu-1-2.pdf | https://www.angaga.com.mv/wp-content/uploads/2018/12/All-Inclusive-menu-1-3.pdf | https://www.angaga.com.mv/wp-content/uploads/2018/12/All-Inclusive-menu-1-1.pdf | https://www.angaga.com.mv/wp-content/uploads/2018/11/All-Inclusive-menu-1.pdf</t>
  </si>
  <si>
    <t xml:space="preserve">dc087fce5614a692331f10911cdbfab7067044eb180cf30a0f5cc97fad87682c</t>
  </si>
  <si>
    <t xml:space="preserve">library/011_angaga-island-resort-and-spa/dining_menu/2018_All-Inclusive-menu-1-2.pdf</t>
  </si>
  <si>
    <t xml:space="preserve">2014_wine-menu-3.pdf</t>
  </si>
  <si>
    <t xml:space="preserve">https://www.angaga.com.mv/wp-content/uploads/2018/12/wine-menu-3.pdf</t>
  </si>
  <si>
    <t xml:space="preserve">https://www.angaga.com.mv/wp-content/uploads/2018/12/wine-menu-3.pdf | https://www.angaga.com.mv/wp-content/uploads/2018/12/wine-menu-2.pdf | https://www.angaga.com.mv/wp-content/uploads/2018/12/wine-menu-1.pdf</t>
  </si>
  <si>
    <t xml:space="preserve">b97276e8420c28fdd0f2f503fbfb071bf4284495afcad489aa607ac06b7ecb84</t>
  </si>
  <si>
    <t xml:space="preserve">library/011_angaga-island-resort-and-spa/dining_menu/2014_wine-menu-3.pdf</t>
  </si>
  <si>
    <t xml:space="preserve">2012_Angaga-Wine-Menu-New-2.pdf</t>
  </si>
  <si>
    <t xml:space="preserve">https://www.angaga.com.mv/wp-content/uploads/2018/12/Angaga-Wine-Menu-New-2.pdf</t>
  </si>
  <si>
    <t xml:space="preserve">https://www.angaga.com.mv/wp-content/uploads/2018/12/Angaga-Wine-Menu-New-2.pdf | https://www.angaga.com.mv/wp-content/uploads/2018/12/Angaga-Wine-Menu-New.pdf | https://www.angaga.com.mv/wp-content/uploads/2018/12/Angaga-Wine-Menu-New-1.pdf | https://www.angaga.com.mv/wp-content/uploads/2018/11/Angaga-Wine-Menu-New-1.pdf</t>
  </si>
  <si>
    <t xml:space="preserve">01bf8d0df208c55c0a9ddf2064709a10fbae873053a3e2619aa15228b8e395f1</t>
  </si>
  <si>
    <t xml:space="preserve">library/011_angaga-island-resort-and-spa/dining_menu/2012_Angaga-Wine-Menu-New-2.pdf</t>
  </si>
  <si>
    <t xml:space="preserve">2018_Introduction-to-Snorkeling-and-Diving-Angaga.pdf</t>
  </si>
  <si>
    <t xml:space="preserve">https://www.angaga.com.mv/wp-content/uploads/2018/12/Introduction-to-Snorkeling-and-Diving-Angaga.pdf</t>
  </si>
  <si>
    <t xml:space="preserve">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</si>
  <si>
    <t xml:space="preserve">d2eb4d753756a187664479b4f0ded56671d79c1b7f662155cb0e0a7b5c491e71</t>
  </si>
  <si>
    <t xml:space="preserve">library/011_angaga-island-resort-and-spa/dive_prices/2018_Introduction-to-Snorkeling-and-Diving-Angaga.pdf</t>
  </si>
  <si>
    <t xml:space="preserve">2018_Angaga-Water-Sports-Activities-Information.pdf</t>
  </si>
  <si>
    <t xml:space="preserve">https://www.angaga.com.mv/wp-content/uploads/2018/12/Angaga-Water-Sports-Activities-Information.pdf</t>
  </si>
  <si>
    <t xml:space="preserve">https://www.angaga.com.mv/wp-content/uploads/2018/12/Angaga-Water-Sports-Activities-Information.pdf | https://www.angaga.com.mv/wp-content/uploads/2018/11/Angaga-Water-Sports-Activities-Information.pdf | https://angaga.com.mv/wp-content/uploads/2018/11/Angaga-Water-Sports-Activities-Information.pdf</t>
  </si>
  <si>
    <t xml:space="preserve">d95f9c8e6440f963c13c748d106eb4793befdf336049c8298fc8cc987199b959</t>
  </si>
  <si>
    <t xml:space="preserve">library/011_angaga-island-resort-and-spa/dive_prices/2018_Angaga-Water-Sports-Activities-Information.pdf</t>
  </si>
  <si>
    <t xml:space="preserve">2018_Angaga-Dive-Center-Information.pdf</t>
  </si>
  <si>
    <t xml:space="preserve">https://www.angaga.com.mv/wp-content/uploads/2018/12/Angaga-Dive-Center-Information.pdf</t>
  </si>
  <si>
    <t xml:space="preserve">https://www.angaga.com.mv/wp-content/uploads/2018/12/Angaga-Dive-Center-Information.pdf | https://angaga.com.mv/wp-content/uploads/2018/12/Angaga-Dive-Center-Information.pdf</t>
  </si>
  <si>
    <t xml:space="preserve">76efd2f972aa837a74b63ea7210de3cb3025a5ac1eba675a142faa8b4ce27f66</t>
  </si>
  <si>
    <t xml:space="preserve">library/011_angaga-island-resort-and-spa/dive_prices/2018_Angaga-Dive-Center-Information.pdf</t>
  </si>
  <si>
    <t xml:space="preserve">2015_FAQ-SUB-AQUA-DiveCenter.pdf</t>
  </si>
  <si>
    <t xml:space="preserve">https://www.angaga.com.mv/wp-content/uploads/2018/12/FAQ-SUB-AQUA-DiveCenter.pdf</t>
  </si>
  <si>
    <t xml:space="preserve">https://www.angaga.com.mv/wp-content/uploads/2018/12/FAQ-SUB-AQUA-DiveCenter.pdf | https://www.angaga.com.mv/wp-content/uploads/2018/11/FAQ-SUB-AQUA-DiveCenter.pdf | https://angaga.com.mv/wp-content/uploads/2018/11/FAQ-SUB-AQUA-DiveCenter.pdf</t>
  </si>
  <si>
    <t xml:space="preserve">9fb96e8b0726a6c777bb6a0d98181389a7d2943f5514478913c3f6a6ad8b7d37</t>
  </si>
  <si>
    <t xml:space="preserve">library/011_angaga-island-resort-and-spa/dive_prices/2015_FAQ-SUB-AQUA-DiveCenter.pdf</t>
  </si>
  <si>
    <t xml:space="preserve">2014_docpdf_pricelistwatersports-angaga.pdf</t>
  </si>
  <si>
    <t xml:space="preserve">https://www.angaga.com.mv/wp-content/uploads/2018/11/docpdf_pricelistwatersports-angaga.pdf</t>
  </si>
  <si>
    <t xml:space="preserve">https://www.angaga.com.mv/wp-content/uploads/2018/11/docpdf_pricelistwatersports-angaga.pdf | https://angaga.com.mv/wp-content/uploads/2018/11/docpdf_pricelistwatersports-angaga.pdf</t>
  </si>
  <si>
    <t xml:space="preserve">d346caf425ab8336fcc782002cfcf6183f0aeb410cfef18ef2a0365f9eec980f</t>
  </si>
  <si>
    <t xml:space="preserve">library/011_angaga-island-resort-and-spa/dive_prices/2014_docpdf_pricelistwatersports-angaga.pdf</t>
  </si>
  <si>
    <t xml:space="preserve">2018_EXCURSIONS.pdf</t>
  </si>
  <si>
    <t xml:space="preserve">https://www.angaga.com.mv/wp-content/uploads/2018/12/EXCURSIONS.pdf</t>
  </si>
  <si>
    <t xml:space="preserve">https://www.angaga.com.mv/wp-content/uploads/2018/12/EXCURSIONS.pdf | https://angaga.com.mv/wp-content/uploads/2018/12/EXCURSIONS.pdf</t>
  </si>
  <si>
    <t xml:space="preserve">b44c2ac1b76ce1ad52e0713323ce2d64570e67b31b9d57b70b7d449bf6e2e614</t>
  </si>
  <si>
    <t xml:space="preserve">library/011_angaga-island-resort-and-spa/excursions/2018_EXCURSIONS.pdf</t>
  </si>
  <si>
    <t xml:space="preserve">2018_All-Inclusive-Package-3.pdf</t>
  </si>
  <si>
    <t xml:space="preserve">https://www.angaga.com.mv/wp-content/uploads/2018/12/All-Inclusive-Package-3.pdf</t>
  </si>
  <si>
    <t xml:space="preserve">https://www.angaga.com.mv/wp-content/uploads/2018/12/All-Inclusive-Package-3.pdf | https://www.angaga.com.mv/wp-content/uploads/2018/12/All-Inclusive-Package-2.pdf | https://www.angaga.com.mv/wp-content/uploads/2018/12/All-Inclusive-Package-1.pdf</t>
  </si>
  <si>
    <t xml:space="preserve">4aab507ea9b0f194f900450c5ce73c88f082728136b8912e91fa2e09728f089b</t>
  </si>
  <si>
    <t xml:space="preserve">library/011_angaga-island-resort-and-spa/all_inclusive/2018_All-Inclusive-Package-3.pdf</t>
  </si>
  <si>
    <t xml:space="preserve">2025_Prices-are-subject-to-change-without-any-prior-notice.pdf</t>
  </si>
  <si>
    <t xml:space="preserve">https://www.angaga.com.mv/wp-content/uploads/2025/04/Prices-are-subject-to-change-without-any-prior-notice.pdf</t>
  </si>
  <si>
    <t xml:space="preserve">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</si>
  <si>
    <t xml:space="preserve">696b0992c0b01af21b10706d3bc3d444994c09b2f43ced66348dfc19455d0ed0</t>
  </si>
  <si>
    <t xml:space="preserve">library/011_angaga-island-resort-and-spa/other/2025_Prices-are-subject-to-change-without-any-prior-notice.pdf</t>
  </si>
  <si>
    <t xml:space="preserve">2018_HolidayCheck-2018.pdf</t>
  </si>
  <si>
    <t xml:space="preserve">https://www.angaga.com.mv/wp-content/uploads/2018/12/HolidayCheck-2018.pdf</t>
  </si>
  <si>
    <t xml:space="preserve">facab8e96c3497a080e471116abf63d5bb7d5df3a4336479c07a37865fc48ada</t>
  </si>
  <si>
    <t xml:space="preserve">library/011_angaga-island-resort-and-spa/other/2018_HolidayCheck-2018.pdf</t>
  </si>
  <si>
    <t xml:space="preserve">2015_HolidayCheck-2015.pdf</t>
  </si>
  <si>
    <t xml:space="preserve">https://www.angaga.com.mv/wp-content/uploads/2018/12/HolidayCheck-2015.pdf</t>
  </si>
  <si>
    <t xml:space="preserve">48e3c3ab3b0c636b1fc9407d4e76d50cbc45556865a9a0b201b009e39927c621</t>
  </si>
  <si>
    <t xml:space="preserve">library/011_angaga-island-resort-and-spa/other/2015_HolidayCheck-2015.pdf</t>
  </si>
  <si>
    <t xml:space="preserve">2014_HolidayCheck-2014.pdf</t>
  </si>
  <si>
    <t xml:space="preserve">https://www.angaga.com.mv/wp-content/uploads/2018/12/HolidayCheck-2014.pdf</t>
  </si>
  <si>
    <t xml:space="preserve">0387644970ffe748323a04d6f38667f10c64c9cb2b70fce20c5641aa0847c0cf</t>
  </si>
  <si>
    <t xml:space="preserve">library/011_angaga-island-resort-and-spa/other/2014_HolidayCheck-2014.pdf</t>
  </si>
  <si>
    <t xml:space="preserve">2014_HolidayCheck-2014-Winner.pdf</t>
  </si>
  <si>
    <t xml:space="preserve">https://www.angaga.com.mv/wp-content/uploads/2018/12/HolidayCheck-2014-Winner.pdf</t>
  </si>
  <si>
    <t xml:space="preserve">ad1345ba1801a73ac2fd052ae55d7b691176c3bbdb77993956930fe0fee102e6</t>
  </si>
  <si>
    <t xml:space="preserve">library/011_angaga-island-resort-and-spa/other/2014_HolidayCheck-2014-Winner.pdf</t>
  </si>
  <si>
    <t xml:space="preserve">2013_HolidayCheck-2013.pdf</t>
  </si>
  <si>
    <t xml:space="preserve">https://www.angaga.com.mv/wp-content/uploads/2018/12/HolidayCheck-2013.pdf</t>
  </si>
  <si>
    <t xml:space="preserve">aa65f9e0b277f93dcc9d60e8ce12fb5d7d49e088e30eb19c1e205ec4ac1ff30c</t>
  </si>
  <si>
    <t xml:space="preserve">library/011_angaga-island-resort-and-spa/other/2013_HolidayCheck-2013.pdf</t>
  </si>
  <si>
    <t xml:space="preserve">2025_Romantic-Beach-Dinner.pdf</t>
  </si>
  <si>
    <t xml:space="preserve">thulhagiri.com.mv</t>
  </si>
  <si>
    <t xml:space="preserve">https://www.thulhagiri.com.mv/wp-content/uploads/2025/10/Romantic-Beach-Dinner.pdf</t>
  </si>
  <si>
    <t xml:space="preserve">https://www.thulhagiri.com.mv/wp-content/uploads/2025/10/Romantic-Beach-Dinner.pdf | https://thulhagiri.com.mv/wp-content/uploads/2025/10/Romantic-Beach-Dinner.pdf</t>
  </si>
  <si>
    <t xml:space="preserve">11141f037254bb73964ef676d7a75e970a58394b72fd9d3a8b7babbca7bcc1b4</t>
  </si>
  <si>
    <t xml:space="preserve">library/012_thulhagiri-island-resort-spa/wedding/2025_Romantic-Beach-Dinner.pdf</t>
  </si>
  <si>
    <t xml:space="preserve">2025_Thulhagiri-Map-Updated-2025.pdf</t>
  </si>
  <si>
    <t xml:space="preserve">https://www.thulhagiri.com.mv/wp-content/uploads/2025/10/Thulhagiri-Map-Updated-2025.pdf</t>
  </si>
  <si>
    <t xml:space="preserve">https://www.thulhagiri.com.mv/wp-content/uploads/2025/10/Thulhagiri-Map-Updated-2025.pdf | https://thulhagiri.com.mv/wp-content/uploads/2025/10/Thulhagiri-Map-Updated-2025.pdf</t>
  </si>
  <si>
    <t xml:space="preserve">551d567da17658063362b09e0b6cfc0e490bbec9d63f2a774a9f8bb668f85d33</t>
  </si>
  <si>
    <t xml:space="preserve">library/012_thulhagiri-island-resort-spa/map/2025_Thulhagiri-Map-Updated-2025.pdf</t>
  </si>
  <si>
    <t xml:space="preserve">2022_Thulhagiri-Dive-Site-information-2022.pdf</t>
  </si>
  <si>
    <t xml:space="preserve">https://www.thulhagiri.com.mv/wp-content/uploads/2022/12/Thulhagiri-Dive-Site-information-2022.pdf</t>
  </si>
  <si>
    <t xml:space="preserve">2f823065271fa42561b1eaa497bc02b4592b7e3536b64258a70a87ca440f476d</t>
  </si>
  <si>
    <t xml:space="preserve">library/012_thulhagiri-island-resort-spa/dive_map/2022_Thulhagiri-Dive-Site-information-2022.pdf</t>
  </si>
  <si>
    <t xml:space="preserve">2024_Duny-Thai-Spa-Menu-2024-Thulhagiri.pdf</t>
  </si>
  <si>
    <t xml:space="preserve">https://www.thulhagiri.com.mv/wp-content/uploads/2024/01/Duny-Thai-Spa-Menu-2024-Thulhagiri.pdf</t>
  </si>
  <si>
    <t xml:space="preserve">https://www.thulhagiri.com.mv/wp-content/uploads/2024/01/Duny-Thai-Spa-Menu-2024-Thulhagiri.pdf | https://thulhagiri.com.mv/wp-content/uploads/2024/01/Duny-Thai-Spa-Menu-2024-Thulhagiri.pdf</t>
  </si>
  <si>
    <t xml:space="preserve">f2e295f2079cef977529b0c94e1389dfdb21a653c4140bcda101f3c6d3a2e8f0</t>
  </si>
  <si>
    <t xml:space="preserve">library/012_thulhagiri-island-resort-spa/spa_menu/2024_Duny-Thai-Spa-Menu-2024-Thulhagiri.pdf</t>
  </si>
  <si>
    <t xml:space="preserve">2025_Coffee-Shop-Menu-2025.pdf</t>
  </si>
  <si>
    <t xml:space="preserve">https://www.thulhagiri.com.mv/wp-content/uploads/2025/10/Coffee-Shop-Menu-2025.pdf</t>
  </si>
  <si>
    <t xml:space="preserve">https://www.thulhagiri.com.mv/wp-content/uploads/2025/10/Coffee-Shop-Menu-2025.pdf | https://thulhagiri.com.mv/wp-content/uploads/2025/10/Coffee-Shop-Menu-2025.pdf</t>
  </si>
  <si>
    <t xml:space="preserve">6e6861a2cf16531795bbbf759866edc59f1abd4fd2d20ef0fb7ff555b7a2f39a</t>
  </si>
  <si>
    <t xml:space="preserve">library/012_thulhagiri-island-resort-spa/dining_menu/2025_Coffee-Shop-Menu-2025.pdf</t>
  </si>
  <si>
    <t xml:space="preserve">2025_Drinks-Menu-2025.pdf</t>
  </si>
  <si>
    <t xml:space="preserve">https://www.thulhagiri.com.mv/wp-content/uploads/2025/10/Drinks-Menu-2025.pdf</t>
  </si>
  <si>
    <t xml:space="preserve">https://www.thulhagiri.com.mv/wp-content/uploads/2025/10/Drinks-Menu-2025.pdf | https://thulhagiri.com.mv/wp-content/uploads/2025/10/Drinks-Menu-2025.pdf</t>
  </si>
  <si>
    <t xml:space="preserve">0bc2fa24dc2093fa0aab1ba74f0fe11986c37ba77c679bba060c8a330f52d0d4</t>
  </si>
  <si>
    <t xml:space="preserve">library/012_thulhagiri-island-resort-spa/dining_menu/2025_Drinks-Menu-2025.pdf</t>
  </si>
  <si>
    <t xml:space="preserve">2025_Wine-menu-2025.pdf</t>
  </si>
  <si>
    <t xml:space="preserve">https://www.thulhagiri.com.mv/wp-content/uploads/2025/10/Wine-menu-2025.pdf</t>
  </si>
  <si>
    <t xml:space="preserve">https://www.thulhagiri.com.mv/wp-content/uploads/2025/10/Wine-menu-2025.pdf | https://thulhagiri.com.mv/wp-content/uploads/2025/10/Wine-menu-2025.pdf</t>
  </si>
  <si>
    <t xml:space="preserve">92a62bcab76c64621e66960da1661c92bcb263da9e9c93f914bd91d13af3576a</t>
  </si>
  <si>
    <t xml:space="preserve">library/012_thulhagiri-island-resort-spa/dining_menu/2025_Wine-menu-2025.pdf</t>
  </si>
  <si>
    <t xml:space="preserve">2025_All-Inclusive-Drinks-Menu-2025-1.pdf</t>
  </si>
  <si>
    <t xml:space="preserve">https://www.thulhagiri.com.mv/wp-content/uploads/2025/10/All-Inclusive-Drinks-Menu-2025-1.pdf</t>
  </si>
  <si>
    <t xml:space="preserve">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</si>
  <si>
    <t xml:space="preserve">be3673f3e292a7cf50f87142ae8249abfe8298f48b2f6ee1d535f4d303177dfe</t>
  </si>
  <si>
    <t xml:space="preserve">library/012_thulhagiri-island-resort-spa/dining_menu/2025_All-Inclusive-Drinks-Menu-2025-1.pdf</t>
  </si>
  <si>
    <t xml:space="preserve">2023_WELCOME-THULHAGIRI-ENGLISH-GERMAN-VERSION-2023.pdf</t>
  </si>
  <si>
    <t xml:space="preserve">https://www.thulhagiri.com.mv/wp-content/uploads/2023/01/WELCOME-THULHAGIRI-ENGLISH-GERMAN-VERSION-2023.pdf</t>
  </si>
  <si>
    <t xml:space="preserve">821d27f54823eb87f00e4349c324a255fbf5cb9428636c3e33490a6412b224b8</t>
  </si>
  <si>
    <t xml:space="preserve">library/012_thulhagiri-island-resort-spa/dining_menu/2023_WELCOME-THULHAGIRI-ENGLISH-GERMAN-VERSION-2023.pdf</t>
  </si>
  <si>
    <t xml:space="preserve">2023_Cocktails-List-2023.pdf</t>
  </si>
  <si>
    <t xml:space="preserve">https://www.thulhagiri.com.mv/wp-content/uploads/2023/01/Cocktails-List-2023.pdf</t>
  </si>
  <si>
    <t xml:space="preserve">https://www.thulhagiri.com.mv/wp-content/uploads/2023/01/Cocktails-List-2023.pdf | https://thulhagiri.com.mv/wp-content/uploads/2023/01/Cocktails-List-2023.pdf</t>
  </si>
  <si>
    <t xml:space="preserve">36884b780117d562be925ff56868f414202e361dcbf6d6e7be2e57ede0e3b1f8</t>
  </si>
  <si>
    <t xml:space="preserve">library/012_thulhagiri-island-resort-spa/dining_menu/2023_Cocktails-List-2023.pdf</t>
  </si>
  <si>
    <t xml:space="preserve">2018_Thulhagiri18.pdf</t>
  </si>
  <si>
    <t xml:space="preserve">https://www.thulhagiri.com.mv/wp-content/uploads/2018/12/Thulhagiri18.pdf</t>
  </si>
  <si>
    <t xml:space="preserve">https://www.thulhagiri.com.mv/wp-content/uploads/2018/12/Thulhagiri18.pdf | https://thulhagiri.com.mv/wp-content/uploads/2018/12/Thulhagiri18.pdf</t>
  </si>
  <si>
    <t xml:space="preserve">e9a2962c0ac91f86b9ef51079ac505b393653896dc716a45ba27d1aee525f267</t>
  </si>
  <si>
    <t xml:space="preserve">library/012_thulhagiri-island-resort-spa/dining_menu/2018_Thulhagiri18.pdf</t>
  </si>
  <si>
    <t xml:space="preserve">2025_Dive-Center-Pricelist-2025.pdf</t>
  </si>
  <si>
    <t xml:space="preserve">https://www.thulhagiri.com.mv/wp-content/uploads/2025/10/Dive-Center-Pricelist-2025.pdf</t>
  </si>
  <si>
    <t xml:space="preserve">https://www.thulhagiri.com.mv/wp-content/uploads/2025/10/Dive-Center-Pricelist-2025.pdf | https://thulhagiri.com.mv/wp-content/uploads/2025/10/Dive-Center-Pricelist-2025.pdf</t>
  </si>
  <si>
    <t xml:space="preserve">c3250c908e2bd6da575688a188424a676edc681047c53cdf7280ad70175fe3ef</t>
  </si>
  <si>
    <t xml:space="preserve">library/012_thulhagiri-island-resort-spa/dive_prices/2025_Dive-Center-Pricelist-2025.pdf</t>
  </si>
  <si>
    <t xml:space="preserve">2024_Water-Sports-Info-2024.pdf</t>
  </si>
  <si>
    <t xml:space="preserve">https://www.thulhagiri.com.mv/wp-content/uploads/2025/10/Water-Sports-Info-2024.pdf</t>
  </si>
  <si>
    <t xml:space="preserve">https://www.thulhagiri.com.mv/wp-content/uploads/2025/10/Water-Sports-Info-2024.pdf | https://thulhagiri.com.mv/wp-content/uploads/2025/10/Water-Sports-Info-2024.pdf</t>
  </si>
  <si>
    <t xml:space="preserve">75329ca21e60cba9866fc15bd8a4ebf5d4fbdf45f7f1d377b4037b19314c94a0</t>
  </si>
  <si>
    <t xml:space="preserve">library/012_thulhagiri-island-resort-spa/dive_prices/2024_Water-Sports-Info-2024.pdf</t>
  </si>
  <si>
    <t xml:space="preserve">2018_While-snorkelingchinese.pdf</t>
  </si>
  <si>
    <t xml:space="preserve">https://www.thulhagiri.com.mv/wp-content/uploads/2018/12/While-snorkelingchinese.pdf</t>
  </si>
  <si>
    <t xml:space="preserve">https://www.thulhagiri.com.mv/wp-content/uploads/2018/12/While-snorkelingchinese.pdf | https://thulhagiri.com.mv/wp-content/uploads/2018/12/While-snorkelingchinese.pdf</t>
  </si>
  <si>
    <t xml:space="preserve">7e821b9ddeaf5f64bb57b35b5de396286d319e7476fc49c9436ebb1966d528c1</t>
  </si>
  <si>
    <t xml:space="preserve">library/012_thulhagiri-island-resort-spa/dive_prices/2018_While-snorkelingchinese.pdf</t>
  </si>
  <si>
    <t xml:space="preserve">2018_Welcome-to-Thulhagiri.pdf</t>
  </si>
  <si>
    <t xml:space="preserve">https://www.thulhagiri.com.mv/wp-content/uploads/2018/12/Welcome-to-Thulhagiri.pdf</t>
  </si>
  <si>
    <t xml:space="preserve">https://www.thulhagiri.com.mv/wp-content/uploads/2018/12/Welcome-to-Thulhagiri.pdf | https://thulhagiri.com.mv/wp-content/uploads/2018/12/Welcome-to-Thulhagiri.pdf</t>
  </si>
  <si>
    <t xml:space="preserve">70ffba2315079082c13f7efe448b3550fdb0b8257cd1be2f53815f152d039c5f</t>
  </si>
  <si>
    <t xml:space="preserve">library/012_thulhagiri-island-resort-spa/villa_plans/2018_Welcome-to-Thulhagiri.pdf</t>
  </si>
  <si>
    <t xml:space="preserve">2024_All-inclusive-HBP_Package-Details-.pdf</t>
  </si>
  <si>
    <t xml:space="preserve">https://www.thulhagiri.com.mv/wp-content/uploads/2025/10/All-inclusive-HBP_Package-Details-.pdf</t>
  </si>
  <si>
    <t xml:space="preserve">https://www.thulhagiri.com.mv/wp-content/uploads/2025/10/All-inclusive-HBP_Package-Details-.pdf | https://thulhagiri.com.mv/wp-content/uploads/2025/10/All-inclusive-HBP_Package-Details-.pdf</t>
  </si>
  <si>
    <t xml:space="preserve">1405fe8e7f002ff8f079db3e7dd4e22f0d3b5babc4c8307ad94ec5a4abc962bb</t>
  </si>
  <si>
    <t xml:space="preserve">library/012_thulhagiri-island-resort-spa/all_inclusive/2024_All-inclusive-HBP_Package-Details-.pdf</t>
  </si>
  <si>
    <t xml:space="preserve">2025_EXCUSION-TOURS-2025.pdf</t>
  </si>
  <si>
    <t xml:space="preserve">https://www.thulhagiri.com.mv/wp-content/uploads/2025/10/EXCUSION-TOURS-2025.pdf</t>
  </si>
  <si>
    <t xml:space="preserve">https://www.thulhagiri.com.mv/wp-content/uploads/2025/10/EXCUSION-TOURS-2025.pdf | https://thulhagiri.com.mv/wp-content/uploads/2025/10/EXCUSION-TOURS-2025.pdf</t>
  </si>
  <si>
    <t xml:space="preserve">b3f2850b969c5744082347fa8e0a5fa45534c77a33a93f92a27f7904a50746f4</t>
  </si>
  <si>
    <t xml:space="preserve">library/012_thulhagiri-island-resort-spa/sustainability/2025_EXCUSION-TOURS-2025.pdf</t>
  </si>
  <si>
    <t xml:space="preserve">2025_Photography-2025.pdf</t>
  </si>
  <si>
    <t xml:space="preserve">https://www.thulhagiri.com.mv/wp-content/uploads/2025/10/Photography-2025.pdf</t>
  </si>
  <si>
    <t xml:space="preserve">https://www.thulhagiri.com.mv/wp-content/uploads/2025/10/Photography-2025.pdf | https://thulhagiri.com.mv/wp-content/uploads/2025/10/Photography-2025.pdf</t>
  </si>
  <si>
    <t xml:space="preserve">dd38b78e4152a70013fa5f126e25319b1655e21b42bd65e3b976f2b12ffae3d7</t>
  </si>
  <si>
    <t xml:space="preserve">library/012_thulhagiri-island-resort-spa/press_kit/2025_Photography-2025.pdf</t>
  </si>
  <si>
    <t xml:space="preserve">2018_thulhagirimap.pdf</t>
  </si>
  <si>
    <t xml:space="preserve">https://www.thulhagiri.com.mv/wp-content/uploads/2018/12/thulhagirimap.pdf</t>
  </si>
  <si>
    <t xml:space="preserve">4c5a19a21ac0b3480af4da3cb3441761529721fc3a3d6c1e1ff56d39d9505f7f</t>
  </si>
  <si>
    <t xml:space="preserve">library/012_thulhagiri-island-resort-spa/other/2018_thulhagirimap.pdf</t>
  </si>
  <si>
    <t xml:space="preserve">2026_DIAMONDS-Malindi-MICE-Booklet-2026.pdf</t>
  </si>
  <si>
    <t xml:space="preserve">planhotel.com</t>
  </si>
  <si>
    <t xml:space="preserve">https://d1vp8nomjxwyf1.cloudfront.net/wp-content/uploads/sites/212/2017/07/03081145/DIAMONDS-Malindi-MICE-Booklet-2026.pdf</t>
  </si>
  <si>
    <t xml:space="preserve">992ede7b019bdfb3b02fdabcb009989e1f157bf5d9403dcbb5f836e619b6004d</t>
  </si>
  <si>
    <t xml:space="preserve">library/013_sandies-bathala/events/2026_DIAMONDS-Malindi-MICE-Booklet-2026.pdf</t>
  </si>
  <si>
    <t xml:space="preserve">ambiguous match [13]</t>
  </si>
  <si>
    <t xml:space="preserve">2026_Conference-Packages.pdf</t>
  </si>
  <si>
    <t xml:space="preserve">https://d1vp8nomjxwyf1.cloudfront.net/wp-content/uploads/sites/212/2026/03/26095245/Conference-Packages.pdf</t>
  </si>
  <si>
    <t xml:space="preserve">172d643e1bf40fb567e602b5e8d6fcde63fd94addf79a018dd5ea834892976ca</t>
  </si>
  <si>
    <t xml:space="preserve">library/013_sandies-bathala/events/2026_Conference-Packages.pdf</t>
  </si>
  <si>
    <t xml:space="preserve">2024_Planhotel-Corporate-Sustainability-Report-2024.pdf</t>
  </si>
  <si>
    <t xml:space="preserve">https://d1vp8nomjxwyf1.cloudfront.net/wp-content/uploads/sites/212/2017/07/05112313/Planhotel-Corporate-Sustainability-Report-2024.pdf</t>
  </si>
  <si>
    <t xml:space="preserve">1482fe72178696d84e181484f035786366ee5734922d2a38cfc7f20d370ed9ee</t>
  </si>
  <si>
    <t xml:space="preserve">library/013_sandies-bathala/events/2024_Planhotel-Corporate-Sustainability-Report-2024.pdf</t>
  </si>
  <si>
    <t xml:space="preserve">2018_Planhotel-Hospitality-Group-Company-Profile_dsp.pdf</t>
  </si>
  <si>
    <t xml:space="preserve">https://d1vp8nomjxwyf1.cloudfront.net/wp-content/uploads/sites/212/2017/07/02141435/Planhotel-Hospitality-Group-Company-Profile_dsp.pdf</t>
  </si>
  <si>
    <t xml:space="preserve">03a73855393e799e7065e89b8a9a839e96aace6928bea1531c3e7633e733e924</t>
  </si>
  <si>
    <t xml:space="preserve">library/013_sandies-bathala/spa_menu/2018_Planhotel-Hospitality-Group-Company-Profile_dsp.pdf</t>
  </si>
  <si>
    <t xml:space="preserve">2018_Planhotel-Company-Profile.pdf</t>
  </si>
  <si>
    <t xml:space="preserve">https://d1vp8nomjxwyf1.cloudfront.net/wp-content/uploads/sites/212/2017/07/14094821/Planhotel-Company-Profile.pdf</t>
  </si>
  <si>
    <t xml:space="preserve">05ae3606018276b9a0c39b8baf7af7a9a72b655ce1f7b9883758d11a2ac3793c</t>
  </si>
  <si>
    <t xml:space="preserve">library/013_sandies-bathala/spa_menu/2018_Planhotel-Company-Profile.pdf</t>
  </si>
  <si>
    <t xml:space="preserve">2017_Diamonds-Dream-of-Africa_2017_Groups-Manual.pdf</t>
  </si>
  <si>
    <t xml:space="preserve">https://d1vp8nomjxwyf1.cloudfront.net/wp-content/uploads/sites/212/2017/07/02075547/Diamonds-Dream-of-Africa_2017_Groups-Manual.pdf</t>
  </si>
  <si>
    <t xml:space="preserve">a8e7c4f8f9a688c281a9b17cd93349a4add66004af8fb2e6bc12aeb213a06b1d</t>
  </si>
  <si>
    <t xml:space="preserve">library/013_sandies-bathala/spa_menu/2017_Diamonds-Dream-of-Africa_2017_Groups-Manual.pdf</t>
  </si>
  <si>
    <t xml:space="preserve">2018_Italia-a-Tavola_Nov-2018.pdf</t>
  </si>
  <si>
    <t xml:space="preserve">https://d1vp8nomjxwyf1.cloudfront.net/wp-content/uploads/sites/212/2017/07/10144441/Italia-a-Tavola_Nov-2018.pdf</t>
  </si>
  <si>
    <t xml:space="preserve">377177c145083f417d1bc3f975f61554b45eb75f154dea81df14a8b2b65e048c</t>
  </si>
  <si>
    <t xml:space="preserve">library/013_sandies-bathala/dining_menu/2018_Italia-a-Tavola_Nov-2018.pdf</t>
  </si>
  <si>
    <t xml:space="preserve">2017_DiamondsMaldives_Traveller_Winter-2017.pdf</t>
  </si>
  <si>
    <t xml:space="preserve">https://d1vp8nomjxwyf1.cloudfront.net/wp-content/uploads/sites/110/2017/03/04145242/DiamondsMaldives_Traveller_Winter-2017.pdf</t>
  </si>
  <si>
    <t xml:space="preserve">https://d1vp8nomjxwyf1.cloudfront.net/wp-content/uploads/sites/110/2017/03/04145242/DiamondsMaldives_Traveller_Winter-2017.pdf | https://d1vp8nomjxwyf1.cloudfront.net/wp-content/uploads/sites/109/2017/03/04144817/DiamondsMaldives_Traveller_Winter-2017.pdf</t>
  </si>
  <si>
    <t xml:space="preserve">a23b2cb4b6f09390b21fc6fe5a25c16eb6bc008bf80892dbb13be1e5e32945bd</t>
  </si>
  <si>
    <t xml:space="preserve">library/013_sandies-bathala/dining_menu/2017_DiamondsMaldives_Traveller_Winter-2017.pdf</t>
  </si>
  <si>
    <t xml:space="preserve">2020_Sandies-Tropical-Village.pdf</t>
  </si>
  <si>
    <t xml:space="preserve">https://d1vp8nomjxwyf1.cloudfront.net/wp-content/uploads/sites/212/2023/03/17095202/Sandies-Tropical-Village.pdf</t>
  </si>
  <si>
    <t xml:space="preserve">595f2c4b11d7d8ba6ab4884f37bb20b330181776805dd70e3767066ba16244d0</t>
  </si>
  <si>
    <t xml:space="preserve">library/013_sandies-bathala/villa_plans/2020_Sandies-Tropical-Village.pdf</t>
  </si>
  <si>
    <t xml:space="preserve">2015_Travel-Professionals-PT-PT.pdf</t>
  </si>
  <si>
    <t xml:space="preserve">https://d1vp8nomjxwyf1.cloudfront.net/wp-content/uploads/sites/212/2017/08/08084335/Travel-Professionals-PT-PT.pdf</t>
  </si>
  <si>
    <t xml:space="preserve">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</si>
  <si>
    <t xml:space="preserve">1a652880bce52d553f28c71b719456a8d1cecb9bea38eeb2c58949c090e26ea0</t>
  </si>
  <si>
    <t xml:space="preserve">library/013_sandies-bathala/villa_plans/2015_Travel-Professionals-PT-PT.pdf</t>
  </si>
  <si>
    <t xml:space="preserve">2019_DIAMONDSRESORTS_GENTLEMANGREENpdf.pdf</t>
  </si>
  <si>
    <t xml:space="preserve">https://d1vp8nomjxwyf1.cloudfront.net/wp-content/uploads/sites/109/2017/03/09142114/DIAMONDSRESORTS_GENTLEMANGREENpdf.pdf</t>
  </si>
  <si>
    <t xml:space="preserve">21fd076c8b88f297b9147ffea2923e097598684a3e1ed50007ab0f4b25fdf039</t>
  </si>
  <si>
    <t xml:space="preserve">library/013_sandies-bathala/sustainability/2019_DIAMONDSRESORTS_GENTLEMANGREENpdf.pdf</t>
  </si>
  <si>
    <t xml:space="preserve">2021_Diamonds-Thudufushhi_Harpers-Bazaar_Summer-2021.pdf</t>
  </si>
  <si>
    <t xml:space="preserve">https://d1vp8nomjxwyf1.cloudfront.net/wp-content/uploads/sites/110/2017/03/18094049/Diamonds-Thudufushhi_Harpers-Bazaar_Summer-2021.pdf</t>
  </si>
  <si>
    <t xml:space="preserve">5496ea0e6e84f0877c73d0c9ca8b4493c107f88d9dde5b78c0ad92ba3155e0b1</t>
  </si>
  <si>
    <t xml:space="preserve">library/013_sandies-bathala/other/2021_Diamonds-Thudufushhi_Harpers-Bazaar_Summer-2021.pdf</t>
  </si>
  <si>
    <t xml:space="preserve">2020_Sandies-Malindi-Dream-Garden.pdf</t>
  </si>
  <si>
    <t xml:space="preserve">https://d1vp8nomjxwyf1.cloudfront.net/wp-content/uploads/sites/212/2023/03/17095141/Sandies-Malindi-Dream-Garden.pdf</t>
  </si>
  <si>
    <t xml:space="preserve">5ff2383effdbc1768ab378986fa87c1c8ff92c216a08fb13cb16e464482a4794</t>
  </si>
  <si>
    <t xml:space="preserve">library/013_sandies-bathala/other/2020_Sandies-Malindi-Dream-Garden.pdf</t>
  </si>
  <si>
    <t xml:space="preserve">2020_Diamonds-Dream-of-Africa.pdf</t>
  </si>
  <si>
    <t xml:space="preserve">https://d1vp8nomjxwyf1.cloudfront.net/wp-content/uploads/sites/212/2023/03/17094954/Diamonds-Dream-of-Africa.pdf</t>
  </si>
  <si>
    <t xml:space="preserve">75241f92cc79217e55208919c764df5475e879c6d8e19278bdb94532349f2988</t>
  </si>
  <si>
    <t xml:space="preserve">library/013_sandies-bathala/other/2020_Diamonds-Dream-of-Africa.pdf</t>
  </si>
  <si>
    <t xml:space="preserve">2019_Sandies-Bathala.pdf</t>
  </si>
  <si>
    <t xml:space="preserve">https://d1vp8nomjxwyf1.cloudfront.net/wp-content/uploads/sites/212/2023/03/17095120/Sandies-Bathala.pdf</t>
  </si>
  <si>
    <t xml:space="preserve">f78b90a55f8f8b3d979872a1576ae24ac15a0a462109d40c386cda2e1df2d4b7</t>
  </si>
  <si>
    <t xml:space="preserve">library/013_sandies-bathala/other/2019_Sandies-Bathala.pdf</t>
  </si>
  <si>
    <t xml:space="preserve">2019_Hotel-Italia_Italia-a-Tavola_DecJan-2019.pdf</t>
  </si>
  <si>
    <t xml:space="preserve">https://d1vp8nomjxwyf1.cloudfront.net/wp-content/uploads/sites/212/2017/07/18151813/Hotel-Italia_Italia-a-Tavola_DecJan-2019.pdf</t>
  </si>
  <si>
    <t xml:space="preserve">4e949fbceb885e746d7f7393b3488b8cd68fd6b48f534aac7e538a762fb0fc47</t>
  </si>
  <si>
    <t xml:space="preserve">library/013_sandies-bathala/other/2019_Hotel-Italia_Italia-a-Tavola_DecJan-2019.pdf</t>
  </si>
  <si>
    <t xml:space="preserve">2019_38-Oggi1.pdf</t>
  </si>
  <si>
    <t xml:space="preserve">https://d1vp8nomjxwyf1.cloudfront.net/wp-content/uploads/sites/109/2017/03/09142254/38-Oggi1.pdf</t>
  </si>
  <si>
    <t xml:space="preserve">f672c6bee9fe0c922c9b2e063e8b866e0392404da24019d897d05e7e6dae0876</t>
  </si>
  <si>
    <t xml:space="preserve">library/013_sandies-bathala/other/2019_38-Oggi1.pdf</t>
  </si>
  <si>
    <t xml:space="preserve">2018_2018-10-conde-nast-johansen-b.pdf</t>
  </si>
  <si>
    <t xml:space="preserve">https://d1vp8nomjxwyf1.cloudfront.net/wp-content/uploads/sites/212/2017/07/25151513/2018-10-conde-nast-johansen-b.pdf</t>
  </si>
  <si>
    <t xml:space="preserve">2b5650fcb61fe5b107f4ddadd033d1403c8ba1cf0a9722c4a06c948b1286add0</t>
  </si>
  <si>
    <t xml:space="preserve">library/013_sandies-bathala/other/2018_2018-10-conde-nast-johansen-b.pdf</t>
  </si>
  <si>
    <t xml:space="preserve">2018_2018_10_23_LACUCINAITALIANA_THEVIEW1.pdf</t>
  </si>
  <si>
    <t xml:space="preserve">https://d1vp8nomjxwyf1.cloudfront.net/wp-content/uploads/sites/212/2017/07/23084602/2018_10_23_LACUCINAITALIANA_THEVIEW1.pdf</t>
  </si>
  <si>
    <t xml:space="preserve">https://d1vp8nomjxwyf1.cloudfront.net/wp-content/uploads/sites/212/2017/07/23084602/2018_10_23_LACUCINAITALIANA_THEVIEW1.pdf | https://d1vp8nomjxwyf1.cloudfront.net/wp-content/uploads/sites/212/2017/07/23083937/2018_10_23_LACUCINAITALIANA_THEVIEW.pdf</t>
  </si>
  <si>
    <t xml:space="preserve">05a85ad1eb1a60830eb5e811385f85cf5dde9ffe9c82e15cca8a8763ae401876</t>
  </si>
  <si>
    <t xml:space="preserve">library/013_sandies-bathala/other/2018_2018_10_23_LACUCINAITALIANA_THEVIEW1.pdf</t>
  </si>
  <si>
    <t xml:space="preserve">2018_Passion_JRE-magazine.pdf</t>
  </si>
  <si>
    <t xml:space="preserve">https://d1vp8nomjxwyf1.cloudfront.net/wp-content/uploads/sites/110/2017/03/14085950/Passion_JRE-magazine.pdf</t>
  </si>
  <si>
    <t xml:space="preserve">https://d1vp8nomjxwyf1.cloudfront.net/wp-content/uploads/sites/110/2017/03/14085950/Passion_JRE-magazine.pdf | https://d1vp8nomjxwyf1.cloudfront.net/wp-content/uploads/sites/109/2017/03/14085754/Passion_JRE-magazine.pdf</t>
  </si>
  <si>
    <t xml:space="preserve">31a8ed25f14bb3adbdbbd1ed6630c84e11f224eee3cb96d514fb3c219a8d1289</t>
  </si>
  <si>
    <t xml:space="preserve">library/013_sandies-bathala/other/2018_Passion_JRE-magazine.pdf</t>
  </si>
  <si>
    <t xml:space="preserve">2017_DiamondsMapenziBeach_Explore-Tanzania_2017-18.pdf</t>
  </si>
  <si>
    <t xml:space="preserve">https://d1vp8nomjxwyf1.cloudfront.net/wp-content/uploads/sites/113/2017/04/08083304/DiamondsMapenziBeach_Explore-Tanzania_2017-18.pdf</t>
  </si>
  <si>
    <t xml:space="preserve">57f4c283ad382d77ba671eaae4ca610cb5c1f76de96febebeaefc94f91ffab84</t>
  </si>
  <si>
    <t xml:space="preserve">library/013_sandies-bathala/other/2017_DiamondsMapenziBeach_Explore-Tanzania_2017-18.pdf</t>
  </si>
  <si>
    <t xml:space="preserve">2017_Planhotel_Posh_2-2017.pdf</t>
  </si>
  <si>
    <t xml:space="preserve">https://d1vp8nomjxwyf1.cloudfront.net/wp-content/uploads/sites/113/2017/04/08101825/Planhotel_Posh_2-2017.pdf</t>
  </si>
  <si>
    <t xml:space="preserve">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</si>
  <si>
    <t xml:space="preserve">d51824231160df06ad6ac7b8f7a21ef64a0c4598e90b5e65f18a6bec02c598a5</t>
  </si>
  <si>
    <t xml:space="preserve">library/013_sandies-bathala/other/2017_Planhotel_Posh_2-2017.pdf</t>
  </si>
  <si>
    <t xml:space="preserve">2017_Planhotel_Luxury_Spring-2017.pdf</t>
  </si>
  <si>
    <t xml:space="preserve">https://d1vp8nomjxwyf1.cloudfront.net/wp-content/uploads/sites/113/2017/04/10151621/Planhotel_Luxury_Spring-2017.pdf</t>
  </si>
  <si>
    <t xml:space="preserve">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</si>
  <si>
    <t xml:space="preserve">b67500325946544eeef0668ac30ec07296b9e9471ec1f53a4fe1c42b727674b1</t>
  </si>
  <si>
    <t xml:space="preserve">library/013_sandies-bathala/other/2017_Planhotel_Luxury_Spring-2017.pdf</t>
  </si>
  <si>
    <t xml:space="preserve">2017_Diamonds_Wonder-World_Winter-2017.pdf</t>
  </si>
  <si>
    <t xml:space="preserve">https://d1vp8nomjxwyf1.cloudfront.net/wp-content/uploads/sites/113/2017/04/08092335/Diamonds_Wonder-World_Winter-2017.pdf</t>
  </si>
  <si>
    <t xml:space="preserve">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</si>
  <si>
    <t xml:space="preserve">eb65e48f180012185e451b44781d16e3aff2b1645fe77fa136c5b5bc47bd4d1d</t>
  </si>
  <si>
    <t xml:space="preserve">library/013_sandies-bathala/other/2017_Diamonds_Wonder-World_Winter-2017.pdf</t>
  </si>
  <si>
    <t xml:space="preserve">2016_DiamondsMaldives_beSpoke_Winter-2016.pdf</t>
  </si>
  <si>
    <t xml:space="preserve">https://d1vp8nomjxwyf1.cloudfront.net/wp-content/uploads/sites/110/2017/03/10144745/DiamondsMaldives_beSpoke_Winter-2016.pdf</t>
  </si>
  <si>
    <t xml:space="preserve">https://d1vp8nomjxwyf1.cloudfront.net/wp-content/uploads/sites/110/2017/03/10144745/DiamondsMaldives_beSpoke_Winter-2016.pdf | https://d1vp8nomjxwyf1.cloudfront.net/wp-content/uploads/sites/109/2017/03/10144640/DiamondsMaldives_beSpoke_Winter-2016.pdf</t>
  </si>
  <si>
    <t xml:space="preserve">1d602c8fc431e64ecc11b64a4eee89b27a0fa1176c08419fad63b09f77c09bed</t>
  </si>
  <si>
    <t xml:space="preserve">library/013_sandies-bathala/other/2016_DiamondsMaldives_beSpoke_Winter-2016.pdf</t>
  </si>
  <si>
    <t xml:space="preserve">2016_DiamondsMaldives_Wonder-World_Fall-2016.pdf</t>
  </si>
  <si>
    <t xml:space="preserve">https://d1vp8nomjxwyf1.cloudfront.net/wp-content/uploads/sites/110/2017/03/08100159/DiamondsMaldives_Wonder-World_Fall-2016.pdf</t>
  </si>
  <si>
    <t xml:space="preserve">https://d1vp8nomjxwyf1.cloudfront.net/wp-content/uploads/sites/110/2017/03/08100159/DiamondsMaldives_Wonder-World_Fall-2016.pdf | https://d1vp8nomjxwyf1.cloudfront.net/wp-content/uploads/sites/109/2017/03/08100025/DiamondsMaldives_Wonder-World_Fall-2016.pdf</t>
  </si>
  <si>
    <t xml:space="preserve">24e4bc277b48797c800c416112eef661c5052e233abae329d9f492f30b09052c</t>
  </si>
  <si>
    <t xml:space="preserve">library/013_sandies-bathala/other/2016_DiamondsMaldives_Wonder-World_Fall-2016.pdf</t>
  </si>
  <si>
    <t xml:space="preserve">2016_Planhotel_ASTA_Fall-2016.pdf</t>
  </si>
  <si>
    <t xml:space="preserve">https://d1vp8nomjxwyf1.cloudfront.net/wp-content/uploads/sites/113/2017/04/10151529/Planhotel_ASTA_Fall-2016.pdf</t>
  </si>
  <si>
    <t xml:space="preserve">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</si>
  <si>
    <t xml:space="preserve">4da8541f468be180841f48bb5b2b41f26a956e99823ac0ce617491b05aa9ec7e</t>
  </si>
  <si>
    <t xml:space="preserve">library/013_sandies-bathala/other/2016_Planhotel_ASTA_Fall-2016.pdf</t>
  </si>
  <si>
    <t xml:space="preserve">2016_Diamonds_Posh_Winter-2016.pdf</t>
  </si>
  <si>
    <t xml:space="preserve">https://d1vp8nomjxwyf1.cloudfront.net/wp-content/uploads/sites/110/2017/03/10143823/Diamonds_Posh_Winter-2016.pdf</t>
  </si>
  <si>
    <t xml:space="preserve">https://d1vp8nomjxwyf1.cloudfront.net/wp-content/uploads/sites/110/2017/03/10143823/Diamonds_Posh_Winter-2016.pdf | https://d1vp8nomjxwyf1.cloudfront.net/wp-content/uploads/sites/109/2017/03/10143642/Diamonds_Posh_Winter-2016.pdf</t>
  </si>
  <si>
    <t xml:space="preserve">74a137285d1e5a9f9b6c50fdcfe3fcfb9c64d91246411cedc8ebc445f523fe16</t>
  </si>
  <si>
    <t xml:space="preserve">library/013_sandies-bathala/other/2016_Diamonds_Posh_Winter-2016.pdf</t>
  </si>
  <si>
    <t xml:space="preserve">2015_Procedura-di-prenotazione.pdf</t>
  </si>
  <si>
    <t xml:space="preserve">https://d1vp8nomjxwyf1.cloudfront.net/wp-content/uploads/sites/212/2017/07/08084043/Procedura-di-prenotazione.pdf</t>
  </si>
  <si>
    <t xml:space="preserve">https://d1vp8nomjxwyf1.cloudfront.net/wp-content/uploads/sites/212/2017/07/08084043/Procedura-di-prenotazione.pdf | https://d1vp8nomjxwyf1.cloudfront.net/wp-content/uploads/sites/108/2017/03/05122323/Procedura-di-prenotazione.pdf</t>
  </si>
  <si>
    <t xml:space="preserve">ac4064e052ed6ec5aedcf5c58431f76a36283e10e28e5cfc0ca161a1904ae3ee</t>
  </si>
  <si>
    <t xml:space="preserve">library/013_sandies-bathala/other/2015_Procedura-di-prenotazione.pdf</t>
  </si>
  <si>
    <t xml:space="preserve">2015_Planhotel_Company-Profile_2015.pdf</t>
  </si>
  <si>
    <t xml:space="preserve">https://d1vp8nomjxwyf1.cloudfront.net/wp-content/uploads/sites/212/2017/08/04153912/Planhotel_Company-Profile_2015.pdf</t>
  </si>
  <si>
    <t xml:space="preserve">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</si>
  <si>
    <t xml:space="preserve">685118a2bdb4aab20f7306dea0982e4147f650bf4fb4636454274fa789454a08</t>
  </si>
  <si>
    <t xml:space="preserve">library/013_sandies-bathala/other/2015_Planhotel_Company-Profile_2015.pdf</t>
  </si>
  <si>
    <t xml:space="preserve">2014_DiamondsDreamofAfrica_Nat-Geo-Luxury-Collection_2014.pdf</t>
  </si>
  <si>
    <t xml:space="preserve">https://d1vp8nomjxwyf1.cloudfront.net/wp-content/uploads/sites/114/2017/04/08075432/DiamondsDreamofAfrica_Nat-Geo-Luxury-Collection_2014.pdf</t>
  </si>
  <si>
    <t xml:space="preserve">6b572f9ea3a5190d260b8ab6e48f6b4e498f13d55583a5f846f3289d3ee1f7be</t>
  </si>
  <si>
    <t xml:space="preserve">library/013_sandies-bathala/other/2014_DiamondsDreamofAfrica_Nat-Geo-Luxury-Collection_2014.pdf</t>
  </si>
  <si>
    <t xml:space="preserve">2014_DiamondsMaldive_Traveller_Winter-2014.pdf</t>
  </si>
  <si>
    <t xml:space="preserve">https://d1vp8nomjxwyf1.cloudfront.net/wp-content/uploads/sites/110/2017/03/08080920/DiamondsMaldive_Traveller_Winter-2014.pdf</t>
  </si>
  <si>
    <t xml:space="preserve">f51ae0c035c46d21e3be5ca6874fddd8cb74670940126f22a1827229337fba28</t>
  </si>
  <si>
    <t xml:space="preserve">library/013_sandies-bathala/other/2014_DiamondsMaldive_Traveller_Winter-2014.pdf</t>
  </si>
  <si>
    <t xml:space="preserve">2022_Alila-Kothaifaru-Maldives-Factsheet-2022.pdf</t>
  </si>
  <si>
    <t xml:space="preserve">https://www.neoscapesmaldives.com/wp-content/uploads/Alila-Kothaifaru-Maldives-Factsheet-2022.pdf</t>
  </si>
  <si>
    <t xml:space="preserve">1781e5a11b7377f8e8bb7455f3c2dea1a4db8754f5845b6083e8867125ec64ef</t>
  </si>
  <si>
    <t xml:space="preserve">library/015_alila-kothaifaru-maldives/factsheet/2022_Alila-Kothaifaru-Maldives-Factsheet-2022.pdf</t>
  </si>
  <si>
    <t xml:space="preserve">2022_Alila-Kothaifaru-Maldives-Resort-Map.pdf</t>
  </si>
  <si>
    <t xml:space="preserve">https://www.neoscapesmaldives.com/wp-content/uploads/Alila-Kothaifaru-Maldives-Resort-Map.pdf</t>
  </si>
  <si>
    <t xml:space="preserve">611db5de80ebdf1b3a74646ea797e5a76a3f2857fd1ab178d55cbb52351b71fc</t>
  </si>
  <si>
    <t xml:space="preserve">library/015_alila-kothaifaru-maldives/map/2022_Alila-Kothaifaru-Maldives-Resort-Map.pdf</t>
  </si>
  <si>
    <t xml:space="preserve">2024_RESORT-MAP_Original.pdf</t>
  </si>
  <si>
    <t xml:space="preserve">https://www.neoscapesmaldives.com/wp-content/uploads/RESORT-MAP_Original.pdf</t>
  </si>
  <si>
    <t xml:space="preserve">21ef3a43a5957ff0b4c061243a1f2a6485549f6aaa2beb055df51eb5806bc864</t>
  </si>
  <si>
    <t xml:space="preserve">library/016_jw-marriott-kaafu-atoll-island-resort/map/2024_RESORT-MAP_Original.pdf</t>
  </si>
  <si>
    <t xml:space="preserve">ambiguous match [16]</t>
  </si>
  <si>
    <t xml:space="preserve">2024_JW-Marriott-Kaafu-Atoll-Island-Resort_Presentation.pdf</t>
  </si>
  <si>
    <t xml:space="preserve">https://www.neoscapesmaldives.com/wp-content/uploads/JW-Marriott-Kaafu-Atoll-Island-Resort_Presentation.pdf</t>
  </si>
  <si>
    <t xml:space="preserve">e0a930d25c89df6027b432ba497c402492e4d889a722bfce0fa7a1b37fc040c1</t>
  </si>
  <si>
    <t xml:space="preserve">library/016_jw-marriott-kaafu-atoll-island-resort/brochure/2024_JW-Marriott-Kaafu-Atoll-Island-Resort_Presentation.pdf</t>
  </si>
  <si>
    <t xml:space="preserve">2023_JW-Marriott-Maldives-Resort-Spa-Factsheet-2023.pdf</t>
  </si>
  <si>
    <t xml:space="preserve">https://www.neoscapesmaldives.com/wp-content/uploads/JW-Marriott-Maldives-Resort-Spa-Factsheet-2023.pdf</t>
  </si>
  <si>
    <t xml:space="preserve">76c2f6bf6b29e069a69b721c1bddb291fb4cf4409c478ed96f2ec0d8ec83c67c</t>
  </si>
  <si>
    <t xml:space="preserve">library/018_jw-marriott-maldives-resort-spa/factsheet/2023_JW-Marriott-Maldives-Resort-Spa-Factsheet-2023.pdf</t>
  </si>
  <si>
    <t xml:space="preserve">2025_Resort-Map_JW-Marriott-Maldives.pdf</t>
  </si>
  <si>
    <t xml:space="preserve">https://www.neoscapesmaldives.com/wp-content/uploads/Resort-Map_JW-Marriott-Maldives.pdf</t>
  </si>
  <si>
    <t xml:space="preserve">a4229d5289ec3c66f2a3d20f4ec9582b74c3aa3d2cb90ba90e093cb65b63ba35</t>
  </si>
  <si>
    <t xml:space="preserve">library/018_jw-marriott-maldives-resort-spa/map/2025_Resort-Map_JW-Marriott-Maldives.pdf</t>
  </si>
  <si>
    <t xml:space="preserve">2026_Maldives_Wedding_Ceremony_Packages-2026.pdf</t>
  </si>
  <si>
    <t xml:space="preserve">cenizaro.com</t>
  </si>
  <si>
    <t xml:space="preserve">https://www.cenizaro.com/docs/maldives-fm/Maldives_Wedding_Ceremony_Packages-2026.pdf</t>
  </si>
  <si>
    <t xml:space="preserve">862b8556cb8791f045db0546785db0ac7723cd929e0e0473615f02cc43fc9c09</t>
  </si>
  <si>
    <t xml:space="preserve">library/019_the-residence-maldives/wedding/2026_Maldives_Wedding_Ceremony_Packages-2026.pdf</t>
  </si>
  <si>
    <t xml:space="preserve">ambiguous match [19]</t>
  </si>
  <si>
    <t xml:space="preserve">2024_2024_TR_MALDIVES_MICE_FACTSHEET_FA_v3_PAGEBYPAGE.pdf</t>
  </si>
  <si>
    <t xml:space="preserve">https://www.cenizaro.com//docs/maldives-fm/2024_TR_MALDIVES_MICE_FACTSHEET_FA_v3_PAGEBYPAGE.pdf</t>
  </si>
  <si>
    <t xml:space="preserve">b4e3dedbbfb03254f3123ebcc85eeb04a80863c12b25ae5f2217e73d1ca8990f</t>
  </si>
  <si>
    <t xml:space="preserve">library/019_the-residence-maldives/events/2024_2024_TR_MALDIVES_MICE_FACTSHEET_FA_v3_PAGEBYPAGE.pdf</t>
  </si>
  <si>
    <t xml:space="preserve">2026_TRB_SPA_Menu_-_September_2026.pdf</t>
  </si>
  <si>
    <t xml:space="preserve">https://www.cenizaro.com/docs/bintan/TRB_SPA_Menu_-_September_2026.pdf</t>
  </si>
  <si>
    <t xml:space="preserve">a726418b196b25cb6904f47f2c73cf02fd102d42c83888eae1fd5b91d1e28f70</t>
  </si>
  <si>
    <t xml:space="preserve">library/019_the-residence-maldives/spa_menu/2026_TRB_SPA_Menu_-_September_2026.pdf</t>
  </si>
  <si>
    <t xml:space="preserve">ambiguous match [19, 20]</t>
  </si>
  <si>
    <t xml:space="preserve">2023_TRML_Spa_by_Clarins_-_Reception_Menu_-_Jan_23.pdf</t>
  </si>
  <si>
    <t xml:space="preserve">https://cenizaro.com/docs/maldives-fm/TRML_Spa_by_Clarins_-_Reception_Menu_-_Jan_23.pdf</t>
  </si>
  <si>
    <t xml:space="preserve">b5c25831b4919e03759390462d29860f47dc84e268f066a09246d0ddcf10152a</t>
  </si>
  <si>
    <t xml:space="preserve">library/019_the-residence-maldives/spa_menu/2023_TRML_Spa_by_Clarins_-_Reception_Menu_-_Jan_23.pdf</t>
  </si>
  <si>
    <t xml:space="preserve">2022_TRML_Spa_by_Clarins_-_Reception_Menu_-_Dec_22.pdf</t>
  </si>
  <si>
    <t xml:space="preserve">https://www.cenizaro.com/docs/maldives-fm/TRML_Spa_by_Clarins_-_Reception_Menu_-_Dec_22.pdf</t>
  </si>
  <si>
    <t xml:space="preserve">95aa5fe3059187b464126389a799c13e108da369d78d4f0d82993a3c443b3801</t>
  </si>
  <si>
    <t xml:space="preserve">library/019_the-residence-maldives/spa_menu/2022_TRML_Spa_by_Clarins_-_Reception_Menu_-_Dec_22.pdf</t>
  </si>
  <si>
    <t xml:space="preserve">2026_TRB_Earth_Basket_Cooking_Class_Menu.pdf</t>
  </si>
  <si>
    <t xml:space="preserve">https://www.cenizaro.com/docs/bintan/TRB_Earth_Basket_Cooking_Class_Menu.pdf</t>
  </si>
  <si>
    <t xml:space="preserve">df3e61629e02e351401436b6dcace137bc9103d40efe8797954d85f8a5a3d59d</t>
  </si>
  <si>
    <t xml:space="preserve">library/019_the-residence-maldives/dining_menu/2026_TRB_Earth_Basket_Cooking_Class_Menu.pdf</t>
  </si>
  <si>
    <t xml:space="preserve">2025_TRML_-_The_Beach_Bar_A_la_Carte_Lunch_Menu_-_28.06.25.pdf</t>
  </si>
  <si>
    <t xml:space="preserve">https://www.cenizaro.com/docs/maldives-fm/TRML_-_The_Beach_Bar_A_la_Carte_Lunch_Menu_-_28.06.25.pdf</t>
  </si>
  <si>
    <t xml:space="preserve">7b153e5c8c5775cfd96af5a6e707ea87de2a0b44ef0787023025611277067f8f</t>
  </si>
  <si>
    <t xml:space="preserve">library/019_the-residence-maldives/dining_menu/2025_TRML_-_The_Beach_Bar_A_la_Carte_Lunch_Menu_-_28.06.25.pdf</t>
  </si>
  <si>
    <t xml:space="preserve">2025_Kids_Menu_-_28.06.25.pdf</t>
  </si>
  <si>
    <t xml:space="preserve">https://www.cenizaro.com/docs/maldives-fm/Kids_Menu_-_28.06.25.pdf</t>
  </si>
  <si>
    <t xml:space="preserve">ba83e0c1134393e21eacd824af3fcf7c7debe8151783567f4f84386357e6a221</t>
  </si>
  <si>
    <t xml:space="preserve">library/019_the-residence-maldives/dining_menu/2025_Kids_Menu_-_28.06.25.pdf</t>
  </si>
  <si>
    <t xml:space="preserve">2025_TRML_-_THE_DINING_ROOM_A_LA_CARTE_DINNER_-_28.06.25.pdf</t>
  </si>
  <si>
    <t xml:space="preserve">https://www.cenizaro.com/docs/maldives-fm/TRML_-_THE_DINING_ROOM_A_LA_CARTE_DINNER_-_28.06.25.pdf</t>
  </si>
  <si>
    <t xml:space="preserve">a074f49a2d915df648e611d6c1f53018d763301fe692c05bfd84115c5a49aacd</t>
  </si>
  <si>
    <t xml:space="preserve">library/019_the-residence-maldives/dining_menu/2025_TRML_-_THE_DINING_ROOM_A_LA_CARTE_DINNER_-_28.06.25.pdf</t>
  </si>
  <si>
    <t xml:space="preserve">2025_TRML_-The_DINING_ROOM_A_LA_CARTE_LUNCH_-_28.06.25.pdf</t>
  </si>
  <si>
    <t xml:space="preserve">https://www.cenizaro.com/docs/maldives-fm/TRML_-The_DINING_ROOM_A_LA_CARTE_LUNCH_-_28.06.25.pdf</t>
  </si>
  <si>
    <t xml:space="preserve">61a0c5a24a6f30493267e3e9202a189c00f524c8875dc5d811e582ae6604f969</t>
  </si>
  <si>
    <t xml:space="preserve">library/019_the-residence-maldives/dining_menu/2025_TRML_-The_DINING_ROOM_A_LA_CARTE_LUNCH_-_28.06.25.pdf</t>
  </si>
  <si>
    <t xml:space="preserve">2025_Private_Dining_All_Day_Menu_-_28.06.25.pdf</t>
  </si>
  <si>
    <t xml:space="preserve">https://www.cenizaro.com/docs/maldives-fm/Private_Dining_All_Day_Menu_-_28.06.25.pdf</t>
  </si>
  <si>
    <t xml:space="preserve">e65a3372612ed8c2561f93c4105593100298c0010be0a139003e23562a862809</t>
  </si>
  <si>
    <t xml:space="preserve">library/019_the-residence-maldives/dining_menu/2025_Private_Dining_All_Day_Menu_-_28.06.25.pdf</t>
  </si>
  <si>
    <t xml:space="preserve">2025_The_Falhumaa_A_la_Carte_Dinner_Menu_28.06.25_-_EN_.pdf</t>
  </si>
  <si>
    <t xml:space="preserve">https://www.cenizaro.com/docs/maldives-fm/The_Falhumaa_A_la_Carte_Dinner_Menu_28.06.25_-_EN_.pdf</t>
  </si>
  <si>
    <t xml:space="preserve">6abcea7a72906ee161c519b9494b9c7d8b479c737a0e5ed07f57ee6be26d840c</t>
  </si>
  <si>
    <t xml:space="preserve">library/019_the-residence-maldives/dining_menu/2025_The_Falhumaa_A_la_Carte_Dinner_Menu_28.06.25_-_EN_.pdf</t>
  </si>
  <si>
    <t xml:space="preserve">2024_L_olivier_dinner_2024.pdf</t>
  </si>
  <si>
    <t xml:space="preserve">https://www.cenizaro.com/docs/tunis/L_olivier_dinner_2024.pdf</t>
  </si>
  <si>
    <t xml:space="preserve">5a31f85c3b7c3fb7659a6525e6b58aefb54a361a9781edc27636637c5c09efb7</t>
  </si>
  <si>
    <t xml:space="preserve">library/019_the-residence-maldives/dining_menu/2024_L_olivier_dinner_2024.pdf</t>
  </si>
  <si>
    <t xml:space="preserve">2026_Dive_Centre_Price_List-March_2026.pdf</t>
  </si>
  <si>
    <t xml:space="preserve">https://www.cenizaro.com/docs/maldives-dg/Dive_Centre_Price_List-March_2026.pdf</t>
  </si>
  <si>
    <t xml:space="preserve">3acd27b7032e1b58725836790ae38183e75e6bc63c496a2e86238a57a9bba852</t>
  </si>
  <si>
    <t xml:space="preserve">library/019_the-residence-maldives/dive_prices/2026_Dive_Centre_Price_List-March_2026.pdf</t>
  </si>
  <si>
    <t xml:space="preserve">2026_Water_Sports_Price_list-March_2026.pdf</t>
  </si>
  <si>
    <t xml:space="preserve">https://www.cenizaro.com/docs/maldives-dg/Water_Sports_Price_list-March_2026.pdf</t>
  </si>
  <si>
    <t xml:space="preserve">d0dd30b9477766c79f36cf3b289896fe0c0acade45484bb942bb0553c1781653</t>
  </si>
  <si>
    <t xml:space="preserve">library/019_the-residence-maldives/dive_prices/2026_Water_Sports_Price_list-March_2026.pdf</t>
  </si>
  <si>
    <t xml:space="preserve">2026_Excursions_Price_List-March_2026.pdf</t>
  </si>
  <si>
    <t xml:space="preserve">https://www.cenizaro.com/docs/maldives-dg/Excursions_Price_List-March_2026.pdf</t>
  </si>
  <si>
    <t xml:space="preserve">6c0817fc3974e792c6b5549c4dc5f5b04e44dc70cc67d1cc2a4f395988246c3e</t>
  </si>
  <si>
    <t xml:space="preserve">library/019_the-residence-maldives/dive_prices/2026_Excursions_Price_List-March_2026.pdf</t>
  </si>
  <si>
    <t xml:space="preserve">2021_Maldives_Schedule_of_Daily_Activities.pdf</t>
  </si>
  <si>
    <t xml:space="preserve">https://www.cenizaro.com/docs/maldives-dg/Maldives_Schedule_of_Daily_Activities.pdf</t>
  </si>
  <si>
    <t xml:space="preserve">dc2e2dc6d329295a522f3667ae1c4d72b12978f5807cb76f5d02fe1d968213f1</t>
  </si>
  <si>
    <t xml:space="preserve">library/019_the-residence-maldives/excursions/2021_Maldives_Schedule_of_Daily_Activities.pdf</t>
  </si>
  <si>
    <t xml:space="preserve">2021_The_Residence_Maldives_-_Teens_Program.pdf</t>
  </si>
  <si>
    <t xml:space="preserve">https://cenizaro.com/docs/maldives-fm/The_Residence_Maldives_-_Teens_Program.pdf</t>
  </si>
  <si>
    <t xml:space="preserve">b6507a6af2b2e26313ac9e524948193c55c87e2abd3c04f1daa0010c95c4cf8e</t>
  </si>
  <si>
    <t xml:space="preserve">library/019_the-residence-maldives/kids/2021_The_Residence_Maldives_-_Teens_Program.pdf</t>
  </si>
  <si>
    <t xml:space="preserve">2025_Vibes-by-The-Residence-Maldives-2025-July.pdf</t>
  </si>
  <si>
    <t xml:space="preserve">https://www.cenizaro.com/docs/maldives-fm/Vibes-by-The-Residence-Maldives-2025-July.pdf</t>
  </si>
  <si>
    <t xml:space="preserve">4c2cc7dd99b7dd86a6b854682cb0d5ae1977301ccc9303e8b793bced7055e498</t>
  </si>
  <si>
    <t xml:space="preserve">library/019_the-residence-maldives/villa_plans/2025_Vibes-by-The-Residence-Maldives-2025-July.pdf</t>
  </si>
  <si>
    <t xml:space="preserve">2023_L_Officiel_Hommes_-_April_issue_2023_-_The_Residence_Tunis.pdf</t>
  </si>
  <si>
    <t xml:space="preserve">https://www.cenizaro.com/docs/pressclippings/L%E2%80%99Officiel_Hommes_-_April_issue_2023_-_The_Residence_Tunis.pdf</t>
  </si>
  <si>
    <t xml:space="preserve">7be8fcd8e3e65bc554c72f1ca218358d9b44f65f5428686b07aa9d6ce60ed573</t>
  </si>
  <si>
    <t xml:space="preserve">library/019_the-residence-maldives/villa_plans/2023_L_Officiel_Hommes_-_April_issue_2023_-_The_Residence_Tunis.pdf</t>
  </si>
  <si>
    <t xml:space="preserve">2022_luxurytravelmagazine.com__06.07.22.pdf</t>
  </si>
  <si>
    <t xml:space="preserve">https://www.cenizaro.com/docs/pressclippings/luxurytravelmagazine.com%2C_06.07.22.pdf</t>
  </si>
  <si>
    <t xml:space="preserve">9b926fe7f65bdf2f96139b91b63faed10d5ff0f0fc4bae22b45c497062fd0d78</t>
  </si>
  <si>
    <t xml:space="preserve">library/019_the-residence-maldives/calendar/2022_luxurytravelmagazine.com__06.07.22.pdf</t>
  </si>
  <si>
    <t xml:space="preserve">2019_TRMaldives-Combined_-Brochure-200512.pdf</t>
  </si>
  <si>
    <t xml:space="preserve">https://www.cenizaro.com/docs/maldives-fm/TRMaldives-Combined_-Brochure-200512.pdf</t>
  </si>
  <si>
    <t xml:space="preserve">25a01534e182e836bfb5ff51250d5cd542fd607cb700af8e3bc179ec4129ef9a</t>
  </si>
  <si>
    <t xml:space="preserve">library/019_the-residence-maldives/brochure/2019_TRMaldives-Combined_-Brochure-200512.pdf</t>
  </si>
  <si>
    <t xml:space="preserve">2022_C_TH.com_-_24_.11.2022-compressed_.pdf</t>
  </si>
  <si>
    <t xml:space="preserve">https://www.cenizaro.com/docs/pressclippings/C_TH.com_-_24_.11.2022-compressed_.pdf</t>
  </si>
  <si>
    <t xml:space="preserve">50f5e4f8c959839c0d0ae8bcbea808a52c7006245f3f977f28d124091e52dc54</t>
  </si>
  <si>
    <t xml:space="preserve">library/019_the-residence-maldives/press_kit/2022_C_TH.com_-_24_.11.2022-compressed_.pdf</t>
  </si>
  <si>
    <t xml:space="preserve">2024_EDDAR_2024.pdf</t>
  </si>
  <si>
    <t xml:space="preserve">https://www.cenizaro.com/docs/tunis/EDDAR_2024.pdf</t>
  </si>
  <si>
    <t xml:space="preserve">c6ae122fa5451957b3cbf800642b971e9fb5af1195959b9a04f12ce881bb9afa</t>
  </si>
  <si>
    <t xml:space="preserve">library/019_the-residence-maldives/other/2024_EDDAR_2024.pdf</t>
  </si>
  <si>
    <t xml:space="preserve">2023_Hotels_and_Design_17_October_2023.pdf</t>
  </si>
  <si>
    <t xml:space="preserve">https://www.cenizaro.com/docs/pressclippings/Hotels_and_Design_17_October_2023.pdf</t>
  </si>
  <si>
    <t xml:space="preserve">c5a3aeddb4dd624fe2adc7753e41236c9b9a969a011ee84eb5145feaba8dcbdf</t>
  </si>
  <si>
    <t xml:space="preserve">library/019_the-residence-maldives/other/2023_Hotels_and_Design_17_October_2023.pdf</t>
  </si>
  <si>
    <t xml:space="preserve">2023_The_Times_-_13.02.2023.pdf</t>
  </si>
  <si>
    <t xml:space="preserve">https://www.cenizaro.com/docs/pressclippings/The_Times_-_13.02.2023.pdf</t>
  </si>
  <si>
    <t xml:space="preserve">03058e4feff1b315233a4c95ef6dc4bfbf90204d80727261963dd42590e938c0</t>
  </si>
  <si>
    <t xml:space="preserve">library/019_the-residence-maldives/other/2023_The_Times_-_13.02.2023.pdf</t>
  </si>
  <si>
    <t xml:space="preserve">2022_TheTimes.com_-_04_.11.2022.pdf</t>
  </si>
  <si>
    <t xml:space="preserve">https://www.cenizaro.com/docs/pressclippings/TheTimes.com_-_04_.11.2022.pdf</t>
  </si>
  <si>
    <t xml:space="preserve">8aed432e403e2c37ee91c4eef7b16bc9ed233a1385beb7829dd39c5db10a81db</t>
  </si>
  <si>
    <t xml:space="preserve">library/019_the-residence-maldives/other/2022_TheTimes.com_-_04_.11.2022.pdf</t>
  </si>
  <si>
    <t xml:space="preserve">2022_Forbes.com_-_12_.12.2022.pdf</t>
  </si>
  <si>
    <t xml:space="preserve">https://www.cenizaro.com/docs/pressclippings/Forbes.com_-_12_.12.2022.pdf</t>
  </si>
  <si>
    <t xml:space="preserve">e282dcd28ca6276ada0aa02e24614c18c5b8ac696a7690d5059c4f2d87a63de2</t>
  </si>
  <si>
    <t xml:space="preserve">library/019_the-residence-maldives/other/2022_Forbes.com_-_12_.12.2022.pdf</t>
  </si>
  <si>
    <t xml:space="preserve">2022_LuxuryLifestyleMag.co.uk_-_09.05.22_-_clipping_.pdf</t>
  </si>
  <si>
    <t xml:space="preserve">https://www.cenizaro.com/docs/pressclippings/LuxuryLifestyleMag.co.uk_-_09.05.22_-_clipping_.pdf</t>
  </si>
  <si>
    <t xml:space="preserve">23d2062653df0e4cf10e76414800560406610cd9c96f6f46b39c59c3d48f9af8</t>
  </si>
  <si>
    <t xml:space="preserve">library/019_the-residence-maldives/other/2022_LuxuryLifestyleMag.co.uk_-_09.05.22_-_clipping_.pdf</t>
  </si>
  <si>
    <t xml:space="preserve">2022_glamour_1.pdf</t>
  </si>
  <si>
    <t xml:space="preserve">https://www.cenizaro.com/docs/pressclippings/glamour_1.pdf</t>
  </si>
  <si>
    <t xml:space="preserve">c66ffe57f3415d4875457b60d12c9eb78cd274215348edf6cc25dd8c9d3d79d7</t>
  </si>
  <si>
    <t xml:space="preserve">library/019_the-residence-maldives/other/2022_glamour_1.pdf</t>
  </si>
  <si>
    <t xml:space="preserve">2022_TheTelegraph.com_-_12_.12.2022_1.pdf</t>
  </si>
  <si>
    <t xml:space="preserve">https://www.cenizaro.com/docs/pressclippings/TheTelegraph.com_-_12_.12.2022_1.pdf</t>
  </si>
  <si>
    <t xml:space="preserve">c455b353800aafd9c8047994f2a55a996c4583285bc96300becf2d702ba6cb83</t>
  </si>
  <si>
    <t xml:space="preserve">library/019_the-residence-maldives/other/2022_TheTelegraph.com_-_12_.12.2022_1.pdf</t>
  </si>
  <si>
    <t xml:space="preserve">2022_Maldives_Wedding_Ceremony_Packages.pdf</t>
  </si>
  <si>
    <t xml:space="preserve">https://www.cenizaro.com/docs/maldives-dg/Maldives_Wedding_Ceremony_Packages.pdf</t>
  </si>
  <si>
    <t xml:space="preserve">ef392a5c939b2c3175a7d1a258c39e83452042731886a2371e6ba3c7d2e95a82</t>
  </si>
  <si>
    <t xml:space="preserve">library/020_the-residence-maldives-at-dhigurah/wedding/2022_Maldives_Wedding_Ceremony_Packages.pdf</t>
  </si>
  <si>
    <t xml:space="preserve">ambiguous match [20]</t>
  </si>
  <si>
    <t xml:space="preserve">2025_Spa_by_Clarins_-_Reception_Menu_-_JULY_25.pdf</t>
  </si>
  <si>
    <t xml:space="preserve">https://www.cenizaro.com/docs/maldives-dg/Spa_by_Clarins_-_Reception_Menu_-_JULY_25.pdf</t>
  </si>
  <si>
    <t xml:space="preserve">385d447ba276e94b27f3548de732cd01764e46b3e212b7e5ba830a0aa0f136e3</t>
  </si>
  <si>
    <t xml:space="preserve">library/020_the-residence-maldives-at-dhigurah/spa_menu/2025_Spa_by_Clarins_-_Reception_Menu_-_JULY_25.pdf</t>
  </si>
  <si>
    <t xml:space="preserve">2023_TRMD_-_Spa_by_Clarins_-_Reception_Menu.pdf</t>
  </si>
  <si>
    <t xml:space="preserve">https://www.cenizaro.com/docs/maldives-dg/TRMD_-_Spa_by_Clarins_-_Reception_Menu.pdf</t>
  </si>
  <si>
    <t xml:space="preserve">2222d2503d2ad63698887ca1a44f24b26e4ac3d9b5410f619e96ba4941d2ec4f</t>
  </si>
  <si>
    <t xml:space="preserve">library/020_the-residence-maldives-at-dhigurah/spa_menu/2023_TRMD_-_Spa_by_Clarins_-_Reception_Menu.pdf</t>
  </si>
  <si>
    <t xml:space="preserve">2022_TRMD_-_Spa_by_Clarins_-_Reception_Menu_-_Dec_22.pdf</t>
  </si>
  <si>
    <t xml:space="preserve">https://cenizaro.com/docs/maldives-dg/TRMD_-_Spa_by_Clarins_-_Reception_Menu_-_Dec_22.pdf</t>
  </si>
  <si>
    <t xml:space="preserve">https://cenizaro.com/docs/maldives-dg/TRMD_-_Spa_by_Clarins_-_Reception_Menu_-_Dec_22.pdf | https://www.cenizaro.com/docs/maldives-dg/TRMD_-_Spa_by_Clarins_-_Reception_Menu_-_Dec_22.pdf</t>
  </si>
  <si>
    <t xml:space="preserve">9baf8821077ab7da15e63df9127a6dd5035eb699553f8a3774cf7aa5a81561f5</t>
  </si>
  <si>
    <t xml:space="preserve">library/020_the-residence-maldives-at-dhigurah/spa_menu/2022_TRMD_-_Spa_by_Clarins_-_Reception_Menu_-_Dec_22.pdf</t>
  </si>
  <si>
    <t xml:space="preserve">2026_trmd-cafe-del-sol-lunch-2026-03.pdf</t>
  </si>
  <si>
    <t xml:space="preserve">https://www.cenizaro.com/docs/maldives-dg/trmd-cafe-del-sol-lunch-2026-03.pdf</t>
  </si>
  <si>
    <t xml:space="preserve">8866c26fec5a6a0fb40075a9bfef9a0dbd4e2d9a466937aefd36802bbe921cef</t>
  </si>
  <si>
    <t xml:space="preserve">library/020_the-residence-maldives-at-dhigurah/dining_menu/2026_trmd-cafe-del-sol-lunch-2026-03.pdf</t>
  </si>
  <si>
    <t xml:space="preserve">2026_trmd-long-island-2026-03.pdf</t>
  </si>
  <si>
    <t xml:space="preserve">https://www.cenizaro.com/docs/maldives-dg/trmd-long-island-2026-03.pdf</t>
  </si>
  <si>
    <t xml:space="preserve">29530dfe80e4cd218cc74c1aac2eb142507d4a4f3f05340663f90e1866a89a07</t>
  </si>
  <si>
    <t xml:space="preserve">library/020_the-residence-maldives-at-dhigurah/dining_menu/2026_trmd-long-island-2026-03.pdf</t>
  </si>
  <si>
    <t xml:space="preserve">2026_trmd-the-dining-room-2026-03.pdf</t>
  </si>
  <si>
    <t xml:space="preserve">https://www.cenizaro.com/docs/maldives-dg/trmd-the-dining-room-2026-03.pdf</t>
  </si>
  <si>
    <t xml:space="preserve">509a4ee0640a67ebf7b1ea9e32920d523b6a34634203b2ed5b0fc6dba5604c83</t>
  </si>
  <si>
    <t xml:space="preserve">library/020_the-residence-maldives-at-dhigurah/dining_menu/2026_trmd-the-dining-room-2026-03.pdf</t>
  </si>
  <si>
    <t xml:space="preserve">2025_Tapas_Menu_-_Dec_22v2.pdf</t>
  </si>
  <si>
    <t xml:space="preserve">https://www.cenizaro.com/docs/maldives-dg/Tapas_Menu_-_Dec_22v2.pdf</t>
  </si>
  <si>
    <t xml:space="preserve">503600cd28275f42eba096e702f233aa5c8fd7c51dae993b874e981999919042</t>
  </si>
  <si>
    <t xml:space="preserve">library/020_the-residence-maldives-at-dhigurah/dining_menu/2025_Tapas_Menu_-_Dec_22v2.pdf</t>
  </si>
  <si>
    <t xml:space="preserve">2021_Earth_Basket_-_Maldivian_Menu.pdf</t>
  </si>
  <si>
    <t xml:space="preserve">https://www.cenizaro.com/docs/maldives-dg/Earth_Basket_-_Maldivian_Menu.pdf</t>
  </si>
  <si>
    <t xml:space="preserve">3a3495635aef4a4cb54845192e7dd98363d11f4ce79577b7a15d0916dd3aef57</t>
  </si>
  <si>
    <t xml:space="preserve">library/020_the-residence-maldives-at-dhigurah/dining_menu/2021_Earth_Basket_-_Maldivian_Menu.pdf</t>
  </si>
  <si>
    <t xml:space="preserve">2025_Group_Excursion_Schedule_June_2025.pdf</t>
  </si>
  <si>
    <t xml:space="preserve">https://www.cenizaro.com/docs/maldives-dg/Group_Excursion_Schedule_June_2025.pdf</t>
  </si>
  <si>
    <t xml:space="preserve">6072f5e8daa61ff07cada0e18e65c8b5fbf2787e9ac2ac453753748939570abd</t>
  </si>
  <si>
    <t xml:space="preserve">library/020_the-residence-maldives-at-dhigurah/excursions/2025_Group_Excursion_Schedule_June_2025.pdf</t>
  </si>
  <si>
    <t xml:space="preserve">2026_Kids_Club_2026_sep.pdf</t>
  </si>
  <si>
    <t xml:space="preserve">https://www.cenizaro.com/docs/maldives-dg/Kids_Club_2026_sep.pdf</t>
  </si>
  <si>
    <t xml:space="preserve">d6838fec45bd6b54703e14c702b13517ec42ae3e7fb65f526976aeb91658cfeb</t>
  </si>
  <si>
    <t xml:space="preserve">library/020_the-residence-maldives-at-dhigurah/kids/2026_Kids_Club_2026_sep.pdf</t>
  </si>
  <si>
    <t xml:space="preserve">2025_The-Residence-Photography-Packages-2025-07.pdf</t>
  </si>
  <si>
    <t xml:space="preserve">https://www.cenizaro.com/docs/maldives-dg/The-Residence-Photography-Packages-2025-07.pdf</t>
  </si>
  <si>
    <t xml:space="preserve">f83c22561749c3c31f179b08a0f184f4167372fc862b9775f97bcc72dbd16b24</t>
  </si>
  <si>
    <t xml:space="preserve">library/020_the-residence-maldives-at-dhigurah/villa_plans/2025_The-Residence-Photography-Packages-2025-07.pdf</t>
  </si>
  <si>
    <t xml:space="preserve">2026_trmd-li-bai-2026-03.pdf</t>
  </si>
  <si>
    <t xml:space="preserve">https://www.cenizaro.com/docs/maldives-dg/trmd-li-bai-2026-03.pdf</t>
  </si>
  <si>
    <t xml:space="preserve">02d97bfddeff91b5c10c2da695a1aecacd1a956d59b96bf6c7f321ef6f9e4115</t>
  </si>
  <si>
    <t xml:space="preserve">library/020_the-residence-maldives-at-dhigurah/other/2026_trmd-li-bai-2026-03.pdf</t>
  </si>
  <si>
    <t xml:space="preserve">2025_English-Fact-Sheet-Resort-Map.pdf</t>
  </si>
  <si>
    <t xml:space="preserve">https://www.neoscapesmaldives.com/wp-content/uploads/English-Fact-Sheet-Resort-Map.pdf</t>
  </si>
  <si>
    <t xml:space="preserve">d2daf65d7e8affefc06c249344479bda422f44380574404fddfdf03832e38b47</t>
  </si>
  <si>
    <t xml:space="preserve">library/021_brennia-kottefaru/factsheet/2025_English-Fact-Sheet-Resort-Map.pdf</t>
  </si>
  <si>
    <t xml:space="preserve">2022_BRK_FactsheetRev120121.pdf</t>
  </si>
  <si>
    <t xml:space="preserve">https://www.neoscapesmaldives.com/wp-content/uploads/BRK_FactsheetRev120121.pdf</t>
  </si>
  <si>
    <t xml:space="preserve">1aa9d71e90f5a18e7524a9ad92f48eb6aa0e6ddc7384e217259ea36987ee1e76</t>
  </si>
  <si>
    <t xml:space="preserve">library/021_brennia-kottefaru/factsheet/2022_BRK_FactsheetRev120121.pdf</t>
  </si>
  <si>
    <t xml:space="preserve">2025_Brennia-Kottefaru-Eternity-Spa-Package-Price.pdf</t>
  </si>
  <si>
    <t xml:space="preserve">brennia.com</t>
  </si>
  <si>
    <t xml:space="preserve">https://brennia.com/wp-content/uploads/pdf/Brennia-Kottefaru-Eternity-Spa-Package-Price.pdf</t>
  </si>
  <si>
    <t xml:space="preserve">1afcbba756a1f909c3accd7779cb354bf843020b3cf1d65e3a9881de3aea70b8</t>
  </si>
  <si>
    <t xml:space="preserve">library/021_brennia-kottefaru/spa_menu/2025_Brennia-Kottefaru-Eternity-Spa-Package-Price.pdf</t>
  </si>
  <si>
    <t xml:space="preserve">2025_Brennia-Kottefaru-Sunset-Grill-Bar-Dinner-Menu.pdf</t>
  </si>
  <si>
    <t xml:space="preserve">https://brennia.com/wp-content/uploads/pdf/Brennia-Kottefaru-Sunset-Grill-Bar-Dinner-Menu.pdf</t>
  </si>
  <si>
    <t xml:space="preserve">34ce01826f3511d620714ecbe8fff0d9d2f7f182c2cfb4dfdc0a4c08c0e96d31</t>
  </si>
  <si>
    <t xml:space="preserve">library/021_brennia-kottefaru/dining_menu/2025_Brennia-Kottefaru-Sunset-Grill-Bar-Dinner-Menu.pdf</t>
  </si>
  <si>
    <t xml:space="preserve">2025_Brennia-Kottefaru-Manta-Dinner-Ala-carte-Menu.pdf</t>
  </si>
  <si>
    <t xml:space="preserve">https://brennia.com/wp-content/uploads/pdf/Brennia-Kottefaru-Manta-Dinner-Ala-carte-Menu.pdf</t>
  </si>
  <si>
    <t xml:space="preserve">b81cac63b2e337264cb304bb4528cf9990e7ea01b0ae6d601f7462dc565a5d2a</t>
  </si>
  <si>
    <t xml:space="preserve">library/021_brennia-kottefaru/dining_menu/2025_Brennia-Kottefaru-Manta-Dinner-Ala-carte-Menu.pdf</t>
  </si>
  <si>
    <t xml:space="preserve">2025_Brennia-Kottefaru-Manta-Ala-Carte-Lunch-Menu.pdf</t>
  </si>
  <si>
    <t xml:space="preserve">https://brennia.com/wp-content/uploads/pdf/Brennia-Kottefaru-Manta-Ala-Carte-Lunch-Menu.pdf</t>
  </si>
  <si>
    <t xml:space="preserve">73ba2490b62ec70d47db0f6fa0b8607ead267bfcc462a6c19fbc7733274665c5</t>
  </si>
  <si>
    <t xml:space="preserve">library/021_brennia-kottefaru/dining_menu/2025_Brennia-Kottefaru-Manta-Ala-Carte-Lunch-Menu.pdf</t>
  </si>
  <si>
    <t xml:space="preserve">2021_Brennia-Kottefaru-Wine-Menu.pdf</t>
  </si>
  <si>
    <t xml:space="preserve">https://brennia.com/wp-content/uploads/pdf/Brennia-Kottefaru-Wine-Menu.pdf</t>
  </si>
  <si>
    <t xml:space="preserve">3505211bba6444586911f71eef283ab65bfaccee80cbbdcdb1bdfd7d39bfa1d7</t>
  </si>
  <si>
    <t xml:space="preserve">library/021_brennia-kottefaru/dining_menu/2021_Brennia-Kottefaru-Wine-Menu.pdf</t>
  </si>
  <si>
    <t xml:space="preserve">2021_Brennia-Kottefaru-Beverage-Menu.pdf</t>
  </si>
  <si>
    <t xml:space="preserve">https://brennia.com/wp-content/uploads/pdf/Brennia-Kottefaru-Beverage-Menu.pdf</t>
  </si>
  <si>
    <t xml:space="preserve">dd2c4eac1d903acd867f24560afacf47d219b13fc2a57a15ae08838abecda6d3</t>
  </si>
  <si>
    <t xml:space="preserve">library/021_brennia-kottefaru/dining_menu/2021_Brennia-Kottefaru-Beverage-Menu.pdf</t>
  </si>
  <si>
    <t xml:space="preserve">2025_Brennia-Kottefaru-Water-Sports-Price-List.pdf</t>
  </si>
  <si>
    <t xml:space="preserve">https://brennia.com/wp-content/uploads/pdf/Brennia-Kottefaru-Water-Sports-Price-List.pdf</t>
  </si>
  <si>
    <t xml:space="preserve">f3fa5ea2c30f89e8927aa8a9306de1108781cdcad23b87e132906d6f6d034513</t>
  </si>
  <si>
    <t xml:space="preserve">library/021_brennia-kottefaru/dive_prices/2025_Brennia-Kottefaru-Water-Sports-Price-List.pdf</t>
  </si>
  <si>
    <t xml:space="preserve">2024_Brennia-Kottefaru-Diving-InHouse-Package-Price-1.pdf</t>
  </si>
  <si>
    <t xml:space="preserve">https://brennia.com/wp-content/uploads/pdf/Brennia-Kottefaru-Diving-InHouse-Package-Price-1.pdf</t>
  </si>
  <si>
    <t xml:space="preserve">ec79550cda4d139319f0a156105f94b2045e082c86e4d03a2587363794bc1171</t>
  </si>
  <si>
    <t xml:space="preserve">library/021_brennia-kottefaru/dive_prices/2024_Brennia-Kottefaru-Diving-InHouse-Package-Price-1.pdf</t>
  </si>
  <si>
    <t xml:space="preserve">2026_Factsheet_MWLM_March2026_Digital-updated.pdf</t>
  </si>
  <si>
    <t xml:space="preserve">https://www.neoscapesmaldives.com/wp-content/uploads/Factsheet_MWLM_March2026_Digital-updated.pdf</t>
  </si>
  <si>
    <t xml:space="preserve">1c7772e53cba05937044682d185468c6d99102a2977fbbf7bab3cbb81c46822d</t>
  </si>
  <si>
    <t xml:space="preserve">library/022_barcelo-whale-lagoon-maldives/factsheet/2026_Factsheet_MWLM_March2026_Digital-updated.pdf</t>
  </si>
  <si>
    <t xml:space="preserve">2025_Mapa-Melia-Whale-Lagoon-Maldives-19-12-25.pdf</t>
  </si>
  <si>
    <t xml:space="preserve">https://www.neoscapesmaldives.com/wp-content/uploads/Mapa-Melia-Whale-Lagoon-Maldives-19-12-25.pdf</t>
  </si>
  <si>
    <t xml:space="preserve">6f90d1b15458069c9d279298c3fb072ed73977499fb24157ff5d6e8337039227</t>
  </si>
  <si>
    <t xml:space="preserve">library/022_barcelo-whale-lagoon-maldives/press_kit/2025_Mapa-Melia-Whale-Lagoon-Maldives-19-12-25.pdf</t>
  </si>
  <si>
    <t xml:space="preserve">2024_NOOE-Maldives-Kunaavashi_Fact-Sheet-2024.pdf</t>
  </si>
  <si>
    <t xml:space="preserve">https://www.neoscapesmaldives.com/wp-content/uploads/NOOE-Maldives-Kunaavashi_Fact-Sheet-2024.pdf</t>
  </si>
  <si>
    <t xml:space="preserve">8d2503af5f3a2d0828d3b3f54496b8a5f07da5d72e47e1bf5d20cda34ce97add</t>
  </si>
  <si>
    <t xml:space="preserve">library/023_nooe-maldives-kunavashi/factsheet/2024_NOOE-Maldives-Kunaavashi_Fact-Sheet-2024.pdf</t>
  </si>
  <si>
    <t xml:space="preserve">2024_NOOE-MAP-Guest-Service.pdf</t>
  </si>
  <si>
    <t xml:space="preserve">https://www.neoscapesmaldives.com/wp-content/uploads/NOOE-MAP-Guest-Service.pdf</t>
  </si>
  <si>
    <t xml:space="preserve">0e388bbeea1460175b9518e218b0a20e9f81f1b8e1386ef6072c2a8410645933</t>
  </si>
  <si>
    <t xml:space="preserve">library/023_nooe-maldives-kunavashi/map/2024_NOOE-MAP-Guest-Service.pdf</t>
  </si>
  <si>
    <t xml:space="preserve">2026_Easter-Brochure-2026-1.pdf</t>
  </si>
  <si>
    <t xml:space="preserve">https://letsgomaldives.com/wp-content/uploads/2026/02/Easter-Brochure-2026-1.pdf</t>
  </si>
  <si>
    <t xml:space="preserve">5401e35bd5231e3559e1f4d6f6ce759841de00bb81a1b5060f42fb6b1bb7c362</t>
  </si>
  <si>
    <t xml:space="preserve">library/023_nooe-maldives-kunavashi/calendar/2026_Easter-Brochure-2026-1.pdf</t>
  </si>
  <si>
    <t xml:space="preserve">2023_Canareef-Resort-Maldives-Map.pdf</t>
  </si>
  <si>
    <t xml:space="preserve">canareef.com</t>
  </si>
  <si>
    <t xml:space="preserve">https://canareef.com/wp-content/uploads/2023/11/Canareef-Resort-Maldives-Map.pdf</t>
  </si>
  <si>
    <t xml:space="preserve">6299f608ba080aa659f7e8477439a15da173f40902c19361ab4ccb77bb1ea60d</t>
  </si>
  <si>
    <t xml:space="preserve">library/024_canareef-resort-maldives/map/2023_Canareef-Resort-Maldives-Map.pdf</t>
  </si>
  <si>
    <t xml:space="preserve">2023_Canareef-Map-for-Web-Org-min.pdf</t>
  </si>
  <si>
    <t xml:space="preserve">https://canareef.com/wp-content/uploads/2023/11/Canareef-Map-for-Web-Org-min.pdf</t>
  </si>
  <si>
    <t xml:space="preserve">3184daa959f31514a32ff38db001882db0d1b1dc713817550fa1de06ab5d01cd</t>
  </si>
  <si>
    <t xml:space="preserve">library/024_canareef-resort-maldives/map/2023_Canareef-Map-for-Web-Org-min.pdf</t>
  </si>
  <si>
    <t xml:space="preserve">2025_Valentines-Day-Dinner-Menu-2025.pdf</t>
  </si>
  <si>
    <t xml:space="preserve">https://canareef.com/wp-content/uploads/2025/02/Valentines-Day-Dinner-Menu-2025.pdf</t>
  </si>
  <si>
    <t xml:space="preserve">c37ad7ce0fc141c35781f7bf8e53825434e0bd422df8601494dfbaf6e448fdc7</t>
  </si>
  <si>
    <t xml:space="preserve">library/024_canareef-resort-maldives/dining_menu/2025_Valentines-Day-Dinner-Menu-2025.pdf</t>
  </si>
  <si>
    <t xml:space="preserve">2024_Festive-Brochure-2024-Canareef-Resort-Maldives.pdf</t>
  </si>
  <si>
    <t xml:space="preserve">https://canareef.com/wp-content/uploads/2024/12/Festive-Brochure-2024-Canareef-Resort-Maldives.pdf</t>
  </si>
  <si>
    <t xml:space="preserve">5e508128bc5c715b5968532af2c4d5100ca63f413272cff2a18bce682832d82c</t>
  </si>
  <si>
    <t xml:space="preserve">library/024_canareef-resort-maldives/calendar/2024_Festive-Brochure-2024-Canareef-Resort-Maldives.pdf</t>
  </si>
  <si>
    <t xml:space="preserve">2023_Canareef-Maldives-Festive-Brochure-2023.pdf</t>
  </si>
  <si>
    <t xml:space="preserve">https://canareef.com/wp-content/uploads/2023/12/Canareef-Maldives-Festive-Brochure-2023.pdf</t>
  </si>
  <si>
    <t xml:space="preserve">0248557eb4dcaf44b9944a7cd99a905c8ead99ec541e474861b29d1d8363b065</t>
  </si>
  <si>
    <t xml:space="preserve">library/024_canareef-resort-maldives/calendar/2023_Canareef-Maldives-Festive-Brochure-2023.pdf</t>
  </si>
  <si>
    <t xml:space="preserve">2026_Halcyon-Maldives-Factsheet-2026.pdf</t>
  </si>
  <si>
    <t xml:space="preserve">https://www.neoscapesmaldives.com/wp-content/uploads/Halcyon-Maldives-Factsheet-2026.pdf</t>
  </si>
  <si>
    <t xml:space="preserve">144d6b385baacfb6b71330bea8969a2868a7bef0686a64d331f11a76715a1acf</t>
  </si>
  <si>
    <t xml:space="preserve">library/025_raffles-maldives-meradhoo-resort/factsheet/2026_Halcyon-Maldives-Factsheet-2026.pdf</t>
  </si>
  <si>
    <t xml:space="preserve">2026_Halcyon-Maldives-Resort-Map-2026.pdf</t>
  </si>
  <si>
    <t xml:space="preserve">https://www.neoscapesmaldives.com/wp-content/uploads/Halcyon-Maldives-Resort-Map-2026.pdf</t>
  </si>
  <si>
    <t xml:space="preserve">ed9bd9c1a2cbc9ec9ada905a717697cdc47623964814e75fdb5f87bb87a16a8c</t>
  </si>
  <si>
    <t xml:space="preserve">library/025_raffles-maldives-meradhoo-resort/map/2026_Halcyon-Maldives-Resort-Map-2026.pdf</t>
  </si>
  <si>
    <t xml:space="preserve">2026_The-Halcyon-Maldives-Easter-Brochure-2026.pdf</t>
  </si>
  <si>
    <t xml:space="preserve">https://letsgomaldives.com/wp-content/uploads/2026/02/The-Halcyon-Maldives-Easter-Brochure-2026.pdf</t>
  </si>
  <si>
    <t xml:space="preserve">c97f59512bfee8661ed458786961c9eee40c821e513275f2ce6f35c20eb0646b</t>
  </si>
  <si>
    <t xml:space="preserve">library/025_raffles-maldives-meradhoo-resort/calendar/2026_The-Halcyon-Maldives-Easter-Brochure-2026.pdf</t>
  </si>
  <si>
    <t xml:space="preserve">2025_609_CRF_Factsheet_Y251203.pdf</t>
  </si>
  <si>
    <t xml:space="preserve">centarahotelsresorts.com</t>
  </si>
  <si>
    <t xml:space="preserve">https://www.centarahotelsresorts.com/centara/sites/centara-centara/files/2025-12/609_CRF_Factsheet_Y251203.pdf</t>
  </si>
  <si>
    <t xml:space="preserve">3ea179f23f65bd7006b6aabc26fb6ebff28387d931174053efc66d2fb3547c35</t>
  </si>
  <si>
    <t xml:space="preserve">library/026_centara-ras-fushi-resort-spa/factsheet/2025_609_CRF_Factsheet_Y251203.pdf</t>
  </si>
  <si>
    <t xml:space="preserve">2019_crf-factsheet-en.pdf</t>
  </si>
  <si>
    <t xml:space="preserve">https://neoscapesmaldives.com/wp-content/uploads/crf-factsheet-en.pdf</t>
  </si>
  <si>
    <t xml:space="preserve">228e5a541ae7155e93dc741f064d0e199d323a388bf60daae863f0c634714189</t>
  </si>
  <si>
    <t xml:space="preserve">library/026_centara-ras-fushi-resort-spa/factsheet/2019_crf-factsheet-en.pdf</t>
  </si>
  <si>
    <t xml:space="preserve">2025_CRF-Wedding-Brochure-2025.pdf</t>
  </si>
  <si>
    <t xml:space="preserve">https://prod.centarahotelsresorts.com/centara/sites/centara-centara/files/2025-07/CRF-Wedding-Brochure-2025.pdf</t>
  </si>
  <si>
    <t xml:space="preserve">https://prod.centarahotelsresorts.com/centara/sites/centara-centara/files/2025-07/CRF-Wedding-Brochure-2025.pdf | https://www.centarahotelsresorts.com/centara/sites/centara-centara/files/2025-07/CRF-Wedding-Brochure-2025.pdf</t>
  </si>
  <si>
    <t xml:space="preserve">af3a5e5ab4b99f832e593fccdc43e741c6a693f0ba1a92dd2ca878bc01aabbc4</t>
  </si>
  <si>
    <t xml:space="preserve">library/026_centara-ras-fushi-resort-spa/wedding/2025_CRF-Wedding-Brochure-2025.pdf</t>
  </si>
  <si>
    <t xml:space="preserve">2018_20190108-centel-cg-2018-en.pdf</t>
  </si>
  <si>
    <t xml:space="preserve">https://investor.centarahotelsresorts.com/storage/download/cg-document/20190108-centel-cg-2018-en.pdf</t>
  </si>
  <si>
    <t xml:space="preserve">2564005715c9bea02c5a0e2b3269bcd084b558b6750f6a90c0d3f38ce6e77d17</t>
  </si>
  <si>
    <t xml:space="preserve">library/026_centara-ras-fushi-resort-spa/events/2018_20190108-centel-cg-2018-en.pdf</t>
  </si>
  <si>
    <t xml:space="preserve">ambiguous match [26, 85, 126]</t>
  </si>
  <si>
    <t xml:space="preserve">2020_centara-ras-fushi-Map.pdf</t>
  </si>
  <si>
    <t xml:space="preserve">https://www.neoscapesmaldives.com/wp-content/uploads/centara-ras-fushi-Map.pdf</t>
  </si>
  <si>
    <t xml:space="preserve">cc53fae00785200de6c54676849a943e54fa8516dbc5dc2055d6fac8a176fc35</t>
  </si>
  <si>
    <t xml:space="preserve">library/026_centara-ras-fushi-resort-spa/map/2020_centara-ras-fushi-Map.pdf</t>
  </si>
  <si>
    <t xml:space="preserve">2026_Centara-Ras-Fushi-Resort--Spa-Maldives-Brochure_withEdited.pdf</t>
  </si>
  <si>
    <t xml:space="preserve">https://www.centarahotelsresorts.com/centara/sites/centara-centara/files/2026-10/Centara-Ras-Fushi-Resort--Spa-Maldives-Brochure_withEdited.pdf</t>
  </si>
  <si>
    <t xml:space="preserve">6ef0c5b6b66f7c457dc19f6eeeea1631e4c0dd6b1f4c7ba6653344d2946a743e</t>
  </si>
  <si>
    <t xml:space="preserve">library/026_centara-ras-fushi-resort-spa/spa_menu/2026_Centara-Ras-Fushi-Resort--Spa-Maldives-Brochure_withEdited.pdf</t>
  </si>
  <si>
    <t xml:space="preserve">2020_20200630-centel-privacy-policy-en.pdf</t>
  </si>
  <si>
    <t xml:space="preserve">https://investor.centarahotelsresorts.com/storage/download/cg-document/20200630-centel-privacy-policy-en.pdf</t>
  </si>
  <si>
    <t xml:space="preserve">edc1b9489deb7d14c6d139570b7655602af28c849ce528631cc3aa2ae2f82dcc</t>
  </si>
  <si>
    <t xml:space="preserve">library/026_centara-ras-fushi-resort-spa/kids/2020_20200630-centel-privacy-policy-en.pdf</t>
  </si>
  <si>
    <t xml:space="preserve">2026_ED-CRF-Meal-Plans.pdf</t>
  </si>
  <si>
    <t xml:space="preserve">https://www.centarahotelsresorts.com/centara/sites/centara-centara/files/2026-04/ED-CRF-Meal-Plans.pdf</t>
  </si>
  <si>
    <t xml:space="preserve">06ef4610aeae602c2e17f68f6067f5c6be467bfe0afaa39b3c097e37f1028546</t>
  </si>
  <si>
    <t xml:space="preserve">library/026_centara-ras-fushi-resort-spa/all_inclusive/2026_ED-CRF-Meal-Plans.pdf</t>
  </si>
  <si>
    <t xml:space="preserve">ambiguous match [26]</t>
  </si>
  <si>
    <t xml:space="preserve">2021_20210507-centel-environmental-social-sustainability-policy-th.pdf</t>
  </si>
  <si>
    <t xml:space="preserve">https://investor.centarahotelsresorts.com/storage/download/cg-document/20210507-centel-environmental-social-sustainability-policy-th.pdf</t>
  </si>
  <si>
    <t xml:space="preserve">eabaaf324cda6d01fbc59d77125039025a3eb291e406334b8f096131472f6a7e</t>
  </si>
  <si>
    <t xml:space="preserve">library/026_centara-ras-fushi-resort-spa/sustainability/2021_20210507-centel-environmental-social-sustainability-policy-th.pdf</t>
  </si>
  <si>
    <t xml:space="preserve">2021_20210507-centel-environmental-social-sustainability-policy-en.pdf</t>
  </si>
  <si>
    <t xml:space="preserve">https://investor.centarahotelsresorts.com/storage/download/cg-document/20210507-centel-environmental-social-sustainability-policy-en.pdf</t>
  </si>
  <si>
    <t xml:space="preserve">dbb81f3b07e20ada705184c738254d6a13c01783e71c34297129cbba6667308e</t>
  </si>
  <si>
    <t xml:space="preserve">library/026_centara-ras-fushi-resort-spa/sustainability/2021_20210507-centel-environmental-social-sustainability-policy-en.pdf</t>
  </si>
  <si>
    <t xml:space="preserve">2019_20190401-centel-policy-on-sustainable-development-th.pdf</t>
  </si>
  <si>
    <t xml:space="preserve">https://investor.centarahotelsresorts.com/storage/download/cg-document/20190401-centel-policy-on-sustainable-development-th.pdf</t>
  </si>
  <si>
    <t xml:space="preserve">8bcb066f3b3b2c851c7c265b390f470dfae765813a99359f9f1ad310f4a806e0</t>
  </si>
  <si>
    <t xml:space="preserve">library/026_centara-ras-fushi-resort-spa/sustainability/2019_20190401-centel-policy-on-sustainable-development-th.pdf</t>
  </si>
  <si>
    <t xml:space="preserve">2019_20190401-centel-policy-on-supply-chain-management-en.pdf</t>
  </si>
  <si>
    <t xml:space="preserve">https://investor.centarahotelsresorts.com/storage/download/cg-document/20190401-centel-policy-on-supply-chain-management-en.pdf</t>
  </si>
  <si>
    <t xml:space="preserve">d0bc58ff93d58d815431d19b48bf74367d627c3b3fcc064f79352dbe0fe12fdb</t>
  </si>
  <si>
    <t xml:space="preserve">library/026_centara-ras-fushi-resort-spa/sustainability/2019_20190401-centel-policy-on-supply-chain-management-en.pdf</t>
  </si>
  <si>
    <t xml:space="preserve">2019_20190401-centel-policy-on-sustainable-development-en.pdf</t>
  </si>
  <si>
    <t xml:space="preserve">https://investor.centarahotelsresorts.com/storage/download/cg-document/20190401-centel-policy-on-sustainable-development-en.pdf</t>
  </si>
  <si>
    <t xml:space="preserve">dde69bdb5b17cf35af876a67309d23b32921200f8adad5a6defa2498de2385f9</t>
  </si>
  <si>
    <t xml:space="preserve">library/026_centara-ras-fushi-resort-spa/sustainability/2019_20190401-centel-policy-on-sustainable-development-en.pdf</t>
  </si>
  <si>
    <t xml:space="preserve">2026_CRS_Brochure_2026.pdf</t>
  </si>
  <si>
    <t xml:space="preserve">https://www.centarahotelsresorts.com/centarareserve/sites/centara-centarareserve/files/2026-09/CRS_Brochure_2026.pdf</t>
  </si>
  <si>
    <t xml:space="preserve">7282d5926b3e9935d50926b07ed7cdc3594da281c0cc41ce793e11db6a26f886</t>
  </si>
  <si>
    <t xml:space="preserve">library/026_centara-ras-fushi-resort-spa/brochure/2026_CRS_Brochure_2026.pdf</t>
  </si>
  <si>
    <t xml:space="preserve">2024_CRF Presentation.pdf</t>
  </si>
  <si>
    <t xml:space="preserve">https://maldives.ru/doc/doc/CRF%20Presentation.pdf</t>
  </si>
  <si>
    <t xml:space="preserve">a52be7d1c93bd2f713a91f5e56bea9f0e933ed52879470996e77b560bba3fa69</t>
  </si>
  <si>
    <t xml:space="preserve">library/026_centara-ras-fushi-resort-spa/brochure/2024_CRF Presentation.pdf</t>
  </si>
  <si>
    <t xml:space="preserve">2022_20190401-centel-human-rights-policy-en.pdf</t>
  </si>
  <si>
    <t xml:space="preserve">https://investor.centarahotelsresorts.com/storage/download/cg-document/20190401-centel-human-rights-policy-en.pdf</t>
  </si>
  <si>
    <t xml:space="preserve">faacafd91c9426b26978144e1211b3531e09e82c8dcd4da58355456812b4e6b9</t>
  </si>
  <si>
    <t xml:space="preserve">library/026_centara-ras-fushi-resort-spa/brochure/2022_20190401-centel-human-rights-policy-en.pdf</t>
  </si>
  <si>
    <t xml:space="preserve">2022_37050_Bath Booster Brochure_2022.pdf</t>
  </si>
  <si>
    <t xml:space="preserve">https://www.centarahotelsresorts.com/sites/g/files/yplzxh136/files/2022-02/37050_Bath%20Booster%20Brochure_2022.pdf</t>
  </si>
  <si>
    <t xml:space="preserve">2c29fc7004de73ca20246cfa9fd296ba215f3bdc73d9f789c016ee7001ef1e63</t>
  </si>
  <si>
    <t xml:space="preserve">library/026_centara-ras-fushi-resort-spa/brochure/2022_37050_Bath Booster Brochure_2022.pdf</t>
  </si>
  <si>
    <t xml:space="preserve">2019_20190401-code-of-conduct-and-guidelines-for-business-partners-and-suppliers-th.pdf</t>
  </si>
  <si>
    <t xml:space="preserve">https://investor.centarahotelsresorts.com/storage/download/cg-document/20190401-code-of-conduct-and-guidelines-for-business-partners-and-suppliers-th.pdf</t>
  </si>
  <si>
    <t xml:space="preserve">e8425a4b48b95c7965f33b3798e8ceaddda9fce9fd6d3a80e2f88b331f536fc2</t>
  </si>
  <si>
    <t xml:space="preserve">library/026_centara-ras-fushi-resort-spa/brochure/2019_20190401-code-of-conduct-and-guidelines-for-business-partners-and-suppliers-th.pdf</t>
  </si>
  <si>
    <t xml:space="preserve">2018_20190401-code-of-conduct-and-guidelines-for-business-partners-and-suppliers-en.pdf</t>
  </si>
  <si>
    <t xml:space="preserve">https://investor.centarahotelsresorts.com/storage/download/cg-document/20190401-code-of-conduct-and-guidelines-for-business-partners-and-suppliers-en.pdf</t>
  </si>
  <si>
    <t xml:space="preserve">07a375aa7570683021ae144b749c78a64f2b3b94ceefd7105ee999fb5f860fda</t>
  </si>
  <si>
    <t xml:space="preserve">library/026_centara-ras-fushi-resort-spa/brochure/2018_20190401-code-of-conduct-and-guidelines-for-business-partners-and-suppliers-en.pdf</t>
  </si>
  <si>
    <t xml:space="preserve">2022_20190401-centel-human-rights-policy-th.pdf</t>
  </si>
  <si>
    <t xml:space="preserve">https://investor.centarahotelsresorts.com/storage/download/cg-document/20190401-centel-human-rights-policy-th.pdf</t>
  </si>
  <si>
    <t xml:space="preserve">070971b5e41c04c506b4dde77fbd86083c3f7bf1c03c608605a8bdbe72ef7607</t>
  </si>
  <si>
    <t xml:space="preserve">library/026_centara-ras-fushi-resort-spa/other/2022_20190401-centel-human-rights-policy-th.pdf</t>
  </si>
  <si>
    <t xml:space="preserve">2021_20210507-centel-sustainble-procurement-policy-th.pdf</t>
  </si>
  <si>
    <t xml:space="preserve">https://investor.centarahotelsresorts.com/storage/download/cg-document/20210507-centel-sustainble-procurement-policy-th.pdf</t>
  </si>
  <si>
    <t xml:space="preserve">6f5d4a6f22359bfca5ec917239bc8daffd5c8d087ff079bd9a122712a54116f0</t>
  </si>
  <si>
    <t xml:space="preserve">library/026_centara-ras-fushi-resort-spa/other/2021_20210507-centel-sustainble-procurement-policy-th.pdf</t>
  </si>
  <si>
    <t xml:space="preserve">2020_20200630-centel-privacy-policy-th.pdf</t>
  </si>
  <si>
    <t xml:space="preserve">https://investor.centarahotelsresorts.com/storage/download/cg-document/20200630-centel-privacy-policy-th.pdf</t>
  </si>
  <si>
    <t xml:space="preserve">ee5dd2940b6e5d297660b543c0465d9ec5d96af706d91b6e844363f49ed06fa1</t>
  </si>
  <si>
    <t xml:space="preserve">library/026_centara-ras-fushi-resort-spa/other/2020_20200630-centel-privacy-policy-th.pdf</t>
  </si>
  <si>
    <t xml:space="preserve">2019_20190401-centel-policy-on-supply-chain-management-th.pdf</t>
  </si>
  <si>
    <t xml:space="preserve">https://investor.centarahotelsresorts.com/storage/download/cg-document/20190401-centel-policy-on-supply-chain-management-th.pdf</t>
  </si>
  <si>
    <t xml:space="preserve">ea024984201a49b6bc27a19b935035a9a7b2d6c63688bd07002dfd1adffe2a50</t>
  </si>
  <si>
    <t xml:space="preserve">library/026_centara-ras-fushi-resort-spa/other/2019_20190401-centel-policy-on-supply-chain-management-th.pdf</t>
  </si>
  <si>
    <t xml:space="preserve">2018_20190108-centel-cg-2018-th.pdf</t>
  </si>
  <si>
    <t xml:space="preserve">https://investor.centarahotelsresorts.com/storage/download/cg-document/20190108-centel-cg-2018-th.pdf</t>
  </si>
  <si>
    <t xml:space="preserve">a8375d943e09aeb5059813dd8957934d726aaff981a30d98ffd670175b97cbb5</t>
  </si>
  <si>
    <t xml:space="preserve">library/026_centara-ras-fushi-resort-spa/other/2018_20190108-centel-cg-2018-th.pdf</t>
  </si>
  <si>
    <t xml:space="preserve">2023_GrandPark-Kodiparru-Resort-Factsheet-2023.pdf</t>
  </si>
  <si>
    <t xml:space="preserve">https://maldives.ru/doc/GrandPark-Kodiparru-Resort-Factsheet-2023.pdf</t>
  </si>
  <si>
    <t xml:space="preserve">b673555cfcc24df5e9646a9778027b6a1be9137721073f240df7cb4d67a4f8de</t>
  </si>
  <si>
    <t xml:space="preserve">library/027_grand-park-kodhipparu-maldives/factsheet/2023_GrandPark-Kodiparru-Resort-Factsheet-2023.pdf</t>
  </si>
  <si>
    <t xml:space="preserve">ambiguous match [27]</t>
  </si>
  <si>
    <t xml:space="preserve">2022_GPKD-Resort-Factsheet-2022.pdf</t>
  </si>
  <si>
    <t xml:space="preserve">https://www.neoscapesmaldives.com/wp-content/uploads/GPKD-Resort-Factsheet-2022.pdf</t>
  </si>
  <si>
    <t xml:space="preserve">59e2fe5a86a0a993f09ec14f337f0af3433bbfe6cb430feae1a851823e3cc302</t>
  </si>
  <si>
    <t xml:space="preserve">library/027_grand-park-kodhipparu-maldives/factsheet/2022_GPKD-Resort-Factsheet-2022.pdf</t>
  </si>
  <si>
    <t xml:space="preserve">2022_Grand-Park-Kodhipparu-Maldives-Resort-Map.pdf</t>
  </si>
  <si>
    <t xml:space="preserve">https://www.neoscapesmaldives.com/wp-content/uploads/Grand-Park-Kodhipparu-Maldives-Resort-Map.pdf</t>
  </si>
  <si>
    <t xml:space="preserve">8acdd05667089bf6143e35a13eddc2789697149128e30b8ef044a9d24f7ea6a5</t>
  </si>
  <si>
    <t xml:space="preserve">library/027_grand-park-kodhipparu-maldives/map/2022_Grand-Park-Kodhipparu-Maldives-Resort-Map.pdf</t>
  </si>
  <si>
    <t xml:space="preserve">2026_Grand-Park-Kodhipparu.pdf</t>
  </si>
  <si>
    <t xml:space="preserve">https://letsgomaldives.com/wp-content/uploads/2026/08/Grand-Park-Kodhipparu.pdf</t>
  </si>
  <si>
    <t xml:space="preserve">591210e7c4b0846d29eb816281eceaf67b051b38e15a4c1c9bb46fb82c099ea7</t>
  </si>
  <si>
    <t xml:space="preserve">library/027_grand-park-kodhipparu-maldives/calendar/2026_Grand-Park-Kodhipparu.pdf</t>
  </si>
  <si>
    <t xml:space="preserve">2023_Festive-Brochure-Digital-Version-2023_231115_151532.pdf</t>
  </si>
  <si>
    <t xml:space="preserve">https://letsgomaldives.com/wp-content/uploads/2023/11/Festive-Brochure-Digital-Version-2023_231115_151532.pdf</t>
  </si>
  <si>
    <t xml:space="preserve">09f5c0caf2a10c919e454ba8d73ca6737937748c3ccf0078c0f9140eedc5ff6b</t>
  </si>
  <si>
    <t xml:space="preserve">library/027_grand-park-kodhipparu-maldives/calendar/2023_Festive-Brochure-Digital-Version-2023_231115_151532.pdf</t>
  </si>
  <si>
    <t xml:space="preserve">2023_love-letters-from-the-sunny-side-of-life.pdf</t>
  </si>
  <si>
    <t xml:space="preserve">https://visitmaldives.com/cn/downloads/love-letters-from-the-sunny-side-of-life</t>
  </si>
  <si>
    <t xml:space="preserve">d9a76d08e29966fd5e230b6f02fbc878d76da4f309a7d8b0590ba42be14d510c</t>
  </si>
  <si>
    <t xml:space="preserve">library/027_grand-park-kodhipparu-maldives/other/2023_love-letters-from-the-sunny-side-of-life.pdf</t>
  </si>
  <si>
    <t xml:space="preserve">2025_KudadooFactsheet110125103126Ver0526255.pdf</t>
  </si>
  <si>
    <t xml:space="preserve">2025-11-01</t>
  </si>
  <si>
    <t xml:space="preserve">2026-10-31</t>
  </si>
  <si>
    <t xml:space="preserve">sales.crownandchamparesorts.com</t>
  </si>
  <si>
    <t xml:space="preserve">https://sales.crownandchamparesorts.com/wp-content/uploads/2025/12/KudadooFactsheet110125103126Ver0526255.pdf</t>
  </si>
  <si>
    <t xml:space="preserve">0a2036fc9a737116a58eb1a27b78f621bff0a4ceed7e85fe30bed2a69c653b6d</t>
  </si>
  <si>
    <t xml:space="preserve">library/028_kudadoo-maldives-private-island/factsheet/2025_KudadooFactsheet110125103126Ver0526255.pdf</t>
  </si>
  <si>
    <t xml:space="preserve">2021_Kudadoo-Factsheet-110121103122Ver110121-Digital_compressed-1.pdf</t>
  </si>
  <si>
    <t xml:space="preserve">2021-11-01</t>
  </si>
  <si>
    <t xml:space="preserve">2022-10-31</t>
  </si>
  <si>
    <t xml:space="preserve">https://sales.crownandchamparesorts.com/wp-content/uploads/2023/08/Kudadoo-Factsheet-110121103122Ver110121-Digital_compressed-1.pdf</t>
  </si>
  <si>
    <t xml:space="preserve">30a930685c84c84cb21df5cfe02c792f8386e00f92be31090f107d923df8642f</t>
  </si>
  <si>
    <t xml:space="preserve">library/028_kudadoo-maldives-private-island/factsheet/2021_Kudadoo-Factsheet-110121103122Ver110121-Digital_compressed-1.pdf</t>
  </si>
  <si>
    <t xml:space="preserve">2019_Kudadoo-Factsheet-110119103120Ver010720.pdf</t>
  </si>
  <si>
    <t xml:space="preserve">2019-11-01</t>
  </si>
  <si>
    <t xml:space="preserve">2020-10-31</t>
  </si>
  <si>
    <t xml:space="preserve">https://sales.crownandchamparesorts.com/wp-content/uploads/2020/01/Kudadoo-Factsheet-110119103120Ver010720.pdf</t>
  </si>
  <si>
    <t xml:space="preserve">4a2efb538365abb18106c76aced6c717cfa712caf2d180ca1248a22b04224ef7</t>
  </si>
  <si>
    <t xml:space="preserve">library/028_kudadoo-maldives-private-island/factsheet/2019_Kudadoo-Factsheet-110119103120Ver010720.pdf</t>
  </si>
  <si>
    <t xml:space="preserve">2019_Kudadoo-Factsheet-110119103120Ver072719-Digital-Version.pdf</t>
  </si>
  <si>
    <t xml:space="preserve">https://sales.crownandchamparesorts.com/wp-content/uploads/2018/03/Kudadoo-Factsheet-110119103120Ver072719-Digital-Version.pdf</t>
  </si>
  <si>
    <t xml:space="preserve">62b17bbc0d6812cf1b12a3399059d46150ae9aa9bc746a625d5c9d6b962dd07b</t>
  </si>
  <si>
    <t xml:space="preserve">library/028_kudadoo-maldives-private-island/factsheet/2019_Kudadoo-Factsheet-110119103120Ver072719-Digital-Version.pdf</t>
  </si>
  <si>
    <t xml:space="preserve">2018_FactsheetKudadoo100118103119Ver051718.pdf</t>
  </si>
  <si>
    <t xml:space="preserve">2018-10-01</t>
  </si>
  <si>
    <t xml:space="preserve">2019-10-31</t>
  </si>
  <si>
    <t xml:space="preserve">https://sales.crownandchamparesorts.com/wp-content/uploads/2018/10/FactsheetKudadoo100118103119Ver051718.pdf</t>
  </si>
  <si>
    <t xml:space="preserve">74c252260a7a8a7d5ef2732b6f7b97e810e2884d7e8e1a0a3cbf8726ad6124bf</t>
  </si>
  <si>
    <t xml:space="preserve">library/028_kudadoo-maldives-private-island/factsheet/2018_FactsheetKudadoo100118103119Ver051718.pdf</t>
  </si>
  <si>
    <t xml:space="preserve">2025_KudadooMap110125103126Ver070125.pdf</t>
  </si>
  <si>
    <t xml:space="preserve">https://sales.crownandchamparesorts.com/wp-content/uploads/2025/12/KudadooMap110125103126Ver070125.pdf</t>
  </si>
  <si>
    <t xml:space="preserve">1482e84d277b3aa0e5213c09c32601868f5135452861fd2b717d37be52a89c10</t>
  </si>
  <si>
    <t xml:space="preserve">library/028_kudadoo-maldives-private-island/map/2025_KudadooMap110125103126Ver070125.pdf</t>
  </si>
  <si>
    <t xml:space="preserve">2025_KudadooSulhaSpaMenu110125103126Ver112023.pdf</t>
  </si>
  <si>
    <t xml:space="preserve">https://sales.crownandchamparesorts.com/wp-content/uploads/2025/12/KudadooSulhaSpaMenu110125103126Ver112023.pdf</t>
  </si>
  <si>
    <t xml:space="preserve">33eb8d1d582d6fcf7c2e059c4e343aaae42b2267d2438569e9cc2b599f5e1bd2</t>
  </si>
  <si>
    <t xml:space="preserve">library/028_kudadoo-maldives-private-island/spa_menu/2025_KudadooSulhaSpaMenu110125103126Ver112023.pdf</t>
  </si>
  <si>
    <t xml:space="preserve">2019_KUD_AAA1.pdf</t>
  </si>
  <si>
    <t xml:space="preserve">https://sales.crownandchamparesorts.com/wp-content/uploads/2020/10/KUD_AAA1.pdf</t>
  </si>
  <si>
    <t xml:space="preserve">523feb84d5f24be5e7f545c4164812204724da66ccce4b96d63cf68c96a07a83</t>
  </si>
  <si>
    <t xml:space="preserve">library/028_kudadoo-maldives-private-island/spa_menu/2019_KUD_AAA1.pdf</t>
  </si>
  <si>
    <t xml:space="preserve">2018_KudadooSulhaSpaMenu120118103119Ver112618.pdf</t>
  </si>
  <si>
    <t xml:space="preserve">2018-12-01</t>
  </si>
  <si>
    <t xml:space="preserve">https://sales.crownandchamparesorts.com/wp-content/uploads/2020/01/KudadooSulhaSpaMenu120118103119Ver112618.pdf</t>
  </si>
  <si>
    <t xml:space="preserve">65b53f81cd38420ba1e498772cd7f076f292537e39ffd5cdd96a5b75c1ae5659</t>
  </si>
  <si>
    <t xml:space="preserve">library/028_kudadoo-maldives-private-island/spa_menu/2018_KudadooSulhaSpaMenu120118103119Ver112618.pdf</t>
  </si>
  <si>
    <t xml:space="preserve">2025_KudadooBrochureEffortlessAdventure110125103126Ver052625.pdf</t>
  </si>
  <si>
    <t xml:space="preserve">https://sales.crownandchamparesorts.com/wp-content/uploads/2025/12/KudadooBrochureEffortlessAdventure110125103126Ver052625.pdf</t>
  </si>
  <si>
    <t xml:space="preserve">136444b90c2163804ea4af14c46c7eaf3def153128799c85f56f5880deffbb3d</t>
  </si>
  <si>
    <t xml:space="preserve">library/028_kudadoo-maldives-private-island/excursions/2025_KudadooBrochureEffortlessAdventure110125103126Ver052625.pdf</t>
  </si>
  <si>
    <t xml:space="preserve">2025_KudadooAnythingAnytimeAnywherePackage110125103126Ver052625.pdf</t>
  </si>
  <si>
    <t xml:space="preserve">https://sales.crownandchamparesorts.com/wp-content/uploads/2025/12/KudadooAnythingAnytimeAnywherePackage110125103126Ver052625.pdf</t>
  </si>
  <si>
    <t xml:space="preserve">16c1d609494c3ec6cdbde4aabc5891cd1cea2624f27009410687fc8edcc735c0</t>
  </si>
  <si>
    <t xml:space="preserve">library/028_kudadoo-maldives-private-island/all_inclusive/2025_KudadooAnythingAnytimeAnywherePackage110125103126Ver052625.pdf</t>
  </si>
  <si>
    <t xml:space="preserve">2018_KudadooAnythingAnytimeAnywherePackageVer072019.pdf</t>
  </si>
  <si>
    <t xml:space="preserve">https://sales.crownandchamparesorts.com/wp-content/uploads/2019/05/KudadooAnythingAnytimeAnywherePackageVer072019.pdf</t>
  </si>
  <si>
    <t xml:space="preserve">71fce0022b6f2fe10bfd9d2f7a949be3427debaf55baa76a2ca56c6b4e28e73e</t>
  </si>
  <si>
    <t xml:space="preserve">library/028_kudadoo-maldives-private-island/all_inclusive/2018_KudadooAnythingAnytimeAnywherePackageVer072019.pdf</t>
  </si>
  <si>
    <t xml:space="preserve">2025_KudadooSustainabilityBrochure110125103126Ver042024.pdf</t>
  </si>
  <si>
    <t xml:space="preserve">https://sales.crownandchamparesorts.com/wp-content/uploads/2025/12/KudadooSustainabilityBrochure110125103126Ver042024.pdf</t>
  </si>
  <si>
    <t xml:space="preserve">9a3eb8d3acab0ea2fff57c9d55ad2cd60b68f1be124e054555bfb5bca5471df3</t>
  </si>
  <si>
    <t xml:space="preserve">library/028_kudadoo-maldives-private-island/sustainability/2025_KudadooSustainabilityBrochure110125103126Ver042024.pdf</t>
  </si>
  <si>
    <t xml:space="preserve">2026_CCR-Calendar_2026_Landscape-2026_Calendar-m.pdf</t>
  </si>
  <si>
    <t xml:space="preserve">crownandchamparesorts.com</t>
  </si>
  <si>
    <t xml:space="preserve">https://d2qwq69i2ic1pk.cloudfront.net/2025/12/CCR-Calendar_2026_Landscape-2026_Calendar-m.pdf</t>
  </si>
  <si>
    <t xml:space="preserve">5410c38ffde629d648110455c5444960fe8ca9e88f1c7f10828b45e43d6f0b2f</t>
  </si>
  <si>
    <t xml:space="preserve">library/028_kudadoo-maldives-private-island/calendar/2026_CCR-Calendar_2026_Landscape-2026_Calendar-m.pdf</t>
  </si>
  <si>
    <t xml:space="preserve">2026_A5_CCR-Calendar_2026_Landscape-2026_Calendar-m.pdf</t>
  </si>
  <si>
    <t xml:space="preserve">https://d2qwq69i2ic1pk.cloudfront.net/2025/12/A5_CCR-Calendar_2026_Landscape-2026_Calendar-m.pdf</t>
  </si>
  <si>
    <t xml:space="preserve">f16f2403a2575d3e91c168fa32f7c876a11500dca1fc1da9ef8468185b749b7a</t>
  </si>
  <si>
    <t xml:space="preserve">library/028_kudadoo-maldives-private-island/calendar/2026_A5_CCR-Calendar_2026_Landscape-2026_Calendar-m.pdf</t>
  </si>
  <si>
    <t xml:space="preserve">2024_CCR_2024_Maldives_Calendar.pdf</t>
  </si>
  <si>
    <t xml:space="preserve">https://d2qwq69i2ic1pk.cloudfront.net/2023/11/CCR_2024_Maldives_Calendar.pdf</t>
  </si>
  <si>
    <t xml:space="preserve">10654236ced1732d07425f1c6a52be3b39998678362a45ee3a3aba6fdf0a2bfd</t>
  </si>
  <si>
    <t xml:space="preserve">library/028_kudadoo-maldives-private-island/calendar/2024_CCR_2024_Maldives_Calendar.pdf</t>
  </si>
  <si>
    <t xml:space="preserve">ambiguous match [28, 30]</t>
  </si>
  <si>
    <t xml:space="preserve">2024_CCR_2024_Calendar_A5-compressed.pdf</t>
  </si>
  <si>
    <t xml:space="preserve">https://d2qwq69i2ic1pk.cloudfront.net/2023/11/CCR_2024_Calendar_A5-compressed.pdf</t>
  </si>
  <si>
    <t xml:space="preserve">dd57aad616a6b8baf8ee7783b1ba13c77f21a938c484fed0c48cc1877a666f69</t>
  </si>
  <si>
    <t xml:space="preserve">library/028_kudadoo-maldives-private-island/calendar/2024_CCR_2024_Calendar_A5-compressed.pdf</t>
  </si>
  <si>
    <t xml:space="preserve">2024_CCR_2024_Calendar_compressed.pdf</t>
  </si>
  <si>
    <t xml:space="preserve">https://d2qwq69i2ic1pk.cloudfront.net/2023/11/CCR_2024_Calendar_compressed.pdf</t>
  </si>
  <si>
    <t xml:space="preserve">899e3e8ea8f061ad1bda5c3f2806ed1e1824c05f10fb84d745bddad522f88e27</t>
  </si>
  <si>
    <t xml:space="preserve">library/028_kudadoo-maldives-private-island/calendar/2024_CCR_2024_Calendar_compressed.pdf</t>
  </si>
  <si>
    <t xml:space="preserve">ambiguous match [28, 30, 31, 71, 78, 79, 81, 38, 174, 172, 29, 83]</t>
  </si>
  <si>
    <t xml:space="preserve">2023_CCR-2023-Calendar-Digital.pdf</t>
  </si>
  <si>
    <t xml:space="preserve">https://d2qwq69i2ic1pk.cloudfront.net/2022/12/CCR-2023-Calendar-Digital.pdf</t>
  </si>
  <si>
    <t xml:space="preserve">c132a2b5319b087c0f527bebea0786a0f6fdfddad5696926b1dfcfd42b1f2c48</t>
  </si>
  <si>
    <t xml:space="preserve">library/028_kudadoo-maldives-private-island/calendar/2023_CCR-2023-Calendar-Digital.pdf</t>
  </si>
  <si>
    <t xml:space="preserve">2023_Crown-Champa-Resorts-2023-Calendar-Digital_compressed.pdf</t>
  </si>
  <si>
    <t xml:space="preserve">https://d2qwq69i2ic1pk.cloudfront.net/2022/12/Crown-Champa-Resorts-2023-Calendar-Digital_compressed.pdf</t>
  </si>
  <si>
    <t xml:space="preserve">a064f4db6972f52d884d696bee6b3986f19bce2202d18fa161eeaf12277b6c0b</t>
  </si>
  <si>
    <t xml:space="preserve">library/028_kudadoo-maldives-private-island/calendar/2023_Crown-Champa-Resorts-2023-Calendar-Digital_compressed.pdf</t>
  </si>
  <si>
    <t xml:space="preserve">2023_Crown-Champa-Resorts-2023-Calendar-11.7-x-8.3-in-RGB-A4-print-compressed.pdf</t>
  </si>
  <si>
    <t xml:space="preserve">https://d2qwq69i2ic1pk.cloudfront.net/2022/12/Crown-Champa-Resorts-2023-Calendar-11.7-x-8.3-in-RGB-A4-print-compressed.pdf</t>
  </si>
  <si>
    <t xml:space="preserve">9b440a17e85a7290445f16a6349fce03bbaf2a60f231ebb7e55a584ac8534ec9</t>
  </si>
  <si>
    <t xml:space="preserve">library/028_kudadoo-maldives-private-island/calendar/2023_Crown-Champa-Resorts-2023-Calendar-11.7-x-8.3-in-RGB-A4-print-compressed.pdf</t>
  </si>
  <si>
    <t xml:space="preserve">2023_Crown-_-Champa-Resorts-2023-Calendar-_11.7_x_8.3_in_-RGB-A5-print-compressed.pdf</t>
  </si>
  <si>
    <t xml:space="preserve">https://d2qwq69i2ic1pk.cloudfront.net/2022/12/Crown-_-Champa-Resorts-2023-Calendar-_11.7_x_8.3_in_-RGB-A5-print-compressed.pdf</t>
  </si>
  <si>
    <t xml:space="preserve">64c35fd4cdd183722212a758768981a6aa21fb254fb9c3b3a8d92d9d03582d3e</t>
  </si>
  <si>
    <t xml:space="preserve">library/028_kudadoo-maldives-private-island/calendar/2023_Crown-_-Champa-Resorts-2023-Calendar-_11.7_x_8.3_in_-RGB-A5-print-compressed.pdf</t>
  </si>
  <si>
    <t xml:space="preserve">2022_CCR-2022-Calendar-Digital.pdf</t>
  </si>
  <si>
    <t xml:space="preserve">https://d2qwq69i2ic1pk.cloudfront.net/2021/12/CCR-2022-Calendar-Digital.pdf</t>
  </si>
  <si>
    <t xml:space="preserve">8b1d7c1fd4856bf80b82aeb53ca9f2d2c36be08b25b8c4f4302e7d496345566f</t>
  </si>
  <si>
    <t xml:space="preserve">library/028_kudadoo-maldives-private-island/calendar/2022_CCR-2022-Calendar-Digital.pdf</t>
  </si>
  <si>
    <t xml:space="preserve">2022_CCR-2022-Calendar-Print-A5.pdf</t>
  </si>
  <si>
    <t xml:space="preserve">https://d2qwq69i2ic1pk.cloudfront.net/2021/12/CCR-2022-Calendar-Print-A5.pdf</t>
  </si>
  <si>
    <t xml:space="preserve">5d73b18f70e5bff428452235812f5ee99ce7141016cadef60b5d4194a656efa5</t>
  </si>
  <si>
    <t xml:space="preserve">library/028_kudadoo-maldives-private-island/calendar/2022_CCR-2022-Calendar-Print-A5.pdf</t>
  </si>
  <si>
    <t xml:space="preserve">2022_CCR-2022-Calendar-Print-A4.pdf</t>
  </si>
  <si>
    <t xml:space="preserve">https://d2qwq69i2ic1pk.cloudfront.net/2021/12/CCR-2022-Calendar-Print-A4.pdf</t>
  </si>
  <si>
    <t xml:space="preserve">a3d0c96cf53063213f27ffb997d4bf688bafa9c5f76c01713ba7c82aed6f0152</t>
  </si>
  <si>
    <t xml:space="preserve">library/028_kudadoo-maldives-private-island/calendar/2022_CCR-2022-Calendar-Print-A4.pdf</t>
  </si>
  <si>
    <t xml:space="preserve">2022_TestPage.pdf</t>
  </si>
  <si>
    <t xml:space="preserve">https://d2qwq69i2ic1pk.cloudfront.net/2022/10/TestPage.pdf</t>
  </si>
  <si>
    <t xml:space="preserve">a38e3b526e884df1e1be2bc2a07cb3e4a2bbefa3b074d41be6e2042635998113</t>
  </si>
  <si>
    <t xml:space="preserve">library/028_kudadoo-maldives-private-island/other/2022_TestPage.pdf</t>
  </si>
  <si>
    <t xml:space="preserve">2023_Jawakara_Map_20Oct23.pdf</t>
  </si>
  <si>
    <t xml:space="preserve">https://sales.crownandchamparesorts.com/wp-content/uploads/2023/10/Jawakara_Map_20Oct23.pdf</t>
  </si>
  <si>
    <t xml:space="preserve">9775b6e6026f0016821c2c203ae61b3d94ff819c668f63dba8ad313fdae29a94</t>
  </si>
  <si>
    <t xml:space="preserve">library/029_dheruhfinolhu-by-jawakara-islands-maldives/map/2023_Jawakara_Map_20Oct23.pdf</t>
  </si>
  <si>
    <t xml:space="preserve">2026_Jawa_Festive_Brochure_Final_2025_2026.pdf</t>
  </si>
  <si>
    <t xml:space="preserve">https://wp-jawakara.eleanorapp.com/download/Jawa_Festive_Brochure_Final_2025_2026.pdf?t=1757232211</t>
  </si>
  <si>
    <t xml:space="preserve">bacae68d67906eafa342641507ac38baa9508cd7968427bf0381c04b2b0e6070</t>
  </si>
  <si>
    <t xml:space="preserve">library/029_dheruhfinolhu-by-jawakara-islands-maldives/calendar/2026_Jawa_Festive_Brochure_Final_2025_2026.pdf</t>
  </si>
  <si>
    <t xml:space="preserve">2026_JAWA_Easter_2026_Final.pdf</t>
  </si>
  <si>
    <t xml:space="preserve">https://wp-jawakara.eleanorapp.com/download/JAWA_Easter_2026_Final.pdf?</t>
  </si>
  <si>
    <t xml:space="preserve">d0cfefac4af69f9e0e5ebd856810a44a93bad97f21d895b896163337d5f0043e</t>
  </si>
  <si>
    <t xml:space="preserve">library/029_dheruhfinolhu-by-jawakara-islands-maldives/calendar/2026_JAWA_Easter_2026_Final.pdf</t>
  </si>
  <si>
    <t xml:space="preserve">2024_Jawakara-Transfer-Policy.pdf</t>
  </si>
  <si>
    <t xml:space="preserve">https://sales.crownandchamparesorts.com/wp-content/uploads/2023/10/Jawakara-Transfer-Policy.pdf</t>
  </si>
  <si>
    <t xml:space="preserve">7ce7b2cf9786612869281f996f96e5f96601ddd0ea678347befa37650822875c</t>
  </si>
  <si>
    <t xml:space="preserve">library/029_dheruhfinolhu-by-jawakara-islands-maldives/calendar/2024_Jawakara-Transfer-Policy.pdf</t>
  </si>
  <si>
    <t xml:space="preserve">2023_FactSheetHurawalhi110123103124Ver030123.pdf</t>
  </si>
  <si>
    <t xml:space="preserve">2023-11-01</t>
  </si>
  <si>
    <t xml:space="preserve">2024-10-31</t>
  </si>
  <si>
    <t xml:space="preserve">https://sales.crownandchamparesorts.com/wp-content/uploads/2023/08/FactSheetHurawalhi110123103124Ver030123.pdf</t>
  </si>
  <si>
    <t xml:space="preserve">12e16a5bf26f7a12f047c4f8eb77e13660a3cbbf379bdd4faa707b131b11de61</t>
  </si>
  <si>
    <t xml:space="preserve">library/030_hurawalhi-island-resort/factsheet/2023_FactSheetHurawalhi110123103124Ver030123.pdf</t>
  </si>
  <si>
    <t xml:space="preserve">2020_FactSheetHurawalhi110120103121Rev100820.pdf</t>
  </si>
  <si>
    <t xml:space="preserve">2020-11-01</t>
  </si>
  <si>
    <t xml:space="preserve">2021-10-31</t>
  </si>
  <si>
    <t xml:space="preserve">https://sales.crownandchamparesorts.com/wp-content/uploads/2018/10/FactSheetHurawalhi110120103121Rev100820.pdf</t>
  </si>
  <si>
    <t xml:space="preserve">562472b9e710b4ce205958439f0838d042178a9c25f34b6db2910331e62cbb30</t>
  </si>
  <si>
    <t xml:space="preserve">library/030_hurawalhi-island-resort/factsheet/2020_FactSheetHurawalhi110120103121Rev100820.pdf</t>
  </si>
  <si>
    <t xml:space="preserve">2019_FactSheet-Hurawalhi.pdf</t>
  </si>
  <si>
    <t xml:space="preserve">https://neoscapesmaldives.com/wp-content/uploads/FactSheet-Hurawalhi.pdf</t>
  </si>
  <si>
    <t xml:space="preserve">4d112dfbfc49300b7ef197ea7931fed5b82906d2c6f4f5f26f1adaa1a239ec5d</t>
  </si>
  <si>
    <t xml:space="preserve">library/030_hurawalhi-island-resort/factsheet/2019_FactSheet-Hurawalhi.pdf</t>
  </si>
  <si>
    <t xml:space="preserve">2019_HurawalhiCeremoniesPackagesVer110719.pdf</t>
  </si>
  <si>
    <t xml:space="preserve">https://sales.crownandchamparesorts.com/wp-content/uploads/2020/01/HurawalhiCeremoniesPackagesVer110719.pdf</t>
  </si>
  <si>
    <t xml:space="preserve">ecf6694ceb29b205a34253f5acb219cde5c283f38329f812f501b19c24e2e9d9</t>
  </si>
  <si>
    <t xml:space="preserve">library/030_hurawalhi-island-resort/wedding/2019_HurawalhiCeremoniesPackagesVer110719.pdf</t>
  </si>
  <si>
    <t xml:space="preserve">2022_Hurawalhi-Map110122103123.pdf</t>
  </si>
  <si>
    <t xml:space="preserve">2022-11-01</t>
  </si>
  <si>
    <t xml:space="preserve">2023-10-31</t>
  </si>
  <si>
    <t xml:space="preserve">https://sales.crownandchamparesorts.com/wp-content/uploads/2023/08/Hurawalhi-Map110122103123.pdf</t>
  </si>
  <si>
    <t xml:space="preserve">9d2e789c955c2d79ea5b103b571841ef6d03a127f914f8cf2d5fa763c0106455</t>
  </si>
  <si>
    <t xml:space="preserve">library/030_hurawalhi-island-resort/map/2022_Hurawalhi-Map110122103123.pdf</t>
  </si>
  <si>
    <t xml:space="preserve">2019_Hurawalhi_Map.pdf</t>
  </si>
  <si>
    <t xml:space="preserve">https://neoscapesmaldives.com/wp-content/uploads/Hurawalhi_Map.pdf</t>
  </si>
  <si>
    <t xml:space="preserve">9caf12d6fe793b1c95b79b7e0adc8a291c8f176e9817ad03aa709a9f01b5126a</t>
  </si>
  <si>
    <t xml:space="preserve">library/030_hurawalhi-island-resort/map/2019_Hurawalhi_Map.pdf</t>
  </si>
  <si>
    <t xml:space="preserve">2018_MapHurawalhiPrintQuality092018ColorEnglish-1.pdf</t>
  </si>
  <si>
    <t xml:space="preserve">https://sales.crownandchamparesorts.com/wp-content/uploads/2018/10/MapHurawalhiPrintQuality092018ColorEnglish-1.pdf</t>
  </si>
  <si>
    <t xml:space="preserve">https://sales.crownandchamparesorts.com/wp-content/uploads/2018/10/MapHurawalhiPrintQuality092018ColorEnglish-1.pdf | https://sales.crownandchamparesorts.com/wp-content/uploads/2018/10/MapHurawalhiPrintQuality092018ColorEnglish.pdf</t>
  </si>
  <si>
    <t xml:space="preserve">dee4072b0b3a92ca7d77192d995b6c3aa7eca60aff9aea4e9dcb47362951fdf2</t>
  </si>
  <si>
    <t xml:space="preserve">library/030_hurawalhi-island-resort/map/2018_MapHurawalhiPrintQuality092018ColorEnglish-1.pdf</t>
  </si>
  <si>
    <t xml:space="preserve">2019_KUD_Brochure_Effortless-Adventure2.pdf</t>
  </si>
  <si>
    <t xml:space="preserve">https://sales.crownandchamparesorts.com/wp-content/uploads/2020/10/KUD_Brochure_Effortless-Adventure2.pdf</t>
  </si>
  <si>
    <t xml:space="preserve">cdfa8cf6fb9684c6ef7dca754299a78378d03668faf2eff5ae3f6d0e5a23d7c0</t>
  </si>
  <si>
    <t xml:space="preserve">library/030_hurawalhi-island-resort/excursions/2019_KUD_Brochure_Effortless-Adventure2.pdf</t>
  </si>
  <si>
    <t xml:space="preserve">ambiguous match [30, 28]</t>
  </si>
  <si>
    <t xml:space="preserve">2021_FactSheetInnahura110121103122Ver110121.pdf</t>
  </si>
  <si>
    <t xml:space="preserve">https://sales.crownandchamparesorts.com/wp-content/uploads/2023/08/FactSheetInnahura110121103122Ver110121.pdf</t>
  </si>
  <si>
    <t xml:space="preserve">0a9e5501e70ea2887fed2d512069dc1a0f87ebedc422ed843b40e6ab51647a49</t>
  </si>
  <si>
    <t xml:space="preserve">library/031_innahura-maldives-resort/factsheet/2021_FactSheetInnahura110121103122Ver110121.pdf</t>
  </si>
  <si>
    <t xml:space="preserve">2019_FactSheetInnahura110119103120Rev061019.pdf</t>
  </si>
  <si>
    <t xml:space="preserve">https://sales.crownandchamparesorts.com/wp-content/uploads/2019/05/FactSheetInnahura110119103120Rev061019.pdf</t>
  </si>
  <si>
    <t xml:space="preserve">b39d8b448bbf3587e7dcbbfbda798e7f970c8f3dd7af6d2d15e5136d9f5a46b8</t>
  </si>
  <si>
    <t xml:space="preserve">library/031_innahura-maldives-resort/factsheet/2019_FactSheetInnahura110119103120Rev061019.pdf</t>
  </si>
  <si>
    <t xml:space="preserve">2018_Innahura_factsheet_v6low-res-1.pdf</t>
  </si>
  <si>
    <t xml:space="preserve">https://sales.crownandchamparesorts.com/wp-content/uploads/2018/04/Innahura_factsheet_v6low-res-1.pdf</t>
  </si>
  <si>
    <t xml:space="preserve">https://sales.crownandchamparesorts.com/wp-content/uploads/2018/04/Innahura_factsheet_v6low-res-1.pdf | https://sales.crownandchamparesorts.com/wp-content/uploads/2018/04/Innahura_factsheet_v6low-res.pdf</t>
  </si>
  <si>
    <t xml:space="preserve">7e93841a77341763c5c0aa0e20c25000e2a2781cd350a56b06e33cbef12c03b7</t>
  </si>
  <si>
    <t xml:space="preserve">library/031_innahura-maldives-resort/factsheet/2018_Innahura_factsheet_v6low-res-1.pdf</t>
  </si>
  <si>
    <t xml:space="preserve">2021_InnahuraAIEPackage110121103122Ver110121.pdf</t>
  </si>
  <si>
    <t xml:space="preserve">https://sales.crownandchamparesorts.com/wp-content/uploads/2023/08/InnahuraAIEPackage110121103122Ver110121.pdf</t>
  </si>
  <si>
    <t xml:space="preserve">9336ceef26a1d2d17985a0c60c47d5cce149b5891fc37624a393c36c36e14d40</t>
  </si>
  <si>
    <t xml:space="preserve">library/031_innahura-maldives-resort/all_inclusive/2021_InnahuraAIEPackage110121103122Ver110121.pdf</t>
  </si>
  <si>
    <t xml:space="preserve">2025_Cocoon-Maldives-_-Fact-Sheet.pdf</t>
  </si>
  <si>
    <t xml:space="preserve">https://www.neoscapesmaldives.com/wp-content/uploads/Cocoon-Maldives-_-Fact-Sheet.pdf</t>
  </si>
  <si>
    <t xml:space="preserve">34f50f2019bc5baa0a0cd8bef11fbae4635b168722273cfaa5faf7574bc05144</t>
  </si>
  <si>
    <t xml:space="preserve">library/032_cocoon-maldives/factsheet/2025_Cocoon-Maldives-_-Fact-Sheet.pdf</t>
  </si>
  <si>
    <t xml:space="preserve">2025_DUSIT-D2-FEYDHOO-MAP-DIGITAL-HIGH-RES-.pdf</t>
  </si>
  <si>
    <t xml:space="preserve">https://www.neoscapesmaldives.com/wp-content/uploads/DUSIT-D2-FEYDHOO-MAP-DIGITAL-HIGH-RES-.pdf</t>
  </si>
  <si>
    <t xml:space="preserve">d53c70cc4b3623c8f63e8d28df47d8a0ba5e8cabc851318bf2e58211a40a27c2</t>
  </si>
  <si>
    <t xml:space="preserve">library/032_cocoon-maldives/map/2025_DUSIT-D2-FEYDHOO-MAP-DIGITAL-HIGH-RES-.pdf</t>
  </si>
  <si>
    <t xml:space="preserve">2024_Cocoon-Maldives-_-Resort-Map.pdf</t>
  </si>
  <si>
    <t xml:space="preserve">https://www.neoscapesmaldives.com/wp-content/uploads/Cocoon-Maldives-_-Resort-Map.pdf</t>
  </si>
  <si>
    <t xml:space="preserve">62cde68b049648c29f61c9a24dae5b09f333ff81ced039e224d4b5eb70f04c8e</t>
  </si>
  <si>
    <t xml:space="preserve">library/032_cocoon-maldives/map/2024_Cocoon-Maldives-_-Resort-Map.pdf</t>
  </si>
  <si>
    <t xml:space="preserve">2022_14dbea_619a17714cbe486e9663306167da43a0.pdf</t>
  </si>
  <si>
    <t xml:space="preserve">cocoonmaldives.com</t>
  </si>
  <si>
    <t xml:space="preserve">https://www.cocoonmaldives.com/_files/ugd/14dbea_619a17714cbe486e9663306167da43a0.pdf</t>
  </si>
  <si>
    <t xml:space="preserve">0fdea982dd25237a5fcccd7405bf839064b02a36f20972357a1898a1e2569d24</t>
  </si>
  <si>
    <t xml:space="preserve">library/032_cocoon-maldives/map/2022_14dbea_619a17714cbe486e9663306167da43a0.pdf</t>
  </si>
  <si>
    <t xml:space="preserve">2023_finolhu-fehi-spa-pricelist.pdf</t>
  </si>
  <si>
    <t xml:space="preserve">finolhu.com</t>
  </si>
  <si>
    <t xml:space="preserve">https://www.finolhu.com/wp-content/uploads/2023/03/finolhu-fehi-spa-pricelist.pdf</t>
  </si>
  <si>
    <t xml:space="preserve">efb2dd1f83cd7eb41275de5b8eddfd293a214cbc210a9a25fa12ffd556bcd5c0</t>
  </si>
  <si>
    <t xml:space="preserve">library/032_cocoon-maldives/spa_menu/2023_finolhu-fehi-spa-pricelist.pdf</t>
  </si>
  <si>
    <t xml:space="preserve">ambiguous match [32, 136]</t>
  </si>
  <si>
    <t xml:space="preserve">2023_b93892d07d9faeb9f27a89d54a9b76e247779607.pdf</t>
  </si>
  <si>
    <t xml:space="preserve">https://cdnm.heyzine.com/files/uploaded/b93892d07d9faeb9f27a89d54a9b76e247779607.pdf</t>
  </si>
  <si>
    <t xml:space="preserve">081e6e0ff59fcabde7f3f4c0289d68484acf3fc999fb29c254c2e0e540cf99e7</t>
  </si>
  <si>
    <t xml:space="preserve">library/032_cocoon-maldives/spa_menu/2023_b93892d07d9faeb9f27a89d54a9b76e247779607.pdf</t>
  </si>
  <si>
    <t xml:space="preserve">ambiguous match [32]</t>
  </si>
  <si>
    <t xml:space="preserve">2025_e4cbbb8c54b0ae734776b93f959202aa3da9dc60.pdf</t>
  </si>
  <si>
    <t xml:space="preserve">https://cdnm.heyzine.com/files/uploaded/e4cbbb8c54b0ae734776b93f959202aa3da9dc60.pdf</t>
  </si>
  <si>
    <t xml:space="preserve">bd452dfa5cc4c9fc7051b4734e61fd37817410a5819b1b85193a2aace3c351a4</t>
  </si>
  <si>
    <t xml:space="preserve">library/032_cocoon-maldives/dining_menu/2025_e4cbbb8c54b0ae734776b93f959202aa3da9dc60.pdf</t>
  </si>
  <si>
    <t xml:space="preserve">2024_482ba8_d145f86de70c47049c2639bac86b9c95.pdf</t>
  </si>
  <si>
    <t xml:space="preserve">https://www.cocoonmaldives.com/_files/ugd/482ba8_d145f86de70c47049c2639bac86b9c95.pdf</t>
  </si>
  <si>
    <t xml:space="preserve">eaf09c0dcf9f8fe3ff245936f5916aab1d06194f8032dbf47f0aec55ef4613b8</t>
  </si>
  <si>
    <t xml:space="preserve">library/032_cocoon-maldives/other/2024_482ba8_d145f86de70c47049c2639bac86b9c95.pdf</t>
  </si>
  <si>
    <t xml:space="preserve">2026_Excursions-Fact-Sheet_Rev04Aug26-1.pdf</t>
  </si>
  <si>
    <t xml:space="preserve">dhigali.com</t>
  </si>
  <si>
    <t xml:space="preserve">https://www.nivadhigali.com/wp-content/uploads/2026/08/Excursions-Fact-Sheet_Rev04Aug26-1.pdf</t>
  </si>
  <si>
    <t xml:space="preserve">https://www.nivadhigali.com/wp-content/uploads/2026/08/Excursions-Fact-Sheet_Rev04Aug26-1.pdf | https://www.nivadhigali.com/wp-content/uploads/2026/08/Excursions-Fact-Sheet_Rev04Aug26.pdf</t>
  </si>
  <si>
    <t xml:space="preserve">a03ec7e510cfd5fcfeaef81812b4ca6eca1e26b2e623bd84cc5f1e46af604a20</t>
  </si>
  <si>
    <t xml:space="preserve">library/033_dhigali-maldives/factsheet/2026_Excursions-Fact-Sheet_Rev04Aug26-1.pdf</t>
  </si>
  <si>
    <t xml:space="preserve">2026_DHIGALI_Factsheet.pdf</t>
  </si>
  <si>
    <t xml:space="preserve">https://www.nivadhigali.com/wp-content/uploads/2026/01/DHIGALI_Factsheet.pdf</t>
  </si>
  <si>
    <t xml:space="preserve">a859e1ff94dd4c1f356194616a85508bb54e961358704b7f945252db01187250</t>
  </si>
  <si>
    <t xml:space="preserve">library/033_dhigali-maldives/factsheet/2026_DHIGALI_Factsheet.pdf</t>
  </si>
  <si>
    <t xml:space="preserve">2026_Excursions-Fact-Sheet_Rev250626-1.pdf</t>
  </si>
  <si>
    <t xml:space="preserve">https://www.nivadhigali.com/wp-content/uploads/2026/06/Excursions-Fact-Sheet_Rev250626-1.pdf</t>
  </si>
  <si>
    <t xml:space="preserve">https://www.nivadhigali.com/wp-content/uploads/2026/06/Excursions-Fact-Sheet_Rev250626-1.pdf | https://www.nivadhigali.com/wp-content/uploads/2026/06/Excursions-Fact-Sheet_Rev250626.pdf</t>
  </si>
  <si>
    <t xml:space="preserve">a69bd31e0c5ba4d2b160f88645c8d2eb7820027f4f7103da2ee5de21d996c402</t>
  </si>
  <si>
    <t xml:space="preserve">library/033_dhigali-maldives/factsheet/2026_Excursions-Fact-Sheet_Rev250626-1.pdf</t>
  </si>
  <si>
    <t xml:space="preserve">2026_Premium-All-Inclusive-Factsheet-2026.pdf</t>
  </si>
  <si>
    <t xml:space="preserve">https://www.nivadhigali.com/wp-content/uploads/2026/01/Premium-All-Inclusive-Factsheet-2026.pdf</t>
  </si>
  <si>
    <t xml:space="preserve">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</si>
  <si>
    <t xml:space="preserve">22fc413aa26c2fb7e813eac18937dce0152dd8ed97fca0a00ad007aa34683661</t>
  </si>
  <si>
    <t xml:space="preserve">library/033_dhigali-maldives/factsheet/2026_Premium-All-Inclusive-Factsheet-2026.pdf</t>
  </si>
  <si>
    <t xml:space="preserve">2026_Diving-Fact-Sheet-January-15-NIVA-LR.pdf</t>
  </si>
  <si>
    <t xml:space="preserve">https://www.nivadhigali.com/wp-content/uploads/2026/01/Diving-Fact-Sheet-January-15-NIVA-LR.pdf</t>
  </si>
  <si>
    <t xml:space="preserve">https://www.nivadhigali.com/wp-content/uploads/2026/01/Diving-Fact-Sheet-January-15-NIVA-LR.pdf | https://www.nivavelassaru.com/wp-content/uploads/2026/01/Diving-Fact-Sheet-January-15-NIVA-LR.pdf | https://www.nivakurumba.com/wp-content/uploads/2026/01/Diving-Fact-Sheet-January-15-NIVA-LR.pdf</t>
  </si>
  <si>
    <t xml:space="preserve">08dbe844f3ffc1dabe921828b1ae9ccbd99c111a5aabe1586769a731d81ed806</t>
  </si>
  <si>
    <t xml:space="preserve">library/033_dhigali-maldives/factsheet/2026_Diving-Fact-Sheet-January-15-NIVA-LR.pdf</t>
  </si>
  <si>
    <t xml:space="preserve">2022_Dhigali_Factsheet-03-15-2022.pdf</t>
  </si>
  <si>
    <t xml:space="preserve">https://www.neoscapesmaldives.com/wp-content/uploads/Dhigali_Factsheet-03-15-2022.pdf</t>
  </si>
  <si>
    <t xml:space="preserve">34619d93f825f391b75cbe496f1d8b5a2601507cba561a25749b40f4f3707fe8</t>
  </si>
  <si>
    <t xml:space="preserve">library/033_dhigali-maldives/factsheet/2022_Dhigali_Factsheet-03-15-2022.pdf</t>
  </si>
  <si>
    <t xml:space="preserve">2027_Wedding-Brochure-NIVA-LR-1.pdf</t>
  </si>
  <si>
    <t xml:space="preserve">nivaresorts.com</t>
  </si>
  <si>
    <t xml:space="preserve">https://www.nivahotelsandresorts.com/wp-content/uploads/2026/05/Wedding-Brochure-NIVA-LR-1.pdf</t>
  </si>
  <si>
    <t xml:space="preserve">0b2d3d247af7f28023a31fd8c54831e82b5e97de8792d5bdb37ba3dcd39b40fe</t>
  </si>
  <si>
    <t xml:space="preserve">library/033_dhigali-maldives/wedding/2027_Wedding-Brochure-NIVA-LR-1.pdf</t>
  </si>
  <si>
    <t xml:space="preserve">2023_ypkpp8vt.pdf</t>
  </si>
  <si>
    <t xml:space="preserve">https://visitmaldives.s3.amazonaws.com/4YErR1qe/ypkpp8vt.pdf</t>
  </si>
  <si>
    <t xml:space="preserve">6b699af07cf1c9ad70f58ab070cbf525c9ce0d0e0de5af34211f03af79c3a660</t>
  </si>
  <si>
    <t xml:space="preserve">library/033_dhigali-maldives/wedding/2023_ypkpp8vt.pdf</t>
  </si>
  <si>
    <t xml:space="preserve">ambiguous match [33, 4]</t>
  </si>
  <si>
    <t xml:space="preserve">https://visitmaldives.com/en/downloads/love-letters-from-the-sunny-side-of-life</t>
  </si>
  <si>
    <t xml:space="preserve">ea057914b481691e4890e3f6d6f950623604d0af4a2735caa680680ad348c916</t>
  </si>
  <si>
    <t xml:space="preserve">library/033_dhigali-maldives/wedding/2023_love-letters-from-the-sunny-side-of-life.pdf</t>
  </si>
  <si>
    <t xml:space="preserve">2022_Dhigali_Map-03-15-2022.pdf</t>
  </si>
  <si>
    <t xml:space="preserve">https://www.neoscapesmaldives.com/wp-content/uploads/Dhigali_Map-03-15-2022.pdf</t>
  </si>
  <si>
    <t xml:space="preserve">e7122ad4dace502ec5c93eb499a03ab652ebeb8ae2232f2cc1d02c5859a96673</t>
  </si>
  <si>
    <t xml:space="preserve">library/033_dhigali-maldives/map/2022_Dhigali_Map-03-15-2022.pdf</t>
  </si>
  <si>
    <t xml:space="preserve">2026_Full-Moon-Yoga.pdf</t>
  </si>
  <si>
    <t xml:space="preserve">https://www.nivadhigali.com/wp-content/uploads/2026/09/Full-Moon-Yoga.pdf</t>
  </si>
  <si>
    <t xml:space="preserve">15cea1765feeb4fff4869903194043cb69a5f7c155c2d49561a379bf9e92ba21</t>
  </si>
  <si>
    <t xml:space="preserve">library/033_dhigali-maldives/spa_menu/2026_Full-Moon-Yoga.pdf</t>
  </si>
  <si>
    <t xml:space="preserve">2026_Coconut-Ease.pdf</t>
  </si>
  <si>
    <t xml:space="preserve">https://www.nivadhigali.com/wp-content/uploads/2026/09/Coconut-Ease.pdf</t>
  </si>
  <si>
    <t xml:space="preserve">4064b34a49237a980c4bc9ac4e416d5558954fb3125384512ec7bc65524cf8f6</t>
  </si>
  <si>
    <t xml:space="preserve">library/033_dhigali-maldives/spa_menu/2026_Coconut-Ease.pdf</t>
  </si>
  <si>
    <t xml:space="preserve">2026_LIME-MM-DhigaliWEB.pdf</t>
  </si>
  <si>
    <t xml:space="preserve">https://www.nivadhigali.com/wp-content/uploads/2026/09/LIME-MM-DhigaliWEB.pdf</t>
  </si>
  <si>
    <t xml:space="preserve">https://www.nivadhigali.com/wp-content/uploads/2026/09/LIME-MM-DhigaliWEB.pdf | https://www.nivahotelsandresorts.com/wp-content/uploads/2026/09/LIME-MM-DhigaliWEB.pdf</t>
  </si>
  <si>
    <t xml:space="preserve">62eead353dbbbb9104b7a6db7a81491ce524c4d73ff90a1ab6b1e087e7159171</t>
  </si>
  <si>
    <t xml:space="preserve">library/033_dhigali-maldives/spa_menu/2026_LIME-MM-DhigaliWEB.pdf</t>
  </si>
  <si>
    <t xml:space="preserve">2026_Fullmoon-Ritual.pdf</t>
  </si>
  <si>
    <t xml:space="preserve">https://www.nivadhigali.com/wp-content/uploads/2026/07/Fullmoon-Ritual.pdf</t>
  </si>
  <si>
    <t xml:space="preserve">https://www.nivadhigali.com/wp-content/uploads/2026/07/Fullmoon-Ritual.pdf | https://www.nivahotelsandresorts.com/wp-content/uploads/2026/07/Fullmoon-Ritual.pdf</t>
  </si>
  <si>
    <t xml:space="preserve">939468cc86361a4acffeded865b686620546d903b17fab5d0af4bb7694c481d3</t>
  </si>
  <si>
    <t xml:space="preserve">library/033_dhigali-maldives/spa_menu/2026_Fullmoon-Ritual.pdf</t>
  </si>
  <si>
    <t xml:space="preserve">2026_Full-Moon-Yoga-June-28-LR.pdf</t>
  </si>
  <si>
    <t xml:space="preserve">https://www.nivadhigali.com/wp-content/uploads/2026/06/Full-Moon-Yoga-June-28-LR.pdf</t>
  </si>
  <si>
    <t xml:space="preserve">https://www.nivadhigali.com/wp-content/uploads/2026/06/Full-Moon-Yoga-June-28-LR.pdf | https://www.nivahotelsandresorts.com/wp-content/uploads/2026/06/Full-Moon-Yoga-June-28-LR.pdf</t>
  </si>
  <si>
    <t xml:space="preserve">1686936053a031dc6e8c3053276887a72acd72f18affd085b41ea3d2ad5c6aa8</t>
  </si>
  <si>
    <t xml:space="preserve">library/033_dhigali-maldives/spa_menu/2026_Full-Moon-Yoga-June-28-LR.pdf</t>
  </si>
  <si>
    <t xml:space="preserve">2026_International-Yoga-Day-June-21-1.pdf</t>
  </si>
  <si>
    <t xml:space="preserve">https://www.nivadhigali.com/wp-content/uploads/2026/06/International-Yoga-Day-June-21-1.pdf</t>
  </si>
  <si>
    <t xml:space="preserve">https://www.nivadhigali.com/wp-content/uploads/2026/06/International-Yoga-Day-June-21-1.pdf | https://www.nivahotelsandresorts.com/wp-content/uploads/2026/06/International-Yoga-Day-June-21-1.pdf</t>
  </si>
  <si>
    <t xml:space="preserve">e250a894c9499fb7b5988ae6059708f430419c79b7d611897ceb4df42cdae9c2</t>
  </si>
  <si>
    <t xml:space="preserve">library/033_dhigali-maldives/spa_menu/2026_International-Yoga-Day-June-21-1.pdf</t>
  </si>
  <si>
    <t xml:space="preserve">2026_Dhigali-Visiting-Pactioneer-2026-Constanza.pdf</t>
  </si>
  <si>
    <t xml:space="preserve">velassaru.com</t>
  </si>
  <si>
    <t xml:space="preserve">https://www.nivavelassaru.com/wp-content/uploads/2025/09/Dhigali-Visiting-Pactioneer-2026-Constanza.pdf</t>
  </si>
  <si>
    <t xml:space="preserve">https://www.nivavelassaru.com/wp-content/uploads/2025/09/Dhigali-Visiting-Pactioneer-2026-Constanza.pdf | https://www.nivakurumba.com/wp-content/uploads/2025/09/Dhigali-Visiting-Pactioneer-2026-Constanza.pdf</t>
  </si>
  <si>
    <t xml:space="preserve">a540718b14898fe01575ddd9d6b4ea8872f18dd6c2b2c139ae93b4cf5377afee</t>
  </si>
  <si>
    <t xml:space="preserve">library/033_dhigali-maldives/spa_menu/2026_Dhigali-Visiting-Pactioneer-2026-Constanza.pdf</t>
  </si>
  <si>
    <t xml:space="preserve">ambiguous match [33, 165]</t>
  </si>
  <si>
    <t xml:space="preserve">2026_Imron-Zulfikar_Wellness-menu_web.pdf</t>
  </si>
  <si>
    <t xml:space="preserve">https://www.nivahotelsandresorts.com/wp-content/uploads/2026/07/Imron-Zulfikar_Wellness-menu_web.pdf</t>
  </si>
  <si>
    <t xml:space="preserve">db742508d956f137debef8b77be81f7e3bd0cc0048eaa19006629868cce4bae8</t>
  </si>
  <si>
    <t xml:space="preserve">library/033_dhigali-maldives/spa_menu/2026_Imron-Zulfikar_Wellness-menu_web.pdf</t>
  </si>
  <si>
    <t xml:space="preserve">2026_Easter-Brochure_LittleBunnySpa-April-Spa-Special-Offer.pdf</t>
  </si>
  <si>
    <t xml:space="preserve">https://www.nivahotelsandresorts.com/wp-content/uploads/2026/04/Easter-Brochure_LittleBunnySpa-April-Spa-Special-Offer.pdf</t>
  </si>
  <si>
    <t xml:space="preserve">8a6124dabf436356803f4d87dcc8f574590f9b473757f93581dc8a405017fa4c</t>
  </si>
  <si>
    <t xml:space="preserve">library/033_dhigali-maldives/spa_menu/2026_Easter-Brochure_LittleBunnySpa-April-Spa-Special-Offer.pdf</t>
  </si>
  <si>
    <t xml:space="preserve">2026_Dhigali-Wellness-Week-LR.pdf</t>
  </si>
  <si>
    <t xml:space="preserve">https://www.nivahotelsandresorts.com/wp-content/uploads/2026/04/Dhigali-Wellness-Week-LR.pdf</t>
  </si>
  <si>
    <t xml:space="preserve">ee6f638d22d1b7a25c6563610321ea49a144b0d16289a735c6f8fc922c0b34fd</t>
  </si>
  <si>
    <t xml:space="preserve">library/033_dhigali-maldives/spa_menu/2026_Dhigali-Wellness-Week-LR.pdf</t>
  </si>
  <si>
    <t xml:space="preserve">2026_Halloween-Island-Style-1.pdf</t>
  </si>
  <si>
    <t xml:space="preserve">https://www.nivadhigali.com/wp-content/uploads/2026/09/Halloween-Island-Style-1.pdf</t>
  </si>
  <si>
    <t xml:space="preserve">78ed4123f7ccdc42be619682318df07cd18716f2097cce308d428eada6f40e25</t>
  </si>
  <si>
    <t xml:space="preserve">library/033_dhigali-maldives/dining_menu/2026_Halloween-Island-Style-1.pdf</t>
  </si>
  <si>
    <t xml:space="preserve">2026_International-Coffee-Day.pdf</t>
  </si>
  <si>
    <t xml:space="preserve">https://www.nivadhigali.com/wp-content/uploads/2026/09/International-Coffee-Day.pdf</t>
  </si>
  <si>
    <t xml:space="preserve">aa9f97fc52d711f0043a722612dbde5505ec574fc3d6c828cc329b5ef20a9be1</t>
  </si>
  <si>
    <t xml:space="preserve">library/033_dhigali-maldives/dining_menu/2026_International-Coffee-Day.pdf</t>
  </si>
  <si>
    <t xml:space="preserve">2026_Halloween-Island-Style.pdf</t>
  </si>
  <si>
    <t xml:space="preserve">https://www.nivadhigali.com/wp-content/uploads/2026/09/Halloween-Island-Style.pdf</t>
  </si>
  <si>
    <t xml:space="preserve">3016209f82ab378d090ae3efc87475f75ad37b76615fe9f4591d09d29a12176d</t>
  </si>
  <si>
    <t xml:space="preserve">library/033_dhigali-maldives/dining_menu/2026_Halloween-Island-Style.pdf</t>
  </si>
  <si>
    <t xml:space="preserve">2026_Full-Moon-Lobster-Feast.pdf</t>
  </si>
  <si>
    <t xml:space="preserve">https://www.nivadhigali.com/wp-content/uploads/2026/09/Full-Moon-Lobster-Feast.pdf</t>
  </si>
  <si>
    <t xml:space="preserve">93e78236452b665a414988bbc80b364e9aa90121f04a676277afdbed5898eb85</t>
  </si>
  <si>
    <t xml:space="preserve">library/033_dhigali-maldives/dining_menu/2026_Full-Moon-Lobster-Feast.pdf</t>
  </si>
  <si>
    <t xml:space="preserve">2026_Website_FaruDinner_Niva_06Sep26.pdf</t>
  </si>
  <si>
    <t xml:space="preserve">https://www.nivadhigali.com/wp-content/uploads/2025/09/Website_FaruDinner_Niva_06Sep26.pdf</t>
  </si>
  <si>
    <t xml:space="preserve">https://www.nivadhigali.com/wp-content/uploads/2025/09/Website_FaruDinner_Niva_06Sep26.pdf | https://www.nivahotelsandresorts.com/wp-content/uploads/2026/09/Website_FaruDinner_Niva_06Sep26.pdf</t>
  </si>
  <si>
    <t xml:space="preserve">5ee8d5f72386d0e3c657563ea62f2f6a23a7fc12d674bded19d7a768f3accee6</t>
  </si>
  <si>
    <t xml:space="preserve">library/033_dhigali-maldives/dining_menu/2026_Website_FaruDinner_Niva_06Sep26.pdf</t>
  </si>
  <si>
    <t xml:space="preserve">2026_Website_FaruLunch_Niva_06Sep.pdf</t>
  </si>
  <si>
    <t xml:space="preserve">https://www.nivadhigali.com/wp-content/uploads/2025/09/Website_FaruLunch_Niva_06Sep.pdf</t>
  </si>
  <si>
    <t xml:space="preserve">https://www.nivadhigali.com/wp-content/uploads/2025/09/Website_FaruLunch_Niva_06Sep.pdf | https://www.nivahotelsandresorts.com/wp-content/uploads/2026/09/Website_FaruLunch_Niva_06Sep.pdf</t>
  </si>
  <si>
    <t xml:space="preserve">f1b72bf47d3420a8b6904da60e92ffdefb149a9d087795a6a91f0bb469141dd2</t>
  </si>
  <si>
    <t xml:space="preserve">library/033_dhigali-maldives/dining_menu/2026_Website_FaruLunch_Niva_06Sep.pdf</t>
  </si>
  <si>
    <t xml:space="preserve">2026_Website_Battuta_Menu_06Sep26.pdf</t>
  </si>
  <si>
    <t xml:space="preserve">https://www.nivadhigali.com/wp-content/uploads/2025/09/Website_Battuta_Menu_06Sep26.pdf</t>
  </si>
  <si>
    <t xml:space="preserve">https://www.nivadhigali.com/wp-content/uploads/2025/09/Website_Battuta_Menu_06Sep26.pdf | https://www.nivahotelsandresorts.com/wp-content/uploads/2026/09/Website_Battuta_Menu_06Sep26.pdf</t>
  </si>
  <si>
    <t xml:space="preserve">0544e93e3a9efe2af9b88ec5aee73e64f7a66ed3eb0bb91a8d066faa0e308d3f</t>
  </si>
  <si>
    <t xml:space="preserve">library/033_dhigali-maldives/dining_menu/2026_Website_Battuta_Menu_06Sep26.pdf</t>
  </si>
  <si>
    <t xml:space="preserve">2026_Website_Jade-Menu_Niva_17Aug26.pdf</t>
  </si>
  <si>
    <t xml:space="preserve">https://www.nivadhigali.com/wp-content/uploads/2026/08/Website_Jade-Menu_Niva_17Aug26.pdf</t>
  </si>
  <si>
    <t xml:space="preserve">https://www.nivadhigali.com/wp-content/uploads/2026/08/Website_Jade-Menu_Niva_17Aug26.pdf | https://www.nivahotelsandresorts.com/wp-content/uploads/2026/08/Website_Jade-Menu_Niva_17Aug26.pdf</t>
  </si>
  <si>
    <t xml:space="preserve">b689ac7fbcc82331140fc127eee95237e745bf9dd17c2910e6dc4dae26a6ea2e</t>
  </si>
  <si>
    <t xml:space="preserve">library/033_dhigali-maldives/dining_menu/2026_Website_Jade-Menu_Niva_17Aug26.pdf</t>
  </si>
  <si>
    <t xml:space="preserve">2026_Website_Battuta_Menu_12Aug26.pdf</t>
  </si>
  <si>
    <t xml:space="preserve">https://www.nivadhigali.com/wp-content/uploads/2026/08/Website_Battuta_Menu_12Aug26.pdf</t>
  </si>
  <si>
    <t xml:space="preserve">https://www.nivadhigali.com/wp-content/uploads/2026/08/Website_Battuta_Menu_12Aug26.pdf | https://www.nivahotelsandresorts.com/wp-content/uploads/2026/08/Website_Battuta_Menu_12Aug26-1.pdf | https://www.nivahotelsandresorts.com/wp-content/uploads/2026/08/Website_Battuta_Menu_12Aug26.pdf</t>
  </si>
  <si>
    <t xml:space="preserve">5b14410b9f2125e82d0800cd48044c66462c2f2b1cd4db24053824c53e2d4c84</t>
  </si>
  <si>
    <t xml:space="preserve">library/033_dhigali-maldives/dining_menu/2026_Website_Battuta_Menu_12Aug26.pdf</t>
  </si>
  <si>
    <t xml:space="preserve">2026_Website_NIVA_BeverageMenu_HaaliBar_6Aug26.pdf</t>
  </si>
  <si>
    <t xml:space="preserve">https://www.nivadhigali.com/wp-content/uploads/2025/09/Website_NIVA_BeverageMenu_HaaliBar_6Aug26.pdf</t>
  </si>
  <si>
    <t xml:space="preserve">https://www.nivadhigali.com/wp-content/uploads/2025/09/Website_NIVA_BeverageMenu_HaaliBar_6Aug26.pdf | https://www.nivahotelsandresorts.com/wp-content/uploads/2026/08/Website_NIVA_BeverageMenu_HaaliBar_6Aug26.pdf</t>
  </si>
  <si>
    <t xml:space="preserve">c38071a1782ec9db0de7f10bb52c3abdabefa54599519810026c083b406ce673</t>
  </si>
  <si>
    <t xml:space="preserve">library/033_dhigali-maldives/dining_menu/2026_Website_NIVA_BeverageMenu_HaaliBar_6Aug26.pdf</t>
  </si>
  <si>
    <t xml:space="preserve">2026_Website_NIVA_BeverageMenu_BeachBar_6Aug26.pdf</t>
  </si>
  <si>
    <t xml:space="preserve">https://www.nivadhigali.com/wp-content/uploads/2025/09/Website_NIVA_BeverageMenu_BeachBar_6Aug26.pdf</t>
  </si>
  <si>
    <t xml:space="preserve">https://www.nivadhigali.com/wp-content/uploads/2025/09/Website_NIVA_BeverageMenu_BeachBar_6Aug26.pdf | https://www.nivahotelsandresorts.com/wp-content/uploads/2026/08/Website_NIVA_BeverageMenu_BeachBar_6Aug26.pdf</t>
  </si>
  <si>
    <t xml:space="preserve">bfca6cc126e77dd25770829de849b4342a9dd781f0f2e72c8e35d117becb0673</t>
  </si>
  <si>
    <t xml:space="preserve">library/033_dhigali-maldives/dining_menu/2026_Website_NIVA_BeverageMenu_BeachBar_6Aug26.pdf</t>
  </si>
  <si>
    <t xml:space="preserve">2026_Website_NIVA_BeverageMenu_EastBar_6Aug26.pdf</t>
  </si>
  <si>
    <t xml:space="preserve">https://www.nivadhigali.com/wp-content/uploads/2025/09/Website_NIVA_BeverageMenu_EastBar_6Aug26.pdf</t>
  </si>
  <si>
    <t xml:space="preserve">https://www.nivadhigali.com/wp-content/uploads/2025/09/Website_NIVA_BeverageMenu_EastBar_6Aug26.pdf | https://www.nivahotelsandresorts.com/wp-content/uploads/2026/08/Website_NIVA_BeverageMenu_EastBar_6Aug26.pdf</t>
  </si>
  <si>
    <t xml:space="preserve">2d88605dda5b52ad03a037b99a16dc17c59321100057e32e40eb9bf432ccfcd1</t>
  </si>
  <si>
    <t xml:space="preserve">library/033_dhigali-maldives/dining_menu/2026_Website_NIVA_BeverageMenu_EastBar_6Aug26.pdf</t>
  </si>
  <si>
    <t xml:space="preserve">2026_Website_NIVA_BeverageMenu_Faru_Battuta_6Aug26.pdf</t>
  </si>
  <si>
    <t xml:space="preserve">https://www.nivadhigali.com/wp-content/uploads/2025/09/Website_NIVA_BeverageMenu_Faru_Battuta_6Aug26.pdf</t>
  </si>
  <si>
    <t xml:space="preserve">https://www.nivadhigali.com/wp-content/uploads/2025/09/Website_NIVA_BeverageMenu_Faru_Battuta_6Aug26.pdf | https://www.nivahotelsandresorts.com/wp-content/uploads/2026/08/Website_NIVA_BeverageMenu_Faru_Battuta_6Aug26.pdf</t>
  </si>
  <si>
    <t xml:space="preserve">28fdbe4c93f1f33ef1f324de7ca1a4eb24ac1805ceeb78480c963ecbb104be35</t>
  </si>
  <si>
    <t xml:space="preserve">library/033_dhigali-maldives/dining_menu/2026_Website_NIVA_BeverageMenu_Faru_Battuta_6Aug26.pdf</t>
  </si>
  <si>
    <t xml:space="preserve">2026_Website_NIVA_BeverageMenu_Capers_Jade_6Aug26-1.pdf</t>
  </si>
  <si>
    <t xml:space="preserve">https://www.nivadhigali.com/wp-content/uploads/2025/09/Website_NIVA_BeverageMenu_Capers_Jade_6Aug26-1.pdf</t>
  </si>
  <si>
    <t xml:space="preserve">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</si>
  <si>
    <t xml:space="preserve">406a1d2086eb46db0ed91ae95d55b657172b75ac3d156f3171f8b03402258329</t>
  </si>
  <si>
    <t xml:space="preserve">library/033_dhigali-maldives/dining_menu/2026_Website_NIVA_BeverageMenu_Capers_Jade_6Aug26-1.pdf</t>
  </si>
  <si>
    <t xml:space="preserve">2026_Website_FaruDinner_Niva_03Aug26.pdf</t>
  </si>
  <si>
    <t xml:space="preserve">https://www.nivadhigali.com/wp-content/uploads/2026/08/Website_FaruDinner_Niva_03Aug26.pdf</t>
  </si>
  <si>
    <t xml:space="preserve">https://www.nivadhigali.com/wp-content/uploads/2026/08/Website_FaruDinner_Niva_03Aug26.pdf | https://www.nivahotelsandresorts.com/wp-content/uploads/2026/08/Website_FaruDinner_Niva_03Aug26.pdf</t>
  </si>
  <si>
    <t xml:space="preserve">5ccc0d3baba7c955da2d51e5304dd36af79d454d8a6759dd2570b9f3900e2747</t>
  </si>
  <si>
    <t xml:space="preserve">library/033_dhigali-maldives/dining_menu/2026_Website_FaruDinner_Niva_03Aug26.pdf</t>
  </si>
  <si>
    <t xml:space="preserve">2026_Website_FaruLunch_Niva-29JUL26-1.pdf</t>
  </si>
  <si>
    <t xml:space="preserve">https://www.nivadhigali.com/wp-content/uploads/2025/09/Website_FaruLunch_Niva-29JUL26-1.pdf</t>
  </si>
  <si>
    <t xml:space="preserve">https://www.nivadhigali.com/wp-content/uploads/2025/09/Website_FaruLunch_Niva-29JUL26-1.pdf | https://www.nivahotelsandresorts.com/wp-content/uploads/2026/08/Website_FaruLunch_Niva-29JUL26-1.pdf</t>
  </si>
  <si>
    <t xml:space="preserve">0869cd50b2f72458fa86847b3296a524f21d45921ec7b9cd02917e3d0a1a2bef</t>
  </si>
  <si>
    <t xml:space="preserve">library/033_dhigali-maldives/dining_menu/2026_Website_FaruLunch_Niva-29JUL26-1.pdf</t>
  </si>
  <si>
    <t xml:space="preserve">2026_LIMESpaMenu-Dhigali.pdf</t>
  </si>
  <si>
    <t xml:space="preserve">https://www.nivadhigali.com/wp-content/uploads/2026/07/LIMESpaMenu-Dhigali.pdf</t>
  </si>
  <si>
    <t xml:space="preserve">e1af31b02f83404cb7f0be4cad8c3dabef28e8e7d6dd88284dde73357192ca61</t>
  </si>
  <si>
    <t xml:space="preserve">library/033_dhigali-maldives/dining_menu/2026_LIMESpaMenu-Dhigali.pdf</t>
  </si>
  <si>
    <t xml:space="preserve">2026_Website_Battuta_Menu_6July26.pdf</t>
  </si>
  <si>
    <t xml:space="preserve">https://www.nivadhigali.com/wp-content/uploads/2025/09/Website_Battuta_Menu_6July26.pdf</t>
  </si>
  <si>
    <t xml:space="preserve">https://www.nivadhigali.com/wp-content/uploads/2025/09/Website_Battuta_Menu_6July26.pdf | https://www.nivahotelsandresorts.com/wp-content/uploads/2026/07/Website_Battuta_Menu_6July26.pdf</t>
  </si>
  <si>
    <t xml:space="preserve">a5d2f43eeee9a1d8253b801d40e55a449a04055073c922724ca4fa0a6a08c96e</t>
  </si>
  <si>
    <t xml:space="preserve">library/033_dhigali-maldives/dining_menu/2026_Website_Battuta_Menu_6July26.pdf</t>
  </si>
  <si>
    <t xml:space="preserve">2026_Website_FaruLunch_Niva-1-1.pdf</t>
  </si>
  <si>
    <t xml:space="preserve">https://www.nivadhigali.com/wp-content/uploads/2025/09/Website_FaruLunch_Niva-1-1.pdf</t>
  </si>
  <si>
    <t xml:space="preserve">https://www.nivadhigali.com/wp-content/uploads/2025/09/Website_FaruLunch_Niva-1-1.pdf | https://www.nivahotelsandresorts.com/wp-content/uploads/2026/05/Website_FaruLunch_Niva-1-1.pdf</t>
  </si>
  <si>
    <t xml:space="preserve">307b22e3da1e57a6c456e71e52cadba4fc764ce4b1125c9ed14b8c721cef762b</t>
  </si>
  <si>
    <t xml:space="preserve">library/033_dhigali-maldives/dining_menu/2026_Website_FaruLunch_Niva-1-1.pdf</t>
  </si>
  <si>
    <t xml:space="preserve">2026_Website_NIVA_BeverageMenu_HaaliBar-1.pdf</t>
  </si>
  <si>
    <t xml:space="preserve">https://www.nivadhigali.com/wp-content/uploads/2025/09/Website_NIVA_BeverageMenu_HaaliBar-1.pdf</t>
  </si>
  <si>
    <t xml:space="preserve">https://www.nivadhigali.com/wp-content/uploads/2025/09/Website_NIVA_BeverageMenu_HaaliBar-1.pdf | https://www.nivahotelsandresorts.com/wp-content/uploads/2026/05/Website_NIVA_BeverageMenu_HaaliBar-1.pdf</t>
  </si>
  <si>
    <t xml:space="preserve">13e640597eed866a283125f88dc31912f88abcdac636b99a70e74aad3b9ea561</t>
  </si>
  <si>
    <t xml:space="preserve">library/033_dhigali-maldives/dining_menu/2026_Website_NIVA_BeverageMenu_HaaliBar-1.pdf</t>
  </si>
  <si>
    <t xml:space="preserve">2026_Website_NIVA_BeverageMenu_BeachBar-1.pdf</t>
  </si>
  <si>
    <t xml:space="preserve">https://www.nivadhigali.com/wp-content/uploads/2025/09/Website_NIVA_BeverageMenu_BeachBar-1.pdf</t>
  </si>
  <si>
    <t xml:space="preserve">https://www.nivadhigali.com/wp-content/uploads/2025/09/Website_NIVA_BeverageMenu_BeachBar-1.pdf | https://www.nivahotelsandresorts.com/wp-content/uploads/2026/05/Website_NIVA_BeverageMenu_BeachBar-1.pdf</t>
  </si>
  <si>
    <t xml:space="preserve">1f120d6063fd0234e7ab5778563152f1d467bcb4bedd2ef1da0ad59c70501902</t>
  </si>
  <si>
    <t xml:space="preserve">library/033_dhigali-maldives/dining_menu/2026_Website_NIVA_BeverageMenu_BeachBar-1.pdf</t>
  </si>
  <si>
    <t xml:space="preserve">2026_Website_NIVA_BeverageMenu_EastBar-1.pdf</t>
  </si>
  <si>
    <t xml:space="preserve">https://www.nivadhigali.com/wp-content/uploads/2025/09/Website_NIVA_BeverageMenu_EastBar-1.pdf</t>
  </si>
  <si>
    <t xml:space="preserve">https://www.nivadhigali.com/wp-content/uploads/2025/09/Website_NIVA_BeverageMenu_EastBar-1.pdf | https://www.nivahotelsandresorts.com/wp-content/uploads/2026/05/Website_NIVA_BeverageMenu_EastBar-1.pdf</t>
  </si>
  <si>
    <t xml:space="preserve">ca32d504716f16a7f92aebf889872e4aa942cb63bd389849bdeb2e2ff8ac0a68</t>
  </si>
  <si>
    <t xml:space="preserve">library/033_dhigali-maldives/dining_menu/2026_Website_NIVA_BeverageMenu_EastBar-1.pdf</t>
  </si>
  <si>
    <t xml:space="preserve">2026_Website_NIVA_BeverageMenu_Faru_Battuta-3.pdf</t>
  </si>
  <si>
    <t xml:space="preserve">https://www.nivadhigali.com/wp-content/uploads/2025/09/Website_NIVA_BeverageMenu_Faru_Battuta-3.pdf</t>
  </si>
  <si>
    <t xml:space="preserve">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</si>
  <si>
    <t xml:space="preserve">52cc0ce4380faf5bb01429be29f461e763f204d50f66f54cdbe48c754e5817ed</t>
  </si>
  <si>
    <t xml:space="preserve">library/033_dhigali-maldives/dining_menu/2026_Website_NIVA_BeverageMenu_Faru_Battuta-3.pdf</t>
  </si>
  <si>
    <t xml:space="preserve">2026_Website_Battuta_Menu.pdf</t>
  </si>
  <si>
    <t xml:space="preserve">https://www.nivadhigali.com/wp-content/uploads/2025/09/Website_Battuta_Menu.pdf</t>
  </si>
  <si>
    <t xml:space="preserve">https://www.nivadhigali.com/wp-content/uploads/2025/09/Website_Battuta_Menu.pdf | https://www.nivahotelsandresorts.com/wp-content/uploads/2026/05/Website_Battuta_Menu.pdf</t>
  </si>
  <si>
    <t xml:space="preserve">945f9cae507f80002ea9767b979b466e59487e06533731a87253211e81c540ef</t>
  </si>
  <si>
    <t xml:space="preserve">library/033_dhigali-maldives/dining_menu/2026_Website_Battuta_Menu.pdf</t>
  </si>
  <si>
    <t xml:space="preserve">2026_Website_NIVA_BeverageMenu_Capers_Jade-3.pdf</t>
  </si>
  <si>
    <t xml:space="preserve">https://www.nivadhigali.com/wp-content/uploads/2025/09/Website_NIVA_BeverageMenu_Capers_Jade-3.pdf</t>
  </si>
  <si>
    <t xml:space="preserve">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</si>
  <si>
    <t xml:space="preserve">e81a43595081dbf73c07aff507be5a203ed1f4fa7ea125912bc80ce6c25a9a5b</t>
  </si>
  <si>
    <t xml:space="preserve">library/033_dhigali-maldives/dining_menu/2026_Website_NIVA_BeverageMenu_Capers_Jade-3.pdf</t>
  </si>
  <si>
    <t xml:space="preserve">2026_Website_Jade_Menu.pdf</t>
  </si>
  <si>
    <t xml:space="preserve">https://www.nivadhigali.com/wp-content/uploads/2025/09/Website_Jade_Menu.pdf</t>
  </si>
  <si>
    <t xml:space="preserve">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</si>
  <si>
    <t xml:space="preserve">279861a957b584057f6566a36b8120b31dbcfbd13286a87b84de349fc141b3ba</t>
  </si>
  <si>
    <t xml:space="preserve">library/033_dhigali-maldives/dining_menu/2026_Website_Jade_Menu.pdf</t>
  </si>
  <si>
    <t xml:space="preserve">2026_Website_NIVA_BeverageMenu_HaaliBar_05Apr26.pdf</t>
  </si>
  <si>
    <t xml:space="preserve">https://www.nivadhigali.com/wp-content/uploads/2025/09/Website_NIVA_BeverageMenu_HaaliBar_05Apr26.pdf</t>
  </si>
  <si>
    <t xml:space="preserve">b4e07b340c849dda0b0295554b0df4562cd5dbbbeb4a385c4274ceb6bb16c8a4</t>
  </si>
  <si>
    <t xml:space="preserve">library/033_dhigali-maldives/dining_menu/2026_Website_NIVA_BeverageMenu_HaaliBar_05Apr26.pdf</t>
  </si>
  <si>
    <t xml:space="preserve">2026_Website_NIVA_BeverageMenu_BeachBar_05Apr26.pdf</t>
  </si>
  <si>
    <t xml:space="preserve">https://www.nivadhigali.com/wp-content/uploads/2025/09/Website_NIVA_BeverageMenu_BeachBar_05Apr26.pdf</t>
  </si>
  <si>
    <t xml:space="preserve">cea68a579122b7df332a7242919ff1a480c364dca23eca5f01bf9270c650a54d</t>
  </si>
  <si>
    <t xml:space="preserve">library/033_dhigali-maldives/dining_menu/2026_Website_NIVA_BeverageMenu_BeachBar_05Apr26.pdf</t>
  </si>
  <si>
    <t xml:space="preserve">2026_Website_NIVA_BeverageMenu_Faru_Battuta_05Apr26-1.pdf</t>
  </si>
  <si>
    <t xml:space="preserve">https://www.nivadhigali.com/wp-content/uploads/2025/09/Website_NIVA_BeverageMenu_Faru_Battuta_05Apr26-1.pdf</t>
  </si>
  <si>
    <t xml:space="preserve">https://www.nivadhigali.com/wp-content/uploads/2025/09/Website_NIVA_BeverageMenu_Faru_Battuta_05Apr26-1.pdf | https://www.nivadhigali.com/wp-content/uploads/2025/09/Website_NIVA_BeverageMenu_Faru_Battuta_05Apr26.pdf</t>
  </si>
  <si>
    <t xml:space="preserve">5578ee3dfc292c97497393971bfe9c9bae8c958fa96a12034e842ddadd86e6db</t>
  </si>
  <si>
    <t xml:space="preserve">library/033_dhigali-maldives/dining_menu/2026_Website_NIVA_BeverageMenu_Faru_Battuta_05Apr26-1.pdf</t>
  </si>
  <si>
    <t xml:space="preserve">2026_Website-Cigar-Menu-1.pdf</t>
  </si>
  <si>
    <t xml:space="preserve">https://www.nivadhigali.com/wp-content/uploads/2025/09/Website-Cigar-Menu-1.pdf</t>
  </si>
  <si>
    <t xml:space="preserve">56c7b0349c7125ab9045bf956aa151749a570f7f4b40ee4f284d46bb53fd0f60</t>
  </si>
  <si>
    <t xml:space="preserve">library/033_dhigali-maldives/dining_menu/2026_Website-Cigar-Menu-1.pdf</t>
  </si>
  <si>
    <t xml:space="preserve">2026_Website-Shisha-Menu-1.pdf</t>
  </si>
  <si>
    <t xml:space="preserve">https://www.nivadhigali.com/wp-content/uploads/2025/09/Website-Shisha-Menu-1.pdf</t>
  </si>
  <si>
    <t xml:space="preserve">73f66206a8222b77808908ac714383bd8c55df56c8c70bb46fc5a61133a8a08f</t>
  </si>
  <si>
    <t xml:space="preserve">library/033_dhigali-maldives/dining_menu/2026_Website-Shisha-Menu-1.pdf</t>
  </si>
  <si>
    <t xml:space="preserve">2026_Pizzeria-Menu.pdf</t>
  </si>
  <si>
    <t xml:space="preserve">https://www.nivadhigali.com/wp-content/uploads/2025/09/Pizzeria-Menu.pdf</t>
  </si>
  <si>
    <t xml:space="preserve">https://www.nivadhigali.com/wp-content/uploads/2025/09/Pizzeria-Menu.pdf | https://www.nivavelassaru.com/wp-content/uploads/2025/09/Pizzeria-Menu.pdf | https://www.nivakurumba.com/wp-content/uploads/2025/09/Pizzeria-Menu.pdf</t>
  </si>
  <si>
    <t xml:space="preserve">940eda923e79053de3750dbfbb52a44fc0f3597ff64b98dbfcc1e2448b8434d8</t>
  </si>
  <si>
    <t xml:space="preserve">library/033_dhigali-maldives/dining_menu/2026_Pizzeria-Menu.pdf</t>
  </si>
  <si>
    <t xml:space="preserve">2026_Faru-Kids-Menu.pdf</t>
  </si>
  <si>
    <t xml:space="preserve">https://www.nivadhigali.com/wp-content/uploads/2025/09/Faru-Kids-Menu.pdf</t>
  </si>
  <si>
    <t xml:space="preserve">https://www.nivadhigali.com/wp-content/uploads/2025/09/Faru-Kids-Menu.pdf | https://www.nivavelassaru.com/wp-content/uploads/2025/09/Faru-Kids-Menu.pdf | https://www.nivakurumba.com/wp-content/uploads/2025/09/Faru-Kids-Menu.pdf</t>
  </si>
  <si>
    <t xml:space="preserve">9f419b53e9be78f10ac1fc9181d2aadebf571d527e889a0cf664c061a8006a08</t>
  </si>
  <si>
    <t xml:space="preserve">library/033_dhigali-maldives/dining_menu/2026_Faru-Kids-Menu.pdf</t>
  </si>
  <si>
    <t xml:space="preserve">2026_Website_CafeMenu_Niva.pdf</t>
  </si>
  <si>
    <t xml:space="preserve">https://www.nivadhigali.com/wp-content/uploads/2025/09/Website_CafeMenu_Niva.pdf</t>
  </si>
  <si>
    <t xml:space="preserve">aac4617e0531abc0e6f754455cec6b85a70c14d2f7512ffded4e6fa187c160e5</t>
  </si>
  <si>
    <t xml:space="preserve">library/033_dhigali-maldives/dining_menu/2026_Website_CafeMenu_Niva.pdf</t>
  </si>
  <si>
    <t xml:space="preserve">2026_MIL_PressRelease_New-Chapter-of-Batheli-A-return-to-Maldivian-family-style-dining.pdf</t>
  </si>
  <si>
    <t xml:space="preserve">milaidhoo.com</t>
  </si>
  <si>
    <t xml:space="preserve">https://d1l3wviaauwkfu.cloudfront.net/2026/03/MIL_PressRelease_New-Chapter-of-Batheli-A-return-to-Maldivian-family-style-dining.pdf</t>
  </si>
  <si>
    <t xml:space="preserve">0bef2d7d178829d2d824f03ff0b77c1a3200e80ba1e3fd1772ac960f7a967be9</t>
  </si>
  <si>
    <t xml:space="preserve">library/033_dhigali-maldives/dining_menu/2026_MIL_PressRelease_New-Chapter-of-Batheli-A-return-to-Maldivian-family-style-dining.pdf</t>
  </si>
  <si>
    <t xml:space="preserve">ambiguous match [33, 167]</t>
  </si>
  <si>
    <t xml:space="preserve">2026_Cigar-Menu-1.pdf</t>
  </si>
  <si>
    <t xml:space="preserve">https://www.nivahotelsandresorts.com/wp-content/uploads/2026/09/Cigar-Menu-1.pdf</t>
  </si>
  <si>
    <t xml:space="preserve">b22c1e62f39403f68ab6cfd74f9cbddd7bba5f7f1a3a875dd1a39ae4bfa160e8</t>
  </si>
  <si>
    <t xml:space="preserve">library/033_dhigali-maldives/dining_menu/2026_Cigar-Menu-1.pdf</t>
  </si>
  <si>
    <t xml:space="preserve">2026_Champagne-Loft-Menu-August-2026.pdf</t>
  </si>
  <si>
    <t xml:space="preserve">https://www.nivahotelsandresorts.com/wp-content/uploads/2026/08/Champagne-Loft-Menu-August-2026.pdf</t>
  </si>
  <si>
    <t xml:space="preserve">34a85ef47570963afd30f52d9b34eef596771ba80b12d9f14344cd9d7db5c819</t>
  </si>
  <si>
    <t xml:space="preserve">library/033_dhigali-maldives/dining_menu/2026_Champagne-Loft-Menu-August-2026.pdf</t>
  </si>
  <si>
    <t xml:space="preserve">2026_Website_FaruLunch_Niva-29JUL26.pdf</t>
  </si>
  <si>
    <t xml:space="preserve">https://www.nivahotelsandresorts.com/wp-content/uploads/2026/07/Website_FaruLunch_Niva-29JUL26.pdf</t>
  </si>
  <si>
    <t xml:space="preserve">c7d7464f5ca909d1d5ea381756c459c05f09b212bf0e360e8438a2101c3d02c6</t>
  </si>
  <si>
    <t xml:space="preserve">library/033_dhigali-maldives/dining_menu/2026_Website_FaruLunch_Niva-29JUL26.pdf</t>
  </si>
  <si>
    <t xml:space="preserve">2026_Website_FaruDinner_Niva-1.pdf</t>
  </si>
  <si>
    <t xml:space="preserve">https://www.nivahotelsandresorts.com/wp-content/uploads/2026/05/Website_FaruDinner_Niva-1.pdf</t>
  </si>
  <si>
    <t xml:space="preserve">18833044c7b88919743bffc9880f332d3bb9734575645ef22eeaa64bec90d482</t>
  </si>
  <si>
    <t xml:space="preserve">library/033_dhigali-maldives/dining_menu/2026_Website_FaruDinner_Niva-1.pdf</t>
  </si>
  <si>
    <t xml:space="preserve">2021_Website_Wine-Menu_6August26-5.pdf</t>
  </si>
  <si>
    <t xml:space="preserve">https://www.nivadhigali.com/wp-content/uploads/2025/09/Website_Wine-Menu_6August26-5.pdf</t>
  </si>
  <si>
    <t xml:space="preserve">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</si>
  <si>
    <t xml:space="preserve">bce338360c3768151c0628d189fe2454661a7dc230e889777028a7c0a19e8db2</t>
  </si>
  <si>
    <t xml:space="preserve">library/033_dhigali-maldives/dining_menu/2021_Website_Wine-Menu_6August26-5.pdf</t>
  </si>
  <si>
    <t xml:space="preserve">2021_Website_Haali_Wine-Menu-1.pdf</t>
  </si>
  <si>
    <t xml:space="preserve">https://www.nivadhigali.com/wp-content/uploads/2025/09/Website_Haali_Wine-Menu-1.pdf</t>
  </si>
  <si>
    <t xml:space="preserve">https://www.nivadhigali.com/wp-content/uploads/2025/09/Website_Haali_Wine-Menu-1.pdf | https://www.nivahotelsandresorts.com/wp-content/uploads/2026/05/Website_Haali_Wine-Menu-1.pdf</t>
  </si>
  <si>
    <t xml:space="preserve">1475e27329aaae8145b0b23ca8c2c5dbb157a63037ec53f1ea8ec74bc023f2f7</t>
  </si>
  <si>
    <t xml:space="preserve">library/033_dhigali-maldives/dining_menu/2021_Website_Haali_Wine-Menu-1.pdf</t>
  </si>
  <si>
    <t xml:space="preserve">2021_Website_East_Wine-Menu-1.pdf</t>
  </si>
  <si>
    <t xml:space="preserve">https://www.nivadhigali.com/wp-content/uploads/2025/09/Website_East_Wine-Menu-1.pdf</t>
  </si>
  <si>
    <t xml:space="preserve">https://www.nivadhigali.com/wp-content/uploads/2025/09/Website_East_Wine-Menu-1.pdf | https://www.nivahotelsandresorts.com/wp-content/uploads/2026/05/Website_East_Wine-Menu-1.pdf</t>
  </si>
  <si>
    <t xml:space="preserve">22b24db9c0f99c86b3f5fc54ed0ca95fcede6d0554afc3c2e114f8a723c4676f</t>
  </si>
  <si>
    <t xml:space="preserve">library/033_dhigali-maldives/dining_menu/2021_Website_East_Wine-Menu-1.pdf</t>
  </si>
  <si>
    <t xml:space="preserve">2021_Website_Faru_Wine-Menu-1.pdf</t>
  </si>
  <si>
    <t xml:space="preserve">https://www.nivadhigali.com/wp-content/uploads/2025/09/Website_Faru_Wine-Menu-1.pdf</t>
  </si>
  <si>
    <t xml:space="preserve">https://www.nivadhigali.com/wp-content/uploads/2025/09/Website_Faru_Wine-Menu-1.pdf | https://www.nivahotelsandresorts.com/wp-content/uploads/2026/05/Website_Faru_Wine-Menu-1.pdf</t>
  </si>
  <si>
    <t xml:space="preserve">0c6ef94274f03cf6d869a99f2cedc54de40eb3726ca378a878b4a0a22fb99e74</t>
  </si>
  <si>
    <t xml:space="preserve">library/033_dhigali-maldives/dining_menu/2021_Website_Faru_Wine-Menu-1.pdf</t>
  </si>
  <si>
    <t xml:space="preserve">2021_Website_Battuta_Wine-Menu-1.pdf</t>
  </si>
  <si>
    <t xml:space="preserve">https://www.nivadhigali.com/wp-content/uploads/2025/09/Website_Battuta_Wine-Menu-1.pdf</t>
  </si>
  <si>
    <t xml:space="preserve">https://www.nivadhigali.com/wp-content/uploads/2025/09/Website_Battuta_Wine-Menu-1.pdf | https://www.nivahotelsandresorts.com/wp-content/uploads/2026/05/Website_Battuta_Wine-Menu-1.pdf</t>
  </si>
  <si>
    <t xml:space="preserve">1ac01ebd45d40cde208d71911c11c01a924b6cca3fd24c982da1d7c60501478b</t>
  </si>
  <si>
    <t xml:space="preserve">library/033_dhigali-maldives/dining_menu/2021_Website_Battuta_Wine-Menu-1.pdf</t>
  </si>
  <si>
    <t xml:space="preserve">2021_Website_Capers_Wine-Menu-1.pdf</t>
  </si>
  <si>
    <t xml:space="preserve">https://www.nivadhigali.com/wp-content/uploads/2025/09/Website_Capers_Wine-Menu-1.pdf</t>
  </si>
  <si>
    <t xml:space="preserve">https://www.nivadhigali.com/wp-content/uploads/2025/09/Website_Capers_Wine-Menu-1.pdf | https://www.nivahotelsandresorts.com/wp-content/uploads/2026/05/Website_Capers_Wine-Menu-1.pdf</t>
  </si>
  <si>
    <t xml:space="preserve">f5509e8a4289736a7b44f53320ad6aac7c23d4e03ffd313207772809a84e09b8</t>
  </si>
  <si>
    <t xml:space="preserve">library/033_dhigali-maldives/dining_menu/2021_Website_Capers_Wine-Menu-1.pdf</t>
  </si>
  <si>
    <t xml:space="preserve">2021_Website_Jade_Wine-Menu-1.pdf</t>
  </si>
  <si>
    <t xml:space="preserve">https://www.nivadhigali.com/wp-content/uploads/2025/09/Website_Jade_Wine-Menu-1.pdf</t>
  </si>
  <si>
    <t xml:space="preserve">https://www.nivadhigali.com/wp-content/uploads/2025/09/Website_Jade_Wine-Menu-1.pdf | https://www.nivahotelsandresorts.com/wp-content/uploads/2026/05/Website_Jade_Wine-Menu-1.pdf</t>
  </si>
  <si>
    <t xml:space="preserve">4693a5704bed9491d6e99bc4f4e61d97d126df127a846a846d88ae105ad1f9f9</t>
  </si>
  <si>
    <t xml:space="preserve">library/033_dhigali-maldives/dining_menu/2021_Website_Jade_Wine-Menu-1.pdf</t>
  </si>
  <si>
    <t xml:space="preserve">2021_Website_Haali_Wine-Menu_05Apr26.pdf</t>
  </si>
  <si>
    <t xml:space="preserve">https://www.nivadhigali.com/wp-content/uploads/2025/09/Website_Haali_Wine-Menu_05Apr26.pdf</t>
  </si>
  <si>
    <t xml:space="preserve">a1eed65339dd20d414c6d77c0cf011f9c71a0f74b994e5849cd2bdaa23db1a04</t>
  </si>
  <si>
    <t xml:space="preserve">library/033_dhigali-maldives/dining_menu/2021_Website_Haali_Wine-Menu_05Apr26.pdf</t>
  </si>
  <si>
    <t xml:space="preserve">2021_Website_East_Wine-Menu_05Apr26.pdf</t>
  </si>
  <si>
    <t xml:space="preserve">https://www.nivadhigali.com/wp-content/uploads/2025/09/Website_East_Wine-Menu_05Apr26.pdf</t>
  </si>
  <si>
    <t xml:space="preserve">439fc3d28ab04cae88896095b598dc275be0a694bfdc4e495789e0c0ee36239d</t>
  </si>
  <si>
    <t xml:space="preserve">library/033_dhigali-maldives/dining_menu/2021_Website_East_Wine-Menu_05Apr26.pdf</t>
  </si>
  <si>
    <t xml:space="preserve">2021_Website_Faru_Wine-Menu_05Apr26.pdf</t>
  </si>
  <si>
    <t xml:space="preserve">https://www.nivadhigali.com/wp-content/uploads/2025/09/Website_Faru_Wine-Menu_05Apr26.pdf</t>
  </si>
  <si>
    <t xml:space="preserve">9cace3497371ceb77ccea77959c686e583363e7ed1f5454f68f12caf61af42df</t>
  </si>
  <si>
    <t xml:space="preserve">library/033_dhigali-maldives/dining_menu/2021_Website_Faru_Wine-Menu_05Apr26.pdf</t>
  </si>
  <si>
    <t xml:space="preserve">2021_Website_Battuta_Wine-Menu_05Apr26.pdf</t>
  </si>
  <si>
    <t xml:space="preserve">https://www.nivadhigali.com/wp-content/uploads/2025/09/Website_Battuta_Wine-Menu_05Apr26.pdf</t>
  </si>
  <si>
    <t xml:space="preserve">f6667c8fbe420b932846bef02841d650a11151751310fcc7a30792158e991819</t>
  </si>
  <si>
    <t xml:space="preserve">library/033_dhigali-maldives/dining_menu/2021_Website_Battuta_Wine-Menu_05Apr26.pdf</t>
  </si>
  <si>
    <t xml:space="preserve">2026_Snorkeling-Pricelist_Rev200826.pdf</t>
  </si>
  <si>
    <t xml:space="preserve">https://www.nivadhigali.com/wp-content/uploads/2026/08/Snorkeling-Pricelist_Rev200826.pdf</t>
  </si>
  <si>
    <t xml:space="preserve">ab298717dec468c7996e4cde50abb486ece21fc86dac98a303b948f266ae8aac</t>
  </si>
  <si>
    <t xml:space="preserve">library/033_dhigali-maldives/dive_prices/2026_Snorkeling-Pricelist_Rev200826.pdf</t>
  </si>
  <si>
    <t xml:space="preserve">2026_Snorkeling-Pricelist_Rev200826_updated.pdf</t>
  </si>
  <si>
    <t xml:space="preserve">https://www.nivadhigali.com/wp-content/uploads/2026/08/Snorkeling-Pricelist_Rev200826_updated.pdf</t>
  </si>
  <si>
    <t xml:space="preserve">d3fc780522906ed9cb687b248e17c95c69d0e819e84e6f21c57359eb1d7f4dd4</t>
  </si>
  <si>
    <t xml:space="preserve">library/033_dhigali-maldives/dive_prices/2026_Snorkeling-Pricelist_Rev200826_updated.pdf</t>
  </si>
  <si>
    <t xml:space="preserve">2026_Snorkeling-Pricelist_Rev050726.pdf</t>
  </si>
  <si>
    <t xml:space="preserve">https://www.nivadhigali.com/wp-content/uploads/2026/07/Snorkeling-Pricelist_Rev050726.pdf</t>
  </si>
  <si>
    <t xml:space="preserve">5adbf2b2546408cd70141ad03eda69a9245e0ca5fa699719d067eea5cea84d5e</t>
  </si>
  <si>
    <t xml:space="preserve">library/033_dhigali-maldives/dive_prices/2026_Snorkeling-Pricelist_Rev050726.pdf</t>
  </si>
  <si>
    <t xml:space="preserve">2026_Dhigali-Snorkeling-Code-of-Conduct.pdf</t>
  </si>
  <si>
    <t xml:space="preserve">https://www.nivadhigali.com/wp-content/uploads/2026/07/Dhigali-Snorkeling-Code-of-Conduct.pdf</t>
  </si>
  <si>
    <t xml:space="preserve">76b92002bc1ddd8f945547a47eb8bba079c891711ec56471728b8b438b7fe8e6</t>
  </si>
  <si>
    <t xml:space="preserve">library/033_dhigali-maldives/dive_prices/2026_Dhigali-Snorkeling-Code-of-Conduct.pdf</t>
  </si>
  <si>
    <t xml:space="preserve">2026_PADI-Womens-Dive-Day-1.pdf</t>
  </si>
  <si>
    <t xml:space="preserve">https://www.nivadhigali.com/wp-content/uploads/2026/07/PADI-Womens-Dive-Day-1.pdf</t>
  </si>
  <si>
    <t xml:space="preserve">https://www.nivadhigali.com/wp-content/uploads/2026/07/PADI-Womens-Dive-Day-1.pdf | https://www.nivahotelsandresorts.com/wp-content/uploads/2026/07/PADI-Womens-Dive-Day-1.pdf</t>
  </si>
  <si>
    <t xml:space="preserve">a8a66799d1551c15e3de4b7ead70c1bb8e5f19f4ccbda192dc0514ea8b90a0f6</t>
  </si>
  <si>
    <t xml:space="preserve">library/033_dhigali-maldives/dive_prices/2026_PADI-Womens-Dive-Day-1.pdf</t>
  </si>
  <si>
    <t xml:space="preserve">2026_PADI-Womens-Dive-Day-2.pdf</t>
  </si>
  <si>
    <t xml:space="preserve">https://www.nivadhigali.com/wp-content/uploads/2026/07/PADI-Womens-Dive-Day-2.pdf</t>
  </si>
  <si>
    <t xml:space="preserve">https://www.nivadhigali.com/wp-content/uploads/2026/07/PADI-Womens-Dive-Day-2.pdf | https://www.nivahotelsandresorts.com/wp-content/uploads/2026/07/PADI-Womens-Dive-Day-2.pdf</t>
  </si>
  <si>
    <t xml:space="preserve">29fac44bf663ad800ac6f7fb112d1a02d3bdadfcf557ba3b23eedc7f9fbaf155</t>
  </si>
  <si>
    <t xml:space="preserve">library/033_dhigali-maldives/dive_prices/2026_PADI-Womens-Dive-Day-2.pdf</t>
  </si>
  <si>
    <t xml:space="preserve">2026_PADI-Womens-Dive-Day.pdf</t>
  </si>
  <si>
    <t xml:space="preserve">https://www.nivadhigali.com/wp-content/uploads/2026/07/PADI-Womens-Dive-Day.pdf</t>
  </si>
  <si>
    <t xml:space="preserve">https://www.nivadhigali.com/wp-content/uploads/2026/07/PADI-Womens-Dive-Day.pdf | https://www.nivahotelsandresorts.com/wp-content/uploads/2026/07/PADI-Womens-Dive-Day.pdf</t>
  </si>
  <si>
    <t xml:space="preserve">841b77918a10151c3ca2352791b5915cccfd11be7f7fe203da89f042f09baa48</t>
  </si>
  <si>
    <t xml:space="preserve">library/033_dhigali-maldives/dive_prices/2026_PADI-Womens-Dive-Day.pdf</t>
  </si>
  <si>
    <t xml:space="preserve">2026_Shark-Awareness-Day-Special-Dive.pdf</t>
  </si>
  <si>
    <t xml:space="preserve">https://www.nivadhigali.com/wp-content/uploads/2026/07/Shark-Awareness-Day-Special-Dive.pdf</t>
  </si>
  <si>
    <t xml:space="preserve">https://www.nivadhigali.com/wp-content/uploads/2026/07/Shark-Awareness-Day-Special-Dive.pdf | https://www.nivahotelsandresorts.com/wp-content/uploads/2026/07/Shark-Awareness-Day-Special-Dive.pdf</t>
  </si>
  <si>
    <t xml:space="preserve">a5ba94ca7aa909b202009b6ea931ce384196cfc29c5fdfc04c33e0b8b8e9a402</t>
  </si>
  <si>
    <t xml:space="preserve">library/033_dhigali-maldives/dive_prices/2026_Shark-Awareness-Day-Special-Dive.pdf</t>
  </si>
  <si>
    <t xml:space="preserve">2026_Niva-Dhigali-Dive-English.pdf</t>
  </si>
  <si>
    <t xml:space="preserve">https://www.nivadhigali.com/wp-content/uploads/2026/06/Niva-Dhigali-Dive-English.pdf</t>
  </si>
  <si>
    <t xml:space="preserve">faa7056ef3aa6259a462271aa9256f06c0d6711b6c72e7ab8a21009aa274bbc6</t>
  </si>
  <si>
    <t xml:space="preserve">library/033_dhigali-maldives/dive_prices/2026_Niva-Dhigali-Dive-English.pdf</t>
  </si>
  <si>
    <t xml:space="preserve">2026_Diving-Price-List.pdf</t>
  </si>
  <si>
    <t xml:space="preserve">https://www.nivavelassaru.com/wp-content/uploads/2026/01/Diving-Price-List.pdf</t>
  </si>
  <si>
    <t xml:space="preserve">https://www.nivavelassaru.com/wp-content/uploads/2026/01/Diving-Price-List.pdf | https://www.nivakurumba.com/wp-content/uploads/2026/01/Diving-Price-List.pdf</t>
  </si>
  <si>
    <t xml:space="preserve">f0357d3a180056bba316637d1a69331ddb382d2a9c67658602051d4dcb266b98</t>
  </si>
  <si>
    <t xml:space="preserve">library/033_dhigali-maldives/dive_prices/2026_Diving-Price-List.pdf</t>
  </si>
  <si>
    <t xml:space="preserve">2026_Plastic-Recycling-Workshop.pdf</t>
  </si>
  <si>
    <t xml:space="preserve">https://www.nivadhigali.com/wp-content/uploads/2026/08/Plastic-Recycling-Workshop.pdf</t>
  </si>
  <si>
    <t xml:space="preserve">febac0c6cf5f7db859e6e16fa275e86c4dfe435f414df36a21066af69f13d4c5</t>
  </si>
  <si>
    <t xml:space="preserve">library/033_dhigali-maldives/excursions/2026_Plastic-Recycling-Workshop.pdf</t>
  </si>
  <si>
    <t xml:space="preserve">2026_Fit-_-Fun-NIVA-Feb-07-LR.pdf</t>
  </si>
  <si>
    <t xml:space="preserve">https://www.nivahotelsandresorts.com/wp-content/uploads/2026/05/Fit-_-Fun-NIVA-Feb-07-LR.pdf</t>
  </si>
  <si>
    <t xml:space="preserve">418e4128c7851f59eed520d93966e8489bd751272ad76a0d2bd0c1e0b44ecaa1</t>
  </si>
  <si>
    <t xml:space="preserve">library/033_dhigali-maldives/excursions/2026_Fit-_-Fun-NIVA-Feb-07-LR.pdf</t>
  </si>
  <si>
    <t xml:space="preserve">2026_Kids-Club-Program_Rev2May26.pdf</t>
  </si>
  <si>
    <t xml:space="preserve">https://www.nivadhigali.com/wp-content/uploads/2026/06/Kids-Club-Program_Rev2May26.pdf</t>
  </si>
  <si>
    <t xml:space="preserve">https://www.nivadhigali.com/wp-content/uploads/2026/06/Kids-Club-Program_Rev2May26.pdf | https://www.nivadhigali.com/wp-content/uploads/2026/01/Kids-Club-Program_Rev2May26.pdf | https://www.nivahotelsandresorts.com/wp-content/uploads/2026/06/Kids-Club-Program_Rev2May26.pdf</t>
  </si>
  <si>
    <t xml:space="preserve">8b0b17e665db38cbbf5d999a9fd1aa1256746118b4497d4e16e359261293bfca</t>
  </si>
  <si>
    <t xml:space="preserve">library/033_dhigali-maldives/kids/2026_Kids-Club-Program_Rev2May26.pdf</t>
  </si>
  <si>
    <t xml:space="preserve">2026_Kids-Festive-2026.pdf</t>
  </si>
  <si>
    <t xml:space="preserve">https://www.nivahotelsandresorts.com/wp-content/uploads/2026/08/Kids-Festive-2026.pdf</t>
  </si>
  <si>
    <t xml:space="preserve">11008dfcb3afa318fc11da26ae535fc337241f25453d25c8d88c94439b8c5e72</t>
  </si>
  <si>
    <t xml:space="preserve">library/033_dhigali-maldives/kids/2026_Kids-Festive-2026.pdf</t>
  </si>
  <si>
    <t xml:space="preserve">2026_Kids-Club-Program_Rev07Mar26.pdf</t>
  </si>
  <si>
    <t xml:space="preserve">https://www.nivahotelsandresorts.com/wp-content/uploads/2026/05/Kids-Club-Program_Rev07Mar26.pdf</t>
  </si>
  <si>
    <t xml:space="preserve">6ecec2a147c3f7651d106440e682328ea6d1de030e5b600f93105130cbf0b17d</t>
  </si>
  <si>
    <t xml:space="preserve">library/033_dhigali-maldives/kids/2026_Kids-Club-Program_Rev07Mar26.pdf</t>
  </si>
  <si>
    <t xml:space="preserve">2026_Awaken-Glow_merged.pdf</t>
  </si>
  <si>
    <t xml:space="preserve">https://www.nivadhigali.com/wp-content/uploads/2026/09/Awaken-Glow_merged.pdf</t>
  </si>
  <si>
    <t xml:space="preserve">254020f7547c2fcae2ab498951f911032f1f7fd940c7e63e950782c5d91b2468</t>
  </si>
  <si>
    <t xml:space="preserve">library/033_dhigali-maldives/all_inclusive/2026_Awaken-Glow_merged.pdf</t>
  </si>
  <si>
    <t xml:space="preserve">2026_Awaken-Glow.pdf</t>
  </si>
  <si>
    <t xml:space="preserve">https://www.nivadhigali.com/wp-content/uploads/2026/09/Awaken-Glow.pdf</t>
  </si>
  <si>
    <t xml:space="preserve">f14c7c6ed2e66afb3e878dc99b81eede9e93333b79e40cbc80b85e13faa2e7b3</t>
  </si>
  <si>
    <t xml:space="preserve">library/033_dhigali-maldives/all_inclusive/2026_Awaken-Glow.pdf</t>
  </si>
  <si>
    <t xml:space="preserve">2026_Giant-Chess-Tournament.pdf</t>
  </si>
  <si>
    <t xml:space="preserve">https://www.nivadhigali.com/wp-content/uploads/2026/07/Giant-Chess-Tournament.pdf</t>
  </si>
  <si>
    <t xml:space="preserve">https://www.nivadhigali.com/wp-content/uploads/2026/07/Giant-Chess-Tournament.pdf | https://www.nivahotelsandresorts.com/wp-content/uploads/2026/07/Giant-Chess-Tournament.pdf</t>
  </si>
  <si>
    <t xml:space="preserve">7b23a07986152126aeaa906b009b44935c95bb6ab2a34ab8d96494160c5ab4e5</t>
  </si>
  <si>
    <t xml:space="preserve">library/033_dhigali-maldives/all_inclusive/2026_Giant-Chess-Tournament.pdf</t>
  </si>
  <si>
    <t xml:space="preserve">2026_June-Special-Offer-LR.pdf</t>
  </si>
  <si>
    <t xml:space="preserve">https://www.nivadhigali.com/wp-content/uploads/2026/06/June-Special-Offer-LR.pdf</t>
  </si>
  <si>
    <t xml:space="preserve">https://www.nivadhigali.com/wp-content/uploads/2026/06/June-Special-Offer-LR.pdf | https://www.nivahotelsandresorts.com/wp-content/uploads/2026/06/June-Special-Offer-LR.pdf</t>
  </si>
  <si>
    <t xml:space="preserve">ee08ba436b293c87d3797ff9e45de5bffec98311bcf52de0bb21117f62a38245</t>
  </si>
  <si>
    <t xml:space="preserve">library/033_dhigali-maldives/all_inclusive/2026_June-Special-Offer-LR.pdf</t>
  </si>
  <si>
    <t xml:space="preserve">2020_DHIGALI_PERSONAL_DATA_PROTECTION_POLICY-unlocked.pdf</t>
  </si>
  <si>
    <t xml:space="preserve">https://www.nivadhigali.com/wp-content/uploads/2026/01/DHIGALI_PERSONAL_DATA_PROTECTION_POLICY-unlocked.pdf</t>
  </si>
  <si>
    <t xml:space="preserve">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</si>
  <si>
    <t xml:space="preserve">b21a694dc66693f9bc15193c6a9ace36529a51285738fd68a101edc25232a4eb</t>
  </si>
  <si>
    <t xml:space="preserve">library/033_dhigali-maldives/all_inclusive/2020_DHIGALI_PERSONAL_DATA_PROTECTION_POLICY-unlocked.pdf</t>
  </si>
  <si>
    <t xml:space="preserve">2026_Dhigali-Waste-Management-Policy.pdf</t>
  </si>
  <si>
    <t xml:space="preserve">https://www.nivadhigali.com/wp-content/uploads/2026/07/Dhigali-Waste-Management-Policy.pdf</t>
  </si>
  <si>
    <t xml:space="preserve">fe55f2943692c799a8b4223a92c91cb06eee95101be15598e340249c338abfdd</t>
  </si>
  <si>
    <t xml:space="preserve">library/033_dhigali-maldives/sustainability/2026_Dhigali-Waste-Management-Policy.pdf</t>
  </si>
  <si>
    <t xml:space="preserve">2026_Dhigali-Environement-Policy.pdf</t>
  </si>
  <si>
    <t xml:space="preserve">https://www.nivadhigali.com/wp-content/uploads/2026/07/Dhigali-Environement-Policy.pdf</t>
  </si>
  <si>
    <t xml:space="preserve">205b7651684185e8bd7cdf7226ba5e79c8e1bfe0006bf37c056ea33c316bf1fc</t>
  </si>
  <si>
    <t xml:space="preserve">library/033_dhigali-maldives/sustainability/2026_Dhigali-Environement-Policy.pdf</t>
  </si>
  <si>
    <t xml:space="preserve">2026_Dhigali-Pollution-Management-Policy-1.pdf</t>
  </si>
  <si>
    <t xml:space="preserve">https://www.nivadhigali.com/wp-content/uploads/2026/07/Dhigali-Pollution-Management-Policy-1.pdf</t>
  </si>
  <si>
    <t xml:space="preserve">https://www.nivadhigali.com/wp-content/uploads/2026/07/Dhigali-Pollution-Management-Policy-1.pdf | https://www.nivadhigali.com/wp-content/uploads/2026/07/Dhigali-Pollution-Management-Policy.pdf</t>
  </si>
  <si>
    <t xml:space="preserve">eeac072cfcd195b845eef9013d759134818793a219a4d32a305ae7c4060a458a</t>
  </si>
  <si>
    <t xml:space="preserve">library/033_dhigali-maldives/sustainability/2026_Dhigali-Pollution-Management-Policy-1.pdf</t>
  </si>
  <si>
    <t xml:space="preserve">2026_Niva-Dhigali-Sunscreen-Recommendation.pdf</t>
  </si>
  <si>
    <t xml:space="preserve">https://www.nivadhigali.com/wp-content/uploads/2026/07/Niva-Dhigali-Sunscreen-Recommendation.pdf</t>
  </si>
  <si>
    <t xml:space="preserve">294fcb786df757cd3f0daa05a387e647d6d27d0e97502e818e2bada6feec61af</t>
  </si>
  <si>
    <t xml:space="preserve">library/033_dhigali-maldives/sustainability/2026_Niva-Dhigali-Sunscreen-Recommendation.pdf</t>
  </si>
  <si>
    <t xml:space="preserve">2026_Niva-Dhigali-Responsible-Guest-Guide.pdf</t>
  </si>
  <si>
    <t xml:space="preserve">https://www.nivadhigali.com/wp-content/uploads/2026/07/Niva-Dhigali-Responsible-Guest-Guide.pdf</t>
  </si>
  <si>
    <t xml:space="preserve">d6d6e1b775e7c6211a1a6d9df3daa66802f7a90e5681765ff463d822c109c15e</t>
  </si>
  <si>
    <t xml:space="preserve">library/033_dhigali-maldives/sustainability/2026_Niva-Dhigali-Responsible-Guest-Guide.pdf</t>
  </si>
  <si>
    <t xml:space="preserve">2026_Dhigali-Green-Team-Policy.pdf</t>
  </si>
  <si>
    <t xml:space="preserve">https://www.nivadhigali.com/wp-content/uploads/2026/07/Dhigali-Green-Team-Policy.pdf</t>
  </si>
  <si>
    <t xml:space="preserve">6f795e2a7893e7c40568582d49ca9db25ff8a108fd5a8947a30b5916f1029a51</t>
  </si>
  <si>
    <t xml:space="preserve">library/033_dhigali-maldives/sustainability/2026_Dhigali-Green-Team-Policy.pdf</t>
  </si>
  <si>
    <t xml:space="preserve">2026_Biodiversity-Policy.pdf</t>
  </si>
  <si>
    <t xml:space="preserve">https://www.nivadhigali.com/wp-content/uploads/2026/07/Biodiversity-Policy.pdf</t>
  </si>
  <si>
    <t xml:space="preserve">7bc27afcfeeafeed351df5b8f45fe4e4cb69563a8579b70b82d56e6aa2a63ddc</t>
  </si>
  <si>
    <t xml:space="preserve">library/033_dhigali-maldives/sustainability/2026_Biodiversity-Policy.pdf</t>
  </si>
  <si>
    <t xml:space="preserve">2025_Dhigali-Sustainability-Management-Policy.pdf</t>
  </si>
  <si>
    <t xml:space="preserve">https://www.nivadhigali.com/wp-content/uploads/2026/07/Dhigali-Sustainability-Management-Policy.pdf</t>
  </si>
  <si>
    <t xml:space="preserve">6889138f6da1d7bd3c3abf79ccf5d15ffd3ab2c4e6a5d5e5e6efbb1ff2001a4b</t>
  </si>
  <si>
    <t xml:space="preserve">library/033_dhigali-maldives/sustainability/2025_Dhigali-Sustainability-Management-Policy.pdf</t>
  </si>
  <si>
    <t xml:space="preserve">2026_Christmas-Cake-Mixing.pdf</t>
  </si>
  <si>
    <t xml:space="preserve">https://www.nivadhigali.com/wp-content/uploads/2026/09/Christmas-Cake-Mixing.pdf</t>
  </si>
  <si>
    <t xml:space="preserve">78b773437010a364f3fabed3d81babb9265190930eaae86be36c38befe5c419b</t>
  </si>
  <si>
    <t xml:space="preserve">library/033_dhigali-maldives/calendar/2026_Christmas-Cake-Mixing.pdf</t>
  </si>
  <si>
    <t xml:space="preserve">2026_Niva-Dhigali_Festive-2026_web-1.pdf</t>
  </si>
  <si>
    <t xml:space="preserve">https://www.nivadhigali.com/wp-content/uploads/2026/05/Niva-Dhigali_Festive-2026_web-1.pdf</t>
  </si>
  <si>
    <t xml:space="preserve">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</si>
  <si>
    <t xml:space="preserve">f2674b9b5c1bff3b07e79c584f645fd63a18acf96b0f07e8da3c605452f7dc5a</t>
  </si>
  <si>
    <t xml:space="preserve">library/033_dhigali-maldives/calendar/2026_Niva-Dhigali_Festive-2026_web-1.pdf</t>
  </si>
  <si>
    <t xml:space="preserve">2026_Niva-Dhigali_Festive-2026.pdf</t>
  </si>
  <si>
    <t xml:space="preserve">https://www.nivadhigali.com/wp-content/uploads/2026/05/Niva-Dhigali_Festive-2026.pdf</t>
  </si>
  <si>
    <t xml:space="preserve">https://www.nivadhigali.com/wp-content/uploads/2026/05/Niva-Dhigali_Festive-2026.pdf | https://www.nivahotelsandresorts.com/wp-content/uploads/2026/05/Niva-Dhigali_Festive-2026.pdf</t>
  </si>
  <si>
    <t xml:space="preserve">195f2e3977da34bc7615d31a5fd3353a738453ca4864801e1b0a76225ff2e02b</t>
  </si>
  <si>
    <t xml:space="preserve">library/033_dhigali-maldives/calendar/2026_Niva-Dhigali_Festive-2026.pdf</t>
  </si>
  <si>
    <t xml:space="preserve">2026_Niva-Labriz_Festive-2026.pdf</t>
  </si>
  <si>
    <t xml:space="preserve">https://www.nivahotelsandresorts.com/wp-content/uploads/2026/08/Niva-Labriz_Festive-2026.pdf</t>
  </si>
  <si>
    <t xml:space="preserve">f06011850db1236d141e235b372e20052178a3deb8bacc4799a59bd6057e15d7</t>
  </si>
  <si>
    <t xml:space="preserve">library/033_dhigali-maldives/calendar/2026_Niva-Labriz_Festive-2026.pdf</t>
  </si>
  <si>
    <t xml:space="preserve">2026_Maldives-Independence-Day.pdf</t>
  </si>
  <si>
    <t xml:space="preserve">https://www.nivadhigali.com/wp-content/uploads/2026/07/Maldives-Independence-Day.pdf</t>
  </si>
  <si>
    <t xml:space="preserve">https://www.nivadhigali.com/wp-content/uploads/2026/07/Maldives-Independence-Day.pdf | https://www.nivahotelsandresorts.com/wp-content/uploads/2026/07/Maldives-Independence-Day.pdf</t>
  </si>
  <si>
    <t xml:space="preserve">842c8fcfa3a86ed9a95fd2f058e5c5ce6cbe91f0671da9da3d87f5ddf95182ae</t>
  </si>
  <si>
    <t xml:space="preserve">library/033_dhigali-maldives/other/2026_Maldives-Independence-Day.pdf</t>
  </si>
  <si>
    <t xml:space="preserve">2026_MARIE-CLAIRE.pdf</t>
  </si>
  <si>
    <t xml:space="preserve">https://www.nivahotelsandresorts.com/wp-content/uploads/2026/07/MARIE-CLAIRE.pdf</t>
  </si>
  <si>
    <t xml:space="preserve">561f871d8b19a8ef3d35e352dbe8a57c4afa4bd87e65398b2c0029e5b0860386</t>
  </si>
  <si>
    <t xml:space="preserve">library/033_dhigali-maldives/other/2026_MARIE-CLAIRE.pdf</t>
  </si>
  <si>
    <t xml:space="preserve">https://www.adaaran.com/selectmeedhupparu/view-download/?id=asm-factsheet</t>
  </si>
  <si>
    <t xml:space="preserve">7a4fb3ef3d8d44fd15ee9bb2889f34b1c79e356dd9dc7115b2d3c570f2e889aa</t>
  </si>
  <si>
    <t xml:space="preserve">library/034_adaaran-select-meedhupparu/factsheet/2026_document.pdf</t>
  </si>
  <si>
    <t xml:space="preserve">https://www.adaaran.com/selectmeedhupparu/view-download/?id=ASMW</t>
  </si>
  <si>
    <t xml:space="preserve">befdca09a1092f8d2341dffd19e1cc9f080dd0e9ecec7e759b3210c802b82449</t>
  </si>
  <si>
    <t xml:space="preserve">library/034_adaaran-select-meedhupparu/wedding/2026_document.pdf</t>
  </si>
  <si>
    <t xml:space="preserve">https://www.adaaran.com/selectmeedhupparu/view-download/?id=asm-spa-menu</t>
  </si>
  <si>
    <t xml:space="preserve">23d0b413d0426099808e8a9450adfc51f427310c973bea4b14c272dfd0d31442</t>
  </si>
  <si>
    <t xml:space="preserve">library/034_adaaran-select-meedhupparu/dining_menu/2025_document.pdf</t>
  </si>
  <si>
    <t xml:space="preserve">https://www.adaaran.com/selectmeedhupparu/view-download/?id=asm-watersport</t>
  </si>
  <si>
    <t xml:space="preserve">c375430b29ebefc70671ca8daac20c7d1f3beaee22bc35e25b5ba49c2b7c3a9c</t>
  </si>
  <si>
    <t xml:space="preserve">library/034_adaaran-select-meedhupparu/dive_prices/2026_document.pdf</t>
  </si>
  <si>
    <t xml:space="preserve">2025_dive-point-price-list.pdf</t>
  </si>
  <si>
    <t xml:space="preserve">https://adaaran.eme-devops.com/sites/5/2025/08/dive-point-price-list.pdf</t>
  </si>
  <si>
    <t xml:space="preserve">https://adaaran.eme-devops.com/sites/5/2025/08/dive-point-price-list.pdf | https://www.adaaran.com/selectmeedhupparu/view-download/?id=spot-dive-price</t>
  </si>
  <si>
    <t xml:space="preserve">cc91816ea1115380a37f929a62b23406d383b5377d2c37d9f52cab51359d3a14</t>
  </si>
  <si>
    <t xml:space="preserve">library/034_adaaran-select-meedhupparu/dive_prices/2025_dive-point-price-list.pdf</t>
  </si>
  <si>
    <t xml:space="preserve">https://www.adaaran.com/selectmeedhupparu/view-download/?id=asm-premium-all</t>
  </si>
  <si>
    <t xml:space="preserve">b3f2a56cd3f56d879392add7d8690681f844974c4551f278c2a169d33f7db36b</t>
  </si>
  <si>
    <t xml:space="preserve">library/034_adaaran-select-meedhupparu/excursions/2026_document.pdf</t>
  </si>
  <si>
    <t xml:space="preserve">https://www.adaaran.com/selectmeedhupparu/view-download/?id=kid-act-plan</t>
  </si>
  <si>
    <t xml:space="preserve">67779f1b846dc301608a2f18cb5d87816408413076f9031f40052c8b86fb5d07</t>
  </si>
  <si>
    <t xml:space="preserve">library/034_adaaran-select-meedhupparu/kids/2025_document.pdf</t>
  </si>
  <si>
    <t xml:space="preserve">2025_Sustainabilty-Report-ASM-2025-26-compressed.pdf</t>
  </si>
  <si>
    <t xml:space="preserve">https://adaaran.eme-devops.com/2026/05/Sustainabilty-Report-ASM-2025-26-compressed.pdf</t>
  </si>
  <si>
    <t xml:space="preserve">6b3907d79837723d7b58333fbda16c186296fa8802208f39ffa378ad10ebdbb6</t>
  </si>
  <si>
    <t xml:space="preserve">library/034_adaaran-select-meedhupparu/sustainability/2025_Sustainabilty-Report-ASM-2025-26-compressed.pdf</t>
  </si>
  <si>
    <t xml:space="preserve">2024_2024-25-Adaaran-Select-Meedhupparu-Sustainability-Report-2024-25.pdf</t>
  </si>
  <si>
    <t xml:space="preserve">https://adaaran.eme-devops.com/2025/08/2024-25-Adaaran-Select-Meedhupparu-Sustainability-Report-2024-25.pdf</t>
  </si>
  <si>
    <t xml:space="preserve">45cc90e49dcac418986e36b772c8abea0554537404edcfec9b91cd7ae066ac21</t>
  </si>
  <si>
    <t xml:space="preserve">library/034_adaaran-select-meedhupparu/sustainability/2024_2024-25-Adaaran-Select-Meedhupparu-Sustainability-Report-2024-25.pdf</t>
  </si>
  <si>
    <t xml:space="preserve">2023_Adaaran-Select-Meedhupparu-Sustainability-Report-2023-24.pdf</t>
  </si>
  <si>
    <t xml:space="preserve">https://adaaran.eme-devops.com/2025/08/Adaaran-Select-Meedhupparu-Sustainability-Report-2023-24.pdf</t>
  </si>
  <si>
    <t xml:space="preserve">63f67c08439a61af521e4d32244ac493a9c99019c4ee4fb31799b08c195af488</t>
  </si>
  <si>
    <t xml:space="preserve">library/034_adaaran-select-meedhupparu/sustainability/2023_Adaaran-Select-Meedhupparu-Sustainability-Report-2023-24.pdf</t>
  </si>
  <si>
    <t xml:space="preserve">2022_Adaaran-Select-Meedhupparu-Sustainability-Report-2022-23.pdf</t>
  </si>
  <si>
    <t xml:space="preserve">https://adaaran.eme-devops.com/2025/08/Adaaran-Select-Meedhupparu-Sustainability-Report-2022-23.pdf</t>
  </si>
  <si>
    <t xml:space="preserve">fed83de8c673acc9a6aaf9bf98b4201ce561bb277f8dedfe103adf1c3ba6e3eb</t>
  </si>
  <si>
    <t xml:space="preserve">library/034_adaaran-select-meedhupparu/sustainability/2022_Adaaran-Select-Meedhupparu-Sustainability-Report-2022-23.pdf</t>
  </si>
  <si>
    <t xml:space="preserve">2021_Adaaran-Select-Meedhupparu-Sustainability-Report-2021-22.pdf</t>
  </si>
  <si>
    <t xml:space="preserve">https://adaaran.eme-devops.com/2025/08/Adaaran-Select-Meedhupparu-Sustainability-Report-2021-22.pdf</t>
  </si>
  <si>
    <t xml:space="preserve">33b5432724621e74c3ce07215dc14ca93e1f76bbd6da90b6e87ffe630dc7721c</t>
  </si>
  <si>
    <t xml:space="preserve">library/034_adaaran-select-meedhupparu/sustainability/2021_Adaaran-Select-Meedhupparu-Sustainability-Report-2021-22.pdf</t>
  </si>
  <si>
    <t xml:space="preserve">2021_Adaaran-Select-Meedhupparu-Sustainability-Report-_-2019-2020-2021.pdf</t>
  </si>
  <si>
    <t xml:space="preserve">https://adaaran.eme-devops.com/2025/08/Adaaran-Select-Meedhupparu-Sustainability-Report-%E2%80%93-2019-2020-2021.pdf</t>
  </si>
  <si>
    <t xml:space="preserve">40c51d0b2955bffa72d2229baa9ae55beba209dc66ad471f578a068a8d0721b3</t>
  </si>
  <si>
    <t xml:space="preserve">library/034_adaaran-select-meedhupparu/sustainability/2021_Adaaran-Select-Meedhupparu-Sustainability-Report-_-2019-2020-2021.pdf</t>
  </si>
  <si>
    <t xml:space="preserve">2026_Heritance-Aarah-Fact-Sheet.pdf</t>
  </si>
  <si>
    <t xml:space="preserve">heritancehotels.com</t>
  </si>
  <si>
    <t xml:space="preserve">https://heritancehotels.eme-devops.com/sites/2/2026/09/Heritance-Aarah-Fact-Sheet.pdf</t>
  </si>
  <si>
    <t xml:space="preserve">b3b7ea310901423b6aa69bbc0d1cf522da7e1802b7b4d3bb048406a8c59a07f5</t>
  </si>
  <si>
    <t xml:space="preserve">library/035_heritance-aarah/factsheet/2026_Heritance-Aarah-Fact-Sheet.pdf</t>
  </si>
  <si>
    <t xml:space="preserve">2025_aarah-fact-sheet-2025-new.pdf</t>
  </si>
  <si>
    <t xml:space="preserve">https://heritancehotels.eme-devops.com/2025/08/aarah-fact-sheet-2025-new.pdf</t>
  </si>
  <si>
    <t xml:space="preserve">af642d9fc0b830a2c8bfe10488db5b0e5cc4e1461f7e6d03897e3e28dffb7c3c</t>
  </si>
  <si>
    <t xml:space="preserve">library/035_heritance-aarah/factsheet/2025_aarah-fact-sheet-2025-new.pdf</t>
  </si>
  <si>
    <t xml:space="preserve">2023_HAR-FO-FACT-SHEET-7.pdf</t>
  </si>
  <si>
    <t xml:space="preserve">https://heritancehotels.eme-devops.com/2025/02/HAR-FO-FACT-SHEET-7.pdf</t>
  </si>
  <si>
    <t xml:space="preserve">c82fb0f5e0e4b3d20ad11cbf707d446b91414c5a95bd6ee0e4db1903d1a010fe</t>
  </si>
  <si>
    <t xml:space="preserve">library/035_heritance-aarah/factsheet/2023_HAR-FO-FACT-SHEET-7.pdf</t>
  </si>
  <si>
    <t xml:space="preserve">2020_Heritance-Aarah-Fact-Sheet_Dec-V2.pdf</t>
  </si>
  <si>
    <t xml:space="preserve">https://www.neoscapesmaldives.com/wp-content/uploads/Heritance-Aarah-Fact-Sheet_Dec-V2.pdf</t>
  </si>
  <si>
    <t xml:space="preserve">6965adc3b09f579b553b32c86575f64d34744f44408a084d8fd16b581ee62a84</t>
  </si>
  <si>
    <t xml:space="preserve">library/035_heritance-aarah/factsheet/2020_Heritance-Aarah-Fact-Sheet_Dec-V2.pdf</t>
  </si>
  <si>
    <t xml:space="preserve">2020_RUSSIAN-RESORT-INFORMATION.pdf</t>
  </si>
  <si>
    <t xml:space="preserve">https://heritancehotels.eme-devops.com/2025/03/RUSSIAN-RESORT-INFORMATION.pdf</t>
  </si>
  <si>
    <t xml:space="preserve">9fde27a77cbe8e2bf5a14d3753738f9f3392cc19fba9ab916d93f9478dbdc0f8</t>
  </si>
  <si>
    <t xml:space="preserve">library/035_heritance-aarah/factsheet/2020_RUSSIAN-RESORT-INFORMATION.pdf</t>
  </si>
  <si>
    <t xml:space="preserve">2020_ENGLISH-RESORT-INFORMATION-1.pdf</t>
  </si>
  <si>
    <t xml:space="preserve">https://heritancehotels.eme-devops.com/2025/03/ENGLISH-RESORT-INFORMATION-1.pdf</t>
  </si>
  <si>
    <t xml:space="preserve">ac1e3292022a25f0bdc7d7e265bfdbefd3d5df5324a38ab03d0d0d5b1ee1cdc5</t>
  </si>
  <si>
    <t xml:space="preserve">library/035_heritance-aarah/factsheet/2020_ENGLISH-RESORT-INFORMATION-1.pdf</t>
  </si>
  <si>
    <t xml:space="preserve">2020_GERMAN-RESORT-INFORMATION-1.pdf</t>
  </si>
  <si>
    <t xml:space="preserve">https://heritancehotels.eme-devops.com/2025/03/GERMAN-RESORT-INFORMATION-1.pdf</t>
  </si>
  <si>
    <t xml:space="preserve">08808bedf385f38899ae5a9e43e4f1d26363d16a67916a0a4b28709c394dce2e</t>
  </si>
  <si>
    <t xml:space="preserve">library/035_heritance-aarah/factsheet/2020_GERMAN-RESORT-INFORMATION-1.pdf</t>
  </si>
  <si>
    <t xml:space="preserve">2020_FRENCH-RESORT-INFORMATION.pdf</t>
  </si>
  <si>
    <t xml:space="preserve">https://heritancehotels.eme-devops.com/2025/03/FRENCH-RESORT-INFORMATION.pdf</t>
  </si>
  <si>
    <t xml:space="preserve">6d00850cbd39d75cd1596152628a7ae41bce010e2d54c119ad4dae0d260cd281</t>
  </si>
  <si>
    <t xml:space="preserve">library/035_heritance-aarah/factsheet/2020_FRENCH-RESORT-INFORMATION.pdf</t>
  </si>
  <si>
    <t xml:space="preserve">2020_ITALIAN-RESORT-INFORMATION.pdf</t>
  </si>
  <si>
    <t xml:space="preserve">https://heritancehotels.eme-devops.com/2025/03/ITALIAN-RESORT-INFORMATION.pdf</t>
  </si>
  <si>
    <t xml:space="preserve">c949d487869b0af967b5be29582df9b49d3e1789da01f6c4eb0bcbafb440f712</t>
  </si>
  <si>
    <t xml:space="preserve">library/035_heritance-aarah/factsheet/2020_ITALIAN-RESORT-INFORMATION.pdf</t>
  </si>
  <si>
    <t xml:space="preserve">2026_Heritance-Aarah-Wedding-Document.pdf</t>
  </si>
  <si>
    <t xml:space="preserve">https://heritancehotels.eme-devops.com/2026/09/Heritance-Aarah-Wedding-Document.pdf</t>
  </si>
  <si>
    <t xml:space="preserve">e1af527b17d5b0c02aea110246a6d165c86eec32d0d6a4b145ea302416811716</t>
  </si>
  <si>
    <t xml:space="preserve">library/035_heritance-aarah/wedding/2026_Heritance-Aarah-Wedding-Document.pdf</t>
  </si>
  <si>
    <t xml:space="preserve">2025_Heritance-Aarah-Wedding-Package.pdf</t>
  </si>
  <si>
    <t xml:space="preserve">https://heritancehotels.eme-devops.com/sites/2/2025/12/Heritance-Aarah-Wedding-Package.pdf</t>
  </si>
  <si>
    <t xml:space="preserve">0ffcc57e42182480ea04387bc2482110b5cd4c0274fe7abd4b5694c4b96df592</t>
  </si>
  <si>
    <t xml:space="preserve">library/035_heritance-aarah/wedding/2025_Heritance-Aarah-Wedding-Package.pdf</t>
  </si>
  <si>
    <t xml:space="preserve">2024_Aarah-Wedding-Packages-22.10.2024.pdf</t>
  </si>
  <si>
    <t xml:space="preserve">https://heritancehotels.eme-devops.com/2025/02/Aarah-Wedding-Packages-22.10.2024.pdf</t>
  </si>
  <si>
    <t xml:space="preserve">73cfd87b6e487016bc792910c2dcc81db3c9a57767bbffc6ba9def357303e4de</t>
  </si>
  <si>
    <t xml:space="preserve">library/035_heritance-aarah/wedding/2024_Aarah-Wedding-Packages-22.10.2024.pdf</t>
  </si>
  <si>
    <t xml:space="preserve">2020_Heritance-Aarah-Resort-map.pdf</t>
  </si>
  <si>
    <t xml:space="preserve">https://www.neoscapesmaldives.com/wp-content/uploads/Heritance-Aarah-Resort-map.pdf</t>
  </si>
  <si>
    <t xml:space="preserve">2f359de71c2ba859d96b36f11d0488b21ea1486131a93313c267bf76c1b0dde0</t>
  </si>
  <si>
    <t xml:space="preserve">library/035_heritance-aarah/map/2020_Heritance-Aarah-Resort-map.pdf</t>
  </si>
  <si>
    <t xml:space="preserve">2025_Wellness-Activities-IASO-Spa.pdf</t>
  </si>
  <si>
    <t xml:space="preserve">https://heritancehotels.eme-devops.com/sites/2/2025/09/Wellness-Activities-IASO-Spa.pdf</t>
  </si>
  <si>
    <t xml:space="preserve">709605ae0c7aa93300462294a0ceb5157840bffaee1b4454c3657b1038e7c96f</t>
  </si>
  <si>
    <t xml:space="preserve">library/035_heritance-aarah/spa_menu/2025_Wellness-Activities-IASO-Spa.pdf</t>
  </si>
  <si>
    <t xml:space="preserve">ambiguous match [35]</t>
  </si>
  <si>
    <t xml:space="preserve">2025_IASO-Spa-Promotions.pdf</t>
  </si>
  <si>
    <t xml:space="preserve">https://heritancehotels.eme-devops.com/sites/2/2025/09/IASO-Spa-Promotions.pdf</t>
  </si>
  <si>
    <t xml:space="preserve">13b183ad1e49da97f42373b17f83bd54a4dd48867f71a10f6deb2297938e39b8</t>
  </si>
  <si>
    <t xml:space="preserve">library/035_heritance-aarah/spa_menu/2025_IASO-Spa-Promotions.pdf</t>
  </si>
  <si>
    <t xml:space="preserve">2022_Aarah-IASO-Medi-Spa-Price-List.pdf</t>
  </si>
  <si>
    <t xml:space="preserve">https://heritancehotels.eme-devops.com/2025/03/Aarah-IASO-Medi-Spa-Price-List.pdf</t>
  </si>
  <si>
    <t xml:space="preserve">74a65c77a0a94cf848475394e916b58cfabab80f17da2e49c79a52ba0bf6a0a4</t>
  </si>
  <si>
    <t xml:space="preserve">library/035_heritance-aarah/spa_menu/2022_Aarah-IASO-Medi-Spa-Price-List.pdf</t>
  </si>
  <si>
    <t xml:space="preserve">2022_Heritance-Ayurveda-Maha-Gedara-Sustainability-Report-2021-2022.pdf</t>
  </si>
  <si>
    <t xml:space="preserve">https://heritancehotels.eme-devops.com/2025/01/Heritance-Ayurveda-Maha-Gedara-Sustainability-Report-2021-2022.pdf</t>
  </si>
  <si>
    <t xml:space="preserve">010f2e475466f6365427cee4231937c2462f4fb6ebaf7bc70abcc6031e5115da</t>
  </si>
  <si>
    <t xml:space="preserve">library/035_heritance-aarah/spa_menu/2022_Heritance-Ayurveda-Maha-Gedara-Sustainability-Report-2021-2022.pdf</t>
  </si>
  <si>
    <t xml:space="preserve">2026_Sky-Bar-Nibbles-Menu-Russian.pdf</t>
  </si>
  <si>
    <t xml:space="preserve">https://heritancehotels.eme-devops.com/2026/10/Sky-Bar-Nibbles-Menu-Russian.pdf</t>
  </si>
  <si>
    <t xml:space="preserve">04bd705ef68fcecb07d1d4e0be61dc0baab358ca28360e440a3500a2b481b69d</t>
  </si>
  <si>
    <t xml:space="preserve">library/035_heritance-aarah/dining_menu/2026_Sky-Bar-Nibbles-Menu-Russian.pdf</t>
  </si>
  <si>
    <t xml:space="preserve">2026_Sky-Bar-Nibbles-Menu-Simplified-Chinese.pdf</t>
  </si>
  <si>
    <t xml:space="preserve">https://heritancehotels.eme-devops.com/2026/10/Sky-Bar-Nibbles-Menu-Simplified-Chinese.pdf</t>
  </si>
  <si>
    <t xml:space="preserve">3c941bddbce6b5f34ea454920c283a8a54c97ddb17b7f55e12dde827a570f1c0</t>
  </si>
  <si>
    <t xml:space="preserve">library/035_heritance-aarah/dining_menu/2026_Sky-Bar-Nibbles-Menu-Simplified-Chinese.pdf</t>
  </si>
  <si>
    <t xml:space="preserve">2026_Ralu-Afternoon-Menu-Russian-1.pdf</t>
  </si>
  <si>
    <t xml:space="preserve">https://heritancehotels.eme-devops.com/2026/10/Ralu-Afternoon-Menu-Russian-1.pdf</t>
  </si>
  <si>
    <t xml:space="preserve">https://heritancehotels.eme-devops.com/2026/10/Ralu-Afternoon-Menu-Russian-1.pdf | https://heritancehotels.eme-devops.com/2026/10/Ralu-Afternoon-Menu-Russian.pdf</t>
  </si>
  <si>
    <t xml:space="preserve">cd0641823c9c5524153620a231e4117ef6669cfbd671620c8ea6134a842e3d03</t>
  </si>
  <si>
    <t xml:space="preserve">library/035_heritance-aarah/dining_menu/2026_Ralu-Afternoon-Menu-Russian-1.pdf</t>
  </si>
  <si>
    <t xml:space="preserve">2026_Ralu-Ala-Carte-Russian-1.pdf</t>
  </si>
  <si>
    <t xml:space="preserve">https://heritancehotels.eme-devops.com/2026/10/Ralu-Ala-Carte-Russian-1.pdf</t>
  </si>
  <si>
    <t xml:space="preserve">https://heritancehotels.eme-devops.com/2026/10/Ralu-Ala-Carte-Russian-1.pdf | https://heritancehotels.eme-devops.com/2026/10/Ralu-Ala-Carte-Russian.pdf</t>
  </si>
  <si>
    <t xml:space="preserve">6054e7de3d31a00cdc1f1249f0204522393b4bde30bc19b80ffef2f62d78eba2</t>
  </si>
  <si>
    <t xml:space="preserve">library/035_heritance-aarah/dining_menu/2026_Ralu-Ala-Carte-Russian-1.pdf</t>
  </si>
  <si>
    <t xml:space="preserve">2026_Ralu-Vegetarian-Menu-Russian-1.pdf</t>
  </si>
  <si>
    <t xml:space="preserve">https://heritancehotels.eme-devops.com/2026/10/Ralu-Vegetarian-Menu-Russian-1.pdf</t>
  </si>
  <si>
    <t xml:space="preserve">https://heritancehotels.eme-devops.com/2026/10/Ralu-Vegetarian-Menu-Russian-1.pdf | https://heritancehotels.eme-devops.com/2026/10/Ralu-Vegetarian-Menu-Russian.pdf</t>
  </si>
  <si>
    <t xml:space="preserve">92af16f5b4202a0c4bd2aad6cd1f58f10dd23087d9f52de848481e09c3f7ff18</t>
  </si>
  <si>
    <t xml:space="preserve">library/035_heritance-aarah/dining_menu/2026_Ralu-Vegetarian-Menu-Russian-1.pdf</t>
  </si>
  <si>
    <t xml:space="preserve">2026_Ralu-A-la-carte-Editable-Simplified-Chinese-1.pdf</t>
  </si>
  <si>
    <t xml:space="preserve">https://heritancehotels.eme-devops.com/2026/10/Ralu-A-la-carte-Editable-Simplified-Chinese-1.pdf</t>
  </si>
  <si>
    <t xml:space="preserve">https://heritancehotels.eme-devops.com/2026/10/Ralu-A-la-carte-Editable-Simplified-Chinese-1.pdf | https://heritancehotels.eme-devops.com/2026/10/Ralu-A-la-carte-Editable-Simplified-Chinese.pdf</t>
  </si>
  <si>
    <t xml:space="preserve">42972821995e605f732d9f7d24483c67b170a5ecf605e9c36c81ff8b341e2209</t>
  </si>
  <si>
    <t xml:space="preserve">library/035_heritance-aarah/dining_menu/2026_Ralu-A-la-carte-Editable-Simplified-Chinese-1.pdf</t>
  </si>
  <si>
    <t xml:space="preserve">2026_Ralu-A-la-carte-Vegetarian-Menu-Simplified-Chinese-1.pdf</t>
  </si>
  <si>
    <t xml:space="preserve">https://heritancehotels.eme-devops.com/2026/10/Ralu-A-la-carte-Vegetarian-Menu-Simplified-Chinese-1.pdf</t>
  </si>
  <si>
    <t xml:space="preserve">https://heritancehotels.eme-devops.com/2026/10/Ralu-A-la-carte-Vegetarian-Menu-Simplified-Chinese-1.pdf | https://heritancehotels.eme-devops.com/2026/10/Ralu-A-la-carte-Vegetarian-Menu-Simplified-Chinese.pdf</t>
  </si>
  <si>
    <t xml:space="preserve">ee076a75faeab25decbcf30a39969b9cbde4c05efc1d6c45fcf96a68f4159db5</t>
  </si>
  <si>
    <t xml:space="preserve">library/035_heritance-aarah/dining_menu/2026_Ralu-A-la-carte-Vegetarian-Menu-Simplified-Chinese-1.pdf</t>
  </si>
  <si>
    <t xml:space="preserve">2026_Ralu-Afternoon-Menu-Simplified-Chinese-1.pdf</t>
  </si>
  <si>
    <t xml:space="preserve">https://heritancehotels.eme-devops.com/2026/10/Ralu-Afternoon-Menu-Simplified-Chinese-1.pdf</t>
  </si>
  <si>
    <t xml:space="preserve">https://heritancehotels.eme-devops.com/2026/10/Ralu-Afternoon-Menu-Simplified-Chinese-1.pdf | https://heritancehotels.eme-devops.com/2026/10/Ralu-Afternoon-Menu-Simplified-Chinese.pdf</t>
  </si>
  <si>
    <t xml:space="preserve">2d3b224ee3f11981570d2fbf5f14acdfbcb79a75888e46efbcdf1d3cf689b198</t>
  </si>
  <si>
    <t xml:space="preserve">library/035_heritance-aarah/dining_menu/2026_Ralu-Afternoon-Menu-Simplified-Chinese-1.pdf</t>
  </si>
  <si>
    <t xml:space="preserve">2026_Bandhi-Pizza-Snack-Menu-Simplified-Chinese.pdf</t>
  </si>
  <si>
    <t xml:space="preserve">https://heritancehotels.eme-devops.com/2026/10/Bandhi-Pizza-Snack-Menu-Simplified-Chinese.pdf</t>
  </si>
  <si>
    <t xml:space="preserve">https://heritancehotels.eme-devops.com/2026/10/Bandhi-Pizza-Snack-Menu-Simplified-Chinese.pdf | https://heritancehotels.eme-devops.com/2026/09/Bandhi-Pizza-Snack-Menu-Simplified-Chinese.pdf</t>
  </si>
  <si>
    <t xml:space="preserve">0aba6a789d984e0f1024e6bd531f60eb9005c0f9977a62df0960cb5b4d271e98</t>
  </si>
  <si>
    <t xml:space="preserve">library/035_heritance-aarah/dining_menu/2026_Bandhi-Pizza-Snack-Menu-Simplified-Chinese.pdf</t>
  </si>
  <si>
    <t xml:space="preserve">2026_Ranba-Vegetarian-Menu-Russian.pdf</t>
  </si>
  <si>
    <t xml:space="preserve">https://heritancehotels.eme-devops.com/2026/10/Ranba-Vegetarian-Menu-Russian.pdf</t>
  </si>
  <si>
    <t xml:space="preserve">6028c9c13a8de4f0b9a8b2f74a87220c5095f195744b4569b7d3957e66842544</t>
  </si>
  <si>
    <t xml:space="preserve">library/035_heritance-aarah/dining_menu/2026_Ranba-Vegetarian-Menu-Russian.pdf</t>
  </si>
  <si>
    <t xml:space="preserve">2026_Ranba-A-la-carte-Lunch-Dinner-Simplified-Chinese.pdf</t>
  </si>
  <si>
    <t xml:space="preserve">https://heritancehotels.eme-devops.com/2026/10/Ranba-A-la-carte-Lunch-Dinner-Simplified-Chinese.pdf</t>
  </si>
  <si>
    <t xml:space="preserve">37c401e472f64ef800ceffbe6d26cb1ffcbaede4fd95c8bb91dc15e48c774080</t>
  </si>
  <si>
    <t xml:space="preserve">library/035_heritance-aarah/dining_menu/2026_Ranba-A-la-carte-Lunch-Dinner-Simplified-Chinese.pdf</t>
  </si>
  <si>
    <t xml:space="preserve">2026_Ambula-Set-Menu-Non-VegetarianRussian.pdf</t>
  </si>
  <si>
    <t xml:space="preserve">https://heritancehotels.eme-devops.com/2026/10/Ambula-Set-Menu-Non-VegetarianRussian.pdf</t>
  </si>
  <si>
    <t xml:space="preserve">49e0e5bdc74685152b99b98519f73cb416266de4c5c94966803b08ed61de4fc2</t>
  </si>
  <si>
    <t xml:space="preserve">library/035_heritance-aarah/dining_menu/2026_Ambula-Set-Menu-Non-VegetarianRussian.pdf</t>
  </si>
  <si>
    <t xml:space="preserve">2026_Ambula-Set-Menu-Vegetarian-Russian.pdf</t>
  </si>
  <si>
    <t xml:space="preserve">https://heritancehotels.eme-devops.com/2026/10/Ambula-Set-Menu-Vegetarian-Russian.pdf</t>
  </si>
  <si>
    <t xml:space="preserve">e7f1f178d6c75ced3bcd20d702c7b251e97483b57a7bb6543dd401f39026d483</t>
  </si>
  <si>
    <t xml:space="preserve">library/035_heritance-aarah/dining_menu/2026_Ambula-Set-Menu-Vegetarian-Russian.pdf</t>
  </si>
  <si>
    <t xml:space="preserve">2026_Ambula-Vegetarian-Menu-Simplified-Chinese.pdf</t>
  </si>
  <si>
    <t xml:space="preserve">https://heritancehotels.eme-devops.com/2026/10/Ambula-Vegetarian-Menu-Simplified-Chinese.pdf</t>
  </si>
  <si>
    <t xml:space="preserve">3b5a4f7808df6f3a0657e01a38974673228902394410f604667d8ee471e89b61</t>
  </si>
  <si>
    <t xml:space="preserve">library/035_heritance-aarah/dining_menu/2026_Ambula-Vegetarian-Menu-Simplified-Chinese.pdf</t>
  </si>
  <si>
    <t xml:space="preserve">2026_Baani-Ala-Carte-Lunch-Russian.pdf</t>
  </si>
  <si>
    <t xml:space="preserve">https://heritancehotels.eme-devops.com/2026/10/Baani-Ala-Carte-Lunch-Russian.pdf</t>
  </si>
  <si>
    <t xml:space="preserve">397694ba5d846861ddc90ea3f49159b75970144bb3cf86e1f08053767f7aaaa8</t>
  </si>
  <si>
    <t xml:space="preserve">library/035_heritance-aarah/dining_menu/2026_Baani-Ala-Carte-Lunch-Russian.pdf</t>
  </si>
  <si>
    <t xml:space="preserve">2026_Baani-Veg-Ala-Carte-Russian.pdf</t>
  </si>
  <si>
    <t xml:space="preserve">https://heritancehotels.eme-devops.com/2026/10/Baani-Veg-Ala-Carte-Russian.pdf</t>
  </si>
  <si>
    <t xml:space="preserve">49d02e320f6a893d3789fb60b88f6e60ceaae2962cb5c05b99931aa2f665d6c7</t>
  </si>
  <si>
    <t xml:space="preserve">library/035_heritance-aarah/dining_menu/2026_Baani-Veg-Ala-Carte-Russian.pdf</t>
  </si>
  <si>
    <t xml:space="preserve">2026_Baani-Lunch-A-la-carte-Menu-Simplified-Chinese.pdf</t>
  </si>
  <si>
    <t xml:space="preserve">https://heritancehotels.eme-devops.com/2026/10/Baani-Lunch-A-la-carte-Menu-Simplified-Chinese.pdf</t>
  </si>
  <si>
    <t xml:space="preserve">139fa03e4a0a2f4339775f2897ec33451226ab6bb6a55e2e2a687e49b79dbbe0</t>
  </si>
  <si>
    <t xml:space="preserve">library/035_heritance-aarah/dining_menu/2026_Baani-Lunch-A-la-carte-Menu-Simplified-Chinese.pdf</t>
  </si>
  <si>
    <t xml:space="preserve">2026_Baani-Veg-A-la-carte-Simplified-Chinese.pdf</t>
  </si>
  <si>
    <t xml:space="preserve">https://heritancehotels.eme-devops.com/2026/10/Baani-Veg-A-la-carte-Simplified-Chinese.pdf</t>
  </si>
  <si>
    <t xml:space="preserve">a8b28df6fdb2ca5180c4bf617655d5f090d71808c5967641cfde3737076e2b1b</t>
  </si>
  <si>
    <t xml:space="preserve">library/035_heritance-aarah/dining_menu/2026_Baani-Veg-A-la-carte-Simplified-Chinese.pdf</t>
  </si>
  <si>
    <t xml:space="preserve">2026_Kids-Menu-Simplified-Chinese.pdf</t>
  </si>
  <si>
    <t xml:space="preserve">https://heritancehotels.eme-devops.com/2026/10/Kids-Menu-Simplified-Chinese.pdf</t>
  </si>
  <si>
    <t xml:space="preserve">79f407ccedeb57805df2fa2d25d2827f17a7db8925106a1ab2060ba482e030c5</t>
  </si>
  <si>
    <t xml:space="preserve">library/035_heritance-aarah/dining_menu/2026_Kids-Menu-Simplified-Chinese.pdf</t>
  </si>
  <si>
    <t xml:space="preserve">2026_Kids-Menu-Russian.pdf</t>
  </si>
  <si>
    <t xml:space="preserve">https://heritancehotels.eme-devops.com/2026/10/Kids-Menu-Russian.pdf</t>
  </si>
  <si>
    <t xml:space="preserve">1c87cc434632e846a543600f5dba85503a2777fd114be5803409dccd649e1a7c</t>
  </si>
  <si>
    <t xml:space="preserve">library/035_heritance-aarah/dining_menu/2026_Kids-Menu-Russian.pdf</t>
  </si>
  <si>
    <t xml:space="preserve">2026_Ginifati-Menu-Option-1-Russian.pdf</t>
  </si>
  <si>
    <t xml:space="preserve">https://heritancehotels.eme-devops.com/2026/09/Ginifati-Menu-Option-1-Russian.pdf</t>
  </si>
  <si>
    <t xml:space="preserve">f0da91e6518ffd2f54f2c2952aeda4f50734c587ea62df146e87e7b1634cb461</t>
  </si>
  <si>
    <t xml:space="preserve">library/035_heritance-aarah/dining_menu/2026_Ginifati-Menu-Option-1-Russian.pdf</t>
  </si>
  <si>
    <t xml:space="preserve">2026_Ginifati-Vegan-Menu-Russian.pdf</t>
  </si>
  <si>
    <t xml:space="preserve">https://heritancehotels.eme-devops.com/2026/09/Ginifati-Vegan-Menu-Russian.pdf</t>
  </si>
  <si>
    <t xml:space="preserve">2fa5e395a753fd0397f20d2e7bf921a9c2e8ddc6b72fbe39859f2166e5ee0e13</t>
  </si>
  <si>
    <t xml:space="preserve">library/035_heritance-aarah/dining_menu/2026_Ginifati-Vegan-Menu-Russian.pdf</t>
  </si>
  <si>
    <t xml:space="preserve">2026_Ginifati-Menu-Option-2-Russian.pdf</t>
  </si>
  <si>
    <t xml:space="preserve">https://heritancehotels.eme-devops.com/2026/09/Ginifati-Menu-Option-2-Russian.pdf</t>
  </si>
  <si>
    <t xml:space="preserve">a0912088e2767d4210adf6feba28cd448811d528c121beedd7b611807c1b3349</t>
  </si>
  <si>
    <t xml:space="preserve">library/035_heritance-aarah/dining_menu/2026_Ginifati-Menu-Option-2-Russian.pdf</t>
  </si>
  <si>
    <t xml:space="preserve">2026_Ginifati-Menu-Option-2-Simplified-Chinese.pdf</t>
  </si>
  <si>
    <t xml:space="preserve">https://heritancehotels.eme-devops.com/2026/09/Ginifati-Menu-Option-2-Simplified-Chinese.pdf</t>
  </si>
  <si>
    <t xml:space="preserve">145d3765d5ce367a68fd6c3530bf798b312d7c509ad6f78ab73dbe3f3776ed6a</t>
  </si>
  <si>
    <t xml:space="preserve">library/035_heritance-aarah/dining_menu/2026_Ginifati-Menu-Option-2-Simplified-Chinese.pdf</t>
  </si>
  <si>
    <t xml:space="preserve">2026_Ginifati-Menu-Option-1-Simplified-Chinese.pdf</t>
  </si>
  <si>
    <t xml:space="preserve">https://heritancehotels.eme-devops.com/2026/09/Ginifati-Menu-Option-1-Simplified-Chinese.pdf</t>
  </si>
  <si>
    <t xml:space="preserve">2d9ee720f7ce2c383af8aef5395e35b53e902a16918b9915a09b71c4f70f2c55</t>
  </si>
  <si>
    <t xml:space="preserve">library/035_heritance-aarah/dining_menu/2026_Ginifati-Menu-Option-1-Simplified-Chinese.pdf</t>
  </si>
  <si>
    <t xml:space="preserve">2026_Ginifati-Vegan-Menu-Simplified-Chinese.pdf</t>
  </si>
  <si>
    <t xml:space="preserve">https://heritancehotels.eme-devops.com/2026/09/Ginifati-Vegan-Menu-Simplified-Chinese.pdf</t>
  </si>
  <si>
    <t xml:space="preserve">4fea6de0426f1c1682a07c95a2e56130b830cde83852f74b341a8bb72f3044fc</t>
  </si>
  <si>
    <t xml:space="preserve">library/035_heritance-aarah/dining_menu/2026_Ginifati-Vegan-Menu-Simplified-Chinese.pdf</t>
  </si>
  <si>
    <t xml:space="preserve">2026_Ginifati-Vegan-Menu-1.1.pdf</t>
  </si>
  <si>
    <t xml:space="preserve">https://heritancehotels.eme-devops.com/2026/09/Ginifati-Vegan-Menu-1.1.pdf</t>
  </si>
  <si>
    <t xml:space="preserve">9251c93d3044a0df4d22407e5838971ea60244bb51a29bd4116fe47ce9405c97</t>
  </si>
  <si>
    <t xml:space="preserve">library/035_heritance-aarah/dining_menu/2026_Ginifati-Vegan-Menu-1.1.pdf</t>
  </si>
  <si>
    <t xml:space="preserve">2026_Ginifati-Menu-Option-2.1.pdf</t>
  </si>
  <si>
    <t xml:space="preserve">https://heritancehotels.eme-devops.com/2026/09/Ginifati-Menu-Option-2.1.pdf</t>
  </si>
  <si>
    <t xml:space="preserve">c531e9e988565c9d3daf89d8ab2e766fe3f0dae72da01aae234c9bfbdc086894</t>
  </si>
  <si>
    <t xml:space="preserve">library/035_heritance-aarah/dining_menu/2026_Ginifati-Menu-Option-2.1.pdf</t>
  </si>
  <si>
    <t xml:space="preserve">2026_GInifati-Menu-Option-1.1.pdf</t>
  </si>
  <si>
    <t xml:space="preserve">https://heritancehotels.eme-devops.com/2026/09/GInifati-Menu-Option-1.1.pdf</t>
  </si>
  <si>
    <t xml:space="preserve">9172f385ac95627309f13f7a651b1e8b26d4c386c45491dbd8000e3f3b628cbe</t>
  </si>
  <si>
    <t xml:space="preserve">library/035_heritance-aarah/dining_menu/2026_GInifati-Menu-Option-1.1.pdf</t>
  </si>
  <si>
    <t xml:space="preserve">2026_Premium-All-Inclusive-Wine-Beverage-List-25.08.2026.pdf</t>
  </si>
  <si>
    <t xml:space="preserve">https://heritancehotels.eme-devops.com/2026/08/Premium-All-Inclusive-Wine-Beverage-List-25.08.2026.pdf</t>
  </si>
  <si>
    <t xml:space="preserve">2e09143005ab8e36efb65f640af2e8949448c1f41e90e27cb29fabbcfe8005a1</t>
  </si>
  <si>
    <t xml:space="preserve">library/035_heritance-aarah/dining_menu/2026_Premium-All-Inclusive-Wine-Beverage-List-25.08.2026.pdf</t>
  </si>
  <si>
    <t xml:space="preserve">2026_Baani-Ala-carte-Lunch-1.pdf</t>
  </si>
  <si>
    <t xml:space="preserve">https://heritancehotels.eme-devops.com/2026/08/Baani-Ala-carte-Lunch-1.pdf</t>
  </si>
  <si>
    <t xml:space="preserve">42a43e76025cae76328e158b56f700ce1260c8268a0b4c4e0fb751b5fbe5ba99</t>
  </si>
  <si>
    <t xml:space="preserve">library/035_heritance-aarah/dining_menu/2026_Baani-Ala-carte-Lunch-1.pdf</t>
  </si>
  <si>
    <t xml:space="preserve">2026_Ambula-Vegetarian-Set-Menu-Vegetarian.pdf</t>
  </si>
  <si>
    <t xml:space="preserve">https://heritancehotels.eme-devops.com/2026/08/Ambula-Vegetarian-Set-Menu-Vegetarian.pdf</t>
  </si>
  <si>
    <t xml:space="preserve">e08fa208a9187718416f8cf9a31ed35244820f53858e3dde98d00dd44fff1307</t>
  </si>
  <si>
    <t xml:space="preserve">library/035_heritance-aarah/dining_menu/2026_Ambula-Vegetarian-Set-Menu-Vegetarian.pdf</t>
  </si>
  <si>
    <t xml:space="preserve">2026_Ambula-Set-Menu-Non-Vegetarian.pdf</t>
  </si>
  <si>
    <t xml:space="preserve">https://heritancehotels.eme-devops.com/2026/08/Ambula-Set-Menu-Non-Vegetarian.pdf</t>
  </si>
  <si>
    <t xml:space="preserve">1b400c3132e7dbece19ddb6959a84e690d0b2b53e215e6f742211c115ccc6536</t>
  </si>
  <si>
    <t xml:space="preserve">library/035_heritance-aarah/dining_menu/2026_Ambula-Set-Menu-Non-Vegetarian.pdf</t>
  </si>
  <si>
    <t xml:space="preserve">2026_Sky-Bar-Nibbles-Menu.pdf</t>
  </si>
  <si>
    <t xml:space="preserve">https://heritancehotels.eme-devops.com/2026/08/Sky-Bar-Nibbles-Menu.pdf</t>
  </si>
  <si>
    <t xml:space="preserve">2a1f4334cf77a221354d7ab8890a27c4e6281a944f470b0ecf83751882e4e8aa</t>
  </si>
  <si>
    <t xml:space="preserve">library/035_heritance-aarah/dining_menu/2026_Sky-Bar-Nibbles-Menu.pdf</t>
  </si>
  <si>
    <t xml:space="preserve">2026_Ralu-A-la-carte-Vegetarian-Menu.pdf</t>
  </si>
  <si>
    <t xml:space="preserve">https://heritancehotels.eme-devops.com/2026/08/Ralu-A-la-carte-Vegetarian-Menu.pdf</t>
  </si>
  <si>
    <t xml:space="preserve">0bd4031e2caaf26c5d912215afa844dfe05f2a93d622f0e6aa26cb94c941d730</t>
  </si>
  <si>
    <t xml:space="preserve">library/035_heritance-aarah/dining_menu/2026_Ralu-A-la-carte-Vegetarian-Menu.pdf</t>
  </si>
  <si>
    <t xml:space="preserve">2026_Ralu-A-la-carte-Editable.pdf</t>
  </si>
  <si>
    <t xml:space="preserve">https://heritancehotels.eme-devops.com/2026/08/Ralu-A-la-carte-Editable.pdf</t>
  </si>
  <si>
    <t xml:space="preserve">0697933cf2b341ce3809c0e33860ecd5c7f58dbd51de0fb06bd48a347c40a011</t>
  </si>
  <si>
    <t xml:space="preserve">library/035_heritance-aarah/dining_menu/2026_Ralu-A-la-carte-Editable.pdf</t>
  </si>
  <si>
    <t xml:space="preserve">2026_Ralu-A-la-carte-Afernoon-menu.pdf</t>
  </si>
  <si>
    <t xml:space="preserve">https://heritancehotels.eme-devops.com/2026/08/Ralu-A-la-carte-Afernoon-menu.pdf</t>
  </si>
  <si>
    <t xml:space="preserve">6be9c847c00f23b3b27e9e4d7bf58d96b8db9a7b90b89faafd57cc280e382b1f</t>
  </si>
  <si>
    <t xml:space="preserve">library/035_heritance-aarah/dining_menu/2026_Ralu-A-la-carte-Afernoon-menu.pdf</t>
  </si>
  <si>
    <t xml:space="preserve">2026_KIDS-Menu-New.pdf</t>
  </si>
  <si>
    <t xml:space="preserve">https://heritancehotels.eme-devops.com/2026/08/KIDS-Menu-New.pdf</t>
  </si>
  <si>
    <t xml:space="preserve">6ed9ec2e8060d0a65e6a837e208e55a8f97538f2a483d7c472663113d049a42c</t>
  </si>
  <si>
    <t xml:space="preserve">library/035_heritance-aarah/dining_menu/2026_KIDS-Menu-New.pdf</t>
  </si>
  <si>
    <t xml:space="preserve">2026_Ginifati-Vegan-Menu.pdf</t>
  </si>
  <si>
    <t xml:space="preserve">https://heritancehotels.eme-devops.com/2026/08/Ginifati-Vegan-Menu.pdf</t>
  </si>
  <si>
    <t xml:space="preserve">5a9e28d931af6da2a76dabe48df1fd17769cf277912a693a65129645d6b8ea70</t>
  </si>
  <si>
    <t xml:space="preserve">library/035_heritance-aarah/dining_menu/2026_Ginifati-Vegan-Menu.pdf</t>
  </si>
  <si>
    <t xml:space="preserve">2026_Ginifati-Menu-Option-2.pdf</t>
  </si>
  <si>
    <t xml:space="preserve">https://heritancehotels.eme-devops.com/2026/08/Ginifati-Menu-Option-2.pdf</t>
  </si>
  <si>
    <t xml:space="preserve">507dc303cfdb3ff8c2ba240d20d285cbc4e21dce2ca9dc54807ff61e63e6844c</t>
  </si>
  <si>
    <t xml:space="preserve">library/035_heritance-aarah/dining_menu/2026_Ginifati-Menu-Option-2.pdf</t>
  </si>
  <si>
    <t xml:space="preserve">2026_GInifati-Menu-Option-1.pdf</t>
  </si>
  <si>
    <t xml:space="preserve">https://heritancehotels.eme-devops.com/2026/08/GInifati-Menu-Option-1.pdf</t>
  </si>
  <si>
    <t xml:space="preserve">5c117042aec566a97b70eb7d5f4799403e2b1778150fd7624227323841451aee</t>
  </si>
  <si>
    <t xml:space="preserve">library/035_heritance-aarah/dining_menu/2026_GInifati-Menu-Option-1.pdf</t>
  </si>
  <si>
    <t xml:space="preserve">2026_Bandhi-Pizza-Snack-Menu.pdf</t>
  </si>
  <si>
    <t xml:space="preserve">https://heritancehotels.eme-devops.com/2026/08/Bandhi-Pizza-Snack-Menu.pdf</t>
  </si>
  <si>
    <t xml:space="preserve">702092b0257067d248748c2bcce851909075ff64a3edd931a82ff1c0bf5ad7d0</t>
  </si>
  <si>
    <t xml:space="preserve">library/035_heritance-aarah/dining_menu/2026_Bandhi-Pizza-Snack-Menu.pdf</t>
  </si>
  <si>
    <t xml:space="preserve">2026_Baani-Veg-Ala-carte.pdf</t>
  </si>
  <si>
    <t xml:space="preserve">https://heritancehotels.eme-devops.com/2026/08/Baani-Veg-Ala-carte.pdf</t>
  </si>
  <si>
    <t xml:space="preserve">7f75e3602b3d219d327da9c336a05f7bd9e6f00220123301c1e4f2d71aef9f80</t>
  </si>
  <si>
    <t xml:space="preserve">library/035_heritance-aarah/dining_menu/2026_Baani-Veg-Ala-carte.pdf</t>
  </si>
  <si>
    <t xml:space="preserve">2026_HTF-Snack-Menu-26-27.pdf.pdf</t>
  </si>
  <si>
    <t xml:space="preserve">https://heritancehotels.eme-devops.com/2026/07/HTF-Snack-Menu-26-27.pdf.pdf</t>
  </si>
  <si>
    <t xml:space="preserve">bc007eae411c46047c9ae6e29037690ad4115dde39a650cdd15d41526e9b6bc9</t>
  </si>
  <si>
    <t xml:space="preserve">library/035_heritance-aarah/dining_menu/2026_HTF-Snack-Menu-26-27.pdf.pdf</t>
  </si>
  <si>
    <t xml:space="preserve">2026_HTF-Premium-Wines-26-27.pdf.pdf</t>
  </si>
  <si>
    <t xml:space="preserve">https://heritancehotels.eme-devops.com/2026/07/HTF-Premium-Wines-26-27.pdf.pdf</t>
  </si>
  <si>
    <t xml:space="preserve">8592831fe7a0cf21137b8a33d87c3d7636661239db3898c01620c22adb980291</t>
  </si>
  <si>
    <t xml:space="preserve">library/035_heritance-aarah/dining_menu/2026_HTF-Premium-Wines-26-27.pdf.pdf</t>
  </si>
  <si>
    <t xml:space="preserve">2026_HTF-Beverage-Portfolio-26.27.pdf.pdf</t>
  </si>
  <si>
    <t xml:space="preserve">https://heritancehotels.eme-devops.com/2026/07/HTF-Beverage-Portfolio-26.27.pdf.pdf</t>
  </si>
  <si>
    <t xml:space="preserve">63139658dcf982f2dd67e89d69cd7f7be3b04e93c1cb9a58e8533823d1222348</t>
  </si>
  <si>
    <t xml:space="preserve">library/035_heritance-aarah/dining_menu/2026_HTF-Beverage-Portfolio-26.27.pdf.pdf</t>
  </si>
  <si>
    <t xml:space="preserve">2026_HTF-Ala-Cart-Menu-26-27.pdf.pdf</t>
  </si>
  <si>
    <t xml:space="preserve">https://heritancehotels.eme-devops.com/2026/07/HTF-Ala-Cart-Menu-26-27.pdf.pdf</t>
  </si>
  <si>
    <t xml:space="preserve">8a7ed7caa28e0b2b5b868ac0c90b23eaa25cf811d6dda09916781bcd8d508bfb</t>
  </si>
  <si>
    <t xml:space="preserve">library/035_heritance-aarah/dining_menu/2026_HTF-Ala-Cart-Menu-26-27.pdf.pdf</t>
  </si>
  <si>
    <t xml:space="preserve">2026_HTF-Pekoe-Trail-Picnic-Breakfast.pdf</t>
  </si>
  <si>
    <t xml:space="preserve">https://heritancehotels.eme-devops.com/2026/07/HTF-Pekoe-Trail-Picnic-Breakfast.pdf</t>
  </si>
  <si>
    <t xml:space="preserve">5ce6841e2b4d9a85d866c45ea1c4cd5d2ae39c667db6c6bca74917a304b47999</t>
  </si>
  <si>
    <t xml:space="preserve">library/035_heritance-aarah/dining_menu/2026_HTF-Pekoe-Trail-Picnic-Breakfast.pdf</t>
  </si>
  <si>
    <t xml:space="preserve">2026_Ceylon-Tea-Expereince-Menu.pdf</t>
  </si>
  <si>
    <t xml:space="preserve">https://heritancehotels.eme-devops.com/2026/07/Ceylon-Tea-Expereince-Menu.pdf</t>
  </si>
  <si>
    <t xml:space="preserve">398b0872401435e6627a68c7a8ded213a2eb0781ad7732668a8241cc3d0bae59</t>
  </si>
  <si>
    <t xml:space="preserve">library/035_heritance-aarah/dining_menu/2026_Ceylon-Tea-Expereince-Menu.pdf</t>
  </si>
  <si>
    <t xml:space="preserve">2026_Bon-Fire.pdf</t>
  </si>
  <si>
    <t xml:space="preserve">https://heritancehotels.eme-devops.com/2026/07/Bon-Fire.pdf</t>
  </si>
  <si>
    <t xml:space="preserve">7d3e8aec42b9fdbab4e2efcb69b5b5bcd6bc9cad307cd1acc7c3d9149f6c2ede</t>
  </si>
  <si>
    <t xml:space="preserve">library/035_heritance-aarah/dining_menu/2026_Bon-Fire.pdf</t>
  </si>
  <si>
    <t xml:space="preserve">2026_KIDS-MENU-RGB.pdf</t>
  </si>
  <si>
    <t xml:space="preserve">https://heritancehotels.eme-devops.com/2026/07/KIDS-MENU-RGB.pdf</t>
  </si>
  <si>
    <t xml:space="preserve">e501b0e7cf815da58965e19acd1caeee7bd8cec5c81a3dd8dc98ed8dfca87ad9</t>
  </si>
  <si>
    <t xml:space="preserve">library/035_heritance-aarah/dining_menu/2026_KIDS-MENU-RGB.pdf</t>
  </si>
  <si>
    <t xml:space="preserve">2026_EATING-INN-ALA-CARTE-May-2026-for-qr-code.pdf</t>
  </si>
  <si>
    <t xml:space="preserve">https://heritancehotels.eme-devops.com/2026/07/EATING-INN-ALA-CARTE-May-2026-for-qr-code.pdf</t>
  </si>
  <si>
    <t xml:space="preserve">043a954554359ace0685f1eb3b05a4cdfd90a87f34c915e9459b53bc2171eecc</t>
  </si>
  <si>
    <t xml:space="preserve">library/035_heritance-aarah/dining_menu/2026_EATING-INN-ALA-CARTE-May-2026-for-qr-code.pdf</t>
  </si>
  <si>
    <t xml:space="preserve">2026_Premium-All-Inclusive-Wine-Beverage-List-10.06.2026.pdf</t>
  </si>
  <si>
    <t xml:space="preserve">https://heritancehotels.eme-devops.com/2026/06/Premium-All-Inclusive-Wine-Beverage-List-10.06.2026.pdf</t>
  </si>
  <si>
    <t xml:space="preserve">c634b88597ebc67d86d0839043e8dcacd75027e089a39aff0ae61c6f4c97fd16</t>
  </si>
  <si>
    <t xml:space="preserve">library/035_heritance-aarah/dining_menu/2026_Premium-All-Inclusive-Wine-Beverage-List-10.06.2026.pdf</t>
  </si>
  <si>
    <t xml:space="preserve">2026_HK-Beverage-Menu.pdf</t>
  </si>
  <si>
    <t xml:space="preserve">https://heritancehotels.eme-devops.com/2026/04/HK-Beverage-Menu.pdf</t>
  </si>
  <si>
    <t xml:space="preserve">df973a1a05ea33aef4be9fba34458bfee2aa660c90eca44ecb22ff9bb5044d51</t>
  </si>
  <si>
    <t xml:space="preserve">library/035_heritance-aarah/dining_menu/2026_HK-Beverage-Menu.pdf</t>
  </si>
  <si>
    <t xml:space="preserve">2026_HK-A-La-Carte-kanchana.pdf</t>
  </si>
  <si>
    <t xml:space="preserve">https://heritancehotels.eme-devops.com/2026/04/HK-A-La-Carte-kanchana.pdf</t>
  </si>
  <si>
    <t xml:space="preserve">087f1734ed7b0b4706e7724d315922a558034e1de7bb13cdd820638e3e77142f</t>
  </si>
  <si>
    <t xml:space="preserve">library/035_heritance-aarah/dining_menu/2026_HK-A-La-Carte-kanchana.pdf</t>
  </si>
  <si>
    <t xml:space="preserve">2026_HK-A-La-Carte-cafe.pdf</t>
  </si>
  <si>
    <t xml:space="preserve">https://heritancehotels.eme-devops.com/2026/04/HK-A-La-Carte-cafe.pdf</t>
  </si>
  <si>
    <t xml:space="preserve">2590c1f3dc5ab71dc2577675e0f56e071ab8f1bbd61d20d52b9a227d85bb5cd0</t>
  </si>
  <si>
    <t xml:space="preserve">library/035_heritance-aarah/dining_menu/2026_HK-A-La-Carte-cafe.pdf</t>
  </si>
  <si>
    <t xml:space="preserve">2026_Kaludiya-new-menu.pdf</t>
  </si>
  <si>
    <t xml:space="preserve">https://heritancehotels.eme-devops.com/2026/04/Kaludiya-new-menu.pdf</t>
  </si>
  <si>
    <t xml:space="preserve">6db4aaf3e80c66160bf43513fc9ce2f1a4767549fcf108351df2e3d26d2673de</t>
  </si>
  <si>
    <t xml:space="preserve">library/035_heritance-aarah/dining_menu/2026_Kaludiya-new-menu.pdf</t>
  </si>
  <si>
    <t xml:space="preserve">2026_HK-Wine-List.pdf</t>
  </si>
  <si>
    <t xml:space="preserve">https://heritancehotels.eme-devops.com/2026/04/HK-Wine-List.pdf</t>
  </si>
  <si>
    <t xml:space="preserve">5c6be286c529d7dc2ff429f53fde02870df14f2b1a087ae5a694377cc185657a</t>
  </si>
  <si>
    <t xml:space="preserve">library/035_heritance-aarah/dining_menu/2026_HK-Wine-List.pdf</t>
  </si>
  <si>
    <t xml:space="preserve">2026_HK-IRD-Menu.pdf</t>
  </si>
  <si>
    <t xml:space="preserve">https://heritancehotels.eme-devops.com/2026/04/HK-IRD-Menu.pdf</t>
  </si>
  <si>
    <t xml:space="preserve">095bb756289cea3f2cad60a33aba3547346eeffa781ade73a1b44d042b4245a7</t>
  </si>
  <si>
    <t xml:space="preserve">library/035_heritance-aarah/dining_menu/2026_HK-IRD-Menu.pdf</t>
  </si>
  <si>
    <t xml:space="preserve">2026_HK-Cocktail-Menu-2026.pdf</t>
  </si>
  <si>
    <t xml:space="preserve">https://heritancehotels.eme-devops.com/2026/04/HK-Cocktail-Menu-2026.pdf</t>
  </si>
  <si>
    <t xml:space="preserve">06ac7b851e9dcf00d5796c08be8ea97979a8517cf7d3e93e754d5c26c0bb1004</t>
  </si>
  <si>
    <t xml:space="preserve">library/035_heritance-aarah/dining_menu/2026_HK-Cocktail-Menu-2026.pdf</t>
  </si>
  <si>
    <t xml:space="preserve">2026_4eb74b23_Ambula-Vegetarian-Set-Menu-Vegetarian.pdf</t>
  </si>
  <si>
    <t xml:space="preserve">https://heritancehotels.eme-devops.com/2026/02/Ambula-Vegetarian-Set-Menu-Vegetarian.pdf</t>
  </si>
  <si>
    <t xml:space="preserve">4eb74b23db2060610274078fc0ddaf980606df2b28e70416407ca02c41e44369</t>
  </si>
  <si>
    <t xml:space="preserve">library/035_heritance-aarah/dining_menu/2026_4eb74b23_Ambula-Vegetarian-Set-Menu-Vegetarian.pdf</t>
  </si>
  <si>
    <t xml:space="preserve">2026_4745cc39_Ambula-Set-Menu-Non-Vegetarian.pdf</t>
  </si>
  <si>
    <t xml:space="preserve">https://heritancehotels.eme-devops.com/2026/02/Ambula-Set-Menu-Non-Vegetarian.pdf</t>
  </si>
  <si>
    <t xml:space="preserve">4745cc39250def60460df55d21ca643e4bf8ac575a531cacdafbe457add4cd02</t>
  </si>
  <si>
    <t xml:space="preserve">library/035_heritance-aarah/dining_menu/2026_4745cc39_Ambula-Set-Menu-Non-Vegetarian.pdf</t>
  </si>
  <si>
    <t xml:space="preserve">2026_Ambula-Menu-Reserve-Options.pdf</t>
  </si>
  <si>
    <t xml:space="preserve">https://heritancehotels.eme-devops.com/2026/02/Ambula-Menu-Reserve-Options.pdf</t>
  </si>
  <si>
    <t xml:space="preserve">17fe7868bb4104c3a7777ee2d4d2e36d2746ed34fb85535eb168653e7c97d6fd</t>
  </si>
  <si>
    <t xml:space="preserve">library/035_heritance-aarah/dining_menu/2026_Ambula-Menu-Reserve-Options.pdf</t>
  </si>
  <si>
    <t xml:space="preserve">2026_Aarah-Baani-Master-Wine-List-2026.pdf</t>
  </si>
  <si>
    <t xml:space="preserve">https://heritancehotels.eme-devops.com/2026/02/Aarah-Baani-Master-Wine-List-2026.pdf</t>
  </si>
  <si>
    <t xml:space="preserve">73799d4444483acf53578817dfeb558e3d8925570635a5dc4de93ba0d3035ccc</t>
  </si>
  <si>
    <t xml:space="preserve">library/035_heritance-aarah/dining_menu/2026_Aarah-Baani-Master-Wine-List-2026.pdf</t>
  </si>
  <si>
    <t xml:space="preserve">2026_Aarah-Ralu-Master-Wine-List-2026.pdf</t>
  </si>
  <si>
    <t xml:space="preserve">https://heritancehotels.eme-devops.com/2026/02/Aarah-Ralu-Master-Wine-List-2026.pdf</t>
  </si>
  <si>
    <t xml:space="preserve">2c544cdd1558dc37c41e193dfb9342d8c778a4c38e2785cb0854e643221129d6</t>
  </si>
  <si>
    <t xml:space="preserve">library/035_heritance-aarah/dining_menu/2026_Aarah-Ralu-Master-Wine-List-2026.pdf</t>
  </si>
  <si>
    <t xml:space="preserve">2026_Aarah-Ginifati-Set-Menu-No-01-02.02.2026.pdf</t>
  </si>
  <si>
    <t xml:space="preserve">https://heritancehotels.eme-devops.com/2026/02/Aarah-Ginifati-Set-Menu-No-01-02.02.2026.pdf</t>
  </si>
  <si>
    <t xml:space="preserve">c19e9191baf056ef895eb432c187328bb8457ad10e52cb3de6d82d2e11bea678</t>
  </si>
  <si>
    <t xml:space="preserve">library/035_heritance-aarah/dining_menu/2026_Aarah-Ginifati-Set-Menu-No-01-02.02.2026.pdf</t>
  </si>
  <si>
    <t xml:space="preserve">2026_Heritance-Tea-Factory-Wine-List-26.27.pdf</t>
  </si>
  <si>
    <t xml:space="preserve">https://heritancehotels.eme-devops.com/2026/01/Heritance-Tea-Factory-Wine-List-26.27.pdf</t>
  </si>
  <si>
    <t xml:space="preserve">d816f2d02351f72fd09a24e47b88180a38f5c03738b6e18e6a51adeeeea58baf</t>
  </si>
  <si>
    <t xml:space="preserve">library/035_heritance-aarah/dining_menu/2026_Heritance-Tea-Factory-Wine-List-26.27.pdf</t>
  </si>
  <si>
    <t xml:space="preserve">2026_Heritance-Tea-Factory-Beverage-Menu-26.27.pdf</t>
  </si>
  <si>
    <t xml:space="preserve">https://heritancehotels.eme-devops.com/2026/01/Heritance-Tea-Factory-Beverage-Menu-26.27.pdf</t>
  </si>
  <si>
    <t xml:space="preserve">55a9c45a22244710b1b359bd40ec9839271be4df447ac5048d76dba8a9ceb776</t>
  </si>
  <si>
    <t xml:space="preserve">library/035_heritance-aarah/dining_menu/2026_Heritance-Tea-Factory-Beverage-Menu-26.27.pdf</t>
  </si>
  <si>
    <t xml:space="preserve">2026_HK-A-La-Carte-kanchana-1.pdf</t>
  </si>
  <si>
    <t xml:space="preserve">https://heritancehotels.eme-devops.com/2026/01/HK-A-La-Carte-kanchana-1.pdf</t>
  </si>
  <si>
    <t xml:space="preserve">11a0fce7efeaa59a82d4bf8802717b8efb62b7a26d7b29837869573cf39062ed</t>
  </si>
  <si>
    <t xml:space="preserve">library/035_heritance-aarah/dining_menu/2026_HK-A-La-Carte-kanchana-1.pdf</t>
  </si>
  <si>
    <t xml:space="preserve">2026_THE-TEA-INFUSED-SET-MENU-BY-JAMES-TAYLOR-2025-2026.pdf</t>
  </si>
  <si>
    <t xml:space="preserve">https://heritancehotels.eme-devops.com/2025/11/THE-TEA-INFUSED-SET-MENU-BY-JAMES-TAYLOR-2025-2026.pdf</t>
  </si>
  <si>
    <t xml:space="preserve">dfb7981065834ed720238589f4c6c85d45b9b921caf8d5cf85c261497268f474</t>
  </si>
  <si>
    <t xml:space="preserve">library/035_heritance-aarah/dining_menu/2026_THE-TEA-INFUSED-SET-MENU-BY-JAMES-TAYLOR-2025-2026.pdf</t>
  </si>
  <si>
    <t xml:space="preserve">2026_Hethersett-Snack-Menu-2025-2026-1.pdf</t>
  </si>
  <si>
    <t xml:space="preserve">https://heritancehotels.eme-devops.com/2025/11/Hethersett-Snack-Menu-2025-2026-1.pdf</t>
  </si>
  <si>
    <t xml:space="preserve">f3de15f521b05950cab055b2924cda49d0e926bc80b4e56675f0a65c3510e103</t>
  </si>
  <si>
    <t xml:space="preserve">library/035_heritance-aarah/dining_menu/2026_Hethersett-Snack-Menu-2025-2026-1.pdf</t>
  </si>
  <si>
    <t xml:space="preserve">2026_HETHERSETT-SNACK-MENU-2025-2026.pdf</t>
  </si>
  <si>
    <t xml:space="preserve">https://heritancehotels.eme-devops.com/2025/09/HETHERSETT-SNACK-MENU-2025-2026.pdf</t>
  </si>
  <si>
    <t xml:space="preserve">eaa13d3bec2b5aaa07522e44f5854a0251422048b323227123ffcba0928ba9b6</t>
  </si>
  <si>
    <t xml:space="preserve">library/035_heritance-aarah/dining_menu/2026_HETHERSETT-SNACK-MENU-2025-2026.pdf</t>
  </si>
  <si>
    <t xml:space="preserve">2026_HETHERSETT-BONFIRE-MENU-2025-2026.pdf</t>
  </si>
  <si>
    <t xml:space="preserve">https://heritancehotels.eme-devops.com/2025/09/HETHERSETT-BONFIRE-MENU-2025-2026.pdf</t>
  </si>
  <si>
    <t xml:space="preserve">5f7587e063872d8d519792b5268c654f4b8c2382d49f964ca810f8292db11687</t>
  </si>
  <si>
    <t xml:space="preserve">library/035_heritance-aarah/dining_menu/2026_HETHERSETT-BONFIRE-MENU-2025-2026.pdf</t>
  </si>
  <si>
    <t xml:space="preserve">2026_KENMARE-ALA-CART-MENU-2025-2026.pdf</t>
  </si>
  <si>
    <t xml:space="preserve">https://heritancehotels.eme-devops.com/2025/09/KENMARE-ALA-CART-MENU-2025-2026.pdf</t>
  </si>
  <si>
    <t xml:space="preserve">2bb429c66383e7213664c4b7a0399e6c6c12e59d6b2491dcc855cb786825ddbc</t>
  </si>
  <si>
    <t xml:space="preserve">library/035_heritance-aarah/dining_menu/2026_KENMARE-ALA-CART-MENU-2025-2026.pdf</t>
  </si>
  <si>
    <t xml:space="preserve">2026_HTF-Beverage-Menu-2025-2026.pdf</t>
  </si>
  <si>
    <t xml:space="preserve">https://heritancehotels.eme-devops.com/2025/09/HTF-Beverage-Menu-2025-2026.pdf</t>
  </si>
  <si>
    <t xml:space="preserve">84f99498254811a47e08a514115212af55f99a67219ec9924e2015b0674276aa</t>
  </si>
  <si>
    <t xml:space="preserve">library/035_heritance-aarah/dining_menu/2026_HTF-Beverage-Menu-2025-2026.pdf</t>
  </si>
  <si>
    <t xml:space="preserve">2025_Aarah-Ginifati-Set-Menu-No-02-01.12.2025.pdf</t>
  </si>
  <si>
    <t xml:space="preserve">https://heritancehotels.eme-devops.com/2026/01/Aarah-Ginifati-Set-Menu-No-02-01.12.2025.pdf</t>
  </si>
  <si>
    <t xml:space="preserve">f4cb8333cdc41176ec12102d074167a37aa321e36e271b221f05b928717b5c1f</t>
  </si>
  <si>
    <t xml:space="preserve">library/035_heritance-aarah/dining_menu/2025_Aarah-Ginifati-Set-Menu-No-02-01.12.2025.pdf</t>
  </si>
  <si>
    <t xml:space="preserve">2025_HK-Bites-Menu.pdf</t>
  </si>
  <si>
    <t xml:space="preserve">https://heritancehotels.eme-devops.com/2025/11/HK-Bites-Menu.pdf</t>
  </si>
  <si>
    <t xml:space="preserve">20975dae6f5fafe1722b97d56c75b183a7add505f382b8313a1464894ee164e7</t>
  </si>
  <si>
    <t xml:space="preserve">library/035_heritance-aarah/dining_menu/2025_HK-Bites-Menu.pdf</t>
  </si>
  <si>
    <t xml:space="preserve">2025_HK-A-La-Carte-1.pdf</t>
  </si>
  <si>
    <t xml:space="preserve">https://heritancehotels.eme-devops.com/2025/11/HK-A-La-Carte-1.pdf</t>
  </si>
  <si>
    <t xml:space="preserve">3ae1f643d0a3cc60f1492a11113e36b5831e7e361947cd7d191f2d456ccaeb7e</t>
  </si>
  <si>
    <t xml:space="preserve">library/035_heritance-aarah/dining_menu/2025_HK-A-La-Carte-1.pdf</t>
  </si>
  <si>
    <t xml:space="preserve">2025_Aarah-PAI-Wine-Beverage-List-18.09.2025.pdf</t>
  </si>
  <si>
    <t xml:space="preserve">https://heritancehotels.eme-devops.com/2025/09/Aarah-PAI-Wine-Beverage-List-18.09.2025.pdf</t>
  </si>
  <si>
    <t xml:space="preserve">6869a8390c3964442b94f81a97657de7ce46ebaea2a25a5a4e3cff00a98a9ac9</t>
  </si>
  <si>
    <t xml:space="preserve">library/035_heritance-aarah/dining_menu/2025_Aarah-PAI-Wine-Beverage-List-18.09.2025.pdf</t>
  </si>
  <si>
    <t xml:space="preserve">2025_Aarah-Reserve-Beverage-List-20.09.2025.pdf</t>
  </si>
  <si>
    <t xml:space="preserve">https://heritancehotels.eme-devops.com/2025/09/Aarah-Reserve-Beverage-List-20.09.2025.pdf</t>
  </si>
  <si>
    <t xml:space="preserve">ea4d94f8a6e60dee7a76f151159644248cbab2a3a434f2bbf5d027bd8235bd03</t>
  </si>
  <si>
    <t xml:space="preserve">library/035_heritance-aarah/dining_menu/2025_Aarah-Reserve-Beverage-List-20.09.2025.pdf</t>
  </si>
  <si>
    <t xml:space="preserve">2025_IVD-Ala-carte-Menu-Snack-Menu-3.00-pm-to-6.00-pm.pdf</t>
  </si>
  <si>
    <t xml:space="preserve">https://heritancehotels.eme-devops.com/2025/09/IVD-Ala-carte-Menu-Snack-Menu-3.00-pm-to-6.00-pm.pdf</t>
  </si>
  <si>
    <t xml:space="preserve">fa887fccfdd74adcf49fd065c808392b7607563d77702a25fe99ba5d654d8be1</t>
  </si>
  <si>
    <t xml:space="preserve">library/035_heritance-aarah/dining_menu/2025_IVD-Ala-carte-Menu-Snack-Menu-3.00-pm-to-6.00-pm.pdf</t>
  </si>
  <si>
    <t xml:space="preserve">2025_IVD-Ala-carte-Menu-A-la-carte-12.00-pm-to-3.00-pm-7.00-pm-to-11.00-pm.pdf</t>
  </si>
  <si>
    <t xml:space="preserve">https://heritancehotels.eme-devops.com/2025/09/IVD-Ala-carte-Menu-A-la-carte-12.00-pm-to-3.00-pm-7.00-pm-to-11.00-pm.pdf</t>
  </si>
  <si>
    <t xml:space="preserve">07dd49d5882a8ac74bc77b05d52e6fae3f2dab7e27aec2212904d7895609086b</t>
  </si>
  <si>
    <t xml:space="preserve">library/035_heritance-aarah/dining_menu/2025_IVD-Ala-carte-Menu-A-la-carte-12.00-pm-to-3.00-pm-7.00-pm-to-11.00-pm.pdf</t>
  </si>
  <si>
    <t xml:space="preserve">2025_IVD-Ala-carte-Menu-Breakfast-7.00-am-to-11.00-am.pdf</t>
  </si>
  <si>
    <t xml:space="preserve">https://heritancehotels.eme-devops.com/2025/09/IVD-Ala-carte-Menu-Breakfast-7.00-am-to-11.00-am.pdf</t>
  </si>
  <si>
    <t xml:space="preserve">e7d5b9fce409f98fe5fdc8c37606dcfc783439b0cdcc2d47b52222bcd70a97ca</t>
  </si>
  <si>
    <t xml:space="preserve">library/035_heritance-aarah/dining_menu/2025_IVD-Ala-carte-Menu-Breakfast-7.00-am-to-11.00-am.pdf</t>
  </si>
  <si>
    <t xml:space="preserve">2025_Bandhi-Pizza-Snack-Menu.pdf</t>
  </si>
  <si>
    <t xml:space="preserve">https://heritancehotels.eme-devops.com/2025/09/Bandhi-Pizza-Snack-Menu.pdf</t>
  </si>
  <si>
    <t xml:space="preserve">7698ff247dc4a34fd408c54ed85ae1147e65162a9da2339c5fe3ae9faa4557ff</t>
  </si>
  <si>
    <t xml:space="preserve">library/035_heritance-aarah/dining_menu/2025_Bandhi-Pizza-Snack-Menu.pdf</t>
  </si>
  <si>
    <t xml:space="preserve">2025_Ranba-Ala-carte-Lunch-Dinner-Veg.pdf</t>
  </si>
  <si>
    <t xml:space="preserve">https://heritancehotels.eme-devops.com/2025/09/Ranba-Ala-carte-Lunch-Dinner-Veg.pdf</t>
  </si>
  <si>
    <t xml:space="preserve">7456a3197c8b4a2d8b369cc87cbd3742c6f5ebb5dbd8cd5b6d70cb2ab28ae779</t>
  </si>
  <si>
    <t xml:space="preserve">library/035_heritance-aarah/dining_menu/2025_Ranba-Ala-carte-Lunch-Dinner-Veg.pdf</t>
  </si>
  <si>
    <t xml:space="preserve">2025_Ambula-Vegetarian-Set-Menu-Vegetarian.pdf</t>
  </si>
  <si>
    <t xml:space="preserve">https://heritancehotels.eme-devops.com/2025/09/Ambula-Vegetarian-Set-Menu-Vegetarian.pdf</t>
  </si>
  <si>
    <t xml:space="preserve">3f3e207e73338b70eda4e6e191c8d017262bd5d2aadb8bab96d07227577ce3b7</t>
  </si>
  <si>
    <t xml:space="preserve">library/035_heritance-aarah/dining_menu/2025_Ambula-Vegetarian-Set-Menu-Vegetarian.pdf</t>
  </si>
  <si>
    <t xml:space="preserve">2025_KIDS-Menu-Ginifati.pdf</t>
  </si>
  <si>
    <t xml:space="preserve">https://heritancehotels.eme-devops.com/2025/09/KIDS-Menu-Ginifati.pdf</t>
  </si>
  <si>
    <t xml:space="preserve">04435b41fd0416c7665086671f8aa521c9c092906f8232fb5161e34743235fa1</t>
  </si>
  <si>
    <t xml:space="preserve">library/035_heritance-aarah/dining_menu/2025_KIDS-Menu-Ginifati.pdf</t>
  </si>
  <si>
    <t xml:space="preserve">2025_GInifati-Editable-OP1-1.pdf</t>
  </si>
  <si>
    <t xml:space="preserve">https://heritancehotels.eme-devops.com/2025/09/GInifati-Editable-OP1-1.pdf</t>
  </si>
  <si>
    <t xml:space="preserve">b4b341850a8639b3a14921e8cec4a49ef9ad38951b0b78c85f9452061a20782f</t>
  </si>
  <si>
    <t xml:space="preserve">library/035_heritance-aarah/dining_menu/2025_GInifati-Editable-OP1-1.pdf</t>
  </si>
  <si>
    <t xml:space="preserve">2025_GInifati-Editable-OP2-2.pdf</t>
  </si>
  <si>
    <t xml:space="preserve">https://heritancehotels.eme-devops.com/2025/09/GInifati-Editable-OP2-2.pdf</t>
  </si>
  <si>
    <t xml:space="preserve">a33ea97dab62e22d1a346d72a1826c30291f0db6ec25ec6d08a99f06108ad40c</t>
  </si>
  <si>
    <t xml:space="preserve">library/035_heritance-aarah/dining_menu/2025_GInifati-Editable-OP2-2.pdf</t>
  </si>
  <si>
    <t xml:space="preserve">2025_Baani-Ala-carte-Lunch.pdf</t>
  </si>
  <si>
    <t xml:space="preserve">https://heritancehotels.eme-devops.com/2025/09/Baani-Ala-carte-Lunch.pdf</t>
  </si>
  <si>
    <t xml:space="preserve">605f2b0b5288876e7c1ac7678c41380ccb1df83ed3faa9d9bc71d5cf0de2ac6d</t>
  </si>
  <si>
    <t xml:space="preserve">library/035_heritance-aarah/dining_menu/2025_Baani-Ala-carte-Lunch.pdf</t>
  </si>
  <si>
    <t xml:space="preserve">2025_Ralu-A-la-carte-Editable-002-1-1.pdf</t>
  </si>
  <si>
    <t xml:space="preserve">https://heritancehotels.eme-devops.com/2025/09/Ralu-A-la-carte-Editable-002-1-1.pdf</t>
  </si>
  <si>
    <t xml:space="preserve">https://heritancehotels.eme-devops.com/2025/09/Ralu-A-la-carte-Editable-002-1-1.pdf | https://heritancehotels.eme-devops.com/2025/09/Ralu-A-la-carte-Editable-002-1.pdf</t>
  </si>
  <si>
    <t xml:space="preserve">6f321d5daa342dfe05c60949cb39ea2662d47c2c965a2b664fc62250318be72c</t>
  </si>
  <si>
    <t xml:space="preserve">library/035_heritance-aarah/dining_menu/2025_Ralu-A-la-carte-Editable-002-1-1.pdf</t>
  </si>
  <si>
    <t xml:space="preserve">2025_Premium-All-Inclusive-Wine-Beverage-List-01.09.2025.pdf</t>
  </si>
  <si>
    <t xml:space="preserve">https://heritancehotels.eme-devops.com/2025/09/Premium-All-Inclusive-Wine-Beverage-List-01.09.2025.pdf</t>
  </si>
  <si>
    <t xml:space="preserve">a7d847bda7d696733433ca25c46520c5e0a39bda53a3ae9a29c67d312be6f087</t>
  </si>
  <si>
    <t xml:space="preserve">library/035_heritance-aarah/dining_menu/2025_Premium-All-Inclusive-Wine-Beverage-List-01.09.2025.pdf</t>
  </si>
  <si>
    <t xml:space="preserve">2025_KIDS-Menu.pdf</t>
  </si>
  <si>
    <t xml:space="preserve">https://heritancehotels.eme-devops.com/2025/09/KIDS-Menu.pdf</t>
  </si>
  <si>
    <t xml:space="preserve">c51420bbd0ac85f668f4cee4763920d195daf89d695774c1560ae8bf97a47886</t>
  </si>
  <si>
    <t xml:space="preserve">library/035_heritance-aarah/dining_menu/2025_KIDS-Menu.pdf</t>
  </si>
  <si>
    <t xml:space="preserve">2025_Ralu-A-la-carte-Vegetarian-Menu.pdf</t>
  </si>
  <si>
    <t xml:space="preserve">https://heritancehotels.eme-devops.com/2025/09/Ralu-A-la-carte-Vegetarian-Menu.pdf</t>
  </si>
  <si>
    <t xml:space="preserve">1ef3d60057bf0e8f5eac0173db37c8238eb72b9d111872382148173498ccb5a5</t>
  </si>
  <si>
    <t xml:space="preserve">library/035_heritance-aarah/dining_menu/2025_Ralu-A-la-carte-Vegetarian-Menu.pdf</t>
  </si>
  <si>
    <t xml:space="preserve">2025_Aarah-Ralu-A-la-carte-Menu-05.08.2025.pdf</t>
  </si>
  <si>
    <t xml:space="preserve">https://heritancehotels.eme-devops.com/2025/08/Aarah-Ralu-A-la-carte-Menu-05.08.2025.pdf</t>
  </si>
  <si>
    <t xml:space="preserve">https://heritancehotels.eme-devops.com/2025/08/Aarah-Ralu-A-la-carte-Menu-05.08.2025.pdf | https://heritancehotels.eme-devops.com/2025/08/Aarah-Ralu-A-la-carte-Menu-05.08.2025-1.pdf</t>
  </si>
  <si>
    <t xml:space="preserve">60514103506359ea0d64d1a0e11ab501dc13e830a07f522aed90b5cad32a9fdf</t>
  </si>
  <si>
    <t xml:space="preserve">library/035_heritance-aarah/dining_menu/2025_Aarah-Ralu-A-la-carte-Menu-05.08.2025.pdf</t>
  </si>
  <si>
    <t xml:space="preserve">2025_Aarah-Ambula-Set-Menu-Vegetarian-05.08.2025.pdf</t>
  </si>
  <si>
    <t xml:space="preserve">https://heritancehotels.eme-devops.com/2025/08/Aarah-Ambula-Set-Menu-Vegetarian-05.08.2025.pdf</t>
  </si>
  <si>
    <t xml:space="preserve">https://heritancehotels.eme-devops.com/2025/08/Aarah-Ambula-Set-Menu-Vegetarian-05.08.2025.pdf | https://heritancehotels.eme-devops.com/2025/08/aarh-ambula-set-menu-non-veg.pdf</t>
  </si>
  <si>
    <t xml:space="preserve">ddddef422d0490f6deca7ab5004215076cca678f416b868b2999c5ded6de737d</t>
  </si>
  <si>
    <t xml:space="preserve">library/035_heritance-aarah/dining_menu/2025_Aarah-Ambula-Set-Menu-Vegetarian-05.08.2025.pdf</t>
  </si>
  <si>
    <t xml:space="preserve">2025_Aarah-Ambula-Set-Menu-Non-Vegetarian-05.08.2025.pdf</t>
  </si>
  <si>
    <t xml:space="preserve">https://heritancehotels.eme-devops.com/2025/08/Aarah-Ambula-Set-Menu-Non-Vegetarian-05.08.2025.pdf</t>
  </si>
  <si>
    <t xml:space="preserve">5c2b61b799dab8f29f1940ceb9d74f5bc1c1874d9383e2f6cbbf489acd206462</t>
  </si>
  <si>
    <t xml:space="preserve">library/035_heritance-aarah/dining_menu/2025_Aarah-Ambula-Set-Menu-Non-Vegetarian-05.08.2025.pdf</t>
  </si>
  <si>
    <t xml:space="preserve">2025_Aarah-IVD-A-la-carte-Menu-Snack-Menu-OS-OR-01.07.2025.pdf</t>
  </si>
  <si>
    <t xml:space="preserve">https://heritancehotels.eme-devops.com/2025/07/Aarah-IVD-A-la-carte-Menu-Snack-Menu-OS-OR-01.07.2025.pdf</t>
  </si>
  <si>
    <t xml:space="preserve">f6592968d5541b8c303f2da35708598b4841460fd35ff177a85e1a71f88fd027</t>
  </si>
  <si>
    <t xml:space="preserve">library/035_heritance-aarah/dining_menu/2025_Aarah-IVD-A-la-carte-Menu-Snack-Menu-OS-OR-01.07.2025.pdf</t>
  </si>
  <si>
    <t xml:space="preserve">2025_Aarah-IVD-A-la-carte-Menu-OV-BV-01.07.2025.pdf</t>
  </si>
  <si>
    <t xml:space="preserve">https://heritancehotels.eme-devops.com/2025/07/Aarah-IVD-A-la-carte-Menu-OV-BV-01.07.2025.pdf</t>
  </si>
  <si>
    <t xml:space="preserve">7547ee1d97cd603215d7301fbc7fd0b73a223966a41f1b506dc9cf4f73c1c1e4</t>
  </si>
  <si>
    <t xml:space="preserve">library/035_heritance-aarah/dining_menu/2025_Aarah-IVD-A-la-carte-Menu-OV-BV-01.07.2025.pdf</t>
  </si>
  <si>
    <t xml:space="preserve">2025_Aarah-IVD-A-la-carte-Menu-Lunch-Dinner-OS-OR-01.07.2025.pdf</t>
  </si>
  <si>
    <t xml:space="preserve">https://heritancehotels.eme-devops.com/2025/07/Aarah-IVD-A-la-carte-Menu-Lunch-Dinner-OS-OR-01.07.2025.pdf</t>
  </si>
  <si>
    <t xml:space="preserve">aa37d492304f14903024369cfdf47cb64bd62dbf9803e9706678cb760a09b11b</t>
  </si>
  <si>
    <t xml:space="preserve">library/035_heritance-aarah/dining_menu/2025_Aarah-IVD-A-la-carte-Menu-Lunch-Dinner-OS-OR-01.07.2025.pdf</t>
  </si>
  <si>
    <t xml:space="preserve">2025_Aarah-IVD-A-la-carte-Menu-Breakfast-OS-OR-01.07.2025.pdf</t>
  </si>
  <si>
    <t xml:space="preserve">https://heritancehotels.eme-devops.com/2025/07/Aarah-IVD-A-la-carte-Menu-Breakfast-OS-OR-01.07.2025.pdf</t>
  </si>
  <si>
    <t xml:space="preserve">757f547b7e91de18d20c08453d6999bb4edf5f2fa93199da88f99a7abe49fbec</t>
  </si>
  <si>
    <t xml:space="preserve">library/035_heritance-aarah/dining_menu/2025_Aarah-IVD-A-la-carte-Menu-Breakfast-OS-OR-01.07.2025.pdf</t>
  </si>
  <si>
    <t xml:space="preserve">2025_Aarah-Reserve-Beverage-List-01.07.2025.pdf</t>
  </si>
  <si>
    <t xml:space="preserve">https://heritancehotels.eme-devops.com/2025/07/Aarah-Reserve-Beverage-List-01.07.2025.pdf</t>
  </si>
  <si>
    <t xml:space="preserve">d767d1748854f29fde0409ac3aeff071583a05c74c8891bd150c67e9a43bc20a</t>
  </si>
  <si>
    <t xml:space="preserve">library/035_heritance-aarah/dining_menu/2025_Aarah-Reserve-Beverage-List-01.07.2025.pdf</t>
  </si>
  <si>
    <t xml:space="preserve">2025_Aarah-Baani-A-la-carte-Menu-Lunch-01.07.2025.pdf</t>
  </si>
  <si>
    <t xml:space="preserve">https://heritancehotels.eme-devops.com/2025/07/Aarah-Baani-A-la-carte-Menu-Lunch-01.07.2025.pdf</t>
  </si>
  <si>
    <t xml:space="preserve">ebf30e0f30a469eaf3606d5d7fa6513df6db168489af8fb227ffa1aed09e23ae</t>
  </si>
  <si>
    <t xml:space="preserve">library/035_heritance-aarah/dining_menu/2025_Aarah-Baani-A-la-carte-Menu-Lunch-01.07.2025.pdf</t>
  </si>
  <si>
    <t xml:space="preserve">2025_Aarah-PAI-Wine-Beverage-List-25.06.2025.pdf</t>
  </si>
  <si>
    <t xml:space="preserve">https://heritancehotels.eme-devops.com/2025/06/Aarah-PAI-Wine-Beverage-List-25.06.2025.pdf</t>
  </si>
  <si>
    <t xml:space="preserve">48349bd2f6e410bbb3367bc1d8e1b4423f515d62ce6a2bc75c20d3d89448a028</t>
  </si>
  <si>
    <t xml:space="preserve">library/035_heritance-aarah/dining_menu/2025_Aarah-PAI-Wine-Beverage-List-25.06.2025.pdf</t>
  </si>
  <si>
    <t xml:space="preserve">2025_HTF-Snack-Menu-2024-2025.pdf</t>
  </si>
  <si>
    <t xml:space="preserve">https://heritancehotels.eme-devops.com/2025/06/HTF-Snack-Menu-2024-2025.pdf</t>
  </si>
  <si>
    <t xml:space="preserve">https://heritancehotels.eme-devops.com/2025/06/HTF-Snack-Menu-2024-2025.pdf | https://heritancehotels.eme-devops.com/2025/02/HTF-Snack-Menu-2024-2025.pdf</t>
  </si>
  <si>
    <t xml:space="preserve">d4c456c32daf20f4efa057f82e0326aeab046396124de830e159c4b6931a25e6</t>
  </si>
  <si>
    <t xml:space="preserve">library/035_heritance-aarah/dining_menu/2025_HTF-Snack-Menu-2024-2025.pdf</t>
  </si>
  <si>
    <t xml:space="preserve">2025_HTF-High-Tea-Menu-2024-2025.pdf</t>
  </si>
  <si>
    <t xml:space="preserve">https://heritancehotels.eme-devops.com/2025/06/HTF-High-Tea-Menu-2024-2025.pdf</t>
  </si>
  <si>
    <t xml:space="preserve">https://heritancehotels.eme-devops.com/2025/06/HTF-High-Tea-Menu-2024-2025.pdf | https://heritancehotels.eme-devops.com/2025/02/HTF-High-Tea-Menu-2024-2025-1.pdf</t>
  </si>
  <si>
    <t xml:space="preserve">a8f26ea491d8e512ed934baee17248f9d357a5dd9bce74f5990a7d3a4c60d100</t>
  </si>
  <si>
    <t xml:space="preserve">library/035_heritance-aarah/dining_menu/2025_HTF-High-Tea-Menu-2024-2025.pdf</t>
  </si>
  <si>
    <t xml:space="preserve">2025_HTF-GOURMET-MOMENTS-BESIDE-A-LEGACY.pdf</t>
  </si>
  <si>
    <t xml:space="preserve">https://heritancehotels.eme-devops.com/2025/06/HTF-GOURMET-MOMENTS-BESIDE-A-LEGACY.pdf</t>
  </si>
  <si>
    <t xml:space="preserve">1f5be01d625ca4c14baca26added642d2bc12e0c421cde5dc1f0aa6df7eba98c</t>
  </si>
  <si>
    <t xml:space="preserve">library/035_heritance-aarah/dining_menu/2025_HTF-GOURMET-MOMENTS-BESIDE-A-LEGACY.pdf</t>
  </si>
  <si>
    <t xml:space="preserve">2025_HTF-bon-fire-Menu-2024-2025.pdf</t>
  </si>
  <si>
    <t xml:space="preserve">https://heritancehotels.eme-devops.com/2025/06/HTF-bon-fire-Menu-2024-2025.pdf</t>
  </si>
  <si>
    <t xml:space="preserve">https://heritancehotels.eme-devops.com/2025/06/HTF-bon-fire-Menu-2024-2025.pdf | https://heritancehotels.eme-devops.com/2025/02/HTF-bon-fire-Menu-2024-2025.pdf</t>
  </si>
  <si>
    <t xml:space="preserve">27170f70659a6f05ddcf713acb19429adf7757299a02a664cc2d051949908ec7</t>
  </si>
  <si>
    <t xml:space="preserve">library/035_heritance-aarah/dining_menu/2025_HTF-bon-fire-Menu-2024-2025.pdf</t>
  </si>
  <si>
    <t xml:space="preserve">2025_HTF-Pekoe-Trail-Picnic-Breakfast.pdf</t>
  </si>
  <si>
    <t xml:space="preserve">https://heritancehotels.eme-devops.com/2025/06/HTF-Pekoe-Trail-Picnic-Breakfast.pdf</t>
  </si>
  <si>
    <t xml:space="preserve">4a54a5d394c914ee59898f4790ddf2fc93f1e60805d89a21f764f8dcbefd769f</t>
  </si>
  <si>
    <t xml:space="preserve">library/035_heritance-aarah/dining_menu/2025_HTF-Pekoe-Trail-Picnic-Breakfast.pdf</t>
  </si>
  <si>
    <t xml:space="preserve">2025_Aarah-Ginifati-Set-Menu-No-02-12.06.2025.pdf</t>
  </si>
  <si>
    <t xml:space="preserve">https://heritancehotels.eme-devops.com/2025/06/Aarah-Ginifati-Set-Menu-No-02-12.06.2025.pdf</t>
  </si>
  <si>
    <t xml:space="preserve">1873fb6e0e7362cbbdb1806ea1f698388df5807408f6c1837c6ba21956ff3e15</t>
  </si>
  <si>
    <t xml:space="preserve">library/035_heritance-aarah/dining_menu/2025_Aarah-Ginifati-Set-Menu-No-02-12.06.2025.pdf</t>
  </si>
  <si>
    <t xml:space="preserve">2025_Aarah-PAI-Wine-Beverage-List-27.05.2025.pdf</t>
  </si>
  <si>
    <t xml:space="preserve">https://heritancehotels.eme-devops.com/2025/05/Aarah-PAI-Wine-Beverage-List-27.05.2025.pdf</t>
  </si>
  <si>
    <t xml:space="preserve">f037be09ae4c043bf6b0400dd5a305a3a82c7fb3b48f8ae0bc633cb4d9a478df</t>
  </si>
  <si>
    <t xml:space="preserve">library/035_heritance-aarah/dining_menu/2025_Aarah-PAI-Wine-Beverage-List-27.05.2025.pdf</t>
  </si>
  <si>
    <t xml:space="preserve">2025_Aarah-IVD-A-la-carte-Menu-OV-BV-03.04.2025.pdf</t>
  </si>
  <si>
    <t xml:space="preserve">https://heritancehotels.eme-devops.com/2025/04/Aarah-IVD-A-la-carte-Menu-OV-BV-03.04.2025.pdf</t>
  </si>
  <si>
    <t xml:space="preserve">0465c2044cceb9f9ae45b0ac5ecf49d4c1089e34c0db9e3a23a5007f565adff6</t>
  </si>
  <si>
    <t xml:space="preserve">library/035_heritance-aarah/dining_menu/2025_Aarah-IVD-A-la-carte-Menu-OV-BV-03.04.2025.pdf</t>
  </si>
  <si>
    <t xml:space="preserve">2025_Aarah-Ralu-A-la-carte-Menu-Vegetarian-20.03.2025.pdf</t>
  </si>
  <si>
    <t xml:space="preserve">https://heritancehotels.eme-devops.com/2025/03/Aarah-Ralu-A-la-carte-Menu-Vegetarian-20.03.2025.pdf</t>
  </si>
  <si>
    <t xml:space="preserve">6a17057d07cf59a97dd578014cfed33a1ba421306e6efef24ff3000556a44625</t>
  </si>
  <si>
    <t xml:space="preserve">library/035_heritance-aarah/dining_menu/2025_Aarah-Ralu-A-la-carte-Menu-Vegetarian-20.03.2025.pdf</t>
  </si>
  <si>
    <t xml:space="preserve">2025_Aarah-Baani-A-la-carte-Menu-Veg-15.03.2025.pdf</t>
  </si>
  <si>
    <t xml:space="preserve">https://heritancehotels.eme-devops.com/2025/03/Aarah-Baani-A-la-carte-Menu-Veg-15.03.2025.pdf</t>
  </si>
  <si>
    <t xml:space="preserve">67f26ee40b2eee286739c5cbd84a33fea36c7e8a99dadfd15f8c0f2c466c4b43</t>
  </si>
  <si>
    <t xml:space="preserve">library/035_heritance-aarah/dining_menu/2025_Aarah-Baani-A-la-carte-Menu-Veg-15.03.2025.pdf</t>
  </si>
  <si>
    <t xml:space="preserve">2025_Kaludiya-Menu.pdf</t>
  </si>
  <si>
    <t xml:space="preserve">https://heritancehotels.eme-devops.com/2025/02/Kaludiya-Menu.pdf</t>
  </si>
  <si>
    <t xml:space="preserve">993c36f6e8c778275fd626163d48338d42f33b45b47f9b3705b50f7baa63cf81</t>
  </si>
  <si>
    <t xml:space="preserve">library/035_heritance-aarah/dining_menu/2025_Kaludiya-Menu.pdf</t>
  </si>
  <si>
    <t xml:space="preserve">2025_HK-Wine-Menu-1.pdf</t>
  </si>
  <si>
    <t xml:space="preserve">https://heritancehotels.eme-devops.com/2025/02/HK-Wine-Menu-1.pdf</t>
  </si>
  <si>
    <t xml:space="preserve">ce26c36b6a5696c315e5d4cf1575b6064ff0cb9bd0c66596d0983f4e6da4ac75</t>
  </si>
  <si>
    <t xml:space="preserve">library/035_heritance-aarah/dining_menu/2025_HK-Wine-Menu-1.pdf</t>
  </si>
  <si>
    <t xml:space="preserve">2025_Aarah-PAI-21.08.2025.pdf</t>
  </si>
  <si>
    <t xml:space="preserve">https://heritancehotels.eme-devops.com/sites/2/2025/08/Aarah-PAI-21.08.2025.pdf</t>
  </si>
  <si>
    <t xml:space="preserve">d291663426e07172a8cf38a8efaf4b9a13373537c3cd9bbdd770e2ea3ad52e48</t>
  </si>
  <si>
    <t xml:space="preserve">library/035_heritance-aarah/dining_menu/2025_Aarah-PAI-21.08.2025.pdf</t>
  </si>
  <si>
    <t xml:space="preserve">2024_Ranba-Ala-carte-Lunch-Dinner-08.12.2024.pdf</t>
  </si>
  <si>
    <t xml:space="preserve">https://heritancehotels.eme-devops.com/2026/08/Ranba-Ala-carte-Lunch-Dinner-08.12.2024.pdf</t>
  </si>
  <si>
    <t xml:space="preserve">00c125c1f2d8684ab62ecb8c72d74402c2ed9b915fa6fde586bbb55749de6f70</t>
  </si>
  <si>
    <t xml:space="preserve">library/035_heritance-aarah/dining_menu/2024_Ranba-Ala-carte-Lunch-Dinner-08.12.2024.pdf</t>
  </si>
  <si>
    <t xml:space="preserve">2024_Beverage-Menu-HTF-1-1.pdf</t>
  </si>
  <si>
    <t xml:space="preserve">https://heritancehotels.eme-devops.com/2025/02/Beverage-Menu-HTF-1-1.pdf</t>
  </si>
  <si>
    <t xml:space="preserve">d493022832b86317b4697ad7636e2c220f2a54fa08029af496a892fd5bd40976</t>
  </si>
  <si>
    <t xml:space="preserve">library/035_heritance-aarah/dining_menu/2024_Beverage-Menu-HTF-1-1.pdf</t>
  </si>
  <si>
    <t xml:space="preserve">2024_Wine-Menu-HTF-1-1-1.pdf</t>
  </si>
  <si>
    <t xml:space="preserve">https://heritancehotels.eme-devops.com/2025/02/Wine-Menu-HTF-1-1-1.pdf</t>
  </si>
  <si>
    <t xml:space="preserve">cf8fe617636f5257c6f1663475b081325b5a08fe89ab86f217e39274d2c86fe3</t>
  </si>
  <si>
    <t xml:space="preserve">library/035_heritance-aarah/dining_menu/2024_Wine-Menu-HTF-1-1-1.pdf</t>
  </si>
  <si>
    <t xml:space="preserve">2024_HK-Snack-Menu.pdf</t>
  </si>
  <si>
    <t xml:space="preserve">https://heritancehotels.eme-devops.com/2025/02/HK-Snack-Menu.pdf</t>
  </si>
  <si>
    <t xml:space="preserve">eb227e6af17060ac94230a562af261349b0224218e3bb8646b8abb87be38c63e</t>
  </si>
  <si>
    <t xml:space="preserve">library/035_heritance-aarah/dining_menu/2024_HK-Snack-Menu.pdf</t>
  </si>
  <si>
    <t xml:space="preserve">2024_HK-Cocktail-List.pdf</t>
  </si>
  <si>
    <t xml:space="preserve">https://heritancehotels.eme-devops.com/2025/02/HK-Cocktail-List.pdf</t>
  </si>
  <si>
    <t xml:space="preserve">77caa13bde63dc6006e70732170f990d62cc62544bd393d5e21c37a82fee8173</t>
  </si>
  <si>
    <t xml:space="preserve">library/035_heritance-aarah/dining_menu/2024_HK-Cocktail-List.pdf</t>
  </si>
  <si>
    <t xml:space="preserve">2024_HK-Vegetarian-Food-Menu.pdf</t>
  </si>
  <si>
    <t xml:space="preserve">https://heritancehotels.eme-devops.com/2025/02/HK-Vegetarian-Food-Menu.pdf</t>
  </si>
  <si>
    <t xml:space="preserve">04e879988ff897a8a1c0407603005fad18983aa47172f77cf7fd94a9c7e7ac35</t>
  </si>
  <si>
    <t xml:space="preserve">library/035_heritance-aarah/dining_menu/2024_HK-Vegetarian-Food-Menu.pdf</t>
  </si>
  <si>
    <t xml:space="preserve">2024_HK-Pan-Asian-Menu.pdf</t>
  </si>
  <si>
    <t xml:space="preserve">https://heritancehotels.eme-devops.com/2025/02/HK-Pan-Asian-Menu.pdf</t>
  </si>
  <si>
    <t xml:space="preserve">b938392d3877b368c4f6e877520f27ffba83652574447fa2d56d7e702c99fd51</t>
  </si>
  <si>
    <t xml:space="preserve">library/035_heritance-aarah/dining_menu/2024_HK-Pan-Asian-Menu.pdf</t>
  </si>
  <si>
    <t xml:space="preserve">2024_HK-A-La-Carte.pdf</t>
  </si>
  <si>
    <t xml:space="preserve">https://heritancehotels.eme-devops.com/2025/02/HK-A-La-Carte.pdf</t>
  </si>
  <si>
    <t xml:space="preserve">bff319206f5a72dc99a114f3cb471933acd6391f5e553872c649e552d07b0238</t>
  </si>
  <si>
    <t xml:space="preserve">library/035_heritance-aarah/dining_menu/2024_HK-A-La-Carte.pdf</t>
  </si>
  <si>
    <t xml:space="preserve">2024_Aarah-Ginifati-Kids-Menu-25.11.2024.pdf</t>
  </si>
  <si>
    <t xml:space="preserve">https://heritancehotels.eme-devops.com/2025/02/Aarah-Ginifati-Kids-Menu-25.11.2024.pdf</t>
  </si>
  <si>
    <t xml:space="preserve">ae5bdfa477861a70711d2959c65e6bb747b3d4d162ff802b9be66a06a5117707</t>
  </si>
  <si>
    <t xml:space="preserve">library/035_heritance-aarah/dining_menu/2024_Aarah-Ginifati-Kids-Menu-25.11.2024.pdf</t>
  </si>
  <si>
    <t xml:space="preserve">2024_Aarah-Kids-Menu-25.11.2024.pdf</t>
  </si>
  <si>
    <t xml:space="preserve">https://heritancehotels.eme-devops.com/2025/02/Aarah-Kids-Menu-25.11.2024.pdf</t>
  </si>
  <si>
    <t xml:space="preserve">aff3c496e233372d659ab169569cb0babc18f9789a9f69438a27e1802db2a84a</t>
  </si>
  <si>
    <t xml:space="preserve">library/035_heritance-aarah/dining_menu/2024_Aarah-Kids-Menu-25.11.2024.pdf</t>
  </si>
  <si>
    <t xml:space="preserve">2023_WINE-MENU-UPDATED-Feb.-2023.pdf</t>
  </si>
  <si>
    <t xml:space="preserve">https://heritancehotels.eme-devops.com/2025/02/WINE-MENU-UPDATED-Feb.-2023.pdf</t>
  </si>
  <si>
    <t xml:space="preserve">09efba928a1332e477ea542ce7927a2a1c6f7d08e981774dec5bcfe636355c03</t>
  </si>
  <si>
    <t xml:space="preserve">library/035_heritance-aarah/dining_menu/2023_WINE-MENU-UPDATED-Feb.-2023.pdf</t>
  </si>
  <si>
    <t xml:space="preserve">2023_In-Room-Dining-Menu-updated-Feb.-2023.pdf</t>
  </si>
  <si>
    <t xml:space="preserve">https://heritancehotels.eme-devops.com/2025/02/In-Room-Dining-Menu-updated-Feb.-2023.pdf</t>
  </si>
  <si>
    <t xml:space="preserve">69c1999f7e66d2b38f657224732ea04fed9302dc7f29c38c649f6096957ed95d</t>
  </si>
  <si>
    <t xml:space="preserve">library/035_heritance-aarah/dining_menu/2023_In-Room-Dining-Menu-updated-Feb.-2023.pdf</t>
  </si>
  <si>
    <t xml:space="preserve">2023_ALA-CARTE-updated-Feb-2023.pdf</t>
  </si>
  <si>
    <t xml:space="preserve">https://heritancehotels.eme-devops.com/2025/02/ALA-CARTE-updated-Feb-2023.pdf</t>
  </si>
  <si>
    <t xml:space="preserve">71379e668cd85a93e388c8847c730cd684288275c1182ba3c35748b855b7f728</t>
  </si>
  <si>
    <t xml:space="preserve">library/035_heritance-aarah/dining_menu/2023_ALA-CARTE-updated-Feb-2023.pdf</t>
  </si>
  <si>
    <t xml:space="preserve">2023_Snack-menu-updated-Feb.-2023.pdf</t>
  </si>
  <si>
    <t xml:space="preserve">https://heritancehotels.eme-devops.com/2025/02/Snack-menu-updated-Feb.-2023.pdf</t>
  </si>
  <si>
    <t xml:space="preserve">cc5ce47c942b98443bb6c6d3aa67a5fce4ebb2a92db48577a78ebf4cfe828994</t>
  </si>
  <si>
    <t xml:space="preserve">library/035_heritance-aarah/dining_menu/2023_Snack-menu-updated-Feb.-2023.pdf</t>
  </si>
  <si>
    <t xml:space="preserve">2023_BEVERAGE-MENU-updated-Feb.-2023.pdf</t>
  </si>
  <si>
    <t xml:space="preserve">https://heritancehotels.eme-devops.com/2025/02/BEVERAGE-MENU-updated-Feb.-2023.pdf</t>
  </si>
  <si>
    <t xml:space="preserve">c316e74a4a4b8ba21564ec71975eeb3a96fb90bb670b46d8e18e66e35eb0afda</t>
  </si>
  <si>
    <t xml:space="preserve">library/035_heritance-aarah/dining_menu/2023_BEVERAGE-MENU-updated-Feb.-2023.pdf</t>
  </si>
  <si>
    <t xml:space="preserve">2023_Aarah-Bandhi-Pool-Bar-Pizza-Snack-Menu-04.12.2023.pdf</t>
  </si>
  <si>
    <t xml:space="preserve">https://heritancehotels.eme-devops.com/2025/02/Aarah-Bandhi-Pool-Bar-Pizza-Snack-Menu-04.12.2023.pdf</t>
  </si>
  <si>
    <t xml:space="preserve">672f092bf91bdb6eab379f13f67e307676221593fcd3485a64a493d394db2de9</t>
  </si>
  <si>
    <t xml:space="preserve">library/035_heritance-aarah/dining_menu/2023_Aarah-Bandhi-Pool-Bar-Pizza-Snack-Menu-04.12.2023.pdf</t>
  </si>
  <si>
    <t xml:space="preserve">2020_All-Inclusive-Wines.pdf</t>
  </si>
  <si>
    <t xml:space="preserve">https://heritancehotels.eme-devops.com/2025/02/All-Inclusive-Wines.pdf</t>
  </si>
  <si>
    <t xml:space="preserve">efcd7fcfe1d6c04c9ab4305b9663d8587d6eb0161fcd0582daf93a52d9ce7d7f</t>
  </si>
  <si>
    <t xml:space="preserve">library/035_heritance-aarah/dining_menu/2020_All-Inclusive-Wines.pdf</t>
  </si>
  <si>
    <t xml:space="preserve">2020_All-Inclusive-Easy-Drinks-.pdf</t>
  </si>
  <si>
    <t xml:space="preserve">https://heritancehotels.eme-devops.com/2025/02/All-Inclusive-Easy-Drinks-.pdf</t>
  </si>
  <si>
    <t xml:space="preserve">072ed0a21ba3da3a0018b267210c1741a56ab53bbe8017ea25afa9ad0f5c9793</t>
  </si>
  <si>
    <t xml:space="preserve">library/035_heritance-aarah/dining_menu/2020_All-Inclusive-Easy-Drinks-.pdf</t>
  </si>
  <si>
    <t xml:space="preserve">2025_Kaito-Water-Sports-Brochure_compressed.pdf</t>
  </si>
  <si>
    <t xml:space="preserve">https://heritancehotels.eme-devops.com/sites/2/2026/03/Kaito-Water-Sports-Brochure_compressed.pdf</t>
  </si>
  <si>
    <t xml:space="preserve">https://heritancehotels.eme-devops.com/sites/2/2026/03/Kaito-Water-Sports-Brochure_compressed.pdf | https://www.heritancehotels.com/aarah/view-menus/?id=watersport-menu</t>
  </si>
  <si>
    <t xml:space="preserve">40fe5c50ca6f8029cba8da052bbf36d54709e3d7be04a3753f580e5bb63f49ce</t>
  </si>
  <si>
    <t xml:space="preserve">library/035_heritance-aarah/dive_prices/2025_Kaito-Water-Sports-Brochure_compressed.pdf</t>
  </si>
  <si>
    <t xml:space="preserve">2025_Kaito-Dive-Brochure_compressed.pdf</t>
  </si>
  <si>
    <t xml:space="preserve">https://heritancehotels.eme-devops.com/sites/2/2026/03/Kaito-Dive-Brochure_compressed.pdf</t>
  </si>
  <si>
    <t xml:space="preserve">3de72a321921ef635159e4c6c65535e30937e3bc3640de5c8074f1279baef17e</t>
  </si>
  <si>
    <t xml:space="preserve">library/035_heritance-aarah/dive_prices/2025_Kaito-Dive-Brochure_compressed.pdf</t>
  </si>
  <si>
    <t xml:space="preserve">2026_Excursion-Brochure_HAR.pdf</t>
  </si>
  <si>
    <t xml:space="preserve">https://heritancehotels.eme-devops.com/sites/2/2026/04/Excursion-Brochure_HAR.pdf</t>
  </si>
  <si>
    <t xml:space="preserve">4902889fd662c13c08ccc356b10e3b12008c2a5157b53681c0c6ab81a6525c5d</t>
  </si>
  <si>
    <t xml:space="preserve">library/035_heritance-aarah/excursions/2026_Excursion-Brochure_HAR.pdf</t>
  </si>
  <si>
    <t xml:space="preserve">2025_Heritance-Aarah-Zing-Swing-2025.06.25.pdf</t>
  </si>
  <si>
    <t xml:space="preserve">https://heritancehotels.eme-devops.com/sites/2/2025/06/Heritance-Aarah-Zing-Swing-2025.06.25.pdf</t>
  </si>
  <si>
    <t xml:space="preserve">01897c3aa0cebbd144a972b5ab4886b086cb65236c3bb27795fd4bda82c8593c</t>
  </si>
  <si>
    <t xml:space="preserve">library/035_heritance-aarah/excursions/2025_Heritance-Aarah-Zing-Swing-2025.06.25.pdf</t>
  </si>
  <si>
    <t xml:space="preserve">2024_Excursion-List.pdf</t>
  </si>
  <si>
    <t xml:space="preserve">https://heritancehotels.eme-devops.com/2025/02/Excursion-List.pdf</t>
  </si>
  <si>
    <t xml:space="preserve">826efb63dabc870db21512f45b6a35cc60e4f527719813b943d14146de876c8d</t>
  </si>
  <si>
    <t xml:space="preserve">library/035_heritance-aarah/excursions/2024_Excursion-List.pdf</t>
  </si>
  <si>
    <t xml:space="preserve">2024_HAR-Kokaa-Kids-Club-Weekly-Activity.pdf</t>
  </si>
  <si>
    <t xml:space="preserve">https://heritancehotels.eme-devops.com/sites/2/2024/12/HAR-Kokaa-Kids-Club-Weekly-Activity.pdf</t>
  </si>
  <si>
    <t xml:space="preserve">56271cc19375f1da0a333bfcf9725bb61719d5ba5eece344016908cf4ddbf453</t>
  </si>
  <si>
    <t xml:space="preserve">library/035_heritance-aarah/excursions/2024_HAR-Kokaa-Kids-Club-Weekly-Activity.pdf</t>
  </si>
  <si>
    <t xml:space="preserve">2022_Aarah-Paradise-Unfolded-The-Heritance-Experience.pdf</t>
  </si>
  <si>
    <t xml:space="preserve">https://heritancehotels.eme-devops.com/2025/03/Aarah-Paradise-Unfolded-The-Heritance-Experience.pdf</t>
  </si>
  <si>
    <t xml:space="preserve">fee62f08618572def9d7f7970e42570912dc3280d368f8a268e9caa24f5aad98</t>
  </si>
  <si>
    <t xml:space="preserve">library/035_heritance-aarah/excursions/2022_Aarah-Paradise-Unfolded-The-Heritance-Experience.pdf</t>
  </si>
  <si>
    <t xml:space="preserve">2021_Aarah-Kids-Club-Baby-Sitting-Services.pdf</t>
  </si>
  <si>
    <t xml:space="preserve">https://heritancehotels.eme-devops.com/2025/03/Aarah-Kids-Club-Baby-Sitting-Services.pdf</t>
  </si>
  <si>
    <t xml:space="preserve">8493fe29faddf12c995ef5ac3e012ebaccd0ca515d397acdb65f2041f22935ac</t>
  </si>
  <si>
    <t xml:space="preserve">library/035_heritance-aarah/kids/2021_Aarah-Kids-Club-Baby-Sitting-Services.pdf</t>
  </si>
  <si>
    <t xml:space="preserve">2021_Koka-Kids-Club-Babysitting-Services-November-2021-onward.pdf</t>
  </si>
  <si>
    <t xml:space="preserve">https://heritancehotels.eme-devops.com/sites/2/2024/12/Koka-Kids-Club-Babysitting-Services-November-2021-onward.pdf</t>
  </si>
  <si>
    <t xml:space="preserve">7672d317c7540056062e9dd97c6e78c29acb931b36ba22e8c5fd45a1b8fe5cfd</t>
  </si>
  <si>
    <t xml:space="preserve">library/035_heritance-aarah/kids/2021_Koka-Kids-Club-Babysitting-Services-November-2021-onward.pdf</t>
  </si>
  <si>
    <t xml:space="preserve">2026_Heritance-Aarah-Premium-All-Inclusive.pdf</t>
  </si>
  <si>
    <t xml:space="preserve">https://heritancehotels.eme-devops.com/sites/2/2026/09/Heritance-Aarah-Premium-All-Inclusive.pdf</t>
  </si>
  <si>
    <t xml:space="preserve">02acdd56e1c8c4d007003480bf63ff4dc3ff68a9f78797d56d4e1ce5ccc65859</t>
  </si>
  <si>
    <t xml:space="preserve">library/035_heritance-aarah/all_inclusive/2026_Heritance-Aarah-Premium-All-Inclusive.pdf</t>
  </si>
  <si>
    <t xml:space="preserve">2025_HAH_003-FB-Promotions-Booklet.pdf</t>
  </si>
  <si>
    <t xml:space="preserve">https://heritancehotels.eme-devops.com/2026/09/HAH_003-FB-Promotions-Booklet.pdf</t>
  </si>
  <si>
    <t xml:space="preserve">https://heritancehotels.eme-devops.com/2026/09/HAH_003-FB-Promotions-Booklet.pdf | https://heritancehotels.eme-devops.com/sites/2/2025/07/HAR-FB-Promotions-Booklet-03.07.2025.pdf</t>
  </si>
  <si>
    <t xml:space="preserve">1bf469b0ffcc47777c61dcccd8182e9cac3d17a097542d68031d3a8b9407e8b9</t>
  </si>
  <si>
    <t xml:space="preserve">library/035_heritance-aarah/all_inclusive/2025_HAH_003-FB-Promotions-Booklet.pdf</t>
  </si>
  <si>
    <t xml:space="preserve">2025_Heritance-Aarah-FB-Promotions-Booklet-13.06.2025.pdf</t>
  </si>
  <si>
    <t xml:space="preserve">https://heritancehotels.eme-devops.com/2025/06/Heritance-Aarah-FB-Promotions-Booklet-13.06.2025.pdf</t>
  </si>
  <si>
    <t xml:space="preserve">35bd2b70420428198ea4bbbd4bbaa568c44835be1fc159b01b3b9ee15505966a</t>
  </si>
  <si>
    <t xml:space="preserve">library/035_heritance-aarah/all_inclusive/2025_Heritance-Aarah-FB-Promotions-Booklet-13.06.2025.pdf</t>
  </si>
  <si>
    <t xml:space="preserve">2025_DN_HAH_003-FB-Promotions-Booklet.pdf</t>
  </si>
  <si>
    <t xml:space="preserve">https://heritancehotels.eme-devops.com/sites/2/2025/07/DN_HAH_003-FB-Promotions-Booklet.pdf</t>
  </si>
  <si>
    <t xml:space="preserve">b6e93e4da12ab9c10bf68134b0823850ee6cb3db24eb510fdf031dfa9c155449</t>
  </si>
  <si>
    <t xml:space="preserve">library/035_heritance-aarah/all_inclusive/2025_DN_HAH_003-FB-Promotions-Booklet.pdf</t>
  </si>
  <si>
    <t xml:space="preserve">2023_Heritance-Hotels-Community-Engagement-Policy-V2.pdf</t>
  </si>
  <si>
    <t xml:space="preserve">https://heritancehotels.eme-devops.com/2025/01/Heritance-Hotels-Community-Engagement-Policy-V2.pdf</t>
  </si>
  <si>
    <t xml:space="preserve">d35d03006b4add2b2c20fa72b6ec5e31e4af1daa5e71c5f9e16dbd908ae125bd</t>
  </si>
  <si>
    <t xml:space="preserve">library/035_heritance-aarah/all_inclusive/2023_Heritance-Hotels-Community-Engagement-Policy-V2.pdf</t>
  </si>
  <si>
    <t xml:space="preserve">2016_ASH-Integrated-Sustainability-Policy-1.pdf</t>
  </si>
  <si>
    <t xml:space="preserve">https://heritancehotels.eme-devops.com/2025/01/ASH-Integrated-Sustainability-Policy-1.pdf</t>
  </si>
  <si>
    <t xml:space="preserve">1c2523d813d1867ded6ac18d45f316843723129906dd2c78436c933d0387e759</t>
  </si>
  <si>
    <t xml:space="preserve">library/035_heritance-aarah/all_inclusive/2016_ASH-Integrated-Sustainability-Policy-1.pdf</t>
  </si>
  <si>
    <t xml:space="preserve">2026_Heritance-Aarah-SMP-2026.pdf</t>
  </si>
  <si>
    <t xml:space="preserve">https://heritancehotels.eme-devops.com/sites/2/2026/06/Heritance-Aarah-SMP-2026.pdf</t>
  </si>
  <si>
    <t xml:space="preserve">44c7ee7536f32e015ca5e5ba952d558df5d83a051c6707ecc28fd3a62482ca98</t>
  </si>
  <si>
    <t xml:space="preserve">library/035_heritance-aarah/sustainability/2026_Heritance-Aarah-SMP-2026.pdf</t>
  </si>
  <si>
    <t xml:space="preserve">2026_2026-Environment-Policy-Heritance-Aarah.pdf</t>
  </si>
  <si>
    <t xml:space="preserve">https://heritancehotels.eme-devops.com/sites/2/2026/06/2026-Environment-Policy-Heritance-Aarah.pdf</t>
  </si>
  <si>
    <t xml:space="preserve">0281f2c7cb18138c4a515c423952371e0ccdb95a5c2ec2c715fd60254f03e4a0</t>
  </si>
  <si>
    <t xml:space="preserve">library/035_heritance-aarah/sustainability/2026_2026-Environment-Policy-Heritance-Aarah.pdf</t>
  </si>
  <si>
    <t xml:space="preserve">2025_SHN-Sustainability-report-2025_compressed.pdf</t>
  </si>
  <si>
    <t xml:space="preserve">https://heritancehotels.eme-devops.com/2026/09/SHN-Sustainability-report-2025_compressed.pdf</t>
  </si>
  <si>
    <t xml:space="preserve">c06b57c7a4dd467e6692d9fd67f11921b5c38fc4fc6b1a1d43c30563ae7ef7ca</t>
  </si>
  <si>
    <t xml:space="preserve">library/035_heritance-aarah/sustainability/2025_SHN-Sustainability-report-2025_compressed.pdf</t>
  </si>
  <si>
    <t xml:space="preserve">2025_Sustainabilty-Report-HA-2025-26-Compressed.pdf</t>
  </si>
  <si>
    <t xml:space="preserve">https://heritancehotels.eme-devops.com/2026/05/Sustainabilty-Report-HA-2025-26-Compressed.pdf</t>
  </si>
  <si>
    <t xml:space="preserve">https://heritancehotels.eme-devops.com/2026/05/Sustainabilty-Report-HA-2025-26-Compressed.pdf | https://heritancehotels.eme-devops.com/sites/2/2026/05/Sustainabilty-Report-HA-2025-26-Compressed.pdf</t>
  </si>
  <si>
    <t xml:space="preserve">e200ef634d191c75041149878a7e4530fbbee4dcb2783b4ab09e6aaa3cbfb0c9</t>
  </si>
  <si>
    <t xml:space="preserve">library/035_heritance-aarah/sustainability/2025_Sustainabilty-Report-HA-2025-26-Compressed.pdf</t>
  </si>
  <si>
    <t xml:space="preserve">2024_Heritance-Aarah-Sustainability-Report-2024-25_compressed-1.pdf</t>
  </si>
  <si>
    <t xml:space="preserve">https://d3a2q5al71qg9.cloudfront.net/2025/05/Heritance-Aarah-Sustainability-Report-2024-25_compressed-1.pdf</t>
  </si>
  <si>
    <t xml:space="preserve">003cdc7f1102eb250ee49c67bcf3aca68cc0efd3ec779bf23b600167196c316b</t>
  </si>
  <si>
    <t xml:space="preserve">library/035_heritance-aarah/sustainability/2024_Heritance-Aarah-Sustainability-Report-2024-25_compressed-1.pdf</t>
  </si>
  <si>
    <t xml:space="preserve">2023_Heritance-Aarah-Sustainability-Report-2023-24-_compressed.pdf</t>
  </si>
  <si>
    <t xml:space="preserve">https://heritancehotels.eme-devops.com/2025/01/Heritance-Aarah-Sustainability-Report-2023-24-_compressed.pdf</t>
  </si>
  <si>
    <t xml:space="preserve">https://heritancehotels.eme-devops.com/2025/01/Heritance-Aarah-Sustainability-Report-2023-24-_compressed.pdf | https://d3a2q5al71qg9.cloudfront.net/2024/09/Heritance-Aarah-Sustainability-Report-2023-24-_compressed.pdf</t>
  </si>
  <si>
    <t xml:space="preserve">d7130ea4f5c6a1248d43a856a3c9a9792f86df0e99d0d44b140b8bf18f2658f4</t>
  </si>
  <si>
    <t xml:space="preserve">library/035_heritance-aarah/sustainability/2023_Heritance-Aarah-Sustainability-Report-2023-24-_compressed.pdf</t>
  </si>
  <si>
    <t xml:space="preserve">2023_SHN-Sustainability-Progress-Report-2023-24.pdf</t>
  </si>
  <si>
    <t xml:space="preserve">https://heritancehotels.eme-devops.com/2025/01/SHN-Sustainability-Progress-Report-2023-24.pdf</t>
  </si>
  <si>
    <t xml:space="preserve">3e0570607e14f37fe1b499e1d27bf5d4fa8250ef6496c48aa11254fc2fd584cd</t>
  </si>
  <si>
    <t xml:space="preserve">library/035_heritance-aarah/sustainability/2023_SHN-Sustainability-Progress-Report-2023-24.pdf</t>
  </si>
  <si>
    <t xml:space="preserve">2023_HTF-Sustainability-Report-2023-24.pdf</t>
  </si>
  <si>
    <t xml:space="preserve">https://heritancehotels.eme-devops.com/2025/01/HTF-Sustainability-Report-2023-24.pdf</t>
  </si>
  <si>
    <t xml:space="preserve">def9da3d3771930300a774507964d6d949b4e26e4e71fa2f1f3f65398e46ac93</t>
  </si>
  <si>
    <t xml:space="preserve">library/035_heritance-aarah/sustainability/2023_HTF-Sustainability-Report-2023-24.pdf</t>
  </si>
  <si>
    <t xml:space="preserve">2023_HAMG-Sustainability-Report-2023-24.pdf</t>
  </si>
  <si>
    <t xml:space="preserve">https://heritancehotels.eme-devops.com/2025/01/HAMG-Sustainability-Report-2023-24.pdf</t>
  </si>
  <si>
    <t xml:space="preserve">b933ca71611cb41a13c3bdd01c2f56ac734a7d4e9aa1964ba1f0143f60595ad4</t>
  </si>
  <si>
    <t xml:space="preserve">library/035_heritance-aarah/sustainability/2023_HAMG-Sustainability-Report-2023-24.pdf</t>
  </si>
  <si>
    <t xml:space="preserve">2023_HA-Sustainability-Report-2023-24.pdf</t>
  </si>
  <si>
    <t xml:space="preserve">https://heritancehotels.eme-devops.com/2025/01/HA-Sustainability-Report-2023-24.pdf</t>
  </si>
  <si>
    <t xml:space="preserve">0a33c9a5685eb219a1ead7382cb54e4a4b2f58cd797261956424a1b0b054421f</t>
  </si>
  <si>
    <t xml:space="preserve">library/035_heritance-aarah/sustainability/2023_HA-Sustainability-Report-2023-24.pdf</t>
  </si>
  <si>
    <t xml:space="preserve">2023_Heritance-Hotels-Environmental-Policy-V3.pdf</t>
  </si>
  <si>
    <t xml:space="preserve">https://heritancehotels.eme-devops.com/2025/01/Heritance-Hotels-Environmental-Policy-V3.pdf</t>
  </si>
  <si>
    <t xml:space="preserve">eee981660b132a9edd2799b11f3212dfdc5a9498fc56416c6e0a4015e245c10a</t>
  </si>
  <si>
    <t xml:space="preserve">library/035_heritance-aarah/sustainability/2023_Heritance-Hotels-Environmental-Policy-V3.pdf</t>
  </si>
  <si>
    <t xml:space="preserve">2022_1.-HA-Sustainability-Report-2022-23.pdf</t>
  </si>
  <si>
    <t xml:space="preserve">https://heritancehotels.eme-devops.com/2025/01/1.-HA-Sustainability-Report-2022-23.pdf</t>
  </si>
  <si>
    <t xml:space="preserve">https://heritancehotels.eme-devops.com/2025/01/1.-HA-Sustainability-Report-2022-23.pdf | https://d3a2q5al71qg9.cloudfront.net/2023/09/1.-HA-Sustainability-Report-2022-23.pdf</t>
  </si>
  <si>
    <t xml:space="preserve">e4c5bfe614adf0bcd166b0b6e4a9fcf7a61de952a835b6a45b38b188e49d0001</t>
  </si>
  <si>
    <t xml:space="preserve">library/035_heritance-aarah/sustainability/2022_1.-HA-Sustainability-Report-2022-23.pdf</t>
  </si>
  <si>
    <t xml:space="preserve">2022_Heritance-Tea-Factory-Sustainability-Report-2021-2022.pdf</t>
  </si>
  <si>
    <t xml:space="preserve">https://heritancehotels.eme-devops.com/2025/01/Heritance-Tea-Factory-Sustainability-Report-2021-2022.pdf</t>
  </si>
  <si>
    <t xml:space="preserve">37de6ed396244ddeab630f94e2019b2702d5e1b5da9c84bb4fece637efcabff2</t>
  </si>
  <si>
    <t xml:space="preserve">library/035_heritance-aarah/sustainability/2022_Heritance-Tea-Factory-Sustainability-Report-2021-2022.pdf</t>
  </si>
  <si>
    <t xml:space="preserve">2022_Heritance-Ahungalla-Sustainability-Report-2021-2022.pdf</t>
  </si>
  <si>
    <t xml:space="preserve">https://heritancehotels.eme-devops.com/2025/01/Heritance-Ahungalla-Sustainability-Report-2021-2022.pdf</t>
  </si>
  <si>
    <t xml:space="preserve">93381f1d00b31a937f0b25699e541361c0c157d7b8e153a5cbbf669735f16ed9</t>
  </si>
  <si>
    <t xml:space="preserve">library/035_heritance-aarah/sustainability/2022_Heritance-Ahungalla-Sustainability-Report-2021-2022.pdf</t>
  </si>
  <si>
    <t xml:space="preserve">2022_Heritance-Kandalama-Sustainability-Report-2021-2022.pdf</t>
  </si>
  <si>
    <t xml:space="preserve">https://heritancehotels.eme-devops.com/2025/01/Heritance-Kandalama-Sustainability-Report-2021-2022.pdf</t>
  </si>
  <si>
    <t xml:space="preserve">f992b907a713ff853cd076f83956b5bc3af03c9cbd9e0bec99bf095aba5555af</t>
  </si>
  <si>
    <t xml:space="preserve">library/035_heritance-aarah/sustainability/2022_Heritance-Kandalama-Sustainability-Report-2021-2022.pdf</t>
  </si>
  <si>
    <t xml:space="preserve">2021_Heritance-Aaarah-Sustainability-Report-2019-2020-2021.pdf</t>
  </si>
  <si>
    <t xml:space="preserve">https://heritancehotels.eme-devops.com/2025/01/Heritance-Aaarah-Sustainability-Report-2019-2020-2021.pdf</t>
  </si>
  <si>
    <t xml:space="preserve">https://heritancehotels.eme-devops.com/2025/01/Heritance-Aaarah-Sustainability-Report-2019-2020-2021.pdf | https://d3a2q5al71qg9.cloudfront.net/2023/09/Heritance-Aaarah-Sustainability-Report-2019-2020-2021.pdf</t>
  </si>
  <si>
    <t xml:space="preserve">ab29779c64d4fe79324a282a4e7ca56c12d7b162721542bbea675a3a56278129</t>
  </si>
  <si>
    <t xml:space="preserve">library/035_heritance-aarah/sustainability/2021_Heritance-Aaarah-Sustainability-Report-2019-2020-2021.pdf</t>
  </si>
  <si>
    <t xml:space="preserve">2021_HA-Sustainability-Report-2021-22.pdf</t>
  </si>
  <si>
    <t xml:space="preserve">https://heritancehotels.eme-devops.com/2025/01/HA-Sustainability-Report-2021-22.pdf</t>
  </si>
  <si>
    <t xml:space="preserve">https://heritancehotels.eme-devops.com/2025/01/HA-Sustainability-Report-2021-22.pdf | https://d3a2q5al71qg9.cloudfront.net/2023/06/HA-Sustainability-Report-2021-22.pdf</t>
  </si>
  <si>
    <t xml:space="preserve">ea2d54ec983c4ed21363bb047d80c7b0f8fcc914d8b595957f8da1de8728eba8</t>
  </si>
  <si>
    <t xml:space="preserve">library/035_heritance-aarah/sustainability/2021_HA-Sustainability-Report-2021-22.pdf</t>
  </si>
  <si>
    <t xml:space="preserve">2026_Bandhi-Pizza-Light-Snacks-Russian.pdf</t>
  </si>
  <si>
    <t xml:space="preserve">https://heritancehotels.eme-devops.com/2026/10/Bandhi-Pizza-Light-Snacks-Russian.pdf</t>
  </si>
  <si>
    <t xml:space="preserve">0e800c6d33c73538a6772b06874d863ab05a72dd45dd29edd7b48973ab969d5d</t>
  </si>
  <si>
    <t xml:space="preserve">library/035_heritance-aarah/brochure/2026_Bandhi-Pizza-Light-Snacks-Russian.pdf</t>
  </si>
  <si>
    <t xml:space="preserve">2020_RESORT-SAFETY-INFORMATION.pdf</t>
  </si>
  <si>
    <t xml:space="preserve">https://heritancehotels.eme-devops.com/2025/03/RESORT-SAFETY-INFORMATION.pdf</t>
  </si>
  <si>
    <t xml:space="preserve">f607a7069baab8fa2763bae496289c131e155f7317c143dd6332e606c6bbc37a</t>
  </si>
  <si>
    <t xml:space="preserve">library/035_heritance-aarah/brochure/2020_RESORT-SAFETY-INFORMATION.pdf</t>
  </si>
  <si>
    <t xml:space="preserve">2026_Ambula-Non-Vegetarian-Simplified-Chinese.pdf</t>
  </si>
  <si>
    <t xml:space="preserve">https://heritancehotels.eme-devops.com/2026/10/Ambula-Non-Vegetarian-Simplified-Chinese.pdf</t>
  </si>
  <si>
    <t xml:space="preserve">fdeab58bb406f44bc70490c688e581410732df483f2af7777dc376114961f93f</t>
  </si>
  <si>
    <t xml:space="preserve">library/035_heritance-aarah/other/2026_Ambula-Non-Vegetarian-Simplified-Chinese.pdf</t>
  </si>
  <si>
    <t xml:space="preserve">2022_Aarah-Kaito-Prices.pdf</t>
  </si>
  <si>
    <t xml:space="preserve">https://heritancehotels.eme-devops.com/2025/03/Aarah-Kaito-Prices.pdf</t>
  </si>
  <si>
    <t xml:space="preserve">9d4f9d785db08b88a8cba1a07f7af63f730ba8f1a4b50c1064694961ab09c446</t>
  </si>
  <si>
    <t xml:space="preserve">library/035_heritance-aarah/other/2022_Aarah-Kaito-Prices.pdf</t>
  </si>
  <si>
    <t xml:space="preserve">2021_The-Ritz-Carlton-Maldives-Factsheet.pdf</t>
  </si>
  <si>
    <t xml:space="preserve">https://www.neoscapesmaldives.com/wp-content/uploads/The-Ritz-Carlton-Maldives-Factsheet.pdf</t>
  </si>
  <si>
    <t xml:space="preserve">0b999049304d5753eb91ffd06f2ee4e827d28951f546b20354aa977ac2cd5c07</t>
  </si>
  <si>
    <t xml:space="preserve">library/037_the-ritz-carlton-maldives-fari-islands/factsheet/2021_The-Ritz-Carlton-Maldives-Factsheet.pdf</t>
  </si>
  <si>
    <t xml:space="preserve">2022_The-Ritz-Carlton-Maldives-Fari-Islands-Map.pdf</t>
  </si>
  <si>
    <t xml:space="preserve">https://www.neoscapesmaldives.com/wp-content/uploads/The-Ritz-Carlton-Maldives-Fari-Islands-Map.pdf</t>
  </si>
  <si>
    <t xml:space="preserve">51c0e6b1be1c78a77d4f5143dba4aa74bf4d9ddb25e423e81455f51e63e55730</t>
  </si>
  <si>
    <t xml:space="preserve">library/037_the-ritz-carlton-maldives-fari-islands/map/2022_The-Ritz-Carlton-Maldives-Fari-Islands-Map.pdf</t>
  </si>
  <si>
    <t xml:space="preserve">2026_Factsheet-W25-26S26Ver17062025.pdf</t>
  </si>
  <si>
    <t xml:space="preserve">veligandu.com</t>
  </si>
  <si>
    <t xml:space="preserve">https://veligandu.com/wp-content/uploads/2025/06/Factsheet-W25-26S26Ver17062025.pdf</t>
  </si>
  <si>
    <t xml:space="preserve">5335b3af3563d2b820d6ad132391241cd55311ddebff76e5a804208ff618ab34</t>
  </si>
  <si>
    <t xml:space="preserve">library/038_veligandu-maldives-resort-island/factsheet/2026_Factsheet-W25-26S26Ver17062025.pdf</t>
  </si>
  <si>
    <t xml:space="preserve">2025_Veli-Factsheet-W25-26S26Ver17062025.pdf</t>
  </si>
  <si>
    <t xml:space="preserve">https://sales.crownandchamparesorts.com/wp-content/uploads/2025/08/Veli-Factsheet-W25-26S26Ver17062025.pdf</t>
  </si>
  <si>
    <t xml:space="preserve">18a080bf8ba1859116b360ff14bff70325c4113d16f27acb988554b11321fa86</t>
  </si>
  <si>
    <t xml:space="preserve">library/038_veligandu-maldives-resort-island/factsheet/2025_Veli-Factsheet-W25-26S26Ver17062025.pdf</t>
  </si>
  <si>
    <t xml:space="preserve">ambiguous match [38]</t>
  </si>
  <si>
    <t xml:space="preserve">2019_FactSheetVeligandu110119103120Rev111619.pdf</t>
  </si>
  <si>
    <t xml:space="preserve">https://sales.crownandchamparesorts.com/wp-content/uploads/2018/04/FactSheetVeligandu110119103120Rev111619.pdf</t>
  </si>
  <si>
    <t xml:space="preserve">c46fa7037910af809b77bcbbb3798430a89add4ecfedbc897f5158b9285272b5</t>
  </si>
  <si>
    <t xml:space="preserve">library/038_veligandu-maldives-resort-island/factsheet/2019_FactSheetVeligandu110119103120Rev111619.pdf</t>
  </si>
  <si>
    <t xml:space="preserve">2025_Veli-HoneymoonGuestInfoRenewalsOfVows_110124-103125_Rev081524-240924.pdf</t>
  </si>
  <si>
    <t xml:space="preserve">https://veligandu.com/wp-content/uploads/2024/09/Veli-HoneymoonGuestInfoRenewalsOfVows_110124-103125_Rev081524-240924.pdf</t>
  </si>
  <si>
    <t xml:space="preserve">96db0da86705518932cf907e5c4818575c802ddc8df27b97aa60d2005aa6a9ef</t>
  </si>
  <si>
    <t xml:space="preserve">library/038_veligandu-maldives-resort-island/wedding/2025_Veli-HoneymoonGuestInfoRenewalsOfVows_110124-103125_Rev081524-240924.pdf</t>
  </si>
  <si>
    <t xml:space="preserve">2026_Veli-IslandMapFY2026Ver092126.pdf</t>
  </si>
  <si>
    <t xml:space="preserve">https://veligandu.com/wp-content/uploads/2026/09/Veli-IslandMapFY2026Ver092126.pdf</t>
  </si>
  <si>
    <t xml:space="preserve">9e97bed1fdb2a0e8b5d1aeba828ec3fbb8d3cac9d7b4c9f75628bc072d082ddb</t>
  </si>
  <si>
    <t xml:space="preserve">library/038_veligandu-maldives-resort-island/map/2026_Veli-IslandMapFY2026Ver092126.pdf</t>
  </si>
  <si>
    <t xml:space="preserve">2025_Veli-IslandMap110125103126Ver140625.pdf</t>
  </si>
  <si>
    <t xml:space="preserve">https://sales.crownandchamparesorts.com/wp-content/uploads/2025/08/Veli-IslandMap110125103126Ver140625.pdf</t>
  </si>
  <si>
    <t xml:space="preserve">4e815a1b8b2556fe0727cafe9aba2ef9dfeb5076ba5568782a2aeb42f6bd3b06</t>
  </si>
  <si>
    <t xml:space="preserve">library/038_veligandu-maldives-resort-island/map/2025_Veli-IslandMap110125103126Ver140625.pdf</t>
  </si>
  <si>
    <t xml:space="preserve">2025_Veli-IslandMapVer140625.pdf</t>
  </si>
  <si>
    <t xml:space="preserve">https://veligandu.com/wp-content/uploads/2025/06/Veli-IslandMapVer140625.pdf</t>
  </si>
  <si>
    <t xml:space="preserve">561ded314cf21f5cc7384ae89f068706f769da46b07558ceb2e513b903509048</t>
  </si>
  <si>
    <t xml:space="preserve">library/038_veligandu-maldives-resort-island/map/2025_Veli-IslandMapVer140625.pdf</t>
  </si>
  <si>
    <t xml:space="preserve">2024_Veligandu-Island-Map-290724.pdf</t>
  </si>
  <si>
    <t xml:space="preserve">https://sales.crownandchamparesorts.com/wp-content/uploads/2025/06/Veligandu-Island-Map-290724.pdf</t>
  </si>
  <si>
    <t xml:space="preserve">dceeaeb28b408bf03995679784cfa56c97434293c6b21b340327692ecebb4876</t>
  </si>
  <si>
    <t xml:space="preserve">library/038_veligandu-maldives-resort-island/map/2024_Veligandu-Island-Map-290724.pdf</t>
  </si>
  <si>
    <t xml:space="preserve">2024_Veli-FloorPlan3D_Rev062524.pdf</t>
  </si>
  <si>
    <t xml:space="preserve">https://veligandu.com/wp-content/uploads/2024/09/Veli-FloorPlan3D_Rev062524.pdf</t>
  </si>
  <si>
    <t xml:space="preserve">f79a1c1fae227dce6cd014ab5f192c600d51566c01c18411ceea345d36d2901f</t>
  </si>
  <si>
    <t xml:space="preserve">library/038_veligandu-maldives-resort-island/map/2024_Veli-FloorPlan3D_Rev062524.pdf</t>
  </si>
  <si>
    <t xml:space="preserve">2019_IslandMapColourRev060219.pdf</t>
  </si>
  <si>
    <t xml:space="preserve">https://sales.crownandchamparesorts.com/wp-content/uploads/2018/03/IslandMapColourRev060219.pdf</t>
  </si>
  <si>
    <t xml:space="preserve">b46067de679f1783d5b0bae639d967585c5f2896315aa7e1bc7de87c0749e853</t>
  </si>
  <si>
    <t xml:space="preserve">library/038_veligandu-maldives-resort-island/map/2019_IslandMapColourRev060219.pdf</t>
  </si>
  <si>
    <t xml:space="preserve">ambiguous match [38, 159]</t>
  </si>
  <si>
    <t xml:space="preserve">2017_MapVeliganduColor110117.pdf</t>
  </si>
  <si>
    <t xml:space="preserve">https://sales.crownandchamparesorts.com/wp-content/uploads/2018/04/MapVeliganduColor110117.pdf</t>
  </si>
  <si>
    <t xml:space="preserve">af611da61efadde8cf8d0b493c7d4fa80e881aaeb4c87e0a850c336d6d49c3d3</t>
  </si>
  <si>
    <t xml:space="preserve">library/038_veligandu-maldives-resort-island/map/2017_MapVeliganduColor110117.pdf</t>
  </si>
  <si>
    <t xml:space="preserve">2026_Veli-IslandSnorkelingMapFY2026Ver092126.pdf</t>
  </si>
  <si>
    <t xml:space="preserve">https://veligandu.com/wp-content/uploads/2026/09/Veli-IslandSnorkelingMapFY2026Ver092126.pdf</t>
  </si>
  <si>
    <t xml:space="preserve">dede035755fdc865fc52d1958a12b570f75e7fea8401af22bf013e70828d4eda</t>
  </si>
  <si>
    <t xml:space="preserve">library/038_veligandu-maldives-resort-island/dive_map/2026_Veli-IslandSnorkelingMapFY2026Ver092126.pdf</t>
  </si>
  <si>
    <t xml:space="preserve">2025_HimeynSpaMenuVer300425.pdf</t>
  </si>
  <si>
    <t xml:space="preserve">https://veligandu.com/wp-content/uploads/2025/06/HimeynSpaMenuVer300425.pdf</t>
  </si>
  <si>
    <t xml:space="preserve">46c9dc9e08245b49edac1172fce5a4b612f61015ee76eeb51f01b6fe307d82b8</t>
  </si>
  <si>
    <t xml:space="preserve">library/038_veligandu-maldives-resort-island/spa_menu/2025_HimeynSpaMenuVer300425.pdf</t>
  </si>
  <si>
    <t xml:space="preserve">2024_Veligandu_TeppanyakiSetMenu_09-11-2024.pdf</t>
  </si>
  <si>
    <t xml:space="preserve">https://veligandu.com/wp-content/uploads/2024/11/Veligandu_TeppanyakiSetMenu_09-11-2024.pdf</t>
  </si>
  <si>
    <t xml:space="preserve">b2d0ad6860f762472a6b4c5043b12bd9273e97be9968d909cc2198a7a9cbaeb9</t>
  </si>
  <si>
    <t xml:space="preserve">library/038_veligandu-maldives-resort-island/dining_menu/2024_Veligandu_TeppanyakiSetMenu_09-11-2024.pdf</t>
  </si>
  <si>
    <t xml:space="preserve">2024_Veligandu_SushiSashimiMenu-09-11-2024.pdf</t>
  </si>
  <si>
    <t xml:space="preserve">https://veligandu.com/wp-content/uploads/2024/11/Veligandu_SushiSashimiMenu-09-11-2024.pdf</t>
  </si>
  <si>
    <t xml:space="preserve">0f4c6c688b85ed7f3ba845940667acb714c26caffe7b786f9de2a1030802599b</t>
  </si>
  <si>
    <t xml:space="preserve">library/038_veligandu-maldives-resort-island/dining_menu/2024_Veligandu_SushiSashimiMenu-09-11-2024.pdf</t>
  </si>
  <si>
    <t xml:space="preserve">2024_Veligandu_RaalhuWineMenu_Landscape-09-11-2024.pdf</t>
  </si>
  <si>
    <t xml:space="preserve">https://veligandu.com/wp-content/uploads/2024/11/Veligandu_RaalhuWineMenu_Landscape-09-11-2024.pdf</t>
  </si>
  <si>
    <t xml:space="preserve">9927097b5c7a5318e35c06e8894c6062fee5f06a5821b1beb1c8dc8cba3bab19</t>
  </si>
  <si>
    <t xml:space="preserve">library/038_veligandu-maldives-resort-island/dining_menu/2024_Veligandu_RaalhuWineMenu_Landscape-09-11-2024.pdf</t>
  </si>
  <si>
    <t xml:space="preserve">2024_Veligandu_MasterWineMenu_Landscape_09-11-2024.pdf</t>
  </si>
  <si>
    <t xml:space="preserve">https://veligandu.com/wp-content/uploads/2024/11/Veligandu_MasterWineMenu_Landscape_09-11-2024.pdf</t>
  </si>
  <si>
    <t xml:space="preserve">f1fd7c8a1e2a96d8e35f7eb6f46b70d59c902b6e357266940049558f271a44f6</t>
  </si>
  <si>
    <t xml:space="preserve">library/038_veligandu-maldives-resort-island/dining_menu/2024_Veligandu_MasterWineMenu_Landscape_09-11-2024.pdf</t>
  </si>
  <si>
    <t xml:space="preserve">2024_Veligandu_MadivaruWineMenu_Landscape_09-11-2024.pdf</t>
  </si>
  <si>
    <t xml:space="preserve">https://veligandu.com/wp-content/uploads/2024/11/Veligandu_MadivaruWineMenu_Landscape_09-11-2024.pdf</t>
  </si>
  <si>
    <t xml:space="preserve">9fb5001fa26f5a4e331f7114e8e66ba458047ddb109c62ca4099057869c602fa</t>
  </si>
  <si>
    <t xml:space="preserve">library/038_veligandu-maldives-resort-island/dining_menu/2024_Veligandu_MadivaruWineMenu_Landscape_09-11-2024.pdf</t>
  </si>
  <si>
    <t xml:space="preserve">2024_Veligandu_MadivaruFoodMenu_09-11-2024.pdf</t>
  </si>
  <si>
    <t xml:space="preserve">https://veligandu.com/wp-content/uploads/2024/11/Veligandu_MadivaruFoodMenu_09-11-2024.pdf</t>
  </si>
  <si>
    <t xml:space="preserve">5dca7d20694b9e9578b3439c51d88c00ea9a87000408e0a26a46134029e54df7</t>
  </si>
  <si>
    <t xml:space="preserve">library/038_veligandu-maldives-resort-island/dining_menu/2024_Veligandu_MadivaruFoodMenu_09-11-2024.pdf</t>
  </si>
  <si>
    <t xml:space="preserve">2024_Veligandu_IVD-Menu_09-11-2024.pdf</t>
  </si>
  <si>
    <t xml:space="preserve">https://veligandu.com/wp-content/uploads/2024/11/Veligandu_IVD-Menu_09-11-2024.pdf</t>
  </si>
  <si>
    <t xml:space="preserve">9de4e2d91667a92714a789a7b8d7dbc6cc3ee74439b78777048b9cab57e07127</t>
  </si>
  <si>
    <t xml:space="preserve">library/038_veligandu-maldives-resort-island/dining_menu/2024_Veligandu_IVD-Menu_09-11-2024.pdf</t>
  </si>
  <si>
    <t xml:space="preserve">2023_MasterWineList_050226.pdf</t>
  </si>
  <si>
    <t xml:space="preserve">https://veligandu.com/wp-content/uploads/2026/05/MasterWineList_050226.pdf</t>
  </si>
  <si>
    <t xml:space="preserve">de7b3e4be2799e10230b5049ee6026eefcd383d4bd976b8f6b66a34d50994abc</t>
  </si>
  <si>
    <t xml:space="preserve">library/038_veligandu-maldives-resort-island/dining_menu/2023_MasterWineList_050226.pdf</t>
  </si>
  <si>
    <t xml:space="preserve">2022_MasterWineList_030326.pdf</t>
  </si>
  <si>
    <t xml:space="preserve">https://veligandu.com/wp-content/uploads/2026/05/MasterWineList_030326.pdf</t>
  </si>
  <si>
    <t xml:space="preserve">a67fa2555b873f86751c8ae3788bbb2e7b11d9b2ae9ff89ea6d90c9d48f0c44c</t>
  </si>
  <si>
    <t xml:space="preserve">library/038_veligandu-maldives-resort-island/dining_menu/2022_MasterWineList_030326.pdf</t>
  </si>
  <si>
    <t xml:space="preserve">2026_VeliExcursionPriceList2026_010126-123126.pdf</t>
  </si>
  <si>
    <t xml:space="preserve">https://veligandu.com/wp-content/uploads/2026/01/VeliExcursionPriceList2026_010126-123126.pdf</t>
  </si>
  <si>
    <t xml:space="preserve">08b9bebd294b938426ecd5f04046d7262560ab5ecc031db015dec9b05b720593</t>
  </si>
  <si>
    <t xml:space="preserve">library/038_veligandu-maldives-resort-island/dive_prices/2026_VeliExcursionPriceList2026_010126-123126.pdf</t>
  </si>
  <si>
    <t xml:space="preserve">2026_VeliWaterSportsCentre2026_010126-123126.pdf</t>
  </si>
  <si>
    <t xml:space="preserve">https://veligandu.com/wp-content/uploads/2026/01/VeliWaterSportsCentre2026_010126-123126.pdf</t>
  </si>
  <si>
    <t xml:space="preserve">9f8c67f880aaab787c9ec660fe170e3d6812609ef75e5872d3e40c78e18ea3de</t>
  </si>
  <si>
    <t xml:space="preserve">library/038_veligandu-maldives-resort-island/dive_prices/2026_VeliWaterSportsCentre2026_010126-123126.pdf</t>
  </si>
  <si>
    <t xml:space="preserve">2026_VMomentsPacakgesVer041525.pdf</t>
  </si>
  <si>
    <t xml:space="preserve">https://veligandu.com/wp-content/uploads/2025/06/VMomentsPacakgesVer041525.pdf</t>
  </si>
  <si>
    <t xml:space="preserve">9495f4db9a30b474330c2f4cbbffb0fc635154380a56ca96addb3b5708043872</t>
  </si>
  <si>
    <t xml:space="preserve">library/038_veligandu-maldives-resort-island/dive_prices/2026_VMomentsPacakgesVer041525.pdf</t>
  </si>
  <si>
    <t xml:space="preserve">2026_VeliDiveCentreCatalogue2026_010126-123126.pdf</t>
  </si>
  <si>
    <t xml:space="preserve">https://veligandu.com/wp-content/uploads/2026/01/VeliDiveCentreCatalogue2026_010126-123126.pdf</t>
  </si>
  <si>
    <t xml:space="preserve">be4ec7b5b9a6a82519c72f799060834e5f63199aa421d3d42db8b3c5f1b3c152</t>
  </si>
  <si>
    <t xml:space="preserve">library/038_veligandu-maldives-resort-island/dive_prices/2026_VeliDiveCentreCatalogue2026_010126-123126.pdf</t>
  </si>
  <si>
    <t xml:space="preserve">2025_Veli-ExcursionPriceList110125103126_Rev050126.pdf</t>
  </si>
  <si>
    <t xml:space="preserve">https://veligandu.com/wp-content/uploads/2026/05/Veli-ExcursionPriceList110125103126_Rev050126.pdf</t>
  </si>
  <si>
    <t xml:space="preserve">515a16443b3c0312c5868d2595ff1661f4a3fca4f57b30229da21ca0a5cd4a52</t>
  </si>
  <si>
    <t xml:space="preserve">library/038_veligandu-maldives-resort-island/dive_prices/2025_Veli-ExcursionPriceList110125103126_Rev050126.pdf</t>
  </si>
  <si>
    <t xml:space="preserve">2025_Veli-DiveCenterCatalog110125103126_Rev050126.pdf</t>
  </si>
  <si>
    <t xml:space="preserve">https://veligandu.com/wp-content/uploads/2026/05/Veli-DiveCenterCatalog110125103126_Rev050126.pdf</t>
  </si>
  <si>
    <t xml:space="preserve">65cbaf428339a160e127ead2a9ebb82ec7569366d12174ba074c3c33cce978fa</t>
  </si>
  <si>
    <t xml:space="preserve">library/038_veligandu-maldives-resort-island/dive_prices/2025_Veli-DiveCenterCatalog110125103126_Rev050126.pdf</t>
  </si>
  <si>
    <t xml:space="preserve">2025_Veli-WaterSportsCatalog110125103126_Rev050126.pdf</t>
  </si>
  <si>
    <t xml:space="preserve">https://veligandu.com/wp-content/uploads/2026/05/Veli-WaterSportsCatalog110125103126_Rev050126.pdf</t>
  </si>
  <si>
    <t xml:space="preserve">fa51dee6a4b1f64e6f907dd345bbf374c90b66694aa0c20dbc882ed908c805f7</t>
  </si>
  <si>
    <t xml:space="preserve">library/038_veligandu-maldives-resort-island/dive_prices/2025_Veli-WaterSportsCatalog110125103126_Rev050126.pdf</t>
  </si>
  <si>
    <t xml:space="preserve">2024_15.-Veli-WatersportsCatalog_110124-113024_Rev072424-240924.pdf</t>
  </si>
  <si>
    <t xml:space="preserve">https://veligandu.com/wp-content/uploads/2024/09/15.-Veli-WatersportsCatalog_110124-113024_Rev072424-240924.pdf</t>
  </si>
  <si>
    <t xml:space="preserve">ab70d56df22c9e81292eca323fff82ee483a70f44affd6c6b71a646fa7e32eaf</t>
  </si>
  <si>
    <t xml:space="preserve">library/038_veligandu-maldives-resort-island/dive_prices/2024_15.-Veli-WatersportsCatalog_110124-113024_Rev072424-240924.pdf</t>
  </si>
  <si>
    <t xml:space="preserve">2024_11.-Veli-DiveCatalog_110124-113025_Rev072324_240924.pdf</t>
  </si>
  <si>
    <t xml:space="preserve">https://veligandu.com/wp-content/uploads/2024/09/11.-Veli-DiveCatalog_110124-113025_Rev072324_240924.pdf</t>
  </si>
  <si>
    <t xml:space="preserve">ec246af80ed6b51505136a81a40458e1089fc7f90d7e673fb0fde95a2e009de8</t>
  </si>
  <si>
    <t xml:space="preserve">library/038_veligandu-maldives-resort-island/dive_prices/2024_11.-Veli-DiveCatalog_110124-113025_Rev072324_240924.pdf</t>
  </si>
  <si>
    <t xml:space="preserve">2020_OceanDiveandSportsCenterSOP-071720VELI.pdf</t>
  </si>
  <si>
    <t xml:space="preserve">https://sales.crownandchamparesorts.com/wp-content/uploads/2020/07/OceanDiveandSportsCenterSOP-071720VELI.pdf</t>
  </si>
  <si>
    <t xml:space="preserve">9ecdc49cbf1f018e65bd21112dd46389caec9dbf1cc73f41c7a1c915d7667433</t>
  </si>
  <si>
    <t xml:space="preserve">library/038_veligandu-maldives-resort-island/dive_prices/2020_OceanDiveandSportsCenterSOP-071720VELI.pdf</t>
  </si>
  <si>
    <t xml:space="preserve">2026_ListIndoorOutdoorSportsActivitiesVer072926-1.pdf</t>
  </si>
  <si>
    <t xml:space="preserve">https://veligandu.com/wp-content/uploads/2026/07/ListIndoorOutdoorSportsActivitiesVer072926-1.pdf</t>
  </si>
  <si>
    <t xml:space="preserve">9330ff20623f38d711e80b161fc6c5b163d9d1653efa43d917084d45f76ac580</t>
  </si>
  <si>
    <t xml:space="preserve">library/038_veligandu-maldives-resort-island/excursions/2026_ListIndoorOutdoorSportsActivitiesVer072926-1.pdf</t>
  </si>
  <si>
    <t xml:space="preserve">2026_VeliWeeklyExcursionSchedule2026_010126-123126.pdf</t>
  </si>
  <si>
    <t xml:space="preserve">https://veligandu.com/wp-content/uploads/2026/01/VeliWeeklyExcursionSchedule2026_010126-123126.pdf</t>
  </si>
  <si>
    <t xml:space="preserve">6cee7f5d1dccd6b7401d0bc2a56df72627aec2a4e5a08a9ec6406353c50636a2</t>
  </si>
  <si>
    <t xml:space="preserve">library/038_veligandu-maldives-resort-island/excursions/2026_VeliWeeklyExcursionSchedule2026_010126-123126.pdf</t>
  </si>
  <si>
    <t xml:space="preserve">2026_VeliExcursionsCentreCatalogue2026_010126-123126_.pdf</t>
  </si>
  <si>
    <t xml:space="preserve">https://veligandu.com/wp-content/uploads/2026/01/VeliExcursionsCentreCatalogue2026_010126-123126_.pdf</t>
  </si>
  <si>
    <t xml:space="preserve">c6795a50850b2ba0c7828ece40f0291b871f58d758c1e1c92977ab79dfafa176</t>
  </si>
  <si>
    <t xml:space="preserve">library/038_veligandu-maldives-resort-island/excursions/2026_VeliExcursionsCentreCatalogue2026_010126-123126_.pdf</t>
  </si>
  <si>
    <t xml:space="preserve">2026_ListIndoorOutdoorSportsActivitiesVer041525.pdf</t>
  </si>
  <si>
    <t xml:space="preserve">https://veligandu.com/wp-content/uploads/2025/06/ListIndoorOutdoorSportsActivitiesVer041525.pdf</t>
  </si>
  <si>
    <t xml:space="preserve">cb2afc5ce8c792da0a1f08ee6fe1d102283d37015ea3a30b094adaea5e928232</t>
  </si>
  <si>
    <t xml:space="preserve">library/038_veligandu-maldives-resort-island/excursions/2026_ListIndoorOutdoorSportsActivitiesVer041525.pdf</t>
  </si>
  <si>
    <t xml:space="preserve">2025_Veli-ExcursionWeeklySchedule110125103126_Rev050126.pdf</t>
  </si>
  <si>
    <t xml:space="preserve">https://veligandu.com/wp-content/uploads/2026/05/Veli-ExcursionWeeklySchedule110125103126_Rev050126.pdf</t>
  </si>
  <si>
    <t xml:space="preserve">4b40c47c4f04c18038356f765ae438ec05e9a8019c771367c40d514e7946de74</t>
  </si>
  <si>
    <t xml:space="preserve">library/038_veligandu-maldives-resort-island/excursions/2025_Veli-ExcursionWeeklySchedule110125103126_Rev050126.pdf</t>
  </si>
  <si>
    <t xml:space="preserve">2025_Veli-ExcursionCatalog110125103126_Rev050126.pdf</t>
  </si>
  <si>
    <t xml:space="preserve">https://veligandu.com/wp-content/uploads/2026/05/Veli-ExcursionCatalog110125103126_Rev050126.pdf</t>
  </si>
  <si>
    <t xml:space="preserve">6169caf4296d7de3f9f2c5ae153c9dd1e061913da5e4c2558d19029c1102faed</t>
  </si>
  <si>
    <t xml:space="preserve">library/038_veligandu-maldives-resort-island/excursions/2025_Veli-ExcursionCatalog110125103126_Rev050126.pdf</t>
  </si>
  <si>
    <t xml:space="preserve">2025_ListIndoorOutdoorSportsActivitiesVer081524.pdf</t>
  </si>
  <si>
    <t xml:space="preserve">https://veligandu.com/wp-content/uploads/2025/09/ListIndoorOutdoorSportsActivitiesVer081524.pdf</t>
  </si>
  <si>
    <t xml:space="preserve">ecb300cfc33d66ce8c812e9754d021183e2a1f8989be8d8124240c510730af58</t>
  </si>
  <si>
    <t xml:space="preserve">library/038_veligandu-maldives-resort-island/excursions/2025_ListIndoorOutdoorSportsActivitiesVer081524.pdf</t>
  </si>
  <si>
    <t xml:space="preserve">2025_WeeklyExcursionsScheduleVer300425.pdf</t>
  </si>
  <si>
    <t xml:space="preserve">https://veligandu.com/wp-content/uploads/2025/06/WeeklyExcursionsScheduleVer300425.pdf</t>
  </si>
  <si>
    <t xml:space="preserve">f713417620c623c623acf027131968af921853d68e818cd30cd8e6c0fd2bc4dd</t>
  </si>
  <si>
    <t xml:space="preserve">library/038_veligandu-maldives-resort-island/excursions/2025_WeeklyExcursionsScheduleVer300425.pdf</t>
  </si>
  <si>
    <t xml:space="preserve">2024_13.-Veli-ExcursionsCatalog_110124-113024_Rev072324-240924.pdf</t>
  </si>
  <si>
    <t xml:space="preserve">https://veligandu.com/wp-content/uploads/2024/09/13.-Veli-ExcursionsCatalog_110124-113024_Rev072324-240924.pdf</t>
  </si>
  <si>
    <t xml:space="preserve">817216f94b758ccc74958ff11425805d8b92ee4aafa27c61e000a71ed9f4f3f4</t>
  </si>
  <si>
    <t xml:space="preserve">library/038_veligandu-maldives-resort-island/excursions/2024_13.-Veli-ExcursionsCatalog_110124-113024_Rev072324-240924.pdf</t>
  </si>
  <si>
    <t xml:space="preserve">2025_Veli-GuestVillaSizes_Rev081524.pdf</t>
  </si>
  <si>
    <t xml:space="preserve">https://veligandu.com/wp-content/uploads/2024/09/Veli-GuestVillaSizes_Rev081524.pdf</t>
  </si>
  <si>
    <t xml:space="preserve">454a52d6ff2ce29b1435120c2792100e876e737f4616cac49c1561adf3bcf1ef</t>
  </si>
  <si>
    <t xml:space="preserve">library/038_veligandu-maldives-resort-island/villa_plans/2025_Veli-GuestVillaSizes_Rev081524.pdf</t>
  </si>
  <si>
    <t xml:space="preserve">2026_AIl-InclusiveDineAroundPack103125_Rev24.pdf</t>
  </si>
  <si>
    <t xml:space="preserve">https://veligandu.com/wp-content/uploads/2025/06/AIl-InclusiveDineAroundPack103125_Rev24.pdf</t>
  </si>
  <si>
    <t xml:space="preserve">8d2568346bffd2512515f279eff1509d01b2df7ed5aa9f6d869bca4a9eae7b2f</t>
  </si>
  <si>
    <t xml:space="preserve">library/038_veligandu-maldives-resort-island/all_inclusive/2026_AIl-InclusiveDineAroundPack103125_Rev24.pdf</t>
  </si>
  <si>
    <t xml:space="preserve">2025_Veli-AIl-InclusiveDineAroundPackageBrochuRev281024.pdf</t>
  </si>
  <si>
    <t xml:space="preserve">https://veligandu.com/wp-content/uploads/2024/10/Veli-AIl-InclusiveDineAroundPackageBrochuRev281024.pdf</t>
  </si>
  <si>
    <t xml:space="preserve">13ca1b5f1da903288f03ac55da9c5aca7edd5ef828a93f306e8b1c4b591a76bb</t>
  </si>
  <si>
    <t xml:space="preserve">library/038_veligandu-maldives-resort-island/all_inclusive/2025_Veli-AIl-InclusiveDineAroundPackageBrochuRev281024.pdf</t>
  </si>
  <si>
    <t xml:space="preserve">2026_VeliOceanConservationCatalogue2026_010126-123126.pdf</t>
  </si>
  <si>
    <t xml:space="preserve">https://veligandu.com/wp-content/uploads/2026/01/VeliOceanConservationCatalogue2026_010126-123126.pdf</t>
  </si>
  <si>
    <t xml:space="preserve">75f8be5c6e5738cf605e702eb89180ef4fbce2fcd2638e8e48775a754fe1007e</t>
  </si>
  <si>
    <t xml:space="preserve">library/038_veligandu-maldives-resort-island/sustainability/2026_VeliOceanConservationCatalogue2026_010126-123126.pdf</t>
  </si>
  <si>
    <t xml:space="preserve">2025_Sustainablity-Initiatives-Brochure-CCR-2025.pdf</t>
  </si>
  <si>
    <t xml:space="preserve">https://d2qwq69i2ic1pk.cloudfront.net/2026/02/Sustainablity-Initiatives-Brochure-CCR-2025.pdf</t>
  </si>
  <si>
    <t xml:space="preserve">47ae2793a0a497b1055d3fc309ba68805b67f235b29851c0b7390b0d2a8826e9</t>
  </si>
  <si>
    <t xml:space="preserve">library/038_veligandu-maldives-resort-island/sustainability/2025_Sustainablity-Initiatives-Brochure-CCR-2025.pdf</t>
  </si>
  <si>
    <t xml:space="preserve">ambiguous match [38, 28, 78, 174, 30]</t>
  </si>
  <si>
    <t xml:space="preserve">2026_January-Calendar-2026.pdf</t>
  </si>
  <si>
    <t xml:space="preserve">https://veligandu.com/wp-content/uploads/2026/01/January-Calendar-2026.pdf</t>
  </si>
  <si>
    <t xml:space="preserve">6129a7b5a4682242c414e0f132246d525323bb562b9de78d1ae5d047ee5a929d</t>
  </si>
  <si>
    <t xml:space="preserve">library/038_veligandu-maldives-resort-island/calendar/2026_January-Calendar-2026.pdf</t>
  </si>
  <si>
    <t xml:space="preserve">2026_March-2026-Calendar.pdf</t>
  </si>
  <si>
    <t xml:space="preserve">https://veligandu.com/wp-content/uploads/2026/01/March-2026-Calendar.pdf</t>
  </si>
  <si>
    <t xml:space="preserve">40da8854b15466ec00108f348785fbda9c4c5eae141d0f8a325a1526ccb51ffa</t>
  </si>
  <si>
    <t xml:space="preserve">library/038_veligandu-maldives-resort-island/calendar/2026_March-2026-Calendar.pdf</t>
  </si>
  <si>
    <t xml:space="preserve">2026_February-2026-Calendar.pdf</t>
  </si>
  <si>
    <t xml:space="preserve">https://veligandu.com/wp-content/uploads/2026/01/February-2026-Calendar.pdf</t>
  </si>
  <si>
    <t xml:space="preserve">3b98b783143b320c3ef240efe224f61fe252fcd1cec973c6501c59032b02da65</t>
  </si>
  <si>
    <t xml:space="preserve">library/038_veligandu-maldives-resort-island/calendar/2026_February-2026-Calendar.pdf</t>
  </si>
  <si>
    <t xml:space="preserve">2026_WeeklyEntertainmentScheduleVer041525.pdf</t>
  </si>
  <si>
    <t xml:space="preserve">https://veligandu.com/wp-content/uploads/2025/06/WeeklyEntertainmentScheduleVer041525.pdf</t>
  </si>
  <si>
    <t xml:space="preserve">e9846c52c120bbd0508fb5dc24ad736dffcbb78bc72ca9971bf898b6743a0708</t>
  </si>
  <si>
    <t xml:space="preserve">library/038_veligandu-maldives-resort-island/calendar/2026_WeeklyEntertainmentScheduleVer041525.pdf</t>
  </si>
  <si>
    <t xml:space="preserve">2025_veligandu-festive-brochure-25-26-compressed-24092025.pdf</t>
  </si>
  <si>
    <t xml:space="preserve">https://veligandu.com/wp-content/uploads/2025/09/veligandu-festive-brochure-25-26-compressed-24092025.pdf</t>
  </si>
  <si>
    <t xml:space="preserve">d8468da8f4b4ddc75d97361bb62dbbb2f495c8d56db27fd3e1d57ab0d64a2df9</t>
  </si>
  <si>
    <t xml:space="preserve">library/038_veligandu-maldives-resort-island/calendar/2025_veligandu-festive-brochure-25-26-compressed-24092025.pdf</t>
  </si>
  <si>
    <t xml:space="preserve">2025_veligandu-valentines-day-brochure-2025.pdf</t>
  </si>
  <si>
    <t xml:space="preserve">https://veligandu.com/wp-content/uploads/2025/02/veligandu-valentines-day-brochure-2025.pdf</t>
  </si>
  <si>
    <t xml:space="preserve">42b53410ea0ee0922d6bac0c733d18f61cb2c7ae61f3bcdb12080b2026376cd9</t>
  </si>
  <si>
    <t xml:space="preserve">library/038_veligandu-maldives-resort-island/brochure/2025_veligandu-valentines-day-brochure-2025.pdf</t>
  </si>
  <si>
    <t xml:space="preserve">2018_Amari-Havodda-Factsheet.pdf</t>
  </si>
  <si>
    <t xml:space="preserve">https://neoscapesmaldives.com/wp-content/uploads/Amari-Havodda-Factsheet.pdf</t>
  </si>
  <si>
    <t xml:space="preserve">a59811f843e1f7cf3193925c78af54428dcd0fbe03d169ef8da498661ab8092a</t>
  </si>
  <si>
    <t xml:space="preserve">library/039_nh-collection-maldives-havodda-resort/factsheet/2018_Amari-Havodda-Factsheet.pdf</t>
  </si>
  <si>
    <t xml:space="preserve">2019_Amari-Havodda-Maldives-Map.pdf</t>
  </si>
  <si>
    <t xml:space="preserve">https://neoscapesmaldives.com/wp-content/uploads/Amari-Havodda-Maldives-Map.pdf</t>
  </si>
  <si>
    <t xml:space="preserve">fd7d720baa1b7f08607fbf7b03c29035e9cf1b26f05a304c9b2d9ccd1c5cc366</t>
  </si>
  <si>
    <t xml:space="preserve">library/039_nh-collection-maldives-havodda-resort/map/2019_Amari-Havodda-Maldives-Map.pdf</t>
  </si>
  <si>
    <t xml:space="preserve">2021_Resort-Factsheet-Le-Meridien-Maldives.pdf</t>
  </si>
  <si>
    <t xml:space="preserve">https://www.neoscapesmaldives.com/wp-content/uploads/Resort-Factsheet-Le-Meridien-Maldives.pdf</t>
  </si>
  <si>
    <t xml:space="preserve">eddd25783828b410c3f4b20c2eda00dbf2a3ef2f4e1ad4e0f69993fb8e200fbf</t>
  </si>
  <si>
    <t xml:space="preserve">library/040_le-meridien-maldives-resort-and-spa/factsheet/2021_Resort-Factsheet-Le-Meridien-Maldives.pdf</t>
  </si>
  <si>
    <t xml:space="preserve">2022_Resort-Map-Le-Meridien-Maldives.pdf</t>
  </si>
  <si>
    <t xml:space="preserve">https://www.neoscapesmaldives.com/wp-content/uploads/Resort-Map-Le-Meridien-Maldives.pdf</t>
  </si>
  <si>
    <t xml:space="preserve">0a3799bcf0f130852efb17b9ae67d986d6c6fe806e6ce88c968a736116f2db0c</t>
  </si>
  <si>
    <t xml:space="preserve">library/040_le-meridien-maldives-resort-and-spa/map/2022_Resort-Map-Le-Meridien-Maldives.pdf</t>
  </si>
  <si>
    <t xml:space="preserve">2025_OZEN-LIFE-MAADHOO-Fact-Sheet-2025.pdf</t>
  </si>
  <si>
    <t xml:space="preserve">https://www.neoscapesmaldives.com/wp-content/uploads/OZEN-LIFE-MAADHOO-Fact-Sheet-2025.pdf</t>
  </si>
  <si>
    <t xml:space="preserve">e3425d1fc89e17e25df5289874ac600227e6fb4cecf880383b7726bcfcf0c90b</t>
  </si>
  <si>
    <t xml:space="preserve">library/041_ozen-by-atmosphere-at-maadhoo/factsheet/2025_OZEN-LIFE-MAADHOO-Fact-Sheet-2025.pdf</t>
  </si>
  <si>
    <t xml:space="preserve">2023_OZEN-LIFE-MAADHOO-Resort-Map-1.pdf</t>
  </si>
  <si>
    <t xml:space="preserve">https://www.neoscapesmaldives.com/wp-content/uploads/OZEN-LIFE-MAADHOO-Resort-Map-1.pdf</t>
  </si>
  <si>
    <t xml:space="preserve">6e09bb8abd272db0ce8fd33dc58f291886eeb4aea1e963338c03041a44a71b28</t>
  </si>
  <si>
    <t xml:space="preserve">library/041_ozen-by-atmosphere-at-maadhoo/map/2023_OZEN-LIFE-MAADHOO-Resort-Map-1.pdf</t>
  </si>
  <si>
    <t xml:space="preserve">2025_Dhigufaru-Fact-Sheet-English.pdf</t>
  </si>
  <si>
    <t xml:space="preserve">dhigufaru.com</t>
  </si>
  <si>
    <t xml:space="preserve">https://dhigufaru.com/app/wp-content/uploads/2026/06/Dhigufaru-Fact-Sheet-English.pdf</t>
  </si>
  <si>
    <t xml:space="preserve">0f6090ce4810a14457ec36910b96ade00b9478c4f17959d1c9f4b5f96989f71e</t>
  </si>
  <si>
    <t xml:space="preserve">library/043_dhigufaru-island-resort/factsheet/2025_Dhigufaru-Fact-Sheet-English.pdf</t>
  </si>
  <si>
    <t xml:space="preserve">2024_Dhigufaru-Island-Resort-Fact-Sheet-July-2024.pdf</t>
  </si>
  <si>
    <t xml:space="preserve">https://dhigufaru.com/app/wp-content/uploads/2024/08/Dhigufaru-Island-Resort-Fact-Sheet-July-2024.pdf</t>
  </si>
  <si>
    <t xml:space="preserve">7adae9e79a30b94fa76c4699689944bf1489bd092ab7d21dc985e178da9d5360</t>
  </si>
  <si>
    <t xml:space="preserve">library/043_dhigufaru-island-resort/factsheet/2024_Dhigufaru-Island-Resort-Fact-Sheet-July-2024.pdf</t>
  </si>
  <si>
    <t xml:space="preserve">2020_Dhigufaru-Fact-Sheet-2020.pdf</t>
  </si>
  <si>
    <t xml:space="preserve">https://dhigufaru.com/app/wp-content/uploads/2020/10/Dhigufaru-Fact-Sheet-2020.pdf</t>
  </si>
  <si>
    <t xml:space="preserve">d508a9d40c4979e02e80fd62608228adf367a24852a41abf45376a839675ebad</t>
  </si>
  <si>
    <t xml:space="preserve">library/043_dhigufaru-island-resort/factsheet/2020_Dhigufaru-Fact-Sheet-2020.pdf</t>
  </si>
  <si>
    <t xml:space="preserve">2017_Dhigufaru_Factsheet.pdf</t>
  </si>
  <si>
    <t xml:space="preserve">https://dhigufaru.com/app/wp-content/uploads/2018/07/Dhigufaru_Factsheet.pdf</t>
  </si>
  <si>
    <t xml:space="preserve">https://dhigufaru.com/app/wp-content/uploads/2018/07/Dhigufaru_Factsheet.pdf | https://dhigufaru.com/app/wp-content/uploads/2017/08/Dhigufaru-Factsheet.pdf</t>
  </si>
  <si>
    <t xml:space="preserve">2e6ba33d0ddc998bf55aa412d36dcf31c87c99f7c63865782771fda61a374fd6</t>
  </si>
  <si>
    <t xml:space="preserve">library/043_dhigufaru-island-resort/factsheet/2017_Dhigufaru_Factsheet.pdf</t>
  </si>
  <si>
    <t xml:space="preserve">2024_Dhigufaru-Wedding-Proposal-Packages-2024.pdf</t>
  </si>
  <si>
    <t xml:space="preserve">https://dhigufaru.com/app/wp-content/uploads/2024/12/Dhigufaru-Wedding-Proposal-Packages-2024.pdf</t>
  </si>
  <si>
    <t xml:space="preserve">8d0072b331b826056733e995ded45c8d54d42a1b277032a628904246b047821e</t>
  </si>
  <si>
    <t xml:space="preserve">library/043_dhigufaru-island-resort/wedding/2024_Dhigufaru-Wedding-Proposal-Packages-2024.pdf</t>
  </si>
  <si>
    <t xml:space="preserve">2017_Huifilandaa-Pavilion.pdf</t>
  </si>
  <si>
    <t xml:space="preserve">https://dhigufaru.com/app/wp-content/uploads/2016/03/Huifilandaa-Pavilion.pdf</t>
  </si>
  <si>
    <t xml:space="preserve">5d0caafba1d3458d281de18909e19727ba6cf084df01ec1090f829a1263a9ef5</t>
  </si>
  <si>
    <t xml:space="preserve">library/043_dhigufaru-island-resort/spa_menu/2017_Huifilandaa-Pavilion.pdf</t>
  </si>
  <si>
    <t xml:space="preserve">2016_FS-fp-screen.pdf</t>
  </si>
  <si>
    <t xml:space="preserve">https://dhigufaru.com/app/wp-content/uploads/2016/03/FS-fp-screen.pdf</t>
  </si>
  <si>
    <t xml:space="preserve">7bab34316d8992098696b51359b6298fbb2e9e5356d06f07fa7fb31d76d79a9c</t>
  </si>
  <si>
    <t xml:space="preserve">library/043_dhigufaru-island-resort/villa_plans/2016_FS-fp-screen.pdf</t>
  </si>
  <si>
    <t xml:space="preserve">2018_Dhigufaru_Brochure_2018-s.pdf</t>
  </si>
  <si>
    <t xml:space="preserve">https://dhigufaru.com/app/wp-content/uploads/2018/07/Dhigufaru_Brochure_2018-s.pdf</t>
  </si>
  <si>
    <t xml:space="preserve">fa370a622d7528dfecce293819861e5da7c15f365abfe339b34b1bae2e0c9a3e</t>
  </si>
  <si>
    <t xml:space="preserve">library/043_dhigufaru-island-resort/brochure/2018_Dhigufaru_Brochure_2018-s.pdf</t>
  </si>
  <si>
    <t xml:space="preserve">2017_Dhigufaru_brochure.pdf</t>
  </si>
  <si>
    <t xml:space="preserve">https://dhigufaru.com/Dhigufaru_brochure.pdf</t>
  </si>
  <si>
    <t xml:space="preserve">70a70710f6c3a8f57629fb094342080d905a4b70b9a39f8803a197fb35d1f8cd</t>
  </si>
  <si>
    <t xml:space="preserve">library/043_dhigufaru-island-resort/brochure/2017_Dhigufaru_brochure.pdf</t>
  </si>
  <si>
    <t xml:space="preserve">2016_Dhigu-brochure-screen.pdf</t>
  </si>
  <si>
    <t xml:space="preserve">https://dhigufaru.com/app/wp-content/uploads/2016/03/Dhigu-brochure-screen.pdf</t>
  </si>
  <si>
    <t xml:space="preserve">0bb1ffdfcc4de2550a40618fcaa7bdf0bf68c489e6a18d318c9c37ae84408a96</t>
  </si>
  <si>
    <t xml:space="preserve">library/043_dhigufaru-island-resort/brochure/2016_Dhigu-brochure-screen.pdf</t>
  </si>
  <si>
    <t xml:space="preserve">2026_HRH_Wedding_Brochure_2026.pdf</t>
  </si>
  <si>
    <t xml:space="preserve">hardrockhotels.com</t>
  </si>
  <si>
    <t xml:space="preserve">https://hotel.hardrock.com/maldives/files/6016/HRH_Wedding_Brochure_2026.pdf</t>
  </si>
  <si>
    <t xml:space="preserve">345078772eeecaab5fe5e0ae7af43d70e2d16937480a97aab6ab036abe68ced4</t>
  </si>
  <si>
    <t xml:space="preserve">library/044_hard-rock-hotel-maldives/wedding/2026_HRH_Wedding_Brochure_2026.pdf</t>
  </si>
  <si>
    <t xml:space="preserve">2026_Hard_Rock_Maldives_Reosrt_Map_2026.pdf</t>
  </si>
  <si>
    <t xml:space="preserve">https://hotel.hardrock.com/maldives/files/6016/Hard_Rock_Maldives_Reosrt_Map_2026.pdf</t>
  </si>
  <si>
    <t xml:space="preserve">beb84d1388aefb3e95c84bc6e3b1727435ad4eb461e04cc5da2f2dba833be164</t>
  </si>
  <si>
    <t xml:space="preserve">library/044_hard-rock-hotel-maldives/map/2026_Hard_Rock_Maldives_Reosrt_Map_2026.pdf</t>
  </si>
  <si>
    <t xml:space="preserve">2024_Hard_Rock_Hotel_Maldives_Island_Map_-_December_2024.pdf</t>
  </si>
  <si>
    <t xml:space="preserve">https://hotel.hardrock.com/maldives/files/6016/Hard_Rock_Hotel_Maldives_Island_Map_-_December_2024.pdf</t>
  </si>
  <si>
    <t xml:space="preserve">2d38c38cb9274eed3e8595930e6792e083ae2a6d0ff7cc0c24be0f6243dff06a</t>
  </si>
  <si>
    <t xml:space="preserve">library/044_hard-rock-hotel-maldives/map/2024_Hard_Rock_Hotel_Maldives_Island_Map_-_December_2024.pdf</t>
  </si>
  <si>
    <t xml:space="preserve">2023_EO-GEN-002C_Sustainability-Management-Plan-Crossroads-Maldives.pdf</t>
  </si>
  <si>
    <t xml:space="preserve">crossroadsmaldives.com</t>
  </si>
  <si>
    <t xml:space="preserve">https://crossroadsmaldives.com/wp-content/uploads/2024/11/EO-GEN-002C_Sustainability-Management-Plan-Crossroads-Maldives.pdf</t>
  </si>
  <si>
    <t xml:space="preserve">b689ebd486817836f11d4dac22dc097a43c89fdcdd7e6c8144d5d6629127a040</t>
  </si>
  <si>
    <t xml:space="preserve">library/044_hard-rock-hotel-maldives/map/2023_EO-GEN-002C_Sustainability-Management-Plan-Crossroads-Maldives.pdf</t>
  </si>
  <si>
    <t xml:space="preserve">ambiguous match [44, 45, 162]</t>
  </si>
  <si>
    <t xml:space="preserve">2026_Body_Rock_Private_Lessons.pdf</t>
  </si>
  <si>
    <t xml:space="preserve">https://hotel.hardrock.com/maldives/files/6016/Body_Rock_Private_Lessons.pdf</t>
  </si>
  <si>
    <t xml:space="preserve">b45b9e4f88753861d7afc8965502b067a487d59cba228c1bec87d718ced65ffd</t>
  </si>
  <si>
    <t xml:space="preserve">library/044_hard-rock-hotel-maldives/spa_menu/2026_Body_Rock_Private_Lessons.pdf</t>
  </si>
  <si>
    <t xml:space="preserve">ambiguous match [44]</t>
  </si>
  <si>
    <t xml:space="preserve">2025_RockSpa_Menu_2025.pdf</t>
  </si>
  <si>
    <t xml:space="preserve">https://hotel.hardrock.com/maldives/files/6016/RockSpa_Menu_2025.pdf</t>
  </si>
  <si>
    <t xml:space="preserve">b1bfe1af84a738406e3c0a4bc8ecdab9841bfefe2ca029c9b758dd51657dee04</t>
  </si>
  <si>
    <t xml:space="preserve">library/044_hard-rock-hotel-maldives/spa_menu/2025_RockSpa_Menu_2025.pdf</t>
  </si>
  <si>
    <t xml:space="preserve">2025_RockSpa_Pricelist_2025.pdf</t>
  </si>
  <si>
    <t xml:space="preserve">https://hotel.hardrock.com/maldives/files/6016/RockSpa_Pricelist_2025.pdf</t>
  </si>
  <si>
    <t xml:space="preserve">e5eb1de337847263ebdab4fd408b1c3624b1d3abdd439223c2ae6e2378d24deb</t>
  </si>
  <si>
    <t xml:space="preserve">library/044_hard-rock-hotel-maldives/spa_menu/2025_RockSpa_Pricelist_2025.pdf</t>
  </si>
  <si>
    <t xml:space="preserve">2026_CN_Sessions_All_Day_Dining_A3_2026.08.27.pdf</t>
  </si>
  <si>
    <t xml:space="preserve">https://hotel.hardrock.com/maldives/files/6016/CN_Sessions_All_Day_Dining_A3_2026.08.27.pdf</t>
  </si>
  <si>
    <t xml:space="preserve">d8beecd22be92d319abb0bff4c7fb6354b80ab46e6aee833058116524ada2826</t>
  </si>
  <si>
    <t xml:space="preserve">library/044_hard-rock-hotel-maldives/dining_menu/2026_CN_Sessions_All_Day_Dining_A3_2026.08.27.pdf</t>
  </si>
  <si>
    <t xml:space="preserve">2026_ENB_Pizza_Menu_2026.06.27.pdf</t>
  </si>
  <si>
    <t xml:space="preserve">https://hotel.hardrock.com/maldives/files/6016/ENB_Pizza_Menu_2026.06.27.pdf</t>
  </si>
  <si>
    <t xml:space="preserve">6452485182f47e625a19954b75721d4e7b2aadb103abbbd8603aa0bd284e9a93</t>
  </si>
  <si>
    <t xml:space="preserve">library/044_hard-rock-hotel-maldives/dining_menu/2026_ENB_Pizza_Menu_2026.06.27.pdf</t>
  </si>
  <si>
    <t xml:space="preserve">2026_RUS_E_B_Lunch_Menu_A3_2026.06.24.pdf</t>
  </si>
  <si>
    <t xml:space="preserve">https://hotel.hardrock.com/maldives/files/6016/RUS_E&amp;B_Lunch_Menu_A3_2026.06.24.pdf</t>
  </si>
  <si>
    <t xml:space="preserve">0197979cfd2ca451cfc4324a99b3f18ab7f22c002de7e8673f8aca8e29317910</t>
  </si>
  <si>
    <t xml:space="preserve">library/044_hard-rock-hotel-maldives/dining_menu/2026_RUS_E_B_Lunch_Menu_A3_2026.06.24.pdf</t>
  </si>
  <si>
    <t xml:space="preserve">2026_CN_E_B_Dinner_Menu_A3_2026.04.05.pdf</t>
  </si>
  <si>
    <t xml:space="preserve">https://hotel.hardrock.com/maldives/files/6016/CN_E&amp;B_Dinner_Menu_A3_2026.04.05.pdf</t>
  </si>
  <si>
    <t xml:space="preserve">a6dcc0c245b381f39de2cac84d2a112bc1990aec41f80e425f990eb7bc6407b7</t>
  </si>
  <si>
    <t xml:space="preserve">library/044_hard-rock-hotel-maldives/dining_menu/2026_CN_E_B_Dinner_Menu_A3_2026.04.05.pdf</t>
  </si>
  <si>
    <t xml:space="preserve">2026_CN_E_B_Pizza_Menu.pdf</t>
  </si>
  <si>
    <t xml:space="preserve">https://hotel.hardrock.com/maldives/files/6016/CN_E&amp;B_Pizza_Menu.pdf</t>
  </si>
  <si>
    <t xml:space="preserve">76e1919177abe73121237eda5d808bf793a12646bdc7e126c2f2d5091844d92d</t>
  </si>
  <si>
    <t xml:space="preserve">library/044_hard-rock-hotel-maldives/dining_menu/2026_CN_E_B_Pizza_Menu.pdf</t>
  </si>
  <si>
    <t xml:space="preserve">2026_Sessions_Kids_Menu_with_images.pdf</t>
  </si>
  <si>
    <t xml:space="preserve">https://hotel.hardrock.com/maldives/files/6016/Sessions_Kids_Menu_with_images.pdf</t>
  </si>
  <si>
    <t xml:space="preserve">5143246c4346bb122f35196a42683bafe186245d407570948cf61b9e50d042f8</t>
  </si>
  <si>
    <t xml:space="preserve">library/044_hard-rock-hotel-maldives/dining_menu/2026_Sessions_Kids_Menu_with_images.pdf</t>
  </si>
  <si>
    <t xml:space="preserve">2026_RUS_E_B_Dinner_Menu_A3_2026.04.05.pdf</t>
  </si>
  <si>
    <t xml:space="preserve">https://hotel.hardrock.com/maldives/files/6016/RUS_E&amp;B_Dinner_Menu_A3_2026.04.05.pdf</t>
  </si>
  <si>
    <t xml:space="preserve">c4385aa6c65ac86cdb9f1417912c2946363a0556b79d7f4f7efc3bde1159b7fe</t>
  </si>
  <si>
    <t xml:space="preserve">library/044_hard-rock-hotel-maldives/dining_menu/2026_RUS_E_B_Dinner_Menu_A3_2026.04.05.pdf</t>
  </si>
  <si>
    <t xml:space="preserve">2026_CN_E_B_Lunch_Menu_A3_2026.06.24.pdf</t>
  </si>
  <si>
    <t xml:space="preserve">https://hotel.hardrock.com/maldives/files/6016/CN_E&amp;B_Lunch_Menu_A3_2026.06.24.pdf</t>
  </si>
  <si>
    <t xml:space="preserve">fce9217245d2b790466d33433092965f930adc1df175be8f77d50a8a76334dcb</t>
  </si>
  <si>
    <t xml:space="preserve">library/044_hard-rock-hotel-maldives/dining_menu/2026_CN_E_B_Lunch_Menu_A3_2026.06.24.pdf</t>
  </si>
  <si>
    <t xml:space="preserve">2026_Sessions_All_Day_Dining_A3_2026.08.27.pdf</t>
  </si>
  <si>
    <t xml:space="preserve">https://hotel.hardrock.com/maldives/files/6016/Sessions_All_Day_Dining_A3_2026.08.27.pdf</t>
  </si>
  <si>
    <t xml:space="preserve">2e7324856fd059f96def56adfbc31ed44b4e28d90af8e71dfb1194e3c772da89</t>
  </si>
  <si>
    <t xml:space="preserve">library/044_hard-rock-hotel-maldives/dining_menu/2026_Sessions_All_Day_Dining_A3_2026.08.27.pdf</t>
  </si>
  <si>
    <t xml:space="preserve">2026_RUS_Sessions_All_Day_Dining_A3_2026.08.27.pdf</t>
  </si>
  <si>
    <t xml:space="preserve">https://hotel.hardrock.com/maldives/files/6016/RUS_Sessions_All_Day_Dining_A3_2026.08.27.pdf</t>
  </si>
  <si>
    <t xml:space="preserve">313e89b7ece00198e772942e0c1c14b5f06d8e849952c818668a36924636cb3a</t>
  </si>
  <si>
    <t xml:space="preserve">library/044_hard-rock-hotel-maldives/dining_menu/2026_RUS_Sessions_All_Day_Dining_A3_2026.08.27.pdf</t>
  </si>
  <si>
    <t xml:space="preserve">2026_HRH_Signature_Menu_2026.06.21.pdf</t>
  </si>
  <si>
    <t xml:space="preserve">https://hotel.hardrock.com/maldives/files/6016/HRH_Signature_Menu_2026.06.21.pdf</t>
  </si>
  <si>
    <t xml:space="preserve">8190a6160ca19f0f8ac3ef1f40205c4a4ef6d3f38b3e78838a6b3860b5b47bbd</t>
  </si>
  <si>
    <t xml:space="preserve">library/044_hard-rock-hotel-maldives/dining_menu/2026_HRH_Signature_Menu_2026.06.21.pdf</t>
  </si>
  <si>
    <t xml:space="preserve">2026_E_B_Dinner_Menu_A3_2026.04.05.pdf</t>
  </si>
  <si>
    <t xml:space="preserve">https://hotel.hardrock.com/maldives/files/6016/E&amp;B_Dinner_Menu_A3_2026.04.05.pdf</t>
  </si>
  <si>
    <t xml:space="preserve">3b10d0a107d8bf58f905bf8a4ed8e441a701c1c0f482689d5b91bb548850b45f</t>
  </si>
  <si>
    <t xml:space="preserve">library/044_hard-rock-hotel-maldives/dining_menu/2026_E_B_Dinner_Menu_A3_2026.04.05.pdf</t>
  </si>
  <si>
    <t xml:space="preserve">2026_HRH_Wine_Menu_2026.04.05.pdf</t>
  </si>
  <si>
    <t xml:space="preserve">https://hotel.hardrock.com/maldives/files/6016/HRH_Wine_Menu_2026.04.05.pdf</t>
  </si>
  <si>
    <t xml:space="preserve">f46bea39c2d954d3d0bf6a2951844166283d5ffdd34dce780a77f4a161e87256</t>
  </si>
  <si>
    <t xml:space="preserve">library/044_hard-rock-hotel-maldives/dining_menu/2026_HRH_Wine_Menu_2026.04.05.pdf</t>
  </si>
  <si>
    <t xml:space="preserve">2026_HRH_AI_Drinks_Menu.pdf</t>
  </si>
  <si>
    <t xml:space="preserve">https://hotel.hardrock.com/maldives/files/6016/HRH_AI_Drinks_Menu.pdf</t>
  </si>
  <si>
    <t xml:space="preserve">e76f1c80a8757cf8d2526248c426917886dd7075ed1ec4c66c27a1b49686965e</t>
  </si>
  <si>
    <t xml:space="preserve">library/044_hard-rock-hotel-maldives/dining_menu/2026_HRH_AI_Drinks_Menu.pdf</t>
  </si>
  <si>
    <t xml:space="preserve">2025_HRC_Drinks_Menu.pdf</t>
  </si>
  <si>
    <t xml:space="preserve">https://hotel.hardrock.com/maldives/files/6016/HRC_Drinks_Menu.pdf</t>
  </si>
  <si>
    <t xml:space="preserve">b4719de6edcc142537352d3058b48a46b86e2edb0cc7934fe2fff8a64c6a6f81</t>
  </si>
  <si>
    <t xml:space="preserve">library/044_hard-rock-hotel-maldives/dining_menu/2025_HRC_Drinks_Menu.pdf</t>
  </si>
  <si>
    <t xml:space="preserve">2025_HRC_Food_Menu.pdf</t>
  </si>
  <si>
    <t xml:space="preserve">https://hotel.hardrock.com/maldives/files/6016/HRC_Food_Menu.pdf</t>
  </si>
  <si>
    <t xml:space="preserve">71c33545b77af126be0fc1c9a165ce6cda0359026b8274fb1be7b21a61cf0aa3</t>
  </si>
  <si>
    <t xml:space="preserve">library/044_hard-rock-hotel-maldives/dining_menu/2025_HRC_Food_Menu.pdf</t>
  </si>
  <si>
    <t xml:space="preserve">2025_RUS_HRC_Food_Menu.pdf</t>
  </si>
  <si>
    <t xml:space="preserve">https://hotel.hardrock.com/maldives/files/6016/RUS_HRC_Food_Menu.pdf</t>
  </si>
  <si>
    <t xml:space="preserve">c321d57479492727c608d34326db8a9e723b7fa8c2043b73bdb0795113c2477d</t>
  </si>
  <si>
    <t xml:space="preserve">library/044_hard-rock-hotel-maldives/dining_menu/2025_RUS_HRC_Food_Menu.pdf</t>
  </si>
  <si>
    <t xml:space="preserve">2025_CN_HRC_Food_Menu.pdf</t>
  </si>
  <si>
    <t xml:space="preserve">https://hotel.hardrock.com/maldives/files/6016/CN_HRC_Food_Menu.pdf</t>
  </si>
  <si>
    <t xml:space="preserve">464b358b7dde37bd546409ab70c280134b87f85422b501c7e5282b5705396559</t>
  </si>
  <si>
    <t xml:space="preserve">library/044_hard-rock-hotel-maldives/dining_menu/2025_CN_HRC_Food_Menu.pdf</t>
  </si>
  <si>
    <t xml:space="preserve">2024_HRC_kids_menu.pdf</t>
  </si>
  <si>
    <t xml:space="preserve">https://hotel.hardrock.com/maldives/files/6016/HRC_kids_menu.pdf</t>
  </si>
  <si>
    <t xml:space="preserve">417430f9c2757fed4c3c1483840d707aa02d072e95fc8c28a1ae7dc65e564ac7</t>
  </si>
  <si>
    <t xml:space="preserve">library/044_hard-rock-hotel-maldives/dining_menu/2024_HRC_kids_menu.pdf</t>
  </si>
  <si>
    <t xml:space="preserve">2023_RUS_E_B_Pizza_Menu.pdf</t>
  </si>
  <si>
    <t xml:space="preserve">https://hotel.hardrock.com/maldives/files/6016/RUS_E&amp;B_Pizza_Menu.pdf</t>
  </si>
  <si>
    <t xml:space="preserve">e854c61cb84d52e6e7f029cdaa06f8294a9afa15b8f2a5638cecb3d8abc9f26e</t>
  </si>
  <si>
    <t xml:space="preserve">library/044_hard-rock-hotel-maldives/dining_menu/2023_RUS_E_B_Pizza_Menu.pdf</t>
  </si>
  <si>
    <t xml:space="preserve">2019_Hard_Rock_Hotel_Maldives_Guitar_Menu.pdf</t>
  </si>
  <si>
    <t xml:space="preserve">https://hotel.hardrock.com/maldives/files/6016/Hard_Rock_Hotel_Maldives_Guitar_Menu.pdf</t>
  </si>
  <si>
    <t xml:space="preserve">a0a34d122f8b6b85c0d356d62eed4dbcc1c7a1c83e82ac079c70c087a108cc11</t>
  </si>
  <si>
    <t xml:space="preserve">library/044_hard-rock-hotel-maldives/dining_menu/2019_Hard_Rock_Hotel_Maldives_Guitar_Menu.pdf</t>
  </si>
  <si>
    <t xml:space="preserve">2024_HRH_Green_Book.pdf</t>
  </si>
  <si>
    <t xml:space="preserve">https://hotel.hardrock.com/maldives/files/6016/HRH_Green_Book.pdf</t>
  </si>
  <si>
    <t xml:space="preserve">10bce7c97fe8147258dae1e3197c117da5a42d6d792f81302e77761e6ea1b967</t>
  </si>
  <si>
    <t xml:space="preserve">library/044_hard-rock-hotel-maldives/sustainability/2024_HRH_Green_Book.pdf</t>
  </si>
  <si>
    <t xml:space="preserve">2023_EO-GEN-003B_Environmental-Policy-Crossroads-Maldives.pdf</t>
  </si>
  <si>
    <t xml:space="preserve">https://crossroadsmaldives.com/wp-content/uploads/2023/05/EO-GEN-003B_Environmental-Policy-Crossroads-Maldives.pdf</t>
  </si>
  <si>
    <t xml:space="preserve">ab712e263a3dcd20d6b6e5c8c450778955183e3dc09c7a8221d4701edb483497</t>
  </si>
  <si>
    <t xml:space="preserve">library/044_hard-rock-hotel-maldives/sustainability/2023_EO-GEN-003B_Environmental-Policy-Crossroads-Maldives.pdf</t>
  </si>
  <si>
    <t xml:space="preserve">2025_Hard-Rock-Hotel-Maldives-Info-Sheet-2025.pdf</t>
  </si>
  <si>
    <t xml:space="preserve">https://www.neoscapesmaldives.com/wp-content/uploads/Hard-Rock-Hotel-Maldives-Info-Sheet-2025.pdf</t>
  </si>
  <si>
    <t xml:space="preserve">576d02dcb439c3859451b99d290cef43389da4bc7ba36a4bf75b227c9435afed</t>
  </si>
  <si>
    <t xml:space="preserve">library/044_hard-rock-hotel-maldives/brochure/2025_Hard-Rock-Hotel-Maldives-Info-Sheet-2025.pdf</t>
  </si>
  <si>
    <t xml:space="preserve">2019_babies_toddlers_amenities.pdf</t>
  </si>
  <si>
    <t xml:space="preserve">https://hotel.hardrock.com/maldives/files/6016/babies_toddlers_amenities.pdf</t>
  </si>
  <si>
    <t xml:space="preserve">f0dc3b27fdaf3199a66c2e7e9b415752b904f5a3da4b02f413eccd10af976724</t>
  </si>
  <si>
    <t xml:space="preserve">library/044_hard-rock-hotel-maldives/brochure/2019_babies_toddlers_amenities.pdf</t>
  </si>
  <si>
    <t xml:space="preserve">2026_CXR-Maali-Parade-with-Boduberu.pdf</t>
  </si>
  <si>
    <t xml:space="preserve">https://crossroadsmaldives.com/wp-content/uploads/2026/05/CXR-Maali-Parade-with-Boduberu.pdf</t>
  </si>
  <si>
    <t xml:space="preserve">1705167785c1bf07d7967a1a49b56d3d5e9550ae01e5cb5616fc01df60869754</t>
  </si>
  <si>
    <t xml:space="preserve">library/044_hard-rock-hotel-maldives/other/2026_CXR-Maali-Parade-with-Boduberu.pdf</t>
  </si>
  <si>
    <t xml:space="preserve">ambiguous match [44, 162]</t>
  </si>
  <si>
    <t xml:space="preserve">2025_SAii-Lagoon-Maldives-Factsheet-2025.pdf</t>
  </si>
  <si>
    <t xml:space="preserve">saiiresorts.com</t>
  </si>
  <si>
    <t xml:space="preserve">https://www.saiihotels.com/wp-content/uploads/2025/10/SAii-Lagoon-Maldives-Factsheet-2025.pdf</t>
  </si>
  <si>
    <t xml:space="preserve">https://www.neoscapesmaldives.com/wp-content/uploads/SAii-Lagoon-Maldives-Factsheet-2025.pdf | https://www.saiihotels.com/wp-content/uploads/2025/10/SAii-Lagoon-Maldives-Factsheet-2025.pdf</t>
  </si>
  <si>
    <t xml:space="preserve">edd2776c2f3092554dba0e05d7a2e84378db61d7899e2f444214804fab533257</t>
  </si>
  <si>
    <t xml:space="preserve">library/045_saii-lagoon-maldives/factsheet/2025_SAii-Lagoon-Maldives-Factsheet-2025.pdf</t>
  </si>
  <si>
    <t xml:space="preserve">2025_SAii-Phi-Phi_Trade_Factsheet.pdf</t>
  </si>
  <si>
    <t xml:space="preserve">https://www.saiihotels.com/wp-content/uploads/2025/10/SAii-Phi-Phi_Trade_Factsheet.pdf</t>
  </si>
  <si>
    <t xml:space="preserve">d661622a4f85df9ad92398d47fbcac7f3bd229d38cb84e4788ed94ebff8049ff</t>
  </si>
  <si>
    <t xml:space="preserve">library/045_saii-lagoon-maldives/factsheet/2025_SAii-Phi-Phi_Trade_Factsheet.pdf</t>
  </si>
  <si>
    <t xml:space="preserve">ambiguous match [45]</t>
  </si>
  <si>
    <t xml:space="preserve">2026_June-Recreation-English.pdf</t>
  </si>
  <si>
    <t xml:space="preserve">https://www.saiihotels.com/wp-content/uploads/2026/06/June-Recreation-English.pdf</t>
  </si>
  <si>
    <t xml:space="preserve">37143687a08f31ed7b8253f8274d809f53c5cf31249096d82534522aaca84c2f</t>
  </si>
  <si>
    <t xml:space="preserve">library/045_saii-lagoon-maldives/events/2026_June-Recreation-English.pdf</t>
  </si>
  <si>
    <t xml:space="preserve">2026_MARCH-Recreation-ENG-1.pdf</t>
  </si>
  <si>
    <t xml:space="preserve">https://www.saiihotels.com/wp-content/uploads/2026/03/MARCH-Recreation-ENG-1.pdf</t>
  </si>
  <si>
    <t xml:space="preserve">787d9f31cd9d3d857e465d4b128dc5a20257b79b299a69a8b91f3a3a86c54a59</t>
  </si>
  <si>
    <t xml:space="preserve">library/045_saii-lagoon-maldives/events/2026_MARCH-Recreation-ENG-1.pdf</t>
  </si>
  <si>
    <t xml:space="preserve">2026_MARCH-Recreation-ENG.pdf</t>
  </si>
  <si>
    <t xml:space="preserve">https://www.saiihotels.com/wp-content/uploads/2026/02/MARCH-Recreation-ENG.pdf</t>
  </si>
  <si>
    <t xml:space="preserve">b1a964d3b37ec7345bf57748b7d80aa08c8693bb135fc17af149f37d8231ac63</t>
  </si>
  <si>
    <t xml:space="preserve">library/045_saii-lagoon-maldives/events/2026_MARCH-Recreation-ENG.pdf</t>
  </si>
  <si>
    <t xml:space="preserve">2026_FEB-Recreation-ENG.pdf</t>
  </si>
  <si>
    <t xml:space="preserve">https://www.saiihotels.com/wp-content/uploads/2026/01/FEB-Recreation-ENG.pdf</t>
  </si>
  <si>
    <t xml:space="preserve">a232612fe73b4fdef5f5fe55058d38ed90c2e01d49ac55cbdf9aecaaa9f6f079</t>
  </si>
  <si>
    <t xml:space="preserve">library/045_saii-lagoon-maldives/events/2026_FEB-Recreation-ENG.pdf</t>
  </si>
  <si>
    <t xml:space="preserve">2026_SAii-Shabu-Shabu-2026-1.pdf</t>
  </si>
  <si>
    <t xml:space="preserve">https://www.saiihotels.com/wp-content/uploads/2026/06/SAii-Shabu-Shabu-2026-1.pdf</t>
  </si>
  <si>
    <t xml:space="preserve">9155e1412f2ccf2bfd529b1d68ced83b7f6cfbaeb583b58713706b52275737d4</t>
  </si>
  <si>
    <t xml:space="preserve">library/045_saii-lagoon-maldives/map/2026_SAii-Shabu-Shabu-2026-1.pdf</t>
  </si>
  <si>
    <t xml:space="preserve">2025_EO-GEN-010D_Energy-Management-Plan-Crossroads-Maldives.pdf</t>
  </si>
  <si>
    <t xml:space="preserve">https://www.saiihotels.com/wp-content/uploads/2025/11/EO-GEN-010D_Energy-Management-Plan-Crossroads-Maldives.pdf</t>
  </si>
  <si>
    <t xml:space="preserve">https://www.saiihotels.com/wp-content/uploads/2025/11/EO-GEN-010D_Energy-Management-Plan-Crossroads-Maldives.pdf | https://hotel.hardrock.com/maldives/files/6016/EO-GEN-010D_Energy_Management_Plan_-_Crossroads_Maldives.pdf</t>
  </si>
  <si>
    <t xml:space="preserve">0f3fb3dc8442c10ab732601fd16d92769d264bd7280de1943276020290d191d1</t>
  </si>
  <si>
    <t xml:space="preserve">library/045_saii-lagoon-maldives/map/2025_EO-GEN-010D_Energy-Management-Plan-Crossroads-Maldives.pdf</t>
  </si>
  <si>
    <t xml:space="preserve">2025_SLP-Sustainability-Management-Plan-2025_04-September-2025_signed.pdf</t>
  </si>
  <si>
    <t xml:space="preserve">https://www.saiihotels.com/wp-content/uploads/2025/10/SLP-Sustainability-Management-Plan-2025_04-September-2025_signed.pdf</t>
  </si>
  <si>
    <t xml:space="preserve">90ad35689716c64117dfc655ffcff2d9e47e89f3a41e0b1409d5c275fd899655</t>
  </si>
  <si>
    <t xml:space="preserve">library/045_saii-lagoon-maldives/map/2025_SLP-Sustainability-Management-Plan-2025_04-September-2025_signed.pdf</t>
  </si>
  <si>
    <t xml:space="preserve">2024_SAii-Lagoon-Map-without-Rooms-numbers-2024-1.pdf</t>
  </si>
  <si>
    <t xml:space="preserve">https://www.neoscapesmaldives.com/wp-content/uploads/SAii-Lagoon-Map-without-Rooms-numbers-2024-1.pdf</t>
  </si>
  <si>
    <t xml:space="preserve">c273c802233d362deb5309e21e4c1aeceaca1d25745265090d9f841a3db745dc</t>
  </si>
  <si>
    <t xml:space="preserve">library/045_saii-lagoon-maldives/map/2024_SAii-Lagoon-Map-without-Rooms-numbers-2024-1.pdf</t>
  </si>
  <si>
    <t xml:space="preserve">2025_SAii-Spa-Menu.pdf</t>
  </si>
  <si>
    <t xml:space="preserve">https://www.saiihotels.com/wp-content/uploads/2025/11/SAii-Spa-Menu.pdf</t>
  </si>
  <si>
    <t xml:space="preserve">f5f7798be572e2be2564f58dd044c8c510aecd534a67776bb30e25f8f892b898</t>
  </si>
  <si>
    <t xml:space="preserve">library/045_saii-lagoon-maldives/spa_menu/2025_SAii-Spa-Menu.pdf</t>
  </si>
  <si>
    <t xml:space="preserve">2025_SAii-Spa-Pricelist.pdf</t>
  </si>
  <si>
    <t xml:space="preserve">https://www.saiihotels.com/wp-content/uploads/2025/11/SAii-Spa-Pricelist.pdf</t>
  </si>
  <si>
    <t xml:space="preserve">a3766620ba1037069ffd7a99e197e8dabc28813aa8e7a469187c5b169af47a3f</t>
  </si>
  <si>
    <t xml:space="preserve">library/045_saii-lagoon-maldives/spa_menu/2025_SAii-Spa-Pricelist.pdf</t>
  </si>
  <si>
    <t xml:space="preserve">2025_Spa-price-list2025.pdf</t>
  </si>
  <si>
    <t xml:space="preserve">https://www.saiihotels.com/wp-content/uploads/2025/10/Spa-price-list2025.pdf</t>
  </si>
  <si>
    <t xml:space="preserve">https://www.saiihotels.com/wp-content/uploads/2025/10/Spa-price-list2025.pdf | https://www.saiihotels.com/wp-content/uploads/2025/10/Spa-price-list.pdf</t>
  </si>
  <si>
    <t xml:space="preserve">ef8b555d2a743f50ef5ad14fd032c8f652bc1a1df683e667d2cac827db0bae01</t>
  </si>
  <si>
    <t xml:space="preserve">library/045_saii-lagoon-maldives/spa_menu/2025_Spa-price-list2025.pdf</t>
  </si>
  <si>
    <t xml:space="preserve">2025_SKS-SPA_Price-List-Menu-Nov2025_02_compressed.pdf</t>
  </si>
  <si>
    <t xml:space="preserve">https://www.saiihotels.com/wp-content/uploads/2025/10/SKS-SPA_Price-List-Menu-Nov2025_02_compressed.pdf</t>
  </si>
  <si>
    <t xml:space="preserve">e6a690e22c46a40f5660dce1b7b702e33313fa6147ff1ccba366f52232dccaff</t>
  </si>
  <si>
    <t xml:space="preserve">library/045_saii-lagoon-maldives/spa_menu/2025_SKS-SPA_Price-List-Menu-Nov2025_02_compressed.pdf</t>
  </si>
  <si>
    <t xml:space="preserve">2025_SAii_SPA_A4_menu_07c_low.pdf</t>
  </si>
  <si>
    <t xml:space="preserve">https://www.saiihotels.com/wp-content/uploads/2025/10/SAii_SPA_A4_menu_07c_low.pdf</t>
  </si>
  <si>
    <t xml:space="preserve">c7501c489f448c7f7d5c3bfe8a8ecfc25d07aec0c160959d7ae92ecc4c1213bc</t>
  </si>
  <si>
    <t xml:space="preserve">library/045_saii-lagoon-maldives/spa_menu/2025_SAii_SPA_A4_menu_07c_low.pdf</t>
  </si>
  <si>
    <t xml:space="preserve">2025_SPP_SAii-Spa-Menu_Lowres.pdf</t>
  </si>
  <si>
    <t xml:space="preserve">https://www.saiihotels.com/wp-content/uploads/2025/10/SPP_SAii-Spa-Menu_Lowres.pdf</t>
  </si>
  <si>
    <t xml:space="preserve">147a0f87e99edae46b3fc2c6ef44849480eeb426d9dc69b6e37490a2110e3dd6</t>
  </si>
  <si>
    <t xml:space="preserve">library/045_saii-lagoon-maldives/spa_menu/2025_SPP_SAii-Spa-Menu_Lowres.pdf</t>
  </si>
  <si>
    <t xml:space="preserve">2026_SAii-Maldives-Independence-Day-2026.pdf</t>
  </si>
  <si>
    <t xml:space="preserve">https://www.saiihotels.com/wp-content/uploads/2026/07/SAii-Maldives-Independence-Day-2026.pdf</t>
  </si>
  <si>
    <t xml:space="preserve">1469b79fb4ed35606a206260d64c9fd0d60abd47c4e77cea83b2975db1af352c</t>
  </si>
  <si>
    <t xml:space="preserve">library/045_saii-lagoon-maldives/dining_menu/2026_SAii-Maldives-Independence-Day-2026.pdf</t>
  </si>
  <si>
    <t xml:space="preserve">2026_June-Recreation-Russian.pdf</t>
  </si>
  <si>
    <t xml:space="preserve">https://www.saiihotels.com/wp-content/uploads/2026/06/June-Recreation-Russian.pdf</t>
  </si>
  <si>
    <t xml:space="preserve">04da9163de2c2d64405b7dda7ceb681a3758d76f8849f0bb17ae64fe4b104fad</t>
  </si>
  <si>
    <t xml:space="preserve">library/045_saii-lagoon-maldives/dining_menu/2026_June-Recreation-Russian.pdf</t>
  </si>
  <si>
    <t xml:space="preserve">2026_SAii-Eid-Special-BBQ-Dinner-2026-1.pdf</t>
  </si>
  <si>
    <t xml:space="preserve">https://www.saiihotels.com/wp-content/uploads/2026/05/SAii-Eid-Special-BBQ-Dinner-2026-1.pdf</t>
  </si>
  <si>
    <t xml:space="preserve">77fef3dd97dcf86dce0a7b0c43d89aa8355fccdc2f79cedfda7e61274b9ba4e3</t>
  </si>
  <si>
    <t xml:space="preserve">library/045_saii-lagoon-maldives/dining_menu/2026_SAii-Eid-Special-BBQ-Dinner-2026-1.pdf</t>
  </si>
  <si>
    <t xml:space="preserve">2026_SAii-Songkran-2026.pdf</t>
  </si>
  <si>
    <t xml:space="preserve">https://www.saiihotels.com/wp-content/uploads/2026/03/SAii-Songkran-2026.pdf</t>
  </si>
  <si>
    <t xml:space="preserve">f5bdfe25dc3f52ce678fa0689f399ed9e36ef91b7a77f4b457e62477b5c7c275</t>
  </si>
  <si>
    <t xml:space="preserve">library/045_saii-lagoon-maldives/dining_menu/2026_SAii-Songkran-2026.pdf</t>
  </si>
  <si>
    <t xml:space="preserve">2026_SAii-International-Womens-Day-2026.pdf</t>
  </si>
  <si>
    <t xml:space="preserve">https://www.saiihotels.com/wp-content/uploads/2026/02/SAii-International-Womens-Day-2026.pdf</t>
  </si>
  <si>
    <t xml:space="preserve">6f8c3852441cc35b92d9c9fce70f04349c7e28020dc6036a835147535ee5d7c8</t>
  </si>
  <si>
    <t xml:space="preserve">library/045_saii-lagoon-maldives/dining_menu/2026_SAii-International-Womens-Day-2026.pdf</t>
  </si>
  <si>
    <t xml:space="preserve">2026_SPP_WineDrinks-2026.pdf</t>
  </si>
  <si>
    <t xml:space="preserve">https://www.saiihotels.com/wp-content/uploads/2026/02/SPP_WineDrinks-2026.pdf</t>
  </si>
  <si>
    <t xml:space="preserve">1ef74e51748314948e3c58ced2a81f3b4dab4b574753b37de38e27abfb0e989a</t>
  </si>
  <si>
    <t xml:space="preserve">library/045_saii-lagoon-maldives/dining_menu/2026_SPP_WineDrinks-2026.pdf</t>
  </si>
  <si>
    <t xml:space="preserve">2026_SAii-Valentines-Day-2026.pdf</t>
  </si>
  <si>
    <t xml:space="preserve">https://www.saiihotels.com/wp-content/uploads/2026/01/SAii-Valentines-Day-2026.pdf</t>
  </si>
  <si>
    <t xml:space="preserve">fb929c0316a940e137450f113361879fe81912a669c0d97f7509a18f052f8fc6</t>
  </si>
  <si>
    <t xml:space="preserve">library/045_saii-lagoon-maldives/dining_menu/2026_SAii-Valentines-Day-2026.pdf</t>
  </si>
  <si>
    <t xml:space="preserve">2025_SKS-SAii-Club-TerraMar.pdf</t>
  </si>
  <si>
    <t xml:space="preserve">https://www.saiihotels.com/wp-content/uploads/2025/12/SKS-SAii-Club-TerraMar.pdf</t>
  </si>
  <si>
    <t xml:space="preserve">28c4796789768e31b81ea7b1c542e2cbf0d5d696f5cee377eb47dcfab6383db7</t>
  </si>
  <si>
    <t xml:space="preserve">library/045_saii-lagoon-maldives/dining_menu/2025_SKS-SAii-Club-TerraMar.pdf</t>
  </si>
  <si>
    <t xml:space="preserve">2025_SKS-SAii-Club-BeanCo.pdf</t>
  </si>
  <si>
    <t xml:space="preserve">https://www.saiihotels.com/wp-content/uploads/2025/12/SKS-SAii-Club-BeanCo.pdf</t>
  </si>
  <si>
    <t xml:space="preserve">c0eb1b686440fcdd7dd8cdf6879025ffca5da40699b829c2889795ae81be3569</t>
  </si>
  <si>
    <t xml:space="preserve">library/045_saii-lagoon-maldives/dining_menu/2025_SKS-SAii-Club-BeanCo.pdf</t>
  </si>
  <si>
    <t xml:space="preserve">2025_SKS-SAii-Club-Miss-Olive-Oyl.pdf</t>
  </si>
  <si>
    <t xml:space="preserve">https://www.saiihotels.com/wp-content/uploads/2025/12/SKS-SAii-Club-Miss-Olive-Oyl.pdf</t>
  </si>
  <si>
    <t xml:space="preserve">00467e9bd3e016abec45d90b849718b37df03ffaf2ea1eab0d32a3cda194ef38</t>
  </si>
  <si>
    <t xml:space="preserve">library/045_saii-lagoon-maldives/dining_menu/2025_SKS-SAii-Club-Miss-Olive-Oyl.pdf</t>
  </si>
  <si>
    <t xml:space="preserve">2025_Dinner-on-the-beach.pdf</t>
  </si>
  <si>
    <t xml:space="preserve">https://www.saiihotels.com/wp-content/uploads/2025/10/Dinner-on-the-beach.pdf</t>
  </si>
  <si>
    <t xml:space="preserve">d4804a5ce5145d31cf2489e8015122a0796a0b0bc77e54a351028d762ac89e3a</t>
  </si>
  <si>
    <t xml:space="preserve">library/045_saii-lagoon-maldives/dining_menu/2025_Dinner-on-the-beach.pdf</t>
  </si>
  <si>
    <t xml:space="preserve">2025_Miss-Olive-Oyl-Main-Menu-2025-ENG_compressed.pdf</t>
  </si>
  <si>
    <t xml:space="preserve">https://www.saiihotels.com/wp-content/uploads/2025/10/Miss-Olive-Oyl-Main-Menu-2025-ENG_compressed.pdf</t>
  </si>
  <si>
    <t xml:space="preserve">2f077b0a1b557cf1d2acc465fcc376f84bc8c4162b1c074e9f7371597b336989</t>
  </si>
  <si>
    <t xml:space="preserve">library/045_saii-lagoon-maldives/dining_menu/2025_Miss-Olive-Oyl-Main-Menu-2025-ENG_compressed.pdf</t>
  </si>
  <si>
    <t xml:space="preserve">2022_SKS-SAii-Club-Wine-List.pdf</t>
  </si>
  <si>
    <t xml:space="preserve">https://www.saiihotels.com/wp-content/uploads/2025/12/SKS-SAii-Club-Wine-List.pdf</t>
  </si>
  <si>
    <t xml:space="preserve">e903bc812e8d881218b09010dfa7dc23098715ce91f79a2f1f434c47be263da8</t>
  </si>
  <si>
    <t xml:space="preserve">library/045_saii-lagoon-maldives/dining_menu/2022_SKS-SAii-Club-Wine-List.pdf</t>
  </si>
  <si>
    <t xml:space="preserve">2026_Tennis-Price-List-Sep-Dec-2026.pdf</t>
  </si>
  <si>
    <t xml:space="preserve">https://www.saiihotels.com/wp-content/uploads/2026/09/Tennis-Price-List-Sep-Dec-2026.pdf</t>
  </si>
  <si>
    <t xml:space="preserve">159e9f859d73593caf881dc433b777525eaf096ab730caa08e2fb49b06348ded</t>
  </si>
  <si>
    <t xml:space="preserve">library/045_saii-lagoon-maldives/dive_prices/2026_Tennis-Price-List-Sep-Dec-2026.pdf</t>
  </si>
  <si>
    <t xml:space="preserve">2026_Sport-and-Recreation-Price-List-Sep-Dec-2026.pdf</t>
  </si>
  <si>
    <t xml:space="preserve">https://www.saiihotels.com/wp-content/uploads/2026/09/Sport-and-Recreation-Price-List-Sep-Dec-2026.pdf</t>
  </si>
  <si>
    <t xml:space="preserve">6bdf0de543b434b0e99648d0102e94bb7eac62ed52d7f67224e40e790e2bee87</t>
  </si>
  <si>
    <t xml:space="preserve">library/045_saii-lagoon-maldives/dive_prices/2026_Sport-and-Recreation-Price-List-Sep-Dec-2026.pdf</t>
  </si>
  <si>
    <t xml:space="preserve">2026_Sport-and-Recreation-Price-List_Feb-Apr-2026.pdf</t>
  </si>
  <si>
    <t xml:space="preserve">https://www.saiihotels.com/wp-content/uploads/2026/02/Sport-and-Recreation-Price-List_Feb-Apr-2026.pdf</t>
  </si>
  <si>
    <t xml:space="preserve">c582f3e0bf191b60daee702e5c3a6d72c34f9497ea39b62a5508dc49f7282588</t>
  </si>
  <si>
    <t xml:space="preserve">library/045_saii-lagoon-maldives/dive_prices/2026_Sport-and-Recreation-Price-List_Feb-Apr-2026.pdf</t>
  </si>
  <si>
    <t xml:space="preserve">2026_Tennis-Price-List_Feb-Ap2026.pdf</t>
  </si>
  <si>
    <t xml:space="preserve">https://www.saiihotels.com/wp-content/uploads/2026/01/Tennis-Price-List_Feb-Ap2026.pdf</t>
  </si>
  <si>
    <t xml:space="preserve">6d510266faf40857872cfc184db907069ff4b0741b500ed6cb359e3b1dc15959</t>
  </si>
  <si>
    <t xml:space="preserve">library/045_saii-lagoon-maldives/dive_prices/2026_Tennis-Price-List_Feb-Ap2026.pdf</t>
  </si>
  <si>
    <t xml:space="preserve">2026_SAii-Daily-Sport-Activity-Sep-Dec-2026.pdf</t>
  </si>
  <si>
    <t xml:space="preserve">https://www.saiihotels.com/wp-content/uploads/2026/09/SAii-Daily-Sport-Activity-Sep-Dec-2026.pdf</t>
  </si>
  <si>
    <t xml:space="preserve">f8aeae4e0651db2986e1203eed8f1ca24bbfa1403d9efaee1774a8d04c81dab7</t>
  </si>
  <si>
    <t xml:space="preserve">library/045_saii-lagoon-maldives/excursions/2026_SAii-Daily-Sport-Activity-Sep-Dec-2026.pdf</t>
  </si>
  <si>
    <t xml:space="preserve">2026_SAii-Daily-Sport-Activity_May-Oct-2026.pdf</t>
  </si>
  <si>
    <t xml:space="preserve">https://www.saiihotels.com/wp-content/uploads/2026/04/SAii-Daily-Sport-Activity_May-Oct-2026.pdf</t>
  </si>
  <si>
    <t xml:space="preserve">9f2a6ec6af8024f59cdf519a0dee59ee3d2b36a8bbcdd69557c8e7a512be6306</t>
  </si>
  <si>
    <t xml:space="preserve">library/045_saii-lagoon-maldives/excursions/2026_SAii-Daily-Sport-Activity_May-Oct-2026.pdf</t>
  </si>
  <si>
    <t xml:space="preserve">2026_SAii-Kids-Club-Activities_Russian.pdf</t>
  </si>
  <si>
    <t xml:space="preserve">https://www.saiihotels.com/wp-content/uploads/2026/04/SAii-Kids-Club-Activities_Russian.pdf</t>
  </si>
  <si>
    <t xml:space="preserve">135689565867213ce22596dd0f4e8d0c6a6a05cfa63e2e011184ead95b677a25</t>
  </si>
  <si>
    <t xml:space="preserve">library/045_saii-lagoon-maldives/excursions/2026_SAii-Kids-Club-Activities_Russian.pdf</t>
  </si>
  <si>
    <t xml:space="preserve">2026_SAii-Kids-Club-Activities_English.pdf</t>
  </si>
  <si>
    <t xml:space="preserve">https://www.saiihotels.com/wp-content/uploads/2026/04/SAii-Kids-Club-Activities_English.pdf</t>
  </si>
  <si>
    <t xml:space="preserve">e77780ea1d428faf463f77410276d1612c68422e9fdbf09cc178c7a944a8b525</t>
  </si>
  <si>
    <t xml:space="preserve">library/045_saii-lagoon-maldives/excursions/2026_SAii-Kids-Club-Activities_English.pdf</t>
  </si>
  <si>
    <t xml:space="preserve">2026_SAii-Kids-Club-Activities-3.pdf</t>
  </si>
  <si>
    <t xml:space="preserve">https://www.saiihotels.com/wp-content/uploads/2026/04/SAii-Kids-Club-Activities-3.pdf</t>
  </si>
  <si>
    <t xml:space="preserve">ddaefa7eba4f48884afbbd8c4e2c4ed038dd96bbfc9ce09e8e0db6de0489aa6c</t>
  </si>
  <si>
    <t xml:space="preserve">library/045_saii-lagoon-maldives/excursions/2026_SAii-Kids-Club-Activities-3.pdf</t>
  </si>
  <si>
    <t xml:space="preserve">2026_SAii-Kids-Club-Activities-RUSSIAN.pdf</t>
  </si>
  <si>
    <t xml:space="preserve">https://www.saiihotels.com/wp-content/uploads/2026/04/SAii-Kids-Club-Activities-RUSSIAN.pdf</t>
  </si>
  <si>
    <t xml:space="preserve">693ff437eb3536570fc3fd7a7c3f4765788fb696ee34238d8fdafe82380a1f9a</t>
  </si>
  <si>
    <t xml:space="preserve">library/045_saii-lagoon-maldives/excursions/2026_SAii-Kids-Club-Activities-RUSSIAN.pdf</t>
  </si>
  <si>
    <t xml:space="preserve">2026_SAii-Daily-Sport-Activity_Feb-Apr-2026.pdf</t>
  </si>
  <si>
    <t xml:space="preserve">https://www.saiihotels.com/wp-content/uploads/2026/01/SAii-Daily-Sport-Activity_Feb-Apr-2026.pdf</t>
  </si>
  <si>
    <t xml:space="preserve">d9fec87f8abed1d298e3d95933decd92fc6889219b863a7d683684533bac6059</t>
  </si>
  <si>
    <t xml:space="preserve">library/045_saii-lagoon-maldives/excursions/2026_SAii-Daily-Sport-Activity_Feb-Apr-2026.pdf</t>
  </si>
  <si>
    <t xml:space="preserve">2026_SAii-Kids-Club-Activities-2-compressed.pdf</t>
  </si>
  <si>
    <t xml:space="preserve">https://www.saiihotels.com/wp-content/uploads/2026/01/SAii-Kids-Club-Activities-2-compressed.pdf</t>
  </si>
  <si>
    <t xml:space="preserve">38b652e567e4ac7e6fba30d3858fdea034bda9dce2845e53b4d841280c50ddbc</t>
  </si>
  <si>
    <t xml:space="preserve">library/045_saii-lagoon-maldives/excursions/2026_SAii-Kids-Club-Activities-2-compressed.pdf</t>
  </si>
  <si>
    <t xml:space="preserve">2026_SAii-Kids-Activity-Nov-Jan-2026_compressed.pdf</t>
  </si>
  <si>
    <t xml:space="preserve">https://www.saiihotels.com/wp-content/uploads/2025/11/SAii-Kids-Activity-Nov-Jan-2026_compressed.pdf</t>
  </si>
  <si>
    <t xml:space="preserve">ea6ccca836a44d6f07960f62477430cf3feaf0337135b1f7b2f51c39e8428ca7</t>
  </si>
  <si>
    <t xml:space="preserve">library/045_saii-lagoon-maldives/excursions/2026_SAii-Kids-Activity-Nov-Jan-2026_compressed.pdf</t>
  </si>
  <si>
    <t xml:space="preserve">2026_SAii-Daily-Sport-Activity_Nov-Jan-2026_compressed.pdf</t>
  </si>
  <si>
    <t xml:space="preserve">https://www.saiihotels.com/wp-content/uploads/2025/11/SAii-Daily-Sport-Activity_Nov-Jan-2026_compressed.pdf</t>
  </si>
  <si>
    <t xml:space="preserve">f873ba18d414f9425e277fb3ddab3ac08dd753d5c41cd1db67df58dd7e31297e</t>
  </si>
  <si>
    <t xml:space="preserve">library/045_saii-lagoon-maldives/excursions/2026_SAii-Daily-Sport-Activity_Nov-Jan-2026_compressed.pdf</t>
  </si>
  <si>
    <t xml:space="preserve">2026_SAiiKids-Summer-Camp-2026-RUSSIAN.pdf</t>
  </si>
  <si>
    <t xml:space="preserve">https://www.saiihotels.com/wp-content/uploads/2026/04/SAiiKids-Summer-Camp-2026-RUSSIAN.pdf</t>
  </si>
  <si>
    <t xml:space="preserve">d4c82dc8d792c2db54d129a1efe39eb863bf9918b39850062845554aa3357c02</t>
  </si>
  <si>
    <t xml:space="preserve">library/045_saii-lagoon-maldives/kids/2026_SAiiKids-Summer-Camp-2026-RUSSIAN.pdf</t>
  </si>
  <si>
    <t xml:space="preserve">2026_SAiiKids-Summer-Camp-2026.pdf</t>
  </si>
  <si>
    <t xml:space="preserve">https://www.saiihotels.com/wp-content/uploads/2026/04/SAiiKids-Summer-Camp-2026.pdf</t>
  </si>
  <si>
    <t xml:space="preserve">f52ea6bb09329e5f9b81aa87e89ac00bc9825766c511f235c1783cea65cc97e0</t>
  </si>
  <si>
    <t xml:space="preserve">library/045_saii-lagoon-maldives/kids/2026_SAiiKids-Summer-Camp-2026.pdf</t>
  </si>
  <si>
    <t xml:space="preserve">2026_SAii-Kuda-Eid-2026-2.pdf</t>
  </si>
  <si>
    <t xml:space="preserve">https://www.saiihotels.com/wp-content/uploads/2026/03/SAii-Kuda-Eid-2026-2.pdf</t>
  </si>
  <si>
    <t xml:space="preserve">bcd82e85a5641b7e3697046693e79d045c8892b2c3b1a15751735c6a3528cb88</t>
  </si>
  <si>
    <t xml:space="preserve">library/045_saii-lagoon-maldives/kids/2026_SAii-Kuda-Eid-2026-2.pdf</t>
  </si>
  <si>
    <t xml:space="preserve">2026_SAii-Kids-Easter-Programme-2026.pdf</t>
  </si>
  <si>
    <t xml:space="preserve">https://www.saiihotels.com/wp-content/uploads/2026/03/SAii-Kids-Easter-Programme-2026.pdf</t>
  </si>
  <si>
    <t xml:space="preserve">60deed9cc06f3b10e6381da57a41c6569d48959293e14a1e90ad48b6c3ad3960</t>
  </si>
  <si>
    <t xml:space="preserve">library/045_saii-lagoon-maldives/kids/2026_SAii-Kids-Easter-Programme-2026.pdf</t>
  </si>
  <si>
    <t xml:space="preserve">2026_SAii-Kids-Easter-Programme-2026-RUS.pdf</t>
  </si>
  <si>
    <t xml:space="preserve">https://www.saiihotels.com/wp-content/uploads/2026/03/SAii-Kids-Easter-Programme-2026-RUS.pdf</t>
  </si>
  <si>
    <t xml:space="preserve">f53212d416f0ba66d1764030ae9184dad231a31a682256a089d750aa5a4fe0b2</t>
  </si>
  <si>
    <t xml:space="preserve">library/045_saii-lagoon-maldives/kids/2026_SAii-Kids-Easter-Programme-2026-RUS.pdf</t>
  </si>
  <si>
    <t xml:space="preserve">2025_Padel-Tennis-Guest-20-12-2025.pdf</t>
  </si>
  <si>
    <t xml:space="preserve">https://www.saiihotels.com/wp-content/uploads/2025/12/Padel-Tennis-Guest-20-12-2025.pdf</t>
  </si>
  <si>
    <t xml:space="preserve">fe02ed1a3075e2303248b57213f96c1e8231af4012deac7ee9e1ca40abc76f14</t>
  </si>
  <si>
    <t xml:space="preserve">library/045_saii-lagoon-maldives/kids/2025_Padel-Tennis-Guest-20-12-2025.pdf</t>
  </si>
  <si>
    <t xml:space="preserve">2025_Padel-Tennis.pdf</t>
  </si>
  <si>
    <t xml:space="preserve">https://crossroadsmaldives.com/wp-content/uploads/2025/07/Padel-Tennis.pdf</t>
  </si>
  <si>
    <t xml:space="preserve">3ba29264d212a94e7daf1b9b028d4e27f7c37f3017d1c9788c315bf17fe339b8</t>
  </si>
  <si>
    <t xml:space="preserve">library/045_saii-lagoon-maldives/kids/2025_Padel-Tennis.pdf</t>
  </si>
  <si>
    <t xml:space="preserve">ambiguous match [45, 162]</t>
  </si>
  <si>
    <t xml:space="preserve">2025_SKS-SAii-Club-Mr-Tom-Yam.pdf</t>
  </si>
  <si>
    <t xml:space="preserve">https://www.saiihotels.com/wp-content/uploads/2025/12/SKS-SAii-Club-Mr-Tom-Yam.pdf</t>
  </si>
  <si>
    <t xml:space="preserve">14702a3940169a619ae8cb9aeeb2dff5473e6f948cf888aa22cec77a8e832cca</t>
  </si>
  <si>
    <t xml:space="preserve">library/045_saii-lagoon-maldives/villa_plans/2025_SKS-SAii-Club-Mr-Tom-Yam.pdf</t>
  </si>
  <si>
    <t xml:space="preserve">2025_SAii-Phi-Phi-Village-10-Reasons-Why.pdf</t>
  </si>
  <si>
    <t xml:space="preserve">https://www.saiihotels.com/wp-content/uploads/2025/08/SAii-Phi-Phi-Village-10-Reasons-Why.pdf</t>
  </si>
  <si>
    <t xml:space="preserve">62c681cf621e04e36742291e38a97ff58680880bdfcfdafda4a9ad7ce042dddd</t>
  </si>
  <si>
    <t xml:space="preserve">library/045_saii-lagoon-maldives/villa_plans/2025_SAii-Phi-Phi-Village-10-Reasons-Why.pdf</t>
  </si>
  <si>
    <t xml:space="preserve">2023_SAii-Phi-Phi-Village-Online-Resources.pdf</t>
  </si>
  <si>
    <t xml:space="preserve">https://www.saiihotels.com/wp-content/uploads/2025/08/SAii-Phi-Phi-Village-Online-Resources.pdf</t>
  </si>
  <si>
    <t xml:space="preserve">07fb8644329080c94dcc8944e73ec8cd2ca85d02d3939ce00fabdadf80fd5cc5</t>
  </si>
  <si>
    <t xml:space="preserve">library/045_saii-lagoon-maldives/villa_plans/2023_SAii-Phi-Phi-Village-Online-Resources.pdf</t>
  </si>
  <si>
    <t xml:space="preserve">2026_DMC-Iftar-Event-Invitation.pdf</t>
  </si>
  <si>
    <t xml:space="preserve">https://letsgomaldives.com/wp-content/uploads/2026/03/DMC-Iftar-Event-Invitation.pdf</t>
  </si>
  <si>
    <t xml:space="preserve">5f4ec42314cf72a3916aaa80a6b70932a520c9d90a7c7a7fe161525095be838f</t>
  </si>
  <si>
    <t xml:space="preserve">library/045_saii-lagoon-maldives/all_inclusive/2026_DMC-Iftar-Event-Invitation.pdf</t>
  </si>
  <si>
    <t xml:space="preserve">2025_Padel-Tennis-V3.pdf</t>
  </si>
  <si>
    <t xml:space="preserve">https://www.saiihotels.com/wp-content/uploads/2025/11/Padel-Tennis-V3.pdf</t>
  </si>
  <si>
    <t xml:space="preserve">ea952d4b0bb0d8c638e8f6cb2a4c5bf29dc072d58d66207527664cf09c81ec20</t>
  </si>
  <si>
    <t xml:space="preserve">library/045_saii-lagoon-maldives/all_inclusive/2025_Padel-Tennis-V3.pdf</t>
  </si>
  <si>
    <t xml:space="preserve">2024_SAii-Green-Book.pdf</t>
  </si>
  <si>
    <t xml:space="preserve">https://www.saiihotels.com/wp-content/uploads/2025/11/SAii-Green-Book.pdf</t>
  </si>
  <si>
    <t xml:space="preserve">4fc75daf7180ea65d68c3eeff61a122b1c670da8fb2e0b24abe87b45459b8c7c</t>
  </si>
  <si>
    <t xml:space="preserve">library/045_saii-lagoon-maldives/sustainability/2024_SAii-Green-Book.pdf</t>
  </si>
  <si>
    <t xml:space="preserve">2026_SAii-SKS-Festive-Brochure-2026_Final.pdf</t>
  </si>
  <si>
    <t xml:space="preserve">https://www.saiihotels.com/wp-content/uploads/2026/08/SAii-SKS-Festive-Brochure-2026_Final.pdf</t>
  </si>
  <si>
    <t xml:space="preserve">15ad241180e1dbb8923b632550b2aba15bed282dade13aa139300b2261a9d251</t>
  </si>
  <si>
    <t xml:space="preserve">library/045_saii-lagoon-maldives/calendar/2026_SAii-SKS-Festive-Brochure-2026_Final.pdf</t>
  </si>
  <si>
    <t xml:space="preserve">2026_SAii-Recreation-Program_IPTV.pdf</t>
  </si>
  <si>
    <t xml:space="preserve">https://www.saiihotels.com/wp-content/uploads/2026/04/SAii-Recreation-Program_IPTV.pdf</t>
  </si>
  <si>
    <t xml:space="preserve">c67fbb536fad578280e0a10e672ce0e752cff1d44296ac0f31c24dc296a42de6</t>
  </si>
  <si>
    <t xml:space="preserve">library/045_saii-lagoon-maldives/calendar/2026_SAii-Recreation-Program_IPTV.pdf</t>
  </si>
  <si>
    <t xml:space="preserve">2026_SAii-Easter-Programme-2026-RUS.pdf</t>
  </si>
  <si>
    <t xml:space="preserve">https://www.saiihotels.com/wp-content/uploads/2026/03/SAii-Easter-Programme-2026-RUS.pdf</t>
  </si>
  <si>
    <t xml:space="preserve">4d806ea19028ea6d4743ee87b1c4a6734c273b41e4e740bb8a607d9bb84e9b4d</t>
  </si>
  <si>
    <t xml:space="preserve">library/045_saii-lagoon-maldives/calendar/2026_SAii-Easter-Programme-2026-RUS.pdf</t>
  </si>
  <si>
    <t xml:space="preserve">2026_SAii-Easter-Programme-2026.pdf</t>
  </si>
  <si>
    <t xml:space="preserve">https://www.saiihotels.com/wp-content/uploads/2026/03/SAii-Easter-Programme-2026.pdf</t>
  </si>
  <si>
    <t xml:space="preserve">9cee2cf844edc565f4b9bbf2a55b4d1a8aab234c4711702b61a46dd7ba256dee</t>
  </si>
  <si>
    <t xml:space="preserve">library/045_saii-lagoon-maldives/calendar/2026_SAii-Easter-Programme-2026.pdf</t>
  </si>
  <si>
    <t xml:space="preserve">2026_SAii-Chinese-New-Year-2026.pdf</t>
  </si>
  <si>
    <t xml:space="preserve">https://www.saiihotels.com/wp-content/uploads/2026/01/SAii-Chinese-New-Year-2026.pdf</t>
  </si>
  <si>
    <t xml:space="preserve">ac0fae67fc5568ee4fdaca887bacda53700a8461624813990b070c277313e9ce</t>
  </si>
  <si>
    <t xml:space="preserve">library/045_saii-lagoon-maldives/calendar/2026_SAii-Chinese-New-Year-2026.pdf</t>
  </si>
  <si>
    <t xml:space="preserve">2026_SPP-Festive-brochure-25.pdf</t>
  </si>
  <si>
    <t xml:space="preserve">https://www.saiihotels.com/wp-content/uploads/2025/09/SPP-Festive-brochure-25.pdf</t>
  </si>
  <si>
    <t xml:space="preserve">0359a3a1437436859644c228ec64f89d91e949dbe672d2572cb6d65888ccc9a9</t>
  </si>
  <si>
    <t xml:space="preserve">library/045_saii-lagoon-maldives/calendar/2026_SPP-Festive-brochure-25.pdf</t>
  </si>
  <si>
    <t xml:space="preserve">2026_Padel-Tennis-Membership-Programme_2026.pdf</t>
  </si>
  <si>
    <t xml:space="preserve">https://crossroadsmaldives.com/wp-content/uploads/2026/01/Padel-Tennis-Membership-Programme_2026.pdf</t>
  </si>
  <si>
    <t xml:space="preserve">d2ba1e8eda68381528117863264582de1e31792907ba83daa24ed31bbd4d6d82</t>
  </si>
  <si>
    <t xml:space="preserve">library/045_saii-lagoon-maldives/calendar/2026_Padel-Tennis-Membership-Programme_2026.pdf</t>
  </si>
  <si>
    <t xml:space="preserve">2025_SKS-Festive-Winter-Sparkle-Brochure.pdf</t>
  </si>
  <si>
    <t xml:space="preserve">https://www.saiihotels.com/wp-content/uploads/2025/09/SKS-Festive-Winter-Sparkle-Brochure.pdf</t>
  </si>
  <si>
    <t xml:space="preserve">7e6f606bb7341ddd6cd36797f8d1d8a0849f2e0db0cace37250a704f12d27973</t>
  </si>
  <si>
    <t xml:space="preserve">library/045_saii-lagoon-maldives/calendar/2025_SKS-Festive-Winter-Sparkle-Brochure.pdf</t>
  </si>
  <si>
    <t xml:space="preserve">2026_SRMDV-Stories.pdf</t>
  </si>
  <si>
    <t xml:space="preserve">https://www.saiihotels.com/wp-content/uploads/2026/09/SRMDV-Stories.pdf</t>
  </si>
  <si>
    <t xml:space="preserve">https://www.saiihotels.com/wp-content/uploads/2026/09/SRMDV-Stories.pdf | https://crossroadsmaldives.com/wp-content/uploads/2026/09/SRMDV-Stories.pdf</t>
  </si>
  <si>
    <t xml:space="preserve">c03dc7fda64c5f48944e5f85139cab73c7f82111299dc014efcf5400dd81a44f</t>
  </si>
  <si>
    <t xml:space="preserve">library/045_saii-lagoon-maldives/other/2026_SRMDV-Stories.pdf</t>
  </si>
  <si>
    <t xml:space="preserve">2026_SunRay_A4-Food-AllDay_04b.pdf</t>
  </si>
  <si>
    <t xml:space="preserve">https://www.saiihotels.com/wp-content/uploads/2026/07/SunRay_A4-Food-AllDay_04b.pdf</t>
  </si>
  <si>
    <t xml:space="preserve">0fd367eefded622a6edc0f1d47615de97c801aee281a08fa2bcfe7d548090d76</t>
  </si>
  <si>
    <t xml:space="preserve">library/045_saii-lagoon-maldives/other/2026_SunRay_A4-Food-AllDay_04b.pdf</t>
  </si>
  <si>
    <t xml:space="preserve">2026_MARCH-Recreation-RUS.pdf</t>
  </si>
  <si>
    <t xml:space="preserve">https://www.saiihotels.com/wp-content/uploads/2026/02/MARCH-Recreation-RUS.pdf</t>
  </si>
  <si>
    <t xml:space="preserve">afaa7a9cf74d2ada0c7ceb82f8ade7a6f277963e98c34180496924d5cecc4825</t>
  </si>
  <si>
    <t xml:space="preserve">library/045_saii-lagoon-maldives/other/2026_MARCH-Recreation-RUS.pdf</t>
  </si>
  <si>
    <t xml:space="preserve">2026_FEB-Recreation-RUS.pdf</t>
  </si>
  <si>
    <t xml:space="preserve">https://www.saiihotels.com/wp-content/uploads/2026/01/FEB-Recreation-RUS.pdf</t>
  </si>
  <si>
    <t xml:space="preserve">55a89dd1e2c1cf48ab8ad08764e77489dbe5b9b9e0cdff24334ab269a5477192</t>
  </si>
  <si>
    <t xml:space="preserve">library/045_saii-lagoon-maldives/other/2026_FEB-Recreation-RUS.pdf</t>
  </si>
  <si>
    <t xml:space="preserve">2026_SLP-Feastive-2025-2026.pdf</t>
  </si>
  <si>
    <t xml:space="preserve">https://www.saiihotels.com/wp-content/uploads/2025/08/SLP-Feastive-2025-2026.pdf</t>
  </si>
  <si>
    <t xml:space="preserve">a90fa6f5e2640f0f278bbb08ba63603613fc58d9c6c63ce88142ada03893ce25</t>
  </si>
  <si>
    <t xml:space="preserve">library/045_saii-lagoon-maldives/other/2026_SLP-Feastive-2025-2026.pdf</t>
  </si>
  <si>
    <t xml:space="preserve">2025_SO-Maldives-Factsheet_Eng.pdf</t>
  </si>
  <si>
    <t xml:space="preserve">https://www.neoscapesmaldives.com/wp-content/uploads/SO-Maldives-Factsheet_Eng.pdf</t>
  </si>
  <si>
    <t xml:space="preserve">0e6ac36637ec8ab0067708d7e8730953e1095293b7a3f206555bf6ed79c408df</t>
  </si>
  <si>
    <t xml:space="preserve">library/046_so-maldives/factsheet/2025_SO-Maldives-Factsheet_Eng.pdf</t>
  </si>
  <si>
    <t xml:space="preserve">2026_SOWedding_Brochure.pdf</t>
  </si>
  <si>
    <t xml:space="preserve">https://so-hotels.com/wp-content/uploads/sites/19/2026/03/SOWedding_Brochure.pdf</t>
  </si>
  <si>
    <t xml:space="preserve">f8f3541a14093d280bc3484cc71e158f31155dc55d46f97fc23a4fdfd93227f3</t>
  </si>
  <si>
    <t xml:space="preserve">library/046_so-maldives/wedding/2026_SOWedding_Brochure.pdf</t>
  </si>
  <si>
    <t xml:space="preserve">ambiguous match [46]</t>
  </si>
  <si>
    <t xml:space="preserve">2025_so_maldives_meetings-occassions_weddings_wedding-brochure_1225.pdf</t>
  </si>
  <si>
    <t xml:space="preserve">https://so-hotels.com/wp-content/uploads/sites/19/2025/12/so_maldives_meetings-occassions_weddings_wedding-brochure_1225.pdf</t>
  </si>
  <si>
    <t xml:space="preserve">981a4d2a649feb0292c89b733debd679fd3a20361c8042036862e57a4535c432</t>
  </si>
  <si>
    <t xml:space="preserve">library/046_so-maldives/wedding/2025_so_maldives_meetings-occassions_weddings_wedding-brochure_1225.pdf</t>
  </si>
  <si>
    <t xml:space="preserve">2026_so_vienna_meetings-and-celebrations_brochure_DE-2026.pdf</t>
  </si>
  <si>
    <t xml:space="preserve">https://so-hotels.com/wp-content/uploads/sites/19/2026/04/so_vienna_meetings-and-celebrations_brochure_DE-2026.pdf</t>
  </si>
  <si>
    <t xml:space="preserve">eac48d9c0e88639332ae4511e7f75dd4cff234e2afd5568f192505934c215b33</t>
  </si>
  <si>
    <t xml:space="preserve">library/046_so-maldives/events/2026_so_vienna_meetings-and-celebrations_brochure_DE-2026.pdf</t>
  </si>
  <si>
    <t xml:space="preserve">2026_so_vienna_meetings-and-celebrations_brochure_ENG-2026.pdf</t>
  </si>
  <si>
    <t xml:space="preserve">https://so-hotels.com/wp-content/uploads/sites/19/2026/04/so_vienna_meetings-and-celebrations_brochure_ENG-2026.pdf</t>
  </si>
  <si>
    <t xml:space="preserve">426f96c3153f75aa0542dafb29e97a73954f747e783aac521e0dc2eaa7f77fdf</t>
  </si>
  <si>
    <t xml:space="preserve">library/046_so-maldives/events/2026_so_vienna_meetings-and-celebrations_brochure_ENG-2026.pdf</t>
  </si>
  <si>
    <t xml:space="preserve">2026_so_huahin_fitness_cycling_map_0226.pdf</t>
  </si>
  <si>
    <t xml:space="preserve">https://so-hotels.com/wp-content/uploads/sites/19/2026/02/so_huahin_fitness_cycling_map_0226.pdf</t>
  </si>
  <si>
    <t xml:space="preserve">c7197eecff38ad7e5cc86d4a70c2d7bf321e5b85c641326eb213636ab48e3f0a</t>
  </si>
  <si>
    <t xml:space="preserve">library/046_so-maldives/map/2026_so_huahin_fitness_cycling_map_0226.pdf</t>
  </si>
  <si>
    <t xml:space="preserve">2025_so_maldives_green-key_sustainabilityy-management-plan_281025.pdf</t>
  </si>
  <si>
    <t xml:space="preserve">https://so-hotels.com/wp-content/uploads/sites/19/2025/10/so_maldives_green-key_sustainabilityy-management-plan_281025.pdf</t>
  </si>
  <si>
    <t xml:space="preserve">e6ff0e7629a57767f5b5f64d516a80c31a65f28bef33ce3753235387e0a19504</t>
  </si>
  <si>
    <t xml:space="preserve">library/046_so-maldives/map/2025_so_maldives_green-key_sustainabilityy-management-plan_281025.pdf</t>
  </si>
  <si>
    <t xml:space="preserve">2024_SO_Maldives_Resort_Map_-March-11-2024-Updated-1.pdf</t>
  </si>
  <si>
    <t xml:space="preserve">https://www.neoscapesmaldives.com/wp-content/uploads/SO_Maldives_Resort_Map_-March-11-2024-Updated-1.pdf</t>
  </si>
  <si>
    <t xml:space="preserve">27e3cd9912db14d28643b1a847c348a056e3363831f3266a1db803c51a4ecdf0</t>
  </si>
  <si>
    <t xml:space="preserve">library/046_so-maldives/map/2024_SO_Maldives_Resort_Map_-March-11-2024-Updated-1.pdf</t>
  </si>
  <si>
    <t xml:space="preserve">2026_so_rasalkhaimah_spa-menu_0926.pdf</t>
  </si>
  <si>
    <t xml:space="preserve">https://so-hotels.com/wp-content/uploads/sites/19/2026/09/so_rasalkhaimah_spa-menu_0926.pdf</t>
  </si>
  <si>
    <t xml:space="preserve">ba5e1cc447ca022d5a58b43aa8ae10ff873f96840b611284faca4c362a52c7ef</t>
  </si>
  <si>
    <t xml:space="preserve">library/046_so-maldives/spa_menu/2026_so_rasalkhaimah_spa-menu_0926.pdf</t>
  </si>
  <si>
    <t xml:space="preserve">2026_uptowndubai_offers_afternoontea_menu.pdf</t>
  </si>
  <si>
    <t xml:space="preserve">https://so-hotels.com/wp-content/uploads/sites/19/2026/09/uptowndubai_offers_afternoontea_menu.pdf</t>
  </si>
  <si>
    <t xml:space="preserve">5977237f2c217a8f2904861957572c85e6c5ec684bc70edfd4c04b5e1ed9ff8e</t>
  </si>
  <si>
    <t xml:space="preserve">library/046_so-maldives/dining_menu/2026_uptowndubai_offers_afternoontea_menu.pdf</t>
  </si>
  <si>
    <t xml:space="preserve">2026_so_uptowndubai_offers_afternoon-tea-menu.pdf</t>
  </si>
  <si>
    <t xml:space="preserve">https://so-hotels.com/wp-content/uploads/sites/19/2026/08/so_uptowndubai_offers_afternoon-tea-menu.pdf</t>
  </si>
  <si>
    <t xml:space="preserve">5c9e4512312edb775fbb15b80a44f27670ec6d715dfab08802a528f9f5bdac7c</t>
  </si>
  <si>
    <t xml:space="preserve">library/046_so-maldives/dining_menu/2026_so_uptowndubai_offers_afternoon-tea-menu.pdf</t>
  </si>
  <si>
    <t xml:space="preserve">2026_so_auckland_offer_Pho-Yen-x-SO-menu.pdf</t>
  </si>
  <si>
    <t xml:space="preserve">https://so-hotels.com/wp-content/uploads/sites/19/2026/07/so_auckland_offer_Pho-Yen-x-SO-menu.pdf</t>
  </si>
  <si>
    <t xml:space="preserve">40778086a7456e05b5ca31932ad23f129d62a8deba60b7920f6f072b9fe887fc</t>
  </si>
  <si>
    <t xml:space="preserve">library/046_so-maldives/dining_menu/2026_so_auckland_offer_Pho-Yen-x-SO-menu.pdf</t>
  </si>
  <si>
    <t xml:space="preserve">2026_so_auckland_tuhono_matariki_menu.pdf</t>
  </si>
  <si>
    <t xml:space="preserve">https://so-hotels.com/wp-content/uploads/sites/19/2026/06/so_auckland_tuhono_matariki_menu.pdf</t>
  </si>
  <si>
    <t xml:space="preserve">9a5b55dba32c6338fbf80a37117fc41781c15490ffc607386b55cde67c3a8f55</t>
  </si>
  <si>
    <t xml:space="preserve">library/046_so-maldives/dining_menu/2026_so_auckland_tuhono_matariki_menu.pdf</t>
  </si>
  <si>
    <t xml:space="preserve">2025_HISO-Rooftop-Bar-Menu-2025.pdf</t>
  </si>
  <si>
    <t xml:space="preserve">https://so-hotels.com/wp-content/uploads/sites/19/2023/03/HISO-Rooftop-Bar-Menu-2025.pdf</t>
  </si>
  <si>
    <t xml:space="preserve">a40984b0c34c992ae2f09c6906464ef740996678e5a2073e61466e17ef8feb3e</t>
  </si>
  <si>
    <t xml:space="preserve">library/046_so-maldives/dining_menu/2025_HISO-Rooftop-Bar-Menu-2025.pdf</t>
  </si>
  <si>
    <t xml:space="preserve">2025_so_maldives_hadaba_food-menu_1225.pdf</t>
  </si>
  <si>
    <t xml:space="preserve">https://so-hotels.com/wp-content/uploads/sites/19/2024/08/so_maldives_hadaba_food-menu_1225.pdf</t>
  </si>
  <si>
    <t xml:space="preserve">3ec89580ab5b51746392532171e7f1b877146f4466e13906f5a1ef261b6514a7</t>
  </si>
  <si>
    <t xml:space="preserve">library/046_so-maldives/dining_menu/2025_so_maldives_hadaba_food-menu_1225.pdf</t>
  </si>
  <si>
    <t xml:space="preserve">2025_so_maldives_hadaba_beverage-menu_1225.pdf</t>
  </si>
  <si>
    <t xml:space="preserve">https://so-hotels.com/wp-content/uploads/sites/19/2024/08/so_maldives_hadaba_beverage-menu_1225.pdf</t>
  </si>
  <si>
    <t xml:space="preserve">d5a1263f3c6f4ec7a58d9f170401d7b05b709c7904aa51d23e2e8aef7fb0c935</t>
  </si>
  <si>
    <t xml:space="preserve">library/046_so-maldives/dining_menu/2025_so_maldives_hadaba_beverage-menu_1225.pdf</t>
  </si>
  <si>
    <t xml:space="preserve">2025_so_maldives_hadaba_vegan-menu_1225.pdf</t>
  </si>
  <si>
    <t xml:space="preserve">https://so-hotels.com/wp-content/uploads/sites/19/2024/08/so_maldives_hadaba_vegan-menu_1225.pdf</t>
  </si>
  <si>
    <t xml:space="preserve">cc82db97d6669fad3d7c84180ff0f3f34a3bbb9135258d1c1e4c9375330a3ca6</t>
  </si>
  <si>
    <t xml:space="preserve">library/046_so-maldives/dining_menu/2025_so_maldives_hadaba_vegan-menu_1225.pdf</t>
  </si>
  <si>
    <t xml:space="preserve">2025_so_maldives_citronelle-club_drinks-menu_1225.pdf</t>
  </si>
  <si>
    <t xml:space="preserve">https://so-hotels.com/wp-content/uploads/sites/19/2024/08/so_maldives_citronelle-club_drinks-menu_1225.pdf</t>
  </si>
  <si>
    <t xml:space="preserve">48c120bd657b72fab5a818b9c74f94afeab58acab1ec728056aec5fc09c45bef</t>
  </si>
  <si>
    <t xml:space="preserve">library/046_so-maldives/dining_menu/2025_so_maldives_citronelle-club_drinks-menu_1225.pdf</t>
  </si>
  <si>
    <t xml:space="preserve">2025_so_maldives_citronelle-club_indian-menu_1225.pdf</t>
  </si>
  <si>
    <t xml:space="preserve">https://so-hotels.com/wp-content/uploads/sites/19/2024/08/so_maldives_citronelle-club_indian-menu_1225.pdf</t>
  </si>
  <si>
    <t xml:space="preserve">20ca6e309a7130d709add9913989106d7a0a30da12f1fbd969f763b16b379e6e</t>
  </si>
  <si>
    <t xml:space="preserve">library/046_so-maldives/dining_menu/2025_so_maldives_citronelle-club_indian-menu_1225.pdf</t>
  </si>
  <si>
    <t xml:space="preserve">2025_so_maldives_citronelle-club_dinner-menu_1225.pdf</t>
  </si>
  <si>
    <t xml:space="preserve">https://so-hotels.com/wp-content/uploads/sites/19/2024/08/so_maldives_citronelle-club_dinner-menu_1225.pdf</t>
  </si>
  <si>
    <t xml:space="preserve">4925878672d6156e5d3333ec40a34b65c30f865830886189cddeb24e3026a196</t>
  </si>
  <si>
    <t xml:space="preserve">library/046_so-maldives/dining_menu/2025_so_maldives_citronelle-club_dinner-menu_1225.pdf</t>
  </si>
  <si>
    <t xml:space="preserve">2025_so_maldives_citronelle-club_lunch-menu_1225.pdf</t>
  </si>
  <si>
    <t xml:space="preserve">https://so-hotels.com/wp-content/uploads/sites/19/2024/08/so_maldives_citronelle-club_lunch-menu_1225.pdf</t>
  </si>
  <si>
    <t xml:space="preserve">ce5cd668d758ceac805b5028bd6301a76bbba69aea9b714d29e48fcc3183a9c4</t>
  </si>
  <si>
    <t xml:space="preserve">library/046_so-maldives/dining_menu/2025_so_maldives_citronelle-club_lunch-menu_1225.pdf</t>
  </si>
  <si>
    <t xml:space="preserve">2025_so_maldives_citronelle-club_breakfast-menu_1225.pdf</t>
  </si>
  <si>
    <t xml:space="preserve">https://so-hotels.com/wp-content/uploads/sites/19/2024/08/so_maldives_citronelle-club_breakfast-menu_1225.pdf</t>
  </si>
  <si>
    <t xml:space="preserve">1e550e6058a767d10a83c03ebd3efb49fcf881851c5d9c602cfb093821c1fa67</t>
  </si>
  <si>
    <t xml:space="preserve">library/046_so-maldives/dining_menu/2025_so_maldives_citronelle-club_breakfast-menu_1225.pdf</t>
  </si>
  <si>
    <t xml:space="preserve">2025_so_maldives_citronelle-club_kids-menu_1225.pdf</t>
  </si>
  <si>
    <t xml:space="preserve">https://so-hotels.com/wp-content/uploads/sites/19/2024/08/so_maldives_citronelle-club_kids-menu_1225.pdf</t>
  </si>
  <si>
    <t xml:space="preserve">6dca8217427c55dd23d1c91769966d123bb42b44c9b3182cfebcb6940215be82</t>
  </si>
  <si>
    <t xml:space="preserve">library/046_so-maldives/dining_menu/2025_so_maldives_citronelle-club_kids-menu_1225.pdf</t>
  </si>
  <si>
    <t xml:space="preserve">2025_so_maldives_citronelle-club_kinds-breakfast-menu_1225.pdf</t>
  </si>
  <si>
    <t xml:space="preserve">https://so-hotels.com/wp-content/uploads/sites/19/2024/08/so_maldives_citronelle-club_kinds-breakfast-menu_1225.pdf</t>
  </si>
  <si>
    <t xml:space="preserve">6155361af196a3ee71acf287a01891b8a0c87caeef37a6a17760991879d1a925</t>
  </si>
  <si>
    <t xml:space="preserve">library/046_so-maldives/dining_menu/2025_so_maldives_citronelle-club_kinds-breakfast-menu_1225.pdf</t>
  </si>
  <si>
    <t xml:space="preserve">2025_so_maldives_in-villa-dining_drinks-menu_1225.pdf</t>
  </si>
  <si>
    <t xml:space="preserve">https://so-hotels.com/wp-content/uploads/sites/19/2024/08/so_maldives_in-villa-dining_drinks-menu_1225.pdf</t>
  </si>
  <si>
    <t xml:space="preserve">c7048102ef92885861c401c4ae8d27652726ec5a1cf498a97e0351380d71504a</t>
  </si>
  <si>
    <t xml:space="preserve">library/046_so-maldives/dining_menu/2025_so_maldives_in-villa-dining_drinks-menu_1225.pdf</t>
  </si>
  <si>
    <t xml:space="preserve">2025_so_maldives_in-villa-dining_food-menu_1225.pdf</t>
  </si>
  <si>
    <t xml:space="preserve">https://so-hotels.com/wp-content/uploads/sites/19/2024/08/so_maldives_in-villa-dining_food-menu_1225.pdf</t>
  </si>
  <si>
    <t xml:space="preserve">654ca66bd438d30904e2cd5c500e908a8f1d73272c8f669c73d3006728bb4c19</t>
  </si>
  <si>
    <t xml:space="preserve">library/046_so-maldives/dining_menu/2025_so_maldives_in-villa-dining_food-menu_1225.pdf</t>
  </si>
  <si>
    <t xml:space="preserve">2025_so_maldives_destination-dining_1225.pdf</t>
  </si>
  <si>
    <t xml:space="preserve">https://so-hotels.com/wp-content/uploads/sites/19/2024/08/so_maldives_destination-dining_1225.pdf</t>
  </si>
  <si>
    <t xml:space="preserve">bd9619a0a7fa20e4456d49f4f4647ef26344968294adc9dcced7efa6eaa770c4</t>
  </si>
  <si>
    <t xml:space="preserve">library/046_so-maldives/dining_menu/2025_so_maldives_destination-dining_1225.pdf</t>
  </si>
  <si>
    <t xml:space="preserve">2025_so_maldives_floating-breakfast_1225.pdf</t>
  </si>
  <si>
    <t xml:space="preserve">https://so-hotels.com/wp-content/uploads/sites/19/2024/08/so_maldives_floating-breakfast_1225.pdf</t>
  </si>
  <si>
    <t xml:space="preserve">3c5683e34972a2ddffc8bec1e9537b398ee680ae510e08385285ee98ef431778</t>
  </si>
  <si>
    <t xml:space="preserve">library/046_so-maldives/dining_menu/2025_so_maldives_floating-breakfast_1225.pdf</t>
  </si>
  <si>
    <t xml:space="preserve">2018_so_maldives_hadaba_wine-menu_1225.pdf</t>
  </si>
  <si>
    <t xml:space="preserve">https://so-hotels.com/wp-content/uploads/sites/19/2024/08/so_maldives_hadaba_wine-menu_1225.pdf</t>
  </si>
  <si>
    <t xml:space="preserve">ffa2261bec0cff9f1a4d8d64f8bac3ad8a700e0e11cac930852550d9a8d29e82</t>
  </si>
  <si>
    <t xml:space="preserve">library/046_so-maldives/dining_menu/2018_so_maldives_hadaba_wine-menu_1225.pdf</t>
  </si>
  <si>
    <t xml:space="preserve">2018_so_maldives_citronelle-club_wine-menu_1225.pdf</t>
  </si>
  <si>
    <t xml:space="preserve">https://so-hotels.com/wp-content/uploads/sites/19/2024/08/so_maldives_citronelle-club_wine-menu_1225.pdf</t>
  </si>
  <si>
    <t xml:space="preserve">6396fbbb5137330a07e559222ea80984fee04b8015436d79f15b57e6d93eb0f1</t>
  </si>
  <si>
    <t xml:space="preserve">library/046_so-maldives/dining_menu/2018_so_maldives_citronelle-club_wine-menu_1225.pdf</t>
  </si>
  <si>
    <t xml:space="preserve">2026_so_maldives_experiences_island-discoveries_crossroads.pdf</t>
  </si>
  <si>
    <t xml:space="preserve">https://so-hotels.com/wp-content/uploads/sites/19/2025/07/so_maldives_experiences_island-discoveries_crossroads.pdf</t>
  </si>
  <si>
    <t xml:space="preserve">b21bc08760ca90384d294774133d1c633c619e5821c737138674a4908e187697</t>
  </si>
  <si>
    <t xml:space="preserve">library/046_so-maldives/excursions/2026_so_maldives_experiences_island-discoveries_crossroads.pdf</t>
  </si>
  <si>
    <t xml:space="preserve">2025_so_maldives_activities_photography_pricing_july2025.pdf</t>
  </si>
  <si>
    <t xml:space="preserve">https://so-hotels.com/wp-content/uploads/sites/19/2025/07/so_maldives_activities_photography_pricing_july2025.pdf</t>
  </si>
  <si>
    <t xml:space="preserve">6390b08013057459e7bbd7b8effb1846d2cffe6da932a5644d54a4650678eae0</t>
  </si>
  <si>
    <t xml:space="preserve">library/046_so-maldives/excursions/2025_so_maldives_activities_photography_pricing_july2025.pdf</t>
  </si>
  <si>
    <t xml:space="preserve">2026_so_vienna_christmas-packages_2026_EN.pdf</t>
  </si>
  <si>
    <t xml:space="preserve">https://so-hotels.com/wp-content/uploads/sites/19/2026/09/so_vienna_christmas-packages_2026_EN.pdf</t>
  </si>
  <si>
    <t xml:space="preserve">f89f78c5cf43fb234be83b944ebb6e5a64f5357a7fbfbaa6de2ad5b9118999c6</t>
  </si>
  <si>
    <t xml:space="preserve">library/046_so-maldives/all_inclusive/2026_so_vienna_christmas-packages_2026_EN.pdf</t>
  </si>
  <si>
    <t xml:space="preserve">2026_so_vienna_christmas-packages_2026_DE.pdf</t>
  </si>
  <si>
    <t xml:space="preserve">https://so-hotels.com/wp-content/uploads/sites/19/2026/09/so_vienna_christmas-packages_2026_DE.pdf</t>
  </si>
  <si>
    <t xml:space="preserve">2fa79772459653ad31260243568a7c7ba10266bde34af755841ab8ac52f83ef3</t>
  </si>
  <si>
    <t xml:space="preserve">library/046_so-maldives/all_inclusive/2026_so_vienna_christmas-packages_2026_DE.pdf</t>
  </si>
  <si>
    <t xml:space="preserve">2025_so_maldives_rampb_meal-plans_sep2025.pdf</t>
  </si>
  <si>
    <t xml:space="preserve">https://so-hotels.com/wp-content/uploads/sites/19/2025/09/so_maldives_rampb_meal-plans_sep2025.pdf</t>
  </si>
  <si>
    <t xml:space="preserve">048c27420e302e1bc98cdddc71690ca9104faddc94e15d2bbee50d57d745e9ea</t>
  </si>
  <si>
    <t xml:space="preserve">library/046_so-maldives/all_inclusive/2025_so_maldives_rampb_meal-plans_sep2025.pdf</t>
  </si>
  <si>
    <t xml:space="preserve">2025_so_maldives_press-release_greenglobe_EN.pdf</t>
  </si>
  <si>
    <t xml:space="preserve">https://so-hotels.com/wp-content/uploads/sites/19/2025/12/so_maldives_press-release_greenglobe_EN.pdf</t>
  </si>
  <si>
    <t xml:space="preserve">406e2aac04f685a9307c76c8d76c6d256b8623be71a9f922972a31158aa9c5e6</t>
  </si>
  <si>
    <t xml:space="preserve">library/046_so-maldives/sustainability/2025_so_maldives_press-release_greenglobe_EN.pdf</t>
  </si>
  <si>
    <t xml:space="preserve">2025_so_maldives_green-key_environmental-policy_281025.pdf</t>
  </si>
  <si>
    <t xml:space="preserve">https://so-hotels.com/wp-content/uploads/sites/19/2025/10/so_maldives_green-key_environmental-policy_281025.pdf</t>
  </si>
  <si>
    <t xml:space="preserve">86fd81be257afedea8fb929a19316e3ba62ef609c8f8237c47d50f3ad61b803e</t>
  </si>
  <si>
    <t xml:space="preserve">library/046_so-maldives/sustainability/2025_so_maldives_green-key_environmental-policy_281025.pdf</t>
  </si>
  <si>
    <t xml:space="preserve">2024_Auckland_SO_Gallery_C_E_Information_2024.pdf</t>
  </si>
  <si>
    <t xml:space="preserve">https://so-hotels.com/wp-content/uploads/sites/19/2024/04/Auckland_SO_Gallery_C_E_Information_2024.pdf</t>
  </si>
  <si>
    <t xml:space="preserve">2c4e6169dd8a17e84c1a13e677eaa9bcc40770e9bb4c82242581d75027d08366</t>
  </si>
  <si>
    <t xml:space="preserve">library/046_so-maldives/sustainability/2024_Auckland_SO_Gallery_C_E_Information_2024.pdf</t>
  </si>
  <si>
    <t xml:space="preserve">2026_somaldives-festive_brochure-2026.pdf</t>
  </si>
  <si>
    <t xml:space="preserve">https://so-hotels.com/wp-content/uploads/sites/19/2026/10/somaldives-festive_brochure-2026.pdf</t>
  </si>
  <si>
    <t xml:space="preserve">56f1886a8423613993c4cfcf080bcec0af08a65b412c47e85ce23a3cf66cc47b</t>
  </si>
  <si>
    <t xml:space="preserve">library/046_so-maldives/calendar/2026_somaldives-festive_brochure-2026.pdf</t>
  </si>
  <si>
    <t xml:space="preserve">2026_so_sotogrande_easter_0326_es.pdf</t>
  </si>
  <si>
    <t xml:space="preserve">https://so-hotels.com/wp-content/uploads/sites/19/2026/03/so_sotogrande_easter_0326_es.pdf</t>
  </si>
  <si>
    <t xml:space="preserve">ad2023a10600be67679d64cf7c1d846ea06af264cda1fdc245543011425cf6e4</t>
  </si>
  <si>
    <t xml:space="preserve">library/046_so-maldives/calendar/2026_so_sotogrande_easter_0326_es.pdf</t>
  </si>
  <si>
    <t xml:space="preserve">2026_so_sotogrande_easter_0326_de.pdf</t>
  </si>
  <si>
    <t xml:space="preserve">https://so-hotels.com/wp-content/uploads/sites/19/2026/03/so_sotogrande_easter_0326_de.pdf</t>
  </si>
  <si>
    <t xml:space="preserve">d044e2fd81a88d0437445551f7491c4154a111a1fb542cee67891a0faa6d7ed4</t>
  </si>
  <si>
    <t xml:space="preserve">library/046_so-maldives/calendar/2026_so_sotogrande_easter_0326_de.pdf</t>
  </si>
  <si>
    <t xml:space="preserve">2026_so_sotogrande_easter_0326_en.pdf</t>
  </si>
  <si>
    <t xml:space="preserve">https://so-hotels.com/wp-content/uploads/sites/19/2026/03/so_sotogrande_easter_0326_en.pdf</t>
  </si>
  <si>
    <t xml:space="preserve">8480ca70ee2dc7fb7b22da0f61113b26cf30695b9872250d70ff2c9e12706285</t>
  </si>
  <si>
    <t xml:space="preserve">library/046_so-maldives/calendar/2026_so_sotogrande_easter_0326_en.pdf</t>
  </si>
  <si>
    <t xml:space="preserve">2025_so_maldives_press-release_festive-2025_EN.pdf</t>
  </si>
  <si>
    <t xml:space="preserve">https://so-hotels.com/wp-content/uploads/sites/19/2025/12/so_maldives_press-release_festive-2025_EN.pdf</t>
  </si>
  <si>
    <t xml:space="preserve">59f4aa7418b9781a591fd217cfe3f8b36bda0438f9dbf2d0c95e9af0f651750b</t>
  </si>
  <si>
    <t xml:space="preserve">library/046_so-maldives/calendar/2025_so_maldives_press-release_festive-2025_EN.pdf</t>
  </si>
  <si>
    <t xml:space="preserve">2025_so_ras-al-khaimah_press-release_festive-season-2025_EN.pdf</t>
  </si>
  <si>
    <t xml:space="preserve">https://so-hotels.com/wp-content/uploads/sites/19/2025/12/so_ras-al-khaimah_press-release_festive-season-2025_EN.pdf</t>
  </si>
  <si>
    <t xml:space="preserve">c319478278facdd9e49a69768b731914481c71c37f0b492638be83acbf4db5ab</t>
  </si>
  <si>
    <t xml:space="preserve">library/046_so-maldives/calendar/2025_so_ras-al-khaimah_press-release_festive-season-2025_EN.pdf</t>
  </si>
  <si>
    <t xml:space="preserve">2026_so_sotogrande_press-release_thalasso-inspired_EN.pdf</t>
  </si>
  <si>
    <t xml:space="preserve">https://so-hotels.com/wp-content/uploads/sites/19/2026/07/so_sotogrande_press-release_thalasso-inspired_EN.pdf</t>
  </si>
  <si>
    <t xml:space="preserve">b92ef9a29df81d488e3ef0215bd7b25e00df7073ef537c2e0a3c15272f8f2aea</t>
  </si>
  <si>
    <t xml:space="preserve">library/046_so-maldives/press_kit/2026_so_sotogrande_press-release_thalasso-inspired_EN.pdf</t>
  </si>
  <si>
    <t xml:space="preserve">2026_so_sotogrande_press-release_thalasso-inspired_DE.pdf</t>
  </si>
  <si>
    <t xml:space="preserve">https://so-hotels.com/wp-content/uploads/sites/19/2026/07/so_sotogrande_press-release_thalasso-inspired_DE.pdf</t>
  </si>
  <si>
    <t xml:space="preserve">c12f6c04cb68ddb4db26ec3048c0a9e5402173da3597f9328de573981a33bf4e</t>
  </si>
  <si>
    <t xml:space="preserve">library/046_so-maldives/press_kit/2026_so_sotogrande_press-release_thalasso-inspired_DE.pdf</t>
  </si>
  <si>
    <t xml:space="preserve">2026_so_sotogrande-vienna_press-release_rendl_EN.pdf</t>
  </si>
  <si>
    <t xml:space="preserve">https://so-hotels.com/wp-content/uploads/sites/19/2026/06/so_sotogrande-vienna_press-release_rendl_EN.pdf</t>
  </si>
  <si>
    <t xml:space="preserve">d1d36e1c9d5ba0ef615cae71a155710b0cd361e80c4d167f94f0c682b1386a5a</t>
  </si>
  <si>
    <t xml:space="preserve">library/046_so-maldives/press_kit/2026_so_sotogrande-vienna_press-release_rendl_EN.pdf</t>
  </si>
  <si>
    <t xml:space="preserve">2026_so_global_press-release_female-chefs_DE.pdf</t>
  </si>
  <si>
    <t xml:space="preserve">https://so-hotels.com/wp-content/uploads/sites/19/2026/06/so_global_press-release_female-chefs_DE.pdf</t>
  </si>
  <si>
    <t xml:space="preserve">e0502a6e7fb65d64923a1758c3dc3a090c7062f6a3504c30db1e80ca35e995e6</t>
  </si>
  <si>
    <t xml:space="preserve">library/046_so-maldives/press_kit/2026_so_global_press-release_female-chefs_DE.pdf</t>
  </si>
  <si>
    <t xml:space="preserve">2026_so_global_press-release_female-chefs_EN.pdf</t>
  </si>
  <si>
    <t xml:space="preserve">https://so-hotels.com/wp-content/uploads/sites/19/2026/06/so_global_press-release_female-chefs_EN.pdf</t>
  </si>
  <si>
    <t xml:space="preserve">043d880d4de4c7a4093678c98b3c0072559e6d45a081c6886d41db1127070be2</t>
  </si>
  <si>
    <t xml:space="preserve">library/046_so-maldives/press_kit/2026_so_global_press-release_female-chefs_EN.pdf</t>
  </si>
  <si>
    <t xml:space="preserve">2026_so_ras-al-khaimah_press-releases_staycation.pdf</t>
  </si>
  <si>
    <t xml:space="preserve">https://so-hotels.com/wp-content/uploads/sites/19/2026/04/so_ras-al-khaimah_press-releases_staycation.pdf</t>
  </si>
  <si>
    <t xml:space="preserve">1b298f2a6ebf8b4de84f34f7146ae9788e27dfaa3cb3f6625d79c80837268289</t>
  </si>
  <si>
    <t xml:space="preserve">library/046_so-maldives/press_kit/2026_so_ras-al-khaimah_press-releases_staycation.pdf</t>
  </si>
  <si>
    <t xml:space="preserve">2026_so_sotogrand_press-release_valentines-2026_ES.pdf</t>
  </si>
  <si>
    <t xml:space="preserve">https://so-hotels.com/wp-content/uploads/sites/19/2026/01/so_sotogrand_press-release_valentines-2026_ES.pdf</t>
  </si>
  <si>
    <t xml:space="preserve">5d86fa680584bd41ae66098a00f7ac15a5ab2f5dcf5d0aef4b0c4ed13551eb26</t>
  </si>
  <si>
    <t xml:space="preserve">library/046_so-maldives/press_kit/2026_so_sotogrand_press-release_valentines-2026_ES.pdf</t>
  </si>
  <si>
    <t xml:space="preserve">2025_so_maldives_press-release_visiting-practitioner_EN.pdf</t>
  </si>
  <si>
    <t xml:space="preserve">https://so-hotels.com/wp-content/uploads/sites/19/2025/12/so_maldives_press-release_visiting-practitioner_EN.pdf</t>
  </si>
  <si>
    <t xml:space="preserve">088751c3034750fceba4d8dae4ebf1472f51a268f87ddec1a8cecafb78f3fe0e</t>
  </si>
  <si>
    <t xml:space="preserve">library/046_so-maldives/press_kit/2025_so_maldives_press-release_visiting-practitioner_EN.pdf</t>
  </si>
  <si>
    <t xml:space="preserve">2025_so_maldives_press-release_award_EN.pdf</t>
  </si>
  <si>
    <t xml:space="preserve">https://so-hotels.com/wp-content/uploads/sites/19/2025/12/so_maldives_press-release_award_EN.pdf</t>
  </si>
  <si>
    <t xml:space="preserve">a0a876e71c8163b16adcd9a48fd44c06e6bb62ae66e9a75fd36bf070c62622c6</t>
  </si>
  <si>
    <t xml:space="preserve">library/046_so-maldives/press_kit/2025_so_maldives_press-release_award_EN.pdf</t>
  </si>
  <si>
    <t xml:space="preserve">2026_New-Dusit-Thani-Maldives-Property-Fact-Sheet-1.pdf</t>
  </si>
  <si>
    <t xml:space="preserve">https://www.neoscapesmaldives.com/wp-content/uploads/New-Dusit-Thani-Maldives-Property-Fact-Sheet-1.pdf</t>
  </si>
  <si>
    <t xml:space="preserve">d86fc1529d55814810ad43cbb73dbdf4f6e0e66790439b2d4826209657a7ee1d</t>
  </si>
  <si>
    <t xml:space="preserve">library/048_dusit-thani-maldives/factsheet/2026_New-Dusit-Thani-Maldives-Property-Fact-Sheet-1.pdf</t>
  </si>
  <si>
    <t xml:space="preserve">2024_Dusit-Thani-Maldives-Island-Map.pdf</t>
  </si>
  <si>
    <t xml:space="preserve">https://www.neoscapesmaldives.com/wp-content/uploads/Dusit-Thani-Maldives-Island-Map.pdf</t>
  </si>
  <si>
    <t xml:space="preserve">69077361230dc32e3a2f0d4352a70f07b0048a457334f1c9920d88ecde10dcec</t>
  </si>
  <si>
    <t xml:space="preserve">library/048_dusit-thani-maldives/map/2024_Dusit-Thani-Maldives-Island-Map.pdf</t>
  </si>
  <si>
    <t xml:space="preserve">2026_Ocean-Carnival-Festive-Celebrations-at-Dusit-Thani-Maldives_LGM_DMC.pdf</t>
  </si>
  <si>
    <t xml:space="preserve">https://letsgomaldives.com/wp-content/uploads/2026/09/Ocean-Carnival-Festive-Celebrations-at-Dusit-Thani-Maldives_LGM_DMC.pdf</t>
  </si>
  <si>
    <t xml:space="preserve">e7ab54484c7b0b86d515422ea4a8f5ef919a3f383ee8c68e9887b7928f2f0fb9</t>
  </si>
  <si>
    <t xml:space="preserve">library/048_dusit-thani-maldives/calendar/2026_Ocean-Carnival-Festive-Celebrations-at-Dusit-Thani-Maldives_LGM_DMC.pdf</t>
  </si>
  <si>
    <t xml:space="preserve">2026_Ocean-Carnival-Festive-Celebrations-at-Dusit-Thani-Maldives_LGM.pdf</t>
  </si>
  <si>
    <t xml:space="preserve">https://letsgomaldives.com/wp-content/uploads/2026/09/Ocean-Carnival-Festive-Celebrations-at-Dusit-Thani-Maldives_LGM.pdf</t>
  </si>
  <si>
    <t xml:space="preserve">f5ea74d2bbe83c97f96bab8a83f12d2c48d61cf182f7475bfa6c66c05557718b</t>
  </si>
  <si>
    <t xml:space="preserve">library/048_dusit-thani-maldives/calendar/2026_Ocean-Carnival-Festive-Celebrations-at-Dusit-Thani-Maldives_LGM.pdf</t>
  </si>
  <si>
    <t xml:space="preserve">2025_vakkaru-maldives-fact-sheet-2025.pdf</t>
  </si>
  <si>
    <t xml:space="preserve">vakkarumaldives.com</t>
  </si>
  <si>
    <t xml:space="preserve">https://www.vakkarumaldives.com/pdfs/vakkaru-maldives-fact-sheet-2025.pdf</t>
  </si>
  <si>
    <t xml:space="preserve">67052f201fc0070794d0e44fd560216d2cb1e769fe81cf11ce2d6db19355ee9b</t>
  </si>
  <si>
    <t xml:space="preserve">library/049_vakkaru-maldives/factsheet/2025_vakkaru-maldives-fact-sheet-2025.pdf</t>
  </si>
  <si>
    <t xml:space="preserve">2022_Vakkaru-Maldives-Fact-Sheet-2022.pdf</t>
  </si>
  <si>
    <t xml:space="preserve">https://www.neoscapesmaldives.com/wp-content/uploads/Vakkaru-Maldives-Fact-Sheet-2022.pdf</t>
  </si>
  <si>
    <t xml:space="preserve">c65f4e4bddc0bc31a0158eee110c03dc829454d25948303ba278cac4673dafb8</t>
  </si>
  <si>
    <t xml:space="preserve">library/049_vakkaru-maldives/factsheet/2022_Vakkaru-Maldives-Fact-Sheet-2022.pdf</t>
  </si>
  <si>
    <t xml:space="preserve">2024_valentines-day-2024.pdf</t>
  </si>
  <si>
    <t xml:space="preserve">https://www.vakkarumaldives.com/pdfs/news/valentines-day-2024.pdf</t>
  </si>
  <si>
    <t xml:space="preserve">34fbb855253559538073f9ba8259d02fdbf2d30513fc37fbb0e595056886fbee</t>
  </si>
  <si>
    <t xml:space="preserve">library/049_vakkaru-maldives/wedding/2024_valentines-day-2024.pdf</t>
  </si>
  <si>
    <t xml:space="preserve">2019_vakkaru-maldives-awarded-favorite-romantic-getaway.pdf</t>
  </si>
  <si>
    <t xml:space="preserve">https://www.vakkarumaldives.com/pdfs/vakkaru-maldives-awarded-favorite-romantic-getaway.pdf</t>
  </si>
  <si>
    <t xml:space="preserve">1157e46152422a1e85bd7dfbec130ef1e98bf83526c406842d2757bdcd52b407</t>
  </si>
  <si>
    <t xml:space="preserve">library/049_vakkaru-maldives/wedding/2019_vakkaru-maldives-awarded-favorite-romantic-getaway.pdf</t>
  </si>
  <si>
    <t xml:space="preserve">2019_Vakkaru-Maldives-Resort-Map-A4.pdf</t>
  </si>
  <si>
    <t xml:space="preserve">https://www.neoscapesmaldives.com/wp-content/uploads/Vakkaru-Maldives-Resort-Map-A4.pdf</t>
  </si>
  <si>
    <t xml:space="preserve">02bbbfe2610044e789cfa6a82f8d8d0ce1514ea0bb9149849dac5d81498d66db</t>
  </si>
  <si>
    <t xml:space="preserve">library/049_vakkaru-maldives/map/2019_Vakkaru-Maldives-Resort-Map-A4.pdf</t>
  </si>
  <si>
    <t xml:space="preserve">2026_merana-spa_menu_2026.pdf</t>
  </si>
  <si>
    <t xml:space="preserve">https://www.vakkarumaldives.com/pdfs/spa-menus/merana-spa_menu_2026.pdf</t>
  </si>
  <si>
    <t xml:space="preserve">8bc6113229330843c2f207ffda9e612b393a94c2ff4c84c6d589282ede1b6c21</t>
  </si>
  <si>
    <t xml:space="preserve">library/049_vakkaru-maldives/spa_menu/2026_merana-spa_menu_2026.pdf</t>
  </si>
  <si>
    <t xml:space="preserve">2026_merana-spa---wellness-activity-flyer---june.pdf</t>
  </si>
  <si>
    <t xml:space="preserve">https://www.vakkarumaldives.com/pdfs/spa-menus/merana-spa---wellness-activity-flyer---june.pdf</t>
  </si>
  <si>
    <t xml:space="preserve">101de0f3b7451838f597ac6237b17ec22e5e03b47d6eef61415e639eb772141d</t>
  </si>
  <si>
    <t xml:space="preserve">library/049_vakkaru-maldives/spa_menu/2026_merana-spa---wellness-activity-flyer---june.pdf</t>
  </si>
  <si>
    <t xml:space="preserve">2026_merana-spa_ayurvedic-menu.pdf</t>
  </si>
  <si>
    <t xml:space="preserve">https://www.vakkarumaldives.com/pdfs/spa-menus/merana-spa_ayurvedic-menu.pdf</t>
  </si>
  <si>
    <t xml:space="preserve">36314bde8a25b7373ca62bb82ecea425c6bf51e2a858a05c389cd55dd5b9d3d3</t>
  </si>
  <si>
    <t xml:space="preserve">library/049_vakkaru-maldives/spa_menu/2026_merana-spa_ayurvedic-menu.pdf</t>
  </si>
  <si>
    <t xml:space="preserve">2026_merana-spa-wellness-activity-flyer-october-2026.pdf</t>
  </si>
  <si>
    <t xml:space="preserve">https://www.vakkarumaldives.com/pdfs/spa-menus/merana-spa-wellness-activity-flyer-october-2026.pdf</t>
  </si>
  <si>
    <t xml:space="preserve">fec592001ee45fae292067cd5acdb573229af72db3ea4adc690122561fcfa8e9</t>
  </si>
  <si>
    <t xml:space="preserve">library/049_vakkaru-maldives/spa_menu/2026_merana-spa-wellness-activity-flyer-october-2026.pdf</t>
  </si>
  <si>
    <t xml:space="preserve">2026_vakku-dinner-menu-en.pdf</t>
  </si>
  <si>
    <t xml:space="preserve">https://www.vakkarumaldives.com/pdfs/dining-restaurant-menus/vakku-dinner-menu-en.pdf</t>
  </si>
  <si>
    <t xml:space="preserve">5d216771d2c3f34688b729ca34326113a83c6d80f2070e2a58ffb189d0c34f1d</t>
  </si>
  <si>
    <t xml:space="preserve">library/049_vakkaru-maldives/dining_menu/2026_vakku-dinner-menu-en.pdf</t>
  </si>
  <si>
    <t xml:space="preserve">2026_isoletta-lunch.pdf</t>
  </si>
  <si>
    <t xml:space="preserve">https://www.vakkarumaldives.com/pdfs/dining-restaurant-menus/isoletta-lunch.pdf</t>
  </si>
  <si>
    <t xml:space="preserve">2a4b2eb995a64e3fd34b63ab34e0eab45b9f06d1d93558eee4c1fe6eaae8190b</t>
  </si>
  <si>
    <t xml:space="preserve">library/049_vakkaru-maldives/dining_menu/2026_isoletta-lunch.pdf</t>
  </si>
  <si>
    <t xml:space="preserve">2026_anguru-menu-2026.pdf</t>
  </si>
  <si>
    <t xml:space="preserve">https://www.vakkarumaldives.com/pdfs/dining-restaurant-menus/anguru-menu-2026.pdf</t>
  </si>
  <si>
    <t xml:space="preserve">d031e8d78f476b9356c6c50e28af3266712f3ee5637a7f44faf2f930484e2c15</t>
  </si>
  <si>
    <t xml:space="preserve">library/049_vakkaru-maldives/dining_menu/2026_anguru-menu-2026.pdf</t>
  </si>
  <si>
    <t xml:space="preserve">2026_amaany-breakfast.pdf</t>
  </si>
  <si>
    <t xml:space="preserve">https://www.vakkarumaldives.com/pdfs/dining-restaurant-menus/amaany-breakfast.pdf</t>
  </si>
  <si>
    <t xml:space="preserve">0c6f6b704240972ac0a8d5082ca0919661bb370e1774c3360cd6e2509d761461</t>
  </si>
  <si>
    <t xml:space="preserve">library/049_vakkaru-maldives/dining_menu/2026_amaany-breakfast.pdf</t>
  </si>
  <si>
    <t xml:space="preserve">2026_lagoon-bar-dinner.pdf</t>
  </si>
  <si>
    <t xml:space="preserve">https://www.vakkarumaldives.com/pdfs/dining-restaurant-menus/lagoon-bar-dinner.pdf</t>
  </si>
  <si>
    <t xml:space="preserve">f59a86a58e238e246cb751d1253af845f7cb5e2944cb401e1d48a354c8d05eb9</t>
  </si>
  <si>
    <t xml:space="preserve">library/049_vakkaru-maldives/dining_menu/2026_lagoon-bar-dinner.pdf</t>
  </si>
  <si>
    <t xml:space="preserve">2026_cabana-bev-menu-2026.pdf</t>
  </si>
  <si>
    <t xml:space="preserve">https://www.vakkarumaldives.com/pdfs/dining-restaurant-menus/cabana-bev-menu-2026.pdf</t>
  </si>
  <si>
    <t xml:space="preserve">e4da792fbd5be7818df618edb5e17b44ab07396dc420ab71c84f86ea9e945872</t>
  </si>
  <si>
    <t xml:space="preserve">library/049_vakkaru-maldives/dining_menu/2026_cabana-bev-menu-2026.pdf</t>
  </si>
  <si>
    <t xml:space="preserve">2026_isoletta-dinner.pdf</t>
  </si>
  <si>
    <t xml:space="preserve">https://www.vakkarumaldives.com/pdfs/dining-restaurant-menus/isoletta-dinner.pdf</t>
  </si>
  <si>
    <t xml:space="preserve">4e3a69b5326e8a6ba073eb98fc977f67c135b86bc54a64cb75962a19e9dc9d92</t>
  </si>
  <si>
    <t xml:space="preserve">library/049_vakkaru-maldives/dining_menu/2026_isoletta-dinner.pdf</t>
  </si>
  <si>
    <t xml:space="preserve">2026_master-wine-list.-2026.pdf</t>
  </si>
  <si>
    <t xml:space="preserve">https://www.vakkarumaldives.com/pdfs/dining-restaurant-menus/master-wine-list.-2026.pdf</t>
  </si>
  <si>
    <t xml:space="preserve">26bca6e235e1ee0850edb1d1153b8298bff3c32e3cd690fb1c7deb00aaf7fd8f</t>
  </si>
  <si>
    <t xml:space="preserve">library/049_vakkaru-maldives/dining_menu/2026_master-wine-list.-2026.pdf</t>
  </si>
  <si>
    <t xml:space="preserve">2026_lagoon-bar-lunch.pdf</t>
  </si>
  <si>
    <t xml:space="preserve">https://www.vakkarumaldives.com/pdfs/dining-restaurant-menus/lagoon-bar-lunch.pdf</t>
  </si>
  <si>
    <t xml:space="preserve">7b763cf8c883f26f4acc777df4dbe2bdc83df03d53d3a6a34c1416aeb2383daf</t>
  </si>
  <si>
    <t xml:space="preserve">library/049_vakkaru-maldives/dining_menu/2026_lagoon-bar-lunch.pdf</t>
  </si>
  <si>
    <t xml:space="preserve">2019_vakkaru-maldives_house-and-garden_june-2019.pdf</t>
  </si>
  <si>
    <t xml:space="preserve">https://www.vakkarumaldives.com/pdfs/vakkaru-maldives_house-and-garden_june-2019.pdf</t>
  </si>
  <si>
    <t xml:space="preserve">c460767be8bdbe150028bf01a20cc4d29d41b786dc9205a955ee531824b71749</t>
  </si>
  <si>
    <t xml:space="preserve">library/049_vakkaru-maldives/dining_menu/2019_vakkaru-maldives_house-and-garden_june-2019.pdf</t>
  </si>
  <si>
    <t xml:space="preserve">2019_alistair-burt-head-pastry-chef-of-harrods-london-at-vakkaru-maldives.pdf</t>
  </si>
  <si>
    <t xml:space="preserve">https://www.vakkarumaldives.com/pdfs/alistair-burt-head-pastry-chef-of-harrods-london-at-vakkaru-maldives.pdf</t>
  </si>
  <si>
    <t xml:space="preserve">e34a54cfb64d5ca3584f124c0ae7428b0d745985d9623df50e75eb98825f1fc2</t>
  </si>
  <si>
    <t xml:space="preserve">library/049_vakkaru-maldives/dining_menu/2019_alistair-burt-head-pastry-chef-of-harrods-london-at-vakkaru-maldives.pdf</t>
  </si>
  <si>
    <t xml:space="preserve">2026_vakkaru-maldives_parrotfish-activity-schedule.pdf</t>
  </si>
  <si>
    <t xml:space="preserve">https://www.vakkarumaldives.com/pdfs/experience/vakkaru-maldives_parrotfish-activity-schedule.pdf</t>
  </si>
  <si>
    <t xml:space="preserve">33693e7aead0bd7a9fc9f8fa03b9b18745b8af220bc469e6cf6c262df249ee5d</t>
  </si>
  <si>
    <t xml:space="preserve">library/049_vakkaru-maldives/excursions/2026_vakkaru-maldives_parrotfish-activity-schedule.pdf</t>
  </si>
  <si>
    <t xml:space="preserve">2024_coconut-club-activity-schedule.pdf</t>
  </si>
  <si>
    <t xml:space="preserve">https://www.vakkarumaldives.com/pdfs/experience/coconut-club-activity-schedule.pdf</t>
  </si>
  <si>
    <t xml:space="preserve">ae15c61e237d592eaa766978c7e3823f6a8ff2bc54844ff16fdd21b67fc3c2ba</t>
  </si>
  <si>
    <t xml:space="preserve">library/049_vakkaru-maldives/excursions/2024_coconut-club-activity-schedule.pdf</t>
  </si>
  <si>
    <t xml:space="preserve">2019_masterchef-marcel-thiele-brings-sustainable-and-ethical-culinary-experience.pdf</t>
  </si>
  <si>
    <t xml:space="preserve">https://www.vakkarumaldives.com/pdfs/masterchef-marcel-thiele-brings-sustainable-and-ethical-culinary-experience.pdf</t>
  </si>
  <si>
    <t xml:space="preserve">6939ba0cc049dd8a33c635a214625ed3da0476b9d9362de0962d8555e2dd6c53</t>
  </si>
  <si>
    <t xml:space="preserve">library/049_vakkaru-maldives/excursions/2019_masterchef-marcel-thiele-brings-sustainable-and-ethical-culinary-experience.pdf</t>
  </si>
  <si>
    <t xml:space="preserve">2019_hack-your-21st-century-digitised-body.pdf</t>
  </si>
  <si>
    <t xml:space="preserve">https://www.vakkarumaldives.com/pdfs/hack-your-21st-century-digitised-body.pdf</t>
  </si>
  <si>
    <t xml:space="preserve">9855f325c6a7783ac96cf03c86381982a86f136b70709ada40afdaaff2aec6f2</t>
  </si>
  <si>
    <t xml:space="preserve">library/049_vakkaru-maldives/excursions/2019_hack-your-21st-century-digitised-body.pdf</t>
  </si>
  <si>
    <t xml:space="preserve">2017_vakkaru-maldives-a-timeless-sanctuary-in-unesco-biosphere-reserve.pdf</t>
  </si>
  <si>
    <t xml:space="preserve">https://www.vakkarumaldives.com/pdfs/vakkaru-maldives-a-timeless-sanctuary-in-unesco-biosphere-reserve.pdf</t>
  </si>
  <si>
    <t xml:space="preserve">1e0b0b7cba52e1718c39435249a03b00e16ddf47369ae219fe50e433fd4e2d0a</t>
  </si>
  <si>
    <t xml:space="preserve">library/049_vakkaru-maldives/villa_plans/2017_vakkaru-maldives-a-timeless-sanctuary-in-unesco-biosphere-reserve.pdf</t>
  </si>
  <si>
    <t xml:space="preserve">2019_vakkaru-maldives-irish-daily-mail-22.07.2019.pdf</t>
  </si>
  <si>
    <t xml:space="preserve">https://www.vakkarumaldives.com/pdfs/vakkaru-maldives-irish-daily-mail-22.07.2019.pdf</t>
  </si>
  <si>
    <t xml:space="preserve">4a0a83e9328aa2ee8cd043286af22163812a22c46c1bc00c5957bb85777dd8a6</t>
  </si>
  <si>
    <t xml:space="preserve">library/049_vakkaru-maldives/all_inclusive/2019_vakkaru-maldives-irish-daily-mail-22.07.2019.pdf</t>
  </si>
  <si>
    <t xml:space="preserve">2024_easter-brochure-2024.pdf</t>
  </si>
  <si>
    <t xml:space="preserve">https://www.vakkarumaldives.com/pdfs/news/easter-brochure-2024.pdf</t>
  </si>
  <si>
    <t xml:space="preserve">a6ad756880e9627fc46d5e58f64bde2f7c40d46fe4ab79dc468683fa18538de9</t>
  </si>
  <si>
    <t xml:space="preserve">library/049_vakkaru-maldives/calendar/2024_easter-brochure-2024.pdf</t>
  </si>
  <si>
    <t xml:space="preserve">2023_five-days-in-wonderland-easter-celebration-2023.pdf</t>
  </si>
  <si>
    <t xml:space="preserve">https://www.vakkarumaldives.com/pdfs/news/five-days-in-wonderland-easter-celebration-2023.pdf</t>
  </si>
  <si>
    <t xml:space="preserve">b2ca01b7cb44a3f413d5d2c3f9dbebc492a890ccd6e827d0bf21eb7e2b9c25a9</t>
  </si>
  <si>
    <t xml:space="preserve">library/049_vakkaru-maldives/calendar/2023_five-days-in-wonderland-easter-celebration-2023.pdf</t>
  </si>
  <si>
    <t xml:space="preserve">2023_Press-release-International-Womens-Day-Programmes-2023.pdf</t>
  </si>
  <si>
    <t xml:space="preserve">https://letsgomaldives.com/wp-content/uploads/2023/02/Press-release-International-Womens-Day-Programmes-2023.pdf</t>
  </si>
  <si>
    <t xml:space="preserve">c09fdbbb49c762edcb65cfd392e44458600730a1b6d400b0b89131720be2b5e6</t>
  </si>
  <si>
    <t xml:space="preserve">library/049_vakkaru-maldives/calendar/2023_Press-release-International-Womens-Day-Programmes-2023.pdf</t>
  </si>
  <si>
    <t xml:space="preserve">2026_vakkaru-maldives---splash-brochure.pdf</t>
  </si>
  <si>
    <t xml:space="preserve">https://www.vakkarumaldives.com/pdfs/splash/vakkaru-maldives---splash-brochure.pdf</t>
  </si>
  <si>
    <t xml:space="preserve">e31dc6751d734d50c1d742abd82101000c619b2e90dd60d51b447c315bc46325</t>
  </si>
  <si>
    <t xml:space="preserve">library/049_vakkaru-maldives/brochure/2026_vakkaru-maldives---splash-brochure.pdf</t>
  </si>
  <si>
    <t xml:space="preserve">2026_splash-catalogue.pdf</t>
  </si>
  <si>
    <t xml:space="preserve">https://www.vakkarumaldives.com/pdfs/splash/splash-catalogue.pdf</t>
  </si>
  <si>
    <t xml:space="preserve">47d2e9f0414867e32e2149b4d2ddf145b380e94a34503ab05e9f09f8bc80f405</t>
  </si>
  <si>
    <t xml:space="preserve">library/049_vakkaru-maldives/brochure/2026_splash-catalogue.pdf</t>
  </si>
  <si>
    <t xml:space="preserve">2025_meet-our-resident-tennis-pro.pdf</t>
  </si>
  <si>
    <t xml:space="preserve">https://www.vakkarumaldives.com/pdfs/news/meet-our-resident-tennis-pro.pdf</t>
  </si>
  <si>
    <t xml:space="preserve">f2aaa29c39887af167731404bb970dfb0e6310806b57469588a277ccbe9db7cd</t>
  </si>
  <si>
    <t xml:space="preserve">library/049_vakkaru-maldives/brochure/2025_meet-our-resident-tennis-pro.pdf</t>
  </si>
  <si>
    <t xml:space="preserve">2022_press-release-work-well-at-vakkaru-maldives.pdf</t>
  </si>
  <si>
    <t xml:space="preserve">https://www.vakkarumaldives.com/pdfs/press-release-work-well-at-vakkaru-maldives.pdf</t>
  </si>
  <si>
    <t xml:space="preserve">6f7a95fd1ae0e0bf05cefacdd7747a82487d3f8db116830796dcd1f65e22bba4</t>
  </si>
  <si>
    <t xml:space="preserve">library/049_vakkaru-maldives/press_kit/2022_press-release-work-well-at-vakkaru-maldives.pdf</t>
  </si>
  <si>
    <t xml:space="preserve">2019_vakkaru-maldives-gq-middle-east-july-2019.pdf</t>
  </si>
  <si>
    <t xml:space="preserve">https://www.vakkarumaldives.com/pdfs/vakkaru-maldives-gq-middle-east-july-2019.pdf</t>
  </si>
  <si>
    <t xml:space="preserve">b88f6f1e4b01ec0d47ddd073131ddfa8b9ab900ab1dc1f52e254fbd1cb9d2a5f</t>
  </si>
  <si>
    <t xml:space="preserve">library/049_vakkaru-maldives/other/2019_vakkaru-maldives-gq-middle-east-july-2019.pdf</t>
  </si>
  <si>
    <t xml:space="preserve">2026_factsheet-olhuveli-2026-aug.pdf</t>
  </si>
  <si>
    <t xml:space="preserve">sunsiyam.com</t>
  </si>
  <si>
    <t xml:space="preserve">https://www.sunsiyam.com/media/21sbkbn1/factsheet-olhuveli-2026-aug.pdf</t>
  </si>
  <si>
    <t xml:space="preserve">f50eb309028ad3f1bb33cb542779b910b6205aab398a2983c8d2e377f5181753</t>
  </si>
  <si>
    <t xml:space="preserve">library/050_sun-siyam-olhuveli-maldives/factsheet/2026_factsheet-olhuveli-2026-aug.pdf</t>
  </si>
  <si>
    <t xml:space="preserve">2025_SSO-Factsheet-EN-24_25.pdf</t>
  </si>
  <si>
    <t xml:space="preserve">https://www.neoscapesmaldives.com/wp-content/uploads/SSO-Factsheet-EN-24_25.pdf</t>
  </si>
  <si>
    <t xml:space="preserve">bc4d4ab79d193e794992d6039a71d757a1624de8729c483523445fb7c9b5fb8a</t>
  </si>
  <si>
    <t xml:space="preserve">library/050_sun-siyam-olhuveli-maldives/factsheet/2025_SSO-Factsheet-EN-24_25.pdf</t>
  </si>
  <si>
    <t xml:space="preserve">2025_Olhuveli-Dream-Romance-Map-2025-A4-updated-March-2025-final.pdf</t>
  </si>
  <si>
    <t xml:space="preserve">https://www.neoscapesmaldives.com/wp-content/uploads/Olhuveli-Dream-Romance-Map-2025-A4-updated-March-2025-final.pdf</t>
  </si>
  <si>
    <t xml:space="preserve">d94f08ae682fb7ef4313b135e49359396380dca469d5069dbaaa074e1e0c5a2c</t>
  </si>
  <si>
    <t xml:space="preserve">library/050_sun-siyam-olhuveli-maldives/wedding/2025_Olhuveli-Dream-Romance-Map-2025-A4-updated-March-2025-final.pdf</t>
  </si>
  <si>
    <t xml:space="preserve">2025_ultimate-honeymoon-olhuveli.pdf</t>
  </si>
  <si>
    <t xml:space="preserve">https://www.sunsiyam.com/media/030ixlp0/ultimate-honeymoon-olhuveli.pdf</t>
  </si>
  <si>
    <t xml:space="preserve">097c393c7adfde6f171ea163df404911599aa7bc916b859502687512bdb0a25e</t>
  </si>
  <si>
    <t xml:space="preserve">library/050_sun-siyam-olhuveli-maldives/wedding/2025_ultimate-honeymoon-olhuveli.pdf</t>
  </si>
  <si>
    <t xml:space="preserve">2025_wedding-package-ssom-2024-2025-direct.pdf</t>
  </si>
  <si>
    <t xml:space="preserve">https://www.sunsiyam.com/media/g0lnezdr/wedding-package-ssom-2024-2025-direct.pdf</t>
  </si>
  <si>
    <t xml:space="preserve">67aca7879a174215314a3c61589ce238675fb88aff30092a594319cc7ed6f504</t>
  </si>
  <si>
    <t xml:space="preserve">library/050_sun-siyam-olhuveli-maldives/wedding/2025_wedding-package-ssom-2024-2025-direct.pdf</t>
  </si>
  <si>
    <t xml:space="preserve">2026_ssr-mice-digital-book-2026.pdf</t>
  </si>
  <si>
    <t xml:space="preserve">https://www.sunsiyam.com/media/gkhhf31k/ssr-mice-digital-book-2026.pdf</t>
  </si>
  <si>
    <t xml:space="preserve">f9dcb3093e7316ffee44745d052077703323f60e421c7054f83b4f083096fbf7</t>
  </si>
  <si>
    <t xml:space="preserve">library/050_sun-siyam-olhuveli-maldives/events/2026_ssr-mice-digital-book-2026.pdf</t>
  </si>
  <si>
    <t xml:space="preserve">ambiguous match [50]</t>
  </si>
  <si>
    <t xml:space="preserve">2026_sso-ai-meal-plan-2026.pdf</t>
  </si>
  <si>
    <t xml:space="preserve">https://www.sunsiyam.com/media/qiflblcy/sso-ai-meal-plan-2026.pdf</t>
  </si>
  <si>
    <t xml:space="preserve">156f64e78ffe8549120077c88ab7b18d1ff4521667e37aa98e91f1559291e514</t>
  </si>
  <si>
    <t xml:space="preserve">library/050_sun-siyam-olhuveli-maldives/map/2026_sso-ai-meal-plan-2026.pdf</t>
  </si>
  <si>
    <t xml:space="preserve">2025_sso-repeater-guest-entitlements-2025pdf.pdf</t>
  </si>
  <si>
    <t xml:space="preserve">https://www.sunsiyam.com/media/sluirhj5/sso-repeater-guest-entitlements-2025pdf.pdf</t>
  </si>
  <si>
    <t xml:space="preserve">a889d79f11c2bfb24942f234dfa659d628ece332b9ee996520fbac77f173186e</t>
  </si>
  <si>
    <t xml:space="preserve">library/050_sun-siyam-olhuveli-maldives/spa_menu/2025_sso-repeater-guest-entitlements-2025pdf.pdf</t>
  </si>
  <si>
    <t xml:space="preserve">2024_sun-siyam-olhuveli-diwali.pdf</t>
  </si>
  <si>
    <t xml:space="preserve">https://www.sunsiyam.com/media/etufj3oc/sun-siyam-olhuveli-diwali.pdf</t>
  </si>
  <si>
    <t xml:space="preserve">fd0bc19a167e6dc93b7a3ffa158354fe18199820b663e74cb4de9eeee3e1696a</t>
  </si>
  <si>
    <t xml:space="preserve">library/050_sun-siyam-olhuveli-maldives/dining_menu/2024_sun-siyam-olhuveli-diwali.pdf</t>
  </si>
  <si>
    <t xml:space="preserve">2026_oktoberfest-sun-siyam-olhuveli-sep-2026.pdf</t>
  </si>
  <si>
    <t xml:space="preserve">https://www.sunsiyam.com/media/ijlfprg1/oktoberfest-sun-siyam-olhuveli-sep-2026.pdf</t>
  </si>
  <si>
    <t xml:space="preserve">250434470e9bc2babf3146574e4e55c6b8e4c4b8019b22c4eac9a98cc42204ac</t>
  </si>
  <si>
    <t xml:space="preserve">library/050_sun-siyam-olhuveli-maldives/dive_prices/2026_oktoberfest-sun-siyam-olhuveli-sep-2026.pdf</t>
  </si>
  <si>
    <t xml:space="preserve">2026_Sun-Siyam-Olhuveli.pdf</t>
  </si>
  <si>
    <t xml:space="preserve">https://letsgomaldives.com/wp-content/uploads/2026/08/Sun-Siyam-Olhuveli.pdf</t>
  </si>
  <si>
    <t xml:space="preserve">269a958155194a97a7f6df5c771a5b1779ddb90a3f2baec822c07303154fa407</t>
  </si>
  <si>
    <t xml:space="preserve">library/050_sun-siyam-olhuveli-maldives/excursions/2026_Sun-Siyam-Olhuveli.pdf</t>
  </si>
  <si>
    <t xml:space="preserve">2027_carnival-of-the-isles-festive-programme-2026-2027.pdf</t>
  </si>
  <si>
    <t xml:space="preserve">https://www.sunsiyam.com/media/zirlx1ub/carnival-of-the-isles-festive-programme-2026-2027.pdf</t>
  </si>
  <si>
    <t xml:space="preserve">0272b572afe1931b3d94391262a27a3dc1e6f92fd92f9df5f0c0f14bfe26dada</t>
  </si>
  <si>
    <t xml:space="preserve">library/050_sun-siyam-olhuveli-maldives/calendar/2027_carnival-of-the-isles-festive-programme-2026-2027.pdf</t>
  </si>
  <si>
    <t xml:space="preserve">2026_olhuveli-festive-26-27.pdf</t>
  </si>
  <si>
    <t xml:space="preserve">https://www.sunsiyam.com/media/qljd5bsk/olhuveli-festive-26-27.pdf</t>
  </si>
  <si>
    <t xml:space="preserve">9e8aab48377b8c2008cb2e22119420055bec5f787dc18a33e9a0bbd55bfd1068</t>
  </si>
  <si>
    <t xml:space="preserve">library/050_sun-siyam-olhuveli-maldives/calendar/2026_olhuveli-festive-26-27.pdf</t>
  </si>
  <si>
    <t xml:space="preserve">2022_Festive-Brochure-2022_Back-to-the-80s_Sun-Siyam-Olhuveli-Maldives.pdf</t>
  </si>
  <si>
    <t xml:space="preserve">https://letsgomaldives.com/wp-content/uploads/2022/12/Festive-Brochure-2022_Back-to-the-80s_Sun-Siyam-Olhuveli-Maldives.pdf</t>
  </si>
  <si>
    <t xml:space="preserve">c886dbdf472385d3e517c4ed2785aff217f89f0364f7b842a850a85b0669b88d</t>
  </si>
  <si>
    <t xml:space="preserve">library/050_sun-siyam-olhuveli-maldives/calendar/2022_Festive-Brochure-2022_Back-to-the-80s_Sun-Siyam-Olhuveli-Maldives.pdf</t>
  </si>
  <si>
    <t xml:space="preserve">2023_olhuveli-photography.pdf</t>
  </si>
  <si>
    <t xml:space="preserve">https://www.sunsiyam.com/media/0eimmztw/olhuveli-photography.pdf</t>
  </si>
  <si>
    <t xml:space="preserve">1ed15ab0c3251e4e42ec1a999a0f646a57e8951a35313af2d18d65b1694565ea</t>
  </si>
  <si>
    <t xml:space="preserve">library/050_sun-siyam-olhuveli-maldives/other/2023_olhuveli-photography.pdf</t>
  </si>
  <si>
    <t xml:space="preserve">2025_68de48e4e56f6c18c495e7aa_1025Sustainability Management Plan 2025.pdf</t>
  </si>
  <si>
    <t xml:space="preserve">emerald-maldives.com</t>
  </si>
  <si>
    <t xml:space="preserve">https://cdn.prod.website-files.com/5d39ad82040fc87640dfdea6/68de48e4e56f6c18c495e7aa_1025Sustainability%20Management%20Plan%202025.pdf</t>
  </si>
  <si>
    <t xml:space="preserve">8fc06a74e4797b757eaede7ae4f4a4909711b1a008f68061a20c182326b7590d</t>
  </si>
  <si>
    <t xml:space="preserve">library/051_emerald-maldives-resort-spa-fasmendho/map/2025_68de48e4e56f6c18c495e7aa_1025Sustainability Management Plan 2025.pdf</t>
  </si>
  <si>
    <t xml:space="preserve">2024_66f3c09417c35eb3202534f7_Sustainability Management Plan.pdf</t>
  </si>
  <si>
    <t xml:space="preserve">https://cdn.prod.website-files.com/5d39ad82040fc87640dfdea6/66f3c09417c35eb3202534f7_Sustainability%20Management%20Plan.pdf</t>
  </si>
  <si>
    <t xml:space="preserve">1527380602649ce190d9a0f422b3b74f7c637b812c546d6782b6d44787bd1687</t>
  </si>
  <si>
    <t xml:space="preserve">library/051_emerald-maldives-resort-spa-fasmendho/map/2024_66f3c09417c35eb3202534f7_Sustainability Management Plan.pdf</t>
  </si>
  <si>
    <t xml:space="preserve">2019_RESORT-MAP-Emerald-Maldives-Resort-Spa.pdf</t>
  </si>
  <si>
    <t xml:space="preserve">https://www.neoscapesmaldives.com/wp-content/uploads/RESORT-MAP-Emerald-Maldives-Resort-Spa.pdf</t>
  </si>
  <si>
    <t xml:space="preserve">2f62bb255e3426202acc666107a62d9a886d4d070b75e1eb5b81c100f7691aea</t>
  </si>
  <si>
    <t xml:space="preserve">library/051_emerald-maldives-resort-spa-fasmendho/map/2019_RESORT-MAP-Emerald-Maldives-Resort-Spa.pdf</t>
  </si>
  <si>
    <t xml:space="preserve">2022_671234c24998a4c8b7f21fb3_The Emerald Spa Menu - English.pdf</t>
  </si>
  <si>
    <t xml:space="preserve">https://cdn.prod.website-files.com/5d39ad82040fc87640dfdea6/671234c24998a4c8b7f21fb3_The%20Emerald%20Spa%20Menu%20-%20English.pdf</t>
  </si>
  <si>
    <t xml:space="preserve">244219d845acfe78218a5d7836a0e7bdcedcd56529afa2e3d215ca7b883d0a28</t>
  </si>
  <si>
    <t xml:space="preserve">library/051_emerald-maldives-resort-spa-fasmendho/spa_menu/2022_671234c24998a4c8b7f21fb3_The Emerald Spa Menu - English.pdf</t>
  </si>
  <si>
    <t xml:space="preserve">2020_5e54fe6ad58b3ebfa8196023_E-Brochure Emerald Maldives Resort _ Spa_ENG.pdf</t>
  </si>
  <si>
    <t xml:space="preserve">https://cdn.prod.website-files.com/5d39ad82040fc87640dfdea6/5e54fe6ad58b3ebfa8196023_E-Brochure%20Emerald%20Maldives%20Resort%20%26%20Spa_ENG.pdf</t>
  </si>
  <si>
    <t xml:space="preserve">3396619bd98e608fb00ee8b9d27528e6954f5f2c807ee49819def7f5aad3aa37</t>
  </si>
  <si>
    <t xml:space="preserve">library/051_emerald-maldives-resort-spa-fasmendho/spa_menu/2020_5e54fe6ad58b3ebfa8196023_E-Brochure Emerald Maldives Resort _ Spa_ENG.pdf</t>
  </si>
  <si>
    <t xml:space="preserve">2020_5f9af74736f0d92cf9f20498_GBAC-STAR-Announcement-Emerald Maldives Resort _ Spa-Accredited.pdf</t>
  </si>
  <si>
    <t xml:space="preserve">https://cdn.prod.website-files.com/5d39ad82040fc87640dfdea6/5f9af74736f0d92cf9f20498_GBAC-STAR-Announcement-Emerald%20Maldives%20Resort%20%26%20Spa-Accredited.pdf</t>
  </si>
  <si>
    <t xml:space="preserve">5a10d8c59fa03efaf888f2444db8e518522ac784615d1b4d1a6183d26c1af478</t>
  </si>
  <si>
    <t xml:space="preserve">library/051_emerald-maldives-resort-spa-fasmendho/spa_menu/2020_5f9af74736f0d92cf9f20498_GBAC-STAR-Announcement-Emerald Maldives Resort _ Spa-Accredited.pdf</t>
  </si>
  <si>
    <t xml:space="preserve">2019_E-Brochure-Emerald-Maldives-Resort-Spa.pdf</t>
  </si>
  <si>
    <t xml:space="preserve">https://www.neoscapesmaldives.com/wp-content/uploads/E-Brochure-Emerald-Maldives-Resort-Spa.pdf</t>
  </si>
  <si>
    <t xml:space="preserve">f48a3cd3ac31b72f34f40918acbce5fe47e3f0f45448f09ecca0a689c540f82f</t>
  </si>
  <si>
    <t xml:space="preserve">library/051_emerald-maldives-resort-spa-fasmendho/spa_menu/2019_E-Brochure-Emerald-Maldives-Resort-Spa.pdf</t>
  </si>
  <si>
    <t xml:space="preserve">2019_5dca9dce4d247fddde806ddc_The Emerald Spa Menu Price List.pdf</t>
  </si>
  <si>
    <t xml:space="preserve">https://global-uploads.webflow.com/5d39ad82040fc87640dfdea6/5dca9dce4d247fddde806ddc_The%20Emerald%20Spa%20Menu%20Price%20List.pdf</t>
  </si>
  <si>
    <t xml:space="preserve">d8096e724c606540eaaea3a1cf9eae6a4cb78b235c57bac5f424de2efe5646d7</t>
  </si>
  <si>
    <t xml:space="preserve">library/051_emerald-maldives-resort-spa-fasmendho/spa_menu/2019_5dca9dce4d247fddde806ddc_The Emerald Spa Menu Price List.pdf</t>
  </si>
  <si>
    <t xml:space="preserve">ambiguous match [51]</t>
  </si>
  <si>
    <t xml:space="preserve">2026_69e9c7ea3f1ba46570ef6d9d_PriceList_2026_Fasmendhoo_070426.pdf</t>
  </si>
  <si>
    <t xml:space="preserve">https://cdn.prod.website-files.com/5d39ad82040fc87640dfdea6/69e9c7ea3f1ba46570ef6d9d_PriceList_2026_Fasmendhoo_070426.pdf</t>
  </si>
  <si>
    <t xml:space="preserve">234602fa8d29e825c24be7b3dfa916c7c4602bf6b0a13b49bf492dfc696c9d10</t>
  </si>
  <si>
    <t xml:space="preserve">library/051_emerald-maldives-resort-spa-fasmendho/dive_prices/2026_69e9c7ea3f1ba46570ef6d9d_PriceList_2026_Fasmendhoo_070426.pdf</t>
  </si>
  <si>
    <t xml:space="preserve">2022_63b307cb52015469ab1c64f5_MALDIVE_WEB-ING-NOV2022.pdf</t>
  </si>
  <si>
    <t xml:space="preserve">https://cdn.prod.website-files.com/5d39ad82040fc87640dfdea6/63b307cb52015469ab1c64f5_MALDIVE_WEB-ING-NOV2022.pdf</t>
  </si>
  <si>
    <t xml:space="preserve">bbc409b71a191f6684e52430083ba415ba3caa503a363a23fcf036d199088b6d</t>
  </si>
  <si>
    <t xml:space="preserve">library/051_emerald-maldives-resort-spa-fasmendho/villa_plans/2022_63b307cb52015469ab1c64f5_MALDIVE_WEB-ING-NOV2022.pdf</t>
  </si>
  <si>
    <t xml:space="preserve">2020_6242d361af5d5510091fc463_DELUXE ALL INCLUSIVE PACKAGE_EN.pdf</t>
  </si>
  <si>
    <t xml:space="preserve">https://cdn.prod.website-files.com/5d39ad82040fc87640dfdea6/6242d361af5d5510091fc463_DELUXE%20ALL%20INCLUSIVE%20PACKAGE_EN.pdf</t>
  </si>
  <si>
    <t xml:space="preserve">5ad1f57d9d4bd73161ce70a424db1f803693ec08a12ee5aeb5377e31a4d5ba4a</t>
  </si>
  <si>
    <t xml:space="preserve">library/051_emerald-maldives-resort-spa-fasmendho/all_inclusive/2020_6242d361af5d5510091fc463_DELUXE ALL INCLUSIVE PACKAGE_EN.pdf</t>
  </si>
  <si>
    <t xml:space="preserve">2025_68de48caa2449afd6503a063_1025Environmental Policy 2025.pdf</t>
  </si>
  <si>
    <t xml:space="preserve">https://cdn.prod.website-files.com/5d39ad82040fc87640dfdea6/68de48caa2449afd6503a063_1025Environmental%20Policy%202025.pdf</t>
  </si>
  <si>
    <t xml:space="preserve">1ab8afc385d59a3cff4e453f566903a6cb0ebf85393daa76087d722d9727541e</t>
  </si>
  <si>
    <t xml:space="preserve">library/051_emerald-maldives-resort-spa-fasmendho/sustainability/2025_68de48caa2449afd6503a063_1025Environmental Policy 2025.pdf</t>
  </si>
  <si>
    <t xml:space="preserve">2025_68d546d244c9242c98cd58c6_09025Annual Sustainability Report _24-_25.pdf</t>
  </si>
  <si>
    <t xml:space="preserve">https://cdn.prod.website-files.com/5d39ad82040fc87640dfdea6/68d546d244c9242c98cd58c6_09025Annual%20Sustainability%20Report%20%2724-%2725.pdf</t>
  </si>
  <si>
    <t xml:space="preserve">c7bb3d22661ac771f5b638cff1bea96e6959506305545424fdd413e03e3d5e02</t>
  </si>
  <si>
    <t xml:space="preserve">library/051_emerald-maldives-resort-spa-fasmendho/sustainability/2025_68d546d244c9242c98cd58c6_09025Annual Sustainability Report _24-_25.pdf</t>
  </si>
  <si>
    <t xml:space="preserve">2024_66f3c097816be8fdac1879d4_Environmental Policy.pdf</t>
  </si>
  <si>
    <t xml:space="preserve">https://cdn.prod.website-files.com/5d39ad82040fc87640dfdea6/66f3c097816be8fdac1879d4_Environmental%20Policy.pdf</t>
  </si>
  <si>
    <t xml:space="preserve">2797e98ca84a219c54ad037b49cfb0fa49b7a722c3baad3a3b76333aa28f06f0</t>
  </si>
  <si>
    <t xml:space="preserve">library/051_emerald-maldives-resort-spa-fasmendho/sustainability/2024_66f3c097816be8fdac1879d4_Environmental Policy.pdf</t>
  </si>
  <si>
    <t xml:space="preserve">2014_68e763ff50d7502382de2f1c_Green Globe Policy V.1.724.pdf</t>
  </si>
  <si>
    <t xml:space="preserve">https://cdn.prod.website-files.com/5d39ad82040fc87640dfdea6/68e763ff50d7502382de2f1c_Green%20Globe%20Policy%20V.1.724.pdf</t>
  </si>
  <si>
    <t xml:space="preserve">https://cdn.prod.website-files.com/5d39ad82040fc87640dfdea6/68e763ff50d7502382de2f1c_Green%20Globe%20Policy%20V.1.724.pdf | https://cdn.prod.website-files.com/614dd23228b0182a7ae09c18/68e7c73e6c30b00f6d99bfcb_Green%20Globe%20Policy%20V.1.724.pdf</t>
  </si>
  <si>
    <t xml:space="preserve">d087f04e2297dc9cd9d9d3bf4906c8c1088b942bbcd3bf8514902f08ccf3432a</t>
  </si>
  <si>
    <t xml:space="preserve">library/051_emerald-maldives-resort-spa-fasmendho/sustainability/2014_68e763ff50d7502382de2f1c_Green Globe Policy V.1.724.pdf</t>
  </si>
  <si>
    <t xml:space="preserve">2012_68de48d59a836f9927674fdc_1025Green Book.pdf</t>
  </si>
  <si>
    <t xml:space="preserve">https://cdn.prod.website-files.com/5d39ad82040fc87640dfdea6/68de48d59a836f9927674fdc_1025Green%20Book.pdf</t>
  </si>
  <si>
    <t xml:space="preserve">a2f898fa66987b071531e2088f9b820b1889fe4b8a54dd3f9b6935db2870b078</t>
  </si>
  <si>
    <t xml:space="preserve">library/051_emerald-maldives-resort-spa-fasmendho/sustainability/2012_68de48d59a836f9927674fdc_1025Green Book.pdf</t>
  </si>
  <si>
    <t xml:space="preserve">2026_6994537c7086e11ff13c63a5_Emerald Maldives Brochure Web.pdf</t>
  </si>
  <si>
    <t xml:space="preserve">https://cdn.prod.website-files.com/5d39ad82040fc87640dfdea6/6994537c7086e11ff13c63a5_Emerald%20Maldives%20Brochure%20Web.pdf</t>
  </si>
  <si>
    <t xml:space="preserve">a2c6b7e99e9db29d2c6651b81e71fde84de006e77e0c5c4da0cd82fdb734fb82</t>
  </si>
  <si>
    <t xml:space="preserve">library/051_emerald-maldives-resort-spa-fasmendho/brochure/2026_6994537c7086e11ff13c63a5_Emerald Maldives Brochure Web.pdf</t>
  </si>
  <si>
    <t xml:space="preserve">2026_6a0f27eb6e46406ad3c05d11_EMRS SUMMER 2026.pdf</t>
  </si>
  <si>
    <t xml:space="preserve">https://cdn.prod.website-files.com/5d39ad82040fc87640dfdea6/6a0f27eb6e46406ad3c05d11_EMRS%20SUMMER%202026.pdf</t>
  </si>
  <si>
    <t xml:space="preserve">213a322e798804430c387a4728468d7597fcac79888c3cf36d2420322c9e11b3</t>
  </si>
  <si>
    <t xml:space="preserve">library/051_emerald-maldives-resort-spa-fasmendho/other/2026_6a0f27eb6e46406ad3c05d11_EMRS SUMMER 2026.pdf</t>
  </si>
  <si>
    <t xml:space="preserve">2026_Eri Maldives - Factsheet _7_.pdf</t>
  </si>
  <si>
    <t xml:space="preserve">pulse.dash.app</t>
  </si>
  <si>
    <t xml:space="preserve">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</si>
  <si>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315313490f59e31a8b33c7e6c2798f030d9c809be5b2865ad0c9aa1e5eba2825</t>
  </si>
  <si>
    <t xml:space="preserve">library/052_eri-maldives/factsheet/2026_Eri Maldives - Factsheet _7_.pdf</t>
  </si>
  <si>
    <t xml:space="preserve">2024_Furaveri-Maldives_Factsheet_Rev24102024.pdf</t>
  </si>
  <si>
    <t xml:space="preserve">https://www.neoscapesmaldives.com/wp-content/uploads/Furaveri-Maldives_Factsheet_Rev24102024.pdf</t>
  </si>
  <si>
    <t xml:space="preserve">88875b7fa1a627ab3b37d995eed0ab329dae77543570ee1459e9d39136740cb0</t>
  </si>
  <si>
    <t xml:space="preserve">library/052_eri-maldives/factsheet/2024_Furaveri-Maldives_Factsheet_Rev24102024.pdf</t>
  </si>
  <si>
    <t xml:space="preserve">2026_Eri - Renewal of Vows Package.pdf</t>
  </si>
  <si>
    <t xml:space="preserve">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</si>
  <si>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6c902cd5eeab0d6a8578d56c8e70b543fb7d479fde0c3b20a08f3f24910efb3e</t>
  </si>
  <si>
    <t xml:space="preserve">library/052_eri-maldives/wedding/2026_Eri - Renewal of Vows Package.pdf</t>
  </si>
  <si>
    <t xml:space="preserve">2028_Furaveri_Maldives-_Premium-All-Inclusive-plan_2027-2028_rev04072026_243.pdf</t>
  </si>
  <si>
    <t xml:space="preserve">furaveri.com</t>
  </si>
  <si>
    <t xml:space="preserve">https://furaveri.com/wp-content/uploads/2026/07/Furaveri_Maldives-_Premium-All-Inclusive-plan_2027-2028_rev04072026_243.pdf</t>
  </si>
  <si>
    <t xml:space="preserve">3f8489e5b7e11c4b4007c50c21f1269771efaf4c25101bd3e45de6dd72e3c28d</t>
  </si>
  <si>
    <t xml:space="preserve">library/052_eri-maldives/map/2028_Furaveri_Maldives-_Premium-All-Inclusive-plan_2027-2028_rev04072026_243.pdf</t>
  </si>
  <si>
    <t xml:space="preserve">ambiguous match [52, 110]</t>
  </si>
  <si>
    <t xml:space="preserve">2027_FuraveriMaldives_MealPlanDetailsEntitlements_Stay_11.01.26-10.01.27.pdf</t>
  </si>
  <si>
    <t xml:space="preserve">https://furaveri.com/wp-content/uploads/2026/01/FuraveriMaldives_MealPlanDetailsEntitlements_Stay_11.01.26-10.01.27.pdf</t>
  </si>
  <si>
    <t xml:space="preserve">03747241295a882713db725a25c7f5dfe77a9dec5eea2fa46ab6314e60dc9a9d</t>
  </si>
  <si>
    <t xml:space="preserve">library/052_eri-maldives/map/2027_FuraveriMaldives_MealPlanDetailsEntitlements_Stay_11.01.26-10.01.27.pdf</t>
  </si>
  <si>
    <t xml:space="preserve">2026_ERI-MAP-NEW-202_AUG.pdf</t>
  </si>
  <si>
    <t xml:space="preserve">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</si>
  <si>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e9eccbc90da703b426741141fdb48830b20283f124e4330961d4446882cd3e22</t>
  </si>
  <si>
    <t xml:space="preserve">library/052_eri-maldives/map/2026_ERI-MAP-NEW-202_AUG.pdf</t>
  </si>
  <si>
    <t xml:space="preserve">2024_Island_map_updated-27.10.2024.pdf</t>
  </si>
  <si>
    <t xml:space="preserve">https://www.neoscapesmaldives.com/wp-content/uploads/Island_map_updated-27.10.2024.pdf</t>
  </si>
  <si>
    <t xml:space="preserve">1f717f13dd083a65b0d27e67432378bcb6702900f269b4083311f668ab67720c</t>
  </si>
  <si>
    <t xml:space="preserve">library/052_eri-maldives/map/2024_Island_map_updated-27.10.2024.pdf</t>
  </si>
  <si>
    <t xml:space="preserve">ambiguous match [52]</t>
  </si>
  <si>
    <t xml:space="preserve">2023_furaveri-maldives-map.pdf</t>
  </si>
  <si>
    <t xml:space="preserve">https://furaveri.com/wp-content/uploads/2023/01/furaveri-maldives-map.pdf</t>
  </si>
  <si>
    <t xml:space="preserve">1fbd26ac03aa4ad5b0e8be8be5bcff71277bcd8023071708efee9356a17744fd</t>
  </si>
  <si>
    <t xml:space="preserve">library/052_eri-maldives/map/2023_furaveri-maldives-map.pdf</t>
  </si>
  <si>
    <t xml:space="preserve">2026_Eri - Eskape Spa Temporary Menu.pdf</t>
  </si>
  <si>
    <t xml:space="preserve">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</si>
  <si>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934f28aab00ba527e65e0def6aa14cc32a8844c01506fed7f070ccde67decaba</t>
  </si>
  <si>
    <t xml:space="preserve">library/052_eri-maldives/spa_menu/2026_Eri - Eskape Spa Temporary Menu.pdf</t>
  </si>
  <si>
    <t xml:space="preserve">2026_Eri Maldives Sales Kit _5_.pdf</t>
  </si>
  <si>
    <t xml:space="preserve">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</si>
  <si>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0f5bf1a8489f172c6d87739b1c5b199ecc116e1ce13b4f3543635b43e4e5ba72</t>
  </si>
  <si>
    <t xml:space="preserve">library/052_eri-maldives/spa_menu/2026_Eri Maldives Sales Kit _5_.pdf</t>
  </si>
  <si>
    <t xml:space="preserve">2023_WELLNESS-VILLAGE-MENU-2023-with-17.pdf</t>
  </si>
  <si>
    <t xml:space="preserve">https://furaveri.com/wp-content/uploads/2025/07/WELLNESS-VILLAGE-MENU-2023-with-17.pdf</t>
  </si>
  <si>
    <t xml:space="preserve">61e2f1ed99f4cd05b20da500956dcfdec7b62ea9f5b515b1474bc41f5c351765</t>
  </si>
  <si>
    <t xml:space="preserve">library/052_eri-maldives/spa_menu/2023_WELLNESS-VILLAGE-MENU-2023-with-17.pdf</t>
  </si>
  <si>
    <t xml:space="preserve">2026_Eri - Destination Dining Menu _3_.pdf</t>
  </si>
  <si>
    <t xml:space="preserve">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</si>
  <si>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374c95703ea47e581105fe0076a8abed551aab37b634167c9caf23f0354ba926</t>
  </si>
  <si>
    <t xml:space="preserve">library/052_eri-maldives/dining_menu/2026_Eri - Destination Dining Menu _3_.pdf</t>
  </si>
  <si>
    <t xml:space="preserve">2026_Eri - Beach Shack Menu _2_.pdf</t>
  </si>
  <si>
    <t xml:space="preserve">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</si>
  <si>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4de60aee7857b1b8c75929e4e02eacff27225658ab1f395c4bb1646d003849d5</t>
  </si>
  <si>
    <t xml:space="preserve">library/052_eri-maldives/dining_menu/2026_Eri - Beach Shack Menu _2_.pdf</t>
  </si>
  <si>
    <t xml:space="preserve">2026_Eri - Sip _ Dip Menu _2_.pdf</t>
  </si>
  <si>
    <t xml:space="preserve">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</si>
  <si>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a30039efaa2b5a37bdb5f2ed009a1233680157edece3fae3fae66617d8a97dbb</t>
  </si>
  <si>
    <t xml:space="preserve">library/052_eri-maldives/dining_menu/2026_Eri - Sip _ Dip Menu _2_.pdf</t>
  </si>
  <si>
    <t xml:space="preserve">2025_Eri in-villa dining menu _1_.pdf</t>
  </si>
  <si>
    <t xml:space="preserve">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</si>
  <si>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81f8b6b4eaeedbfcdd5c99d6d14a6257f52ad973a141afb6636ccd2bb926379d</t>
  </si>
  <si>
    <t xml:space="preserve">library/052_eri-maldives/dining_menu/2025_Eri in-villa dining menu _1_.pdf</t>
  </si>
  <si>
    <t xml:space="preserve">2023_Eri - Wine Menu _1_.pdf</t>
  </si>
  <si>
    <t xml:space="preserve">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</si>
  <si>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f6fdb86de46e468ff3eb0419b0446bf97b70a5c4b43f43b99720ed16f1d8c855</t>
  </si>
  <si>
    <t xml:space="preserve">library/052_eri-maldives/dining_menu/2023_Eri - Wine Menu _1_.pdf</t>
  </si>
  <si>
    <t xml:space="preserve">2026_Eri - Eurodive Price List.pdf</t>
  </si>
  <si>
    <t xml:space="preserve">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</si>
  <si>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f016ae30e60684d3c4cd4a64be16040a377e956c8930a1f2ebdaf8732b316993</t>
  </si>
  <si>
    <t xml:space="preserve">library/052_eri-maldives/dive_prices/2026_Eri - Eurodive Price List.pdf</t>
  </si>
  <si>
    <t xml:space="preserve">2025_Eri - Snap Price List 2025 _1_.pdf</t>
  </si>
  <si>
    <t xml:space="preserve">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</si>
  <si>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d5ee5ac871ea2a63c43b2a727d99b8c564e7702b3946b61c4581ef6b28ad1895</t>
  </si>
  <si>
    <t xml:space="preserve">library/052_eri-maldives/dive_prices/2025_Eri - Snap Price List 2025 _1_.pdf</t>
  </si>
  <si>
    <t xml:space="preserve">2025_Eri - Excursions Posters _1_ _1_.pdf</t>
  </si>
  <si>
    <t xml:space="preserve">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</si>
  <si>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558e710f04e4c4b44ab8ab10e95b75ac7fdf1d0409e1cae4153108e4ab392f1d</t>
  </si>
  <si>
    <t xml:space="preserve">library/052_eri-maldives/excursions/2025_Eri - Excursions Posters _1_ _1_.pdf</t>
  </si>
  <si>
    <t xml:space="preserve">2028_Furaveri-Maldives-_Premium-All-Inclusive_2027-2028.pdf</t>
  </si>
  <si>
    <t xml:space="preserve">https://letsgomaldives.com/wp-content/uploads/2026/09/Furaveri-Maldives-_Premium-All-Inclusive_2027-2028.pdf</t>
  </si>
  <si>
    <t xml:space="preserve">b6b861ee7a171d7af34a5c2d6f8e2ff2769a89eb501542d24bc8b39fac3c84a6</t>
  </si>
  <si>
    <t xml:space="preserve">library/052_eri-maldives/all_inclusive/2028_Furaveri-Maldives-_Premium-All-Inclusive_2027-2028.pdf</t>
  </si>
  <si>
    <t xml:space="preserve">2026_Eri - Brochure - 2026 _2_.pdf</t>
  </si>
  <si>
    <t xml:space="preserve">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</si>
  <si>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817883bbe4edd5af1e667afe54132822b753d4df15bbacadfe2034b294510261</t>
  </si>
  <si>
    <t xml:space="preserve">library/052_eri-maldives/brochure/2026_Eri - Brochure - 2026 _2_.pdf</t>
  </si>
  <si>
    <t xml:space="preserve">2025_breeze_bar_food_menu_2025.pdf</t>
  </si>
  <si>
    <t xml:space="preserve">cinnamonhotels.com</t>
  </si>
  <si>
    <t xml:space="preserve">https://d18slle4wlf9ku.cloudfront.net/www.cinnamonhotels.com-1302818674/cms/pressroom/breeze_bar_food_menu_2025.pdf</t>
  </si>
  <si>
    <t xml:space="preserve">53c9d5077ef44e25b1c250ebef992e7325d0b35581510a5f057f59666f5769d0</t>
  </si>
  <si>
    <t xml:space="preserve">library/053_cinnamon-hakuraa-huraa-maldives/dining_menu/2025_breeze_bar_food_menu_2025.pdf</t>
  </si>
  <si>
    <t xml:space="preserve">ambiguous match [53, 159, 160, 161]</t>
  </si>
  <si>
    <t xml:space="preserve">2025_plates_menu_2025.pdf</t>
  </si>
  <si>
    <t xml:space="preserve">https://d18slle4wlf9ku.cloudfront.net/www.cinnamonhotels.com-1302818674/cms/pressroom/plates_menu_2025.pdf</t>
  </si>
  <si>
    <t xml:space="preserve">0c4f98ebdcade07cd9e907cf1143f2136f0899b4773dc5875a31d813e8afe7b7</t>
  </si>
  <si>
    <t xml:space="preserve">library/053_cinnamon-hakuraa-huraa-maldives/dining_menu/2025_plates_menu_2025.pdf</t>
  </si>
  <si>
    <t xml:space="preserve">2025_tea_lounge_menu_2025.pdf</t>
  </si>
  <si>
    <t xml:space="preserve">https://d18slle4wlf9ku.cloudfront.net/www.cinnamonhotels.com-1302818674/cms/pressroom/tea_lounge_menu_2025.pdf</t>
  </si>
  <si>
    <t xml:space="preserve">aa06f439a138ab75affcd39f2376c740675eaf675c534d38ef660c27e2c163e1</t>
  </si>
  <si>
    <t xml:space="preserve">library/053_cinnamon-hakuraa-huraa-maldives/dining_menu/2025_tea_lounge_menu_2025.pdf</t>
  </si>
  <si>
    <t xml:space="preserve">2025_coffee_stop_hot_cold_beverages_menu_a4_2025.pdf</t>
  </si>
  <si>
    <t xml:space="preserve">https://d18slle4wlf9ku.cloudfront.net/www.cinnamonhotels.com-1302818674/cms/pressroom/coffee_stop_hot_cold_beverages_menu_a4_2025.pdf</t>
  </si>
  <si>
    <t xml:space="preserve">5323940323721e37a0709891e565d1e2586906882bd1407f047100809824c2f6</t>
  </si>
  <si>
    <t xml:space="preserve">library/053_cinnamon-hakuraa-huraa-maldives/dining_menu/2025_coffee_stop_hot_cold_beverages_menu_a4_2025.pdf</t>
  </si>
  <si>
    <t xml:space="preserve">2025_general_menu.pdf</t>
  </si>
  <si>
    <t xml:space="preserve">https://d18slle4wlf9ku.cloudfront.net/www.cinnamonhotels.com-1302818674/cms/pressroom/general_menu.pdf</t>
  </si>
  <si>
    <t xml:space="preserve">0ea8300bbf58ec3277e1c2e1f43e7619ec6d73fe650c19a5889af1974cb54cc4</t>
  </si>
  <si>
    <t xml:space="preserve">library/053_cinnamon-hakuraa-huraa-maldives/dining_menu/2025_general_menu.pdf</t>
  </si>
  <si>
    <t xml:space="preserve">2025_dreams_beats_menu.pdf</t>
  </si>
  <si>
    <t xml:space="preserve">https://d18slle4wlf9ku.cloudfront.net/www.cinnamonhotels.com-1302818674/cms/pressroom/dreams_beats_menu.pdf</t>
  </si>
  <si>
    <t xml:space="preserve">67eb375ca251bf4652fdf9a1d7a18394c8a698992c942ebcc2bef43e45b7d22b</t>
  </si>
  <si>
    <t xml:space="preserve">library/053_cinnamon-hakuraa-huraa-maldives/dining_menu/2025_dreams_beats_menu.pdf</t>
  </si>
  <si>
    <t xml:space="preserve">2025_bistro_des_mares_menu.pdf</t>
  </si>
  <si>
    <t xml:space="preserve">https://d18slle4wlf9ku.cloudfront.net/www.cinnamonhotels.com-1302818674/cms/pressroom/bistro_des_mares_menu.pdf</t>
  </si>
  <si>
    <t xml:space="preserve">b8edfc9b9adc45295775921f0c62c0831ca5c93b56527af797d8c9ac351de39c</t>
  </si>
  <si>
    <t xml:space="preserve">library/053_cinnamon-hakuraa-huraa-maldives/dining_menu/2025_bistro_des_mares_menu.pdf</t>
  </si>
  <si>
    <t xml:space="preserve">2025_quizine_menu.pdf</t>
  </si>
  <si>
    <t xml:space="preserve">https://d18slle4wlf9ku.cloudfront.net/www.cinnamonhotels.com-1302818674/cms/pressroom/quizine_menu.pdf</t>
  </si>
  <si>
    <t xml:space="preserve">63ad239b8c9d9d96630f1165034bcee8a20df9210628773ab2c256bac0cad9b7</t>
  </si>
  <si>
    <t xml:space="preserve">library/053_cinnamon-hakuraa-huraa-maldives/dining_menu/2025_quizine_menu.pdf</t>
  </si>
  <si>
    <t xml:space="preserve">2025_yoroko_menu.pdf</t>
  </si>
  <si>
    <t xml:space="preserve">https://d18slle4wlf9ku.cloudfront.net/www.cinnamonhotels.com-1302818674/cms/pressroom/yoroko_menu.pdf</t>
  </si>
  <si>
    <t xml:space="preserve">a00f0b99138158b9aa75ab0c74b7eb2b2f917880d1c071796329be75ea1a941c</t>
  </si>
  <si>
    <t xml:space="preserve">library/053_cinnamon-hakuraa-huraa-maldives/dining_menu/2025_yoroko_menu.pdf</t>
  </si>
  <si>
    <t xml:space="preserve">2025_sapphire_dragon_menu.pdf</t>
  </si>
  <si>
    <t xml:space="preserve">https://d18slle4wlf9ku.cloudfront.net/www.cinnamonhotels.com-1302818674/cms/pressroom/sapphire_dragon_menu.pdf</t>
  </si>
  <si>
    <t xml:space="preserve">514728c9469ea8f683282561c634db0b058cfa31e1b3eb00e95b7598beea78dc</t>
  </si>
  <si>
    <t xml:space="preserve">library/053_cinnamon-hakuraa-huraa-maldives/dining_menu/2025_sapphire_dragon_menu.pdf</t>
  </si>
  <si>
    <t xml:space="preserve">2025_staten_bar_grill_menu_2025.pdf</t>
  </si>
  <si>
    <t xml:space="preserve">https://d18slle4wlf9ku.cloudfront.net/www.cinnamonhotels.com-1302818674/cms/pressroom/staten_bar_grill_menu_2025.pdf</t>
  </si>
  <si>
    <t xml:space="preserve">4c991af49166d044ce22309228fbbd7881a3ed853be53a356a108807f03d8d3c</t>
  </si>
  <si>
    <t xml:space="preserve">library/053_cinnamon-hakuraa-huraa-maldives/dining_menu/2025_staten_bar_grill_menu_2025.pdf</t>
  </si>
  <si>
    <t xml:space="preserve">2021_cloud_wine_menu.pdf</t>
  </si>
  <si>
    <t xml:space="preserve">https://d18slle4wlf9ku.cloudfront.net/www.cinnamonhotels.com-1302818674/cms/pressroom/cloud_wine_menu.pdf</t>
  </si>
  <si>
    <t xml:space="preserve">c2e0e14990a168db411e08dc0a077a0593539414d41ff8675d62d1a2abbd135e</t>
  </si>
  <si>
    <t xml:space="preserve">library/053_cinnamon-hakuraa-huraa-maldives/dining_menu/2021_cloud_wine_menu.pdf</t>
  </si>
  <si>
    <t xml:space="preserve">2024_trans_asia_hotels_plc_annual_report_2425.pdf</t>
  </si>
  <si>
    <t xml:space="preserve">https://d18slle4wlf9ku.cloudfront.net/www.cinnamonhotels.com-1302818674/cms/pressroom/trans_asia_hotels_plc_annual_report_2425.pdf</t>
  </si>
  <si>
    <t xml:space="preserve">156a3df1bbfd80d8d24b7cfe74aae5a57f5aadc60c9263b14b290f6d6b613321</t>
  </si>
  <si>
    <t xml:space="preserve">library/053_cinnamon-hakuraa-huraa-maldives/excursions/2024_trans_asia_hotels_plc_annual_report_2425.pdf</t>
  </si>
  <si>
    <t xml:space="preserve">2024_john_keells_hotels_plc_annual_report_2425.pdf</t>
  </si>
  <si>
    <t xml:space="preserve">https://d18slle4wlf9ku.cloudfront.net/www.cinnamonhotels.com-1302818674/cms/pressroom/john_keells_hotels_plc_annual_report_2425.pdf</t>
  </si>
  <si>
    <t xml:space="preserve">4815c7f8375fcd850849e2b2d1a964d9f17de50564489821e94980c43e926aad</t>
  </si>
  <si>
    <t xml:space="preserve">library/053_cinnamon-hakuraa-huraa-maldives/excursions/2024_john_keells_hotels_plc_annual_report_2425.pdf</t>
  </si>
  <si>
    <t xml:space="preserve">2024_john_keells_hotels_plc_integrated_report_2024_25.pdf</t>
  </si>
  <si>
    <t xml:space="preserve">https://d18slle4wlf9ku.cloudfront.net/www.cinnamonhotels.com-1302818674/cms/pressroom/john_keells_hotels_plc_integrated_report_2024_25.pdf</t>
  </si>
  <si>
    <t xml:space="preserve">d8366462e36d9971f635c3179d943c5195f89dcea065edd0755e5cfb39cab533</t>
  </si>
  <si>
    <t xml:space="preserve">library/053_cinnamon-hakuraa-huraa-maldives/all_inclusive/2024_john_keells_hotels_plc_integrated_report_2024_25.pdf</t>
  </si>
  <si>
    <t xml:space="preserve">2024_john_keells_hotels_plc_interim_financials.pdf</t>
  </si>
  <si>
    <t xml:space="preserve">https://d18slle4wlf9ku.cloudfront.net/cinnamon2.dev.cendynecommerce.com-1099126695/cms/pressroom/john_keells_hotels_plc_interim_financials.pdf</t>
  </si>
  <si>
    <t xml:space="preserve">f1f739701d6bc977ae24d312f91e66238d5dfc95e2f195e6e710859cca60efba</t>
  </si>
  <si>
    <t xml:space="preserve">library/053_cinnamon-hakuraa-huraa-maldives/other/2024_john_keells_hotels_plc_interim_financials.pdf</t>
  </si>
  <si>
    <t xml:space="preserve">2024_fs_q1_24_25_tah_plc.pdf</t>
  </si>
  <si>
    <t xml:space="preserve">https://d18slle4wlf9ku.cloudfront.net/cinnamon2.dev.cendynecommerce.com-1099126695/cms/pressroom/fs_q1_24_25_tah_plc.pdf</t>
  </si>
  <si>
    <t xml:space="preserve">8d343b4f964bae9126e88f6a6edf82e193c9ccb3d62a7bfbadd217d85c1dcc5f</t>
  </si>
  <si>
    <t xml:space="preserve">library/053_cinnamon-hakuraa-huraa-maldives/other/2024_fs_q1_24_25_tah_plc.pdf</t>
  </si>
  <si>
    <t xml:space="preserve">2024_quarterly_financials_asian_hotels_properties_plc.pdf</t>
  </si>
  <si>
    <t xml:space="preserve">https://d18slle4wlf9ku.cloudfront.net/cinnamon2.dev.cendynecommerce.com-1099126695/cms/pressroom/quarterly_financials_asian_hotels_properties_plc.pdf</t>
  </si>
  <si>
    <t xml:space="preserve">a5146172b42c906c1c533b73a1275ac512b75ff292a6765b98d5fbe51641c869</t>
  </si>
  <si>
    <t xml:space="preserve">library/053_cinnamon-hakuraa-huraa-maldives/other/2024_quarterly_financials_asian_hotels_properties_plc.pdf</t>
  </si>
  <si>
    <t xml:space="preserve">2023_8_degree.pdf</t>
  </si>
  <si>
    <t xml:space="preserve">https://d18slle4wlf9ku.cloudfront.net/www.cinnamonhotels.com-1302818674/cms/pressroom/8_degree.pdf</t>
  </si>
  <si>
    <t xml:space="preserve">ada6dcee4e8962e35e35004dc7e29e89422a2ff85dac70b9944386e9eb057064</t>
  </si>
  <si>
    <t xml:space="preserve">library/053_cinnamon-hakuraa-huraa-maldives/other/2023_8_degree.pdf</t>
  </si>
  <si>
    <t xml:space="preserve">2026_Emerald-Faarufushi-Resort-Spa-map.pdf</t>
  </si>
  <si>
    <t xml:space="preserve">https://www.neoscapesmaldives.com/wp-content/uploads/Emerald-Faarufushi-Resort-Spa-map.pdf</t>
  </si>
  <si>
    <t xml:space="preserve">de54b0639ce0774502822b10eda7a92544ee288900131a338b6d6bb78ea5096b</t>
  </si>
  <si>
    <t xml:space="preserve">library/054_emerald-faarufushi-resort-spa/map/2026_Emerald-Faarufushi-Resort-Spa-map.pdf</t>
  </si>
  <si>
    <t xml:space="preserve">2026_6aaa4bfb2a3a2eeaf42f7422_v2EFRS Sustainability Management Plan 2026.pdf</t>
  </si>
  <si>
    <t xml:space="preserve">emerald-faarufushi.com</t>
  </si>
  <si>
    <t xml:space="preserve">https://cdn.prod.website-files.com/614dd23228b0182a7ae09c18/6aaa4bfb2a3a2eeaf42f7422_v2EFRS%20Sustainability%20Management%20Plan%202026.pdf</t>
  </si>
  <si>
    <t xml:space="preserve">b6fa3fcfc24341ab016e93116bbf6293403e3ae861a5800f6ed182d2e799b60d</t>
  </si>
  <si>
    <t xml:space="preserve">library/054_emerald-faarufushi-resort-spa/map/2026_6aaa4bfb2a3a2eeaf42f7422_v2EFRS Sustainability Management Plan 2026.pdf</t>
  </si>
  <si>
    <t xml:space="preserve">2025_68dbb2e81249cc4efa8d0f6a_09EFRS Sustainability Management Plan 2025 Revised.pdf</t>
  </si>
  <si>
    <t xml:space="preserve">https://cdn.prod.website-files.com/614dd23228b0182a7ae09c18/68dbb2e81249cc4efa8d0f6a_09EFRS%20Sustainability%20Management%20Plan%202025%20Revised.pdf</t>
  </si>
  <si>
    <t xml:space="preserve">7c9e91f03a6f35d4e7114873b9952b67c51dd7351c4a2226e5d9557db1f2a0ea</t>
  </si>
  <si>
    <t xml:space="preserve">library/054_emerald-faarufushi-resort-spa/map/2025_68dbb2e81249cc4efa8d0f6a_09EFRS Sustainability Management Plan 2025 Revised.pdf</t>
  </si>
  <si>
    <t xml:space="preserve">2022_Emerald Faarufushi Resort map.pdf</t>
  </si>
  <si>
    <t xml:space="preserve">https://maldives.ru/doc/doc/Emerald%20Faarufushi%20Resort%20map.pdf</t>
  </si>
  <si>
    <t xml:space="preserve">1ce1e17cf710411672f1327a74d74bee8fd5a66bd4e0d6ae52998d8fcf06e2ce</t>
  </si>
  <si>
    <t xml:space="preserve">library/054_emerald-faarufushi-resort-spa/map/2022_Emerald Faarufushi Resort map.pdf</t>
  </si>
  <si>
    <t xml:space="preserve">2025_67d7e2f846395f12f2368f6d_03.25The Emerald Spa Menu Emerald Faarufushi Resort _ Spa.pdf</t>
  </si>
  <si>
    <t xml:space="preserve">https://cdn.prod.website-files.com/614dd23228b0182a7ae09c18/67d7e2f846395f12f2368f6d_03.25The%20Emerald%20Spa%20Menu%20Emerald%20Faarufushi%20Resort%20%26%20Spa.pdf</t>
  </si>
  <si>
    <t xml:space="preserve">0a27370e26cb635c90b7516960b1e30d2d330c67f4b82603d8ce71b411c6ad46</t>
  </si>
  <si>
    <t xml:space="preserve">library/054_emerald-faarufushi-resort-spa/spa_menu/2025_67d7e2f846395f12f2368f6d_03.25The Emerald Spa Menu Emerald Faarufushi Resort _ Spa.pdf</t>
  </si>
  <si>
    <t xml:space="preserve">2022_6242d62770076bb85d28df10_E-Brochure Emerald Faarufushi Resort _ Spa_ENG.pdf</t>
  </si>
  <si>
    <t xml:space="preserve">https://cdn.prod.website-files.com/614dd23228b0182a7ae09c18/6242d62770076bb85d28df10_E-Brochure%20Emerald%20Faarufushi%20Resort%20%26%20Spa_ENG.pdf</t>
  </si>
  <si>
    <t xml:space="preserve">b06c1028f0e9c834258f29f88672406313d31605bd9ba5f4729a98bc7c01dcfe</t>
  </si>
  <si>
    <t xml:space="preserve">library/054_emerald-faarufushi-resort-spa/spa_menu/2022_6242d62770076bb85d28df10_E-Brochure Emerald Faarufushi Resort _ Spa_ENG.pdf</t>
  </si>
  <si>
    <t xml:space="preserve">2023_671236c0675bb0d2c5ac8504_Farufushi DC _amp_ WS PRICE LIST from 08.04.2023.pdf</t>
  </si>
  <si>
    <t xml:space="preserve">https://cdn.prod.website-files.com/614dd23228b0182a7ae09c18/671236c0675bb0d2c5ac8504_Farufushi%20DC%20%26amp%3B%20WS%20PRICE%20LIST%20from%2008.04.2023.pdf</t>
  </si>
  <si>
    <t xml:space="preserve">44f6cb078182f20e59fe432736cd84997177f0533ce7c677fabb3698999b000e</t>
  </si>
  <si>
    <t xml:space="preserve">library/054_emerald-faarufushi-resort-spa/dive_prices/2023_671236c0675bb0d2c5ac8504_Farufushi DC _amp_ WS PRICE LIST from 08.04.2023.pdf</t>
  </si>
  <si>
    <t xml:space="preserve">ambiguous match [54]</t>
  </si>
  <si>
    <t xml:space="preserve">2025_68a5899fa91a1971564ee4e4_082025Emerald Faarufushi Deluxe All-Inclusive Package_EN.pdf</t>
  </si>
  <si>
    <t xml:space="preserve">https://cdn.prod.website-files.com/614dd23228b0182a7ae09c18/68a5899fa91a1971564ee4e4_082025Emerald%20Faarufushi%20Deluxe%20All-Inclusive%20Package_EN.pdf</t>
  </si>
  <si>
    <t xml:space="preserve">1b28efdc3626186e868bbe6703251451851102fd104ea08902b2206e387bb6c5</t>
  </si>
  <si>
    <t xml:space="preserve">library/054_emerald-faarufushi-resort-spa/all_inclusive/2025_68a5899fa91a1971564ee4e4_082025Emerald Faarufushi Deluxe All-Inclusive Package_EN.pdf</t>
  </si>
  <si>
    <t xml:space="preserve">2022_6242d6821001acc11caed847_Emerald Faarufushi Deluxe All-Inclusive Package_EN.pdf</t>
  </si>
  <si>
    <t xml:space="preserve">https://cdn.prod.website-files.com/614dd23228b0182a7ae09c18/6242d6821001acc11caed847_Emerald%20Faarufushi%20Deluxe%20All-Inclusive%20Package_EN.pdf</t>
  </si>
  <si>
    <t xml:space="preserve">7d750b7f6235e3b1a8ab9114a97923494b4c878b82938f91c9509bae4e7ca839</t>
  </si>
  <si>
    <t xml:space="preserve">library/054_emerald-faarufushi-resort-spa/all_inclusive/2022_6242d6821001acc11caed847_Emerald Faarufushi Deluxe All-Inclusive Package_EN.pdf</t>
  </si>
  <si>
    <t xml:space="preserve">2025_6aa3f6fe58c728c6831b9ec2_EO-003 EFRS Environmental Policy 092026.pdf</t>
  </si>
  <si>
    <t xml:space="preserve">https://cdn.prod.website-files.com/614dd23228b0182a7ae09c18/6aa3f6fe58c728c6831b9ec2_EO-003%20EFRS%20Environmental%20Policy%20092026.pdf</t>
  </si>
  <si>
    <t xml:space="preserve">13592de27d074593b59106438c0cfcb7b752cf8603ee3c12c0b5eeda4464942e</t>
  </si>
  <si>
    <t xml:space="preserve">library/054_emerald-faarufushi-resort-spa/sustainability/2025_6aa3f6fe58c728c6831b9ec2_EO-003 EFRS Environmental Policy 092026.pdf</t>
  </si>
  <si>
    <t xml:space="preserve">2025_68dbb2f366767a441c648abf_09EFRS Environmental Policy 2025.pdf</t>
  </si>
  <si>
    <t xml:space="preserve">https://cdn.prod.website-files.com/614dd23228b0182a7ae09c18/68dbb2f366767a441c648abf_09EFRS%20Environmental%20Policy%202025.pdf</t>
  </si>
  <si>
    <t xml:space="preserve">461564d428fb3c2302b76341892f685df2210ce95fe0081960dae911733ed40a</t>
  </si>
  <si>
    <t xml:space="preserve">library/054_emerald-faarufushi-resort-spa/sustainability/2025_68dbb2f366767a441c648abf_09EFRS Environmental Policy 2025.pdf</t>
  </si>
  <si>
    <t xml:space="preserve">2025_Emerald-Faarufushi-Brochure-Web.pdf</t>
  </si>
  <si>
    <t xml:space="preserve">https://www.neoscapesmaldives.com/wp-content/uploads/Emerald-Faarufushi-Brochure-Web.pdf</t>
  </si>
  <si>
    <t xml:space="preserve">9d5c2421c5642204879003dbd9b93d0ecf4ab227de2532078a3540e1c8f6d297</t>
  </si>
  <si>
    <t xml:space="preserve">library/054_emerald-faarufushi-resort-spa/brochure/2025_Emerald-Faarufushi-Brochure-Web.pdf</t>
  </si>
  <si>
    <t xml:space="preserve">2023_68baa377da7cf0f48a728e12_Emerald Faarufushi Brochure Web.pdf</t>
  </si>
  <si>
    <t xml:space="preserve">https://cdn.prod.website-files.com/614dd23228b0182a7ae09c18/68baa377da7cf0f48a728e12_Emerald%20Faarufushi%20Brochure%20Web.pdf</t>
  </si>
  <si>
    <t xml:space="preserve">488a93066e17ccc0ddf41887a0980fb92347cb2716e695d49e903298f4560804</t>
  </si>
  <si>
    <t xml:space="preserve">library/054_emerald-faarufushi-resort-spa/brochure/2023_68baa377da7cf0f48a728e12_Emerald Faarufushi Brochure Web.pdf</t>
  </si>
  <si>
    <t xml:space="preserve">2026_69f86682118d573ca5b3cfc4_EFRS Summer 2026 ver3_compressed.pdf</t>
  </si>
  <si>
    <t xml:space="preserve">https://cdn.prod.website-files.com/614dd23228b0182a7ae09c18/69f86682118d573ca5b3cfc4_EFRS%20Summer%202026%20ver3_compressed.pdf</t>
  </si>
  <si>
    <t xml:space="preserve">50a21a4b5cdad8187210d7565a2d68794f4b73e52fae5bd31e0d05ca11a4ee8d</t>
  </si>
  <si>
    <t xml:space="preserve">library/054_emerald-faarufushi-resort-spa/press_kit/2026_69f86682118d573ca5b3cfc4_EFRS Summer 2026 ver3_compressed.pdf</t>
  </si>
  <si>
    <t xml:space="preserve">2023_EFRS Welcome Booklet 11.08.23.pdf</t>
  </si>
  <si>
    <t xml:space="preserve">https://maldives.ru/doc/doc/EFRS%20Welcome%20Booklet%2011.08.23.pdf</t>
  </si>
  <si>
    <t xml:space="preserve">489f7455003a4d86ab3fcf3267a51cb18673aac2ad95a9c42b5907d3d9d4991e</t>
  </si>
  <si>
    <t xml:space="preserve">library/054_emerald-faarufushi-resort-spa/other/2023_EFRS Welcome Booklet 11.08.23.pdf</t>
  </si>
  <si>
    <t xml:space="preserve">2019_KH-Resort-map_v2.pdf</t>
  </si>
  <si>
    <t xml:space="preserve">https://neoscapesmaldives.com/wp-content/uploads/KH-Resort-map_v2.pdf</t>
  </si>
  <si>
    <t xml:space="preserve">886d7ec92945303122fb6af664be6dc58cce72aad2f5d6ab3f4d314c507e8475</t>
  </si>
  <si>
    <t xml:space="preserve">library/056_four-seasons-resort-maldives-at-kuda-huraa/map/2019_KH-Resort-map_v2.pdf</t>
  </si>
  <si>
    <t xml:space="preserve">ambiguous match [56]</t>
  </si>
  <si>
    <t xml:space="preserve">2019_facts-1.pdf</t>
  </si>
  <si>
    <t xml:space="preserve">https://neoscapesmaldives.com/wp-content/uploads/facts-1.pdf</t>
  </si>
  <si>
    <t xml:space="preserve">69ef29f4b98fbddfcf7e54cd28848e5841a32e712da9e330dae7fd44ed795c34</t>
  </si>
  <si>
    <t xml:space="preserve">library/056_four-seasons-resort-maldives-at-kuda-huraa/spa_menu/2019_facts-1.pdf</t>
  </si>
  <si>
    <t xml:space="preserve">2024_Easter-2024-Programme-Fushifaru-Maldives-mail-version-v2.pdf</t>
  </si>
  <si>
    <t xml:space="preserve">https://letsgomaldives.com/wp-content/uploads/2024/03/Easter-2024-Programme-Fushifaru-Maldives-mail-version-v2.pdf</t>
  </si>
  <si>
    <t xml:space="preserve">2e953233bee928296e97a20d2e6ed7a8cb7cb356421348abfdfe7a9ee1c35cf8</t>
  </si>
  <si>
    <t xml:space="preserve">library/057_fushifaru-maldives/calendar/2024_Easter-2024-Programme-Fushifaru-Maldives-mail-version-v2.pdf</t>
  </si>
  <si>
    <t xml:space="preserve">2026_Fushifaru Presentation - Russian Version.pdf</t>
  </si>
  <si>
    <t xml:space="preserve">https://maldives.ru/doc/static/Fushifaru%20Presentation%20-%20Russian%20Version.pdf</t>
  </si>
  <si>
    <t xml:space="preserve">73165b8f71732585779584fe20b94de0a6457ee0a3e10fb2ae39123644e02522</t>
  </si>
  <si>
    <t xml:space="preserve">library/057_fushifaru-maldives/brochure/2026_Fushifaru Presentation - Russian Version.pdf</t>
  </si>
  <si>
    <t xml:space="preserve">2023_Fairmont-Maldives-Fact-Sheet-2023.pdf</t>
  </si>
  <si>
    <t xml:space="preserve">https://www.neoscapesmaldives.com/wp-content/uploads/Fairmont-Maldives-Fact-Sheet-2023.pdf</t>
  </si>
  <si>
    <t xml:space="preserve">95b0d873e7b016c64b8ad963f230d7698811b6f42e0cd05163e5af0ad7e4db45</t>
  </si>
  <si>
    <t xml:space="preserve">library/058_sirru-fen-fushi/factsheet/2023_Fairmont-Maldives-Fact-Sheet-2023.pdf</t>
  </si>
  <si>
    <t xml:space="preserve">2019_Fairmont-Maldives_ISLAND-MAP.pdf</t>
  </si>
  <si>
    <t xml:space="preserve">https://neoscapesmaldives.com/wp-content/uploads/Fairmont-Maldives_ISLAND-MAP.pdf</t>
  </si>
  <si>
    <t xml:space="preserve">946ebdb30c501805f96a120b3ba9d573e1ae802c6aad798f76c699bbeeb41e8e</t>
  </si>
  <si>
    <t xml:space="preserve">library/058_sirru-fen-fushi/map/2019_Fairmont-Maldives_ISLAND-MAP.pdf</t>
  </si>
  <si>
    <t xml:space="preserve">2026_Eid-Al-Fitr-Sirru-Fen-Fushi.pdf</t>
  </si>
  <si>
    <t xml:space="preserve">https://letsgomaldives.com/wp-content/uploads/2026/03/Eid-Al-Fitr-Sirru-Fen-Fushi.pdf</t>
  </si>
  <si>
    <t xml:space="preserve">f8e36ed8b2a130c6af4db1dc19326c537f5e2d8485113ea210152db88d2de7c5</t>
  </si>
  <si>
    <t xml:space="preserve">library/058_sirru-fen-fushi/dive_prices/2026_Eid-Al-Fitr-Sirru-Fen-Fushi.pdf</t>
  </si>
  <si>
    <t xml:space="preserve">2019_Fairmont-Maldives_House-Reef-Snorkeling-and-Diving-Spots.pdf</t>
  </si>
  <si>
    <t xml:space="preserve">https://neoscapesmaldives.com/wp-content/uploads/Fairmont-Maldives_House-Reef-Snorkeling-and-Diving-Spots.pdf</t>
  </si>
  <si>
    <t xml:space="preserve">11d63d7fee0ca273862e1d69367f0e8d0251256413d4818c92c59871d808e01a</t>
  </si>
  <si>
    <t xml:space="preserve">library/058_sirru-fen-fushi/dive_prices/2019_Fairmont-Maldives_House-Reef-Snorkeling-and-Diving-Spots.pdf</t>
  </si>
  <si>
    <t xml:space="preserve">2025_Jumeirah-Olhahali-Island-Resort-Factsheet-2025.pdf</t>
  </si>
  <si>
    <t xml:space="preserve">https://www.neoscapesmaldives.com/wp-content/uploads/Jumeirah-Olhahali-Island-Resort-Factsheet-2025.pdf</t>
  </si>
  <si>
    <t xml:space="preserve">c8c77201ac7ffb8a45a206ffad81786cd9387ba91b6368abceec973ad76d3324</t>
  </si>
  <si>
    <t xml:space="preserve">library/059_jumeirah-maldives-olhahali-island/factsheet/2025_Jumeirah-Olhahali-Island-Resort-Factsheet-2025.pdf</t>
  </si>
  <si>
    <t xml:space="preserve">2025_Jumeirah-Olhahali-Island-Resort-Map-2025.pdf</t>
  </si>
  <si>
    <t xml:space="preserve">https://www.neoscapesmaldives.com/wp-content/uploads/Jumeirah-Olhahali-Island-Resort-Map-2025.pdf</t>
  </si>
  <si>
    <t xml:space="preserve">667731aeb3ed1a2d21b0cc02be030bc99acafd760e81deae59b7ee7f697b556a</t>
  </si>
  <si>
    <t xml:space="preserve">library/059_jumeirah-maldives-olhahali-island/map/2025_Jumeirah-Olhahali-Island-Resort-Map-2025.pdf</t>
  </si>
  <si>
    <t xml:space="preserve">2022_mggoe5ku.pdf</t>
  </si>
  <si>
    <t xml:space="preserve">https://visitmaldives.s3.amazonaws.com/KqrvXKqg/mggoe5ku.pdf</t>
  </si>
  <si>
    <t xml:space="preserve">fbd7f9df946140e337ce1a230970bf503624d0a795da3e4b45af4cb1c8c50213</t>
  </si>
  <si>
    <t xml:space="preserve">library/059_jumeirah-maldives-olhahali-island/spa_menu/2022_mggoe5ku.pdf</t>
  </si>
  <si>
    <t xml:space="preserve">ambiguous match [59, 133, 27, 41, 171, 50, 110, 44, 19]</t>
  </si>
  <si>
    <t xml:space="preserve">2022_ukpn63vn.pdf</t>
  </si>
  <si>
    <t xml:space="preserve">https://visitmaldives.s3.amazonaws.com/Vw9r93Yv/ukpn63vn.pdf</t>
  </si>
  <si>
    <t xml:space="preserve">55fc3bdb2f3723ea0164a85ebf7b94980672e708ac85da52c19e9f9505e20bc9</t>
  </si>
  <si>
    <t xml:space="preserve">library/059_jumeirah-maldives-olhahali-island/spa_menu/2022_ukpn63vn.pdf</t>
  </si>
  <si>
    <t xml:space="preserve">2026_Jumeirah-Olhahali-Island-From-Seasons-to-Stories-Eid-Al-Fitr-2026-1.pdf</t>
  </si>
  <si>
    <t xml:space="preserve">https://letsgomaldives.com/wp-content/uploads/2026/03/Jumeirah-Olhahali-Island-From-Seasons-to-Stories-Eid-Al-Fitr-2026-1.pdf</t>
  </si>
  <si>
    <t xml:space="preserve">c5bf3218684c18e0f335e03d62b30fecd8e4330853b00b07dfae7bec4355d53b</t>
  </si>
  <si>
    <t xml:space="preserve">library/059_jumeirah-maldives-olhahali-island/calendar/2026_Jumeirah-Olhahali-Island-From-Seasons-to-Stories-Eid-Al-Fitr-2026-1.pdf</t>
  </si>
  <si>
    <t xml:space="preserve">2026_Jumeirah-Olhahali-Island-From-Seasons-to-Stories-Easter-2026.pdf</t>
  </si>
  <si>
    <t xml:space="preserve">https://letsgomaldives.com/wp-content/uploads/2026/02/Jumeirah-Olhahali-Island-From-Seasons-to-Stories-Easter-2026.pdf</t>
  </si>
  <si>
    <t xml:space="preserve">https://letsgomaldives.com/wp-content/uploads/2026/02/Jumeirah-Olhahali-Island-From-Seasons-to-Stories-Easter-2026.pdf | https://letsgomaldives.com/wp-content/uploads/2026/02/Jumeirah-Olhahali-Island-From-Seasons-to-Stories-Easter-2026-1.pdf</t>
  </si>
  <si>
    <t xml:space="preserve">72a7d0af942602a86e14324ca55fb154aacbc001ce3aa011952b065aa1dd3b6d</t>
  </si>
  <si>
    <t xml:space="preserve">library/059_jumeirah-maldives-olhahali-island/calendar/2026_Jumeirah-Olhahali-Island-From-Seasons-to-Stories-Easter-2026.pdf</t>
  </si>
  <si>
    <t xml:space="preserve">2023_Equator-factsheet-2023-1.pdf</t>
  </si>
  <si>
    <t xml:space="preserve">equatorvillage.com</t>
  </si>
  <si>
    <t xml:space="preserve">https://www.equatorvillage.com/wp-content/uploads/2023/12/Equator-factsheet-2023-1.pdf</t>
  </si>
  <si>
    <t xml:space="preserve">8542510245b2695419a22add1fb9b8d36466b1f2f0fcbf9085385535962575f5</t>
  </si>
  <si>
    <t xml:space="preserve">library/061_equator-village/factsheet/2023_Equator-factsheet-2023-1.pdf</t>
  </si>
  <si>
    <t xml:space="preserve">2023_Serena-Spa-Menu-2023.pdf</t>
  </si>
  <si>
    <t xml:space="preserve">https://www.equatorvillage.com/wp-content/uploads/2023/12/Serena-Spa-Menu-2023.pdf</t>
  </si>
  <si>
    <t xml:space="preserve">6d68b3defafd5009cbeb29e0084df74253123386e84fd9cb99cd48ede47590b7</t>
  </si>
  <si>
    <t xml:space="preserve">library/061_equator-village/spa_menu/2023_Serena-Spa-Menu-2023.pdf</t>
  </si>
  <si>
    <t xml:space="preserve">2023_Serena-Spa-Menu.pdf</t>
  </si>
  <si>
    <t xml:space="preserve">https://www.equatorvillage.com/wp-content/uploads/2023/12/Serena-Spa-Menu.pdf</t>
  </si>
  <si>
    <t xml:space="preserve">2d89f06c6df30bb91333fc17b888e0c2d9ac4b21e6e87f323bbbce906d7d32fd</t>
  </si>
  <si>
    <t xml:space="preserve">library/061_equator-village/spa_menu/2023_Serena-Spa-Menu.pdf</t>
  </si>
  <si>
    <t xml:space="preserve">2023_excursions-menu_compressed.pdf</t>
  </si>
  <si>
    <t xml:space="preserve">https://www.equatorvillage.com/wp-content/uploads/2023/12/excursions-menu_compressed.pdf</t>
  </si>
  <si>
    <t xml:space="preserve">0e77d1646e518856ab39d14c0120f62e57915593b6d5b3cdea938d9e74cdcfc3</t>
  </si>
  <si>
    <t xml:space="preserve">library/061_equator-village/dining_menu/2023_excursions-menu_compressed.pdf</t>
  </si>
  <si>
    <t xml:space="preserve">2017_excursions-menu.pdf</t>
  </si>
  <si>
    <t xml:space="preserve">https://www.equatorvillage.com/wp-content/uploads/2023/12/excursions-menu.pdf</t>
  </si>
  <si>
    <t xml:space="preserve">ea2dab44ee4396a2086b04b06a9d73f7becde2f0e2e792c7e931e7ea9a457d8c</t>
  </si>
  <si>
    <t xml:space="preserve">library/061_equator-village/dining_menu/2017_excursions-menu.pdf</t>
  </si>
  <si>
    <t xml:space="preserve">2006_sample-1.pdf</t>
  </si>
  <si>
    <t xml:space="preserve">https://www.equatorvillage.com/wp-content/uploads/2023/10/sample-1.pdf</t>
  </si>
  <si>
    <t xml:space="preserve">https://www.equatorvillage.com/wp-content/uploads/2023/10/sample-1.pdf | https://www.equatorvillage.com/wp-content/uploads/2021/10/sample.pdf | https://www.summerislandmaldives.com/wp-content/uploads/2022/01/sample.pdf</t>
  </si>
  <si>
    <t xml:space="preserve">f223dff97d4e8464589deb82419a861df577660ccd7ef9d480ef934898d06777</t>
  </si>
  <si>
    <t xml:space="preserve">library/061_equator-village/other/2006_sample-1.pdf</t>
  </si>
  <si>
    <t xml:space="preserve">2021_CCM-Factsheet.pdf</t>
  </si>
  <si>
    <t xml:space="preserve">https://www.neoscapesmaldives.com/wp-content/uploads/CCM-Factsheet.pdf</t>
  </si>
  <si>
    <t xml:space="preserve">bfebc8900b4aadfa732e6be0148afb0e00bc85ed19cc2abebfc0aa9e3bd9d4a0</t>
  </si>
  <si>
    <t xml:space="preserve">library/062_cora-cora-maldives/factsheet/2021_CCM-Factsheet.pdf</t>
  </si>
  <si>
    <t xml:space="preserve">2026_CCM_Wedding-Package_2026.pdf</t>
  </si>
  <si>
    <t xml:space="preserve">coracoraresorts.com</t>
  </si>
  <si>
    <t xml:space="preserve">https://coracoraresorts.com/wp-content/uploads/2026/01/CCM_Wedding-Package_2026.pdf</t>
  </si>
  <si>
    <t xml:space="preserve">8e75f2f67158f0344d3098a1154343192aa7fe22250cb65192f0ddfde40a1d6f</t>
  </si>
  <si>
    <t xml:space="preserve">library/062_cora-cora-maldives/wedding/2026_CCM_Wedding-Package_2026.pdf</t>
  </si>
  <si>
    <t xml:space="preserve">2026_Gourmet-Meal-Plan_-inclusions-25_26.pdf</t>
  </si>
  <si>
    <t xml:space="preserve">https://coracoraresorts.com/wp-content/uploads/2026/01/Gourmet-Meal-Plan®-inclusions-25_26.pdf</t>
  </si>
  <si>
    <t xml:space="preserve">56b2b0e984ba471b6419dc5e05f5710e8b263894bb7d31bf83fb3e523a06409e</t>
  </si>
  <si>
    <t xml:space="preserve">library/062_cora-cora-maldives/map/2026_Gourmet-Meal-Plan_-inclusions-25_26.pdf</t>
  </si>
  <si>
    <t xml:space="preserve">2026_CCM-Sustainability-Management-Plan-2026.pdf</t>
  </si>
  <si>
    <t xml:space="preserve">https://coracoraresorts.com/wp-content/uploads/2026/01/CCM-Sustainability-Management-Plan-2026.pdf</t>
  </si>
  <si>
    <t xml:space="preserve">f6d1dc668755404f9323989a1fd5619e29a0138c68f323fd824359a059a29740</t>
  </si>
  <si>
    <t xml:space="preserve">library/062_cora-cora-maldives/map/2026_CCM-Sustainability-Management-Plan-2026.pdf</t>
  </si>
  <si>
    <t xml:space="preserve">2025_CCM-Island-Map-1.pdf</t>
  </si>
  <si>
    <t xml:space="preserve">https://www.neoscapesmaldives.com/wp-content/uploads/CCM-Island-Map-1.pdf</t>
  </si>
  <si>
    <t xml:space="preserve">f112acf98761e0a94073f473ab2831c8889a8beb662b33b10ab243b1dd079e40</t>
  </si>
  <si>
    <t xml:space="preserve">library/062_cora-cora-maldives/map/2025_CCM-Island-Map-1.pdf</t>
  </si>
  <si>
    <t xml:space="preserve">ambiguous match [62]</t>
  </si>
  <si>
    <t xml:space="preserve">2025_CCM-Sustainability-Management-Plan-.pdf</t>
  </si>
  <si>
    <t xml:space="preserve">https://coracoraresorts.com/wp-content/uploads/2025/05/CCM-Sustainability-Management-Plan-.pdf</t>
  </si>
  <si>
    <t xml:space="preserve">fb7ea83e588eef54b4d751c83cf7aaa5c6d81fba8996ce5d8f62540d2d17e201</t>
  </si>
  <si>
    <t xml:space="preserve">library/062_cora-cora-maldives/map/2025_CCM-Sustainability-Management-Plan-.pdf</t>
  </si>
  <si>
    <t xml:space="preserve">2024_Gourmet-Meal-Plan_-inclusions-24_26.pdf</t>
  </si>
  <si>
    <t xml:space="preserve">https://coracoraresorts.com/wp-content/uploads/2024/12/Gourmet-Meal-Plan®-inclusions-24_26.pdf</t>
  </si>
  <si>
    <t xml:space="preserve">4e43746f12cad961cffe694df33d9b46ad1ae49edcb02cf0332547a3e153620f</t>
  </si>
  <si>
    <t xml:space="preserve">library/062_cora-cora-maldives/map/2024_Gourmet-Meal-Plan_-inclusions-24_26.pdf</t>
  </si>
  <si>
    <t xml:space="preserve">2023_Gourmet-Meal-Plan_-inclusions-23_24.pdf</t>
  </si>
  <si>
    <t xml:space="preserve">https://coracoraresorts.com/wp-content/uploads/2023/09/Gourmet-Meal-Plan®-inclusions-23_24.pdf</t>
  </si>
  <si>
    <t xml:space="preserve">8a0798a12fd6bec13d386f33ec080cc010d2cd7e75f3c2f6c596e31a6b1f84dd</t>
  </si>
  <si>
    <t xml:space="preserve">library/062_cora-cora-maldives/map/2023_Gourmet-Meal-Plan_-inclusions-23_24.pdf</t>
  </si>
  <si>
    <t xml:space="preserve">2026_Valentine_MOKSHA_.pdf</t>
  </si>
  <si>
    <t xml:space="preserve">https://coracoraresorts.com/wp-content/uploads/2026/01/Valentine_MOKSHA®.pdf</t>
  </si>
  <si>
    <t xml:space="preserve">26d0ae356c8f01a3fe9f277ca14f3c15ad29bb055594a54f1731605151944d43</t>
  </si>
  <si>
    <t xml:space="preserve">library/062_cora-cora-maldives/spa_menu/2026_Valentine_MOKSHA_.pdf</t>
  </si>
  <si>
    <t xml:space="preserve">2025_CCM-Spa-Menu.pdf</t>
  </si>
  <si>
    <t xml:space="preserve">https://coracoraresorts.com/wp-content/uploads/2025/04/CCM-Spa-Menu.pdf</t>
  </si>
  <si>
    <t xml:space="preserve">ac51888d4fb8e9a8b95347dab28e76bc6841c4ca72751f50d83e2acee4dd438c</t>
  </si>
  <si>
    <t xml:space="preserve">library/062_cora-cora-maldives/spa_menu/2025_CCM-Spa-Menu.pdf</t>
  </si>
  <si>
    <t xml:space="preserve">2026_Acquapazza-Menu-Beach-Bites.pdf</t>
  </si>
  <si>
    <t xml:space="preserve">https://coracoraresorts.com/wp-content/uploads/2026/07/Acquapazza-Menu-Beach-Bites.pdf</t>
  </si>
  <si>
    <t xml:space="preserve">1d42baaf0a7e8076d94b3880972f062f45104db527dbe0cbc1b976ac4438b638</t>
  </si>
  <si>
    <t xml:space="preserve">library/062_cora-cora-maldives/dining_menu/2026_Acquapazza-Menu-Beach-Bites.pdf</t>
  </si>
  <si>
    <t xml:space="preserve">2026_Grab-Go.pdf</t>
  </si>
  <si>
    <t xml:space="preserve">https://coracoraresorts.com/wp-content/uploads/2026/07/Grab-Go.pdf</t>
  </si>
  <si>
    <t xml:space="preserve">1f64b875c02005c29c16b73c941de2e5bc5115b02d15849be1b4505c8b1e75a5</t>
  </si>
  <si>
    <t xml:space="preserve">library/062_cora-cora-maldives/dining_menu/2026_Grab-Go.pdf</t>
  </si>
  <si>
    <t xml:space="preserve">2026_Ginger-Moon-Dinner-Russian.pdf</t>
  </si>
  <si>
    <t xml:space="preserve">https://coracoraresorts.com/wp-content/uploads/2026/04/Ginger-Moon-Dinner-Russian.pdf</t>
  </si>
  <si>
    <t xml:space="preserve">9c69ca275af9ea399683ea6536ef41042351d23341a25c7dda9de9455c368d44</t>
  </si>
  <si>
    <t xml:space="preserve">library/062_cora-cora-maldives/dining_menu/2026_Ginger-Moon-Dinner-Russian.pdf</t>
  </si>
  <si>
    <t xml:space="preserve">2026_Ginger-Moon-Dinner-Japanese.pdf</t>
  </si>
  <si>
    <t xml:space="preserve">https://coracoraresorts.com/wp-content/uploads/2026/04/Ginger-Moon-Dinner-Japanese.pdf</t>
  </si>
  <si>
    <t xml:space="preserve">cac7041ed4b504d687c2e3164a5af236407d0567f403d138a6d6b4a9bb3c3eef</t>
  </si>
  <si>
    <t xml:space="preserve">library/062_cora-cora-maldives/dining_menu/2026_Ginger-Moon-Dinner-Japanese.pdf</t>
  </si>
  <si>
    <t xml:space="preserve">2026_Ginger-Moon-Dinner-German.pdf</t>
  </si>
  <si>
    <t xml:space="preserve">https://coracoraresorts.com/wp-content/uploads/2026/04/Ginger-Moon-Dinner-German.pdf</t>
  </si>
  <si>
    <t xml:space="preserve">cbd62aa8f6b5f0089e42971ccc5fd593b29b262ce1d07666eceadd7eb9b5e7ab</t>
  </si>
  <si>
    <t xml:space="preserve">library/062_cora-cora-maldives/dining_menu/2026_Ginger-Moon-Dinner-German.pdf</t>
  </si>
  <si>
    <t xml:space="preserve">2026_Ginger-Moon-Dinner-Chinese.pdf</t>
  </si>
  <si>
    <t xml:space="preserve">https://coracoraresorts.com/wp-content/uploads/2026/04/Ginger-Moon-Dinner-Chinese.pdf</t>
  </si>
  <si>
    <t xml:space="preserve">257bae4e73ebb5e72d5712003369b2e5b7d4928f5ce7fbc96340cf5aea1b825b</t>
  </si>
  <si>
    <t xml:space="preserve">library/062_cora-cora-maldives/dining_menu/2026_Ginger-Moon-Dinner-Chinese.pdf</t>
  </si>
  <si>
    <t xml:space="preserve">2026_Ginger-Moon-Dinner.pdf</t>
  </si>
  <si>
    <t xml:space="preserve">https://coracoraresorts.com/wp-content/uploads/2026/04/Ginger-Moon-Dinner.pdf</t>
  </si>
  <si>
    <t xml:space="preserve">59640b568682adfeb6675de455520504164a2e23b6fa8e09199ce97cb5b8c547</t>
  </si>
  <si>
    <t xml:space="preserve">library/062_cora-cora-maldives/dining_menu/2026_Ginger-Moon-Dinner.pdf</t>
  </si>
  <si>
    <t xml:space="preserve">2026_Tazaa-Dinner.pdf</t>
  </si>
  <si>
    <t xml:space="preserve">https://coracoraresorts.com/wp-content/uploads/2026/01/Tazaa-Dinner.pdf</t>
  </si>
  <si>
    <t xml:space="preserve">f656c537548ec73158b0534a9a4c85df4e6a1ab96783ee5f2e562599b7bc1724</t>
  </si>
  <si>
    <t xml:space="preserve">library/062_cora-cora-maldives/dining_menu/2026_Tazaa-Dinner.pdf</t>
  </si>
  <si>
    <t xml:space="preserve">2026_Tazaa-Lunch.pdf</t>
  </si>
  <si>
    <t xml:space="preserve">https://coracoraresorts.com/wp-content/uploads/2026/01/Tazaa-Lunch.pdf</t>
  </si>
  <si>
    <t xml:space="preserve">2cb4ca75d4d1f60d37c40884a73b89106659e2bbd9be527115eaaf843dd58e74</t>
  </si>
  <si>
    <t xml:space="preserve">library/062_cora-cora-maldives/dining_menu/2026_Tazaa-Lunch.pdf</t>
  </si>
  <si>
    <t xml:space="preserve">2025_Acquapazza-Dinner.pdf</t>
  </si>
  <si>
    <t xml:space="preserve">https://coracoraresorts.com/wp-content/uploads/2026/07/Acquapazza-Dinner.pdf</t>
  </si>
  <si>
    <t xml:space="preserve">e600ae42e3566dfa723b99d6cf7cb7e3b1b56897f6d8564889898904027cde2e</t>
  </si>
  <si>
    <t xml:space="preserve">library/062_cora-cora-maldives/dining_menu/2025_Acquapazza-Dinner.pdf</t>
  </si>
  <si>
    <t xml:space="preserve">2025_Acquapazza-Lunch.pdf</t>
  </si>
  <si>
    <t xml:space="preserve">https://coracoraresorts.com/wp-content/uploads/2026/07/Acquapazza-Lunch.pdf</t>
  </si>
  <si>
    <t xml:space="preserve">4949e07edd8ac73d3c29b8786df92d158f5f82862aa0dee9049fb3e21a4658df</t>
  </si>
  <si>
    <t xml:space="preserve">library/062_cora-cora-maldives/dining_menu/2025_Acquapazza-Lunch.pdf</t>
  </si>
  <si>
    <t xml:space="preserve">2025_CCM_Premium-All-Inclusive-Beverage-Menu-25_26.pdf</t>
  </si>
  <si>
    <t xml:space="preserve">https://coracoraresorts.com/wp-content/uploads/2025/12/CCM_Premium-All-Inclusive-Beverage-Menu-25_26.pdf</t>
  </si>
  <si>
    <t xml:space="preserve">ed917f0b70ae9d30852bc0671922bd3441f1663607ce473368fa76081cd16ea6</t>
  </si>
  <si>
    <t xml:space="preserve">library/062_cora-cora-maldives/dining_menu/2025_CCM_Premium-All-Inclusive-Beverage-Menu-25_26.pdf</t>
  </si>
  <si>
    <t xml:space="preserve">2025_CCM_MyCoffee_Menu.pdf</t>
  </si>
  <si>
    <t xml:space="preserve">https://coracoraresorts.com/wp-content/uploads/2025/07/CCM_MyCoffee_Menu.pdf</t>
  </si>
  <si>
    <t xml:space="preserve">3e838c655479e60e52c9f69c31ab93801e19af74e1f544cfb72fd6f7192912b5</t>
  </si>
  <si>
    <t xml:space="preserve">library/062_cora-cora-maldives/dining_menu/2025_CCM_MyCoffee_Menu.pdf</t>
  </si>
  <si>
    <t xml:space="preserve">2025_Teien_Teppanyaki_Menu-1.pdf</t>
  </si>
  <si>
    <t xml:space="preserve">https://coracoraresorts.com/wp-content/uploads/2025/06/Teien_Teppanyaki_Menu-1.pdf</t>
  </si>
  <si>
    <t xml:space="preserve">aa8fb83576995c1090d8511ee92d0056ccda1a3dafd8f91506379c3399fa66ee</t>
  </si>
  <si>
    <t xml:space="preserve">library/062_cora-cora-maldives/dining_menu/2025_Teien_Teppanyaki_Menu-1.pdf</t>
  </si>
  <si>
    <t xml:space="preserve">2025_Tazaa-Dinner.pdf</t>
  </si>
  <si>
    <t xml:space="preserve">https://coracoraresorts.com/wp-content/uploads/2025/06/Tazaa-Dinner.pdf</t>
  </si>
  <si>
    <t xml:space="preserve">5e80534d59a202e6e5e09b13842de82469f19eddba55d439aeb9b031ba929da4</t>
  </si>
  <si>
    <t xml:space="preserve">library/062_cora-cora-maldives/dining_menu/2025_Tazaa-Dinner.pdf</t>
  </si>
  <si>
    <t xml:space="preserve">2025_Teien-Dinner.pdf</t>
  </si>
  <si>
    <t xml:space="preserve">https://coracoraresorts.com/wp-content/uploads/2025/06/Teien-Dinner.pdf</t>
  </si>
  <si>
    <t xml:space="preserve">49f1a17d620c597b329f89a01ae67ccb8b49ebae6c0c428a597b7491c4a3a413</t>
  </si>
  <si>
    <t xml:space="preserve">library/062_cora-cora-maldives/dining_menu/2025_Teien-Dinner.pdf</t>
  </si>
  <si>
    <t xml:space="preserve">2024_Grab-N-GO-Menu.pdf</t>
  </si>
  <si>
    <t xml:space="preserve">https://coracoraresorts.com/wp-content/uploads/2024/04/Grab-N-GO-Menu.pdf</t>
  </si>
  <si>
    <t xml:space="preserve">49b4442924599a7c81974716057f1710af660680b804e050b7543cd76deb0641</t>
  </si>
  <si>
    <t xml:space="preserve">library/062_cora-cora-maldives/dining_menu/2024_Grab-N-GO-Menu.pdf</t>
  </si>
  <si>
    <t xml:space="preserve">2023_Acquapazza_Lunch-Menu_A.pdf</t>
  </si>
  <si>
    <t xml:space="preserve">https://coracoraresorts.com/wp-content/uploads/2024/01/Acquapazza_Lunch-Menu_A.pdf</t>
  </si>
  <si>
    <t xml:space="preserve">9be01262aac4cb8d1062814baee5442aa8999dfe7660a4816c3e0f446c392511</t>
  </si>
  <si>
    <t xml:space="preserve">library/062_cora-cora-maldives/dining_menu/2023_Acquapazza_Lunch-Menu_A.pdf</t>
  </si>
  <si>
    <t xml:space="preserve">2023_Acquapazza_Dinner-Menu_A.pdf</t>
  </si>
  <si>
    <t xml:space="preserve">https://coracoraresorts.com/wp-content/uploads/2024/01/Acquapazza_Dinner-Menu_A.pdf</t>
  </si>
  <si>
    <t xml:space="preserve">22bd87452e928c50574fed0e83d9af811ed44b21fa7ca660f0a8f9f72466aea5</t>
  </si>
  <si>
    <t xml:space="preserve">library/062_cora-cora-maldives/dining_menu/2023_Acquapazza_Dinner-Menu_A.pdf</t>
  </si>
  <si>
    <t xml:space="preserve">2023_Ginger-Moon_A-la-Carte-Menu_LowRes.pdf</t>
  </si>
  <si>
    <t xml:space="preserve">https://coracoraresorts.com/wp-content/uploads/2023/08/Ginger-Moon_A-la-Carte-Menu_LowRes.pdf</t>
  </si>
  <si>
    <t xml:space="preserve">57adc63b8c754ea66f7a2ee745cbe7c2ee5e5fec87b1f7bb4e709cf13199664e</t>
  </si>
  <si>
    <t xml:space="preserve">library/062_cora-cora-maldives/dining_menu/2023_Ginger-Moon_A-la-Carte-Menu_LowRes.pdf</t>
  </si>
  <si>
    <t xml:space="preserve">2023_Acquapazza-Dinner-Menu-B.pdf</t>
  </si>
  <si>
    <t xml:space="preserve">https://coracoraresorts.com/wp-content/uploads/2023/06/Acquapazza-Dinner-Menu-B.pdf</t>
  </si>
  <si>
    <t xml:space="preserve">9532ace878a4351baa5fe9b5c3bf8cd4bd76b1465d6f256c79a955762867288f</t>
  </si>
  <si>
    <t xml:space="preserve">library/062_cora-cora-maldives/dining_menu/2023_Acquapazza-Dinner-Menu-B.pdf</t>
  </si>
  <si>
    <t xml:space="preserve">2023_Acquapazza-Lunch-Menu-B.pdf</t>
  </si>
  <si>
    <t xml:space="preserve">https://coracoraresorts.com/wp-content/uploads/2023/06/Acquapazza-Lunch-Menu-B.pdf</t>
  </si>
  <si>
    <t xml:space="preserve">cbb4dc682bf3f29a939a3b191e1719151c97ef46f41692b14a96895b5282b626</t>
  </si>
  <si>
    <t xml:space="preserve">library/062_cora-cora-maldives/dining_menu/2023_Acquapazza-Lunch-Menu-B.pdf</t>
  </si>
  <si>
    <t xml:space="preserve">2022_Tazaa-Lunch.pdf</t>
  </si>
  <si>
    <t xml:space="preserve">https://coracoraresorts.com/wp-content/uploads/2023/09/Tazaa-Lunch.pdf</t>
  </si>
  <si>
    <t xml:space="preserve">b4e4b5a4b02944e1552ce3a68470ce5a7d053c1864a96d42ad6a8cef92ff8d9a</t>
  </si>
  <si>
    <t xml:space="preserve">library/062_cora-cora-maldives/dining_menu/2022_Tazaa-Lunch.pdf</t>
  </si>
  <si>
    <t xml:space="preserve">2022_Tazaa-Dinner.pdf</t>
  </si>
  <si>
    <t xml:space="preserve">https://coracoraresorts.com/wp-content/uploads/2023/09/Tazaa-Dinner.pdf</t>
  </si>
  <si>
    <t xml:space="preserve">1aa5841b40895446bb5fd5f11bfe633eb66c5051e3590ba7dfc8713254755dd4</t>
  </si>
  <si>
    <t xml:space="preserve">library/062_cora-cora-maldives/dining_menu/2022_Tazaa-Dinner.pdf</t>
  </si>
  <si>
    <t xml:space="preserve">2026_CCM-Photo-Video-Services-Price-List-2026.pdf</t>
  </si>
  <si>
    <t xml:space="preserve">https://coracoraresorts.com/wp-content/uploads/2026/01/CCM-Photo-Video-Services-Price-List-2026.pdf</t>
  </si>
  <si>
    <t xml:space="preserve">https://coracoraresorts.com/wp-content/uploads/2026/01/CCM-Photo-Video-Services-Price-List-2026.pdf | https://coracoraresorts.com/wp-content/uploads/2025/11/CCM-Photo-Video-Services-Price-List-2025.pdf</t>
  </si>
  <si>
    <t xml:space="preserve">b343243aa1745f02611da8fb888b150a925635c5183cbdd6afeb33a2f33c02f9</t>
  </si>
  <si>
    <t xml:space="preserve">library/062_cora-cora-maldives/dive_prices/2026_CCM-Photo-Video-Services-Price-List-2026.pdf</t>
  </si>
  <si>
    <t xml:space="preserve">2026_CCM-Full-TGI-List-Price-Lists-2026.pdf</t>
  </si>
  <si>
    <t xml:space="preserve">https://coracoraresorts.com/wp-content/uploads/2026/01/CCM-Full-TGI-List-Price-Lists-2026.pdf</t>
  </si>
  <si>
    <t xml:space="preserve">https://coracoraresorts.com/wp-content/uploads/2026/01/CCM-Full-TGI-List-Price-Lists-2026.pdf | https://coracoraresorts.com/wp-content/uploads/2025/11/CCM-Full-TGI-List-Price-Lists-2025.pdf</t>
  </si>
  <si>
    <t xml:space="preserve">a2b466e1a14a65a467d86166b89c4a002ba9405ae68aec0f3bfdf06bbba37f01</t>
  </si>
  <si>
    <t xml:space="preserve">library/062_cora-cora-maldives/dive_prices/2026_CCM-Full-TGI-List-Price-Lists-2026.pdf</t>
  </si>
  <si>
    <t xml:space="preserve">2026_CCM-Excursions-Price-List-2026.pdf</t>
  </si>
  <si>
    <t xml:space="preserve">https://coracoraresorts.com/wp-content/uploads/2026/01/CCM-Excursions-Price-List-2026.pdf</t>
  </si>
  <si>
    <t xml:space="preserve">https://coracoraresorts.com/wp-content/uploads/2026/01/CCM-Excursions-Price-List-2026.pdf | https://coracoraresorts.com/wp-content/uploads/2025/11/CCM-Excursions-Price-List-2025.pdf</t>
  </si>
  <si>
    <t xml:space="preserve">9c99ba94da6f0230a0889323cf84d1aa4c2f67ad31c202f66d525914913cd0ac</t>
  </si>
  <si>
    <t xml:space="preserve">library/062_cora-cora-maldives/dive_prices/2026_CCM-Excursions-Price-List-2026.pdf</t>
  </si>
  <si>
    <t xml:space="preserve">2026_CCM-Diving-Center-Price-List-2026.pdf</t>
  </si>
  <si>
    <t xml:space="preserve">https://coracoraresorts.com/wp-content/uploads/2026/01/CCM-Diving-Center-Price-List-2026.pdf</t>
  </si>
  <si>
    <t xml:space="preserve">https://coracoraresorts.com/wp-content/uploads/2026/01/CCM-Diving-Center-Price-List-2026.pdf | https://coracoraresorts.com/wp-content/uploads/2025/11/CCM-Diving-Center-Price-List-2025.pdf</t>
  </si>
  <si>
    <t xml:space="preserve">7524c486ad87267100f2b28d9d1d8ada4bdb1bab867633c0778a78fd966fd864</t>
  </si>
  <si>
    <t xml:space="preserve">library/062_cora-cora-maldives/dive_prices/2026_CCM-Diving-Center-Price-List-2026.pdf</t>
  </si>
  <si>
    <t xml:space="preserve">2026_CCM-Water-Sports-Center-Price-List-2026.pdf</t>
  </si>
  <si>
    <t xml:space="preserve">https://coracoraresorts.com/wp-content/uploads/2026/01/CCM-Water-Sports-Center-Price-List-2026.pdf</t>
  </si>
  <si>
    <t xml:space="preserve">https://coracoraresorts.com/wp-content/uploads/2026/01/CCM-Water-Sports-Center-Price-List-2026.pdf | https://coracoraresorts.com/wp-content/uploads/2025/11/CCM-Water-Sports-Center-Price-List-2025.pdf</t>
  </si>
  <si>
    <t xml:space="preserve">9d8fa366234b11de860ee82944f77d5a3ef91f752ea008cd46c5523fe248a5ca</t>
  </si>
  <si>
    <t xml:space="preserve">library/062_cora-cora-maldives/dive_prices/2026_CCM-Water-Sports-Center-Price-List-2026.pdf</t>
  </si>
  <si>
    <t xml:space="preserve">2025_CCM-Diving-Information.pdf</t>
  </si>
  <si>
    <t xml:space="preserve">https://coracoraresorts.com/wp-content/uploads/2025/11/CCM-Diving-Information.pdf</t>
  </si>
  <si>
    <t xml:space="preserve">ef27485dd827303add2d23de0feff24f18b07f18c4b06ceeb8d20bac5a6de963</t>
  </si>
  <si>
    <t xml:space="preserve">library/062_cora-cora-maldives/dive_prices/2025_CCM-Diving-Information.pdf</t>
  </si>
  <si>
    <t xml:space="preserve">2025_CCM-Water-Sports-Center-Price-List-2024_2025.pdf</t>
  </si>
  <si>
    <t xml:space="preserve">https://coracoraresorts.com/wp-content/uploads/2025/04/CCM-Water-Sports-Center-Price-List-2024_2025.pdf</t>
  </si>
  <si>
    <t xml:space="preserve">62d8e69d8b8c00f9f1f588e2d6c914f4edbcc650076799380015a10447f5cc28</t>
  </si>
  <si>
    <t xml:space="preserve">library/062_cora-cora-maldives/dive_prices/2025_CCM-Water-Sports-Center-Price-List-2024_2025.pdf</t>
  </si>
  <si>
    <t xml:space="preserve">2025_CCM-Photo-Video-Services-Price-List-2024_2025.pdf</t>
  </si>
  <si>
    <t xml:space="preserve">https://coracoraresorts.com/wp-content/uploads/2025/04/CCM-Photo-Video-Services-Price-List-2024_2025.pdf</t>
  </si>
  <si>
    <t xml:space="preserve">87aefde2000504b7ae6897d5b7b1f2f93fc70b9bb3b20a08e8423c06291538c8</t>
  </si>
  <si>
    <t xml:space="preserve">library/062_cora-cora-maldives/dive_prices/2025_CCM-Photo-Video-Services-Price-List-2024_2025.pdf</t>
  </si>
  <si>
    <t xml:space="preserve">2025_CCM-Diving-Center-Price-List-2024_2025.pdf</t>
  </si>
  <si>
    <t xml:space="preserve">https://coracoraresorts.com/wp-content/uploads/2025/04/CCM-Diving-Center-Price-List-2024_2025.pdf</t>
  </si>
  <si>
    <t xml:space="preserve">ce21980e540cae4a4aaacaa9f14ec0215ac7f3ac417fde53ea1b233214ba32b2</t>
  </si>
  <si>
    <t xml:space="preserve">library/062_cora-cora-maldives/dive_prices/2025_CCM-Diving-Center-Price-List-2024_2025.pdf</t>
  </si>
  <si>
    <t xml:space="preserve">2025_43ab07f2_CCM-Diving-Information.pdf</t>
  </si>
  <si>
    <t xml:space="preserve">https://coracoraresorts.com/wp-content/uploads/2025/04/CCM-Diving-Information.pdf</t>
  </si>
  <si>
    <t xml:space="preserve">43ab07f2f533d00e9b00f31eedf24d32409038469c690fc43b6746fe020ad36c</t>
  </si>
  <si>
    <t xml:space="preserve">library/062_cora-cora-maldives/dive_prices/2025_43ab07f2_CCM-Diving-Information.pdf</t>
  </si>
  <si>
    <t xml:space="preserve">2025_CCM-Excursions-Price-List-2024_2025.pdf</t>
  </si>
  <si>
    <t xml:space="preserve">https://coracoraresorts.com/wp-content/uploads/2025/04/CCM-Excursions-Price-List-2024_2025.pdf</t>
  </si>
  <si>
    <t xml:space="preserve">b8b18bb503b48ce84652e5c3958c2cf20160664d810fbc3ee66226faeb757fba</t>
  </si>
  <si>
    <t xml:space="preserve">library/062_cora-cora-maldives/dive_prices/2025_CCM-Excursions-Price-List-2024_2025.pdf</t>
  </si>
  <si>
    <t xml:space="preserve">2024_CCM-Dive-Spots-Booklet.pdf</t>
  </si>
  <si>
    <t xml:space="preserve">https://coracoraresorts.com/wp-content/uploads/2024/04/CCM-Dive-Spots-Booklet.pdf</t>
  </si>
  <si>
    <t xml:space="preserve">5cf921b6395c3e41f3e91e4b8c82590ed72937d0d60d423a6fbab497411e5260</t>
  </si>
  <si>
    <t xml:space="preserve">library/062_cora-cora-maldives/dive_prices/2024_CCM-Dive-Spots-Booklet.pdf</t>
  </si>
  <si>
    <t xml:space="preserve">2023_CCM-Excursions-Price-List-2022_2023-1.pdf</t>
  </si>
  <si>
    <t xml:space="preserve">https://coracoraresorts.com/wp-content/uploads/2023/06/CCM-Excursions-Price-List-2022_2023-1.pdf</t>
  </si>
  <si>
    <t xml:space="preserve">88b48605aa36cf5c4290c92af1cc35f320b3a52860161b9221b13618bde08e43</t>
  </si>
  <si>
    <t xml:space="preserve">library/062_cora-cora-maldives/dive_prices/2023_CCM-Excursions-Price-List-2022_2023-1.pdf</t>
  </si>
  <si>
    <t xml:space="preserve">2026_CoRa-kids-Activity-Calendar-2026.pdf</t>
  </si>
  <si>
    <t xml:space="preserve">https://coracoraresorts.com/wp-content/uploads/2026/06/CoRa-kids-Activity-Calendar-2026.pdf</t>
  </si>
  <si>
    <t xml:space="preserve">faecd3e5f974062cc3c1742b33552adab67809e069af87575a2ae27a13e64c5d</t>
  </si>
  <si>
    <t xml:space="preserve">library/062_cora-cora-maldives/excursions/2026_CoRa-kids-Activity-Calendar-2026.pdf</t>
  </si>
  <si>
    <t xml:space="preserve">2025_CoRa-kids-Activity-Calendar.pdf</t>
  </si>
  <si>
    <t xml:space="preserve">https://coracoraresorts.com/wp-content/uploads/2025/06/CoRa-kids-Activity-Calendar.pdf</t>
  </si>
  <si>
    <t xml:space="preserve">9ccbfe4338c5a6a4996e125a628a8c30b52d9f14171132478a558d43cad8e14f</t>
  </si>
  <si>
    <t xml:space="preserve">library/062_cora-cora-maldives/excursions/2025_CoRa-kids-Activity-Calendar.pdf</t>
  </si>
  <si>
    <t xml:space="preserve">2023_Drizzly-Days-Activities-CoRa-Kids-2023.pdf</t>
  </si>
  <si>
    <t xml:space="preserve">https://coracoraresorts.com/wp-content/uploads/2023/07/Drizzly-Days-Activities-CoRa-Kids-2023.pdf</t>
  </si>
  <si>
    <t xml:space="preserve">b7d2d1dbed95b27f8217c2d9666783f4fc29c6d653cfa99e8d0c6f5d9a45b5b0</t>
  </si>
  <si>
    <t xml:space="preserve">library/062_cora-cora-maldives/excursions/2023_Drizzly-Days-Activities-CoRa-Kids-2023.pdf</t>
  </si>
  <si>
    <t xml:space="preserve">2023_CCM-CoRa-kids-Activity-Calendar-22_23.pdf</t>
  </si>
  <si>
    <t xml:space="preserve">https://coracoraresorts.com/wp-content/uploads/2023/07/CCM-CoRa-kids-Activity-Calendar-22_23.pdf</t>
  </si>
  <si>
    <t xml:space="preserve">99fa0f6d1915f241e2c66e3254880a68ae3a5e53bda72fc2c08977d35784f505</t>
  </si>
  <si>
    <t xml:space="preserve">library/062_cora-cora-maldives/excursions/2023_CCM-CoRa-kids-Activity-Calendar-22_23.pdf</t>
  </si>
  <si>
    <t xml:space="preserve">2026_CCM-CoRa-kids_-Festive-Program-2025-2026.pdf</t>
  </si>
  <si>
    <t xml:space="preserve">https://coracoraresorts.com/wp-content/uploads/2025/12/CCM-CoRa-kids®-Festive-Program-2025-2026.pdf</t>
  </si>
  <si>
    <t xml:space="preserve">f88b08888cb783e5763e2c03f4eaa078d6c13e491966b8fce686d3fe2afa15ed</t>
  </si>
  <si>
    <t xml:space="preserve">library/062_cora-cora-maldives/kids/2026_CCM-CoRa-kids_-Festive-Program-2025-2026.pdf</t>
  </si>
  <si>
    <t xml:space="preserve">2026_Cora-Cora-Environmental-Policy-2026-1.pdf</t>
  </si>
  <si>
    <t xml:space="preserve">https://coracoraresorts.com/wp-content/uploads/2026/01/Cora-Cora-Environmental-Policy-2026-1.pdf</t>
  </si>
  <si>
    <t xml:space="preserve">a00af7ec5debbfad555ebdd98902c8dc24bb6e63d22e7f23afd5e85cac02af79</t>
  </si>
  <si>
    <t xml:space="preserve">library/062_cora-cora-maldives/sustainability/2026_Cora-Cora-Environmental-Policy-2026-1.pdf</t>
  </si>
  <si>
    <t xml:space="preserve">2025_Sustainability-Impact-report-2025-1.pdf</t>
  </si>
  <si>
    <t xml:space="preserve">https://coracoraresorts.com/wp-content/uploads/2026/08/Sustainability-Impact-report-2025-1.pdf</t>
  </si>
  <si>
    <t xml:space="preserve">cf3a96253fd09d04aeab24c2125e3e328fb27bc843f2d843ba1da4b49d8186bf</t>
  </si>
  <si>
    <t xml:space="preserve">library/062_cora-cora-maldives/sustainability/2025_Sustainability-Impact-report-2025-1.pdf</t>
  </si>
  <si>
    <t xml:space="preserve">2025_Impact-report-2025-3-1.pdf</t>
  </si>
  <si>
    <t xml:space="preserve">https://coracoraresorts.com/wp-content/uploads/2026/08/Impact-report-2025-3-1.pdf</t>
  </si>
  <si>
    <t xml:space="preserve">6fc15d9cafccd4e1dcff548c583b2c020d95ca13dcdc7ae5251a054e1ec98458</t>
  </si>
  <si>
    <t xml:space="preserve">library/062_cora-cora-maldives/sustainability/2025_Impact-report-2025-3-1.pdf</t>
  </si>
  <si>
    <t xml:space="preserve">2025_CCM-Green-Book.pdf</t>
  </si>
  <si>
    <t xml:space="preserve">https://coracoraresorts.com/wp-content/uploads/2025/05/CCM-Green-Book.pdf</t>
  </si>
  <si>
    <t xml:space="preserve">75c508d481fdeff2be993c5bab5ae02626aa646cfbc46d48e5b4e23d85dc3750</t>
  </si>
  <si>
    <t xml:space="preserve">library/062_cora-cora-maldives/sustainability/2025_CCM-Green-Book.pdf</t>
  </si>
  <si>
    <t xml:space="preserve">2025_Cora-Cora-Environmental-Policy-2025.pdf</t>
  </si>
  <si>
    <t xml:space="preserve">https://coracoraresorts.com/wp-content/uploads/2025/04/Cora-Cora-Environmental-Policy-2025.pdf</t>
  </si>
  <si>
    <t xml:space="preserve">84b0ffb0fff23a5c9882c9276cbd0c149c3d9ed186ea4c39597aa5755ed1aa74</t>
  </si>
  <si>
    <t xml:space="preserve">library/062_cora-cora-maldives/sustainability/2025_Cora-Cora-Environmental-Policy-2025.pdf</t>
  </si>
  <si>
    <t xml:space="preserve">2026_CCM-Aloha-Ohana-Easter-Party-Calendar-2026.pdf</t>
  </si>
  <si>
    <t xml:space="preserve">https://coracoraresorts.com/wp-content/uploads/2026/02/CCM-Aloha-Ohana-Easter-Party-Calendar-2026.pdf</t>
  </si>
  <si>
    <t xml:space="preserve">be84fd428ace1e8670c6c6020e080be0e246c1927cf33bd088b614a291ad6c19</t>
  </si>
  <si>
    <t xml:space="preserve">library/062_cora-cora-maldives/calendar/2026_CCM-Aloha-Ohana-Easter-Party-Calendar-2026.pdf</t>
  </si>
  <si>
    <t xml:space="preserve">2026_CCM-Overview-Schedule-2026.pdf</t>
  </si>
  <si>
    <t xml:space="preserve">https://coracoraresorts.com/wp-content/uploads/2026/01/CCM-Overview-Schedule-2026.pdf</t>
  </si>
  <si>
    <t xml:space="preserve">853371782301da767336422d20d5e6b642af925edf0f2cfa634d135b2a36a6b6</t>
  </si>
  <si>
    <t xml:space="preserve">library/062_cora-cora-maldives/calendar/2026_CCM-Overview-Schedule-2026.pdf</t>
  </si>
  <si>
    <t xml:space="preserve">2026_CCM-Welcome-to-the-Northpole-Festive-Program-2025-2026.pdf</t>
  </si>
  <si>
    <t xml:space="preserve">https://coracoraresorts.com/wp-content/uploads/2025/12/CCM-Welcome-to-the-Northpole-Festive-Program-2025-2026.pdf</t>
  </si>
  <si>
    <t xml:space="preserve">9a4a6c097a002841bd2810dc66d12dc80f466ab5cc928573500ce36af76e9e39</t>
  </si>
  <si>
    <t xml:space="preserve">library/062_cora-cora-maldives/calendar/2026_CCM-Welcome-to-the-Northpole-Festive-Program-2025-2026.pdf</t>
  </si>
  <si>
    <t xml:space="preserve">2026_CCM-MOKSHA_-Festive-Program-2025-2026.pdf</t>
  </si>
  <si>
    <t xml:space="preserve">https://coracoraresorts.com/wp-content/uploads/2025/12/CCM-MOKSHA®-Festive-Program-2025-2026.pdf</t>
  </si>
  <si>
    <t xml:space="preserve">02ced66b5dd6978df47f2489f06b2a07f96ac6fac97fb8534066e34603d53cda</t>
  </si>
  <si>
    <t xml:space="preserve">library/062_cora-cora-maldives/calendar/2026_CCM-MOKSHA_-Festive-Program-2025-2026.pdf</t>
  </si>
  <si>
    <t xml:space="preserve">2025_Hondaafushi presentation 2025.pdf</t>
  </si>
  <si>
    <t xml:space="preserve">https://maldives.ru/doc/doc/Hondaafushi%20presentation%202025.pdf</t>
  </si>
  <si>
    <t xml:space="preserve">e853c593c98beef67485ae7ac5db645d4bc29c3bcbd7127d9698a877cda8030d</t>
  </si>
  <si>
    <t xml:space="preserve">library/063_hondaafushi-island-resort/brochure/2025_Hondaafushi presentation 2025.pdf</t>
  </si>
  <si>
    <t xml:space="preserve">2025_Radisson-Blu-Resort-Maldives-Map.pdf</t>
  </si>
  <si>
    <t xml:space="preserve">https://www.neoscapesmaldives.com/wp-content/uploads/Radisson-Blu-Resort-Maldives-Map.pdf</t>
  </si>
  <si>
    <t xml:space="preserve">c10fee1c9d082243c2bddfb507906931224783e01b343539dc499fac550401a9</t>
  </si>
  <si>
    <t xml:space="preserve">library/064_radisson-blu-resort-maldives/map/2025_Radisson-Blu-Resort-Maldives-Map.pdf</t>
  </si>
  <si>
    <t xml:space="preserve">2026_Radisson-Blu-Resort-Maldives_Eid_2026.pdf</t>
  </si>
  <si>
    <t xml:space="preserve">https://letsgomaldives.com/wp-content/uploads/2026/03/Radisson-Blu-Resort-Maldives_Eid_2026.pdf</t>
  </si>
  <si>
    <t xml:space="preserve">c6a36f4b605af85708e564503ff20bf9c509fb33e216c405070a0ab96e3154f1</t>
  </si>
  <si>
    <t xml:space="preserve">library/064_radisson-blu-resort-maldives/dining_menu/2026_Radisson-Blu-Resort-Maldives_Eid_2026.pdf</t>
  </si>
  <si>
    <t xml:space="preserve">2025_Radisson-Blu-Resort-Maldives-August_2025_Newsletter.pdf</t>
  </si>
  <si>
    <t xml:space="preserve">https://www.neoscapesmaldives.com/wp-content/uploads/Radisson-Blu-Resort-Maldives-August_2025_Newsletter.pdf</t>
  </si>
  <si>
    <t xml:space="preserve">8ff781ac63a437375958d4b57280baf47c0566379eaaa77c18e9105aee4ddae8</t>
  </si>
  <si>
    <t xml:space="preserve">library/064_radisson-blu-resort-maldives/press_kit/2025_Radisson-Blu-Resort-Maldives-August_2025_Newsletter.pdf</t>
  </si>
  <si>
    <t xml:space="preserve">2026_Cheval-Blanc-Randheli.pdf</t>
  </si>
  <si>
    <t xml:space="preserve">https://awesomegetawaymaldives.com/wp-content/uploads/2026/04/Cheval-Blanc-Randheli.pdf</t>
  </si>
  <si>
    <t xml:space="preserve">19bcabfe121338a66562a2686e728162afbf3aec62021288562390cd83dfacfe</t>
  </si>
  <si>
    <t xml:space="preserve">library/065_cheval-blanc-randheli/factsheet/2026_Cheval-Blanc-Randheli.pdf</t>
  </si>
  <si>
    <t xml:space="preserve">2022_Cheval-Blanc-Randheli-Factsheet.pdf</t>
  </si>
  <si>
    <t xml:space="preserve">https://www.neoscapesmaldives.com/wp-content/uploads/Cheval-Blanc-Randheli-Factsheet.pdf</t>
  </si>
  <si>
    <t xml:space="preserve">81c625ad9c4f4b1ec792543edfadd11e873430a9bca9a7742fee85bd9a094d6e</t>
  </si>
  <si>
    <t xml:space="preserve">library/065_cheval-blanc-randheli/factsheet/2022_Cheval-Blanc-Randheli-Factsheet.pdf</t>
  </si>
  <si>
    <t xml:space="preserve">2018_Cheval-Blanc-Randheli-Factsheet-EN.pdf</t>
  </si>
  <si>
    <t xml:space="preserve">https://www.neoscapesmaldives.com/wp-content/uploads/Cheval-Blanc-Randheli-Factsheet-EN.pdf</t>
  </si>
  <si>
    <t xml:space="preserve">7c210e865fef54f915e2599c9be10457f80352a37ebe68f24dfa4696f1becffc</t>
  </si>
  <si>
    <t xml:space="preserve">library/065_cheval-blanc-randheli/factsheet/2018_Cheval-Blanc-Randheli-Factsheet-EN.pdf</t>
  </si>
  <si>
    <t xml:space="preserve">2026_b-V7Jr1jqx8IEXUF_BrochureSpa_ChevalBlancRandheli_EN.pdf</t>
  </si>
  <si>
    <t xml:space="preserve">chevalblanc.com</t>
  </si>
  <si>
    <t xml:space="preserve">https://lvmh-chevalblanc.cdn.prismic.io/lvmh-chevalblanc/b-V7Jr1jqx8IEXUF_BrochureSpa_ChevalBlancRandheli_EN.pdf</t>
  </si>
  <si>
    <t xml:space="preserve">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</si>
  <si>
    <t xml:space="preserve">f3841cb37364ec74821430aa534a88ed50a6dbb671bc55d589a6cb9a539fa7ec</t>
  </si>
  <si>
    <t xml:space="preserve">library/065_cheval-blanc-randheli/spa_menu/2026_b-V7Jr1jqx8IEXUF_BrochureSpa_ChevalBlancRandheli_EN.pdf</t>
  </si>
  <si>
    <t xml:space="preserve">2026_a3v4hr_XlVvnJaFk_CBRExperiences-EN.pdf</t>
  </si>
  <si>
    <t xml:space="preserve">https://lvmh-chevalblanc.cdn.prismic.io/lvmh-chevalblanc/a3v4hr_XlVvnJaFk_CBRExperiences-EN.pdf</t>
  </si>
  <si>
    <t xml:space="preserve">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</si>
  <si>
    <t xml:space="preserve">0464014e37de6cad97de2104198504298c027fa9e8fc266233de60b0250072a9</t>
  </si>
  <si>
    <t xml:space="preserve">library/065_cheval-blanc-randheli/excursions/2026_a3v4hr_XlVvnJaFk_CBRExperiences-EN.pdf</t>
  </si>
  <si>
    <t xml:space="preserve">2026_3D6MAkRHjqmgWdF-_FamiliesatChevalBlancRandheli-EN.pdf</t>
  </si>
  <si>
    <t xml:space="preserve">https://lvmh-chevalblanc.cdn.prismic.io/lvmh-chevalblanc/3D6MAkRHjqmgWdF-_FamiliesatChevalBlancRandheli-EN.pdf</t>
  </si>
  <si>
    <t xml:space="preserve">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</si>
  <si>
    <t xml:space="preserve">549ec5f643047e44ac51a05f74668eac0f25a5408039968767072c6c8e80592c</t>
  </si>
  <si>
    <t xml:space="preserve">library/065_cheval-blanc-randheli/kids/2026_3D6MAkRHjqmgWdF-_FamiliesatChevalBlancRandheli-EN.pdf</t>
  </si>
  <si>
    <t xml:space="preserve">2024_Z9QvOBsAHJWomi3n_CBRPressKitupdated2024-EN-.pdf</t>
  </si>
  <si>
    <t xml:space="preserve">https://lvmh-chevalblanc.cdn.prismic.io/lvmh-chevalblanc/Z9QvOBsAHJWomi3n_CBRPressKitupdated2024-EN-.pdf</t>
  </si>
  <si>
    <t xml:space="preserve">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</si>
  <si>
    <t xml:space="preserve">928d1e9f5356edbd0fc369a43fb29d410cf01ae51de446275477414715ecf0af</t>
  </si>
  <si>
    <t xml:space="preserve">library/065_cheval-blanc-randheli/press_kit/2024_Z9QvOBsAHJWomi3n_CBRPressKitupdated2024-EN-.pdf</t>
  </si>
  <si>
    <t xml:space="preserve">2026_cmf_all_inclusive_factsheet.pdf</t>
  </si>
  <si>
    <t xml:space="preserve">comohotels.com</t>
  </si>
  <si>
    <t xml:space="preserve">https://de87ve0y4m3tc.cloudfront.net/comohotels.com-2459770069/cms/pressroom/cmf_all_inclusive_factsheet.pdf</t>
  </si>
  <si>
    <t xml:space="preserve">b513a6ee4c640c57ba9a4721aee0e5766c6c153462102b3035fba3fcf3542323</t>
  </si>
  <si>
    <t xml:space="preserve">library/066_como-maalifushi/factsheet/2026_cmf_all_inclusive_factsheet.pdf</t>
  </si>
  <si>
    <t xml:space="preserve">2020_como_maalifushi_groups_and_events_fact_sheet.pdf</t>
  </si>
  <si>
    <t xml:space="preserve">https://de87ve0y4m3tc.cloudfront.net/comohotels.dev.cendynecommerce.com-2459770069/cms/pressroom/como_maalifushi_groups_and_events_fact_sheet.pdf</t>
  </si>
  <si>
    <t xml:space="preserve">b1ea8f1ade4031c3b027beec78fc0c1a6fba2c9598ccb5d1f19f959503ccaa93</t>
  </si>
  <si>
    <t xml:space="preserve">library/066_como-maalifushi/factsheet/2020_como_maalifushi_groups_and_events_fact_sheet.pdf</t>
  </si>
  <si>
    <t xml:space="preserve">2015_COMO-Maalifushi-Fact-Sheet.pdf</t>
  </si>
  <si>
    <t xml:space="preserve">https://neoscapesmaldives.com/wp-content/uploads/COMO-Maalifushi-Fact-Sheet.pdf</t>
  </si>
  <si>
    <t xml:space="preserve">6bd9c06a4d43e0772ad94b315a1f5fcf24fc750da311f6fa85ef20a4de19cf72</t>
  </si>
  <si>
    <t xml:space="preserve">library/066_como-maalifushi/factsheet/2015_COMO-Maalifushi-Fact-Sheet.pdf</t>
  </si>
  <si>
    <t xml:space="preserve">2024_cmf_wedding_brochure.pdf</t>
  </si>
  <si>
    <t xml:space="preserve">https://de87ve0y4m3tc.cloudfront.net/comohotels.dev.cendynecommerce.com-2459770069/cms/pressroom/cmf_wedding_brochure.pdf</t>
  </si>
  <si>
    <t xml:space="preserve">b9895442706fd2c3dd875ebce574a2426f1500d40ac0eb939a9b328ac874f9c9</t>
  </si>
  <si>
    <t xml:space="preserve">library/066_como-maalifushi/wedding/2024_cmf_wedding_brochure.pdf</t>
  </si>
  <si>
    <t xml:space="preserve">2025_como_maalifushi_brochure_privateislandbuyout.pdf</t>
  </si>
  <si>
    <t xml:space="preserve">https://de87ve0y4m3tc.cloudfront.net/comohotels.com-2459770069/cms/pressroom/como_maalifushi_brochure_privateislandbuyout.pdf</t>
  </si>
  <si>
    <t xml:space="preserve">https://de87ve0y4m3tc.cloudfront.net/comohotels.com-2459770069/cms/pressroom/como_maalifushi_brochure_privateislandbuyout.pdf | https://de87ve0y4m3tc.cloudfront.net/comohotels.dev.cendynecommerce.com-2459770069/cms/pressroom/como_maalifushi_brochure_privateislandbuyout.pdf</t>
  </si>
  <si>
    <t xml:space="preserve">15f75a9c818140126d4f42603c8a923ad1aa9176e2b27594a80dfae62b965237</t>
  </si>
  <si>
    <t xml:space="preserve">library/066_como-maalifushi/events/2025_como_maalifushi_brochure_privateislandbuyout.pdf</t>
  </si>
  <si>
    <t xml:space="preserve">2024_como_maalifushi_surfing_map.pdf</t>
  </si>
  <si>
    <t xml:space="preserve">https://de87ve0y4m3tc.cloudfront.net/comohotels.com-2459770069/cms/pressroom/como_maalifushi_surfing_map.pdf</t>
  </si>
  <si>
    <t xml:space="preserve">aeb08322934cab08c47d69c3fa2bd4cab310439d238e231f9c2bc9c15e67a1fa</t>
  </si>
  <si>
    <t xml:space="preserve">library/066_como-maalifushi/map/2024_como_maalifushi_surfing_map.pdf</t>
  </si>
  <si>
    <t xml:space="preserve">2019_COMO-Maalifushi-Island-Map.pdf</t>
  </si>
  <si>
    <t xml:space="preserve">https://neoscapesmaldives.com/wp-content/uploads/COMO-Maalifushi-Island-Map.pdf</t>
  </si>
  <si>
    <t xml:space="preserve">c624bc434b81d21b74c779a88daaaa59299ec07e2153fb2e25b59353e6b552f9</t>
  </si>
  <si>
    <t xml:space="preserve">library/066_como-maalifushi/map/2019_COMO-Maalifushi-Island-Map.pdf</t>
  </si>
  <si>
    <t xml:space="preserve">2027_cmf_cs_vp_kimberly_rose_treatment_menu.pdf</t>
  </si>
  <si>
    <t xml:space="preserve">https://de87ve0y4m3tc.cloudfront.net/comohotels.com-2459770069/cms/pressroom/cmf_cs_vp_kimberly_rose_treatment_menu.pdf</t>
  </si>
  <si>
    <t xml:space="preserve">e11936d9890b48794a67a7e61e9b928d2c901369a15957a5133908f4858eae8a</t>
  </si>
  <si>
    <t xml:space="preserve">library/066_como-maalifushi/spa_menu/2027_cmf_cs_vp_kimberly_rose_treatment_menu.pdf</t>
  </si>
  <si>
    <t xml:space="preserve">ambiguous match [66]</t>
  </si>
  <si>
    <t xml:space="preserve">2026_cmf_cs_claudio_bolognini_treatment_menu.pdf</t>
  </si>
  <si>
    <t xml:space="preserve">https://de87ve0y4m3tc.cloudfront.net/comohotels.com-2459770069/cms/pressroom/cmf_cs_claudio_bolognini_treatment_menu.pdf</t>
  </si>
  <si>
    <t xml:space="preserve">25211951e766f183cbb0254297c3b897b664d8ca09a7ff3c7b40a6047ec58158</t>
  </si>
  <si>
    <t xml:space="preserve">library/066_como-maalifushi/spa_menu/2026_cmf_cs_claudio_bolognini_treatment_menu.pdf</t>
  </si>
  <si>
    <t xml:space="preserve">2026_cmf_cs_vp_martina_treatment_menu.pdf</t>
  </si>
  <si>
    <t xml:space="preserve">https://de87ve0y4m3tc.cloudfront.net/comohotels.com-2459770069/cms/pressroom/cmf_cs_vp_martina_treatment_menu.pdf</t>
  </si>
  <si>
    <t xml:space="preserve">5c19aae5a25ac07e75b6a79cb5efac79751adbcf7f04002d2d5b5b8e3b30550d</t>
  </si>
  <si>
    <t xml:space="preserve">library/066_como-maalifushi/spa_menu/2026_cmf_cs_vp_martina_treatment_menu.pdf</t>
  </si>
  <si>
    <t xml:space="preserve">2025_como_maalifushi_como_shambhala_fulltreatmentmenu.pdf</t>
  </si>
  <si>
    <t xml:space="preserve">https://de87ve0y4m3tc.cloudfront.net/comohotels.com-2459770069/cms/pressroom/como_maalifushi_como_shambhala_fulltreatmentmenu.pdf</t>
  </si>
  <si>
    <t xml:space="preserve">2a113c217983f52b500ac1cbef0fbde1fa1a3f3eb665dece5a599be014597072</t>
  </si>
  <si>
    <t xml:space="preserve">library/066_como-maalifushi/spa_menu/2025_como_maalifushi_como_shambhala_fulltreatmentmenu.pdf</t>
  </si>
  <si>
    <t xml:space="preserve">2025_como_maalifushi_private_dining_brochure.pdf</t>
  </si>
  <si>
    <t xml:space="preserve">https://de87ve0y4m3tc.cloudfront.net/comohotels.com-2459770069/cms/pressroom/como_maalifushi_private_dining_brochure.pdf</t>
  </si>
  <si>
    <t xml:space="preserve">6527082f91feb5bdc6e46477bbdfa3d608094c2c6129c99114f60768e081e096</t>
  </si>
  <si>
    <t xml:space="preserve">library/066_como-maalifushi/dining_menu/2025_como_maalifushi_private_dining_brochure.pdf</t>
  </si>
  <si>
    <t xml:space="preserve">2025_cmf_como_shambala_kitchen_menu.pdf</t>
  </si>
  <si>
    <t xml:space="preserve">https://de87ve0y4m3tc.cloudfront.net/comohotels.com-2459770069/cms/pressroom/cmf_como_shambala_kitchen_menu.pdf</t>
  </si>
  <si>
    <t xml:space="preserve">f3b35dd2323021c9ea93454e7c8cfef0a84354a1822ff86caf608a1a5d5efa99</t>
  </si>
  <si>
    <t xml:space="preserve">library/066_como-maalifushi/dining_menu/2025_cmf_como_shambala_kitchen_menu.pdf</t>
  </si>
  <si>
    <t xml:space="preserve">2025_como_maalifushi_dining_thilai_beveragemenu.pdf</t>
  </si>
  <si>
    <t xml:space="preserve">https://de87ve0y4m3tc.cloudfront.net/comohotels.com-2459770069/cms/pressroom/como_maalifushi_dining_thilai_beveragemenu.pdf</t>
  </si>
  <si>
    <t xml:space="preserve">0dc2f841748f474b15cf420152c6639dd453c119b44c795430b43518545b8f83</t>
  </si>
  <si>
    <t xml:space="preserve">library/066_como-maalifushi/dining_menu/2025_como_maalifushi_dining_thilai_beveragemenu.pdf</t>
  </si>
  <si>
    <t xml:space="preserve">2025_como_maalifushi_dining_madilunchmenu.pdf</t>
  </si>
  <si>
    <t xml:space="preserve">https://de87ve0y4m3tc.cloudfront.net/comohotels.com-2459770069/cms/pressroom/como_maalifushi_dining_madilunchmenu.pdf</t>
  </si>
  <si>
    <t xml:space="preserve">3716232a9600b1b66111d7753817957e7747ef37a4f47440fc88147f27943fd1</t>
  </si>
  <si>
    <t xml:space="preserve">library/066_como-maalifushi/dining_menu/2025_como_maalifushi_dining_madilunchmenu.pdf</t>
  </si>
  <si>
    <t xml:space="preserve">2025_cmf_cs_advance_cleanse_itinerary.pdf</t>
  </si>
  <si>
    <t xml:space="preserve">https://de87ve0y4m3tc.cloudfront.net/comohotels.com-2459770069/cms/pressroom/cmf_cs_advance_cleanse_itinerary.pdf</t>
  </si>
  <si>
    <t xml:space="preserve">b6ef86f4a78801a5eb83030b9aa7e07ee25570c7c6ce89f4bb27a30e2f423f7e</t>
  </si>
  <si>
    <t xml:space="preserve">library/066_como-maalifushi/dining_menu/2025_cmf_cs_advance_cleanse_itinerary.pdf</t>
  </si>
  <si>
    <t xml:space="preserve">2025_cmf_cs_beginner_cleanse_itinerary.pdf</t>
  </si>
  <si>
    <t xml:space="preserve">https://de87ve0y4m3tc.cloudfront.net/comohotels.com-2459770069/cms/pressroom/cmf_cs_beginner_cleanse_itinerary.pdf</t>
  </si>
  <si>
    <t xml:space="preserve">666dffd7d07b44c2e0110c4b65545e6d3f6bc67420e7511e62e00f168b297409</t>
  </si>
  <si>
    <t xml:space="preserve">library/066_como-maalifushi/dining_menu/2025_cmf_cs_beginner_cleanse_itinerary.pdf</t>
  </si>
  <si>
    <t xml:space="preserve">2025_como_maalifushi_dining_madi_beveragemenu.pdf</t>
  </si>
  <si>
    <t xml:space="preserve">https://de87ve0y4m3tc.cloudfront.net/comohotels.com-2459770069/cms/pressroom/como_maalifushi_dining_madi_beveragemenu.pdf</t>
  </si>
  <si>
    <t xml:space="preserve">052721ae9492e7898af190b65be9e29fd1061ab6de92693d74797855a1d49892</t>
  </si>
  <si>
    <t xml:space="preserve">library/066_como-maalifushi/dining_menu/2025_como_maalifushi_dining_madi_beveragemenu.pdf</t>
  </si>
  <si>
    <t xml:space="preserve">2025_como_maalifushi_dining_madi_indonesiansetmenu.pdf</t>
  </si>
  <si>
    <t xml:space="preserve">https://de87ve0y4m3tc.cloudfront.net/comohotels.com-2459770069/cms/pressroom/como_maalifushi_dining_madi_indonesiansetmenu.pdf</t>
  </si>
  <si>
    <t xml:space="preserve">e745a68fd9bc77edb94ac11848bf4d886709fa17dd11ea1aabc957b8d8a81f30</t>
  </si>
  <si>
    <t xml:space="preserve">library/066_como-maalifushi/dining_menu/2025_como_maalifushi_dining_madi_indonesiansetmenu.pdf</t>
  </si>
  <si>
    <t xml:space="preserve">2025_como_maalifushi_dining_madibreakfastmenu.pdf</t>
  </si>
  <si>
    <t xml:space="preserve">https://de87ve0y4m3tc.cloudfront.net/comohotels.com-2459770069/cms/pressroom/como_maalifushi_dining_madibreakfastmenu.pdf</t>
  </si>
  <si>
    <t xml:space="preserve">9120f07b0f092348675ee12748fda0deb8e8c9ef458e2ca9246020899fb28112</t>
  </si>
  <si>
    <t xml:space="preserve">library/066_como-maalifushi/dining_menu/2025_como_maalifushi_dining_madibreakfastmenu.pdf</t>
  </si>
  <si>
    <t xml:space="preserve">2025_como_maalifushi_in_villa_dining_late_night_menu.pdf</t>
  </si>
  <si>
    <t xml:space="preserve">https://de87ve0y4m3tc.cloudfront.net/comohotels.com-2459770069/cms/pressroom/como_maalifushi_in_villa_dining_late_night_menu.pdf</t>
  </si>
  <si>
    <t xml:space="preserve">65bf5899d454d847dfb378483f482feb6e7cce3647331540e8f64a43d701847b</t>
  </si>
  <si>
    <t xml:space="preserve">library/066_como-maalifushi/dining_menu/2025_como_maalifushi_in_villa_dining_late_night_menu.pdf</t>
  </si>
  <si>
    <t xml:space="preserve">2025_como_maalifushi_in_villa_dining_childrens_menu.pdf</t>
  </si>
  <si>
    <t xml:space="preserve">https://de87ve0y4m3tc.cloudfront.net/comohotels.com-2459770069/cms/pressroom/como_maalifushi_in_villa_dining_childrens_menu.pdf</t>
  </si>
  <si>
    <t xml:space="preserve">fa949bdf06759deb9946c304f4c06bc60597661bb445a53d2e88599e5f052e76</t>
  </si>
  <si>
    <t xml:space="preserve">library/066_como-maalifushi/dining_menu/2025_como_maalifushi_in_villa_dining_childrens_menu.pdf</t>
  </si>
  <si>
    <t xml:space="preserve">2025_como_maalifushi_in_villa_dining_menu.pdf</t>
  </si>
  <si>
    <t xml:space="preserve">https://de87ve0y4m3tc.cloudfront.net/comohotels.com-2459770069/cms/pressroom/como_maalifushi_in_villa_dining_menu.pdf</t>
  </si>
  <si>
    <t xml:space="preserve">25aa84f433bd9ae036658fba9f233e9a1f9202ea9d85fa6f70a9680edc734397</t>
  </si>
  <si>
    <t xml:space="preserve">library/066_como-maalifushi/dining_menu/2025_como_maalifushi_in_villa_dining_menu.pdf</t>
  </si>
  <si>
    <t xml:space="preserve">2025_cmf_como_compass_activities_menu.pdf</t>
  </si>
  <si>
    <t xml:space="preserve">https://de87ve0y4m3tc.cloudfront.net/comohotels.com-2459770069/cms/pressroom/cmf_como_compass_activities_menu.pdf</t>
  </si>
  <si>
    <t xml:space="preserve">0049bfc32219b63a9e9db7d4161978d53855a2f4e71ea1c778058b2403492911</t>
  </si>
  <si>
    <t xml:space="preserve">library/066_como-maalifushi/dining_menu/2025_cmf_como_compass_activities_menu.pdf</t>
  </si>
  <si>
    <t xml:space="preserve">2025_como_maalifushi_dining_tai_beveragemenu.pdf</t>
  </si>
  <si>
    <t xml:space="preserve">https://de87ve0y4m3tc.cloudfront.net/comohotels.com-2459770069/cms/pressroom/como_maalifushi_dining_tai_beveragemenu.pdf</t>
  </si>
  <si>
    <t xml:space="preserve">a2e43252a7050a666aad76321d209c54c045ea05dca810711808047e2d25a762</t>
  </si>
  <si>
    <t xml:space="preserve">library/066_como-maalifushi/dining_menu/2025_como_maalifushi_dining_tai_beveragemenu.pdf</t>
  </si>
  <si>
    <t xml:space="preserve">2024_como_maalifushi_dining_taimenu.pdf</t>
  </si>
  <si>
    <t xml:space="preserve">https://de87ve0y4m3tc.cloudfront.net/comohotels.com-2459770069/cms/pressroom/como_maalifushi_dining_taimenu.pdf</t>
  </si>
  <si>
    <t xml:space="preserve">0d1a413d7cb882e288a8c58e8d59ac54d7ba072d2e46be0279f703da8da0b428</t>
  </si>
  <si>
    <t xml:space="preserve">library/066_como-maalifushi/dining_menu/2024_como_maalifushi_dining_taimenu.pdf</t>
  </si>
  <si>
    <t xml:space="preserve">2024_cmf_in_villa_dining_menu.pdf</t>
  </si>
  <si>
    <t xml:space="preserve">https://de87ve0y4m3tc.cloudfront.net/comohotels.com-2459770069/cms/pressroom/cmf_in_villa_dining_menu.pdf</t>
  </si>
  <si>
    <t xml:space="preserve">936cab1e99b813fb3e14ad93daaa7f7827b221fb2d1c2ed248359d2194571642</t>
  </si>
  <si>
    <t xml:space="preserve">library/066_como-maalifushi/dining_menu/2024_cmf_in_villa_dining_menu.pdf</t>
  </si>
  <si>
    <t xml:space="preserve">2026_cmf_light_tackle_and_fly_fishing_rate_sheet.pdf</t>
  </si>
  <si>
    <t xml:space="preserve">https://de87ve0y4m3tc.cloudfront.net/comohotels.com-2459770069/cms/pressroom/cmf_light_tackle_and_fly_fishing_rate_sheet.pdf</t>
  </si>
  <si>
    <t xml:space="preserve">4013b091b179aa7d0e7d007b02767e6f82669ed95af18c3b319244804cb7f9c4</t>
  </si>
  <si>
    <t xml:space="preserve">library/066_como-maalifushi/dive_prices/2026_cmf_light_tackle_and_fly_fishing_rate_sheet.pdf</t>
  </si>
  <si>
    <t xml:space="preserve">2026_cmf_atoll_adventurer_yacht_charter.pdf</t>
  </si>
  <si>
    <t xml:space="preserve">https://de87ve0y4m3tc.cloudfront.net/comohotels.com-2459770069/cms/pressroom/cmf_atoll_adventurer_yacht_charter.pdf</t>
  </si>
  <si>
    <t xml:space="preserve">465aa420959d0bd11dff5b2f1d07455bb9d1d985a02772689488bf59e559aa94</t>
  </si>
  <si>
    <t xml:space="preserve">library/066_como-maalifushi/excursions/2026_cmf_atoll_adventurer_yacht_charter.pdf</t>
  </si>
  <si>
    <t xml:space="preserve">2026_cmf_activity_schedule_october.pdf</t>
  </si>
  <si>
    <t xml:space="preserve">https://de87ve0y4m3tc.cloudfront.net/comohotels.com-2459770069/cms/pressroom/cmf_activity_schedule_october.pdf</t>
  </si>
  <si>
    <t xml:space="preserve">457132092ed1d6acb23f2c79716d625d040f745c52bef90067b4b8988333610a</t>
  </si>
  <si>
    <t xml:space="preserve">library/066_como-maalifushi/excursions/2026_cmf_activity_schedule_october.pdf</t>
  </si>
  <si>
    <t xml:space="preserve">2022_como_maalifushi_daily_schedule_of_activities_latest.pdf</t>
  </si>
  <si>
    <t xml:space="preserve">https://de87ve0y4m3tc.cloudfront.net/comohotels.com-2459770069/cms/pressroom/como_maalifushi_daily_schedule_of_activities_latest.pdf</t>
  </si>
  <si>
    <t xml:space="preserve">af9e4be31eb64312ee95153aa37ea7293c1356c5ab33594d8b54eab7b6f7c204</t>
  </si>
  <si>
    <t xml:space="preserve">library/066_como-maalifushi/excursions/2022_como_maalifushi_daily_schedule_of_activities_latest.pdf</t>
  </si>
  <si>
    <t xml:space="preserve">2026_cmf_sharks4kids_itinerary.pdf</t>
  </si>
  <si>
    <t xml:space="preserve">https://de87ve0y4m3tc.cloudfront.net/comohotels.com-2459770069/cms/pressroom/cmf_sharks4kids_itinerary.pdf</t>
  </si>
  <si>
    <t xml:space="preserve">80c6776b7fd0877670a48961c76ce86ddb6673d66c043880cdcde3d46773c61a</t>
  </si>
  <si>
    <t xml:space="preserve">library/066_como-maalifushi/kids/2026_cmf_sharks4kids_itinerary.pdf</t>
  </si>
  <si>
    <t xml:space="preserve">2025_como_maalifushi_islandmap.pdf</t>
  </si>
  <si>
    <t xml:space="preserve">https://de87ve0y4m3tc.cloudfront.net/comohotels.com-2459770069/cms/pressroom/como_maalifushi_islandmap.pdf</t>
  </si>
  <si>
    <t xml:space="preserve">1f7cb4e55ebda2f83c29aae2c9ccf430e1883a65860bce91ae7d5436639f4a83</t>
  </si>
  <si>
    <t xml:space="preserve">library/066_como-maalifushi/villa_plans/2025_como_maalifushi_islandmap.pdf</t>
  </si>
  <si>
    <t xml:space="preserve">2025_como_maalifushi_floorplan_water_villa.pdf</t>
  </si>
  <si>
    <t xml:space="preserve">https://de87ve0y4m3tc.cloudfront.net/comohotels.com-2459770069/cms/pressroom/como_maalifushi_floorplan_water_villa.pdf</t>
  </si>
  <si>
    <t xml:space="preserve">1ce609441e5078303c2f428d95cfb75116e6b062b43dfeb5fed27d2f812cf500</t>
  </si>
  <si>
    <t xml:space="preserve">library/066_como-maalifushi/villa_plans/2025_como_maalifushi_floorplan_water_villa.pdf</t>
  </si>
  <si>
    <t xml:space="preserve">2020_como_maalifushi_floorplan_twobedroom_beach_suite.pdf</t>
  </si>
  <si>
    <t xml:space="preserve">https://de87ve0y4m3tc.cloudfront.net/comohotels.com-2459770069/cms/pressroom/como_maalifushi_floorplan_twobedroom_beach_suite.pdf</t>
  </si>
  <si>
    <t xml:space="preserve">22b36b8d01e38965d4880d505aea5f684134a7f5b6015302a2484aa834428cfa</t>
  </si>
  <si>
    <t xml:space="preserve">library/066_como-maalifushi/villa_plans/2020_como_maalifushi_floorplan_twobedroom_beach_suite.pdf</t>
  </si>
  <si>
    <t xml:space="preserve">2019_como_maalifushi_floorplan_water_suite.pdf</t>
  </si>
  <si>
    <t xml:space="preserve">https://de87ve0y4m3tc.cloudfront.net/comohotels.com-2459770069/cms/pressroom/como_maalifushi_floorplan_water_suite.pdf</t>
  </si>
  <si>
    <t xml:space="preserve">4102462e61df15d5dc6996c477be20e7d2be188146650026caf885cf33bee787</t>
  </si>
  <si>
    <t xml:space="preserve">library/066_como-maalifushi/villa_plans/2019_como_maalifushi_floorplan_water_suite.pdf</t>
  </si>
  <si>
    <t xml:space="preserve">2018_como_maalifushi_floorplan_maalifushi_beach_villa.pdf</t>
  </si>
  <si>
    <t xml:space="preserve">https://de87ve0y4m3tc.cloudfront.net/comohotels.com-2459770069/cms/pressroom/como_maalifushi_floorplan_maalifushi_beach_villa.pdf</t>
  </si>
  <si>
    <t xml:space="preserve">67388a5da044b52e83cfd97640d18005a2a48ac5eef44987672a34a57fcf141e</t>
  </si>
  <si>
    <t xml:space="preserve">library/066_como-maalifushi/villa_plans/2018_como_maalifushi_floorplan_maalifushi_beach_villa.pdf</t>
  </si>
  <si>
    <t xml:space="preserve">2018_como_maalifushi_floorplan_twobedroom_beach_villa.pdf</t>
  </si>
  <si>
    <t xml:space="preserve">https://de87ve0y4m3tc.cloudfront.net/comohotels.com-2459770069/cms/pressroom/como_maalifushi_floorplan_twobedroom_beach_villa.pdf</t>
  </si>
  <si>
    <t xml:space="preserve">4a11c8fbaee9ca995355432b545862b06eff2a107a8f3c3921a37be3f0070dd2</t>
  </si>
  <si>
    <t xml:space="preserve">library/066_como-maalifushi/villa_plans/2018_como_maalifushi_floorplan_twobedroom_beach_villa.pdf</t>
  </si>
  <si>
    <t xml:space="preserve">2018_como_maalifushi_floorplan_twobedroom_beach_house.pdf</t>
  </si>
  <si>
    <t xml:space="preserve">https://de87ve0y4m3tc.cloudfront.net/comohotels.com-2459770069/cms/pressroom/como_maalifushi_floorplan_twobedroom_beach_house.pdf</t>
  </si>
  <si>
    <t xml:space="preserve">d76394932237265e3ab591563b3bcdcde350bc354f4250080bdf7b162ba38c3d</t>
  </si>
  <si>
    <t xml:space="preserve">library/066_como-maalifushi/villa_plans/2018_como_maalifushi_floorplan_twobedroom_beach_house.pdf</t>
  </si>
  <si>
    <t xml:space="preserve">2017_como_maalifushi_floorplan_beach_villa.pdf</t>
  </si>
  <si>
    <t xml:space="preserve">https://de87ve0y4m3tc.cloudfront.net/comohotels.com-2459770069/cms/pressroom/como_maalifushi_floorplan_beach_villa.pdf</t>
  </si>
  <si>
    <t xml:space="preserve">91579f2770d5deb533709a872c964a1c983282d497c1328a2167c64214c7d7a6</t>
  </si>
  <si>
    <t xml:space="preserve">library/066_como-maalifushi/villa_plans/2017_como_maalifushi_floorplan_beach_villa.pdf</t>
  </si>
  <si>
    <t xml:space="preserve">2017_como_maalifushi_floorplan_como_residence.pdf</t>
  </si>
  <si>
    <t xml:space="preserve">https://de87ve0y4m3tc.cloudfront.net/comohotels.com-2459770069/cms/pressroom/como_maalifushi_floorplan_como_residence.pdf</t>
  </si>
  <si>
    <t xml:space="preserve">ab78584cba2ad3b2f2f9c7ddb78b01923400cf780a950268dafa6217d11c6e04</t>
  </si>
  <si>
    <t xml:space="preserve">library/066_como-maalifushi/villa_plans/2017_como_maalifushi_floorplan_como_residence.pdf</t>
  </si>
  <si>
    <t xml:space="preserve">2016_como_maalifushi_floorplan_beach_suites.pdf</t>
  </si>
  <si>
    <t xml:space="preserve">https://de87ve0y4m3tc.cloudfront.net/comohotels.com-2459770069/cms/pressroom/como_maalifushi_floorplan_beach_suites.pdf</t>
  </si>
  <si>
    <t xml:space="preserve">438c594b26055812d3d91eb4d37dd33dab2eed602e7706cc3ae13c412aa3b6c9</t>
  </si>
  <si>
    <t xml:space="preserve">library/066_como-maalifushi/villa_plans/2016_como_maalifushi_floorplan_beach_suites.pdf</t>
  </si>
  <si>
    <t xml:space="preserve">2016_como_maalifushi_floorplan_como_villa.pdf</t>
  </si>
  <si>
    <t xml:space="preserve">https://de87ve0y4m3tc.cloudfront.net/comohotels.com-2459770069/cms/pressroom/como_maalifushi_floorplan_como_villa.pdf</t>
  </si>
  <si>
    <t xml:space="preserve">65bcebd1aa3b481eec3d7f26f2c073ee4c760871edefad3a029fa94a9ee5986e</t>
  </si>
  <si>
    <t xml:space="preserve">library/066_como-maalifushi/villa_plans/2016_como_maalifushi_floorplan_como_villa.pdf</t>
  </si>
  <si>
    <t xml:space="preserve">2016_como_maalifushi_floorplan_maalifushi_water_villa.pdf</t>
  </si>
  <si>
    <t xml:space="preserve">https://de87ve0y4m3tc.cloudfront.net/comohotels.com-2459770069/cms/pressroom/como_maalifushi_floorplan_maalifushi_water_villa.pdf</t>
  </si>
  <si>
    <t xml:space="preserve">2dccda00694ea75ccf2a31f7b971915568613b04219d9ba72e6270b09080c74e</t>
  </si>
  <si>
    <t xml:space="preserve">library/066_como-maalifushi/villa_plans/2016_como_maalifushi_floorplan_maalifushi_water_villa.pdf</t>
  </si>
  <si>
    <t xml:space="preserve">2026_cmf_festive_programme_dec_24_to_jan_1.pdf</t>
  </si>
  <si>
    <t xml:space="preserve">https://de87ve0y4m3tc.cloudfront.net/comohotels.com-2459770069/cms/pressroom/cmf_festive_programme_dec_24_to_jan_1.pdf</t>
  </si>
  <si>
    <t xml:space="preserve">ec313774171e46ee5f1cb14a57234126d11f46da62731733454e207e83b54180</t>
  </si>
  <si>
    <t xml:space="preserve">library/066_como-maalifushi/calendar/2026_cmf_festive_programme_dec_24_to_jan_1.pdf</t>
  </si>
  <si>
    <t xml:space="preserve">2025_como_maalifushi_playbycomo_weeklyschedule_week1.pdf</t>
  </si>
  <si>
    <t xml:space="preserve">https://de87ve0y4m3tc.cloudfront.net/comohotels.com-2459770069/cms/pressroom/como_maalifushi_playbycomo_weeklyschedule_week1.pdf</t>
  </si>
  <si>
    <t xml:space="preserve">b2f483648594d54fd76434f70becce0228aee2d41e39eaeb054bbb2e4eeb6d79</t>
  </si>
  <si>
    <t xml:space="preserve">library/066_como-maalifushi/calendar/2025_como_maalifushi_playbycomo_weeklyschedule_week1.pdf</t>
  </si>
  <si>
    <t xml:space="preserve">2025_como_maalifushi_playbycomo_weeklyschedule_week2.pdf</t>
  </si>
  <si>
    <t xml:space="preserve">https://de87ve0y4m3tc.cloudfront.net/comohotels.com-2459770069/cms/pressroom/como_maalifushi_playbycomo_weeklyschedule_week2.pdf</t>
  </si>
  <si>
    <t xml:space="preserve">32584a6ddd6ec1c5f0ae9162c36cca350ea6b33b44a163937131861db915ab48</t>
  </si>
  <si>
    <t xml:space="preserve">library/066_como-maalifushi/calendar/2025_como_maalifushi_playbycomo_weeklyschedule_week2.pdf</t>
  </si>
  <si>
    <t xml:space="preserve">2024_cmf_festive_play_by_como_schedule.pdf</t>
  </si>
  <si>
    <t xml:space="preserve">https://de87ve0y4m3tc.cloudfront.net/comohotels.com-2459770069/cms/pressroom/cmf_festive_play_by_como_schedule.pdf</t>
  </si>
  <si>
    <t xml:space="preserve">564b6d2159434eb19f4ddb99195053a875a47dd9781030dc88fac62fb631d652</t>
  </si>
  <si>
    <t xml:space="preserve">library/066_como-maalifushi/calendar/2024_cmf_festive_play_by_como_schedule.pdf</t>
  </si>
  <si>
    <t xml:space="preserve">2027_como_maalifushi_seaplane_transfer_flyer.pdf</t>
  </si>
  <si>
    <t xml:space="preserve">https://de87ve0y4m3tc.cloudfront.net/comohotels.com-2459770069/cms/pressroom/como_maalifushi_seaplane_transfer_flyer.pdf</t>
  </si>
  <si>
    <t xml:space="preserve">029a91265a5eefc8b566bbb4a1d132941f49e96661ecda8907394315e9ffa660</t>
  </si>
  <si>
    <t xml:space="preserve">library/066_como-maalifushi/brochure/2027_como_maalifushi_seaplane_transfer_flyer.pdf</t>
  </si>
  <si>
    <t xml:space="preserve">2024_como_maalifushi_guestservicedirectory.pdf</t>
  </si>
  <si>
    <t xml:space="preserve">https://de87ve0y4m3tc.cloudfront.net/comohotels.dev.cendynecommerce.com-2459770069/cms/pressroom/como_maalifushi_guestservicedirectory.pdf</t>
  </si>
  <si>
    <t xml:space="preserve">2533885ccacdce7418ea061d80889d282e156ae8943c067570bba6be33f6064f</t>
  </si>
  <si>
    <t xml:space="preserve">library/066_como-maalifushi/brochure/2024_como_maalifushi_guestservicedirectory.pdf</t>
  </si>
  <si>
    <t xml:space="preserve">2025_Fact-Sheet.pdf</t>
  </si>
  <si>
    <t xml:space="preserve">https://www.neoscapesmaldives.com/wp-content/uploads/Fact-Sheet.pdf</t>
  </si>
  <si>
    <t xml:space="preserve">5c8a537273268db7a5b28cd9627a7d1816482746ea564d1e2a10379497b7c68b</t>
  </si>
  <si>
    <t xml:space="preserve">library/067_waldorf-astoria-maldives-ithaafushi/factsheet/2025_Fact-Sheet.pdf</t>
  </si>
  <si>
    <t xml:space="preserve">2023_Ithaafushi-The-Private-Island-Fact-Sheet_2023-1.pdf</t>
  </si>
  <si>
    <t xml:space="preserve">https://www.neoscapesmaldives.com/wp-content/uploads/Ithaafushi-The-Private-Island-Fact-Sheet_2023-1.pdf</t>
  </si>
  <si>
    <t xml:space="preserve">945fbbf8ddba937f77a96c1dc6156751567e529418c97ad92cddbce9020e2cac</t>
  </si>
  <si>
    <t xml:space="preserve">library/067_waldorf-astoria-maldives-ithaafushi/factsheet/2023_Ithaafushi-The-Private-Island-Fact-Sheet_2023-1.pdf</t>
  </si>
  <si>
    <t xml:space="preserve">2025_Unforgettable-Honeymoon-and-Romantic-Anniversaries-TC-.pdf</t>
  </si>
  <si>
    <t xml:space="preserve">waldorfastoriamaldives.com</t>
  </si>
  <si>
    <t xml:space="preserve">https://www.waldorfastoriamaldives.com/wp-content/uploads/2025/07/Unforgettable-Honeymoon-and-Romantic-Anniversaries-TC-.pdf</t>
  </si>
  <si>
    <t xml:space="preserve">acb0194c1d0f1de55d9b05699798946f7a59e2bb251ecbe0179d3d9253499e7c</t>
  </si>
  <si>
    <t xml:space="preserve">library/067_waldorf-astoria-maldives-ithaafushi/wedding/2025_Unforgettable-Honeymoon-and-Romantic-Anniversaries-TC-.pdf</t>
  </si>
  <si>
    <t xml:space="preserve">2022_Waldorf_Astoria_Maldives_Ithaafushi_Weddings.pdf</t>
  </si>
  <si>
    <t xml:space="preserve">https://www.waldorfastoriamaldives.com/wp-content/uploads/2025/07/Waldorf_Astoria_Maldives_Ithaafushi_Weddings.pdf</t>
  </si>
  <si>
    <t xml:space="preserve">ea799c607d17a2b4cc575eed5f7d8f730759a8f70f551455ed428d0c25d7144b</t>
  </si>
  <si>
    <t xml:space="preserve">library/067_waldorf-astoria-maldives-ithaafushi/wedding/2022_Waldorf_Astoria_Maldives_Ithaafushi_Weddings.pdf</t>
  </si>
  <si>
    <t xml:space="preserve">2025_Resort-Map-1.pdf</t>
  </si>
  <si>
    <t xml:space="preserve">https://www.neoscapesmaldives.com/wp-content/uploads/Resort-Map-1.pdf</t>
  </si>
  <si>
    <t xml:space="preserve">c9aaa752d9f5772a8f596fef8840dc5d656ab0952bd8e9adc9fb82508d17c6ca</t>
  </si>
  <si>
    <t xml:space="preserve">library/067_waldorf-astoria-maldives-ithaafushi/map/2025_Resort-Map-1.pdf</t>
  </si>
  <si>
    <t xml:space="preserve">ambiguous match [67]</t>
  </si>
  <si>
    <t xml:space="preserve">2025_Ithaafushi-Private-Island-Map.pdf</t>
  </si>
  <si>
    <t xml:space="preserve">https://www.neoscapesmaldives.com/wp-content/uploads/Ithaafushi-Private-Island-Map.pdf</t>
  </si>
  <si>
    <t xml:space="preserve">96a25c830d9aa1eccc300d1a3b6081ed2809a88aad82e75db8e946f0d5db6b7f</t>
  </si>
  <si>
    <t xml:space="preserve">library/067_waldorf-astoria-maldives-ithaafushi/map/2025_Ithaafushi-Private-Island-Map.pdf</t>
  </si>
  <si>
    <t xml:space="preserve">2025_Island-Map-Room-Numbers.pdf</t>
  </si>
  <si>
    <t xml:space="preserve">https://www.waldorfastoriamaldives.com/wp-content/uploads/2025/07/Island-Map-Room-Numbers.pdf</t>
  </si>
  <si>
    <t xml:space="preserve">8f3332ef1aacda25e67814030755adb1437e2301dd43582761b39e860bfa89e3</t>
  </si>
  <si>
    <t xml:space="preserve">library/067_waldorf-astoria-maldives-ithaafushi/map/2025_Island-Map-Room-Numbers.pdf</t>
  </si>
  <si>
    <t xml:space="preserve">2026_Spa-Wellness-Menu.pdf</t>
  </si>
  <si>
    <t xml:space="preserve">https://www.waldorfastoriamaldives.com/wp-content/uploads/2026/08/Spa-Wellness-Menu.pdf</t>
  </si>
  <si>
    <t xml:space="preserve">20d180e0585e34856057a09cc0a53b1dd0b693a364e27c83d5f9d63648625b80</t>
  </si>
  <si>
    <t xml:space="preserve">library/067_waldorf-astoria-maldives-ithaafushi/spa_menu/2026_Spa-Wellness-Menu.pdf</t>
  </si>
  <si>
    <t xml:space="preserve">2025_Wanaree-Srivichai.pdf</t>
  </si>
  <si>
    <t xml:space="preserve">https://www.waldorfastoriamaldives.com/wp-content/uploads/2025/07/Wanaree-Srivichai.pdf</t>
  </si>
  <si>
    <t xml:space="preserve">bbcf4bbc34664d2c849e6b5a5fb3a157b7488a3d8bbba25d769a7187396fa737</t>
  </si>
  <si>
    <t xml:space="preserve">library/067_waldorf-astoria-maldives-ithaafushi/spa_menu/2025_Wanaree-Srivichai.pdf</t>
  </si>
  <si>
    <t xml:space="preserve">2025_Spa-Online-Brochure.pdf</t>
  </si>
  <si>
    <t xml:space="preserve">https://www.waldorfastoriamaldives.com/wp-content/uploads/2025/07/Spa-Online-Brochure.pdf</t>
  </si>
  <si>
    <t xml:space="preserve">4f46d5d7c8cb22b261e26c824c9035026247734018faed508bdd86c09a1a12ea</t>
  </si>
  <si>
    <t xml:space="preserve">library/067_waldorf-astoria-maldives-ithaafushi/spa_menu/2025_Spa-Online-Brochure.pdf</t>
  </si>
  <si>
    <t xml:space="preserve">2026_The-Ledge-Dinner.pdf</t>
  </si>
  <si>
    <t xml:space="preserve">https://www.waldorfastoriamaldives.com/wp-content/uploads/2026/08/The-Ledge-Dinner.pdf</t>
  </si>
  <si>
    <t xml:space="preserve">207a57167081bd4a9532f7d65a810450f0b1bc520e038685b8bbd1ec7719b726</t>
  </si>
  <si>
    <t xml:space="preserve">library/067_waldorf-astoria-maldives-ithaafushi/dining_menu/2026_The-Ledge-Dinner.pdf</t>
  </si>
  <si>
    <t xml:space="preserve">2026_Nava-Menu.pdf</t>
  </si>
  <si>
    <t xml:space="preserve">https://www.waldorfastoriamaldives.com/wp-content/uploads/2026/08/Nava-Menu.pdf</t>
  </si>
  <si>
    <t xml:space="preserve">90de3bae95653d1dc1c211bea9438c10b5f87bae0a10c81acdbc1053c44a0498</t>
  </si>
  <si>
    <t xml:space="preserve">library/067_waldorf-astoria-maldives-ithaafushi/dining_menu/2026_Nava-Menu.pdf</t>
  </si>
  <si>
    <t xml:space="preserve">2025_Rock_EN_Food-Menu-no-price.pdf</t>
  </si>
  <si>
    <t xml:space="preserve">https://www.waldorfastoriamaldives.com/wp-content/uploads/2025/09/Rock_EN_Food-Menu-no-price.pdf</t>
  </si>
  <si>
    <t xml:space="preserve">c54700b8cbc2a58dcd373ad0777bb8d85ddcbd6e6613c9ce341db4732fbc70e6</t>
  </si>
  <si>
    <t xml:space="preserve">library/067_waldorf-astoria-maldives-ithaafushi/dining_menu/2025_Rock_EN_Food-Menu-no-price.pdf</t>
  </si>
  <si>
    <t xml:space="preserve">2025_Amber_Beverage_Menu_no-price.pdf</t>
  </si>
  <si>
    <t xml:space="preserve">https://www.waldorfastoriamaldives.com/wp-content/uploads/2025/08/Amber_Beverage_Menu_no-price.pdf</t>
  </si>
  <si>
    <t xml:space="preserve">e66b4d88d28234c0c454c9190015333529416845f4dd3ce869fdfbec21fb583e</t>
  </si>
  <si>
    <t xml:space="preserve">library/067_waldorf-astoria-maldives-ithaafushi/dining_menu/2025_Amber_Beverage_Menu_no-price.pdf</t>
  </si>
  <si>
    <t xml:space="preserve">2025_Glow-EN-Menu-No-price.pdf</t>
  </si>
  <si>
    <t xml:space="preserve">https://www.waldorfastoriamaldives.com/wp-content/uploads/2025/08/Glow-EN-Menu-No-price.pdf</t>
  </si>
  <si>
    <t xml:space="preserve">e5a40cc21e79f5fb4c77439553cf8a4d278d9490382433801197c377f28677f8</t>
  </si>
  <si>
    <t xml:space="preserve">library/067_waldorf-astoria-maldives-ithaafushi/dining_menu/2025_Glow-EN-Menu-No-price.pdf</t>
  </si>
  <si>
    <t xml:space="preserve">2025_Li-Long_Menu_no-price.pdf</t>
  </si>
  <si>
    <t xml:space="preserve">https://www.waldorfastoriamaldives.com/wp-content/uploads/2025/08/Li-Long_Menu_no-price.pdf</t>
  </si>
  <si>
    <t xml:space="preserve">9364f9e9b034b417cca3d9850dd35bfba9a0165c0a8c3fb5a2de779fbec38069</t>
  </si>
  <si>
    <t xml:space="preserve">library/067_waldorf-astoria-maldives-ithaafushi/dining_menu/2025_Li-Long_Menu_no-price.pdf</t>
  </si>
  <si>
    <t xml:space="preserve">2025_PA-Snack-Menu-no-price.pdf</t>
  </si>
  <si>
    <t xml:space="preserve">https://www.waldorfastoriamaldives.com/wp-content/uploads/2025/08/PA-Snack-Menu-no-price.pdf</t>
  </si>
  <si>
    <t xml:space="preserve">4963edec4c641819089fdff59551e88a24c7ac02a2093940d615937a0518726d</t>
  </si>
  <si>
    <t xml:space="preserve">library/067_waldorf-astoria-maldives-ithaafushi/dining_menu/2025_PA-Snack-Menu-no-price.pdf</t>
  </si>
  <si>
    <t xml:space="preserve">2025_Terra-Menu_EN_WA25-020-No-price.pdf</t>
  </si>
  <si>
    <t xml:space="preserve">https://www.waldorfastoriamaldives.com/wp-content/uploads/2025/08/Terra-Menu_EN_WA25-020-No-price.pdf</t>
  </si>
  <si>
    <t xml:space="preserve">a13ff383998e8a9de774679ef82bc870a86173e73ce720605b3daa8b1b3379c5</t>
  </si>
  <si>
    <t xml:space="preserve">library/067_waldorf-astoria-maldives-ithaafushi/dining_menu/2025_Terra-Menu_EN_WA25-020-No-price.pdf</t>
  </si>
  <si>
    <t xml:space="preserve">2025_Tasting-Table_En_Dinner-Menu-No-Price.pdf</t>
  </si>
  <si>
    <t xml:space="preserve">https://www.waldorfastoriamaldives.com/wp-content/uploads/2025/08/Tasting-Table_En_Dinner-Menu-No-Price.pdf</t>
  </si>
  <si>
    <t xml:space="preserve">50927a92cf0b9d96005b458d492857d732f4d9d87438055bc03fcde780d5352b</t>
  </si>
  <si>
    <t xml:space="preserve">library/067_waldorf-astoria-maldives-ithaafushi/dining_menu/2025_Tasting-Table_En_Dinner-Menu-No-Price.pdf</t>
  </si>
  <si>
    <t xml:space="preserve">2025_Yasmeen_EN_-Menu_no-price.pdf</t>
  </si>
  <si>
    <t xml:space="preserve">https://www.waldorfastoriamaldives.com/wp-content/uploads/2025/08/Yasmeen_EN_-Menu_no-price.pdf</t>
  </si>
  <si>
    <t xml:space="preserve">f6d5aa800bcc0a6260552c1089d4f550706476eba4100a630540aff9cf88559c</t>
  </si>
  <si>
    <t xml:space="preserve">library/067_waldorf-astoria-maldives-ithaafushi/dining_menu/2025_Yasmeen_EN_-Menu_no-price.pdf</t>
  </si>
  <si>
    <t xml:space="preserve">2025_Beach-Picnic-Menu.pdf</t>
  </si>
  <si>
    <t xml:space="preserve">https://www.waldorfastoriamaldives.com/wp-content/uploads/2025/07/Beach-Picnic-Menu.pdf</t>
  </si>
  <si>
    <t xml:space="preserve">39ea343d3b3f3c62f5c68d563a3845aa4a1c464d3646a269a1e9c052f07ecab8</t>
  </si>
  <si>
    <t xml:space="preserve">library/067_waldorf-astoria-maldives-ithaafushi/dining_menu/2025_Beach-Picnic-Menu.pdf</t>
  </si>
  <si>
    <t xml:space="preserve">2025_Lagoon-lunch.pdf</t>
  </si>
  <si>
    <t xml:space="preserve">https://www.waldorfastoriamaldives.com/wp-content/uploads/2025/07/Lagoon-lunch.pdf</t>
  </si>
  <si>
    <t xml:space="preserve">ae387107103698c287f51d6ffd23646dd4a213eff6ae328320a92de925b13ed2</t>
  </si>
  <si>
    <t xml:space="preserve">library/067_waldorf-astoria-maldives-ithaafushi/dining_menu/2025_Lagoon-lunch.pdf</t>
  </si>
  <si>
    <t xml:space="preserve">2025_Cinema-Under-the-stars-Menu.pdf</t>
  </si>
  <si>
    <t xml:space="preserve">https://www.waldorfastoriamaldives.com/wp-content/uploads/2025/07/Cinema-Under-the-stars-Menu.pdf</t>
  </si>
  <si>
    <t xml:space="preserve">cf598df98f2c5db77378aef4e88ada5d5a12c5721003b8e94f427d60603aa2e6</t>
  </si>
  <si>
    <t xml:space="preserve">library/067_waldorf-astoria-maldives-ithaafushi/dining_menu/2025_Cinema-Under-the-stars-Menu.pdf</t>
  </si>
  <si>
    <t xml:space="preserve">2025_Destination-Dining-Brochure-V2.pdf</t>
  </si>
  <si>
    <t xml:space="preserve">https://www.waldorfastoriamaldives.com/wp-content/uploads/2025/07/Destination-Dining-Brochure-V2.pdf</t>
  </si>
  <si>
    <t xml:space="preserve">773d1657e5b421747223b9ae4876cb5af03a6eea9ad46b36662512774a502e51</t>
  </si>
  <si>
    <t xml:space="preserve">library/067_waldorf-astoria-maldives-ithaafushi/dining_menu/2025_Destination-Dining-Brochure-V2.pdf</t>
  </si>
  <si>
    <t xml:space="preserve">2024_Dr.-Arya-Menu.pdf</t>
  </si>
  <si>
    <t xml:space="preserve">https://www.waldorfastoriamaldives.com/wp-content/uploads/2025/07/Dr.-Arya-Menu.pdf</t>
  </si>
  <si>
    <t xml:space="preserve">fe0b5bf1ec8cc02c2e38fadd5320954dccdf85829e5cdb76498c4bb2f0f03fcf</t>
  </si>
  <si>
    <t xml:space="preserve">library/067_waldorf-astoria-maldives-ithaafushi/dining_menu/2024_Dr.-Arya-Menu.pdf</t>
  </si>
  <si>
    <t xml:space="preserve">2019_WA_MALDIVES_Pillow-Menu.pdf</t>
  </si>
  <si>
    <t xml:space="preserve">https://www.waldorfastoriamaldives.com/wp-content/uploads/2025/07/WA_MALDIVES_Pillow-Menu.pdf</t>
  </si>
  <si>
    <t xml:space="preserve">3d367cdf4626500ecda8cc2e5ec30c1da1ed61443d0ca4cbf6d4d874710f7134</t>
  </si>
  <si>
    <t xml:space="preserve">library/067_waldorf-astoria-maldives-ithaafushi/dining_menu/2019_WA_MALDIVES_Pillow-Menu.pdf</t>
  </si>
  <si>
    <t xml:space="preserve">2025_2025-WA-Recreation-Centre-.pdf</t>
  </si>
  <si>
    <t xml:space="preserve">https://www.waldorfastoriamaldives.com/wp-content/uploads/2025/07/2025-WA-Recreation-Centre-.pdf</t>
  </si>
  <si>
    <t xml:space="preserve">28e230384233dc5f77c1fa4db94c204b401dfec7b643288f1bcb7d23d0dd01b1</t>
  </si>
  <si>
    <t xml:space="preserve">library/067_waldorf-astoria-maldives-ithaafushi/dive_prices/2025_2025-WA-Recreation-Centre-.pdf</t>
  </si>
  <si>
    <t xml:space="preserve">2025_2025-WA-Dive-Centre-.pdf</t>
  </si>
  <si>
    <t xml:space="preserve">https://www.waldorfastoriamaldives.com/wp-content/uploads/2025/07/2025-WA-Dive-Centre-.pdf</t>
  </si>
  <si>
    <t xml:space="preserve">757c6603d3caf1351b33e9ba8470a1564eeb3b37903f839d02325ea4df3bac83</t>
  </si>
  <si>
    <t xml:space="preserve">library/067_waldorf-astoria-maldives-ithaafushi/dive_prices/2025_2025-WA-Dive-Centre-.pdf</t>
  </si>
  <si>
    <t xml:space="preserve">2024_Luxx-Price-List-WAMI-2024.pdf</t>
  </si>
  <si>
    <t xml:space="preserve">https://www.waldorfastoriamaldives.com/wp-content/uploads/2025/07/Luxx-Price-List-WAMI-2024.pdf</t>
  </si>
  <si>
    <t xml:space="preserve">4149de003949d43d7a9785d95632d4e324bb8d685857bdda51ecd27e7aab8097</t>
  </si>
  <si>
    <t xml:space="preserve">library/067_waldorf-astoria-maldives-ithaafushi/dive_prices/2024_Luxx-Price-List-WAMI-2024.pdf</t>
  </si>
  <si>
    <t xml:space="preserve">2024_Diving-Excursions-Weekly-Schedule-Dec-2023-Dec-2024.pdf</t>
  </si>
  <si>
    <t xml:space="preserve">https://www.waldorfastoriamaldives.com/wp-content/uploads/2025/07/Diving-Excursions-Weekly-Schedule-Dec-2023-Dec-2024.pdf</t>
  </si>
  <si>
    <t xml:space="preserve">f4b1d9d9f0f887c75ec28f840c28a4342587c6a1180dfac3e88fd972991faa39</t>
  </si>
  <si>
    <t xml:space="preserve">library/067_waldorf-astoria-maldives-ithaafushi/dive_prices/2024_Diving-Excursions-Weekly-Schedule-Dec-2023-Dec-2024.pdf</t>
  </si>
  <si>
    <t xml:space="preserve">2026_Eid-Al-Fitr-1.pdf</t>
  </si>
  <si>
    <t xml:space="preserve">https://letsgomaldives.com/wp-content/uploads/2026/03/Eid-Al-Fitr-1.pdf</t>
  </si>
  <si>
    <t xml:space="preserve">042f422839ddda32a279c204406b8a4e9c4de08d5998f178fcb11cc2174bfe44</t>
  </si>
  <si>
    <t xml:space="preserve">library/067_waldorf-astoria-maldives-ithaafushi/excursions/2026_Eid-Al-Fitr-1.pdf</t>
  </si>
  <si>
    <t xml:space="preserve">2025_WAMI-Activity-brochure_Ocean.pdf</t>
  </si>
  <si>
    <t xml:space="preserve">https://www.waldorfastoriamaldives.com/wp-content/uploads/2025/07/WAMI-Activity-brochure_Ocean.pdf</t>
  </si>
  <si>
    <t xml:space="preserve">e17a0727424825f91937dc600910f973cd7b2ef7a3f52718a9b765a5d37f14a7</t>
  </si>
  <si>
    <t xml:space="preserve">library/067_waldorf-astoria-maldives-ithaafushi/excursions/2025_WAMI-Activity-brochure_Ocean.pdf</t>
  </si>
  <si>
    <t xml:space="preserve">2025_Tennis-Coach-Radu.pdf</t>
  </si>
  <si>
    <t xml:space="preserve">https://www.waldorfastoriamaldives.com/wp-content/uploads/2025/07/Tennis-Coach-Radu.pdf</t>
  </si>
  <si>
    <t xml:space="preserve">1f5dc380ac6477b4a7a400258f911ca42287c7c54f0b61fcf2432689f2f39ff4</t>
  </si>
  <si>
    <t xml:space="preserve">library/067_waldorf-astoria-maldives-ithaafushi/excursions/2025_Tennis-Coach-Radu.pdf</t>
  </si>
  <si>
    <t xml:space="preserve">2024_Stars-Club-Booklet.pdf</t>
  </si>
  <si>
    <t xml:space="preserve">https://www.waldorfastoriamaldives.com/wp-content/uploads/2025/07/Stars-Club-Booklet.pdf</t>
  </si>
  <si>
    <t xml:space="preserve">483457fda31137955a02446a904467bef5207e78754353d7a0cbe45c256e4239</t>
  </si>
  <si>
    <t xml:space="preserve">library/067_waldorf-astoria-maldives-ithaafushi/excursions/2024_Stars-Club-Booklet.pdf</t>
  </si>
  <si>
    <t xml:space="preserve">2025_Prices-WAMI-x-LUX-Tennis-.pdf</t>
  </si>
  <si>
    <t xml:space="preserve">https://www.waldorfastoriamaldives.com/wp-content/uploads/2025/07/Prices-WAMI-x-LUX-Tennis-.pdf</t>
  </si>
  <si>
    <t xml:space="preserve">4acdd30f2d8b17bd49d6c5420dd7b483896c58e5aa9fbe9a4b3edcf0fa855233</t>
  </si>
  <si>
    <t xml:space="preserve">library/067_waldorf-astoria-maldives-ithaafushi/kids/2025_Prices-WAMI-x-LUX-Tennis-.pdf</t>
  </si>
  <si>
    <t xml:space="preserve">2024_Kids-Concierge-Program.pdf</t>
  </si>
  <si>
    <t xml:space="preserve">https://www.waldorfastoriamaldives.com/wp-content/uploads/2025/07/Kids-Concierge-Program.pdf</t>
  </si>
  <si>
    <t xml:space="preserve">2b50f1dfb2325f98dd08906382c96cf20be85433a19564c467c2dcce693a6967</t>
  </si>
  <si>
    <t xml:space="preserve">library/067_waldorf-astoria-maldives-ithaafushi/kids/2024_Kids-Concierge-Program.pdf</t>
  </si>
  <si>
    <t xml:space="preserve">2026_WAMI-Festive-Brochure-2026.pdf</t>
  </si>
  <si>
    <t xml:space="preserve">https://www.waldorfastoriamaldives.com/wp-content/uploads/2026/10/WAMI-Festive-Brochure-2026.pdf</t>
  </si>
  <si>
    <t xml:space="preserve">aae6ae46df5b59913e5d41f7a5c995d30c51097575a01fdd361d973cce2d6475</t>
  </si>
  <si>
    <t xml:space="preserve">library/067_waldorf-astoria-maldives-ithaafushi/calendar/2026_WAMI-Festive-Brochure-2026.pdf</t>
  </si>
  <si>
    <t xml:space="preserve">2025_Club-Nova-Program-2025-June.pdf</t>
  </si>
  <si>
    <t xml:space="preserve">https://www.waldorfastoriamaldives.com/wp-content/uploads/2025/07/Club-Nova-Program-2025-June.pdf</t>
  </si>
  <si>
    <t xml:space="preserve">d6d3f35bf0320c630decbec73dc549ef868ee3c429ef6ae58c421fd9a368a6cf</t>
  </si>
  <si>
    <t xml:space="preserve">library/067_waldorf-astoria-maldives-ithaafushi/calendar/2025_Club-Nova-Program-2025-June.pdf</t>
  </si>
  <si>
    <t xml:space="preserve">2025_Stars-Club-2025-Themed-Program-June.pdf</t>
  </si>
  <si>
    <t xml:space="preserve">https://www.waldorfastoriamaldives.com/wp-content/uploads/2025/07/Stars-Club-2025-Themed-Program-June.pdf</t>
  </si>
  <si>
    <t xml:space="preserve">1017dda49ae8feb0066418380a7680ac424964988b9136774ca329b89626ee80</t>
  </si>
  <si>
    <t xml:space="preserve">library/067_waldorf-astoria-maldives-ithaafushi/calendar/2025_Stars-Club-2025-Themed-Program-June.pdf</t>
  </si>
  <si>
    <t xml:space="preserve">2025_Rise-n-Shine-Program-2025-v2.pdf</t>
  </si>
  <si>
    <t xml:space="preserve">https://www.waldorfastoriamaldives.com/wp-content/uploads/2025/07/Rise-n-Shine-Program-2025-v2.pdf</t>
  </si>
  <si>
    <t xml:space="preserve">0501dda1a02f9b8022ee50ae509bdc30249340fc85038928139239a57140423b</t>
  </si>
  <si>
    <t xml:space="preserve">library/067_waldorf-astoria-maldives-ithaafushi/calendar/2025_Rise-n-Shine-Program-2025-v2.pdf</t>
  </si>
  <si>
    <t xml:space="preserve">2026_Zuma-Maldives.pdf</t>
  </si>
  <si>
    <t xml:space="preserve">https://www.waldorfastoriamaldives.com/wp-content/uploads/2026/04/Zuma-Maldives.pdf</t>
  </si>
  <si>
    <t xml:space="preserve">925b4aba8ad79b15270653954c42a92a7d691b62e1be4dcbe9c7aa930f1aff72</t>
  </si>
  <si>
    <t xml:space="preserve">library/067_waldorf-astoria-maldives-ithaafushi/other/2026_Zuma-Maldives.pdf</t>
  </si>
  <si>
    <t xml:space="preserve">2025_Sanbank-Escape.pdf</t>
  </si>
  <si>
    <t xml:space="preserve">https://www.waldorfastoriamaldives.com/wp-content/uploads/2025/07/Sanbank-Escape.pdf</t>
  </si>
  <si>
    <t xml:space="preserve">ca5d846f4a3df034f3809fc82342961d4cb106677466f72daab44dcb576cf87f</t>
  </si>
  <si>
    <t xml:space="preserve">library/067_waldorf-astoria-maldives-ithaafushi/other/2025_Sanbank-Escape.pdf</t>
  </si>
  <si>
    <t xml:space="preserve">2025_Padel-Tennis-Court_March1-1.pdf</t>
  </si>
  <si>
    <t xml:space="preserve">https://www.waldorfastoriamaldives.com/wp-content/uploads/2025/07/Padel-Tennis-Court_March1-1.pdf</t>
  </si>
  <si>
    <t xml:space="preserve">d8c83ab05625e373c7be8168260da559353998b3cc123ac3572116dd9b8f129f</t>
  </si>
  <si>
    <t xml:space="preserve">library/067_waldorf-astoria-maldives-ithaafushi/other/2025_Padel-Tennis-Court_March1-1.pdf</t>
  </si>
  <si>
    <t xml:space="preserve">2024_SIRU-LATELIER-NEW-POSTER-ART-CLASSES67.pdf</t>
  </si>
  <si>
    <t xml:space="preserve">https://www.waldorfastoriamaldives.com/wp-content/uploads/2025/07/SIRU-LATELIER-NEW-POSTER-ART-CLASSES67.pdf</t>
  </si>
  <si>
    <t xml:space="preserve">9789b5a9f76e52670361e2b45664394e791a3299dd1e0e2c73ad79479a874da4</t>
  </si>
  <si>
    <t xml:space="preserve">library/067_waldorf-astoria-maldives-ithaafushi/other/2024_SIRU-LATELIER-NEW-POSTER-ART-CLASSES67.pdf</t>
  </si>
  <si>
    <t xml:space="preserve">2024_ja-jam-factsheet-digital.pdf</t>
  </si>
  <si>
    <t xml:space="preserve">https://www.neoscapesmaldives.com/wp-content/uploads/ja-jam-factsheet-digital.pdf</t>
  </si>
  <si>
    <t xml:space="preserve">55ff65cf939beb7824d57ff10f5731f4434f93bac651a92ff964a8a2262ea730</t>
  </si>
  <si>
    <t xml:space="preserve">library/068_ja-manafaru/factsheet/2024_ja-jam-factsheet-digital.pdf</t>
  </si>
  <si>
    <t xml:space="preserve">2024_JA-Manafaru-Map-24.pdf</t>
  </si>
  <si>
    <t xml:space="preserve">https://www.neoscapesmaldives.com/wp-content/uploads/JA-Manafaru-Map-24.pdf</t>
  </si>
  <si>
    <t xml:space="preserve">de4ca4c8804707624f8672c5e384a768a3a8ebc8328b3fd515b5ca8d87e67ef0</t>
  </si>
  <si>
    <t xml:space="preserve">library/068_ja-manafaru/map/2024_JA-Manafaru-Map-24.pdf</t>
  </si>
  <si>
    <t xml:space="preserve">2027_JA-Manafaru.pdf</t>
  </si>
  <si>
    <t xml:space="preserve">https://letsgomaldives.com/wp-content/uploads/2026/08/JA-Manafaru.pdf</t>
  </si>
  <si>
    <t xml:space="preserve">0784c7050207fead78664333082c4b6776223d7e2a2ad359d945d78cbf740ceb</t>
  </si>
  <si>
    <t xml:space="preserve">library/068_ja-manafaru/calendar/2027_JA-Manafaru.pdf</t>
  </si>
  <si>
    <t xml:space="preserve">2026_festive-brochure---ja-manafaru.pdf</t>
  </si>
  <si>
    <t xml:space="preserve">jaresortshotels.com</t>
  </si>
  <si>
    <t xml:space="preserve">https://jaweb2019cdn.azureedge.net/assets/docs/default-source/jarh/siteredesign-docs/festive-doc/festive-brochure---ja-manafaru.pdf?sfvrsn=a085c58d_1</t>
  </si>
  <si>
    <t xml:space="preserve">90d7bd2437e924a746fe097af49cdba9468d2b5265e84997c9eb55d5a66f7cdd</t>
  </si>
  <si>
    <t xml:space="preserve">library/068_ja-manafaru/calendar/2026_festive-brochure---ja-manafaru.pdf</t>
  </si>
  <si>
    <t xml:space="preserve">https://www.adaaran.com/clubrannalhi/view-download/?id=acr-factsheet</t>
  </si>
  <si>
    <t xml:space="preserve">9c35bf7aebe04ecf419befd27d4a7798982809100d3fd2522d1c1b9a06420c11</t>
  </si>
  <si>
    <t xml:space="preserve">library/069_adaaran-club-rannalhi/factsheet/2026_document.pdf</t>
  </si>
  <si>
    <t xml:space="preserve">2025_Fact-Sheet-Adaaran-Club-Rannalhi.pdf</t>
  </si>
  <si>
    <t xml:space="preserve">https://www.neoscapesmaldives.com/wp-content/uploads/Fact-Sheet-Adaaran-Club-Rannalhi.pdf</t>
  </si>
  <si>
    <t xml:space="preserve">781c0f991a1217e1d87e11bc69e66b432a5e438106554078fa92d365a688059c</t>
  </si>
  <si>
    <t xml:space="preserve">library/069_adaaran-club-rannalhi/factsheet/2025_Fact-Sheet-Adaaran-Club-Rannalhi.pdf</t>
  </si>
  <si>
    <t xml:space="preserve">https://www.adaaran.com/clubrannalhi/view-download/?id=acrweddingpack</t>
  </si>
  <si>
    <t xml:space="preserve">01a7f750bfabb1f78f261bcdee5fe890ccd552ff0c803a094bb9972c54565371</t>
  </si>
  <si>
    <t xml:space="preserve">library/069_adaaran-club-rannalhi/wedding/2026_document.pdf</t>
  </si>
  <si>
    <t xml:space="preserve">2020_Adaaran-Ranalhi-Island-Map.pdf</t>
  </si>
  <si>
    <t xml:space="preserve">https://www.neoscapesmaldives.com/wp-content/uploads/Adaaran-Ranalhi-Island-Map.pdf</t>
  </si>
  <si>
    <t xml:space="preserve">81577f8cad95ee7d1ac4840eb83bb607b805a7230cb4335b443030367b372453</t>
  </si>
  <si>
    <t xml:space="preserve">library/069_adaaran-club-rannalhi/map/2020_Adaaran-Ranalhi-Island-Map.pdf</t>
  </si>
  <si>
    <t xml:space="preserve">ambiguous match [69]</t>
  </si>
  <si>
    <t xml:space="preserve">https://www.adaaran.com/clubrannalhi/view-download/?id=menu-01</t>
  </si>
  <si>
    <t xml:space="preserve">faba47e7bbd76e1392a172f955e817988d2d9825a129c2b8abc906280a978716</t>
  </si>
  <si>
    <t xml:space="preserve">library/069_adaaran-club-rannalhi/dining_menu/2025_document.pdf</t>
  </si>
  <si>
    <t xml:space="preserve">https://www.adaaran.com/clubrannalhi/view-download/?id=menu-05</t>
  </si>
  <si>
    <t xml:space="preserve">b73d8a30d7d2495f1e74be1aad0801dba71fe330e464805663839d15c986e2fa</t>
  </si>
  <si>
    <t xml:space="preserve">library/069_adaaran-club-rannalhi/dive_prices/2026_document.pdf</t>
  </si>
  <si>
    <t xml:space="preserve">2026_1e5ada32_document.pdf</t>
  </si>
  <si>
    <t xml:space="preserve">https://www.adaaran.com/clubrannalhi/view-download/?id=menu-03</t>
  </si>
  <si>
    <t xml:space="preserve">https://www.adaaran.com/clubrannalhi/view-download/?id=menu-03 | https://www.adaaran.com/clubrannalhi/view-download/?id=GPB</t>
  </si>
  <si>
    <t xml:space="preserve">1e5ada321c6ba8850a2b2c6d95cd1e359985d7bdcaadf96320981d59f57f8213</t>
  </si>
  <si>
    <t xml:space="preserve">library/069_adaaran-club-rannalhi/dive_prices/2026_1e5ada32_document.pdf</t>
  </si>
  <si>
    <t xml:space="preserve">https://www.adaaran.com/clubrannalhi/view-download/?id=menu-02</t>
  </si>
  <si>
    <t xml:space="preserve">5ae740bd8e2a679fc79982217ec9a7120d643d5acd5cb01c791c2ab486829b1c</t>
  </si>
  <si>
    <t xml:space="preserve">library/069_adaaran-club-rannalhi/excursions/2025_document.pdf</t>
  </si>
  <si>
    <t xml:space="preserve">https://www.adaaran.com/clubrannalhi/view-download/?id=p-all-inclusive</t>
  </si>
  <si>
    <t xml:space="preserve">924252b8c493cbe6f9b1637d047afe08696049399ca90cab98d471537b4623db</t>
  </si>
  <si>
    <t xml:space="preserve">library/069_adaaran-club-rannalhi/all_inclusive/2026_document.pdf</t>
  </si>
  <si>
    <t xml:space="preserve">2025_Sustainabilty-Report-ACR_compressed-2025-26.pdf</t>
  </si>
  <si>
    <t xml:space="preserve">https://adaaran.eme-devops.com/2026/05/Sustainabilty-Report-ACR_compressed-2025-26.pdf</t>
  </si>
  <si>
    <t xml:space="preserve">fe84e5b1fda4f2f2cbb157d34bd0236fe3dc42283c0fdf1fbb995b68bca0c55a</t>
  </si>
  <si>
    <t xml:space="preserve">library/069_adaaran-club-rannalhi/sustainability/2025_Sustainabilty-Report-ACR_compressed-2025-26.pdf</t>
  </si>
  <si>
    <t xml:space="preserve">2024_Adaaran-Club-Rannalhi-Sustainability-Report-2024-25.pdf</t>
  </si>
  <si>
    <t xml:space="preserve">https://adaaran.eme-devops.com/2025/08/Adaaran-Club-Rannalhi-Sustainability-Report-2024-25.pdf</t>
  </si>
  <si>
    <t xml:space="preserve">b139c477f027bff3f37129886f4f0dacc706b257439c649f454a3a03f07d5f3a</t>
  </si>
  <si>
    <t xml:space="preserve">library/069_adaaran-club-rannalhi/sustainability/2024_Adaaran-Club-Rannalhi-Sustainability-Report-2024-25.pdf</t>
  </si>
  <si>
    <t xml:space="preserve">2023_Adaaran-Club-Rannalhi-Sustainability-Report-2023-24.pdf</t>
  </si>
  <si>
    <t xml:space="preserve">https://adaaran.eme-devops.com/2025/08/Adaaran-Club-Rannalhi-Sustainability-Report-2023-24.pdf</t>
  </si>
  <si>
    <t xml:space="preserve">efbef08a0ff4edd864b6ec6ea23f3a1f93dddfa3f8042f1056a33e3196655895</t>
  </si>
  <si>
    <t xml:space="preserve">library/069_adaaran-club-rannalhi/sustainability/2023_Adaaran-Club-Rannalhi-Sustainability-Report-2023-24.pdf</t>
  </si>
  <si>
    <t xml:space="preserve">2022_Adaaran-Club-Rannalhi-Sustainability-Report-2022-23.pdf</t>
  </si>
  <si>
    <t xml:space="preserve">https://adaaran.eme-devops.com/2025/08/Adaaran-Club-Rannalhi-Sustainability-Report-2022-23.pdf</t>
  </si>
  <si>
    <t xml:space="preserve">1060ea865b6dbbba069e7179753ed81c844a292198752f6ad72db29aee5dcfc1</t>
  </si>
  <si>
    <t xml:space="preserve">library/069_adaaran-club-rannalhi/sustainability/2022_Adaaran-Club-Rannalhi-Sustainability-Report-2022-23.pdf</t>
  </si>
  <si>
    <t xml:space="preserve">2021_Adaaran-Club-Rannalhi-Sustainability-Report-2021-22.pdf</t>
  </si>
  <si>
    <t xml:space="preserve">https://adaaran.eme-devops.com/2025/08/Adaaran-Club-Rannalhi-Sustainability-Report-2021-22.pdf</t>
  </si>
  <si>
    <t xml:space="preserve">a1b4c8fa301d92172018390434cc085d933c495e046d396745f15ccb4875797d</t>
  </si>
  <si>
    <t xml:space="preserve">library/069_adaaran-club-rannalhi/sustainability/2021_Adaaran-Club-Rannalhi-Sustainability-Report-2021-22.pdf</t>
  </si>
  <si>
    <t xml:space="preserve">2019_Adaaran-Club-Rannalhi-Sustainability-Report-2019-20-21.pdf</t>
  </si>
  <si>
    <t xml:space="preserve">https://adaaran.eme-devops.com/2025/08/Adaaran-Club-Rannalhi-Sustainability-Report-2019-20-21.pdf</t>
  </si>
  <si>
    <t xml:space="preserve">70ee924ec239117ec6acfacf7b4b24ab94cbb6b23af1049c7102684ec0032948</t>
  </si>
  <si>
    <t xml:space="preserve">library/069_adaaran-club-rannalhi/sustainability/2019_Adaaran-Club-Rannalhi-Sustainability-Report-2019-20-21.pdf</t>
  </si>
  <si>
    <t xml:space="preserve">https://www.adaaran.com/clubrannalhi/view-download/?id=DO</t>
  </si>
  <si>
    <t xml:space="preserve">5279eaacfced3bb5951627555501a68f7dfb470920ed8409dc4532166df17eca</t>
  </si>
  <si>
    <t xml:space="preserve">library/069_adaaran-club-rannalhi/brochure/2025_document.pdf</t>
  </si>
  <si>
    <t xml:space="preserve">2026_Villa Park - Two Bedroom Beach Pool Residence - Factsheet.pdf</t>
  </si>
  <si>
    <t xml:space="preserve">villaresorts.dash.app</t>
  </si>
  <si>
    <t xml:space="preserve">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</si>
  <si>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3b44882d46ce40ad8471b75d907217046e4e88e1d798397c35e43e660a6fb638</t>
  </si>
  <si>
    <t xml:space="preserve">library/070_joy-island/factsheet/2026_Villa Park - Two Bedroom Beach Pool Residence - Factsheet.pdf</t>
  </si>
  <si>
    <t xml:space="preserve">ambiguous match [70, 176]</t>
  </si>
  <si>
    <t xml:space="preserve">2025_Joy-Island-_-Fact-Sheet-2025.pdf</t>
  </si>
  <si>
    <t xml:space="preserve">https://www.neoscapesmaldives.com/wp-content/uploads/Joy-Island-_-Fact-Sheet-2025.pdf</t>
  </si>
  <si>
    <t xml:space="preserve">eb0efc6e14d8e989274c777c41ea70999a7441e8a7df95e6a614dabd0bb378fc</t>
  </si>
  <si>
    <t xml:space="preserve">library/070_joy-island/factsheet/2025_Joy-Island-_-Fact-Sheet-2025.pdf</t>
  </si>
  <si>
    <t xml:space="preserve">2026_b1f0f96ff265d012f55d6fbd78eac7ce1d69c094.pdf</t>
  </si>
  <si>
    <t xml:space="preserve">https://cdnm.heyzine.com/flip-book/pdf/b1f0f96ff265d012f55d6fbd78eac7ce1d69c094.pdf</t>
  </si>
  <si>
    <t xml:space="preserve">https://cdnm.heyzine.com/flip-book/pdf/b1f0f96ff265d012f55d6fbd78eac7ce1d69c094.pdf | https://cdnm.heyzine.com/files/uploaded/v3/b1f0f96ff265d012f55d6fbd78eac7ce1d69c094.pdf</t>
  </si>
  <si>
    <t xml:space="preserve">8bee5c905eb6bd5f6a3f88cfc0082ea2e8fd83613d5c502852640aa1ac8d014d</t>
  </si>
  <si>
    <t xml:space="preserve">library/070_joy-island/wedding/2026_b1f0f96ff265d012f55d6fbd78eac7ce1d69c094.pdf</t>
  </si>
  <si>
    <t xml:space="preserve">2026_561203caf7c34ac7410e440e2fb87685515def06-2.pdf</t>
  </si>
  <si>
    <t xml:space="preserve">https://cdnm.heyzine.com/flip-book/pdf/561203caf7c34ac7410e440e2fb87685515def06-2.pdf</t>
  </si>
  <si>
    <t xml:space="preserve">https://cdnm.heyzine.com/flip-book/pdf/561203caf7c34ac7410e440e2fb87685515def06-2.pdf | https://cdnm.heyzine.com/files/uploaded/561203caf7c34ac7410e440e2fb87685515def06-2.pdf</t>
  </si>
  <si>
    <t xml:space="preserve">5a4efde6edc08828c7ad4be89d6532dbd01eacfc54c8e6bc43f6c3caaaa31bf7</t>
  </si>
  <si>
    <t xml:space="preserve">library/070_joy-island/events/2026_561203caf7c34ac7410e440e2fb87685515def06-2.pdf</t>
  </si>
  <si>
    <t xml:space="preserve">2026_1aa047e1962cb5463765e2258ea5faad64cf348f.pdf</t>
  </si>
  <si>
    <t xml:space="preserve">https://cdnm.heyzine.com/files/uploaded/1aa047e1962cb5463765e2258ea5faad64cf348f.pdf</t>
  </si>
  <si>
    <t xml:space="preserve">777c3589682a6aca8ab064d89b8485da25fa205416618b39caeaec02a4ce5b68</t>
  </si>
  <si>
    <t xml:space="preserve">library/070_joy-island/map/2026_1aa047e1962cb5463765e2258ea5faad64cf348f.pdf</t>
  </si>
  <si>
    <t xml:space="preserve">2026_9feff53d89333821741583c6787ddf21970c9578.pdf</t>
  </si>
  <si>
    <t xml:space="preserve">https://cdnm.heyzine.com/flip-book/pdf/9feff53d89333821741583c6787ddf21970c9578.pdf</t>
  </si>
  <si>
    <t xml:space="preserve">https://cdnm.heyzine.com/flip-book/pdf/9feff53d89333821741583c6787ddf21970c9578.pdf | https://cdnm.heyzine.com/files/uploaded/v3/9feff53d89333821741583c6787ddf21970c9578.pdf</t>
  </si>
  <si>
    <t xml:space="preserve">46b2cb3c2c081e0e20a4eda52414a6dd2a07969c66033d1ef690d8f94d0cc933</t>
  </si>
  <si>
    <t xml:space="preserve">library/070_joy-island/map/2026_9feff53d89333821741583c6787ddf21970c9578.pdf</t>
  </si>
  <si>
    <t xml:space="preserve">2025_Joy-Island-Maldives-_-Resort-Map.pdf</t>
  </si>
  <si>
    <t xml:space="preserve">https://www.neoscapesmaldives.com/wp-content/uploads/Joy-Island-Maldives-_-Resort-Map.pdf</t>
  </si>
  <si>
    <t xml:space="preserve">d835076065bd8a01b798de23774c6138a2c4c1965f466d26ce2937344297dc20</t>
  </si>
  <si>
    <t xml:space="preserve">library/070_joy-island/map/2025_Joy-Island-Maldives-_-Resort-Map.pdf</t>
  </si>
  <si>
    <t xml:space="preserve">2026_0a11288452f369c938da10bb2d11722fd94a987a.pdf</t>
  </si>
  <si>
    <t xml:space="preserve">https://cdnm.heyzine.com/flip-book/pdf/0a11288452f369c938da10bb2d11722fd94a987a.pdf</t>
  </si>
  <si>
    <t xml:space="preserve">https://cdnm.heyzine.com/flip-book/pdf/0a11288452f369c938da10bb2d11722fd94a987a.pdf | https://cdnm.heyzine.com/files/uploaded/0a11288452f369c938da10bb2d11722fd94a987a.pdf</t>
  </si>
  <si>
    <t xml:space="preserve">abd58bec70c3fc94f5a216c3c0c152a58cba5ad3caae92393aa01b98903d03ba</t>
  </si>
  <si>
    <t xml:space="preserve">library/070_joy-island/spa_menu/2026_0a11288452f369c938da10bb2d11722fd94a987a.pdf</t>
  </si>
  <si>
    <t xml:space="preserve">2026_df8f52fe1c8dc18e94fe02a682f228abd6baf25c.pdf</t>
  </si>
  <si>
    <t xml:space="preserve">https://cdnm.heyzine.com/files/uploaded/df8f52fe1c8dc18e94fe02a682f228abd6baf25c.pdf</t>
  </si>
  <si>
    <t xml:space="preserve">b7d36d2acb61729e3d4b9964995b0f3975766971eb890af3f978e910d89b4a15</t>
  </si>
  <si>
    <t xml:space="preserve">library/070_joy-island/spa_menu/2026_df8f52fe1c8dc18e94fe02a682f228abd6baf25c.pdf</t>
  </si>
  <si>
    <t xml:space="preserve">2024_d7e764db3df5c310bca8c74afb4f92061e17c4bc.pdf</t>
  </si>
  <si>
    <t xml:space="preserve">https://cdnm.heyzine.com/files/uploaded/d7e764db3df5c310bca8c74afb4f92061e17c4bc.pdf</t>
  </si>
  <si>
    <t xml:space="preserve">92f090de6f799b074948ce0f8dd559a5958684e63cc6a1e4a683d64e87b7a0a0</t>
  </si>
  <si>
    <t xml:space="preserve">library/070_joy-island/dining_menu/2024_d7e764db3df5c310bca8c74afb4f92061e17c4bc.pdf</t>
  </si>
  <si>
    <t xml:space="preserve">2025_a8586b7edfdc82c59b31a6f93dbbfe3adb198f24.pdf</t>
  </si>
  <si>
    <t xml:space="preserve">https://cdnm.heyzine.com/files/uploaded/v3/a8586b7edfdc82c59b31a6f93dbbfe3adb198f24.pdf</t>
  </si>
  <si>
    <t xml:space="preserve">https://cdnm.heyzine.com/files/uploaded/v3/a8586b7edfdc82c59b31a6f93dbbfe3adb198f24.pdf | https://cdnm.heyzine.com/flip-book/pdf/a8586b7edfdc82c59b31a6f93dbbfe3adb198f24.pdf</t>
  </si>
  <si>
    <t xml:space="preserve">d9c28f2504f7dd1db6fcdc880a5651d5b9d069ff65d8c88362582f3e6c883437</t>
  </si>
  <si>
    <t xml:space="preserve">library/070_joy-island/excursions/2025_a8586b7edfdc82c59b31a6f93dbbfe3adb198f24.pdf</t>
  </si>
  <si>
    <t xml:space="preserve">2026_Easter-Program-2026-Joy-Island.pdf</t>
  </si>
  <si>
    <t xml:space="preserve">https://letsgomaldives.com/wp-content/uploads/2026/02/Easter-Program-2026-Joy-Island.pdf</t>
  </si>
  <si>
    <t xml:space="preserve">aa8879a2c2a81b431ca8efa3825da0eb0cbd49fda8b47cf7679a4698741eec54</t>
  </si>
  <si>
    <t xml:space="preserve">library/070_joy-island/calendar/2026_Easter-Program-2026-Joy-Island.pdf</t>
  </si>
  <si>
    <t xml:space="preserve">2026_77ce4a31ca1298b404d8cebf54e3bd8d20e8751f-3.pdf</t>
  </si>
  <si>
    <t xml:space="preserve">https://cdnm.heyzine.com/files/uploaded/v3/77ce4a31ca1298b404d8cebf54e3bd8d20e8751f-3.pdf</t>
  </si>
  <si>
    <t xml:space="preserve">https://cdnm.heyzine.com/files/uploaded/v3/77ce4a31ca1298b404d8cebf54e3bd8d20e8751f-3.pdf | https://cdnm.heyzine.com/flip-book/pdf/77ce4a31ca1298b404d8cebf54e3bd8d20e8751f-3.pdf</t>
  </si>
  <si>
    <t xml:space="preserve">1868ddc5808bee5281f7ea49726438680897a40d0f7ce04e43aaf32e8923f446</t>
  </si>
  <si>
    <t xml:space="preserve">library/070_joy-island/calendar/2026_77ce4a31ca1298b404d8cebf54e3bd8d20e8751f-3.pdf</t>
  </si>
  <si>
    <t xml:space="preserve">2024_ccf44be34ff22ad768f576baebd7ab732d01ba92.pdf</t>
  </si>
  <si>
    <t xml:space="preserve">https://cdnm.heyzine.com/files/uploaded/ccf44be34ff22ad768f576baebd7ab732d01ba92.pdf</t>
  </si>
  <si>
    <t xml:space="preserve">cc2f2f4583c8c1761a1d001bbb30b815ad350f977f95bb9c5988d940f8960d38</t>
  </si>
  <si>
    <t xml:space="preserve">library/070_joy-island/brochure/2024_ccf44be34ff22ad768f576baebd7ab732d01ba92.pdf</t>
  </si>
  <si>
    <t xml:space="preserve">2026_FactSheetKagi110126103127Ver120726.pdf</t>
  </si>
  <si>
    <t xml:space="preserve">2026-11-01</t>
  </si>
  <si>
    <t xml:space="preserve">2027-10-31</t>
  </si>
  <si>
    <t xml:space="preserve">kagimaldives.com</t>
  </si>
  <si>
    <t xml:space="preserve">https://kagimaldives.com/wp-content/uploads/2026/07/FactSheetKagi110126103127Ver120726.pdf</t>
  </si>
  <si>
    <t xml:space="preserve">e817b87b17c8fe8300f96a3234446a1e89e0e53ddc01e4f1393785af54731426</t>
  </si>
  <si>
    <t xml:space="preserve">library/071_kagi-maldives-resort-and-spa/factsheet/2026_FactSheetKagi110126103127Ver120726.pdf</t>
  </si>
  <si>
    <t xml:space="preserve">2026_FactSheetKagiMaldivesVer190625.pdf</t>
  </si>
  <si>
    <t xml:space="preserve">https://kagimaldives.com/wp-content/uploads/2025/06/FactSheetKagiMaldivesVer190625.pdf</t>
  </si>
  <si>
    <t xml:space="preserve">f5b628651dd096ecb666f01a2309b649a69e239d4f76809a7632a6d8fd5e3654</t>
  </si>
  <si>
    <t xml:space="preserve">library/071_kagi-maldives-resort-and-spa/factsheet/2026_FactSheetKagiMaldivesVer190625.pdf</t>
  </si>
  <si>
    <t xml:space="preserve">2026_KagiFactSheet110126103127Rev150126.pdf</t>
  </si>
  <si>
    <t xml:space="preserve">https://maldives.ru/doc/KagiFactSheet110126103127Rev150126.pdf</t>
  </si>
  <si>
    <t xml:space="preserve">5895a3645a9a263a3cc2ebaf1dc46c4ac7e23e76c660c340f65031d60be0c5a9</t>
  </si>
  <si>
    <t xml:space="preserve">library/071_kagi-maldives-resort-and-spa/factsheet/2026_KagiFactSheet110126103127Rev150126.pdf</t>
  </si>
  <si>
    <t xml:space="preserve">2025_FactSheetKagi110125103126Ver190625.pdf</t>
  </si>
  <si>
    <t xml:space="preserve">https://kagimaldives.com/wp-content/uploads/2025/11/FactSheetKagi110125103126Ver190625.pdf</t>
  </si>
  <si>
    <t xml:space="preserve">39feba897867a0990e00bae7eb4e2c6d72ed28449fd591fda2f97e6372675a1b</t>
  </si>
  <si>
    <t xml:space="preserve">library/071_kagi-maldives-resort-and-spa/factsheet/2025_FactSheetKagi110125103126Ver190625.pdf</t>
  </si>
  <si>
    <t xml:space="preserve">2025_Kagi-Dive-Center-FactSheet-Jan2025.pdf</t>
  </si>
  <si>
    <t xml:space="preserve">https://kagimaldives.com/wp-content/uploads/2025/01/Kagi-Dive-Center-FactSheet-Jan2025.pdf</t>
  </si>
  <si>
    <t xml:space="preserve">f105d0e49776a541a8ca841f940b457dfd95b96be94e025f67ea9de436dca774</t>
  </si>
  <si>
    <t xml:space="preserve">library/071_kagi-maldives-resort-and-spa/factsheet/2025_Kagi-Dive-Center-FactSheet-Jan2025.pdf</t>
  </si>
  <si>
    <t xml:space="preserve">2023_FactSheetKagi11012210312322Rev011122_compressed-1.pdf</t>
  </si>
  <si>
    <t xml:space="preserve">https://sales.crownandchamparesorts.com/wp-content/uploads/2023/08/FactSheetKagi11012210312322Rev011122_compressed-1.pdf</t>
  </si>
  <si>
    <t xml:space="preserve">8160f11401a02e6c888a6162980fa7d1942600dd6609aa27cfebe8626869f25a</t>
  </si>
  <si>
    <t xml:space="preserve">library/071_kagi-maldives-resort-and-spa/factsheet/2023_FactSheetKagi11012210312322Rev011122_compressed-1.pdf</t>
  </si>
  <si>
    <t xml:space="preserve">2020_FactSheetKagi110120103121Rev040120.pdf</t>
  </si>
  <si>
    <t xml:space="preserve">https://sales.crownandchamparesorts.com/wp-content/uploads/2020/04/FactSheetKagi110120103121Rev040120.pdf</t>
  </si>
  <si>
    <t xml:space="preserve">7e3bf82184370a5e5d01889a54266e4238d5c2a36ba501c804f189aac6ca2ec0</t>
  </si>
  <si>
    <t xml:space="preserve">library/071_kagi-maldives-resort-and-spa/factsheet/2020_FactSheetKagi110120103121Rev040120.pdf</t>
  </si>
  <si>
    <t xml:space="preserve">2021_Kagi_PureRomanceProposals2021.pdf</t>
  </si>
  <si>
    <t xml:space="preserve">https://kagimaldives.com/wp-content/uploads/2021/01/Kagi_PureRomanceProposals2021.pdf</t>
  </si>
  <si>
    <t xml:space="preserve">98d07a4f5d0b83716f183813a0903be6bd907de193276e90f5e83251985bb095</t>
  </si>
  <si>
    <t xml:space="preserve">library/071_kagi-maldives-resort-and-spa/wedding/2021_Kagi_PureRomanceProposals2021.pdf</t>
  </si>
  <si>
    <t xml:space="preserve">2021_Kagi_PureRomanceWeddings2021.pdf</t>
  </si>
  <si>
    <t xml:space="preserve">https://kagimaldives.com/wp-content/uploads/2021/01/Kagi_PureRomanceWeddings2021.pdf</t>
  </si>
  <si>
    <t xml:space="preserve">3b2b7b45e817ac80debb3e0fb71d513d8d58ae08185570bb7fed4e0ec053e02f</t>
  </si>
  <si>
    <t xml:space="preserve">library/071_kagi-maldives-resort-and-spa/wedding/2021_Kagi_PureRomanceWeddings2021.pdf</t>
  </si>
  <si>
    <t xml:space="preserve">2026_Kagi-Map.pdf</t>
  </si>
  <si>
    <t xml:space="preserve">https://kagimaldives.com/wp-content/uploads/2026/07/Kagi-Map.pdf</t>
  </si>
  <si>
    <t xml:space="preserve">9cb9f405aed888356a6f1a117404afb2653b5c0cab9044734b1d05a3847d1af3</t>
  </si>
  <si>
    <t xml:space="preserve">library/071_kagi-maldives-resort-and-spa/map/2026_Kagi-Map.pdf</t>
  </si>
  <si>
    <t xml:space="preserve">2025_Kagi_Map_Rev22082025.pdf</t>
  </si>
  <si>
    <t xml:space="preserve">https://sales.crownandchamparesorts.com/wp-content/uploads/2025/08/Kagi_Map_Rev22082025.pdf</t>
  </si>
  <si>
    <t xml:space="preserve">d93f7f2968ffb7eb5c58afe47137c97403af54c46f53c2df843f66dd8e9eea6a</t>
  </si>
  <si>
    <t xml:space="preserve">library/071_kagi-maldives-resort-and-spa/map/2025_Kagi_Map_Rev22082025.pdf</t>
  </si>
  <si>
    <t xml:space="preserve">2025_IslandMapKagi10122025-min.pdf</t>
  </si>
  <si>
    <t xml:space="preserve">https://kagimaldives.com/wp-content/uploads/2025/12/IslandMapKagi10122025-min.pdf</t>
  </si>
  <si>
    <t xml:space="preserve">ba3e16a3d6442bd090f54dabcbc12035c7bf6916574f90a1650c466c745edec7</t>
  </si>
  <si>
    <t xml:space="preserve">library/071_kagi-maldives-resort-and-spa/map/2025_IslandMapKagi10122025-min.pdf</t>
  </si>
  <si>
    <t xml:space="preserve">2025_IslandMapKagi22082025-min.pdf</t>
  </si>
  <si>
    <t xml:space="preserve">https://kagimaldives.com/wp-content/uploads/2025/12/IslandMapKagi22082025-min.pdf</t>
  </si>
  <si>
    <t xml:space="preserve">1c84941d591c669e6dee6e34c256aba7ce5a1ee291d2ad06738746ade7eb7576</t>
  </si>
  <si>
    <t xml:space="preserve">library/071_kagi-maldives-resort-and-spa/map/2025_IslandMapKagi22082025-min.pdf</t>
  </si>
  <si>
    <t xml:space="preserve">2025_62276ea8_Kagi_Map_Rev22082025.pdf</t>
  </si>
  <si>
    <t xml:space="preserve">https://kagimaldives.com/wp-content/uploads/2025/11/Kagi_Map_Rev22082025.pdf</t>
  </si>
  <si>
    <t xml:space="preserve">62276ea89700ebd8a977980db53046de5cc90d4f5ea361d8d67180f4e0b20852</t>
  </si>
  <si>
    <t xml:space="preserve">library/071_kagi-maldives-resort-and-spa/map/2025_62276ea8_Kagi_Map_Rev22082025.pdf</t>
  </si>
  <si>
    <t xml:space="preserve">2024_KagiMap121123.pdf</t>
  </si>
  <si>
    <t xml:space="preserve">https://kagimaldives.com/wp-content/uploads/2024/06/KagiMap121123.pdf</t>
  </si>
  <si>
    <t xml:space="preserve">ab33f55de66776e7fe26dd7b14c1e2e12e7de518d2a8f2d13762d85c2463140a</t>
  </si>
  <si>
    <t xml:space="preserve">library/071_kagi-maldives-resort-and-spa/map/2024_KagiMap121123.pdf</t>
  </si>
  <si>
    <t xml:space="preserve">2023_KagiMap121123.pdf</t>
  </si>
  <si>
    <t xml:space="preserve">https://sales.crownandchamparesorts.com/wp-content/uploads/2023/11/KagiMap121123.pdf</t>
  </si>
  <si>
    <t xml:space="preserve">c2f429a15ccb821114fa8ab555406bb5a5aab42a24a47a06d2c6d4bf2bd1b9d3</t>
  </si>
  <si>
    <t xml:space="preserve">library/071_kagi-maldives-resort-and-spa/map/2023_KagiMap121123.pdf</t>
  </si>
  <si>
    <t xml:space="preserve">2025_MSTS-Kagi-Dive-Site-Map.pdf</t>
  </si>
  <si>
    <t xml:space="preserve">https://kagimaldives.com/wp-content/uploads/2025/12/MSTS-Kagi-Dive-Site-Map.pdf</t>
  </si>
  <si>
    <t xml:space="preserve">f1b204c6b095396c64be20bcfb119cb143cb1d2290c16f34a0f235fa4298cf03</t>
  </si>
  <si>
    <t xml:space="preserve">library/071_kagi-maldives-resort-and-spa/dive_map/2025_MSTS-Kagi-Dive-Site-Map.pdf</t>
  </si>
  <si>
    <t xml:space="preserve">2020_DiveCenterEuroDiversDiveSiteInformationKagi110120103121Ver102020.pdf</t>
  </si>
  <si>
    <t xml:space="preserve">https://kagimaldives.com/wp-content/uploads/2021/01/DiveCenterEuroDiversDiveSiteInformationKagi110120103121Ver102020.pdf</t>
  </si>
  <si>
    <t xml:space="preserve">b3c121a9f536d77740ff223f9a8aa724285debfdca3e27b37d08958329b104a5</t>
  </si>
  <si>
    <t xml:space="preserve">library/071_kagi-maldives-resort-and-spa/dive_map/2020_DiveCenterEuroDiversDiveSiteInformationKagi110120103121Ver102020.pdf</t>
  </si>
  <si>
    <t xml:space="preserve">2025_BaaniSpaWellnessMenu_English_110125103126Ver150625.pdf</t>
  </si>
  <si>
    <t xml:space="preserve">https://kagimaldives.com/wp-content/uploads/2026/05/BaaniSpaWellnessMenu_English_110125103126Ver150625.pdf</t>
  </si>
  <si>
    <t xml:space="preserve">df1af564534180a008601c71edcc2bbb556a2e11fe544af119382da27072586e</t>
  </si>
  <si>
    <t xml:space="preserve">library/071_kagi-maldives-resort-and-spa/spa_menu/2025_BaaniSpaWellnessMenu_English_110125103126Ver150625.pdf</t>
  </si>
  <si>
    <t xml:space="preserve">2025_BaaniSpaWellnessMenu_English_110125103126Ver150625-min.pdf</t>
  </si>
  <si>
    <t xml:space="preserve">https://kagimaldives.com/wp-content/uploads/2025/12/BaaniSpaWellnessMenu_English_110125103126Ver150625-min.pdf</t>
  </si>
  <si>
    <t xml:space="preserve">be0756fe002a8d6713a594e6c8988d8669f1a43252c656ce39828fbd88c2ce62</t>
  </si>
  <si>
    <t xml:space="preserve">library/071_kagi-maldives-resort-and-spa/spa_menu/2025_BaaniSpaWellnessMenu_English_110125103126Ver150625-min.pdf</t>
  </si>
  <si>
    <t xml:space="preserve">2024_Spa-Coner_Beverage_English_191124.pdf</t>
  </si>
  <si>
    <t xml:space="preserve">https://kagimaldives.com/wp-content/uploads/2024/11/Spa-Coner_Beverage_English_191124.pdf</t>
  </si>
  <si>
    <t xml:space="preserve">ec99bfeb514e61b8780e1ad6de11846669e5627b3c4be250bfd90b26681bdff9</t>
  </si>
  <si>
    <t xml:space="preserve">library/071_kagi-maldives-resort-and-spa/spa_menu/2024_Spa-Coner_Beverage_English_191124.pdf</t>
  </si>
  <si>
    <t xml:space="preserve">2023_MY-PURE-LIFE-JOURNEY.pdf</t>
  </si>
  <si>
    <t xml:space="preserve">https://kagimaldives.com/wp-content/uploads/2024/03/MY-PURE-LIFE-JOURNEY.pdf</t>
  </si>
  <si>
    <t xml:space="preserve">9ddd97b41d18e9ef93e5c2bb3567069e7e5b10e6a01899dc2071c381ee395d7d</t>
  </si>
  <si>
    <t xml:space="preserve">library/071_kagi-maldives-resort-and-spa/spa_menu/2023_MY-PURE-LIFE-JOURNEY.pdf</t>
  </si>
  <si>
    <t xml:space="preserve">2023_Spa-Corner-Lunch-Menu-Updated02042023.pdf</t>
  </si>
  <si>
    <t xml:space="preserve">https://kagimaldives.com/wp-content/uploads/2023/04/Spa-Corner-Lunch-Menu-Updated02042023.pdf</t>
  </si>
  <si>
    <t xml:space="preserve">c6928eb32c4f171170a4e968bf280f9904c03c1f9c3c11df4112d4402984b364</t>
  </si>
  <si>
    <t xml:space="preserve">library/071_kagi-maldives-resort-and-spa/spa_menu/2023_Spa-Corner-Lunch-Menu-Updated02042023.pdf</t>
  </si>
  <si>
    <t xml:space="preserve">2023_KagiMaldivesSpaIslandSayWhenWellnessVer021123.pdf</t>
  </si>
  <si>
    <t xml:space="preserve">https://kagimaldives.com/wp-content/uploads/2023/02/KagiMaldivesSpaIslandSayWhenWellnessVer021123.pdf</t>
  </si>
  <si>
    <t xml:space="preserve">2c5532897e9058a4d6159ffb1931b96bcd0cd6be72c923469e1b393dfb976d1d</t>
  </si>
  <si>
    <t xml:space="preserve">library/071_kagi-maldives-resort-and-spa/spa_menu/2023_KagiMaldivesSpaIslandSayWhenWellnessVer021123.pdf</t>
  </si>
  <si>
    <t xml:space="preserve">2023_Say-When-Wellness-2.pdf</t>
  </si>
  <si>
    <t xml:space="preserve">https://kagimaldives.com/wp-content/uploads/2023/02/Say-When-Wellness-2.pdf</t>
  </si>
  <si>
    <t xml:space="preserve">909f496e14c484d65c0efa7e5bcfae3c98c824a281a28e4adacd08ea9d25ee99</t>
  </si>
  <si>
    <t xml:space="preserve">library/071_kagi-maldives-resort-and-spa/spa_menu/2023_Say-When-Wellness-2.pdf</t>
  </si>
  <si>
    <t xml:space="preserve">2023_BaaniSpa-A3-EN-WellnessMenu2023Revised.pdf</t>
  </si>
  <si>
    <t xml:space="preserve">https://kagimaldives.com/wp-content/uploads/2023/01/BaaniSpa-A3-EN-WellnessMenu2023Revised.pdf</t>
  </si>
  <si>
    <t xml:space="preserve">a75ad62055c10a0094e4ea2890542682d09a504ac097ef481a772bda64508167</t>
  </si>
  <si>
    <t xml:space="preserve">library/071_kagi-maldives-resort-and-spa/spa_menu/2023_BaaniSpa-A3-EN-WellnessMenu2023Revised.pdf</t>
  </si>
  <si>
    <t xml:space="preserve">2023_SPA-Corner-Lunch-311222.pdf</t>
  </si>
  <si>
    <t xml:space="preserve">https://kagimaldives.com/wp-content/uploads/2023/01/SPA-Corner-Lunch-311222.pdf</t>
  </si>
  <si>
    <t xml:space="preserve">4f9e02ada8ed4aca01a5bf0f02a79fee42584a3624b17f1417b06ace2c0a1983</t>
  </si>
  <si>
    <t xml:space="preserve">library/071_kagi-maldives-resort-and-spa/spa_menu/2023_SPA-Corner-Lunch-311222.pdf</t>
  </si>
  <si>
    <t xml:space="preserve">2023_SPA-CORNER-BEVERAGE-311222.pdf</t>
  </si>
  <si>
    <t xml:space="preserve">https://kagimaldives.com/wp-content/uploads/2023/01/SPA-CORNER-BEVERAGE-311222.pdf</t>
  </si>
  <si>
    <t xml:space="preserve">8408734dd5cf276e2c27ec5eb96b403d9e4cfc37a39a9f423ddfed2713c8ab88</t>
  </si>
  <si>
    <t xml:space="preserve">library/071_kagi-maldives-resort-and-spa/spa_menu/2023_SPA-CORNER-BEVERAGE-311222.pdf</t>
  </si>
  <si>
    <t xml:space="preserve">2022_BAANI_SPA_MENU_301122.pdf</t>
  </si>
  <si>
    <t xml:space="preserve">https://kagimaldives.com/wp-content/uploads/2022/12/BAANI_SPA_MENU_301122.pdf</t>
  </si>
  <si>
    <t xml:space="preserve">b3a292a9a53c9864977625ff9f0607e92410380643415b18c712547a0c16a910</t>
  </si>
  <si>
    <t xml:space="preserve">library/071_kagi-maldives-resort-and-spa/spa_menu/2022_BAANI_SPA_MENU_301122.pdf</t>
  </si>
  <si>
    <t xml:space="preserve">2021_SPA-CORNER-FOOD-MENU.pdf</t>
  </si>
  <si>
    <t xml:space="preserve">https://kagimaldives.com/wp-content/uploads/2020/09/SPA-CORNER-FOOD-MENU.pdf</t>
  </si>
  <si>
    <t xml:space="preserve">3a1c624ee4a61ae411b371b57f570652aca625f4da71f5e80bfb61604ec8e5f5</t>
  </si>
  <si>
    <t xml:space="preserve">library/071_kagi-maldives-resort-and-spa/spa_menu/2021_SPA-CORNER-FOOD-MENU.pdf</t>
  </si>
  <si>
    <t xml:space="preserve">2021_KagiMaldives_BaaniSpa_YogaRetreatPackage_Ver260321.pdf</t>
  </si>
  <si>
    <t xml:space="preserve">https://kagimaldives.com/wp-content/uploads/2020/09/KagiMaldives_BaaniSpa_YogaRetreatPackage_Ver260321.pdf</t>
  </si>
  <si>
    <t xml:space="preserve">72dca8b01c47a244be501b97423d37cc57f0369e5e3eb4513f2037ae6f4f4758</t>
  </si>
  <si>
    <t xml:space="preserve">library/071_kagi-maldives-resort-and-spa/spa_menu/2021_KagiMaldives_BaaniSpa_YogaRetreatPackage_Ver260321.pdf</t>
  </si>
  <si>
    <t xml:space="preserve">2021_KagiMaldives_BaaniSpa_PureLIfeRetreatPackage_Ver260321.pdf</t>
  </si>
  <si>
    <t xml:space="preserve">https://kagimaldives.com/wp-content/uploads/2020/09/KagiMaldives_BaaniSpa_PureLIfeRetreatPackage_Ver260321.pdf</t>
  </si>
  <si>
    <t xml:space="preserve">e600eec1a9f578a185415a7cd83476d437466161954ae4a2aa2a8f5d621acdee</t>
  </si>
  <si>
    <t xml:space="preserve">library/071_kagi-maldives-resort-and-spa/spa_menu/2021_KagiMaldives_BaaniSpa_PureLIfeRetreatPackage_Ver260321.pdf</t>
  </si>
  <si>
    <t xml:space="preserve">2021_KagiMaldives_BaaniSpa_CouplesRetreatPackage_Ver260321.pdf</t>
  </si>
  <si>
    <t xml:space="preserve">https://kagimaldives.com/wp-content/uploads/2020/09/KagiMaldives_BaaniSpa_CouplesRetreatPackage_Ver260321.pdf</t>
  </si>
  <si>
    <t xml:space="preserve">28aaa6b567a51db46638678e103fc69c4de701fea788577ed083bb6203dc36d5</t>
  </si>
  <si>
    <t xml:space="preserve">library/071_kagi-maldives-resort-and-spa/spa_menu/2021_KagiMaldives_BaaniSpa_CouplesRetreatPackage_Ver260321.pdf</t>
  </si>
  <si>
    <t xml:space="preserve">2021_KagiMaldives_BaaniSpa_YogaRetreatPackage_Ver200221.pdf</t>
  </si>
  <si>
    <t xml:space="preserve">https://kagimaldives.com/wp-content/uploads/2020/09/KagiMaldives_BaaniSpa_YogaRetreatPackage_Ver200221.pdf</t>
  </si>
  <si>
    <t xml:space="preserve">01dee4014d19fdab0b721dd163ac7314626d5d5a74f7924dd837abf49fb84076</t>
  </si>
  <si>
    <t xml:space="preserve">library/071_kagi-maldives-resort-and-spa/spa_menu/2021_KagiMaldives_BaaniSpa_YogaRetreatPackage_Ver200221.pdf</t>
  </si>
  <si>
    <t xml:space="preserve">2021_KagiMaldives_BaaniSpa_PureLIfeRetreatPackage_Ver200221.pdf</t>
  </si>
  <si>
    <t xml:space="preserve">https://kagimaldives.com/wp-content/uploads/2020/09/KagiMaldives_BaaniSpa_PureLIfeRetreatPackage_Ver200221.pdf</t>
  </si>
  <si>
    <t xml:space="preserve">c3fb4d96da9a3ff4d859e57b889061d679fc0541b6ee24ca2ccd6a856387a5e8</t>
  </si>
  <si>
    <t xml:space="preserve">library/071_kagi-maldives-resort-and-spa/spa_menu/2021_KagiMaldives_BaaniSpa_PureLIfeRetreatPackage_Ver200221.pdf</t>
  </si>
  <si>
    <t xml:space="preserve">2021_KagiMaldives_BaaniSpa_CouplesRetreatPackage_Ver200221.pdf</t>
  </si>
  <si>
    <t xml:space="preserve">https://kagimaldives.com/wp-content/uploads/2020/09/KagiMaldives_BaaniSpa_CouplesRetreatPackage_Ver200221.pdf</t>
  </si>
  <si>
    <t xml:space="preserve">1d2b6eae1b9f66a949edf933d1a09baa368a1e9e50fa5df660f6880c2e3f6f72</t>
  </si>
  <si>
    <t xml:space="preserve">library/071_kagi-maldives-resort-and-spa/spa_menu/2021_KagiMaldives_BaaniSpa_CouplesRetreatPackage_Ver200221.pdf</t>
  </si>
  <si>
    <t xml:space="preserve">2020_SPA-CORNER.pdf</t>
  </si>
  <si>
    <t xml:space="preserve">https://kagimaldives.com/wp-content/uploads/2021/01/SPA-CORNER.pdf</t>
  </si>
  <si>
    <t xml:space="preserve">abe20559fc6384755629b553bd9aadc5469bc0a01ee35a901aaeefa930f02579</t>
  </si>
  <si>
    <t xml:space="preserve">library/071_kagi-maldives-resort-and-spa/spa_menu/2020_SPA-CORNER.pdf</t>
  </si>
  <si>
    <t xml:space="preserve">2020_Spa-beverage-menu.pdf</t>
  </si>
  <si>
    <t xml:space="preserve">https://kagimaldives.com/wp-content/uploads/2021/01/Spa-beverage-menu.pdf</t>
  </si>
  <si>
    <t xml:space="preserve">d609b00da4b49f33aaff61aa6212406ee08c088ffebe770322ae6f744c41110e</t>
  </si>
  <si>
    <t xml:space="preserve">library/071_kagi-maldives-resort-and-spa/spa_menu/2020_Spa-beverage-menu.pdf</t>
  </si>
  <si>
    <t xml:space="preserve">2020_KAGI_Purelife-and-luxury-Innovation_25Aug2020.pdf</t>
  </si>
  <si>
    <t xml:space="preserve">https://kagimaldives.com/wp-content/uploads/2021/01/KAGI_Purelife-and-luxury-Innovation_25Aug2020.pdf</t>
  </si>
  <si>
    <t xml:space="preserve">1ce4426e4d6d463f09bf4e19a7b8aa6e5c2e35851c841add3cc1226d821bd5ce</t>
  </si>
  <si>
    <t xml:space="preserve">library/071_kagi-maldives-resort-and-spa/spa_menu/2020_KAGI_Purelife-and-luxury-Innovation_25Aug2020.pdf</t>
  </si>
  <si>
    <t xml:space="preserve">2020_BaaniSpaInformation010520311020Ver030320.pdf</t>
  </si>
  <si>
    <t xml:space="preserve">2020-05-01</t>
  </si>
  <si>
    <t xml:space="preserve">https://kagimaldives.com/wp-content/uploads/2021/01/BaaniSpaInformation010520311020Ver030320.pdf</t>
  </si>
  <si>
    <t xml:space="preserve">b6cd1308935c3ea2488432b71eb81041dc7ed2fe5a6f898eba9d361942996716</t>
  </si>
  <si>
    <t xml:space="preserve">library/071_kagi-maldives-resort-and-spa/spa_menu/2020_BaaniSpaInformation010520311020Ver030320.pdf</t>
  </si>
  <si>
    <t xml:space="preserve">2019_KAGI_BaaniSpaMenu_16Dec2019.pdf</t>
  </si>
  <si>
    <t xml:space="preserve">https://sales.crownandchamparesorts.com/wp-content/uploads/2020/01/KAGI_BaaniSpaMenu_16Dec2019.pdf</t>
  </si>
  <si>
    <t xml:space="preserve">3331211a2378c9e30e15b991a5b2d2fcab009e0d932f4c29b4fa5eec851fc63c</t>
  </si>
  <si>
    <t xml:space="preserve">library/071_kagi-maldives-resort-and-spa/spa_menu/2019_KAGI_BaaniSpaMenu_16Dec2019.pdf</t>
  </si>
  <si>
    <t xml:space="preserve">2026_SunRay_Drink_AllDay_297x105mm_05.pdf</t>
  </si>
  <si>
    <t xml:space="preserve">https://www.saiihotels.com/wp-content/uploads/2026/07/SunRay_Drink_AllDay_297x105mm_05.pdf</t>
  </si>
  <si>
    <t xml:space="preserve">cd1296344bf54794f827f37e4da17b4bc6017c1e9b628f5613e177401fd0a54d</t>
  </si>
  <si>
    <t xml:space="preserve">library/071_kagi-maldives-resort-and-spa/dining_menu/2026_SunRay_Drink_AllDay_297x105mm_05.pdf</t>
  </si>
  <si>
    <t xml:space="preserve">2025_Ufaa-Snack-Menu-271125.pdf</t>
  </si>
  <si>
    <t xml:space="preserve">https://kagimaldives.com/wp-content/uploads/2025/11/Ufaa-Snack-Menu-271125.pdf</t>
  </si>
  <si>
    <t xml:space="preserve">40d25a19ec4ca69793ee5f11c8efbd445edd83943bf0f2048b293555244bbf41</t>
  </si>
  <si>
    <t xml:space="preserve">library/071_kagi-maldives-resort-and-spa/dining_menu/2025_Ufaa-Snack-Menu-271125.pdf</t>
  </si>
  <si>
    <t xml:space="preserve">2025_Kagi-Keun-Food-Menu-271125.pdf</t>
  </si>
  <si>
    <t xml:space="preserve">https://kagimaldives.com/wp-content/uploads/2025/11/Kagi-Keun-Food-Menu-271125.pdf</t>
  </si>
  <si>
    <t xml:space="preserve">f4cf61b71f85114bada6e87e7119d18ba7a1668c255a9634e37df661b86a0fef</t>
  </si>
  <si>
    <t xml:space="preserve">library/071_kagi-maldives-resort-and-spa/dining_menu/2025_Kagi-Keun-Food-Menu-271125.pdf</t>
  </si>
  <si>
    <t xml:space="preserve">2025_Nonna_Food_English_210325.pdf</t>
  </si>
  <si>
    <t xml:space="preserve">https://kagimaldives.com/wp-content/uploads/2025/03/Nonna_Food_English_210325.pdf</t>
  </si>
  <si>
    <t xml:space="preserve">04bcfcc2e13d59fa8e510023191189c76376f9fa8f01f6c65a28dcdfa0759144</t>
  </si>
  <si>
    <t xml:space="preserve">library/071_kagi-maldives-resort-and-spa/dining_menu/2025_Nonna_Food_English_210325.pdf</t>
  </si>
  <si>
    <t xml:space="preserve">2025_Nonna_Food_Chinese_210325.pdf</t>
  </si>
  <si>
    <t xml:space="preserve">https://kagimaldives.com/wp-content/uploads/2025/03/Nonna_Food_Chinese_210325.pdf</t>
  </si>
  <si>
    <t xml:space="preserve">7a09536aa20b5de214c6d662fa976e163b52e016f9d1c858f7755e8cc2d35717</t>
  </si>
  <si>
    <t xml:space="preserve">library/071_kagi-maldives-resort-and-spa/dining_menu/2025_Nonna_Food_Chinese_210325.pdf</t>
  </si>
  <si>
    <t xml:space="preserve">2025_JUJU-BAR-CHARGEABLE-BEVERAGE-MENU-2025.pdf</t>
  </si>
  <si>
    <t xml:space="preserve">kudafushiresort.com</t>
  </si>
  <si>
    <t xml:space="preserve">https://kudafushiresort.com/en/wp-content/uploads/2026/08/JUJU-BAR-CHARGEABLE-BEVERAGE-MENU-2025.pdf</t>
  </si>
  <si>
    <t xml:space="preserve">1ffe65ae617dca48772a1c891b8aeefd2a5034e293a4bef2739d8bb7178300f9</t>
  </si>
  <si>
    <t xml:space="preserve">library/071_kagi-maldives-resort-and-spa/dining_menu/2025_JUJU-BAR-CHARGEABLE-BEVERAGE-MENU-2025.pdf</t>
  </si>
  <si>
    <t xml:space="preserve">ambiguous match [71, 139]</t>
  </si>
  <si>
    <t xml:space="preserve">2024_Ke-Un-Menu-English_201124.pdf</t>
  </si>
  <si>
    <t xml:space="preserve">https://kagimaldives.com/wp-content/uploads/2024/11/Ke-Un-Menu-English_201124.pdf</t>
  </si>
  <si>
    <t xml:space="preserve">3211cac8cd0c38602f812c72a5a6308153b9b77749022dbd23549368505b64fc</t>
  </si>
  <si>
    <t xml:space="preserve">library/071_kagi-maldives-resort-and-spa/dining_menu/2024_Ke-Un-Menu-English_201124.pdf</t>
  </si>
  <si>
    <t xml:space="preserve">2023_Nonna-DInner-Menu-Updated-on-11-12-2023.pdf</t>
  </si>
  <si>
    <t xml:space="preserve">https://kagimaldives.com/wp-content/uploads/2023/12/Nonna-DInner-Menu-Updated-on-11-12-2023.pdf</t>
  </si>
  <si>
    <t xml:space="preserve">b0c24f339f7d6ab4e7806982645a473c76884ab8aa4f83648ef152c5a5081426</t>
  </si>
  <si>
    <t xml:space="preserve">library/071_kagi-maldives-resort-and-spa/dining_menu/2023_Nonna-DInner-Menu-Updated-on-11-12-2023.pdf</t>
  </si>
  <si>
    <t xml:space="preserve">2023_Nonna-DInner-Menu-Updated-on-01-12-2023.pdf</t>
  </si>
  <si>
    <t xml:space="preserve">https://kagimaldives.com/wp-content/uploads/2023/12/Nonna-DInner-Menu-Updated-on-01-12-2023.pdf</t>
  </si>
  <si>
    <t xml:space="preserve">0a5b870dfcab7114243c12836fe6cbdf853beebc8c662c20cbe64fc068f83f00</t>
  </si>
  <si>
    <t xml:space="preserve">library/071_kagi-maldives-resort-and-spa/dining_menu/2023_Nonna-DInner-Menu-Updated-on-01-12-2023.pdf</t>
  </si>
  <si>
    <t xml:space="preserve">2023_Ufaa-Snack-Menu-Updated18042023.pdf</t>
  </si>
  <si>
    <t xml:space="preserve">https://kagimaldives.com/wp-content/uploads/2023/04/Ufaa-Snack-Menu-Updated18042023.pdf</t>
  </si>
  <si>
    <t xml:space="preserve">1c209e105e8135b1aa9a17f9155431704cdbd4cd568792e58552a7c427755aae</t>
  </si>
  <si>
    <t xml:space="preserve">library/071_kagi-maldives-resort-and-spa/dining_menu/2023_Ufaa-Snack-Menu-Updated18042023.pdf</t>
  </si>
  <si>
    <t xml:space="preserve">2023_Noo-Faru-menu-Updated02042023.pdf</t>
  </si>
  <si>
    <t xml:space="preserve">https://kagimaldives.com/wp-content/uploads/2023/04/Noo-Faru-menu-Updated02042023.pdf</t>
  </si>
  <si>
    <t xml:space="preserve">bd823497fe35bc844ffe05d9504073ed81c4f61632af3d8dc8112572cf3c0c88</t>
  </si>
  <si>
    <t xml:space="preserve">library/071_kagi-maldives-resort-and-spa/dining_menu/2023_Noo-Faru-menu-Updated02042023.pdf</t>
  </si>
  <si>
    <t xml:space="preserve">2023_Nonna-Dinner-Menu-Updated10042023.pdf</t>
  </si>
  <si>
    <t xml:space="preserve">https://kagimaldives.com/wp-content/uploads/2023/04/Nonna-Dinner-Menu-Updated10042023.pdf</t>
  </si>
  <si>
    <t xml:space="preserve">4b6ec9e6b3bcd1b57289970c43379e7785415f303b259b2ed06180a158bd9c31</t>
  </si>
  <si>
    <t xml:space="preserve">library/071_kagi-maldives-resort-and-spa/dining_menu/2023_Nonna-Dinner-Menu-Updated10042023.pdf</t>
  </si>
  <si>
    <t xml:space="preserve">2023_Ke-Un-Dinner-menu-Updated10042023.pdf</t>
  </si>
  <si>
    <t xml:space="preserve">https://kagimaldives.com/wp-content/uploads/2023/04/Ke-Un-Dinner-menu-Updated10042023.pdf</t>
  </si>
  <si>
    <t xml:space="preserve">e20d3e0f336a8015c50060c059e1318120ff3ca1e9ff43ddbba1427767a2d6d8</t>
  </si>
  <si>
    <t xml:space="preserve">library/071_kagi-maldives-resort-and-spa/dining_menu/2023_Ke-Un-Dinner-menu-Updated10042023.pdf</t>
  </si>
  <si>
    <t xml:space="preserve">2023_IVD-Midnight-Snack-menu-Updated02042023.pdf</t>
  </si>
  <si>
    <t xml:space="preserve">https://kagimaldives.com/wp-content/uploads/2023/04/IVD-Midnight-Snack-menu-Updated02042023.pdf</t>
  </si>
  <si>
    <t xml:space="preserve">793f1167ba248c77a420fc7d60f4a80e2b3e3535019cf153916583a2cf5f3fe9</t>
  </si>
  <si>
    <t xml:space="preserve">library/071_kagi-maldives-resort-and-spa/dining_menu/2023_IVD-Midnight-Snack-menu-Updated02042023.pdf</t>
  </si>
  <si>
    <t xml:space="preserve">2023_Ufaa-Snack-311222.pdf</t>
  </si>
  <si>
    <t xml:space="preserve">https://kagimaldives.com/wp-content/uploads/2023/01/Ufaa-Snack-311222.pdf</t>
  </si>
  <si>
    <t xml:space="preserve">f0a9aa339ec2ac871066df3580ed6b62d5ead8c9fd1f2d33e5c149472470218d</t>
  </si>
  <si>
    <t xml:space="preserve">library/071_kagi-maldives-resort-and-spa/dining_menu/2023_Ufaa-Snack-311222.pdf</t>
  </si>
  <si>
    <t xml:space="preserve">2023_NONNA-BEVERAGE-311222.pdf</t>
  </si>
  <si>
    <t xml:space="preserve">https://kagimaldives.com/wp-content/uploads/2023/01/NONNA-BEVERAGE-311222.pdf</t>
  </si>
  <si>
    <t xml:space="preserve">3a0c6eba6a912c7aa3b7a7d8347acc6b94070fd77db4eb5a74d583aedd80837a</t>
  </si>
  <si>
    <t xml:space="preserve">library/071_kagi-maldives-resort-and-spa/dining_menu/2023_NONNA-BEVERAGE-311222.pdf</t>
  </si>
  <si>
    <t xml:space="preserve">2023_Ke-Un-Dinner-311222.pdf</t>
  </si>
  <si>
    <t xml:space="preserve">https://kagimaldives.com/wp-content/uploads/2023/01/Ke-Un-Dinner-311222.pdf</t>
  </si>
  <si>
    <t xml:space="preserve">2f7af151b96882c14432d62c5579d7ebc5705fdc0e812f83a40ca5462c2b520b</t>
  </si>
  <si>
    <t xml:space="preserve">library/071_kagi-maldives-resort-and-spa/dining_menu/2023_Ke-Un-Dinner-311222.pdf</t>
  </si>
  <si>
    <t xml:space="preserve">2023_KEUN-BEVERAGE-311222.pdf</t>
  </si>
  <si>
    <t xml:space="preserve">https://kagimaldives.com/wp-content/uploads/2023/01/KEUN-BEVERAGE-311222.pdf</t>
  </si>
  <si>
    <t xml:space="preserve">ba9d09ca034fa3cae87ef9d2b97783a3f101847a6eaa8bb7db3d7b6a5270f7ae</t>
  </si>
  <si>
    <t xml:space="preserve">library/071_kagi-maldives-resort-and-spa/dining_menu/2023_KEUN-BEVERAGE-311222.pdf</t>
  </si>
  <si>
    <t xml:space="preserve">2022_Ufaa-Beverage-311222.pdf</t>
  </si>
  <si>
    <t xml:space="preserve">https://kagimaldives.com/wp-content/uploads/2023/01/Ufaa-Beverage-311222.pdf</t>
  </si>
  <si>
    <t xml:space="preserve">cbbbe10492730cd391a8cb3cec8527d914b0fbe18659b423be40a559fd3dbf5d</t>
  </si>
  <si>
    <t xml:space="preserve">library/071_kagi-maldives-resort-and-spa/dining_menu/2022_Ufaa-Beverage-311222.pdf</t>
  </si>
  <si>
    <t xml:space="preserve">2022_Noo-Faru-Lunch-311222.pdf</t>
  </si>
  <si>
    <t xml:space="preserve">https://kagimaldives.com/wp-content/uploads/2023/01/Noo-Faru-Lunch-311222.pdf</t>
  </si>
  <si>
    <t xml:space="preserve">820b3ee15a8f80a231c8ea0a5a7e7e8928d7ab90048e86a93f90865568996d1e</t>
  </si>
  <si>
    <t xml:space="preserve">library/071_kagi-maldives-resort-and-spa/dining_menu/2022_Noo-Faru-Lunch-311222.pdf</t>
  </si>
  <si>
    <t xml:space="preserve">2022_IVD-Midnight-Snack-311222.pdf</t>
  </si>
  <si>
    <t xml:space="preserve">https://kagimaldives.com/wp-content/uploads/2023/01/IVD-Midnight-Snack-311222.pdf</t>
  </si>
  <si>
    <t xml:space="preserve">d5e4ebe64c771b8c710cac442081404a42fcf3e189a26939ea66f0acbe31bd1f</t>
  </si>
  <si>
    <t xml:space="preserve">library/071_kagi-maldives-resort-and-spa/dining_menu/2022_IVD-Midnight-Snack-311222.pdf</t>
  </si>
  <si>
    <t xml:space="preserve">2022_Nonna-Dinner-Menu191222.pdf</t>
  </si>
  <si>
    <t xml:space="preserve">https://kagimaldives.com/wp-content/uploads/2022/12/Nonna-Dinner-Menu191222.pdf</t>
  </si>
  <si>
    <t xml:space="preserve">98971de2878ba766923b83ca64510ba0d7978de8499c7b47ba91ad757ef40443</t>
  </si>
  <si>
    <t xml:space="preserve">library/071_kagi-maldives-resort-and-spa/dining_menu/2022_Nonna-Dinner-Menu191222.pdf</t>
  </si>
  <si>
    <t xml:space="preserve">2022_NONNA-FOOD-MENU.pdf</t>
  </si>
  <si>
    <t xml:space="preserve">https://kagimaldives.com/wp-content/uploads/2022/02/NONNA-FOOD-MENU.pdf</t>
  </si>
  <si>
    <t xml:space="preserve">ab32bc18eceb6da67367da49495b9d379001e3ecdd48dc0c12fe9911f64fc70b</t>
  </si>
  <si>
    <t xml:space="preserve">library/071_kagi-maldives-resort-and-spa/dining_menu/2022_NONNA-FOOD-MENU.pdf</t>
  </si>
  <si>
    <t xml:space="preserve">2022_NONNA-BEVERAGE-MENU.pdf</t>
  </si>
  <si>
    <t xml:space="preserve">https://kagimaldives.com/wp-content/uploads/2022/02/NONNA-BEVERAGE-MENU.pdf</t>
  </si>
  <si>
    <t xml:space="preserve">f8f305138854bb6710db5888a5cdc7c33658236548ef40f6145139910211739e</t>
  </si>
  <si>
    <t xml:space="preserve">library/071_kagi-maldives-resort-and-spa/dining_menu/2022_NONNA-BEVERAGE-MENU.pdf</t>
  </si>
  <si>
    <t xml:space="preserve">2021_KEUN-DINNER-MENU.pdf</t>
  </si>
  <si>
    <t xml:space="preserve">https://kagimaldives.com/wp-content/uploads/2020/09/KEUN-DINNER-MENU.pdf</t>
  </si>
  <si>
    <t xml:space="preserve">b253fbe9005be09963cc98d3053ad023216d56b731911d4e6dc9dcfae5677054</t>
  </si>
  <si>
    <t xml:space="preserve">library/071_kagi-maldives-resort-and-spa/dining_menu/2021_KEUN-DINNER-MENU.pdf</t>
  </si>
  <si>
    <t xml:space="preserve">2021_KEUN-LUNCH-MENU.pdf</t>
  </si>
  <si>
    <t xml:space="preserve">https://kagimaldives.com/wp-content/uploads/2020/09/KEUN-LUNCH-MENU.pdf</t>
  </si>
  <si>
    <t xml:space="preserve">e4520f6b5a5899f7ce617482ed5a22d7f3a9d71dfde62ffe7ad66a9a16c31356</t>
  </si>
  <si>
    <t xml:space="preserve">library/071_kagi-maldives-resort-and-spa/dining_menu/2021_KEUN-LUNCH-MENU.pdf</t>
  </si>
  <si>
    <t xml:space="preserve">2020_UFAA-1.pdf</t>
  </si>
  <si>
    <t xml:space="preserve">https://kagimaldives.com/wp-content/uploads/2021/01/UFAA-1.pdf</t>
  </si>
  <si>
    <t xml:space="preserve">https://kagimaldives.com/wp-content/uploads/2021/01/UFAA-1.pdf | https://kagimaldives.com/wp-content/uploads/2021/01/UFAA.pdf</t>
  </si>
  <si>
    <t xml:space="preserve">3cd0f839dfddc022d34fb446acc5f1661d512f4e53a108e6e740081141f118f2</t>
  </si>
  <si>
    <t xml:space="preserve">library/071_kagi-maldives-resort-and-spa/dining_menu/2020_UFAA-1.pdf</t>
  </si>
  <si>
    <t xml:space="preserve">2020_NOO-FARU-A-LA-CARTE.pdf</t>
  </si>
  <si>
    <t xml:space="preserve">https://kagimaldives.com/wp-content/uploads/2021/01/NOO-FARU-A-LA-CARTE.pdf</t>
  </si>
  <si>
    <t xml:space="preserve">cb1c987f89580f9bcb311a1031c801a9e937b69fc977f0d1cbd164052c981895</t>
  </si>
  <si>
    <t xml:space="preserve">library/071_kagi-maldives-resort-and-spa/dining_menu/2020_NOO-FARU-A-LA-CARTE.pdf</t>
  </si>
  <si>
    <t xml:space="preserve">2020_KAG_PremiumAIP_8March2020.pdf</t>
  </si>
  <si>
    <t xml:space="preserve">http://www.crownandchamparesorts.com/wp-content/uploads/2020/03/KAG_PremiumAIP_8March2020.pdf</t>
  </si>
  <si>
    <t xml:space="preserve">c18bce4824afd53944a26cb093bfb57dd6dbfc10a2aa0ca81c45541b03eca086</t>
  </si>
  <si>
    <t xml:space="preserve">library/071_kagi-maldives-resort-and-spa/dining_menu/2020_KAG_PremiumAIP_8March2020.pdf</t>
  </si>
  <si>
    <t xml:space="preserve">2019_Kagi_WINEMenu291225.pdf</t>
  </si>
  <si>
    <t xml:space="preserve">https://kagimaldives.com/wp-content/uploads/2025/12/Kagi_WINEMenu291225.pdf</t>
  </si>
  <si>
    <t xml:space="preserve">2ae47657b4798f5c31c95313f4fcf9e8adeadb2051b2d4f0326471f5f887f293</t>
  </si>
  <si>
    <t xml:space="preserve">library/071_kagi-maldives-resort-and-spa/dining_menu/2019_Kagi_WINEMenu291225.pdf</t>
  </si>
  <si>
    <t xml:space="preserve">2019_Kagi-UFA-Beverage.pdf</t>
  </si>
  <si>
    <t xml:space="preserve">https://kagimaldives.com/wp-content/uploads/2025/12/Kagi-UFA-Beverage.pdf</t>
  </si>
  <si>
    <t xml:space="preserve">9c5a2f312cdc17d01953148078161a46b9917029bd18bf6aa6eee3b3cbb1d48b</t>
  </si>
  <si>
    <t xml:space="preserve">library/071_kagi-maldives-resort-and-spa/dining_menu/2019_Kagi-UFA-Beverage.pdf</t>
  </si>
  <si>
    <t xml:space="preserve">2019_Kagi-Noofaru-Beverage.pdf</t>
  </si>
  <si>
    <t xml:space="preserve">https://kagimaldives.com/wp-content/uploads/2025/12/Kagi-Noofaru-Beverage.pdf</t>
  </si>
  <si>
    <t xml:space="preserve">ecd10781ba2aa892ccb494a1cc9bd89aff1cea71be2b811168cc20de74f0b73b</t>
  </si>
  <si>
    <t xml:space="preserve">library/071_kagi-maldives-resort-and-spa/dining_menu/2019_Kagi-Noofaru-Beverage.pdf</t>
  </si>
  <si>
    <t xml:space="preserve">2019_Kagi-Wine-Menu.pdf</t>
  </si>
  <si>
    <t xml:space="preserve">https://kagimaldives.com/wp-content/uploads/2025/12/Kagi-Wine-Menu.pdf</t>
  </si>
  <si>
    <t xml:space="preserve">f229b0dc9966145546cd96ce269f5948b4412f3d2e89c2412cf14bf33ebf298c</t>
  </si>
  <si>
    <t xml:space="preserve">library/071_kagi-maldives-resort-and-spa/dining_menu/2019_Kagi-Wine-Menu.pdf</t>
  </si>
  <si>
    <t xml:space="preserve">2019_Ufaa-Beverage-Menu-Updated18042023.pdf</t>
  </si>
  <si>
    <t xml:space="preserve">https://kagimaldives.com/wp-content/uploads/2023/04/Ufaa-Beverage-Menu-Updated18042023.pdf</t>
  </si>
  <si>
    <t xml:space="preserve">932cee960fbe49fe925f50efddcbc8b722d2b60cd0b0d5263b26141f2209d89e</t>
  </si>
  <si>
    <t xml:space="preserve">library/071_kagi-maldives-resort-and-spa/dining_menu/2019_Ufaa-Beverage-Menu-Updated18042023.pdf</t>
  </si>
  <si>
    <t xml:space="preserve">2019_Noo-faru-Beverage-Menu-Updated18042023.pdf</t>
  </si>
  <si>
    <t xml:space="preserve">https://kagimaldives.com/wp-content/uploads/2023/04/Noo-faru-Beverage-Menu-Updated18042023.pdf</t>
  </si>
  <si>
    <t xml:space="preserve">3befa9ba92edf5527aae5a04a6c8fc03dfa862045f7bcc2605f4e2091343ab2b</t>
  </si>
  <si>
    <t xml:space="preserve">library/071_kagi-maldives-resort-and-spa/dining_menu/2019_Noo-faru-Beverage-Menu-Updated18042023.pdf</t>
  </si>
  <si>
    <t xml:space="preserve">2019_Nonna-Beverage-Menu-Updated18042023.pdf</t>
  </si>
  <si>
    <t xml:space="preserve">https://kagimaldives.com/wp-content/uploads/2023/04/Nonna-Beverage-Menu-Updated18042023.pdf</t>
  </si>
  <si>
    <t xml:space="preserve">bb5f520d3dfd14fa98122b8a8d4c2cafbdb4f278c0302c335ad7effcdc36ec58</t>
  </si>
  <si>
    <t xml:space="preserve">library/071_kagi-maldives-resort-and-spa/dining_menu/2019_Nonna-Beverage-Menu-Updated18042023.pdf</t>
  </si>
  <si>
    <t xml:space="preserve">2019_Ke-Un-Beverage-menu-Updated18042023.pdf</t>
  </si>
  <si>
    <t xml:space="preserve">https://kagimaldives.com/wp-content/uploads/2023/04/Ke-Un-Beverage-menu-Updated18042023.pdf</t>
  </si>
  <si>
    <t xml:space="preserve">71f7a7b7f1168a3f3678ccb425f49ca2347af2d020b1fdd3eb20f59c915c7abb</t>
  </si>
  <si>
    <t xml:space="preserve">library/071_kagi-maldives-resort-and-spa/dining_menu/2019_Ke-Un-Beverage-menu-Updated18042023.pdf</t>
  </si>
  <si>
    <t xml:space="preserve">2018_KagiConcept.pdf</t>
  </si>
  <si>
    <t xml:space="preserve">https://sales.crownandchamparesorts.com/wp-content/uploads/2019/02/KagiConcept.pdf</t>
  </si>
  <si>
    <t xml:space="preserve">1691f2bcced91cdf081a3fec2e273cab349be410d1eb50fb0dd5b8d4a207bbf6</t>
  </si>
  <si>
    <t xml:space="preserve">library/071_kagi-maldives-resort-and-spa/dining_menu/2018_KagiConcept.pdf</t>
  </si>
  <si>
    <t xml:space="preserve">ambiguous match [71]</t>
  </si>
  <si>
    <t xml:space="preserve">2018_WINE-311222.pdf</t>
  </si>
  <si>
    <t xml:space="preserve">https://kagimaldives.com/wp-content/uploads/2023/01/WINE-311222.pdf</t>
  </si>
  <si>
    <t xml:space="preserve">b4c3f45386775f5c49a04ea15e17436db5f9e6720510627028d0ee3ee300ecbc</t>
  </si>
  <si>
    <t xml:space="preserve">library/071_kagi-maldives-resort-and-spa/dining_menu/2018_WINE-311222.pdf</t>
  </si>
  <si>
    <t xml:space="preserve">2018_Piano-beverage-menu.pdf</t>
  </si>
  <si>
    <t xml:space="preserve">https://kagimaldives.com/wp-content/uploads/2021/01/Piano-beverage-menu.pdf</t>
  </si>
  <si>
    <t xml:space="preserve">afa5cf8ac5443a0cb093c1bac924349576ae073b76ae00532a9ab28b2bf00da4</t>
  </si>
  <si>
    <t xml:space="preserve">library/071_kagi-maldives-resort-and-spa/dining_menu/2018_Piano-beverage-menu.pdf</t>
  </si>
  <si>
    <t xml:space="preserve">2025_KagiMSTSWatersportsPriceList120125103126Ver060326.pdf</t>
  </si>
  <si>
    <t xml:space="preserve">2025-12-01</t>
  </si>
  <si>
    <t xml:space="preserve">https://kagimaldives.com/wp-content/uploads/2026/03/KagiMSTSWatersportsPriceList120125103126Ver060326.pdf</t>
  </si>
  <si>
    <t xml:space="preserve">3bd26cd9baf3c4ca5147ea0ef32c5f622652c183753da015e23c934c542aa84e</t>
  </si>
  <si>
    <t xml:space="preserve">library/071_kagi-maldives-resort-and-spa/dive_prices/2025_KagiMSTSWatersportsPriceList120125103126Ver060326.pdf</t>
  </si>
  <si>
    <t xml:space="preserve">2025_KagiMSTSWatersportsPriceList120125103126Ver220226.pdf</t>
  </si>
  <si>
    <t xml:space="preserve">https://kagimaldives.com/wp-content/uploads/2026/02/KagiMSTSWatersportsPriceList120125103126Ver220226.pdf</t>
  </si>
  <si>
    <t xml:space="preserve">6611de2f156da3e5b5d13a5012e3a594c8590b33a15e0d32850c73d804b32190</t>
  </si>
  <si>
    <t xml:space="preserve">library/071_kagi-maldives-resort-and-spa/dive_prices/2025_KagiMSTSWatersportsPriceList120125103126Ver220226.pdf</t>
  </si>
  <si>
    <t xml:space="preserve">2025_KagiMSTSExcursionsPriceList120125103126Ver220226.pdf</t>
  </si>
  <si>
    <t xml:space="preserve">https://kagimaldives.com/wp-content/uploads/2026/02/KagiMSTSExcursionsPriceList120125103126Ver220226.pdf</t>
  </si>
  <si>
    <t xml:space="preserve">6b3c2365cf08f289b3ab5835a69c214c32ba58d7797b31340e1f0da5ccb871d7</t>
  </si>
  <si>
    <t xml:space="preserve">library/071_kagi-maldives-resort-and-spa/dive_prices/2025_KagiMSTSExcursionsPriceList120125103126Ver220226.pdf</t>
  </si>
  <si>
    <t xml:space="preserve">2025_KagiMSTSDivingPriceList120125103126Ver220226.pdf</t>
  </si>
  <si>
    <t xml:space="preserve">https://kagimaldives.com/wp-content/uploads/2026/02/KagiMSTSDivingPriceList120125103126Ver220226.pdf</t>
  </si>
  <si>
    <t xml:space="preserve">109c7b2f368d11b8124a16252ddfc86f84771e76384dc83d4755f1b780b86777</t>
  </si>
  <si>
    <t xml:space="preserve">library/071_kagi-maldives-resort-and-spa/dive_prices/2025_KagiMSTSDivingPriceList120125103126Ver220226.pdf</t>
  </si>
  <si>
    <t xml:space="preserve">2025_MSTS-KAGI-PRICELIST-EXCURSION-2025.pdf</t>
  </si>
  <si>
    <t xml:space="preserve">https://kagimaldives.com/wp-content/uploads/2026/02/MSTS-KAGI-PRICELIST-EXCURSION-2025.pdf</t>
  </si>
  <si>
    <t xml:space="preserve">d73bd181af4a85064937786f354e5bcd406bd9b7508e8fc60d9a7e59956d3d94</t>
  </si>
  <si>
    <t xml:space="preserve">library/071_kagi-maldives-resort-and-spa/dive_prices/2025_MSTS-KAGI-PRICELIST-EXCURSION-2025.pdf</t>
  </si>
  <si>
    <t xml:space="preserve">2025_MSTS-KAGI-PRICELIST-WATER-SPORTS-2025.pdf</t>
  </si>
  <si>
    <t xml:space="preserve">https://kagimaldives.com/wp-content/uploads/2026/02/MSTS-KAGI-PRICELIST-WATER-SPORTS-2025.pdf</t>
  </si>
  <si>
    <t xml:space="preserve">5b7529cd0f17879356c0b4ea1f533707de6bf7dc24c1e18f4aa1b2d6df2a060e</t>
  </si>
  <si>
    <t xml:space="preserve">library/071_kagi-maldives-resort-and-spa/dive_prices/2025_MSTS-KAGI-PRICELIST-WATER-SPORTS-2025.pdf</t>
  </si>
  <si>
    <t xml:space="preserve">2025_MSTS-KAGI-PRICELIST-DIVE-2025.pdf</t>
  </si>
  <si>
    <t xml:space="preserve">https://kagimaldives.com/wp-content/uploads/2026/02/MSTS-KAGI-PRICELIST-DIVE-2025.pdf</t>
  </si>
  <si>
    <t xml:space="preserve">8e4ea6b55277d5ba3e087c8e1c7a6e2108f7c5c355a39be7704e086e69de9b27</t>
  </si>
  <si>
    <t xml:space="preserve">library/071_kagi-maldives-resort-and-spa/dive_prices/2025_MSTS-KAGI-PRICELIST-DIVE-2025.pdf</t>
  </si>
  <si>
    <t xml:space="preserve">2025_Kagi-Price-List-2025-WATERSPORTS.pdf</t>
  </si>
  <si>
    <t xml:space="preserve">https://kagimaldives.com/wp-content/uploads/2025/12/Kagi-Price-List-2025-WATERSPORTS.pdf</t>
  </si>
  <si>
    <t xml:space="preserve">94b52b1f172b4ff10e17f974b46603e7406cb9e1cf60cfe849bd13cbdaf0fbda</t>
  </si>
  <si>
    <t xml:space="preserve">library/071_kagi-maldives-resort-and-spa/dive_prices/2025_Kagi-Price-List-2025-WATERSPORTS.pdf</t>
  </si>
  <si>
    <t xml:space="preserve">2025_Kagi-Price-List-2025-SCUBA-DIVING.pdf</t>
  </si>
  <si>
    <t xml:space="preserve">https://kagimaldives.com/wp-content/uploads/2025/12/Kagi-Price-List-2025-SCUBA-DIVING.pdf</t>
  </si>
  <si>
    <t xml:space="preserve">32a5ddcdee89965a11e40858cd5b3eaf564917193e7e84e8ca5f29f05ec4ba4d</t>
  </si>
  <si>
    <t xml:space="preserve">library/071_kagi-maldives-resort-and-spa/dive_prices/2025_Kagi-Price-List-2025-SCUBA-DIVING.pdf</t>
  </si>
  <si>
    <t xml:space="preserve">2025_Kagi-Price-List-2025-EXCURSION.pdf</t>
  </si>
  <si>
    <t xml:space="preserve">https://kagimaldives.com/wp-content/uploads/2025/12/Kagi-Price-List-2025-EXCURSION.pdf</t>
  </si>
  <si>
    <t xml:space="preserve">87802aa06067160a94de15ddbaad3259bc6e67fc5f81ec1b51039ff94646bb79</t>
  </si>
  <si>
    <t xml:space="preserve">library/071_kagi-maldives-resort-and-spa/dive_prices/2025_Kagi-Price-List-2025-EXCURSION.pdf</t>
  </si>
  <si>
    <t xml:space="preserve">2023_KAGI-DIVE-GERMAN011223.pdf</t>
  </si>
  <si>
    <t xml:space="preserve">https://kagimaldives.com/wp-content/uploads/2023/01/KAGI-DIVE-GERMAN011223.pdf</t>
  </si>
  <si>
    <t xml:space="preserve">7e2fc4b4122bb19f408188785005d0d49e7a59aa664a6b70350848a024ed6043</t>
  </si>
  <si>
    <t xml:space="preserve">library/071_kagi-maldives-resort-and-spa/dive_prices/2023_KAGI-DIVE-GERMAN011223.pdf</t>
  </si>
  <si>
    <t xml:space="preserve">2023_KAGI-DIVE-FRENCH011223.pdf</t>
  </si>
  <si>
    <t xml:space="preserve">https://kagimaldives.com/wp-content/uploads/2023/01/KAGI-DIVE-FRENCH011223.pdf</t>
  </si>
  <si>
    <t xml:space="preserve">ebf045853ec47f39711b2e109a64984c3348e3e781a8a64642f2c5a46f90f63d</t>
  </si>
  <si>
    <t xml:space="preserve">library/071_kagi-maldives-resort-and-spa/dive_prices/2023_KAGI-DIVE-FRENCH011223.pdf</t>
  </si>
  <si>
    <t xml:space="preserve">2023_KAGI-DIVE-ENG011223.pdf</t>
  </si>
  <si>
    <t xml:space="preserve">https://kagimaldives.com/wp-content/uploads/2023/01/KAGI-DIVE-ENG011223.pdf</t>
  </si>
  <si>
    <t xml:space="preserve">8ab29eaff22d1402582753f2227b1012561974953c64af5b5d0c2c3b5fb1acfe</t>
  </si>
  <si>
    <t xml:space="preserve">library/071_kagi-maldives-resort-and-spa/dive_prices/2023_KAGI-DIVE-ENG011223.pdf</t>
  </si>
  <si>
    <t xml:space="preserve">2021_PRICE-LIST-SNORKELING-KAGI.pdf</t>
  </si>
  <si>
    <t xml:space="preserve">https://kagimaldives.com/wp-content/uploads/2022/08/PRICE-LIST-SNORKELING-KAGI.pdf</t>
  </si>
  <si>
    <t xml:space="preserve">e2f094395d3a9cd84f440519be480ae5e101d618239386ed474094c732786205</t>
  </si>
  <si>
    <t xml:space="preserve">library/071_kagi-maldives-resort-and-spa/dive_prices/2021_PRICE-LIST-SNORKELING-KAGI.pdf</t>
  </si>
  <si>
    <t xml:space="preserve">2020_PRICE-LIST-WATERSPORTS-KAGI.pdf</t>
  </si>
  <si>
    <t xml:space="preserve">https://kagimaldives.com/wp-content/uploads/2022/08/PRICE-LIST-WATERSPORTS-KAGI.pdf</t>
  </si>
  <si>
    <t xml:space="preserve">c9aa352e1f6907dd98e33a166e1d9e10006308d83915101f00d0a8a776a42340</t>
  </si>
  <si>
    <t xml:space="preserve">library/071_kagi-maldives-resort-and-spa/dive_prices/2020_PRICE-LIST-WATERSPORTS-KAGI.pdf</t>
  </si>
  <si>
    <t xml:space="preserve">2020_PRICE-LIST-DIVING-KAGI-ENGLISH.pdf</t>
  </si>
  <si>
    <t xml:space="preserve">https://kagimaldives.com/wp-content/uploads/2022/08/PRICE-LIST-DIVING-KAGI-ENGLISH.pdf</t>
  </si>
  <si>
    <t xml:space="preserve">565e55bd2821758a66d040dcc683b1992057ba7158a0057595caa9d19d1df599</t>
  </si>
  <si>
    <t xml:space="preserve">library/071_kagi-maldives-resort-and-spa/dive_prices/2020_PRICE-LIST-DIVING-KAGI-ENGLISH.pdf</t>
  </si>
  <si>
    <t xml:space="preserve">2020_CCR_A_Safe_Holiday_Experience_07172020-min.pdf</t>
  </si>
  <si>
    <t xml:space="preserve">http://blog.crownandchamparesorts.com/wp-content/uploads/2020/07/CCR_A_Safe_Holiday_Experience_07172020-min.pdf</t>
  </si>
  <si>
    <t xml:space="preserve">e5b02ec3da918850c5f57a4b2e21c863e458dc29a877ef2b379e140bce36b3af</t>
  </si>
  <si>
    <t xml:space="preserve">library/071_kagi-maldives-resort-and-spa/excursions/2020_CCR_A_Safe_Holiday_Experience_07172020-min.pdf</t>
  </si>
  <si>
    <t xml:space="preserve">2019_Kagi-beach-villa.pdf</t>
  </si>
  <si>
    <t xml:space="preserve">https://sales.crownandchamparesorts.com/wp-content/uploads/2019/03/Kagi-beach-villa.pdf</t>
  </si>
  <si>
    <t xml:space="preserve">6cbfcf2c9f59e7a0291785b727d6e674a2e24c50417bfcd56c34aa1b96d6c3b6</t>
  </si>
  <si>
    <t xml:space="preserve">library/071_kagi-maldives-resort-and-spa/villa_plans/2019_Kagi-beach-villa.pdf</t>
  </si>
  <si>
    <t xml:space="preserve">2019_Kagi-water-villa.pdf</t>
  </si>
  <si>
    <t xml:space="preserve">https://sales.crownandchamparesorts.com/wp-content/uploads/2019/03/Kagi-water-villa.pdf</t>
  </si>
  <si>
    <t xml:space="preserve">341d74cec8602f2289e54e35bf826a1d4d234b7f7fcebd4e7f4ae7ba9e5fb85f</t>
  </si>
  <si>
    <t xml:space="preserve">library/071_kagi-maldives-resort-and-spa/villa_plans/2019_Kagi-water-villa.pdf</t>
  </si>
  <si>
    <t xml:space="preserve">2018_A100B_Villa-Plans_110118s.pdf</t>
  </si>
  <si>
    <t xml:space="preserve">https://sales.crownandchamparesorts.com/wp-content/uploads/2019/03/A100B_Villa-Plans_110118s.pdf</t>
  </si>
  <si>
    <t xml:space="preserve">https://sales.crownandchamparesorts.com/wp-content/uploads/2019/03/A100B_Villa-Plans_110118s.pdf | https://sales.crownandchamparesorts.com/wp-content/uploads/2019/02/KagiVillaPlans.pdf</t>
  </si>
  <si>
    <t xml:space="preserve">f7ac39011acdd038c86e2cf71cf7dbffdc133d3294b382d6b7de0b14876b5bec</t>
  </si>
  <si>
    <t xml:space="preserve">library/071_kagi-maldives-resort-and-spa/villa_plans/2018_A100B_Villa-Plans_110118s.pdf</t>
  </si>
  <si>
    <t xml:space="preserve">2025_KagiTransferPolicy110125103126Rev031826.pdf</t>
  </si>
  <si>
    <t xml:space="preserve">https://kagimaldives.com/wp-content/uploads/2026/04/KagiTransferPolicy110125103126Rev031826.pdf</t>
  </si>
  <si>
    <t xml:space="preserve">8c1c0d0b84ebce50c89afe48ff54187459c385a0981b51f2ea64de962c548868</t>
  </si>
  <si>
    <t xml:space="preserve">library/071_kagi-maldives-resort-and-spa/all_inclusive/2025_KagiTransferPolicy110125103126Rev031826.pdf</t>
  </si>
  <si>
    <t xml:space="preserve">2025_PremiumAllInclusivePackageKagi110125103126Ver190625.pdf</t>
  </si>
  <si>
    <t xml:space="preserve">https://kagimaldives.com/wp-content/uploads/2025/12/PremiumAllInclusivePackageKagi110125103126Ver190625.pdf</t>
  </si>
  <si>
    <t xml:space="preserve">714d387c3d01e40619750f5401484f890a92030b8ec94f1f2940e19a53efc662</t>
  </si>
  <si>
    <t xml:space="preserve">library/071_kagi-maldives-resort-and-spa/all_inclusive/2025_PremiumAllInclusivePackageKagi110125103126Ver190625.pdf</t>
  </si>
  <si>
    <t xml:space="preserve">2024_17.-PremiumAllInclusivePlusPackageKagi110124103125Ver090424.pdf</t>
  </si>
  <si>
    <t xml:space="preserve">2024-11-01</t>
  </si>
  <si>
    <t xml:space="preserve">2025-10-31</t>
  </si>
  <si>
    <t xml:space="preserve">https://kagimaldives.com/wp-content/uploads/2024/09/17.-PremiumAllInclusivePlusPackageKagi110124103125Ver090424.pdf</t>
  </si>
  <si>
    <t xml:space="preserve">618f1f2185646968e5b72ebe2ec3c4d2f42f29da6f14221b3df4d801a47498ed</t>
  </si>
  <si>
    <t xml:space="preserve">library/071_kagi-maldives-resort-and-spa/all_inclusive/2024_17.-PremiumAllInclusivePlusPackageKagi110124103125Ver090424.pdf</t>
  </si>
  <si>
    <t xml:space="preserve">2024_PremiumAllInclusivePlusPackageKagi110123103123Rev151223.pdf</t>
  </si>
  <si>
    <t xml:space="preserve">https://kagimaldives.com/wp-content/uploads/2024/06/PremiumAllInclusivePlusPackageKagi110123103123Rev151223.pdf</t>
  </si>
  <si>
    <t xml:space="preserve">c9f2611b4939b8ac3b255636bef422dd12c43420a4932c5c085ef25e36da1402</t>
  </si>
  <si>
    <t xml:space="preserve">library/071_kagi-maldives-resort-and-spa/all_inclusive/2024_PremiumAllInclusivePlusPackageKagi110123103123Rev151223.pdf</t>
  </si>
  <si>
    <t xml:space="preserve">2024_Valentines-Special-Promo-Kagi-Maldives.pdf</t>
  </si>
  <si>
    <t xml:space="preserve">https://kagimaldives.com/wp-content/uploads/2024/02/Valentines-Special-Promo-Kagi-Maldives.pdf</t>
  </si>
  <si>
    <t xml:space="preserve">65d3dd9a2bb4048bae2a4d0cebbaa39e5e525d044825f360953b1455537061dd</t>
  </si>
  <si>
    <t xml:space="preserve">library/071_kagi-maldives-resort-and-spa/all_inclusive/2024_Valentines-Special-Promo-Kagi-Maldives.pdf</t>
  </si>
  <si>
    <t xml:space="preserve">2023_PremiumAllInclusivePlusPackageKagi110123103124Rev010923.pdf</t>
  </si>
  <si>
    <t xml:space="preserve">https://sales.crownandchamparesorts.com/wp-content/uploads/2023/11/PremiumAllInclusivePlusPackageKagi110123103124Rev010923.pdf</t>
  </si>
  <si>
    <t xml:space="preserve">ca11a937d8fec78aa2c121ea76a067a53d63030174b7c8bef63dfb2871f290f3</t>
  </si>
  <si>
    <t xml:space="preserve">library/071_kagi-maldives-resort-and-spa/all_inclusive/2023_PremiumAllInclusivePlusPackageKagi110123103124Rev010923.pdf</t>
  </si>
  <si>
    <t xml:space="preserve">2022_PremiumAllInclusivePlusPackageKagi110122103123Ver011122.pdf</t>
  </si>
  <si>
    <t xml:space="preserve">https://sales.crownandchamparesorts.com/wp-content/uploads/2023/08/PremiumAllInclusivePlusPackageKagi110122103123Ver011122.pdf</t>
  </si>
  <si>
    <t xml:space="preserve">cd8f3b2fe26f4a46941a826a102cae77a68a8a65fcdea0fa75553af8a3513a91</t>
  </si>
  <si>
    <t xml:space="preserve">library/071_kagi-maldives-resort-and-spa/all_inclusive/2022_PremiumAllInclusivePlusPackageKagi110122103123Ver011122.pdf</t>
  </si>
  <si>
    <t xml:space="preserve">2022_68c51f4a_PremiumAllInclusivePlusPackageKagi110122103123Ver011122.pdf</t>
  </si>
  <si>
    <t xml:space="preserve">https://kagimaldives.com/wp-content/uploads/2023/01/PremiumAllInclusivePlusPackageKagi110122103123Ver011122.pdf</t>
  </si>
  <si>
    <t xml:space="preserve">68c51f4a1e12c074aedf69e63d47386cc4405297fcd1e688ae7e1901a7ac254d</t>
  </si>
  <si>
    <t xml:space="preserve">library/071_kagi-maldives-resort-and-spa/all_inclusive/2022_68c51f4a_PremiumAllInclusivePlusPackageKagi110122103123Ver011122.pdf</t>
  </si>
  <si>
    <t xml:space="preserve">2020_PremiumAllInclusivePlusPackageKagi110120103121Rev040221.pdf</t>
  </si>
  <si>
    <t xml:space="preserve">https://kagimaldives.com/wp-content/uploads/2020/09/PremiumAllInclusivePlusPackageKagi110120103121Rev040221.pdf</t>
  </si>
  <si>
    <t xml:space="preserve">763a7d70b68742bcb27cc69e42388f828e8ed9d331ba734eec8a322d68da9a38</t>
  </si>
  <si>
    <t xml:space="preserve">library/071_kagi-maldives-resort-and-spa/all_inclusive/2020_PremiumAllInclusivePlusPackageKagi110120103121Rev040221.pdf</t>
  </si>
  <si>
    <t xml:space="preserve">2020_PremiumAllInclusivePlusPackageKagi110120103121Rev010721.pdf</t>
  </si>
  <si>
    <t xml:space="preserve">https://kagimaldives.com/wp-content/uploads/2021/01/PremiumAllInclusivePlusPackageKagi110120103121Rev010721.pdf</t>
  </si>
  <si>
    <t xml:space="preserve">1195b4fe871997eedb4535d358df37f78a40b83d1ea6a7d9b385398a4763b6fa</t>
  </si>
  <si>
    <t xml:space="preserve">library/071_kagi-maldives-resort-and-spa/all_inclusive/2020_PremiumAllInclusivePlusPackageKagi110120103121Rev010721.pdf</t>
  </si>
  <si>
    <t xml:space="preserve">2024_Kagi-Maldives-Sustainability-Report-2024-min.pdf</t>
  </si>
  <si>
    <t xml:space="preserve">https://kagimaldives.com/wp-content/uploads/2024/07/Kagi-Maldives-Sustainability-Report-2024-min.pdf</t>
  </si>
  <si>
    <t xml:space="preserve">fcf8babe951d40cfb4399cf282f3ccb7577ba720551c126758d5d471aa4aac69</t>
  </si>
  <si>
    <t xml:space="preserve">library/071_kagi-maldives-resort-and-spa/sustainability/2024_Kagi-Maldives-Sustainability-Report-2024-min.pdf</t>
  </si>
  <si>
    <t xml:space="preserve">2023_Heritance-Hotels-Purchasing-and-supplier-Policy-V2-1.pdf</t>
  </si>
  <si>
    <t xml:space="preserve">https://heritancehotels.eme-devops.com/2025/01/Heritance-Hotels-Purchasing-and-supplier-Policy-V2-1.pdf</t>
  </si>
  <si>
    <t xml:space="preserve">https://heritancehotels.eme-devops.com/2025/01/Heritance-Hotels-Purchasing-and-supplier-Policy-V2-1.pdf | https://heritancehotels.eme-devops.com/2025/01/Heritance-Hotels-Purchasing-and-supplier-Policy-V2.pdf</t>
  </si>
  <si>
    <t xml:space="preserve">38607c14b5082002aa6e1de7ef1a7963c3a953e5d6c6cf8e17f6e15aa111adca</t>
  </si>
  <si>
    <t xml:space="preserve">library/071_kagi-maldives-resort-and-spa/sustainability/2023_Heritance-Hotels-Purchasing-and-supplier-Policy-V2-1.pdf</t>
  </si>
  <si>
    <t xml:space="preserve">2021_20210507-centel-sustainble-procurement-policy-en.pdf</t>
  </si>
  <si>
    <t xml:space="preserve">https://investor.centarahotelsresorts.com/storage/download/cg-document/20210507-centel-sustainble-procurement-policy-en.pdf</t>
  </si>
  <si>
    <t xml:space="preserve">90f8d4719f9ba01ae84822320dbfc8d4b881583baea517f0cc9f3fd9eab090a9</t>
  </si>
  <si>
    <t xml:space="preserve">library/071_kagi-maldives-resort-and-spa/sustainability/2021_20210507-centel-sustainble-procurement-policy-en.pdf</t>
  </si>
  <si>
    <t xml:space="preserve">2026_KagiFestive2025-2026.pdf</t>
  </si>
  <si>
    <t xml:space="preserve">https://kagimaldives.com/wp-content/uploads/2025/08/KagiFestive2025-2026.pdf</t>
  </si>
  <si>
    <t xml:space="preserve">2be2fa6d644f973cbef0c9f68db26b0e7a56b1b63e2e0580d907b0b15d02d7c6</t>
  </si>
  <si>
    <t xml:space="preserve">library/071_kagi-maldives-resort-and-spa/calendar/2026_KagiFestive2025-2026.pdf</t>
  </si>
  <si>
    <t xml:space="preserve">2025_Kagi_FestiveBrochure_2526_Ver05082025.pdf</t>
  </si>
  <si>
    <t xml:space="preserve">https://kagimaldives.com/wp-content/uploads/2025/10/Kagi_FestiveBrochure_2526_Ver05082025.pdf</t>
  </si>
  <si>
    <t xml:space="preserve">0993acd8b8c7a5d6c74cca7c42cfb780b770db1fd1f42d7091d2b2baee2fe80c</t>
  </si>
  <si>
    <t xml:space="preserve">library/071_kagi-maldives-resort-and-spa/calendar/2025_Kagi_FestiveBrochure_2526_Ver05082025.pdf</t>
  </si>
  <si>
    <t xml:space="preserve">2025_Kagi-Easter-Brochure-20251.pdf</t>
  </si>
  <si>
    <t xml:space="preserve">https://kagimaldives.com/wp-content/uploads/2025/03/Kagi-Easter-Brochure-20251.pdf</t>
  </si>
  <si>
    <t xml:space="preserve">9220aba1c1d1e684055e89b474173f932d104851dcbd8442f018d22f69b58512</t>
  </si>
  <si>
    <t xml:space="preserve">library/071_kagi-maldives-resort-and-spa/calendar/2025_Kagi-Easter-Brochure-20251.pdf</t>
  </si>
  <si>
    <t xml:space="preserve">2025_Kagi-Easter-Brochure-2025.pdf</t>
  </si>
  <si>
    <t xml:space="preserve">https://kagimaldives.com/wp-content/uploads/2025/03/Kagi-Easter-Brochure-2025.pdf</t>
  </si>
  <si>
    <t xml:space="preserve">262eabc73f65e657c09bb7afe894ae53cffe62b0424bd44e4890ecbb614434db</t>
  </si>
  <si>
    <t xml:space="preserve">library/071_kagi-maldives-resort-and-spa/calendar/2025_Kagi-Easter-Brochure-2025.pdf</t>
  </si>
  <si>
    <t xml:space="preserve">2025_Kagi-Festive-Brochure-2024-2025-1.pdf</t>
  </si>
  <si>
    <t xml:space="preserve">https://kagimaldives.com/wp-content/uploads/2024/12/Kagi-Festive-Brochure-2024-2025-1.pdf</t>
  </si>
  <si>
    <t xml:space="preserve">a7a94f04ab0728e11f8d51ac6846680ce2da8848ce19c8c20a0f1dd99453b1eb</t>
  </si>
  <si>
    <t xml:space="preserve">library/071_kagi-maldives-resort-and-spa/calendar/2025_Kagi-Festive-Brochure-2024-2025-1.pdf</t>
  </si>
  <si>
    <t xml:space="preserve">2024_Kagi-Easter-Program-2024.pdf</t>
  </si>
  <si>
    <t xml:space="preserve">https://kagimaldives.com/wp-content/uploads/2024/02/Kagi-Easter-Program-2024.pdf</t>
  </si>
  <si>
    <t xml:space="preserve">41bd91008de325535f8111e5b1e172f9031e9b21cdc8a35749ef0a17ae955d14</t>
  </si>
  <si>
    <t xml:space="preserve">library/071_kagi-maldives-resort-and-spa/calendar/2024_Kagi-Easter-Program-2024.pdf</t>
  </si>
  <si>
    <t xml:space="preserve">2023_Kagi-2023-Calendar-Digital-Version.pdf</t>
  </si>
  <si>
    <t xml:space="preserve">https://kagimaldives.com/wp-content/uploads/2023/01/Kagi-2023-Calendar-Digital-Version.pdf</t>
  </si>
  <si>
    <t xml:space="preserve">9d82db25ddb461d03f01f466f9073762d3052f6959d5b7c0efe12cbbcbe6f78a</t>
  </si>
  <si>
    <t xml:space="preserve">library/071_kagi-maldives-resort-and-spa/calendar/2023_Kagi-2023-Calendar-Digital-Version.pdf</t>
  </si>
  <si>
    <t xml:space="preserve">2023_Kagi-2023-Calendar-print-Version-A5.pdf</t>
  </si>
  <si>
    <t xml:space="preserve">https://kagimaldives.com/wp-content/uploads/2023/01/Kagi-2023-Calendar-print-Version-A5.pdf</t>
  </si>
  <si>
    <t xml:space="preserve">c9734312a975cbbbe99596799b00f342a2de746c3d50c678b54af6f2c0e87578</t>
  </si>
  <si>
    <t xml:space="preserve">library/071_kagi-maldives-resort-and-spa/calendar/2023_Kagi-2023-Calendar-print-Version-A5.pdf</t>
  </si>
  <si>
    <t xml:space="preserve">2023_Kagi-2023-Calendar-Print-Version-A4.pdf</t>
  </si>
  <si>
    <t xml:space="preserve">https://kagimaldives.com/wp-content/uploads/2023/01/Kagi-2023-Calendar-Print-Version-A4.pdf</t>
  </si>
  <si>
    <t xml:space="preserve">1bc9433f97676ecc1635bc379e52fd9eacf4ba75c8f2da6fd28f478d68fd408a</t>
  </si>
  <si>
    <t xml:space="preserve">library/071_kagi-maldives-resort-and-spa/calendar/2023_Kagi-2023-Calendar-Print-Version-A4.pdf</t>
  </si>
  <si>
    <t xml:space="preserve">2025_Nonna_Food_Russian_210325.pdf</t>
  </si>
  <si>
    <t xml:space="preserve">https://kagimaldives.com/wp-content/uploads/2025/03/Nonna_Food_Russian_210325.pdf</t>
  </si>
  <si>
    <t xml:space="preserve">373734aa6a4c0862a487f1f93d0786b2ea045708b458eb9f953778b2d965de38</t>
  </si>
  <si>
    <t xml:space="preserve">library/071_kagi-maldives-resort-and-spa/other/2025_Nonna_Food_Russian_210325.pdf</t>
  </si>
  <si>
    <t xml:space="preserve">2020_KE-UN.pdf</t>
  </si>
  <si>
    <t xml:space="preserve">https://kagimaldives.com/wp-content/uploads/2021/01/KE-UN.pdf</t>
  </si>
  <si>
    <t xml:space="preserve">https://kagimaldives.com/wp-content/uploads/2021/01/KE-UN.pdf | https://kagimaldives.com/wp-content/uploads/2020/09/KE-UN.pdf</t>
  </si>
  <si>
    <t xml:space="preserve">b5c55f2af201236b46fa7147c29d99d6ee0fb229f7b11909b8421ad565a260f7</t>
  </si>
  <si>
    <t xml:space="preserve">library/071_kagi-maldives-resort-and-spa/other/2020_KE-UN.pdf</t>
  </si>
  <si>
    <t xml:space="preserve">2020_KAGIMAP.pdf</t>
  </si>
  <si>
    <t xml:space="preserve">https://kagimaldives.com/wp-content/uploads/2021/01/KAGIMAP.pdf</t>
  </si>
  <si>
    <t xml:space="preserve">3b0c744c103a651673ec80083f7274c4746ff3d597ea0a3478adefaa73a7024e</t>
  </si>
  <si>
    <t xml:space="preserve">library/071_kagi-maldives-resort-and-spa/other/2020_KAGIMAP.pdf</t>
  </si>
  <si>
    <t xml:space="preserve">2020_Akuru-bahdhaluvun-work.pdf</t>
  </si>
  <si>
    <t xml:space="preserve">https://kagimaldives.com/wp-content/uploads/2020/12/Akuru-bahdhaluvun-work.pdf</t>
  </si>
  <si>
    <t xml:space="preserve">319e55dad02e589e56bb808fa8a159643bf3629e3d18cb0c06c60d603c918ee9</t>
  </si>
  <si>
    <t xml:space="preserve">library/071_kagi-maldives-resort-and-spa/other/2020_Akuru-bahdhaluvun-work.pdf</t>
  </si>
  <si>
    <t xml:space="preserve">2018_KagiInteriorDesigns.pdf</t>
  </si>
  <si>
    <t xml:space="preserve">https://sales.crownandchamparesorts.com/wp-content/uploads/2019/02/KagiInteriorDesigns.pdf</t>
  </si>
  <si>
    <t xml:space="preserve">9a3d7cf168bc08e275eb9b7f98f28536dfd26d6d55cf9786423f8d5236a81cc1</t>
  </si>
  <si>
    <t xml:space="preserve">library/071_kagi-maldives-resort-and-spa/other/2018_KagiInteriorDesigns.pdf</t>
  </si>
  <si>
    <t xml:space="preserve">2023_Embudu-Village-Fact-Sheet-2023.pdf</t>
  </si>
  <si>
    <t xml:space="preserve">embudu.com</t>
  </si>
  <si>
    <t xml:space="preserve">https://embuduvillage.eme-devops.com/2023/12/Embudu-Village-Fact-Sheet-2023.pdf</t>
  </si>
  <si>
    <t xml:space="preserve">2cda157e36607d95a32078ede6572382a6d86baed2ccd937123fbe68694b44b5</t>
  </si>
  <si>
    <t xml:space="preserve">library/072_embudhu-village/factsheet/2023_Embudu-Village-Fact-Sheet-2023.pdf</t>
  </si>
  <si>
    <t xml:space="preserve">2026_Simple-Wedding-Package.pdf</t>
  </si>
  <si>
    <t xml:space="preserve">https://embuduvillage.eme-devops.com/2026/04/Simple-Wedding-Package.pdf</t>
  </si>
  <si>
    <t xml:space="preserve">a2547997b6f15452fbf5be3bb2d5a55744ff810d39a415d26424cabbd4281fc5</t>
  </si>
  <si>
    <t xml:space="preserve">library/072_embudhu-village/wedding/2026_Simple-Wedding-Package.pdf</t>
  </si>
  <si>
    <t xml:space="preserve">2026_Embudu-wedding-Package.pdf</t>
  </si>
  <si>
    <t xml:space="preserve">https://embuduvillage.eme-devops.com/2026/04/Embudu-wedding-Package.pdf</t>
  </si>
  <si>
    <t xml:space="preserve">3ff3a965105014e4e93a63cc3f7043674315fec0af80ff18ebcb549e0ae6a1df</t>
  </si>
  <si>
    <t xml:space="preserve">library/072_embudhu-village/wedding/2026_Embudu-wedding-Package.pdf</t>
  </si>
  <si>
    <t xml:space="preserve">2024_spa-menu.pdf</t>
  </si>
  <si>
    <t xml:space="preserve">https://embuduvillage.eme-devops.com/2024/01/spa-menu.pdf</t>
  </si>
  <si>
    <t xml:space="preserve">247ebbb5319670aa64986ffa0ab172a2174c5175819a099fb5e28c7b6b042291</t>
  </si>
  <si>
    <t xml:space="preserve">library/072_embudhu-village/spa_menu/2024_spa-menu.pdf</t>
  </si>
  <si>
    <t xml:space="preserve">2025_Snack-Menu-fm-1.11.22025.pdf</t>
  </si>
  <si>
    <t xml:space="preserve">https://embuduvillage.eme-devops.com/2025/10/Snack-Menu-fm-1.11.22025.pdf</t>
  </si>
  <si>
    <t xml:space="preserve">15465a0bdf2895b8fce841ff006f7091c0851673960746da2ff7366585815d68</t>
  </si>
  <si>
    <t xml:space="preserve">library/072_embudhu-village/dining_menu/2025_Snack-Menu-fm-1.11.22025.pdf</t>
  </si>
  <si>
    <t xml:space="preserve">2025_All-Sea-Food-Menus-from-1.11.-2025.pdf</t>
  </si>
  <si>
    <t xml:space="preserve">https://embuduvillage.eme-devops.com/2025/10/All-Sea-Food-Menus-from-1.11.-2025.pdf</t>
  </si>
  <si>
    <t xml:space="preserve">557b6ce5f0b9d120b05a4763e63a5f31f5bdf32208ab725a3ff670cb27bf6c8e</t>
  </si>
  <si>
    <t xml:space="preserve">library/072_embudhu-village/dining_menu/2025_All-Sea-Food-Menus-from-1.11.-2025.pdf</t>
  </si>
  <si>
    <t xml:space="preserve">2025_Embudu-Village-Environmental-Policy.pdf</t>
  </si>
  <si>
    <t xml:space="preserve">https://embuduvillage.eme-devops.com/2025/05/Embudu-Village-Environmental-Policy.pdf</t>
  </si>
  <si>
    <t xml:space="preserve">b7d320d6ef93aa7502b220ea29e6279daeb1eb885b028bed0f2f1c5e66daacd2</t>
  </si>
  <si>
    <t xml:space="preserve">library/072_embudhu-village/villa_plans/2025_Embudu-Village-Environmental-Policy.pdf</t>
  </si>
  <si>
    <t xml:space="preserve">2024_Embudu-Village-Resort-Travelife-Sustainability-Report.pdf</t>
  </si>
  <si>
    <t xml:space="preserve">https://embuduvillage.eme-devops.com/2025/05/Embudu-Village-Resort-Travelife-Sustainability-Report.pdf</t>
  </si>
  <si>
    <t xml:space="preserve">8d42f0872807057c3e4dd12c4c1694461135fe7f8c492460261e0b150dbcea27</t>
  </si>
  <si>
    <t xml:space="preserve">library/072_embudhu-village/villa_plans/2024_Embudu-Village-Resort-Travelife-Sustainability-Report.pdf</t>
  </si>
  <si>
    <t xml:space="preserve">2024_Sustainability-Policy-for-Embudu-Village-Resort.pdf</t>
  </si>
  <si>
    <t xml:space="preserve">https://embuduvillage.eme-devops.com/2025/05/Sustainability-Policy-for-Embudu-Village-Resort.pdf</t>
  </si>
  <si>
    <t xml:space="preserve">c5e05af67457a19b847bd9550d7abd77f7b22a9ccb48c268329d45f4661eda6c</t>
  </si>
  <si>
    <t xml:space="preserve">library/072_embudhu-village/villa_plans/2024_Sustainability-Policy-for-Embudu-Village-Resort.pdf</t>
  </si>
  <si>
    <t xml:space="preserve">2024_Embudu-Guest-Registration-Card-Interactive-2024.pdf</t>
  </si>
  <si>
    <t xml:space="preserve">https://embuduvillage.eme-devops.com/2024/10/Embudu-Guest-Registration-Card-Interactive-2024.pdf</t>
  </si>
  <si>
    <t xml:space="preserve">e41134fd9ccf392cb864e0a7a13b3d020c8204cea238bdf543a73cd5a513156c</t>
  </si>
  <si>
    <t xml:space="preserve">library/072_embudhu-village/villa_plans/2024_Embudu-Guest-Registration-Card-Interactive-2024.pdf</t>
  </si>
  <si>
    <t xml:space="preserve">2024_Embuduu-Village-Excusrsion-List.pdf</t>
  </si>
  <si>
    <t xml:space="preserve">https://embuduvillage.eme-devops.com/2024/01/Embuduu-Village-Excusrsion-List.pdf</t>
  </si>
  <si>
    <t xml:space="preserve">071b2fabafccc09c0fa9eb6dc37bfbc40101eea6f7c8e31f5ed9cac1cc28d823</t>
  </si>
  <si>
    <t xml:space="preserve">library/072_embudhu-village/villa_plans/2024_Embuduu-Village-Excusrsion-List.pdf</t>
  </si>
  <si>
    <t xml:space="preserve">2023_Embudu-Village-Excusrsion-List.pdf</t>
  </si>
  <si>
    <t xml:space="preserve">https://embuduvillage.eme-devops.com/2023/12/Embudu-Village-Excusrsion-List.pdf</t>
  </si>
  <si>
    <t xml:space="preserve">d07bce1d090f3bc68447e59a7420ef1e3d81ce34ce9deaaf717371332a8a1307</t>
  </si>
  <si>
    <t xml:space="preserve">library/072_embudhu-village/villa_plans/2023_Embudu-Village-Excusrsion-List.pdf</t>
  </si>
  <si>
    <t xml:space="preserve">2016_Labour-and-human-rights-legislation.pdf</t>
  </si>
  <si>
    <t xml:space="preserve">https://embuduvillage.eme-devops.com/2025/05/Labour-and-human-rights-legislation.pdf</t>
  </si>
  <si>
    <t xml:space="preserve">d5d7a7d30944abc8d16d2bd64126884099eba5f18a7d74eb0bc8c9a9623e456a</t>
  </si>
  <si>
    <t xml:space="preserve">library/072_embudhu-village/villa_plans/2016_Labour-and-human-rights-legislation.pdf</t>
  </si>
  <si>
    <t xml:space="preserve">2025_Annual-Sustainability-Assessment.pdf</t>
  </si>
  <si>
    <t xml:space="preserve">https://embuduvillage.eme-devops.com/2025/05/Annual-Sustainability-Assessment.pdf</t>
  </si>
  <si>
    <t xml:space="preserve">8d33877a8827d4fe4bfb7a9e4e126c8222c7433be0a5d72ed9d77f6fe06d58fa</t>
  </si>
  <si>
    <t xml:space="preserve">library/072_embudhu-village/sustainability/2025_Annual-Sustainability-Assessment.pdf</t>
  </si>
  <si>
    <t xml:space="preserve">https://embuduvillage.eme-devops.com/2023/10/sample-1.pdf</t>
  </si>
  <si>
    <t xml:space="preserve">8decc8571946d4cd70a024949e033a2a2a54377fe9f1c1b944c20f9ee11a9e51</t>
  </si>
  <si>
    <t xml:space="preserve">library/072_embudhu-village/other/2006_sample-1.pdf</t>
  </si>
  <si>
    <t xml:space="preserve">2026_Summer-Island-Maldives-Fact-Sheet-2026-04.pdf</t>
  </si>
  <si>
    <t xml:space="preserve">summerislandmaldives.com</t>
  </si>
  <si>
    <t xml:space="preserve">https://www.summerislandmaldives.com/wp-content/uploads/2026/04/Summer-Island-Maldives-Fact-Sheet-2026-04.pdf</t>
  </si>
  <si>
    <t xml:space="preserve">5b05b5eee0507446f0c70e23384caa7e4ad5f5da40bb813f7869539899f397d0</t>
  </si>
  <si>
    <t xml:space="preserve">library/073_summer-island-maldives/factsheet/2026_Summer-Island-Maldives-Fact-Sheet-2026-04.pdf</t>
  </si>
  <si>
    <t xml:space="preserve">2026_Summer Island Maldives Fact Sheet 2026 - Russian.pdf</t>
  </si>
  <si>
    <t xml:space="preserve">https://maldives.ru/doc/static/Summer%20Island%20Maldives%20Fact%20Sheet%202026%20-%20Russian.pdf</t>
  </si>
  <si>
    <t xml:space="preserve">266cf574ac8da9aaefc68ea217e025e5e91fb8dc887fa3c5545b3dbfd0a1c5cf</t>
  </si>
  <si>
    <t xml:space="preserve">library/073_summer-island-maldives/factsheet/2026_Summer Island Maldives Fact Sheet 2026 - Russian.pdf</t>
  </si>
  <si>
    <t xml:space="preserve">2018_Summer-Island-Maldives-Fact-Sheet.pdf</t>
  </si>
  <si>
    <t xml:space="preserve">https://www.summerislandmaldives.com/wp-content/uploads/2023/06/Summer-Island-Maldives-Fact-Sheet.pdf</t>
  </si>
  <si>
    <t xml:space="preserve">41977ae11bcb39f6bb46ad07d6183e26123aadf1b4d6a5872eb494c14e73e3e2</t>
  </si>
  <si>
    <t xml:space="preserve">library/073_summer-island-maldives/factsheet/2018_Summer-Island-Maldives-Fact-Sheet.pdf</t>
  </si>
  <si>
    <t xml:space="preserve">2025_Summer Island Maldives Map.pdf</t>
  </si>
  <si>
    <t xml:space="preserve">https://maldives.ru/doc/static/Summer%20Island%20Maldives%20Map.pdf</t>
  </si>
  <si>
    <t xml:space="preserve">d63151b310dc9061a728eaba8cdc277d0961098c12d01cff89dadfc2f089682e</t>
  </si>
  <si>
    <t xml:space="preserve">library/073_summer-island-maldives/map/2025_Summer Island Maldives Map.pdf</t>
  </si>
  <si>
    <t xml:space="preserve">2023_Serena-Spa-Menu-English.pdf</t>
  </si>
  <si>
    <t xml:space="preserve">https://www.summerislandmaldives.com/wp-content/uploads/2023/06/Serena-Spa-Menu-English.pdf</t>
  </si>
  <si>
    <t xml:space="preserve">e7e74b7c2e99fc5aa392e742dd53d2d3222d49ffe2279e60b5c13769ca479926</t>
  </si>
  <si>
    <t xml:space="preserve">library/073_summer-island-maldives/spa_menu/2023_Serena-Spa-Menu-English.pdf</t>
  </si>
  <si>
    <t xml:space="preserve">2020_Firumaa-by-Serena-Spa.pdf</t>
  </si>
  <si>
    <t xml:space="preserve">https://www.summerislandmaldives.com/wp-content/uploads/2022/06/Firumaa-by-Serena-Spa.pdf</t>
  </si>
  <si>
    <t xml:space="preserve">0dec71124c0244c1eb984162806e30952c1492e460096cb5cd6035b8a82bd36e</t>
  </si>
  <si>
    <t xml:space="preserve">library/073_summer-island-maldives/spa_menu/2020_Firumaa-by-Serena-Spa.pdf</t>
  </si>
  <si>
    <t xml:space="preserve">2023_Summer-Island-Maldives-Snack-Menu-1.pdf</t>
  </si>
  <si>
    <t xml:space="preserve">https://www.summerislandmaldives.com/wp-content/uploads/2023/06/Summer-Island-Maldives-Snack-Menu-1.pdf</t>
  </si>
  <si>
    <t xml:space="preserve">https://www.summerislandmaldives.com/wp-content/uploads/2023/06/Summer-Island-Maldives-Snack-Menu-1.pdf | https://www.summerislandmaldives.com/wp-content/uploads/2023/06/Summer-Island-Maldives-Snack-Menu.pdf</t>
  </si>
  <si>
    <t xml:space="preserve">50747a15a9fec85358bc7bc52778a6442c953e9e4182a58e4555d5f1fcd32583</t>
  </si>
  <si>
    <t xml:space="preserve">library/073_summer-island-maldives/dining_menu/2023_Summer-Island-Maldives-Snack-Menu-1.pdf</t>
  </si>
  <si>
    <t xml:space="preserve">2023_Summer-Cocktail-List.pdf</t>
  </si>
  <si>
    <t xml:space="preserve">https://www.summerislandmaldives.com/wp-content/uploads/2023/06/Summer-Cocktail-List.pdf</t>
  </si>
  <si>
    <t xml:space="preserve">a9052481900ba4669d72cde196df6170a0093da3f9c3609f4e275c6b6af8d850</t>
  </si>
  <si>
    <t xml:space="preserve">library/073_summer-island-maldives/dining_menu/2023_Summer-Cocktail-List.pdf</t>
  </si>
  <si>
    <t xml:space="preserve">2023_Sunrise-Breakfast.pdf</t>
  </si>
  <si>
    <t xml:space="preserve">https://www.summerislandmaldives.com/wp-content/uploads/2023/06/Sunrise-Breakfast.pdf</t>
  </si>
  <si>
    <t xml:space="preserve">4de3bdb03e2f744a6791c6b88949927d9a4d3ec41d45e14ac2b7afeabfa5a903</t>
  </si>
  <si>
    <t xml:space="preserve">library/073_summer-island-maldives/dining_menu/2023_Sunrise-Breakfast.pdf</t>
  </si>
  <si>
    <t xml:space="preserve">2023_Summer-Excursions-menu.pdf</t>
  </si>
  <si>
    <t xml:space="preserve">https://www.summerislandmaldives.com/wp-content/uploads/2023/06/Summer-Excursions-menu.pdf</t>
  </si>
  <si>
    <t xml:space="preserve">82382f44bdb652bf4892028ae6a819c5a82dd72d6d87b25287ce70b751faa3f0</t>
  </si>
  <si>
    <t xml:space="preserve">library/073_summer-island-maldives/dining_menu/2023_Summer-Excursions-menu.pdf</t>
  </si>
  <si>
    <t xml:space="preserve">2023_Summer-Island-Wine-Menu.pdf</t>
  </si>
  <si>
    <t xml:space="preserve">https://www.summerislandmaldives.com/wp-content/uploads/2023/06/Summer-Island-Wine-Menu.pdf</t>
  </si>
  <si>
    <t xml:space="preserve">9f251867e1730d9c2731391f8f40f9453a76ee3844b88e7dadc2ddb0afae6e85</t>
  </si>
  <si>
    <t xml:space="preserve">library/073_summer-island-maldives/dining_menu/2023_Summer-Island-Wine-Menu.pdf</t>
  </si>
  <si>
    <t xml:space="preserve">2023_Summer-Watersports-2023.pdf</t>
  </si>
  <si>
    <t xml:space="preserve">https://www.summerislandmaldives.com/wp-content/uploads/2023/06/Summer-Watersports-2023.pdf</t>
  </si>
  <si>
    <t xml:space="preserve">040d77bd703142063fe28bc3c83ca8e924f526f5728efc1c80e179f56db84c64</t>
  </si>
  <si>
    <t xml:space="preserve">library/073_summer-island-maldives/dive_prices/2023_Summer-Watersports-2023.pdf</t>
  </si>
  <si>
    <t xml:space="preserve">2023_Summer-Island-Maldives-Price-List-for-Diverland-Maldives.pdf</t>
  </si>
  <si>
    <t xml:space="preserve">https://www.summerislandmaldives.com/wp-content/uploads/2023/06/Summer-Island-Maldives-Price-List-for-Diverland-Maldives.pdf</t>
  </si>
  <si>
    <t xml:space="preserve">b9dee1e9ad993c89a431fd466563ab9b89b1eada842cb04583f75af5e3443d1c</t>
  </si>
  <si>
    <t xml:space="preserve">library/073_summer-island-maldives/dive_prices/2023_Summer-Island-Maldives-Price-List-for-Diverland-Maldives.pdf</t>
  </si>
  <si>
    <t xml:space="preserve">2023_InVilla_pg2.pdf</t>
  </si>
  <si>
    <t xml:space="preserve">https://www.summerislandmaldives.com/wp-content/uploads/2023/06/InVilla_pg2.pdf</t>
  </si>
  <si>
    <t xml:space="preserve">edd9d15e99fdd39284a9cd3f5ba14d15e66f2c8a4f6caa0e7df0b0929d408fcf</t>
  </si>
  <si>
    <t xml:space="preserve">library/073_summer-island-maldives/villa_plans/2023_InVilla_pg2.pdf</t>
  </si>
  <si>
    <t xml:space="preserve">2023_SIM-All_Inclusive_list.pdf</t>
  </si>
  <si>
    <t xml:space="preserve">https://www.summerislandmaldives.com/wp-content/uploads/2023/04/SIM-All_Inclusive_list.pdf</t>
  </si>
  <si>
    <t xml:space="preserve">3e23c157c84ad43ac115a7267a9187b51c8a54b5c9642df02e2b824f84f8b6c9</t>
  </si>
  <si>
    <t xml:space="preserve">library/073_summer-island-maldives/all_inclusive/2023_SIM-All_Inclusive_list.pdf</t>
  </si>
  <si>
    <t xml:space="preserve">2023_Summer-Island-Maldives-Festive-Program-2023.pdf</t>
  </si>
  <si>
    <t xml:space="preserve">https://www.summerislandmaldives.com/blog/wp-content/uploads/sites/2/2023/12/Summer-Island-Maldives-Festive-Program-2023.pdf</t>
  </si>
  <si>
    <t xml:space="preserve">bb05a1f786916f26bc704674ced6a575937df2b32c87246a89a482984395af62</t>
  </si>
  <si>
    <t xml:space="preserve">library/073_summer-island-maldives/calendar/2023_Summer-Island-Maldives-Festive-Program-2023.pdf</t>
  </si>
  <si>
    <t xml:space="preserve">2023_Udana-Mocktail.pdf</t>
  </si>
  <si>
    <t xml:space="preserve">https://www.summerislandmaldives.com/wp-content/uploads/2023/05/Udana-Mocktail.pdf</t>
  </si>
  <si>
    <t xml:space="preserve">6ea6cb0407d54931f5a25857a6b8bb457a4c238e68662b3feb4f6c7b64f5e5e6</t>
  </si>
  <si>
    <t xml:space="preserve">library/073_summer-island-maldives/press_kit/2023_Udana-Mocktail.pdf</t>
  </si>
  <si>
    <t xml:space="preserve">2023_Sajith-Mocktail.pdf</t>
  </si>
  <si>
    <t xml:space="preserve">https://www.summerislandmaldives.com/wp-content/uploads/2023/05/Sajith-Mocktail.pdf</t>
  </si>
  <si>
    <t xml:space="preserve">63748085b8f3a9d2da760f7c410f081bee1e44be1cf51716985027d2e85c4959</t>
  </si>
  <si>
    <t xml:space="preserve">library/073_summer-island-maldives/press_kit/2023_Sajith-Mocktail.pdf</t>
  </si>
  <si>
    <t xml:space="preserve">2023_Summer-Island-Maldives-Coffee-_-Mocktail-List.pdf</t>
  </si>
  <si>
    <t xml:space="preserve">https://www.summerislandmaldives.com/wp-content/uploads/2023/06/Summer-Island-Maldives-Coffee-_-Mocktail-List.pdf</t>
  </si>
  <si>
    <t xml:space="preserve">6ce16a104ad5ecd85434ff173b57de49bc6366c62ede4f90861e43e4aa4846e5</t>
  </si>
  <si>
    <t xml:space="preserve">library/073_summer-island-maldives/other/2023_Summer-Island-Maldives-Coffee-_-Mocktail-List.pdf</t>
  </si>
  <si>
    <t xml:space="preserve">2019_kandolhu-maldives-factsheet.pdf</t>
  </si>
  <si>
    <t xml:space="preserve">https://www.neoscapesmaldives.com/wp-content/uploads/kandolhu-maldives-factsheet.pdf</t>
  </si>
  <si>
    <t xml:space="preserve">70f81f1e5d68a608c7a27601d650e812f9f45bd39a0bd6522f6024cbe5adc6c0</t>
  </si>
  <si>
    <t xml:space="preserve">library/074_kandolhu-island-maldives/factsheet/2019_kandolhu-maldives-factsheet.pdf</t>
  </si>
  <si>
    <t xml:space="preserve">2015_Kandolhu_Factsheet.pdf</t>
  </si>
  <si>
    <t xml:space="preserve">kandolhu.com</t>
  </si>
  <si>
    <t xml:space="preserve">https://www.kandolhu.com/wp-content/uploads/2026/08/Kandolhu_Factsheet.pdf</t>
  </si>
  <si>
    <t xml:space="preserve">https://www.kandolhu.com/wp-content/uploads/2026/08/Kandolhu_Factsheet.pdf | https://maldives.ru/doc/Kandolhu_Factsheet.pdf</t>
  </si>
  <si>
    <t xml:space="preserve">cfe200ba2bd8cf9bc9b4c73f13b98ff0d75e25410f8ce5c640336ffb87d14ff1</t>
  </si>
  <si>
    <t xml:space="preserve">library/074_kandolhu-island-maldives/factsheet/2015_Kandolhu_Factsheet.pdf</t>
  </si>
  <si>
    <t xml:space="preserve">2025_Kandolhu-Renewal-of-Vows.pdf</t>
  </si>
  <si>
    <t xml:space="preserve">https://www.kandolhu.com/wp-content/uploads/2026/08/Kandolhu-Renewal-of-Vows.pdf</t>
  </si>
  <si>
    <t xml:space="preserve">1afe6c58f6b9c9493c9a1b54f064b22d9f79992cf30ecdd0a6417a5d5fedb0ce</t>
  </si>
  <si>
    <t xml:space="preserve">library/074_kandolhu-island-maldives/wedding/2025_Kandolhu-Renewal-of-Vows.pdf</t>
  </si>
  <si>
    <t xml:space="preserve">2017_Brides-November-2017.pdf</t>
  </si>
  <si>
    <t xml:space="preserve">https://www.kandolhu.com/wp-content/uploads/2026/08/Brides-November-2017.pdf</t>
  </si>
  <si>
    <t xml:space="preserve">c3e9e5e82130e04a62ea8bb755cbc9474cb9370d1bcdfc9eaba99e11ce1475b9</t>
  </si>
  <si>
    <t xml:space="preserve">library/074_kandolhu-island-maldives/wedding/2017_Brides-November-2017.pdf</t>
  </si>
  <si>
    <t xml:space="preserve">2017_Perfect-Wedding-November-2017.pdf</t>
  </si>
  <si>
    <t xml:space="preserve">https://www.kandolhu.com/wp-content/uploads/2026/08/Perfect-Wedding-November-2017.pdf</t>
  </si>
  <si>
    <t xml:space="preserve">c250314409f86f65a80eae938d0df07040acf931a85a08e28d2d3b4dec131155</t>
  </si>
  <si>
    <t xml:space="preserve">library/074_kandolhu-island-maldives/wedding/2017_Perfect-Wedding-November-2017.pdf</t>
  </si>
  <si>
    <t xml:space="preserve">2015_Kandolhu-Maldives-_-One-of-the-Top-Romantic-Resorts-in-the-World.pdf</t>
  </si>
  <si>
    <t xml:space="preserve">https://www.kandolhu.com/wp-content/uploads/2026/08/Kandolhu-Maldives-–-One-of-the-Top-Romantic-Resorts-in-the-World.pdf</t>
  </si>
  <si>
    <t xml:space="preserve">5fb034afd89e7506595e5c6c5fb108178252e43b788e8496ec9625df50c62205</t>
  </si>
  <si>
    <t xml:space="preserve">library/074_kandolhu-island-maldives/wedding/2015_Kandolhu-Maldives-_-One-of-the-Top-Romantic-Resorts-in-the-World.pdf</t>
  </si>
  <si>
    <t xml:space="preserve">2026_Kandolhu-Corporate-social-responsibility-policy-updated.pdf</t>
  </si>
  <si>
    <t xml:space="preserve">https://www.kandolhu.com/wp-content/uploads/2026/09/Kandolhu-Corporate-social-responsibility-policy-updated.pdf</t>
  </si>
  <si>
    <t xml:space="preserve">7bdf273c2a40a58bc870138a20cc56b91423df3823140e328100cac271c9573e</t>
  </si>
  <si>
    <t xml:space="preserve">library/074_kandolhu-island-maldives/events/2026_Kandolhu-Corporate-social-responsibility-policy-updated.pdf</t>
  </si>
  <si>
    <t xml:space="preserve">2026_Kandolhu_Maldives_Corporate-Social-Responsibility-Policy.pdf</t>
  </si>
  <si>
    <t xml:space="preserve">https://www.kandolhu.com/wp-content/uploads/2026/09/Kandolhu_Maldives_Corporate-Social-Responsibility-Policy.pdf</t>
  </si>
  <si>
    <t xml:space="preserve">c98b5cdcf3bf8a90287aeec5d1618ee90d892e9612696802438559a2d36251ac</t>
  </si>
  <si>
    <t xml:space="preserve">library/074_kandolhu-island-maldives/events/2026_Kandolhu_Maldives_Corporate-Social-Responsibility-Policy.pdf</t>
  </si>
  <si>
    <t xml:space="preserve">2025_Kandolhu-Meal-Plan-Flyer.pdf</t>
  </si>
  <si>
    <t xml:space="preserve">https://www.kandolhu.com/wp-content/uploads/2026/09/Kandolhu-Meal-Plan-Flyer.pdf</t>
  </si>
  <si>
    <t xml:space="preserve">1da9ce654f4c33a4a11ab52e3269984aab257b373e298acfe083f27fce6665c4</t>
  </si>
  <si>
    <t xml:space="preserve">library/074_kandolhu-island-maldives/map/2025_Kandolhu-Meal-Plan-Flyer.pdf</t>
  </si>
  <si>
    <t xml:space="preserve">2025_Kandolhu Maldives Island Map.pdf</t>
  </si>
  <si>
    <t xml:space="preserve">https://maldives.ru/doc/Kandolhu%20Maldives%20Island%20Map.pdf</t>
  </si>
  <si>
    <t xml:space="preserve">3c3c30f3721fac4e94e5edf6a45b0d3e859c4947d08d75e78b3f1a1ca38d3b8f</t>
  </si>
  <si>
    <t xml:space="preserve">library/074_kandolhu-island-maldives/map/2025_Kandolhu Maldives Island Map.pdf</t>
  </si>
  <si>
    <t xml:space="preserve">2019_kandolhu-maldives-resort-map-may-2019.pdf</t>
  </si>
  <si>
    <t xml:space="preserve">https://www.neoscapesmaldives.com/wp-content/uploads/kandolhu-maldives-resort-map-may-2019.pdf</t>
  </si>
  <si>
    <t xml:space="preserve">a38176efb363d926d5cf91bb5a52ccf2684d7248d39edb7c87035ea776529641</t>
  </si>
  <si>
    <t xml:space="preserve">library/074_kandolhu-island-maldives/map/2019_kandolhu-maldives-resort-map-may-2019.pdf</t>
  </si>
  <si>
    <t xml:space="preserve">2023_Dive-Sites-Marine-Life.pdf</t>
  </si>
  <si>
    <t xml:space="preserve">https://www.kandolhu.com/wp-content/uploads/2026/08/Dive-Sites-Marine-Life.pdf</t>
  </si>
  <si>
    <t xml:space="preserve">https://www.kandolhu.com/wp-content/uploads/2026/08/Dive-Sites-Marine-Life.pdf | https://www.kandolhu.com/wp-content/uploads/2026/07/Dive-Sites-Marine-Life.pdf</t>
  </si>
  <si>
    <t xml:space="preserve">9fe98030a3eaf26c55d582b8abaffce54a9190508f089b263b549ac77e7bdc43</t>
  </si>
  <si>
    <t xml:space="preserve">library/074_kandolhu-island-maldives/dive_map/2023_Dive-Sites-Marine-Life.pdf</t>
  </si>
  <si>
    <t xml:space="preserve">2025_Spa-Menu.pdf</t>
  </si>
  <si>
    <t xml:space="preserve">https://www.kandolhu.com/wp-content/uploads/2026/08/Spa-Menu.pdf</t>
  </si>
  <si>
    <t xml:space="preserve">45809647bf17c93dbb17bef09926dd31aef4873f2a680b2cef0c5a72405321f1</t>
  </si>
  <si>
    <t xml:space="preserve">library/074_kandolhu-island-maldives/spa_menu/2025_Spa-Menu.pdf</t>
  </si>
  <si>
    <t xml:space="preserve">2023_Varu_Spa_Pricelist.pdf</t>
  </si>
  <si>
    <t xml:space="preserve">https://www.kandolhu.com/wp-content/uploads/2026/08/Varu_Spa_Pricelist.pdf</t>
  </si>
  <si>
    <t xml:space="preserve">https://www.kandolhu.com/wp-content/uploads/2026/08/Varu_Spa_Pricelist.pdf | https://www.kandolhu.com/wp-content/uploads/2026/08/Diving-in-Kandolhu.pdf | https://www.kandolhu.com/wp-content/uploads/2026/07/Diving-in-Kandolhu.pdf</t>
  </si>
  <si>
    <t xml:space="preserve">0799d62f7090b00bba4de78a92e42096542d9db5f2eb65fa8fedd2fabaf86b7e</t>
  </si>
  <si>
    <t xml:space="preserve">library/074_kandolhu-island-maldives/spa_menu/2023_Varu_Spa_Pricelist.pdf</t>
  </si>
  <si>
    <t xml:space="preserve">2015_Rest-and-Reset-at-Varu-Spa-on-Kandolhu-Maldives.pdf</t>
  </si>
  <si>
    <t xml:space="preserve">https://www.kandolhu.com/wp-content/uploads/2026/08/Rest-and-Reset-at-Varu-Spa-on-Kandolhu-Maldives.pdf</t>
  </si>
  <si>
    <t xml:space="preserve">9c234a6ca93a9683ca4d839fbc65c0497e4e9a14d78c9618b4c54990f493cebe</t>
  </si>
  <si>
    <t xml:space="preserve">library/074_kandolhu-island-maldives/spa_menu/2015_Rest-and-Reset-at-Varu-Spa-on-Kandolhu-Maldives.pdf</t>
  </si>
  <si>
    <t xml:space="preserve">2015_Kandolhu-Maldives-Intimate-Island-genuine-service.pdf</t>
  </si>
  <si>
    <t xml:space="preserve">https://www.kandolhu.com/wp-content/uploads/2026/08/Kandolhu-Maldives-Intimate-Island-genuine-service.pdf</t>
  </si>
  <si>
    <t xml:space="preserve">e571d72212139e88b66065b14ffd06f460d6314eb44d035484af97d4c797d3bc</t>
  </si>
  <si>
    <t xml:space="preserve">library/074_kandolhu-island-maldives/spa_menu/2015_Kandolhu-Maldives-Intimate-Island-genuine-service.pdf</t>
  </si>
  <si>
    <t xml:space="preserve">2026_Ata-Roa-Menu-Sep26.pdf</t>
  </si>
  <si>
    <t xml:space="preserve">https://www.kandolhu.com/wp-content/uploads/2026/07/Ata-Roa-Menu-Sep26.pdf</t>
  </si>
  <si>
    <t xml:space="preserve">6a431172e1a1e26941d55915bf1d5d0195a594e830d561bfbdc7373a3b6eff77</t>
  </si>
  <si>
    <t xml:space="preserve">library/074_kandolhu-island-maldives/dining_menu/2026_Ata-Roa-Menu-Sep26.pdf</t>
  </si>
  <si>
    <t xml:space="preserve">2026_KDD-Ata-Roa-Menu.pdf</t>
  </si>
  <si>
    <t xml:space="preserve">https://www.kandolhu.com/wp-content/uploads/2026/07/KDD-Ata-Roa-Menu.pdf</t>
  </si>
  <si>
    <t xml:space="preserve">517665a0727f22893ac1a25e9b9fca09ce371a81693dc4dcd8d52363107c6f3c</t>
  </si>
  <si>
    <t xml:space="preserve">library/074_kandolhu-island-maldives/dining_menu/2026_KDD-Ata-Roa-Menu.pdf</t>
  </si>
  <si>
    <t xml:space="preserve">2026_VILU-BAR-MENU.pdf</t>
  </si>
  <si>
    <t xml:space="preserve">https://www.kandolhu.com/wp-content/uploads/2026/08/VILU-BAR-MENU.pdf</t>
  </si>
  <si>
    <t xml:space="preserve">64a04cbf7498e6f3b9d8b1e61b7837d6c1e24156e99304174deadfba2a3f74ed</t>
  </si>
  <si>
    <t xml:space="preserve">library/074_kandolhu-island-maldives/dining_menu/2026_VILU-BAR-MENU.pdf</t>
  </si>
  <si>
    <t xml:space="preserve">2026_The-Market-Menu-2026.pdf</t>
  </si>
  <si>
    <t xml:space="preserve">https://www.kandolhu.com/wp-content/uploads/2026/08/The-Market-Menu-2026.pdf</t>
  </si>
  <si>
    <t xml:space="preserve">1c98c03ab6db7daeacf6416fc0710c2174fe46a3a5eeca3a0a9394a8a352da7a</t>
  </si>
  <si>
    <t xml:space="preserve">library/074_kandolhu-island-maldives/dining_menu/2026_The-Market-Menu-2026.pdf</t>
  </si>
  <si>
    <t xml:space="preserve">2026_VILU-BAR-MENU-2026.pdf</t>
  </si>
  <si>
    <t xml:space="preserve">https://www.kandolhu.com/wp-content/uploads/2026/08/VILU-BAR-MENU-2026.pdf</t>
  </si>
  <si>
    <t xml:space="preserve">a2d25d80745b74bfd397e66a18e552144eabaf9b718d45d64adc0cffb12036e9</t>
  </si>
  <si>
    <t xml:space="preserve">library/074_kandolhu-island-maldives/dining_menu/2026_VILU-BAR-MENU-2026.pdf</t>
  </si>
  <si>
    <t xml:space="preserve">2026_The-Market-Breakfast-Menu-2026.pdf</t>
  </si>
  <si>
    <t xml:space="preserve">https://www.kandolhu.com/wp-content/uploads/2026/08/The-Market-Breakfast-Menu-2026.pdf</t>
  </si>
  <si>
    <t xml:space="preserve">https://www.kandolhu.com/wp-content/uploads/2026/08/The-Market-Breakfast-Menu-2026.pdf | https://www.kandolhu.com/wp-content/uploads/2026/07/The-Market-Breakfast-Menu-2026.pdf</t>
  </si>
  <si>
    <t xml:space="preserve">259b3c25343f97d681b5dc233c4c2cd71a7513eeec01bbfd12ae008f0bd0fd98</t>
  </si>
  <si>
    <t xml:space="preserve">library/074_kandolhu-island-maldives/dining_menu/2026_The-Market-Breakfast-Menu-2026.pdf</t>
  </si>
  <si>
    <t xml:space="preserve">2026_Sea-Grill-Menu.pdf</t>
  </si>
  <si>
    <t xml:space="preserve">https://www.kandolhu.com/wp-content/uploads/2026/08/Sea-Grill-Menu.pdf</t>
  </si>
  <si>
    <t xml:space="preserve">https://www.kandolhu.com/wp-content/uploads/2026/08/Sea-Grill-Menu.pdf | https://www.kandolhu.com/wp-content/uploads/2026/07/Sea-Grill-Menu.pdf</t>
  </si>
  <si>
    <t xml:space="preserve">00363f0bfeb79b3abec2e7ef93cf10ae7e983b82af0ac8902098d8c3c1abbb8b</t>
  </si>
  <si>
    <t xml:space="preserve">library/074_kandolhu-island-maldives/dining_menu/2026_Sea-Grill-Menu.pdf</t>
  </si>
  <si>
    <t xml:space="preserve">2026_Kandolhu-Maldives-Announces-Exclusive-Chef-Collaboration-with-German-Chef-Pascal-Oudotte-in-March-2026.pdf</t>
  </si>
  <si>
    <t xml:space="preserve">https://www.kandolhu.com/wp-content/uploads/2026/08/Kandolhu-Maldives-Announces-Exclusive-Chef-Collaboration-with-German-Chef-Pascal-Oudotte-in-March-2026.pdf</t>
  </si>
  <si>
    <t xml:space="preserve">1ed281da25c30eec6f45d61282a53f5d0aa41b27ceed90eaf7f9c47a0f1129da</t>
  </si>
  <si>
    <t xml:space="preserve">library/074_kandolhu-island-maldives/dining_menu/2026_Kandolhu-Maldives-Announces-Exclusive-Chef-Collaboration-with-German-Chef-Pascal-Oudotte-in-March-2026.pdf</t>
  </si>
  <si>
    <t xml:space="preserve">2025_Chef-Benjamin-Peifer-updated.pdf</t>
  </si>
  <si>
    <t xml:space="preserve">https://www.kandolhu.com/wp-content/uploads/2026/08/Chef-Benjamin-Peifer-updated.pdf</t>
  </si>
  <si>
    <t xml:space="preserve">8dec5317f924e33e495df251bb1de2c8398ab5db14e5c417c4451925ce2bdeca</t>
  </si>
  <si>
    <t xml:space="preserve">library/074_kandolhu-island-maldives/dining_menu/2025_Chef-Benjamin-Peifer-updated.pdf</t>
  </si>
  <si>
    <t xml:space="preserve">2025_Kandolhu-In-Villa-Dining-Menu.pdf</t>
  </si>
  <si>
    <t xml:space="preserve">https://www.kandolhu.com/wp-content/uploads/2026/08/Kandolhu-In-Villa-Dining-Menu.pdf</t>
  </si>
  <si>
    <t xml:space="preserve">f066242f0f436eb18e11059c710abe44de47d01d02516d5c4e8281893499c699</t>
  </si>
  <si>
    <t xml:space="preserve">library/074_kandolhu-island-maldives/dining_menu/2025_Kandolhu-In-Villa-Dining-Menu.pdf</t>
  </si>
  <si>
    <t xml:space="preserve">2025_Kandolhu-The-Market-Menu-Lunch-Dinner.pdf</t>
  </si>
  <si>
    <t xml:space="preserve">https://www.kandolhu.com/wp-content/uploads/2026/08/Kandolhu-The-Market-Menu-Lunch-Dinner.pdf</t>
  </si>
  <si>
    <t xml:space="preserve">7c134f8ac734f7745e2d497c43fb7322c22521f6538303cd1b0678035767dd9d</t>
  </si>
  <si>
    <t xml:space="preserve">library/074_kandolhu-island-maldives/dining_menu/2025_Kandolhu-The-Market-Menu-Lunch-Dinner.pdf</t>
  </si>
  <si>
    <t xml:space="preserve">2025_Kandolhu-Private-Dining-Poster-1.pdf</t>
  </si>
  <si>
    <t xml:space="preserve">https://www.kandolhu.com/wp-content/uploads/2026/08/Kandolhu-Private-Dining-Poster-1.pdf</t>
  </si>
  <si>
    <t xml:space="preserve">bf754def20cbcf99d3d45ebb31f2c34f09771964e6527efee7305f8463d65132</t>
  </si>
  <si>
    <t xml:space="preserve">library/074_kandolhu-island-maldives/dining_menu/2025_Kandolhu-Private-Dining-Poster-1.pdf</t>
  </si>
  <si>
    <t xml:space="preserve">2025_Kandolhu-floating-breakfast-1-1.pdf</t>
  </si>
  <si>
    <t xml:space="preserve">https://www.kandolhu.com/wp-content/uploads/2026/08/Kandolhu-floating-breakfast-1-1.pdf</t>
  </si>
  <si>
    <t xml:space="preserve">344f81245244f9a629981701a93fa4e925644842d795d0a6aaaf46154130c920</t>
  </si>
  <si>
    <t xml:space="preserve">library/074_kandolhu-island-maldives/dining_menu/2025_Kandolhu-floating-breakfast-1-1.pdf</t>
  </si>
  <si>
    <t xml:space="preserve">2025_Kandolhu-Banzai-Menu.pdf</t>
  </si>
  <si>
    <t xml:space="preserve">https://www.kandolhu.com/wp-content/uploads/2026/08/Kandolhu-Banzai-Menu.pdf</t>
  </si>
  <si>
    <t xml:space="preserve">https://www.kandolhu.com/wp-content/uploads/2026/08/Kandolhu-Banzai-Menu.pdf | https://www.kandolhu.com/wp-content/uploads/2026/07/Kandolhu-Banzai-Menu.pdf</t>
  </si>
  <si>
    <t xml:space="preserve">faf1f3cc06bef1df48b66799b8a1dc0bdc5e3d6385d52f18b9cb64e6ac043edb</t>
  </si>
  <si>
    <t xml:space="preserve">library/074_kandolhu-island-maldives/dining_menu/2025_Kandolhu-Banzai-Menu.pdf</t>
  </si>
  <si>
    <t xml:space="preserve">2025_Kandolhu-Ata-Roa-Menu.pdf</t>
  </si>
  <si>
    <t xml:space="preserve">https://www.kandolhu.com/wp-content/uploads/2026/08/Kandolhu-Ata-Roa-Menu.pdf</t>
  </si>
  <si>
    <t xml:space="preserve">e92c3074ecc31ec638ce68e21cf823fc93320c5defd3f5659824c7e9a64050aa</t>
  </si>
  <si>
    <t xml:space="preserve">library/074_kandolhu-island-maldives/dining_menu/2025_Kandolhu-Ata-Roa-Menu.pdf</t>
  </si>
  <si>
    <t xml:space="preserve">2025_Chef-Benjamin-Peifer.pdf</t>
  </si>
  <si>
    <t xml:space="preserve">https://www.kandolhu.com/wp-content/uploads/2026/08/Chef-Benjamin-Peifer.pdf</t>
  </si>
  <si>
    <t xml:space="preserve">288709519bc5eb0dc2500c63739480a483601b569f681a0075a4ee882572c232</t>
  </si>
  <si>
    <t xml:space="preserve">library/074_kandolhu-island-maldives/dining_menu/2025_Chef-Benjamin-Peifer.pdf</t>
  </si>
  <si>
    <t xml:space="preserve">2024_Chef-Fabrizio-Zanetti-updated-2.pdf</t>
  </si>
  <si>
    <t xml:space="preserve">https://www.kandolhu.com/wp-content/uploads/2026/08/Chef-Fabrizio-Zanetti-updated-2.pdf</t>
  </si>
  <si>
    <t xml:space="preserve">fc210fe3c596e8d03c5f962d564d372432c22eed19cf2ca99a507c9465b06ba9</t>
  </si>
  <si>
    <t xml:space="preserve">library/074_kandolhu-island-maldives/dining_menu/2024_Chef-Fabrizio-Zanetti-updated-2.pdf</t>
  </si>
  <si>
    <t xml:space="preserve">2024_Chef_Fabrizio-Zanetti.pdf</t>
  </si>
  <si>
    <t xml:space="preserve">https://www.kandolhu.com/wp-content/uploads/2026/08/Chef_Fabrizio-Zanetti.pdf</t>
  </si>
  <si>
    <t xml:space="preserve">9fbd976d8be13ae9f970f65ca70d991dbdded08fa84bfd10c53396c40b4d4b33</t>
  </si>
  <si>
    <t xml:space="preserve">library/074_kandolhu-island-maldives/dining_menu/2024_Chef_Fabrizio-Zanetti.pdf</t>
  </si>
  <si>
    <t xml:space="preserve">2024_Culinary-Fusion-Extravaganza-Kandolhu-Welcomes-Chef-Begona-Rodrigo.pdf</t>
  </si>
  <si>
    <t xml:space="preserve">https://www.kandolhu.com/wp-content/uploads/2026/08/Culinary-Fusion-Extravaganza-Kandolhu-Welcomes-Chef-Begona-Rodrigo.pdf</t>
  </si>
  <si>
    <t xml:space="preserve">f00f4d5d87aa0490542ac3ea35c32c29d445cf5d7799481d287313009e097c50</t>
  </si>
  <si>
    <t xml:space="preserve">library/074_kandolhu-island-maldives/dining_menu/2024_Culinary-Fusion-Extravaganza-Kandolhu-Welcomes-Chef-Begona-Rodrigo.pdf</t>
  </si>
  <si>
    <t xml:space="preserve">2023_Kandolhu-Maldives-Chef-Joe-Barza-A-Week-of-Culinary-Enchantment.pdf</t>
  </si>
  <si>
    <t xml:space="preserve">https://www.kandolhu.com/wp-content/uploads/2026/08/Kandolhu-Maldives-Chef-Joe-Barza-A-Week-of-Culinary-Enchantment.pdf</t>
  </si>
  <si>
    <t xml:space="preserve">ef5cd113c06087f814ce7631b97c28d8ecfcb84c9b8cb6af4e4746e8595cb592</t>
  </si>
  <si>
    <t xml:space="preserve">library/074_kandolhu-island-maldives/dining_menu/2023_Kandolhu-Maldives-Chef-Joe-Barza-A-Week-of-Culinary-Enchantment.pdf</t>
  </si>
  <si>
    <t xml:space="preserve">2022_Olive-Menu-Final-v2.pdf</t>
  </si>
  <si>
    <t xml:space="preserve">https://www.kandolhu.com/wp-content/uploads/2026/08/Olive-Menu-Final-v2.pdf</t>
  </si>
  <si>
    <t xml:space="preserve">fbe0b1e13a238a3f0958dada42a6c6ced1a006b4fcbd65530967a4ff71657691</t>
  </si>
  <si>
    <t xml:space="preserve">library/074_kandolhu-island-maldives/dining_menu/2022_Olive-Menu-Final-v2.pdf</t>
  </si>
  <si>
    <t xml:space="preserve">2022_Olive-Menu.pdf</t>
  </si>
  <si>
    <t xml:space="preserve">https://www.kandolhu.com/wp-content/uploads/2026/08/Olive-Menu.pdf</t>
  </si>
  <si>
    <t xml:space="preserve">7b8d4f74e490d26ea12bb08505bb6d7aabf8696777c1fb159944402a648b89fc</t>
  </si>
  <si>
    <t xml:space="preserve">library/074_kandolhu-island-maldives/dining_menu/2022_Olive-Menu.pdf</t>
  </si>
  <si>
    <t xml:space="preserve">2015_Culinary-Symphony-Chef-Guillaume-Goupils-Collaboration-with-Kandolhu.pdf</t>
  </si>
  <si>
    <t xml:space="preserve">https://www.kandolhu.com/wp-content/uploads/2026/08/Culinary-Symphony-Chef-Guillaume-Goupils-Collaboration-with-Kandolhu.pdf</t>
  </si>
  <si>
    <t xml:space="preserve">625d3720add891743332df509838ab000e07d5c8f957dcf2063c01e08531be31</t>
  </si>
  <si>
    <t xml:space="preserve">library/074_kandolhu-island-maldives/dining_menu/2015_Culinary-Symphony-Chef-Guillaume-Goupils-Collaboration-with-Kandolhu.pdf</t>
  </si>
  <si>
    <t xml:space="preserve">2015_Savouring-Success-A-Culinary-Extravaganza-with-Chef-Yoni-Saada-at-Kandolhu-Maldives-v2.pdf</t>
  </si>
  <si>
    <t xml:space="preserve">https://www.kandolhu.com/wp-content/uploads/2026/08/Savouring-Success-A-Culinary-Extravaganza-with-Chef-Yoni-Saada-at-Kandolhu-Maldives-v2.pdf</t>
  </si>
  <si>
    <t xml:space="preserve">0871ae097dd995972c1fc8c2bd09acc6823594ebcad40805eb214af04f2701a9</t>
  </si>
  <si>
    <t xml:space="preserve">library/074_kandolhu-island-maldives/dining_menu/2015_Savouring-Success-A-Culinary-Extravaganza-with-Chef-Yoni-Saada-at-Kandolhu-Maldives-v2.pdf</t>
  </si>
  <si>
    <t xml:space="preserve">2015_Discover-Dhivehi-Cuisine-at-Kandolhu-Maldives.pdf</t>
  </si>
  <si>
    <t xml:space="preserve">https://www.kandolhu.com/wp-content/uploads/2026/08/Discover-Dhivehi-Cuisine-at-Kandolhu-Maldives.pdf</t>
  </si>
  <si>
    <t xml:space="preserve">8be723d107c7aa0863a19395690d5da28c3cae28ea6c85d8daa1d8e940dbd8ae</t>
  </si>
  <si>
    <t xml:space="preserve">library/074_kandolhu-island-maldives/dining_menu/2015_Discover-Dhivehi-Cuisine-at-Kandolhu-Maldives.pdf</t>
  </si>
  <si>
    <t xml:space="preserve">2015_Kandolhu-Maldives-tops-even-further-their-highest-restaurant-to-room-ratio-with-new-outlet-Ata-Roa.pdf</t>
  </si>
  <si>
    <t xml:space="preserve">https://www.kandolhu.com/wp-content/uploads/2026/08/Kandolhu-Maldives-tops-even-further-their-highest-restaurant-to-room-ratio-with-new-outlet-Ata-Roa.pdf</t>
  </si>
  <si>
    <t xml:space="preserve">32a7f7745fc4106a6c0b06075647fe1683b7e51b5fd8f3325c573bf7dc1c3a25</t>
  </si>
  <si>
    <t xml:space="preserve">library/074_kandolhu-island-maldives/dining_menu/2015_Kandolhu-Maldives-tops-even-further-their-highest-restaurant-to-room-ratio-with-new-outlet-Ata-Roa.pdf</t>
  </si>
  <si>
    <t xml:space="preserve">2025_Water-Sports-Excursions-Price-List-1.pdf</t>
  </si>
  <si>
    <t xml:space="preserve">https://www.kandolhu.com/wp-content/uploads/2026/08/Water-Sports-Excursions-Price-List-1.pdf</t>
  </si>
  <si>
    <t xml:space="preserve">https://www.kandolhu.com/wp-content/uploads/2026/08/Water-Sports-Excursions-Price-List-1.pdf | https://www.kandolhu.com/wp-content/uploads/2026/08/Water-Sports-Excursions-Price-List.pdf</t>
  </si>
  <si>
    <t xml:space="preserve">fd7386794b8d1b676c2aa1ca1b039dc2f2ed8871fbc262b97f26cb2891807c7b</t>
  </si>
  <si>
    <t xml:space="preserve">library/074_kandolhu-island-maldives/dive_prices/2025_Water-Sports-Excursions-Price-List-1.pdf</t>
  </si>
  <si>
    <t xml:space="preserve">2025_Water-Sports-Brochure.pdf</t>
  </si>
  <si>
    <t xml:space="preserve">https://www.kandolhu.com/wp-content/uploads/2026/08/Water-Sports-Brochure.pdf</t>
  </si>
  <si>
    <t xml:space="preserve">https://www.kandolhu.com/wp-content/uploads/2026/08/Water-Sports-Brochure.pdf | https://www.kandolhu.com/wp-content/uploads/2026/07/Water-Sports-Brochure.pdf</t>
  </si>
  <si>
    <t xml:space="preserve">5db0f142daff6da91623ac101a42f420084ef29c48279e41781e7ca46151f0c3</t>
  </si>
  <si>
    <t xml:space="preserve">library/074_kandolhu-island-maldives/dive_prices/2025_Water-Sports-Brochure.pdf</t>
  </si>
  <si>
    <t xml:space="preserve">2025_Kandolhu-Maldives-Diving-Price-list.pdf</t>
  </si>
  <si>
    <t xml:space="preserve">https://www.kandolhu.com/wp-content/uploads/2026/08/Kandolhu-Maldives-Diving-Price-list.pdf</t>
  </si>
  <si>
    <t xml:space="preserve">https://www.kandolhu.com/wp-content/uploads/2026/08/Kandolhu-Maldives-Diving-Price-list.pdf | https://www.kandolhu.com/wp-content/uploads/2026/07/Kandolhu-Maldives-Diving-Price-list.pdf</t>
  </si>
  <si>
    <t xml:space="preserve">69e0fbadb55ab8f5f4c0f8984f064659221a3e59756d28f3d83a6934d4b4462e</t>
  </si>
  <si>
    <t xml:space="preserve">library/074_kandolhu-island-maldives/dive_prices/2025_Kandolhu-Maldives-Diving-Price-list.pdf</t>
  </si>
  <si>
    <t xml:space="preserve">2023_Diving-FAQs.pdf</t>
  </si>
  <si>
    <t xml:space="preserve">https://www.kandolhu.com/wp-content/uploads/2026/07/Diving-FAQs.pdf</t>
  </si>
  <si>
    <t xml:space="preserve">9ef2c7380ab942337cabd96e0ec0ad86e5445414a83ce1d0807f1c3409f3ec0c</t>
  </si>
  <si>
    <t xml:space="preserve">library/074_kandolhu-island-maldives/dive_prices/2023_Diving-FAQs.pdf</t>
  </si>
  <si>
    <t xml:space="preserve">2017_Oh-La-La-Magazine-January-2017.pdf</t>
  </si>
  <si>
    <t xml:space="preserve">https://www.kandolhu.com/wp-content/uploads/2026/08/Oh-La-La-Magazine-January-2017.pdf</t>
  </si>
  <si>
    <t xml:space="preserve">fd654f4ec01924e8aef5018973cdfaea06e27c174d4bc60b924f00a9965a721e</t>
  </si>
  <si>
    <t xml:space="preserve">library/074_kandolhu-island-maldives/dive_prices/2017_Oh-La-La-Magazine-January-2017.pdf</t>
  </si>
  <si>
    <t xml:space="preserve">2015_Immersive-Experiences-in-Kandolhu-Maldives.pdf</t>
  </si>
  <si>
    <t xml:space="preserve">https://www.kandolhu.com/wp-content/uploads/2026/08/Immersive-Experiences-in-Kandolhu-Maldives.pdf</t>
  </si>
  <si>
    <t xml:space="preserve">1317b80fab5bb8924da1013c5cd7f18cc271717c354c2698e25d17ed4c0b3819</t>
  </si>
  <si>
    <t xml:space="preserve">library/074_kandolhu-island-maldives/excursions/2015_Immersive-Experiences-in-Kandolhu-Maldives.pdf</t>
  </si>
  <si>
    <t xml:space="preserve">2026_Kandolhu_Maldives_Child-protection-policy.pdf</t>
  </si>
  <si>
    <t xml:space="preserve">https://www.kandolhu.com/wp-content/uploads/2026/09/Kandolhu_Maldives_Child-protection-policy.pdf</t>
  </si>
  <si>
    <t xml:space="preserve">3b467f13b93bc54dac12504a77e25fec355a465ef01e52e0eab20177637630f2</t>
  </si>
  <si>
    <t xml:space="preserve">library/074_kandolhu-island-maldives/kids/2026_Kandolhu_Maldives_Child-protection-policy.pdf</t>
  </si>
  <si>
    <t xml:space="preserve">2020_Kandolhu-Child-Protection-policy-updated.pdf</t>
  </si>
  <si>
    <t xml:space="preserve">https://www.kandolhu.com/wp-content/uploads/2026/09/Kandolhu-Child-Protection-policy-updated.pdf</t>
  </si>
  <si>
    <t xml:space="preserve">f1c27aa6d6022c5745634c1245a419ab3173f91f11712a8691f07512bc2d74f1</t>
  </si>
  <si>
    <t xml:space="preserve">library/074_kandolhu-island-maldives/kids/2020_Kandolhu-Child-Protection-policy-updated.pdf</t>
  </si>
  <si>
    <t xml:space="preserve">2017_Hey-Gents-Magazine-April-2017.pdf</t>
  </si>
  <si>
    <t xml:space="preserve">https://www.kandolhu.com/wp-content/uploads/2026/08/Hey-Gents-Magazine-April-2017.pdf</t>
  </si>
  <si>
    <t xml:space="preserve">ae4b9fdee235a5d520c7c2bdc84def31375a2e07c4bd5248dba886913b718a6c</t>
  </si>
  <si>
    <t xml:space="preserve">library/074_kandolhu-island-maldives/villa_plans/2017_Hey-Gents-Magazine-April-2017.pdf</t>
  </si>
  <si>
    <t xml:space="preserve">2015_Kandolhu-Maldives-Unveils-Newly-Refurbished-Deluxe-Ocean-Pool-Villas.pdf</t>
  </si>
  <si>
    <t xml:space="preserve">https://www.kandolhu.com/wp-content/uploads/2026/08/Kandolhu-Maldives-Unveils-Newly-Refurbished-Deluxe-Ocean-Pool-Villas.pdf</t>
  </si>
  <si>
    <t xml:space="preserve">151d0b702b4cc549830bdb010d4aaddd40d4547fffee8bac6acf151056f66969</t>
  </si>
  <si>
    <t xml:space="preserve">library/074_kandolhu-island-maldives/villa_plans/2015_Kandolhu-Maldives-Unveils-Newly-Refurbished-Deluxe-Ocean-Pool-Villas.pdf</t>
  </si>
  <si>
    <t xml:space="preserve">2026_Kandolhu-Harrassment-and-Discrimination-policy-updated.pdf</t>
  </si>
  <si>
    <t xml:space="preserve">https://www.kandolhu.com/wp-content/uploads/2026/09/Kandolhu-Harrassment-and-Discrimination-policy-updated.pdf</t>
  </si>
  <si>
    <t xml:space="preserve">aa13375098b061a7cac3a505fb462fdb574d8f591749bb1a7acb2125365f4bcc</t>
  </si>
  <si>
    <t xml:space="preserve">library/074_kandolhu-island-maldives/all_inclusive/2026_Kandolhu-Harrassment-and-Discrimination-policy-updated.pdf</t>
  </si>
  <si>
    <t xml:space="preserve">2026_Kandolhu_Maldives_Harassment-and-discrimination-policy.pdf</t>
  </si>
  <si>
    <t xml:space="preserve">https://www.kandolhu.com/wp-content/uploads/2026/09/Kandolhu_Maldives_Harassment-and-discrimination-policy.pdf</t>
  </si>
  <si>
    <t xml:space="preserve">2277f1fec0cd41afdc6ac12c4498b9006a867f8de3c5ab9d8dbcdb6a83c5320b</t>
  </si>
  <si>
    <t xml:space="preserve">library/074_kandolhu-island-maldives/all_inclusive/2026_Kandolhu_Maldives_Harassment-and-discrimination-policy.pdf</t>
  </si>
  <si>
    <t xml:space="preserve">2025_Austrian-Magazine-AVIDA-2025-Kandolhu.pdf</t>
  </si>
  <si>
    <t xml:space="preserve">https://www.kandolhu.com/wp-content/uploads/2026/08/Austrian-Magazine-AVIDA-2025-Kandolhu.pdf</t>
  </si>
  <si>
    <t xml:space="preserve">fe6d4cf4fc516db36c4d39e6687f133bba2dbf697a53ff431bf663216fbd67fa</t>
  </si>
  <si>
    <t xml:space="preserve">library/074_kandolhu-island-maldives/all_inclusive/2025_Austrian-Magazine-AVIDA-2025-Kandolhu.pdf</t>
  </si>
  <si>
    <t xml:space="preserve">2015_Kandolhu-Maldives-_-Ultimate-Inclusions.pdf</t>
  </si>
  <si>
    <t xml:space="preserve">https://www.kandolhu.com/wp-content/uploads/2026/08/Kandolhu-Maldives-–-Ultimate-Inclusions.pdf</t>
  </si>
  <si>
    <t xml:space="preserve">4fa53a3c1f368ede1a8badb0d5aed5912e52b751d4d25d37e36bfc1612cd5ea9</t>
  </si>
  <si>
    <t xml:space="preserve">library/074_kandolhu-island-maldives/all_inclusive/2015_Kandolhu-Maldives-_-Ultimate-Inclusions.pdf</t>
  </si>
  <si>
    <t xml:space="preserve">2026_Kandolhu-Public-Sustainability-Statement-updated.pdf</t>
  </si>
  <si>
    <t xml:space="preserve">https://www.kandolhu.com/wp-content/uploads/2026/09/Kandolhu-Public-Sustainability-Statement-updated.pdf</t>
  </si>
  <si>
    <t xml:space="preserve">af52215b4bf356dee98ef7c6d8c14ea959328af135b7c803110500b9d1ab19cb</t>
  </si>
  <si>
    <t xml:space="preserve">library/074_kandolhu-island-maldives/sustainability/2026_Kandolhu-Public-Sustainability-Statement-updated.pdf</t>
  </si>
  <si>
    <t xml:space="preserve">2026_Kandolhu-Environment-policy-updated.pdf</t>
  </si>
  <si>
    <t xml:space="preserve">https://www.kandolhu.com/wp-content/uploads/2026/09/Kandolhu-Environment-policy-updated.pdf</t>
  </si>
  <si>
    <t xml:space="preserve">90463c967b6be23e3883543cb194a9a1220637b4b3b1d6ebf89610396931422d</t>
  </si>
  <si>
    <t xml:space="preserve">library/074_kandolhu-island-maldives/sustainability/2026_Kandolhu-Environment-policy-updated.pdf</t>
  </si>
  <si>
    <t xml:space="preserve">2026_Kandolhu-Equal-Opportunity-policy-updated.pdf</t>
  </si>
  <si>
    <t xml:space="preserve">https://www.kandolhu.com/wp-content/uploads/2026/09/Kandolhu-Equal-Opportunity-policy-updated.pdf</t>
  </si>
  <si>
    <t xml:space="preserve">7e6ff102623e38f50316f6741bfd12e17ae5ccdc4e2d9e3555a388076d4e895e</t>
  </si>
  <si>
    <t xml:space="preserve">library/074_kandolhu-island-maldives/sustainability/2026_Kandolhu-Equal-Opportunity-policy-updated.pdf</t>
  </si>
  <si>
    <t xml:space="preserve">2026_Kandolhu-Responsible-Guest-Guide.pdf</t>
  </si>
  <si>
    <t xml:space="preserve">https://www.kandolhu.com/wp-content/uploads/2026/09/Kandolhu-Responsible-Guest-Guide.pdf</t>
  </si>
  <si>
    <t xml:space="preserve">887080c1a11bbe5fb5545b366b16fd6a471377ab0b6f45731140b3c99e6ede87</t>
  </si>
  <si>
    <t xml:space="preserve">library/074_kandolhu-island-maldives/sustainability/2026_Kandolhu-Responsible-Guest-Guide.pdf</t>
  </si>
  <si>
    <t xml:space="preserve">2026_Kandolhu_Responsible_Guest_Guide_Flyer.pdf</t>
  </si>
  <si>
    <t xml:space="preserve">https://www.kandolhu.com/wp-content/uploads/2026/09/Kandolhu_Responsible_Guest_Guide_Flyer.pdf</t>
  </si>
  <si>
    <t xml:space="preserve">5073f0317da7282f1ac801d9ed1f243ef134c9213ea3865d30d36d80b9827447</t>
  </si>
  <si>
    <t xml:space="preserve">library/074_kandolhu-island-maldives/sustainability/2026_Kandolhu_Responsible_Guest_Guide_Flyer.pdf</t>
  </si>
  <si>
    <t xml:space="preserve">2026_Kandolhu_Maldives_Public-Sustainability-Statement.pdf</t>
  </si>
  <si>
    <t xml:space="preserve">https://www.kandolhu.com/wp-content/uploads/2026/09/Kandolhu_Maldives_Public-Sustainability-Statement.pdf</t>
  </si>
  <si>
    <t xml:space="preserve">6c6e72c0af634d3e1f8bd5780d508672baca1dfd3ac394b9f82f0e3240ffb19f</t>
  </si>
  <si>
    <t xml:space="preserve">library/074_kandolhu-island-maldives/sustainability/2026_Kandolhu_Maldives_Public-Sustainability-Statement.pdf</t>
  </si>
  <si>
    <t xml:space="preserve">2026_Kandolhu_Maldives_Equal-Opportunity-policy.pdf</t>
  </si>
  <si>
    <t xml:space="preserve">https://www.kandolhu.com/wp-content/uploads/2026/09/Kandolhu_Maldives_Equal-Opportunity-policy.pdf</t>
  </si>
  <si>
    <t xml:space="preserve">9bf81f626dad023e7537a4a58453bb4c9e09268abd41360daa9ab35bb32fe8d3</t>
  </si>
  <si>
    <t xml:space="preserve">library/074_kandolhu-island-maldives/sustainability/2026_Kandolhu_Maldives_Equal-Opportunity-policy.pdf</t>
  </si>
  <si>
    <t xml:space="preserve">2026_Kandolhu_Maldives_Environment-Policy.pdf</t>
  </si>
  <si>
    <t xml:space="preserve">https://www.kandolhu.com/wp-content/uploads/2026/09/Kandolhu_Maldives_Environment-Policy.pdf</t>
  </si>
  <si>
    <t xml:space="preserve">7b8193fc1b451e54b0610bb589e6230c8e9e196f2398f4e55dbde1a3b4271b70</t>
  </si>
  <si>
    <t xml:space="preserve">library/074_kandolhu-island-maldives/sustainability/2026_Kandolhu_Maldives_Environment-Policy.pdf</t>
  </si>
  <si>
    <t xml:space="preserve">2022_FOGS-green_style_magazine.pdf</t>
  </si>
  <si>
    <t xml:space="preserve">https://www.kandolhu.com/wp-content/uploads/2026/08/FOGS-green_style_magazine.pdf</t>
  </si>
  <si>
    <t xml:space="preserve">6416b2bcad47eed88991def7c1d756c144de5ca8c1bd3575618d38fd739ce36f</t>
  </si>
  <si>
    <t xml:space="preserve">library/074_kandolhu-island-maldives/sustainability/2022_FOGS-green_style_magazine.pdf</t>
  </si>
  <si>
    <t xml:space="preserve">2026_Kandolhu-Festive-Brochure-_Digital.pdf</t>
  </si>
  <si>
    <t xml:space="preserve">https://www.kandolhu.com/wp-content/uploads/2026/08/Kandolhu-Festive-Brochure-_Digital.pdf</t>
  </si>
  <si>
    <t xml:space="preserve">23cb30ce1b443e6388e5ea5f395b3673afd4c8753c6680174bd286c9d25e84e7</t>
  </si>
  <si>
    <t xml:space="preserve">library/074_kandolhu-island-maldives/calendar/2026_Kandolhu-Festive-Brochure-_Digital.pdf</t>
  </si>
  <si>
    <t xml:space="preserve">2026_Kandolhu-Festive-Brochure-2026.pdf</t>
  </si>
  <si>
    <t xml:space="preserve">https://www.kandolhu.com/wp-content/uploads/2026/09/Kandolhu-Festive-Brochure-2026.pdf</t>
  </si>
  <si>
    <t xml:space="preserve">18eb3fd1b53416e4ce6a63f1cb6946faafde5223ced189ca621c26c01fe9c19f</t>
  </si>
  <si>
    <t xml:space="preserve">library/074_kandolhu-island-maldives/calendar/2026_Kandolhu-Festive-Brochure-2026.pdf</t>
  </si>
  <si>
    <t xml:space="preserve">2026_Kandolhu-Festive-Brochure-_Digital-2026.pdf</t>
  </si>
  <si>
    <t xml:space="preserve">https://www.kandolhu.com/wp-content/uploads/2026/08/Kandolhu-Festive-Brochure-_Digital-2026.pdf</t>
  </si>
  <si>
    <t xml:space="preserve">7936cda1c44296338971400963dd43c2b5cff7c54c37504eb1493663a619cabe</t>
  </si>
  <si>
    <t xml:space="preserve">library/074_kandolhu-island-maldives/calendar/2026_Kandolhu-Festive-Brochure-_Digital-2026.pdf</t>
  </si>
  <si>
    <t xml:space="preserve">2026_Kandolhu-Maldives-Announces-Magical-Festive-Season-Programme.pdf</t>
  </si>
  <si>
    <t xml:space="preserve">https://www.kandolhu.com/wp-content/uploads/2026/08/Kandolhu-Maldives-Announces-Magical-Festive-Season-Programme.pdf</t>
  </si>
  <si>
    <t xml:space="preserve">1ec1863affb2a8601358727611d369ae1cd103933dc25cadef692e8d7e69d5c8</t>
  </si>
  <si>
    <t xml:space="preserve">library/074_kandolhu-island-maldives/calendar/2026_Kandolhu-Maldives-Announces-Magical-Festive-Season-Programme.pdf</t>
  </si>
  <si>
    <t xml:space="preserve">2025_Kandolhu-Maldives-Among-Top-Indian-Ocean-Resorts-in-Conde-Nast-Travelers-2025-Readers-Choice-Awards-.pdf</t>
  </si>
  <si>
    <t xml:space="preserve">https://www.kandolhu.com/wp-content/uploads/2026/08/Kandolhu-Maldives-Among-Top-Indian-Ocean-Resorts-in-Conde-Nast-Travelers-2025-Readers-Choice-Awards-.pdf</t>
  </si>
  <si>
    <t xml:space="preserve">74abf534a11a5f12c40a222f9cb6c34dc4bae3b4b33b60b8ec40aede6e865712</t>
  </si>
  <si>
    <t xml:space="preserve">library/074_kandolhu-island-maldives/press_kit/2025_Kandolhu-Maldives-Among-Top-Indian-Ocean-Resorts-in-Conde-Nast-Travelers-2025-Readers-Choice-Awards-.pdf</t>
  </si>
  <si>
    <t xml:space="preserve">2024_Savoir-Vivre-2024.pdf</t>
  </si>
  <si>
    <t xml:space="preserve">https://www.kandolhu.com/wp-content/uploads/2026/08/Savoir-Vivre-2024.pdf</t>
  </si>
  <si>
    <t xml:space="preserve">525d15916940564ca2fd31b4e2adc306e5fb0e54f9eed5cac1f9b48ef562da57</t>
  </si>
  <si>
    <t xml:space="preserve">library/074_kandolhu-island-maldives/press_kit/2024_Savoir-Vivre-2024.pdf</t>
  </si>
  <si>
    <t xml:space="preserve">2018_Red-Magazine-June-2018.pdf</t>
  </si>
  <si>
    <t xml:space="preserve">https://www.kandolhu.com/wp-content/uploads/2026/08/Red-Magazine-June-2018.pdf</t>
  </si>
  <si>
    <t xml:space="preserve">e8cf7b3afda5abeff390b93ff5202b5b8553e3a0d049df5b60a4394fad244a9f</t>
  </si>
  <si>
    <t xml:space="preserve">library/074_kandolhu-island-maldives/press_kit/2018_Red-Magazine-June-2018.pdf</t>
  </si>
  <si>
    <t xml:space="preserve">2015_Kandolhu-Maldives-Wins-Big-on-TripAdvisor-4-Top-Hotel-in-the-World.pdf</t>
  </si>
  <si>
    <t xml:space="preserve">https://www.kandolhu.com/wp-content/uploads/2026/08/Kandolhu-Maldives-Wins-Big-on-TripAdvisor-4-Top-Hotel-in-the-World.pdf</t>
  </si>
  <si>
    <t xml:space="preserve">13d34dbe0c58ca874efa49c9f9d4ae50db245e42e192bd471ff4178c14612002</t>
  </si>
  <si>
    <t xml:space="preserve">library/074_kandolhu-island-maldives/press_kit/2015_Kandolhu-Maldives-Wins-Big-on-TripAdvisor-4-Top-Hotel-in-the-World.pdf</t>
  </si>
  <si>
    <t xml:space="preserve">2025_TAUCHEN-MAGAZINE-2025-.pdf</t>
  </si>
  <si>
    <t xml:space="preserve">https://www.kandolhu.com/wp-content/uploads/2026/08/TAUCHEN-MAGAZINE-2025-.pdf</t>
  </si>
  <si>
    <t xml:space="preserve">cb77ffbb489472ca2ea388764fff3b8bd409535af293e1c5e2683b987dacc467</t>
  </si>
  <si>
    <t xml:space="preserve">library/074_kandolhu-island-maldives/other/2025_TAUCHEN-MAGAZINE-2025-.pdf</t>
  </si>
  <si>
    <t xml:space="preserve">2023_VON-Magazine-_-December-2023.pdf</t>
  </si>
  <si>
    <t xml:space="preserve">https://www.kandolhu.com/wp-content/uploads/2026/08/VON-Magazine-–-December-2023.pdf</t>
  </si>
  <si>
    <t xml:space="preserve">94f3b173780496307ba73e4ebbb82603312989505720842d732883f6d613b53e</t>
  </si>
  <si>
    <t xml:space="preserve">library/074_kandolhu-island-maldives/other/2023_VON-Magazine-_-December-2023.pdf</t>
  </si>
  <si>
    <t xml:space="preserve">2018_Sunday-Times-Travel-Magazine-January-2018.pdf</t>
  </si>
  <si>
    <t xml:space="preserve">https://www.kandolhu.com/wp-content/uploads/2026/08/Sunday-Times-Travel-Magazine-January-2018.pdf</t>
  </si>
  <si>
    <t xml:space="preserve">9ab6a6042df2cd74d139eb5b6968c48ddf83f9c00b2248974997d734557a1ea5</t>
  </si>
  <si>
    <t xml:space="preserve">library/074_kandolhu-island-maldives/other/2018_Sunday-Times-Travel-Magazine-January-2018.pdf</t>
  </si>
  <si>
    <t xml:space="preserve">2017_TwentyFour-November-2017.pdf</t>
  </si>
  <si>
    <t xml:space="preserve">https://www.kandolhu.com/wp-content/uploads/2026/08/TwentyFour-November-2017.pdf</t>
  </si>
  <si>
    <t xml:space="preserve">2d1e4a0db3c7966dffc14d64e87084274567f2f23580ff1669a1130d4cec66d7</t>
  </si>
  <si>
    <t xml:space="preserve">library/074_kandolhu-island-maldives/other/2017_TwentyFour-November-2017.pdf</t>
  </si>
  <si>
    <t xml:space="preserve">2025_Kandima Maldives Enhanced Facilities Fact Sheet.pdf</t>
  </si>
  <si>
    <t xml:space="preserve">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</si>
  <si>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929bd7fbd26d85374e093279b26e8d4ac8a9d18729c5cff35fdbf0c78b90f95d</t>
  </si>
  <si>
    <t xml:space="preserve">library/075_kandima-maldives/factsheet/2025_Kandima Maldives Enhanced Facilities Fact Sheet.pdf</t>
  </si>
  <si>
    <t xml:space="preserve">2024_Kandima Maldives Factsheet - 2024 _1_.pdf _1_.pdf</t>
  </si>
  <si>
    <t xml:space="preserve">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</si>
  <si>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f8468e70a3f1062cd90b82e6951bfb3916f65122ab65e1866c3f1a3bc6852aeb</t>
  </si>
  <si>
    <t xml:space="preserve">library/075_kandima-maldives/factsheet/2024_Kandima Maldives Factsheet - 2024 _1_.pdf _1_.pdf</t>
  </si>
  <si>
    <t xml:space="preserve">2019_Kandima-Maldives-Resort-Factsheet.pdf</t>
  </si>
  <si>
    <t xml:space="preserve">https://www.neoscapesmaldives.com/wp-content/uploads/Kandima-Maldives-Resort-Factsheet.pdf</t>
  </si>
  <si>
    <t xml:space="preserve">50fda9fb952a318bc060d8dcf5cfa974074dcde7a417bf581c74d325efb57d87</t>
  </si>
  <si>
    <t xml:space="preserve">library/075_kandima-maldives/factsheet/2019_Kandima-Maldives-Resort-Factsheet.pdf</t>
  </si>
  <si>
    <t xml:space="preserve">2016_Beach-Sky-Family-Studios-Factsheet.pdf</t>
  </si>
  <si>
    <t xml:space="preserve">kandima.com</t>
  </si>
  <si>
    <t xml:space="preserve">http://www.kandima.com/images/images/villas/factsheets/Beach-Sky-Family-Studios-Factsheet.pdf</t>
  </si>
  <si>
    <t xml:space="preserve">9e9ffe1c435e5307ffec2c67ce4f1ef5edd435de16fc40e9cbb032eab80ae075</t>
  </si>
  <si>
    <t xml:space="preserve">library/075_kandima-maldives/factsheet/2016_Beach-Sky-Family-Studios-Factsheet.pdf</t>
  </si>
  <si>
    <t xml:space="preserve">2024_Kandima destination weddings presentation.pdf</t>
  </si>
  <si>
    <t xml:space="preserve">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</si>
  <si>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90e4f30e491446d3b4bc654a30735022f615776068df443e92d83c36b34a30a0</t>
  </si>
  <si>
    <t xml:space="preserve">library/075_kandima-maldives/wedding/2024_Kandima destination weddings presentation.pdf</t>
  </si>
  <si>
    <t xml:space="preserve">2025_K_MAP_Final_2025.pdf</t>
  </si>
  <si>
    <t xml:space="preserve">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</si>
  <si>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41ce44a52d67a503b53ac86a4cbf14a7787b708c4f8dcc4c7d8fc1c8f1f49d50</t>
  </si>
  <si>
    <t xml:space="preserve">library/075_kandima-maldives/map/2025_K_MAP_Final_2025.pdf</t>
  </si>
  <si>
    <t xml:space="preserve">2023_map with the app QR code Dec 2023.pdf</t>
  </si>
  <si>
    <t xml:space="preserve">https://kandima.com/images/images/banners/map%20with%20the%20app%20QR%20code%20Dec%202023.pdf</t>
  </si>
  <si>
    <t xml:space="preserve">86a97ef908968688f1e8f379a195b2512013c5dccc76ac86973b1c6988e9ee5f</t>
  </si>
  <si>
    <t xml:space="preserve">library/075_kandima-maldives/map/2023_map with the app QR code Dec 2023.pdf</t>
  </si>
  <si>
    <t xml:space="preserve">2019_Kandima-Maldives-Resort-map.pdf</t>
  </si>
  <si>
    <t xml:space="preserve">https://www.neoscapesmaldives.com/wp-content/uploads/Kandima-Maldives-Resort-map.pdf</t>
  </si>
  <si>
    <t xml:space="preserve">334d629597ed041ea7707cf5349470809a7dbe64386021c484d9e8ad7a33b249</t>
  </si>
  <si>
    <t xml:space="preserve">library/075_kandima-maldives/map/2019_Kandima-Maldives-Resort-map.pdf</t>
  </si>
  <si>
    <t xml:space="preserve">2026_PAI_English 2026.pdf</t>
  </si>
  <si>
    <t xml:space="preserve">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</si>
  <si>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4fd1128118eb84bedad06b9afcd82b3acce9cd0201e858706461a8e2f6de4cd9</t>
  </si>
  <si>
    <t xml:space="preserve">library/075_kandima-maldives/dining_menu/2026_PAI_English 2026.pdf</t>
  </si>
  <si>
    <t xml:space="preserve">2026_Kandima Maldives Sales Kit.pdf</t>
  </si>
  <si>
    <t xml:space="preserve">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</si>
  <si>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384e8bd839b6ab711d2ed00f172f3376833a560d3187fcf5d493b3981ceb6302</t>
  </si>
  <si>
    <t xml:space="preserve">library/075_kandima-maldives/dining_menu/2026_Kandima Maldives Sales Kit.pdf</t>
  </si>
  <si>
    <t xml:space="preserve">2024_Kandima-dec.pdf</t>
  </si>
  <si>
    <t xml:space="preserve">https://kandima.com/images/News/2023/Kandima-dec.pdf</t>
  </si>
  <si>
    <t xml:space="preserve">5ba092ed7ad56168d8d105151662e743ab8d4b4bf73ab95b33cd3b84ceb55d6d</t>
  </si>
  <si>
    <t xml:space="preserve">library/075_kandima-maldives/dive_prices/2024_Kandima-dec.pdf</t>
  </si>
  <si>
    <t xml:space="preserve">2023_julyVersion.pdf</t>
  </si>
  <si>
    <t xml:space="preserve">https://kandima.com/images/News/2023/julyVersion.pdf</t>
  </si>
  <si>
    <t xml:space="preserve">a104ddae2edf91b1ce7dcdca581cd3b4d25799c2715faff9285cc163c1395296</t>
  </si>
  <si>
    <t xml:space="preserve">library/075_kandima-maldives/excursions/2023_julyVersion.pdf</t>
  </si>
  <si>
    <t xml:space="preserve">2024_The Independent.pdf</t>
  </si>
  <si>
    <t xml:space="preserve">https://kandima.com/images/News/2024/The%20Independent.pdf</t>
  </si>
  <si>
    <t xml:space="preserve">67d8b40e2b62b8611843e1d8e789244439815aca34d2220032c26af6dbb1f7a4</t>
  </si>
  <si>
    <t xml:space="preserve">library/075_kandima-maldives/kids/2024_The Independent.pdf</t>
  </si>
  <si>
    <t xml:space="preserve">2023_Ederson_Moraes_at_Kandima_Maldives.pdf</t>
  </si>
  <si>
    <t xml:space="preserve">https://kandima.com/images/News/2023/Ederson_Moraes_at_Kandima_Maldives.pdf</t>
  </si>
  <si>
    <t xml:space="preserve">cdc9f5b3e98eba11e57b96a140ecad447a7800e067cd7fbfa579475db4e210d2</t>
  </si>
  <si>
    <t xml:space="preserve">library/075_kandima-maldives/kids/2023_Ederson_Moraes_at_Kandima_Maldives.pdf</t>
  </si>
  <si>
    <t xml:space="preserve">2024_Kandima Studios and Villas - Floor Plans 2024.pdf</t>
  </si>
  <si>
    <t xml:space="preserve">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</si>
  <si>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801926ae15b3ada0dd26a2cc79c470ff10158a89d0218c0f1ae1233d57d13947</t>
  </si>
  <si>
    <t xml:space="preserve">library/075_kandima-maldives/villa_plans/2024_Kandima Studios and Villas - Floor Plans 2024.pdf</t>
  </si>
  <si>
    <t xml:space="preserve">2023_Holoworld_2023_Kandima_Maldives_Festive_Brochure.pdf</t>
  </si>
  <si>
    <t xml:space="preserve">https://letsgomaldives.com/wp-content/uploads/2023/11/Holoworld_2023_Kandima_Maldives_Festive_Brochure.pdf</t>
  </si>
  <si>
    <t xml:space="preserve">cdfeec33774beedbe141c78dfd5c46a8de3047dc27c29a155d1dcb269e929eaa</t>
  </si>
  <si>
    <t xml:space="preserve">library/075_kandima-maldives/calendar/2023_Holoworld_2023_Kandima_Maldives_Festive_Brochure.pdf</t>
  </si>
  <si>
    <t xml:space="preserve">2023_Festive_2023_Press_Release.pdf</t>
  </si>
  <si>
    <t xml:space="preserve">https://kandima.com/images/News/Festive_2023_Press_Release.pdf</t>
  </si>
  <si>
    <t xml:space="preserve">c737aa8c779f0c7c63c84ec0876e653ae723b263ef312dd2e68ed10da87ecf6a</t>
  </si>
  <si>
    <t xml:space="preserve">library/075_kandima-maldives/calendar/2023_Festive_2023_Press_Release.pdf</t>
  </si>
  <si>
    <t xml:space="preserve">2023_Easter_at_Kandima_-_Press_Release_General.pdf</t>
  </si>
  <si>
    <t xml:space="preserve">https://kandima.com/images//News/2023/Easter_at_Kandima_-_Press_Release_General.pdf</t>
  </si>
  <si>
    <t xml:space="preserve">6518ee3043035127ad0362b28997b4a89d5f17e98aa9bb7c47161dea73a0db96</t>
  </si>
  <si>
    <t xml:space="preserve">library/075_kandima-maldives/calendar/2023_Easter_at_Kandima_-_Press_Release_General.pdf</t>
  </si>
  <si>
    <t xml:space="preserve">2024_Fast Track - Presentation .pdf</t>
  </si>
  <si>
    <t xml:space="preserve">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</si>
  <si>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981e7f7ba49b01c1b1c78265dd6315beb5bfda45efed43f926019f62f7dabe1e</t>
  </si>
  <si>
    <t xml:space="preserve">library/075_kandima-maldives/brochure/2024_Fast Track - Presentation .pdf</t>
  </si>
  <si>
    <t xml:space="preserve">2022_C U Soon Guide Revised.pdf</t>
  </si>
  <si>
    <t xml:space="preserve">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</si>
  <si>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bc0d174a1712951cb7516a2b2e60e17c857ef39e527f62d448d7ba7e505f2e58</t>
  </si>
  <si>
    <t xml:space="preserve">library/075_kandima-maldives/brochure/2022_C U Soon Guide Revised.pdf</t>
  </si>
  <si>
    <t xml:space="preserve">2024_knews april-cropped.pdf</t>
  </si>
  <si>
    <t xml:space="preserve">https://kandima.com/images/News/2024/knews%20april-cropped.pdf</t>
  </si>
  <si>
    <t xml:space="preserve">50bc94e65cd484c27900f4a74c0c3c24a4b48603de037e177cbfe4f9b4e1de29</t>
  </si>
  <si>
    <t xml:space="preserve">library/075_kandima-maldives/press_kit/2024_knews april-cropped.pdf</t>
  </si>
  <si>
    <t xml:space="preserve">2023_International_Womens_Day_2023_Press_Release_-_Kandima_Maldives_General.pdf</t>
  </si>
  <si>
    <t xml:space="preserve">https://kandima.com/images//News/2023/International_Womens_Day_2023_Press_Release_-_Kandima_Maldives_General.pdf</t>
  </si>
  <si>
    <t xml:space="preserve">e470718becce4170b883f3fa2938ea8a7bd8ecf75062d62ce9dd215ed555cb43</t>
  </si>
  <si>
    <t xml:space="preserve">library/075_kandima-maldives/press_kit/2023_International_Womens_Day_2023_Press_Release_-_Kandima_Maldives_General.pdf</t>
  </si>
  <si>
    <t xml:space="preserve">2023_November_news.pdf</t>
  </si>
  <si>
    <t xml:space="preserve">https://kandima.com/images/News/November_news.pdf</t>
  </si>
  <si>
    <t xml:space="preserve">8e8336d321354d4620fa7c7a596c5996775bb8c9aa370f13a3ace79d3a3343f7</t>
  </si>
  <si>
    <t xml:space="preserve">library/075_kandima-maldives/press_kit/2023_November_news.pdf</t>
  </si>
  <si>
    <t xml:space="preserve">2024_TTG UK.pdf</t>
  </si>
  <si>
    <t xml:space="preserve">https://kandima.com/images/News/2024/April/TTG%20UK.pdf</t>
  </si>
  <si>
    <t xml:space="preserve">b4d7f17934537b58e5ff60ab3cd3e8e8e23366353c73ccc1aed1d96996263892</t>
  </si>
  <si>
    <t xml:space="preserve">library/075_kandima-maldives/other/2024_TTG UK.pdf</t>
  </si>
  <si>
    <t xml:space="preserve">2024_Head Topics UK.pdf</t>
  </si>
  <si>
    <t xml:space="preserve">https://kandima.com/images/News/2024/April/Head%20Topics%20UK.pdf</t>
  </si>
  <si>
    <t xml:space="preserve">9069c08bc302392f4089b09ac6e4b1afbbb099ebd0ee2b7fbe9cf7be3b594976</t>
  </si>
  <si>
    <t xml:space="preserve">library/075_kandima-maldives/other/2024_Head Topics UK.pdf</t>
  </si>
  <si>
    <t xml:space="preserve">2024_NDTV Swirlster.pdf</t>
  </si>
  <si>
    <t xml:space="preserve">https://kandima.com/images/News/2024/NDTV%20Swirlster.pdf</t>
  </si>
  <si>
    <t xml:space="preserve">cac753db2ec981c5937d06c826efe40b7b382053028b9f104ce446fe59d07ded</t>
  </si>
  <si>
    <t xml:space="preserve">library/075_kandima-maldives/other/2024_NDTV Swirlster.pdf</t>
  </si>
  <si>
    <t xml:space="preserve">2024_Prestige-Travel.ch DACH.pdf</t>
  </si>
  <si>
    <t xml:space="preserve">https://kandima.com/images/News/2024/April/Prestige-Travel.ch%20DACH.pdf</t>
  </si>
  <si>
    <t xml:space="preserve">1582f1796b839413a033925b2be22f21ee0f3e91f93925216acd637bf9e8f253</t>
  </si>
  <si>
    <t xml:space="preserve">library/075_kandima-maldives/other/2024_Prestige-Travel.ch DACH.pdf</t>
  </si>
  <si>
    <t xml:space="preserve">2024_The Herald UK.pdf</t>
  </si>
  <si>
    <t xml:space="preserve">https://kandima.com/images/News/2024/April/The%20Herald%20UK.pdf</t>
  </si>
  <si>
    <t xml:space="preserve">eaf6f79e73d9346632736f58e7feae9d7c9db86cbf19e7918b6055f0537b62fb</t>
  </si>
  <si>
    <t xml:space="preserve">library/075_kandima-maldives/other/2024_The Herald UK.pdf</t>
  </si>
  <si>
    <t xml:space="preserve">2024_ittn.ie UK.pdf</t>
  </si>
  <si>
    <t xml:space="preserve">https://kandima.com/images/News/2024/April/ittn.ie%20UK.pdf</t>
  </si>
  <si>
    <t xml:space="preserve">b158e1e67781005a138f50e275e93aff4db0a83f7361f2660f90225ddf9cb7e3</t>
  </si>
  <si>
    <t xml:space="preserve">library/075_kandima-maldives/other/2024_ittn.ie UK.pdf</t>
  </si>
  <si>
    <t xml:space="preserve">2024_Executive Bulletin GCC 2.pdf</t>
  </si>
  <si>
    <t xml:space="preserve">https://kandima.com/images/News/2024/April/Executive%20Bulletin%20GCC%202.pdf</t>
  </si>
  <si>
    <t xml:space="preserve">6996745b2eac3c931bc97b796b4cfce48688bb7d80fa7b83045a61dc957e6d87</t>
  </si>
  <si>
    <t xml:space="preserve">library/075_kandima-maldives/other/2024_Executive Bulletin GCC 2.pdf</t>
  </si>
  <si>
    <t xml:space="preserve">2024_Fabian Media India.pdf</t>
  </si>
  <si>
    <t xml:space="preserve">https://kandima.com/images/News/2024/April/Fabian%20Media%20India.pdf</t>
  </si>
  <si>
    <t xml:space="preserve">376054ece09d4c88499fa78eab89449b10c1a2c04fd4010b5761a308c42d1031</t>
  </si>
  <si>
    <t xml:space="preserve">library/075_kandima-maldives/other/2024_Fabian Media India.pdf</t>
  </si>
  <si>
    <t xml:space="preserve">2024_Global Travel Media UK.pdf</t>
  </si>
  <si>
    <t xml:space="preserve">https://kandima.com/images/News/2024/April/Global%20Travel%20Media%20UK.pdf</t>
  </si>
  <si>
    <t xml:space="preserve">793fda63ee4fd8c5d4f392f4de35e375e09a47b10f06ecec58dc7e0b5b31fc12</t>
  </si>
  <si>
    <t xml:space="preserve">library/075_kandima-maldives/other/2024_Global Travel Media UK.pdf</t>
  </si>
  <si>
    <t xml:space="preserve">2024_Blackpool Gazette UK.pdf</t>
  </si>
  <si>
    <t xml:space="preserve">https://kandima.com/images/News/2024/April/Blackpool%20Gazette%20UK.pdf</t>
  </si>
  <si>
    <t xml:space="preserve">6a98ca0dcc414fb6308ea87b34cc876cd6f5aad50b396a9a8dcc854486ea4aa6</t>
  </si>
  <si>
    <t xml:space="preserve">library/075_kandima-maldives/other/2024_Blackpool Gazette UK.pdf</t>
  </si>
  <si>
    <t xml:space="preserve">2024_Glamour.pdf</t>
  </si>
  <si>
    <t xml:space="preserve">https://kandima.com/images/News/2024/Glamour.pdf</t>
  </si>
  <si>
    <t xml:space="preserve">8fec3ca992b39d8a3f79dc04402077ed4627550e3fe92c70986ba5d355db5b3d</t>
  </si>
  <si>
    <t xml:space="preserve">library/075_kandima-maldives/other/2024_Glamour.pdf</t>
  </si>
  <si>
    <t xml:space="preserve">2024_Western Cooperative Company UK.pdf</t>
  </si>
  <si>
    <t xml:space="preserve">https://kandima.com/images/News/2024/April/Western%20Cooperative%20Company%20UK.pdf</t>
  </si>
  <si>
    <t xml:space="preserve">9386eaba7287101d9d66ccb417cc37b8c06e2ddb847324ce7d15a77cc4292f30</t>
  </si>
  <si>
    <t xml:space="preserve">library/075_kandima-maldives/other/2024_Western Cooperative Company UK.pdf</t>
  </si>
  <si>
    <t xml:space="preserve">2024_Hotelier Maldives UK.pdf</t>
  </si>
  <si>
    <t xml:space="preserve">https://kandima.com/images/News/2024/April/Hotelier%20Maldives%20UK.pdf</t>
  </si>
  <si>
    <t xml:space="preserve">a9018968155280ccb9e9ed1e62ff16e7d47e41c36780de3e3f2b204f0a6eb6cb</t>
  </si>
  <si>
    <t xml:space="preserve">library/075_kandima-maldives/other/2024_Hotelier Maldives UK.pdf</t>
  </si>
  <si>
    <t xml:space="preserve">2024_Travel and Tour World India.pdf</t>
  </si>
  <si>
    <t xml:space="preserve">https://kandima.com/images/News/2024/April/Travel%20and%20Tour%20World%20India.pdf</t>
  </si>
  <si>
    <t xml:space="preserve">897f8471a2de805adb980f45d0f6bd0d16d76f8aaea87d83bfb6af2bdc19f523</t>
  </si>
  <si>
    <t xml:space="preserve">library/075_kandima-maldives/other/2024_Travel and Tour World India.pdf</t>
  </si>
  <si>
    <t xml:space="preserve">2024_Travel Dreams Magazine UK 2.pdf</t>
  </si>
  <si>
    <t xml:space="preserve">https://kandima.com/images/News/2024/April/Travel%20Dreams%20Magazine%20UK%202.pdf</t>
  </si>
  <si>
    <t xml:space="preserve">1f61c81cf7631a0a016df0cdf3397d00506587faf109d9d4947502f698f6c2c7</t>
  </si>
  <si>
    <t xml:space="preserve">library/075_kandima-maldives/other/2024_Travel Dreams Magazine UK 2.pdf</t>
  </si>
  <si>
    <t xml:space="preserve">2024_Travel And Tour World GCC.pdf</t>
  </si>
  <si>
    <t xml:space="preserve">https://kandima.com/images/News/2024/April/Travel%20And%20Tour%20World%20GCC.pdf</t>
  </si>
  <si>
    <t xml:space="preserve">d6b129ba67e72607d2839d4f02c98770b199e8523564e7f64a5778f8efca76ac</t>
  </si>
  <si>
    <t xml:space="preserve">library/075_kandima-maldives/other/2024_Travel And Tour World GCC.pdf</t>
  </si>
  <si>
    <t xml:space="preserve">2024_The Evening Leader UK.pdf</t>
  </si>
  <si>
    <t xml:space="preserve">https://kandima.com/images/News/2024/April/The%20Evening%20Leader%20UK.pdf</t>
  </si>
  <si>
    <t xml:space="preserve">6d28bd81b19c6e32673747a7c7c8b72475e084ea5bfded8277125e0eedeb9cf6</t>
  </si>
  <si>
    <t xml:space="preserve">library/075_kandima-maldives/other/2024_The Evening Leader UK.pdf</t>
  </si>
  <si>
    <t xml:space="preserve">2024_OK Magazine UK.pdf</t>
  </si>
  <si>
    <t xml:space="preserve">https://kandima.com/images/News/2024/April/OK%20Magazine%20UK.pdf</t>
  </si>
  <si>
    <t xml:space="preserve">d6dbe8969057298d876763a8f5b02645094ff885227b4e002f427d4320774388</t>
  </si>
  <si>
    <t xml:space="preserve">library/075_kandima-maldives/other/2024_OK Magazine UK.pdf</t>
  </si>
  <si>
    <t xml:space="preserve">2024_AOL.com UK.pdf</t>
  </si>
  <si>
    <t xml:space="preserve">https://kandima.com/images/News/2024/April/AOL.com%20UK.pdf</t>
  </si>
  <si>
    <t xml:space="preserve">8294072d246f72fdad41427a15997a74d7cbbe43dbdec8db0a0bce7a447fbd84</t>
  </si>
  <si>
    <t xml:space="preserve">library/075_kandima-maldives/other/2024_AOL.com UK.pdf</t>
  </si>
  <si>
    <t xml:space="preserve">2017_kandima_logotype-BW copy.pdf</t>
  </si>
  <si>
    <t xml:space="preserve">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</si>
  <si>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ab07f7b70d9d774fca279261a774651544d7869612b9a04dc92c23b1c6a4d1f9</t>
  </si>
  <si>
    <t xml:space="preserve">library/075_kandima-maldives/other/2017_kandima_logotype-BW copy.pdf</t>
  </si>
  <si>
    <t xml:space="preserve">2020_Factsheet-Hideaway-Beach-Maldives-NEO.pdf</t>
  </si>
  <si>
    <t xml:space="preserve">https://www.neoscapesmaldives.com/wp-content/uploads/Factsheet-Hideaway-Beach-Maldives-NEO.pdf</t>
  </si>
  <si>
    <t xml:space="preserve">38e5077d60a8cf65c22b98ccb07a76a550efd029d799f31d8b3ee40ca757fd9f</t>
  </si>
  <si>
    <t xml:space="preserve">library/076_hideaway-beach-resort-and-spa-at-dhonakulhi-island/factsheet/2020_Factsheet-Hideaway-Beach-Maldives-NEO.pdf</t>
  </si>
  <si>
    <t xml:space="preserve">2018_Resort-Map-Hideaway-Beach-Maldives.pdf</t>
  </si>
  <si>
    <t xml:space="preserve">https://www.neoscapesmaldives.com/wp-content/uploads/Resort-Map-Hideaway-Beach-Maldives.pdf</t>
  </si>
  <si>
    <t xml:space="preserve">b9bdbbce4defe7fa506e05d0e2aa4e0b1c885f3ef898227db13a6f75c2bc0430</t>
  </si>
  <si>
    <t xml:space="preserve">library/076_hideaway-beach-resort-and-spa-at-dhonakulhi-island/map/2018_Resort-Map-Hideaway-Beach-Maldives.pdf</t>
  </si>
  <si>
    <t xml:space="preserve">2019_ATMOSPHERE-KANIFUSHI-MALDIVES-ISLAND-MAP-DEC2019.pdf</t>
  </si>
  <si>
    <t xml:space="preserve">https://www.neoscapesmaldives.com/wp-content/uploads/ATMOSPHERE-KANIFUSHI-MALDIVES-ISLAND-MAP-DEC2019.pdf</t>
  </si>
  <si>
    <t xml:space="preserve">f0f9875169f4793ba0810c0f041f3255f852d132536a2a4efb1dd0834714b0cd</t>
  </si>
  <si>
    <t xml:space="preserve">library/077_atmosphere-kanifushi-maldives/map/2019_ATMOSPHERE-KANIFUSHI-MALDIVES-ISLAND-MAP-DEC2019.pdf</t>
  </si>
  <si>
    <t xml:space="preserve">2024_Festive_Calendar_2023_2024_Atmosphere-Kanifushi_Maldives.pdf</t>
  </si>
  <si>
    <t xml:space="preserve">https://letsgomaldives.com/wp-content/uploads/2023/11/Festive_Calendar_2023_2024_Atmosphere-Kanifushi_Maldives.pdf</t>
  </si>
  <si>
    <t xml:space="preserve">dc679d1ef0af4c7743326c02a0b8302e41579031341625e4c3cc9c06c502df6a</t>
  </si>
  <si>
    <t xml:space="preserve">library/077_atmosphere-kanifushi-maldives/calendar/2024_Festive_Calendar_2023_2024_Atmosphere-Kanifushi_Maldives.pdf</t>
  </si>
  <si>
    <t xml:space="preserve">2025_AKM-Resort-Brochure-MAR-2025-1.pdf</t>
  </si>
  <si>
    <t xml:space="preserve">https://www.neoscapesmaldives.com/wp-content/uploads/AKM-Resort-Brochure-MAR-2025-1.pdf</t>
  </si>
  <si>
    <t xml:space="preserve">e6726b206e1ffe4d47155a59840d481aafb1cfe8ad10957a13a2b728d9b1c310</t>
  </si>
  <si>
    <t xml:space="preserve">library/077_atmosphere-kanifushi-maldives/brochure/2025_AKM-Resort-Brochure-MAR-2025-1.pdf</t>
  </si>
  <si>
    <t xml:space="preserve">2025_FactSheetMeeru110125103126Ver01022025-1.pdf</t>
  </si>
  <si>
    <t xml:space="preserve">https://sales.crownandchamparesorts.com/wp-content/uploads/2025/12/FactSheetMeeru110125103126Ver01022025-1.pdf</t>
  </si>
  <si>
    <t xml:space="preserve">30eb914028693086535fcce2c813320287d595fb4296615b162c8542ad2f78e2</t>
  </si>
  <si>
    <t xml:space="preserve">library/078_meeru-maldives-resort-island/factsheet/2025_FactSheetMeeru110125103126Ver01022025-1.pdf</t>
  </si>
  <si>
    <t xml:space="preserve">2025_FactSheetMeeru110125103126Ver01022025.pdf</t>
  </si>
  <si>
    <t xml:space="preserve">https://sales.crownandchamparesorts.com/wp-content/uploads/2025/12/FactSheetMeeru110125103126Ver01022025.pdf</t>
  </si>
  <si>
    <t xml:space="preserve">c823c98f31c880d7fd21016d5177d4dbea55817256e54becff49b9e9a2d25fac</t>
  </si>
  <si>
    <t xml:space="preserve">library/078_meeru-maldives-resort-island/factsheet/2025_FactSheetMeeru110125103126Ver01022025.pdf</t>
  </si>
  <si>
    <t xml:space="preserve">2025_098ec12d_FactSheetMeeru110125103126Ver01022025.pdf</t>
  </si>
  <si>
    <t xml:space="preserve">meeru.com</t>
  </si>
  <si>
    <t xml:space="preserve">https://www.meeru.com/wp-content/uploads/2025/11/FactSheetMeeru110125103126Ver01022025.pdf</t>
  </si>
  <si>
    <t xml:space="preserve">098ec12d45ce93a1004894b11463b76733a00ab7fe6a576c60a84a2db644035b</t>
  </si>
  <si>
    <t xml:space="preserve">library/078_meeru-maldives-resort-island/factsheet/2025_098ec12d_FactSheetMeeru110125103126Ver01022025.pdf</t>
  </si>
  <si>
    <t xml:space="preserve">2025_Factsheet-Meeru-01112024.pdf</t>
  </si>
  <si>
    <t xml:space="preserve">https://www.meeru.com/wp-content/uploads/2024/11/Factsheet-Meeru-01112024.pdf</t>
  </si>
  <si>
    <t xml:space="preserve">037c03826057961b5cc198978bda68dedae759fe4bc63c768d069dc1e4f6ef8a</t>
  </si>
  <si>
    <t xml:space="preserve">library/078_meeru-maldives-resort-island/factsheet/2025_Factsheet-Meeru-01112024.pdf</t>
  </si>
  <si>
    <t xml:space="preserve">2022_FactSheetMeeru110122103123Rev090623.pdf</t>
  </si>
  <si>
    <t xml:space="preserve">https://sales.crownandchamparesorts.com/wp-content/uploads/2023/09/FactSheetMeeru110122103123Rev090623.pdf</t>
  </si>
  <si>
    <t xml:space="preserve">6cf3f39dc3a04cce040cdd1f410d17396e19a329fd0598c0525777f0d6798ecf</t>
  </si>
  <si>
    <t xml:space="preserve">library/078_meeru-maldives-resort-island/factsheet/2022_FactSheetMeeru110122103123Rev090623.pdf</t>
  </si>
  <si>
    <t xml:space="preserve">2019_FactSheetMeeru110119103120Rev051219.pdf</t>
  </si>
  <si>
    <t xml:space="preserve">https://sales.crownandchamparesorts.com/wp-content/uploads/2018/11/FactSheetMeeru110119103120Rev051219.pdf</t>
  </si>
  <si>
    <t xml:space="preserve">326843bf2f69b1768f49f676f68811613d012ec58c621080cbd904d4d06eb432</t>
  </si>
  <si>
    <t xml:space="preserve">library/078_meeru-maldives-resort-island/factsheet/2019_FactSheetMeeru110119103120Rev051219.pdf</t>
  </si>
  <si>
    <t xml:space="preserve">2018_FactSheetMeeru110118103119Rev040318.pdf</t>
  </si>
  <si>
    <t xml:space="preserve">2018-11-01</t>
  </si>
  <si>
    <t xml:space="preserve">https://sales.crownandchamparesorts.com/wp-content/uploads/2018/04/FactSheetMeeru110118103119Rev040318.pdf</t>
  </si>
  <si>
    <t xml:space="preserve">6641f27067c77a901f64814063834f99c71a9deead31d7623c0a62bf06a7fdda</t>
  </si>
  <si>
    <t xml:space="preserve">library/078_meeru-maldives-resort-island/factsheet/2018_FactSheetMeeru110118103119Rev040318.pdf</t>
  </si>
  <si>
    <t xml:space="preserve">2018_FactSheetCCH050118103118Rev033118.pdf</t>
  </si>
  <si>
    <t xml:space="preserve">2018-05-01</t>
  </si>
  <si>
    <t xml:space="preserve">2018-10-31</t>
  </si>
  <si>
    <t xml:space="preserve">https://sales.crownandchamparesorts.com/wp-content/uploads/2018/04/FactSheetCCH050118103118Rev033118.pdf</t>
  </si>
  <si>
    <t xml:space="preserve">c83f5aacc539df0d865709c9fd0e622fb2d50a3f8ea7ad6e21ba179e17b3f679</t>
  </si>
  <si>
    <t xml:space="preserve">library/078_meeru-maldives-resort-island/factsheet/2018_FactSheetCCH050118103118Rev033118.pdf</t>
  </si>
  <si>
    <t xml:space="preserve">2025_MeeruMaldivesColorMap110125103126Ver200425.pdf</t>
  </si>
  <si>
    <t xml:space="preserve">https://sales.crownandchamparesorts.com/wp-content/uploads/2025/08/MeeruMaldivesColorMap110125103126Ver200425.pdf</t>
  </si>
  <si>
    <t xml:space="preserve">9edae79491dd0ed15315b18f953b45798ce78b04354cf8e7abecffaa3b86eb9c</t>
  </si>
  <si>
    <t xml:space="preserve">library/078_meeru-maldives-resort-island/map/2025_MeeruMaldivesColorMap110125103126Ver200425.pdf</t>
  </si>
  <si>
    <t xml:space="preserve">2025_17f3f6a9_MeeruMaldivesColorMap110125103126Ver200425.pdf</t>
  </si>
  <si>
    <t xml:space="preserve">https://www.meeru.com/wp-content/uploads/2025/11/MeeruMaldivesColorMap110125103126Ver200425.pdf</t>
  </si>
  <si>
    <t xml:space="preserve">17f3f6a9569d0abaf9c06635586dd3a840b1d2c2fc25597d5c4aaca326819115</t>
  </si>
  <si>
    <t xml:space="preserve">library/078_meeru-maldives-resort-island/map/2025_17f3f6a9_MeeruMaldivesColorMap110125103126Ver200425.pdf</t>
  </si>
  <si>
    <t xml:space="preserve">2024_MeeruMaldivesColorMap110124103125Ver070424.pdf</t>
  </si>
  <si>
    <t xml:space="preserve">https://www.meeru.com/wp-content/uploads/2024/05/MeeruMaldivesColorMap110124103125Ver070424.pdf</t>
  </si>
  <si>
    <t xml:space="preserve">50b991d47afd9c9a1d48ee6fc300b2161cbbf2f3a9e6f5cc9eec39fe945f70c5</t>
  </si>
  <si>
    <t xml:space="preserve">library/078_meeru-maldives-resort-island/map/2024_MeeruMaldivesColorMap110124103125Ver070424.pdf</t>
  </si>
  <si>
    <t xml:space="preserve">2018_MapMeeru022218ColorEnglish.pdf</t>
  </si>
  <si>
    <t xml:space="preserve">https://sales.crownandchamparesorts.com/wp-content/uploads/2018/11/MapMeeru022218ColorEnglish.pdf</t>
  </si>
  <si>
    <t xml:space="preserve">e2c6ea490dccd459ba72ffec15fdab79632ee8dd7aef34ab5bb95dfc6d4ed277</t>
  </si>
  <si>
    <t xml:space="preserve">library/078_meeru-maldives-resort-island/map/2018_MapMeeru022218ColorEnglish.pdf</t>
  </si>
  <si>
    <t xml:space="preserve">2024_DuniyeSpaMenuA3Meeru110124103125Ver070424-English.pdf</t>
  </si>
  <si>
    <t xml:space="preserve">https://www.meeru.com/wp-content/uploads/2025/07/DuniyeSpaMenuA3Meeru110124103125Ver070424-English.pdf</t>
  </si>
  <si>
    <t xml:space="preserve">https://www.meeru.com/wp-content/uploads/2025/07/DuniyeSpaMenuA3Meeru110124103125Ver070424-English.pdf | https://www.meeru.com/wp-content/uploads/2023/02/DuniyeSpaMenuA3Meeru110122103123Rev010123-English.pdf</t>
  </si>
  <si>
    <t xml:space="preserve">5c89e2dcf62733393b3d53eace9f8f6f973b2f0e7934d1ca191da9f58093ea7f</t>
  </si>
  <si>
    <t xml:space="preserve">library/078_meeru-maldives-resort-island/spa_menu/2024_DuniyeSpaMenuA3Meeru110124103125Ver070424-English.pdf</t>
  </si>
  <si>
    <t xml:space="preserve">2022_DuniyeSpaMenuA4Meeru-310122103122-Ver310122..pdf</t>
  </si>
  <si>
    <t xml:space="preserve">https://www.meeru.com/wp-content/uploads/2022/05/DuniyeSpaMenuA4Meeru-310122103122-Ver310122..pdf</t>
  </si>
  <si>
    <t xml:space="preserve">0b8e21e2c40e27a3d5ff38775770dde85b3d3b0e758d2e74bd46be05202f12c0</t>
  </si>
  <si>
    <t xml:space="preserve">library/078_meeru-maldives-resort-island/spa_menu/2022_DuniyeSpaMenuA4Meeru-310122103122-Ver310122..pdf</t>
  </si>
  <si>
    <t xml:space="preserve">2026_ASIAN_WOK_FOOD_MENU.pdf</t>
  </si>
  <si>
    <t xml:space="preserve">https://www.meeru.com/wp-content/uploads/2026/10/ASIAN_WOK_FOOD_MENU.pdf</t>
  </si>
  <si>
    <t xml:space="preserve">9cb3f571d9881661da9f08c62089b71f055436418f022b17313ce2cc490225aa</t>
  </si>
  <si>
    <t xml:space="preserve">library/078_meeru-maldives-resort-island/dining_menu/2026_ASIAN_WOK_FOOD_MENU.pdf</t>
  </si>
  <si>
    <t xml:space="preserve">2026_TheReef_Menu.pdf</t>
  </si>
  <si>
    <t xml:space="preserve">https://www.meeru.com/wp-content/uploads/2026/04/TheReef_Menu.pdf</t>
  </si>
  <si>
    <t xml:space="preserve">63599f22b29cd76e09b5946ddcee451cb91cb582c268d855ce8ef02fd7667f59</t>
  </si>
  <si>
    <t xml:space="preserve">library/078_meeru-maldives-resort-island/dining_menu/2026_TheReef_Menu.pdf</t>
  </si>
  <si>
    <t xml:space="preserve">2026_A-MARE_MENU.pdf</t>
  </si>
  <si>
    <t xml:space="preserve">https://www.meeru.com/wp-content/uploads/2026/04/A-MARE_MENU.pdf</t>
  </si>
  <si>
    <t xml:space="preserve">7bea56f917f69896be9115734a2a21bf141f731294c593a2995c0ac3306ca337</t>
  </si>
  <si>
    <t xml:space="preserve">library/078_meeru-maldives-resort-island/dining_menu/2026_A-MARE_MENU.pdf</t>
  </si>
  <si>
    <t xml:space="preserve">2026_MeeruCafeMenu.pdf</t>
  </si>
  <si>
    <t xml:space="preserve">https://www.meeru.com/wp-content/uploads/2026/02/MeeruCafeMenu.pdf</t>
  </si>
  <si>
    <t xml:space="preserve">115579ced99b49f439bb58c4aeb28677a590f9fc36eb16274d258ab1426e7a0b</t>
  </si>
  <si>
    <t xml:space="preserve">library/078_meeru-maldives-resort-island/dining_menu/2026_MeeruCafeMenu.pdf</t>
  </si>
  <si>
    <t xml:space="preserve">2026_MeeruCafeMenuFestive-Revised-08122025updated.pdf</t>
  </si>
  <si>
    <t xml:space="preserve">https://www.meeru.com/wp-content/uploads/2025/12/MeeruCafeMenuFestive-Revised-08122025updated.pdf</t>
  </si>
  <si>
    <t xml:space="preserve">7d79b10250a3808403343ba0ac89755ec324bd363f92bd838271e66dfe8ccaf5</t>
  </si>
  <si>
    <t xml:space="preserve">library/078_meeru-maldives-resort-island/dining_menu/2026_MeeruCafeMenuFestive-Revised-08122025updated.pdf</t>
  </si>
  <si>
    <t xml:space="preserve">2025_MeeruCafeMenu2025.pdf</t>
  </si>
  <si>
    <t xml:space="preserve">https://www.meeru.com/wp-content/uploads/2025/04/MeeruCafeMenu2025.pdf</t>
  </si>
  <si>
    <t xml:space="preserve">3b8042d81bb1b78840751accb6dafe268b7cb482b25b69168c8105cd4cc98de9</t>
  </si>
  <si>
    <t xml:space="preserve">library/078_meeru-maldives-resort-island/dining_menu/2025_MeeruCafeMenu2025.pdf</t>
  </si>
  <si>
    <t xml:space="preserve">2024_FB-IVD-MENU.pdf</t>
  </si>
  <si>
    <t xml:space="preserve">https://www.meeru.com/wp-content/uploads/2025/03/FB-IVD-MENU.pdf</t>
  </si>
  <si>
    <t xml:space="preserve">2e2144137d4e936b8d6276120201306d71e84d912de82017fab57e569ebf454a</t>
  </si>
  <si>
    <t xml:space="preserve">library/078_meeru-maldives-resort-island/dining_menu/2024_FB-IVD-MENU.pdf</t>
  </si>
  <si>
    <t xml:space="preserve">2024_ASIAN_WOK_TEPPANYAKI-MENU.pdf</t>
  </si>
  <si>
    <t xml:space="preserve">https://www.meeru.com/wp-content/uploads/2025/03/ASIAN_WOK_TEPPANYAKI-MENU.pdf</t>
  </si>
  <si>
    <t xml:space="preserve">https://www.meeru.com/wp-content/uploads/2025/03/ASIAN_WOK_TEPPANYAKI-MENU.pdf | https://www.meeru.com/wp-content/uploads/2024/10/ASIAN_WOK_TEPPANYAKI.pdf</t>
  </si>
  <si>
    <t xml:space="preserve">04a7d28c126332447facbc96956fd85060b02274b282e729943d67350d60472f</t>
  </si>
  <si>
    <t xml:space="preserve">library/078_meeru-maldives-resort-island/dining_menu/2024_ASIAN_WOK_TEPPANYAKI-MENU.pdf</t>
  </si>
  <si>
    <t xml:space="preserve">2024_ASIAN_WOK_HOT_POT_MENU.pdf</t>
  </si>
  <si>
    <t xml:space="preserve">https://www.meeru.com/wp-content/uploads/2025/03/ASIAN_WOK_HOT_POT_MENU.pdf</t>
  </si>
  <si>
    <t xml:space="preserve">ddcf20f8c96b5c758bcb6015192865a69d8c105b8cbb7d606963050ae2814a1f</t>
  </si>
  <si>
    <t xml:space="preserve">library/078_meeru-maldives-resort-island/dining_menu/2024_ASIAN_WOK_HOT_POT_MENU.pdf</t>
  </si>
  <si>
    <t xml:space="preserve">2020_DHONI-BAR-BEVERAG.pdf</t>
  </si>
  <si>
    <t xml:space="preserve">https://www.meeru.com/wp-content/uploads/2025/03/DHONI-BAR-BEVERAG.pdf</t>
  </si>
  <si>
    <t xml:space="preserve">4fda332441f99382b47b5fa45af3ea5a0be84948c7c22f3764dc81c999c0ecdf</t>
  </si>
  <si>
    <t xml:space="preserve">library/078_meeru-maldives-resort-island/dining_menu/2020_DHONI-BAR-BEVERAG.pdf</t>
  </si>
  <si>
    <t xml:space="preserve">2020_DHONI-BAR-1.pdf</t>
  </si>
  <si>
    <t xml:space="preserve">https://www.meeru.com/wp-content/uploads/2023/12/DHONI-BAR-1.pdf</t>
  </si>
  <si>
    <t xml:space="preserve">https://www.meeru.com/wp-content/uploads/2023/12/DHONI-BAR-1.pdf | https://www.meeru.com/wp-content/uploads/2023/12/DHONI-BAR.pdf</t>
  </si>
  <si>
    <t xml:space="preserve">a0ab04d7ab5927e602fcf29168a770970d062cdf6bafa6d20cbb45b5f5621d8b</t>
  </si>
  <si>
    <t xml:space="preserve">library/078_meeru-maldives-resort-island/dining_menu/2020_DHONI-BAR-1.pdf</t>
  </si>
  <si>
    <t xml:space="preserve">2025_MEERU-DIVE-GERMAN.pdf</t>
  </si>
  <si>
    <t xml:space="preserve">https://www.meeru.com/wp-content/uploads/2025/06/MEERU-DIVE-GERMAN.pdf</t>
  </si>
  <si>
    <t xml:space="preserve">c05efd4e1162dce18154da7adff620271173d215dfcdd1bb05bb3933f88ec9dc</t>
  </si>
  <si>
    <t xml:space="preserve">library/078_meeru-maldives-resort-island/dive_prices/2025_MEERU-DIVE-GERMAN.pdf</t>
  </si>
  <si>
    <t xml:space="preserve">2025_MEERU-DIVE-ENGLISH.pdf</t>
  </si>
  <si>
    <t xml:space="preserve">https://www.meeru.com/wp-content/uploads/2025/06/MEERU-DIVE-ENGLISH.pdf</t>
  </si>
  <si>
    <t xml:space="preserve">cbe18fd3a2cc7b899b653c40a5e459ae4c7c83d37d1fadedae528b50fe1be168</t>
  </si>
  <si>
    <t xml:space="preserve">library/078_meeru-maldives-resort-island/dive_prices/2025_MEERU-DIVE-ENGLISH.pdf</t>
  </si>
  <si>
    <t xml:space="preserve">2025_MEERU-DIVE-FRENCH.pdf</t>
  </si>
  <si>
    <t xml:space="preserve">https://www.meeru.com/wp-content/uploads/2025/06/MEERU-DIVE-FRENCH.pdf</t>
  </si>
  <si>
    <t xml:space="preserve">96b4e0143cf1d8c33f9bb359468126f93ee3d30556b3997e49a15c13da3cf523</t>
  </si>
  <si>
    <t xml:space="preserve">library/078_meeru-maldives-resort-island/dive_prices/2025_MEERU-DIVE-FRENCH.pdf</t>
  </si>
  <si>
    <t xml:space="preserve">2025_MEERU-MALDIVES-SCUBA-DIVING-ENGLISH.pdf</t>
  </si>
  <si>
    <t xml:space="preserve">https://www.meeru.com/wp-content/uploads/2025/03/MEERU-MALDIVES-SCUBA-DIVING-ENGLISH.pdf</t>
  </si>
  <si>
    <t xml:space="preserve">4fffcbb8bd2dadd993fc0a24f8b57fa6278a213450a93e7170da765116523f4c</t>
  </si>
  <si>
    <t xml:space="preserve">library/078_meeru-maldives-resort-island/dive_prices/2025_MEERU-MALDIVES-SCUBA-DIVING-ENGLISH.pdf</t>
  </si>
  <si>
    <t xml:space="preserve">2023_EuroDiversScubaDivePriceListMeeruVer010123.pdf</t>
  </si>
  <si>
    <t xml:space="preserve">https://www.meeru.com/wp-content/uploads/2023/01/EuroDiversScubaDivePriceListMeeruVer010123.pdf</t>
  </si>
  <si>
    <t xml:space="preserve">5259e301c8d678cd662701ed1d6e55997c4272dfdf6ac332e0a42454668af10d</t>
  </si>
  <si>
    <t xml:space="preserve">library/078_meeru-maldives-resort-island/dive_prices/2023_EuroDiversScubaDivePriceListMeeruVer010123.pdf</t>
  </si>
  <si>
    <t xml:space="preserve">2022_PRICES-WS-MEERU.pdf</t>
  </si>
  <si>
    <t xml:space="preserve">https://www.meeru.com/wp-content/uploads/2022/08/PRICES-WS-MEERU.pdf</t>
  </si>
  <si>
    <t xml:space="preserve">92520413a546c90814d2ee028fbb735c4040cf3c5c46ea5671940b7e88b1b3df</t>
  </si>
  <si>
    <t xml:space="preserve">library/078_meeru-maldives-resort-island/dive_prices/2022_PRICES-WS-MEERU.pdf</t>
  </si>
  <si>
    <t xml:space="preserve">2022_PRICES-DIVE-MEERU-1.pdf</t>
  </si>
  <si>
    <t xml:space="preserve">https://www.meeru.com/wp-content/uploads/2022/08/PRICES-DIVE-MEERU-1.pdf</t>
  </si>
  <si>
    <t xml:space="preserve">https://www.meeru.com/wp-content/uploads/2022/08/PRICES-DIVE-MEERU-1.pdf | https://www.meeru.com/wp-content/uploads/2022/08/PRICES-DIVE-MEERU.pdf</t>
  </si>
  <si>
    <t xml:space="preserve">cd3b2ed3379b1ba2832fcc935e6016b36c59efc7a512d09b8203b4ce37ff5abb</t>
  </si>
  <si>
    <t xml:space="preserve">library/078_meeru-maldives-resort-island/dive_prices/2022_PRICES-DIVE-MEERU-1.pdf</t>
  </si>
  <si>
    <t xml:space="preserve">2020_21_22PRICE-LIST-WATERSPORTS-MEERU-ENGLISH.pdf</t>
  </si>
  <si>
    <t xml:space="preserve">https://www.meeru.com/wp-content/uploads/2022/08/21_22PRICE-LIST-WATERSPORTS-MEERU-ENGLISH.pdf</t>
  </si>
  <si>
    <t xml:space="preserve">8cee30bc5be7aeee7d4e0f0e133d180b71bcda2751d3256edf97ec1e389301a2</t>
  </si>
  <si>
    <t xml:space="preserve">library/078_meeru-maldives-resort-island/dive_prices/2020_21_22PRICE-LIST-WATERSPORTS-MEERU-ENGLISH.pdf</t>
  </si>
  <si>
    <t xml:space="preserve">2018_EuroDiversWaterSportsPriceListMeeru110118103119Ver010519.pdf</t>
  </si>
  <si>
    <t xml:space="preserve">https://www.meeru.com/wp-content/uploads/2022/07/EuroDiversWaterSportsPriceListMeeru110118103119Ver010519.pdf</t>
  </si>
  <si>
    <t xml:space="preserve">5e7e8a86c7221a79615c600c5d2414057acc6dbfbc2e56840baedb9db77fdb82</t>
  </si>
  <si>
    <t xml:space="preserve">library/078_meeru-maldives-resort-island/dive_prices/2018_EuroDiversWaterSportsPriceListMeeru110118103119Ver010519.pdf</t>
  </si>
  <si>
    <t xml:space="preserve">2026_KPR-Activity-Schedule-2026-2.pdf</t>
  </si>
  <si>
    <t xml:space="preserve">https://www.meeru.com/wp-content/uploads/2026/07/KPR-Activity-Schedule-2026-2.pdf</t>
  </si>
  <si>
    <t xml:space="preserve">c524b30cda7f94b2bcda25bc00234b41c7aa9176f803f99603373d007b519a2d</t>
  </si>
  <si>
    <t xml:space="preserve">library/078_meeru-maldives-resort-island/excursions/2026_KPR-Activity-Schedule-2026-2.pdf</t>
  </si>
  <si>
    <t xml:space="preserve">2023_Koamas-Kids-Playroom-Activities-Schedule.pdf</t>
  </si>
  <si>
    <t xml:space="preserve">https://www.meeru.com/wp-content/uploads/2023/06/Koamas-Kids-Playroom-Activities-Schedule.pdf</t>
  </si>
  <si>
    <t xml:space="preserve">9acbd0c4d4d19c7051c5e2d1e6d39a0080abc13d8cfd7948d7573b3d9259a61f</t>
  </si>
  <si>
    <t xml:space="preserve">library/078_meeru-maldives-resort-island/excursions/2023_Koamas-Kids-Playroom-Activities-Schedule.pdf</t>
  </si>
  <si>
    <t xml:space="preserve">2026_AllInclusiveDineAroundPackageMeeru.pdf</t>
  </si>
  <si>
    <t xml:space="preserve">https://www.meeru.com/wp-content/uploads/2025/11/AllInclusiveDineAroundPackageMeeru.pdf</t>
  </si>
  <si>
    <t xml:space="preserve">a88a1bd0482ed46261b1c953aa8f054e98537de15b970f8b7181964580ad6843</t>
  </si>
  <si>
    <t xml:space="preserve">library/078_meeru-maldives-resort-island/all_inclusive/2026_AllInclusiveDineAroundPackageMeeru.pdf</t>
  </si>
  <si>
    <t xml:space="preserve">2024_AllInclusivePlusPackageMeeru110124103125.pdf</t>
  </si>
  <si>
    <t xml:space="preserve">https://www.meeru.com/wp-content/uploads/2025/03/AllInclusivePlusPackageMeeru110124103125.pdf</t>
  </si>
  <si>
    <t xml:space="preserve">aeb01f5b7b71b9fbada932f9f774f1bde67646adb58d04a5cb732c771fb77721</t>
  </si>
  <si>
    <t xml:space="preserve">library/078_meeru-maldives-resort-island/all_inclusive/2024_AllInclusivePlusPackageMeeru110124103125.pdf</t>
  </si>
  <si>
    <t xml:space="preserve">2024_AllInclusivePlusPackageMeeru2024.pdf</t>
  </si>
  <si>
    <t xml:space="preserve">https://www.meeru.com/wp-content/uploads/2024/07/AllInclusivePlusPackageMeeru2024.pdf</t>
  </si>
  <si>
    <t xml:space="preserve">e824b59a16c92255839052cd5a947435a02f0bffa5ffabbfafa0cdce862debe3</t>
  </si>
  <si>
    <t xml:space="preserve">library/078_meeru-maldives-resort-island/all_inclusive/2024_AllInclusivePlusPackageMeeru2024.pdf</t>
  </si>
  <si>
    <t xml:space="preserve">2024_Meeru-AllInclusivePackage-2024.pdf</t>
  </si>
  <si>
    <t xml:space="preserve">https://www.meeru.com/wp-content/uploads/2024/01/Meeru-AllInclusivePackage-2024.pdf</t>
  </si>
  <si>
    <t xml:space="preserve">f4cb60f19560de7cbfeaf0f1d3dba677753dae4acafb43eb13e4d20645cea1fb</t>
  </si>
  <si>
    <t xml:space="preserve">library/078_meeru-maldives-resort-island/all_inclusive/2024_Meeru-AllInclusivePackage-2024.pdf</t>
  </si>
  <si>
    <t xml:space="preserve">2023_MeeruSPOQ12023Ver111722.pdf</t>
  </si>
  <si>
    <t xml:space="preserve">https://www.meeru.com/wp-content/uploads/2022/11/MeeruSPOQ12023Ver111722.pdf</t>
  </si>
  <si>
    <t xml:space="preserve">372a1b5fca76054b9a52d0266c5145939ef636bb33d0d75b229802307e5990ae</t>
  </si>
  <si>
    <t xml:space="preserve">library/078_meeru-maldives-resort-island/all_inclusive/2023_MeeruSPOQ12023Ver111722.pdf</t>
  </si>
  <si>
    <t xml:space="preserve">2022_MeeruSPOWinterVer102822.pdf</t>
  </si>
  <si>
    <t xml:space="preserve">https://www.meeru.com/wp-content/uploads/2022/11/MeeruSPOWinterVer102822.pdf</t>
  </si>
  <si>
    <t xml:space="preserve">4639031d1d45f40890ac0f6e8d1d70bc72178b4d02d9307f7433cd66c1646c6d</t>
  </si>
  <si>
    <t xml:space="preserve">library/078_meeru-maldives-resort-island/all_inclusive/2022_MeeruSPOWinterVer102822.pdf</t>
  </si>
  <si>
    <t xml:space="preserve">2024_Meeru-Maldives-Sustainability-Report-2024-min.pdf</t>
  </si>
  <si>
    <t xml:space="preserve">https://www.meeru.com/wp-content/uploads/2024/07/Meeru-Maldives-Sustainability-Report-2024-min.pdf</t>
  </si>
  <si>
    <t xml:space="preserve">ae0bfaba9430889100468a19c45b7d3f7afc25c27f543287135981bbd505ddcc</t>
  </si>
  <si>
    <t xml:space="preserve">library/078_meeru-maldives-resort-island/sustainability/2024_Meeru-Maldives-Sustainability-Report-2024-min.pdf</t>
  </si>
  <si>
    <t xml:space="preserve">2019_MeeruSustainabilityBrochureVer010122.pdf</t>
  </si>
  <si>
    <t xml:space="preserve">https://www.meeru.com/wp-content/uploads/2022/04/MeeruSustainabilityBrochureVer010122.pdf</t>
  </si>
  <si>
    <t xml:space="preserve">4d2f7004e972e49e11d26947434005019a0e2c098056077b7691f86c5e344115</t>
  </si>
  <si>
    <t xml:space="preserve">library/078_meeru-maldives-resort-island/sustainability/2019_MeeruSustainabilityBrochureVer010122.pdf</t>
  </si>
  <si>
    <t xml:space="preserve">2026_TransferPolicySpeedboatMeeruMaldives.pdf</t>
  </si>
  <si>
    <t xml:space="preserve">https://www.meeru.com/wp-content/uploads/2025/11/TransferPolicySpeedboatMeeruMaldives.pdf</t>
  </si>
  <si>
    <t xml:space="preserve">75e91171e6187a73cc30ef00e5db4affb0ff98593d83dc0e46ac00bcc10d18af</t>
  </si>
  <si>
    <t xml:space="preserve">library/078_meeru-maldives-resort-island/calendar/2026_TransferPolicySpeedboatMeeruMaldives.pdf</t>
  </si>
  <si>
    <t xml:space="preserve">2026_meeru-festives-brochure-2025-2026.pdf</t>
  </si>
  <si>
    <t xml:space="preserve">https://www.meeru.com/wp-content/uploads/2025/11/meeru-festives-brochure-2025-2026.pdf</t>
  </si>
  <si>
    <t xml:space="preserve">e5415d4ff0fc170362f90742736a9c76584a03bd942f378ae5ce267a5a25ce5e</t>
  </si>
  <si>
    <t xml:space="preserve">library/078_meeru-maldives-resort-island/calendar/2026_meeru-festives-brochure-2025-2026.pdf</t>
  </si>
  <si>
    <t xml:space="preserve">2025_Meeru-Events-Calendar-2025.pdf</t>
  </si>
  <si>
    <t xml:space="preserve">https://www.meeru.com/wp-content/uploads/2025/02/Meeru-Events-Calendar-2025.pdf</t>
  </si>
  <si>
    <t xml:space="preserve">55eb9c4b994ec1bffe1a1c0be6c760564e26b9ec198f92f2df010ae66f1ddc97</t>
  </si>
  <si>
    <t xml:space="preserve">library/078_meeru-maldives-resort-island/calendar/2025_Meeru-Events-Calendar-2025.pdf</t>
  </si>
  <si>
    <t xml:space="preserve">2025_Meeru-Festive-Season-Brochure-2024-2025-1.pdf</t>
  </si>
  <si>
    <t xml:space="preserve">https://www.meeru.com/wp-content/uploads/2024/10/Meeru-Festive-Season-Brochure-2024-2025-1.pdf</t>
  </si>
  <si>
    <t xml:space="preserve">0d39c1ea2e3614f171461b803c44ddb7995345c5843a84d375bd9e457b2ec5e6</t>
  </si>
  <si>
    <t xml:space="preserve">library/078_meeru-maldives-resort-island/calendar/2025_Meeru-Festive-Season-Brochure-2024-2025-1.pdf</t>
  </si>
  <si>
    <t xml:space="preserve">2025_2024-2025-Meeru-Maldives-Festive-Season-Brochure.pdf</t>
  </si>
  <si>
    <t xml:space="preserve">https://www.meeru.com/wp-content/uploads/2024/09/2024-2025-Meeru-Maldives-Festive-Season-Brochure.pdf</t>
  </si>
  <si>
    <t xml:space="preserve">24ab95c336b1df3ec3c2aae9ee05100b2be95047d272449d937876b4b06c5603</t>
  </si>
  <si>
    <t xml:space="preserve">library/078_meeru-maldives-resort-island/calendar/2025_2024-2025-Meeru-Maldives-Festive-Season-Brochure.pdf</t>
  </si>
  <si>
    <t xml:space="preserve">2022_TransferPolicySpeedboatMeeru110122103123Rev_090623.pdf</t>
  </si>
  <si>
    <t xml:space="preserve">https://www.meeru.com/wp-content/uploads/2024/04/TransferPolicySpeedboatMeeru110122103123Rev_090623.pdf</t>
  </si>
  <si>
    <t xml:space="preserve">caaacf1e5f34e2b32979ee5e730eb537e2d120203301164f8f5fb78c6925a340</t>
  </si>
  <si>
    <t xml:space="preserve">library/078_meeru-maldives-resort-island/calendar/2022_TransferPolicySpeedboatMeeru110122103123Rev_090623.pdf</t>
  </si>
  <si>
    <t xml:space="preserve">2022_TransferPolicySpeedboatMeeru110122103123Rev090623_.pdf</t>
  </si>
  <si>
    <t xml:space="preserve">https://www.meeru.com/wp-content/uploads/2024/04/TransferPolicySpeedboatMeeru110122103123Rev090623_.pdf</t>
  </si>
  <si>
    <t xml:space="preserve">8319980edfd648663547a3a5c452ed933d77c6569df05df18ddbdd10a894f262</t>
  </si>
  <si>
    <t xml:space="preserve">library/078_meeru-maldives-resort-island/calendar/2022_TransferPolicySpeedboatMeeru110122103123Rev090623_.pdf</t>
  </si>
  <si>
    <t xml:space="preserve">2022_TransferPolicySpeedboatMeeru110122103123Rev090623.pdf</t>
  </si>
  <si>
    <t xml:space="preserve">https://www.meeru.com/wp-content/uploads/2023/07/TransferPolicySpeedboatMeeru110122103123Rev090623.pdf</t>
  </si>
  <si>
    <t xml:space="preserve">0bc43c468da3256b93e292935c2057d36b3ca8500d47898f701b877b277eb9f6</t>
  </si>
  <si>
    <t xml:space="preserve">library/078_meeru-maldives-resort-island/calendar/2022_TransferPolicySpeedboatMeeru110122103123Rev090623.pdf</t>
  </si>
  <si>
    <t xml:space="preserve">2020_TransferPolicySpeedboatMeeru110120103121Rev033020.pdf</t>
  </si>
  <si>
    <t xml:space="preserve">https://www.meeru.com/wp-content/uploads/2022/04/TransferPolicySpeedboatMeeru110120103121Rev033020.pdf</t>
  </si>
  <si>
    <t xml:space="preserve">eeec10615b5ac20914822f36774050a2928feba34c86af5599b21b94e4922be1</t>
  </si>
  <si>
    <t xml:space="preserve">library/078_meeru-maldives-resort-island/calendar/2020_TransferPolicySpeedboatMeeru110120103121Rev033020.pdf</t>
  </si>
  <si>
    <t xml:space="preserve">2023_Meeru-Moments-Photography-Flyer-2022-2023.pdf</t>
  </si>
  <si>
    <t xml:space="preserve">https://www.meeru.com/wp-content/uploads/2023/02/Meeru-Moments-Photography-Flyer-2022-2023.pdf</t>
  </si>
  <si>
    <t xml:space="preserve">https://www.meeru.com/wp-content/uploads/2023/02/Meeru-Moments-Photography-Flyer-2022-2023.pdf | https://www.meeru.com/wp-content/uploads/2023/02/Meeru-Moments-Photography-Flyer-2022-2023-Resized.pdf</t>
  </si>
  <si>
    <t xml:space="preserve">6e39a02683e5954afa2d4906200d37986cd1036b3ca5e0cee4c7d2df059d31ee</t>
  </si>
  <si>
    <t xml:space="preserve">library/078_meeru-maldives-resort-island/brochure/2023_Meeru-Moments-Photography-Flyer-2022-2023.pdf</t>
  </si>
  <si>
    <t xml:space="preserve">2022_MeeruMomentsPhotographyFlyerSalesCollateral110122103123Rev010123-1.pdf</t>
  </si>
  <si>
    <t xml:space="preserve">https://www.meeru.com/wp-content/uploads/2023/02/MeeruMomentsPhotographyFlyerSalesCollateral110122103123Rev010123-1.pdf</t>
  </si>
  <si>
    <t xml:space="preserve">6a2261b6b1c8c5af7c4e56ef63ec807144dc5f68506617b65e54834a2dbd4d44</t>
  </si>
  <si>
    <t xml:space="preserve">library/078_meeru-maldives-resort-island/brochure/2022_MeeruMomentsPhotographyFlyerSalesCollateral110122103123Rev010123-1.pdf</t>
  </si>
  <si>
    <t xml:space="preserve">2022_MeeruMomentsPhotographyFlyerSalesCollateral110122103123Rev010123.pdf</t>
  </si>
  <si>
    <t xml:space="preserve">https://www.meeru.com/wp-content/uploads/2023/02/MeeruMomentsPhotographyFlyerSalesCollateral110122103123Rev010123.pdf</t>
  </si>
  <si>
    <t xml:space="preserve">783b03b44dadaacd16f91ba4ccd2c81232fb940ac8a3d7eb7f50e7836737b367</t>
  </si>
  <si>
    <t xml:space="preserve">library/078_meeru-maldives-resort-island/brochure/2022_MeeruMomentsPhotographyFlyerSalesCollateral110122103123Rev010123.pdf</t>
  </si>
  <si>
    <t xml:space="preserve">2021_Meeru-Moments-Photography-Flyer-Sales-Collateral110121103122Ver110121.pdf</t>
  </si>
  <si>
    <t xml:space="preserve">https://www.meeru.com/wp-content/uploads/2022/07/Meeru-Moments-Photography-Flyer-Sales-Collateral110121103122Ver110121.pdf</t>
  </si>
  <si>
    <t xml:space="preserve">69518ff05a889f44a798335b573a99b0100b593a7df83cdb4fab3ebbb06421c0</t>
  </si>
  <si>
    <t xml:space="preserve">library/078_meeru-maldives-resort-island/brochure/2021_Meeru-Moments-Photography-Flyer-Sales-Collateral110121103122Ver110121.pdf</t>
  </si>
  <si>
    <t xml:space="preserve">2025_MIR_A4-16032025.pdf</t>
  </si>
  <si>
    <t xml:space="preserve">https://www.meeru.com/wp-content/uploads/2025/03/MIR_A4-16032025.pdf</t>
  </si>
  <si>
    <t xml:space="preserve">8da585320137091f87d501c4bad7c3ff7603735fb605e0607a6ad8f00247c610</t>
  </si>
  <si>
    <t xml:space="preserve">library/078_meeru-maldives-resort-island/other/2025_MIR_A4-16032025.pdf</t>
  </si>
  <si>
    <t xml:space="preserve">obsolete</t>
  </si>
  <si>
    <t xml:space="preserve">2020_EURO-DIVERS-Covid-19-Precaution-and-Hygiene-Measures-071720-Meeru-and-Vilamendhoo.pdf</t>
  </si>
  <si>
    <t xml:space="preserve">https://sales.crownandchamparesorts.com/wp-content/uploads/2020/07/EURO-DIVERS-Covid-19-Precaution-and-Hygiene-Measures-071720-Meeru-and-Vilamendhoo.pdf</t>
  </si>
  <si>
    <t xml:space="preserve">3a51688ae4b24bb8b96d8a5e3fca5659bd4a3f5bef311f3727fab71e85723ca7</t>
  </si>
  <si>
    <t xml:space="preserve">library/078_meeru-maldives-resort-island/obsolete/2020_EURO-DIVERS-Covid-19-Precaution-and-Hygiene-Measures-071720-Meeru-and-Vilamendhoo.pdf</t>
  </si>
  <si>
    <t xml:space="preserve">2025_KomandooFactsheet110125103126Ver170824.pdf</t>
  </si>
  <si>
    <t xml:space="preserve">https://sales.crownandchamparesorts.com/wp-content/uploads/2025/12/KomandooFactsheet110125103126Ver170824.pdf</t>
  </si>
  <si>
    <t xml:space="preserve">c252eb24066c25e6035549933c8f27924c3d945de75a6c0a2081d187bfab0c97</t>
  </si>
  <si>
    <t xml:space="preserve">library/079_komandoo-island-resort/factsheet/2025_KomandooFactsheet110125103126Ver170824.pdf</t>
  </si>
  <si>
    <t xml:space="preserve">2021_FactSheetKomandoo110121103122Ver110121.pdf</t>
  </si>
  <si>
    <t xml:space="preserve">https://sales.crownandchamparesorts.com/wp-content/uploads/2023/08/FactSheetKomandoo110121103122Ver110121.pdf</t>
  </si>
  <si>
    <t xml:space="preserve">3ecab9f90259b84182da4f65675219c1faab96afe1b5c4114200b828c7dc1e36</t>
  </si>
  <si>
    <t xml:space="preserve">library/079_komandoo-island-resort/factsheet/2021_FactSheetKomandoo110121103122Ver110121.pdf</t>
  </si>
  <si>
    <t xml:space="preserve">2019_FactSheetKomandoo110119103120Rev010720.pdf</t>
  </si>
  <si>
    <t xml:space="preserve">https://sales.crownandchamparesorts.com/wp-content/uploads/2018/10/FactSheetKomandoo110119103120Rev010720.pdf</t>
  </si>
  <si>
    <t xml:space="preserve">178b11695641be942cc4c4a0bd17585722dfce343ce12c6f7b809af36c8211bb</t>
  </si>
  <si>
    <t xml:space="preserve">library/079_komandoo-island-resort/factsheet/2019_FactSheetKomandoo110119103120Rev010720.pdf</t>
  </si>
  <si>
    <t xml:space="preserve">2018_FactSheetKomandoo110118103119Rev011718.pdf</t>
  </si>
  <si>
    <t xml:space="preserve">https://sales.crownandchamparesorts.com/wp-content/uploads/2018/04/FactSheetKomandoo110118103119Rev011718.pdf</t>
  </si>
  <si>
    <t xml:space="preserve">ca37561b5d6c2eaf580d37cca41f0be043707809fa77b653001e175b2bf18d66</t>
  </si>
  <si>
    <t xml:space="preserve">library/079_komandoo-island-resort/factsheet/2018_FactSheetKomandoo110118103119Rev011718.pdf</t>
  </si>
  <si>
    <t xml:space="preserve">2025_KomandooMap110125103126Ver042024.pdf</t>
  </si>
  <si>
    <t xml:space="preserve">https://sales.crownandchamparesorts.com/wp-content/uploads/2025/12/KomandooMap110125103126Ver042024.pdf</t>
  </si>
  <si>
    <t xml:space="preserve">410bb96af26fc302914f2ce40b24c0b079e750a3a9186eabd40a851370fe6824</t>
  </si>
  <si>
    <t xml:space="preserve">library/079_komandoo-island-resort/map/2025_KomandooMap110125103126Ver042024.pdf</t>
  </si>
  <si>
    <t xml:space="preserve">2019_MapKomandooColorEnglish061719.pdf</t>
  </si>
  <si>
    <t xml:space="preserve">https://sales.crownandchamparesorts.com/wp-content/uploads/2020/01/MapKomandooColorEnglish061719.pdf</t>
  </si>
  <si>
    <t xml:space="preserve">5a309d7ddc1f54956d89ecbfbf9158f0d3cc9606f37c842e1449a9bf609bf885</t>
  </si>
  <si>
    <t xml:space="preserve">library/079_komandoo-island-resort/map/2019_MapKomandooColorEnglish061719.pdf</t>
  </si>
  <si>
    <t xml:space="preserve">2025_KomandooAll-InclusivePlus110125103126Ver081724.pdf</t>
  </si>
  <si>
    <t xml:space="preserve">https://sales.crownandchamparesorts.com/wp-content/uploads/2025/12/KomandooAll-InclusivePlus110125103126Ver081724.pdf</t>
  </si>
  <si>
    <t xml:space="preserve">977cf092d53ab4432def97c7e661b3030cebc1041b2619d2f03eac69d2f8ab79</t>
  </si>
  <si>
    <t xml:space="preserve">library/079_komandoo-island-resort/all_inclusive/2025_KomandooAll-InclusivePlus110125103126Ver081724.pdf</t>
  </si>
  <si>
    <t xml:space="preserve">2025_RAAYA-by-Atmosphere-Island-Map-MAR-2025-Portrait.pdf</t>
  </si>
  <si>
    <t xml:space="preserve">https://www.neoscapesmaldives.com/wp-content/uploads/RAAYA-by-Atmosphere-Island-Map-MAR-2025-Portrait.pdf</t>
  </si>
  <si>
    <t xml:space="preserve">42ec8c0b59426409d5a91899eff17ac731a9b68da14469dd7b42d2103c360029</t>
  </si>
  <si>
    <t xml:space="preserve">library/080_raaya-by-atmosphere/map/2025_RAAYA-by-Atmosphere-Island-Map-MAR-2025-Portrait.pdf</t>
  </si>
  <si>
    <t xml:space="preserve">2025_RAAYA-by-Atmosphere-Brochure-APR-2025.pdf</t>
  </si>
  <si>
    <t xml:space="preserve">https://www.neoscapesmaldives.com/wp-content/uploads/RAAYA-by-Atmosphere-Brochure-APR-2025.pdf</t>
  </si>
  <si>
    <t xml:space="preserve">f027b9e8d346c035a7dd44877d0107d3c262daa3f93078bd685428ab0176811f</t>
  </si>
  <si>
    <t xml:space="preserve">library/080_raaya-by-atmosphere/brochure/2025_RAAYA-by-Atmosphere-Brochure-APR-2025.pdf</t>
  </si>
  <si>
    <t xml:space="preserve">2025_KureduFactsheet110125103126Rev301025.pdf</t>
  </si>
  <si>
    <t xml:space="preserve">https://sales.crownandchamparesorts.com/wp-content/uploads/2025/12/KureduFactsheet110125103126Rev301025.pdf</t>
  </si>
  <si>
    <t xml:space="preserve">ddf9264a8554119b252bcf2cafb129bb353a6ae186f9071d3fc49113670a57af</t>
  </si>
  <si>
    <t xml:space="preserve">library/081_kuredu-island-resort/factsheet/2025_KureduFactsheet110125103126Rev301025.pdf</t>
  </si>
  <si>
    <t xml:space="preserve">2021_FactSheetKuredu110121103122Rev010122.pdf</t>
  </si>
  <si>
    <t xml:space="preserve">https://sales.crownandchamparesorts.com/wp-content/uploads/2023/08/FactSheetKuredu110121103122Rev010122.pdf</t>
  </si>
  <si>
    <t xml:space="preserve">a0f13b52b0e36331958715b2bdf65675518c8e989f2796dd42f2746c668dac85</t>
  </si>
  <si>
    <t xml:space="preserve">library/081_kuredu-island-resort/factsheet/2021_FactSheetKuredu110121103122Rev010122.pdf</t>
  </si>
  <si>
    <t xml:space="preserve">2020_FactSheetKuredu110120103121Ver091720.pdf</t>
  </si>
  <si>
    <t xml:space="preserve">https://sales.crownandchamparesorts.com/wp-content/uploads/2018/10/FactSheetKuredu110120103121Ver091720.pdf</t>
  </si>
  <si>
    <t xml:space="preserve">861f87402265b9e7da0302001dabb24246a3fb813cede751b8499fadcd8b960e</t>
  </si>
  <si>
    <t xml:space="preserve">library/081_kuredu-island-resort/factsheet/2020_FactSheetKuredu110120103121Ver091720.pdf</t>
  </si>
  <si>
    <t xml:space="preserve">2025_Kuredu_IslandMapVer301025.pdf</t>
  </si>
  <si>
    <t xml:space="preserve">https://sales.crownandchamparesorts.com/wp-content/uploads/2025/12/Kuredu_IslandMapVer301025.pdf</t>
  </si>
  <si>
    <t xml:space="preserve">9417934d7cd6f4050aecbd6d9669b91451e011384a61062ad3433efae7210e38</t>
  </si>
  <si>
    <t xml:space="preserve">library/081_kuredu-island-resort/map/2025_Kuredu_IslandMapVer301025.pdf</t>
  </si>
  <si>
    <t xml:space="preserve">2018_MapKuredu070318ColorEnglish.pdf</t>
  </si>
  <si>
    <t xml:space="preserve">https://sales.crownandchamparesorts.com/wp-content/uploads/2018/10/MapKuredu070318ColorEnglish.pdf</t>
  </si>
  <si>
    <t xml:space="preserve">4c19a94ccc4e04d60dc20c00df6c254c4779e3f580b98d9dd52d7f4790d252d9</t>
  </si>
  <si>
    <t xml:space="preserve">library/081_kuredu-island-resort/map/2018_MapKuredu070318ColorEnglish.pdf</t>
  </si>
  <si>
    <t xml:space="preserve">2017_MapKuredu120617ColorEnglish.pdf</t>
  </si>
  <si>
    <t xml:space="preserve">https://sales.crownandchamparesorts.com/wp-content/uploads/2018/04/MapKuredu120617ColorEnglish.pdf</t>
  </si>
  <si>
    <t xml:space="preserve">5c96108643fb179fae9f4e3321be70debea473bd7517fbf1cacb1ddd402fd4a1</t>
  </si>
  <si>
    <t xml:space="preserve">library/081_kuredu-island-resort/map/2017_MapKuredu120617ColorEnglish.pdf</t>
  </si>
  <si>
    <t xml:space="preserve">2020_General-ProDivers-operation-guidelines-071720KURKOMHURKUDINN.pdf</t>
  </si>
  <si>
    <t xml:space="preserve">https://sales.crownandchamparesorts.com/wp-content/uploads/2020/07/General-ProDivers-operation-guidelines-071720KURKOMHURKUDINN.pdf</t>
  </si>
  <si>
    <t xml:space="preserve">71fdb2ecc01246c303436cbc79372100f51d34f876f86a5a661efdff1016081e</t>
  </si>
  <si>
    <t xml:space="preserve">library/081_kuredu-island-resort/dive_prices/2020_General-ProDivers-operation-guidelines-071720KURKOMHURKUDINN.pdf</t>
  </si>
  <si>
    <t xml:space="preserve">2023_IFURU-ISLAND-MALDIVES-Fact-Sheet.pdf</t>
  </si>
  <si>
    <t xml:space="preserve">https://www.neoscapesmaldives.com/wp-content/uploads/IFURU-ISLAND-MALDIVES-Fact-Sheet.pdf</t>
  </si>
  <si>
    <t xml:space="preserve">71d64a9924ddbe1235de7c1dcab68a809eabe6e8cb8514a4c234900b70221b24</t>
  </si>
  <si>
    <t xml:space="preserve">library/082_ifuru-island-maldives/factsheet/2023_IFURU-ISLAND-MALDIVES-Fact-Sheet.pdf</t>
  </si>
  <si>
    <t xml:space="preserve">2024_Ifuru_Island_Resort_Island_Map.pdf</t>
  </si>
  <si>
    <t xml:space="preserve">https://www.neoscapesmaldives.com/wp-content/uploads/Ifuru_Island_Resort_Island_Map.pdf</t>
  </si>
  <si>
    <t xml:space="preserve">7e3319d172fd1f90c7af23cfc81403777dfebeb9e765b669bdba19cd9c4218e8</t>
  </si>
  <si>
    <t xml:space="preserve">library/082_ifuru-island-maldives/map/2024_Ifuru_Island_Resort_Island_Map.pdf</t>
  </si>
  <si>
    <t xml:space="preserve">2024_file.pdf</t>
  </si>
  <si>
    <t xml:space="preserve">ifuruisland.com</t>
  </si>
  <si>
    <t xml:space="preserve">https://document-tc.galaxy.tf/wdpdf-59txyl7cqri9u969y5hcstqcx/file.pdf</t>
  </si>
  <si>
    <t xml:space="preserve">aa7a70e191df697e21596592b7b031de64319d0a8bcb8a78fc3cf2798226fc79</t>
  </si>
  <si>
    <t xml:space="preserve">library/082_ifuru-island-maldives/spa_menu/2024_file.pdf</t>
  </si>
  <si>
    <t xml:space="preserve">ambiguous match [82]</t>
  </si>
  <si>
    <t xml:space="preserve">2025_ifuru-fanatic_cms-document.pdf</t>
  </si>
  <si>
    <t xml:space="preserve">https://document-tc.galaxy.tf/wdpdf-4cfy3bydqr5cqsmudllu289sl/ifuru-fanatic_cms-document.pdf</t>
  </si>
  <si>
    <t xml:space="preserve">d7281ddb8285061d163135ffb6b843f11bcfb4a93943bb15d0bfede4718e6c09</t>
  </si>
  <si>
    <t xml:space="preserve">library/082_ifuru-island-maldives/calendar/2025_ifuru-fanatic_cms-document.pdf</t>
  </si>
  <si>
    <t xml:space="preserve">2025_brochure.pdf</t>
  </si>
  <si>
    <t xml:space="preserve">https://document-tc.galaxy.tf/wdpdf-22myhtt9dpea6fzx80dqt16hs/brochure.pdf</t>
  </si>
  <si>
    <t xml:space="preserve">1a8c43e037a579836b61cf3aab1c223219761ec707876f8429d1d843188ed82a</t>
  </si>
  <si>
    <t xml:space="preserve">library/082_ifuru-island-maldives/brochure/2025_brochure.pdf</t>
  </si>
  <si>
    <t xml:space="preserve">2024_246737651a4c81657dba9a31ac3af545993e1f45-2.pdf</t>
  </si>
  <si>
    <t xml:space="preserve">https://cdnm.heyzine.com/files/uploaded/246737651a4c81657dba9a31ac3af545993e1f45-2.pdf</t>
  </si>
  <si>
    <t xml:space="preserve">1d9383eeab87c06ee8be7734d533eef590c8131ed2045c5d291cfc2512c19c4b</t>
  </si>
  <si>
    <t xml:space="preserve">library/082_ifuru-island-maldives/brochure/2024_246737651a4c81657dba9a31ac3af545993e1f45-2.pdf</t>
  </si>
  <si>
    <t xml:space="preserve">2025_Centara-Mirage-Lagoon-Factsheet-October-2025.pdf</t>
  </si>
  <si>
    <t xml:space="preserve">https://www.neoscapesmaldives.com/wp-content/uploads/Centara-Mirage-Lagoon-Factsheet-October-2025.pdf</t>
  </si>
  <si>
    <t xml:space="preserve">6a3cdfbc08a22fc696211ad40a62f6961ccda38380a935d7cd26f4deb4349f8c</t>
  </si>
  <si>
    <t xml:space="preserve">library/085_centara-mirage-lagoon-maldives-centara-grand-lagoo/factsheet/2025_Centara-Mirage-Lagoon-Factsheet-October-2025.pdf</t>
  </si>
  <si>
    <t xml:space="preserve">2024_CGLM-Factsheet.pdf</t>
  </si>
  <si>
    <t xml:space="preserve">https://www.neoscapesmaldives.com/wp-content/uploads/CGLM-Factsheet.pdf</t>
  </si>
  <si>
    <t xml:space="preserve">b8f27aec747504948b35a66d571b099ad9ace3ae633e3dddf6a79ba6f85e40ce</t>
  </si>
  <si>
    <t xml:space="preserve">library/085_centara-mirage-lagoon-maldives-centara-grand-lagoo/factsheet/2024_CGLM-Factsheet.pdf</t>
  </si>
  <si>
    <t xml:space="preserve">2024_858_CMLM_Fact_Sheet_2024_10_31.pdf</t>
  </si>
  <si>
    <t xml:space="preserve">https://maldives.ru/doc/858_CMLM_Fact_Sheet_2024_10_31.pdf</t>
  </si>
  <si>
    <t xml:space="preserve">0fb04536c3323253bbe2ef55eb828003655519bb7ad669c2ace4b9010115cef0</t>
  </si>
  <si>
    <t xml:space="preserve">library/085_centara-mirage-lagoon-maldives-centara-grand-lagoo/factsheet/2024_858_CMLM_Fact_Sheet_2024_10_31.pdf</t>
  </si>
  <si>
    <t xml:space="preserve">2026_HALF BOARD PLUS MEAL PLAN _0.pdf</t>
  </si>
  <si>
    <t xml:space="preserve">https://prod.centarahotelsresorts.com/centara/sites/centara-centara/files/2026-04/HALF%20BOARD%20PLUS%20MEAL%20PLAN%20_0.pdf</t>
  </si>
  <si>
    <t xml:space="preserve">602bccff332d51e198bed43b602cd91b3afbd4e75053b3656f869bf66b1fc46c</t>
  </si>
  <si>
    <t xml:space="preserve">library/085_centara-mirage-lagoon-maldives-centara-grand-lagoo/map/2026_HALF BOARD PLUS MEAL PLAN _0.pdf</t>
  </si>
  <si>
    <t xml:space="preserve">ambiguous match [85]</t>
  </si>
  <si>
    <t xml:space="preserve">2026_FULL BOARD PLUS MEAL PLAN _0.pdf</t>
  </si>
  <si>
    <t xml:space="preserve">https://prod.centarahotelsresorts.com/centara/sites/centara-centara/files/2026-04/FULL%20BOARD%20PLUS%20MEAL%20PLAN%20_0.pdf</t>
  </si>
  <si>
    <t xml:space="preserve">9699a67c39349b409f9f8c643d93a00226129d761d6d3d303129749bf206b493</t>
  </si>
  <si>
    <t xml:space="preserve">library/085_centara-mirage-lagoon-maldives-centara-grand-lagoo/map/2026_FULL BOARD PLUS MEAL PLAN _0.pdf</t>
  </si>
  <si>
    <t xml:space="preserve">2026_ALL-INCLUSIVE MEAL PLAN _0.pdf</t>
  </si>
  <si>
    <t xml:space="preserve">https://prod.centarahotelsresorts.com/centara/sites/centara-centara/files/2026-04/ALL-INCLUSIVE%20MEAL%20PLAN%20_0.pdf</t>
  </si>
  <si>
    <t xml:space="preserve">ceda46a07bc2c9a248ef4e073161428e1e3416b473612d4fc7944784bfd6440e</t>
  </si>
  <si>
    <t xml:space="preserve">library/085_centara-mirage-lagoon-maldives-centara-grand-lagoo/map/2026_ALL-INCLUSIVE MEAL PLAN _0.pdf</t>
  </si>
  <si>
    <t xml:space="preserve">2026_ATOLLIA ALL-INCLUSIVE MEAL PLAN _0.pdf</t>
  </si>
  <si>
    <t xml:space="preserve">https://prod.centarahotelsresorts.com/centara/sites/centara-centara/files/2026-04/ATOLLIA%20ALL-INCLUSIVE%20MEAL%20PLAN%20_0.pdf</t>
  </si>
  <si>
    <t xml:space="preserve">3e2b815726cd808c5d8678ec10a6afdae1a45daca33ff692f9c93e0fa71830ce</t>
  </si>
  <si>
    <t xml:space="preserve">library/085_centara-mirage-lagoon-maldives-centara-grand-lagoo/map/2026_ATOLLIA ALL-INCLUSIVE MEAL PLAN _0.pdf</t>
  </si>
  <si>
    <t xml:space="preserve">2025_Centara-Grand-Lagoon-Maldives-Resort-Map_09.10.25.pdf</t>
  </si>
  <si>
    <t xml:space="preserve">https://www.neoscapesmaldives.com/wp-content/uploads/Centara-Grand-Lagoon-Maldives-Resort-Map_09.10.25.pdf</t>
  </si>
  <si>
    <t xml:space="preserve">cffd97348d603fcd44dee7ca20a366dabbee67e12fc958a6ebbe03a5868a39f2</t>
  </si>
  <si>
    <t xml:space="preserve">library/085_centara-mirage-lagoon-maldives-centara-grand-lagoo/map/2025_Centara-Grand-Lagoon-Maldives-Resort-Map_09.10.25.pdf</t>
  </si>
  <si>
    <t xml:space="preserve">2025_Centara-Mirage-Lagoon-Maldives-Resort-Map-2025.pdf</t>
  </si>
  <si>
    <t xml:space="preserve">https://www.neoscapesmaldives.com/wp-content/uploads/Centara-Mirage-Lagoon-Maldives-Resort-Map-2025.pdf</t>
  </si>
  <si>
    <t xml:space="preserve">5ea1ebb802c23bc1d407e3f32e3e0ffd007a9c059c7353f4a08bbe8e3c2e4a10</t>
  </si>
  <si>
    <t xml:space="preserve">library/085_centara-mirage-lagoon-maldives-centara-grand-lagoo/map/2025_Centara-Mirage-Lagoon-Maldives-Resort-Map-2025.pdf</t>
  </si>
  <si>
    <t xml:space="preserve">2026_ATOLLIA HALF BOARD_0.pdf</t>
  </si>
  <si>
    <t xml:space="preserve">https://prod.centarahotelsresorts.com/centara/sites/centara-centara/files/2026-04/ATOLLIA%20HALF%20BOARD_0.pdf</t>
  </si>
  <si>
    <t xml:space="preserve">d82bc7773cd88c8fd7fac4fe599cd2862a8dc764f8e28b866905d4af3ed7def8</t>
  </si>
  <si>
    <t xml:space="preserve">library/085_centara-mirage-lagoon-maldives-centara-grand-lagoo/all_inclusive/2026_ATOLLIA HALF BOARD_0.pdf</t>
  </si>
  <si>
    <t xml:space="preserve">2026_ATOLLIA FULL BOARD_0.pdf</t>
  </si>
  <si>
    <t xml:space="preserve">https://prod.centarahotelsresorts.com/centara/sites/centara-centara/files/2026-04/ATOLLIA%20FULL%20BOARD_0.pdf</t>
  </si>
  <si>
    <t xml:space="preserve">f4e173713a71d3bb9c3c3bf4219f917df150d9f19fc6c83606dbb19caa04073c</t>
  </si>
  <si>
    <t xml:space="preserve">library/085_centara-mirage-lagoon-maldives-centara-grand-lagoo/all_inclusive/2026_ATOLLIA FULL BOARD_0.pdf</t>
  </si>
  <si>
    <t xml:space="preserve">2022_Landaa-Giraavaru-Resort-Map.pdf</t>
  </si>
  <si>
    <t xml:space="preserve">https://www.neoscapesmaldives.com/wp-content/uploads/Landaa-Giraavaru-Resort-Map.pdf</t>
  </si>
  <si>
    <t xml:space="preserve">35c6d9c544bbb87799071a78826db8e7a33e9390447e7c8827da931cbea861e0</t>
  </si>
  <si>
    <t xml:space="preserve">library/087_four-seasons-resort-maldives-at-landaa-giraavaru/map/2022_Landaa-Giraavaru-Resort-Map.pdf</t>
  </si>
  <si>
    <t xml:space="preserve">2025_Amilla-Sustainability-Policy.pdf</t>
  </si>
  <si>
    <t xml:space="preserve">https://amilla.com/wp-content/uploads/Amilla-Sustainability-Policy.pdf</t>
  </si>
  <si>
    <t xml:space="preserve">6336ec3c575d2d2a6ebb058b30f1a5661f107db6f79b3e48a743b7fa3644319e</t>
  </si>
  <si>
    <t xml:space="preserve">library/087_four-seasons-resort-maldives-at-landaa-giraavaru/sustainability/2025_Amilla-Sustainability-Policy.pdf</t>
  </si>
  <si>
    <t xml:space="preserve">2024_Amilla-Maldives-Sustainability-Policy.pdf</t>
  </si>
  <si>
    <t xml:space="preserve">https://amilla.com/wp-content/uploads/Amilla-Maldives-Sustainability-Policy.pdf</t>
  </si>
  <si>
    <t xml:space="preserve">746fa1c0dcae1f6cbfdcf8eaa61d98b5404a5c01caa7f7f837d88399ab307186</t>
  </si>
  <si>
    <t xml:space="preserve">library/087_four-seasons-resort-maldives-at-landaa-giraavaru/sustainability/2024_Amilla-Maldives-Sustainability-Policy.pdf</t>
  </si>
  <si>
    <t xml:space="preserve">2015_Four-Seasons-Resorts-Maldives-Press-Kit..pdf</t>
  </si>
  <si>
    <t xml:space="preserve">https://www.neoscapesmaldives.com/wp-content/uploads/Four-Seasons-Resorts-Maldives-Press-Kit..pdf</t>
  </si>
  <si>
    <t xml:space="preserve">a3f52a5cc3100d23bfc2b233a17f510458bbda6afabcfa2a4f7a57000ae124d9</t>
  </si>
  <si>
    <t xml:space="preserve">library/087_four-seasons-resort-maldives-at-landaa-giraavaru/press_kit/2015_Four-Seasons-Resorts-Maldives-Press-Kit..pdf</t>
  </si>
  <si>
    <t xml:space="preserve">2020_InterContinental-Maldives-Maamunagau-Resort-Factsheet-NEO.pdf</t>
  </si>
  <si>
    <t xml:space="preserve">https://www.neoscapesmaldives.com/wp-content/uploads/InterContinental-Maldives-Maamunagau-Resort-Factsheet-NEO.pdf</t>
  </si>
  <si>
    <t xml:space="preserve">e1c6f4b7b4335fb7f2794c49930372c724884896f5934fe2cc32f4c697485966</t>
  </si>
  <si>
    <t xml:space="preserve">library/089_inter-continental-maldives-maamunagau/factsheet/2020_InterContinental-Maldives-Maamunagau-Resort-Factsheet-NEO.pdf</t>
  </si>
  <si>
    <t xml:space="preserve">2018_Factsheet_2018_NEW.pdf</t>
  </si>
  <si>
    <t xml:space="preserve">https://www.neoscapesmaldives.com/wp-content/uploads/Factsheet_2018_NEW.pdf</t>
  </si>
  <si>
    <t xml:space="preserve">464cf761fd32f4742d79b158dee6fffb19204b97eea30851563854164bc66159</t>
  </si>
  <si>
    <t xml:space="preserve">library/090_six-senses-kanuhura/factsheet/2018_Factsheet_2018_NEW.pdf</t>
  </si>
  <si>
    <t xml:space="preserve">2026_Six-Senses-Kanuhura.pdf</t>
  </si>
  <si>
    <t xml:space="preserve">https://awesomegetawaymaldives.com/wp-content/uploads/2026/03/Six-Senses-Kanuhura.pdf</t>
  </si>
  <si>
    <t xml:space="preserve">https://awesomegetawaymaldives.com/wp-content/uploads/2026/03/Six-Senses-Kanuhura.pdf | https://awesomegetawaymaldives.com/wp-content/uploads/2026/03/Six-Senses-Kanuhura-Factsheet.pdf</t>
  </si>
  <si>
    <t xml:space="preserve">812179f478d134d93ed0a98031488e3bb4cbbe9d91f7e003ed50fa9df7f3e333</t>
  </si>
  <si>
    <t xml:space="preserve">library/090_six-senses-kanuhura/villa_plans/2026_Six-Senses-Kanuhura.pdf</t>
  </si>
  <si>
    <t xml:space="preserve">2019_LilyBeach-Factsheet-Resort-NEO.pdf</t>
  </si>
  <si>
    <t xml:space="preserve">https://www.neoscapesmaldives.com/wp-content/uploads/LilyBeach-Factsheet-Resort-NEO.pdf</t>
  </si>
  <si>
    <t xml:space="preserve">01ab97c5627beba4cf46a210fe56f535c07908c1e29e9632e174a1b195e43a43</t>
  </si>
  <si>
    <t xml:space="preserve">library/091_lily-beach-resort/factsheet/2019_LilyBeach-Factsheet-Resort-NEO.pdf</t>
  </si>
  <si>
    <t xml:space="preserve">2020_LilyBeach-Resort-Map.pdf</t>
  </si>
  <si>
    <t xml:space="preserve">https://www.neoscapesmaldives.com/wp-content/uploads/LilyBeach-Resort-Map.pdf</t>
  </si>
  <si>
    <t xml:space="preserve">d61bed104b44f2f9c7aa42736a026279023dc33776e151960024c52277bbf934</t>
  </si>
  <si>
    <t xml:space="preserve">library/091_lily-beach-resort/map/2020_LilyBeach-Resort-Map.pdf</t>
  </si>
  <si>
    <t xml:space="preserve">2024_NH-Maldives-Kuda-Rah-Fact-Sheet.pdf</t>
  </si>
  <si>
    <t xml:space="preserve">https://www.neoscapesmaldives.com/wp-content/uploads/NH-Maldives-Kuda-Rah-Fact-Sheet.pdf</t>
  </si>
  <si>
    <t xml:space="preserve">e92ab16ceeb876893b8905db269d20f6592491f0130ef8cfc5cc625fe576a534</t>
  </si>
  <si>
    <t xml:space="preserve">library/092_amaya-kuda-rah-maldives/factsheet/2024_NH-Maldives-Kuda-Rah-Fact-Sheet.pdf</t>
  </si>
  <si>
    <t xml:space="preserve">2024_Pages-from-NH-Maldives-Kuda-Rah-map.pdf</t>
  </si>
  <si>
    <t xml:space="preserve">https://www.neoscapesmaldives.com/wp-content/uploads/Pages-from-NH-Maldives-Kuda-Rah-map.pdf</t>
  </si>
  <si>
    <t xml:space="preserve">e4a85342a070f9514db82042d6144159047b292d99b3ef4c504a219c04e6bad9</t>
  </si>
  <si>
    <t xml:space="preserve">library/092_amaya-kuda-rah-maldives/map/2024_Pages-from-NH-Maldives-Kuda-Rah-map.pdf</t>
  </si>
  <si>
    <t xml:space="preserve">2026_fact-sheets-english.pdf</t>
  </si>
  <si>
    <t xml:space="preserve">reethifaru.com</t>
  </si>
  <si>
    <t xml:space="preserve">https://www.reethifaru.com/pdf/fact-sheets-english.pdf</t>
  </si>
  <si>
    <t xml:space="preserve">02334dbe2227917cdf777511a95345157e81551043c5687bc885fdcc8489dd5c</t>
  </si>
  <si>
    <t xml:space="preserve">library/094_reethi-faru-resort/factsheet/2026_fact-sheets-english.pdf</t>
  </si>
  <si>
    <t xml:space="preserve">2026_fact-sheets-russian.pdf</t>
  </si>
  <si>
    <t xml:space="preserve">https://www.reethifaru.com/pdf/fact-sheets-russian.pdf</t>
  </si>
  <si>
    <t xml:space="preserve">3fdb8ab453089f0ab1007e71abac034c2afa8d4dae83c57bc67cf12feffef574</t>
  </si>
  <si>
    <t xml:space="preserve">library/094_reethi-faru-resort/factsheet/2026_fact-sheets-russian.pdf</t>
  </si>
  <si>
    <t xml:space="preserve">2026_fact-sheets-german.pdf</t>
  </si>
  <si>
    <t xml:space="preserve">https://www.reethifaru.com/pdf/fact-sheets-german.pdf</t>
  </si>
  <si>
    <t xml:space="preserve">a808a23c7808c4088e1bfc9dc67f0b883eaf696067b28ce8e7b2c868fb364c1a</t>
  </si>
  <si>
    <t xml:space="preserve">library/094_reethi-faru-resort/factsheet/2026_fact-sheets-german.pdf</t>
  </si>
  <si>
    <t xml:space="preserve">2026_sustainability-management-plan.pdf</t>
  </si>
  <si>
    <t xml:space="preserve">https://www.reethifaru.com/pdf/sustainability-management-plan.pdf</t>
  </si>
  <si>
    <t xml:space="preserve">6a4dadc737e33a0c330acdef5d076c72445197d2fbb344dab804c2c00f005afe</t>
  </si>
  <si>
    <t xml:space="preserve">library/094_reethi-faru-resort/map/2026_sustainability-management-plan.pdf</t>
  </si>
  <si>
    <t xml:space="preserve">2026_coconut-spa.pdf</t>
  </si>
  <si>
    <t xml:space="preserve">https://www.reethifaru.com/pdf/coconut-spa.pdf</t>
  </si>
  <si>
    <t xml:space="preserve">ab1693d2d7562c37f3cd4106b7d90b95ed58925704244eeddb16efad6cb459c3</t>
  </si>
  <si>
    <t xml:space="preserve">library/094_reethi-faru-resort/spa_menu/2026_coconut-spa.pdf</t>
  </si>
  <si>
    <t xml:space="preserve">2026_sunset-bar-menu.pdf</t>
  </si>
  <si>
    <t xml:space="preserve">https://www.reethifaru.com/pdf/sunset-bar-menu.pdf</t>
  </si>
  <si>
    <t xml:space="preserve">03f7336a17f0c158cde0a31a331e589cb321d66a6042d92071b6804e907c39a3</t>
  </si>
  <si>
    <t xml:space="preserve">library/094_reethi-faru-resort/dining_menu/2026_sunset-bar-menu.pdf</t>
  </si>
  <si>
    <t xml:space="preserve">2026_nala-bar-menu.pdf</t>
  </si>
  <si>
    <t xml:space="preserve">https://www.reethifaru.com/pdf/nala-bar-menu.pdf</t>
  </si>
  <si>
    <t xml:space="preserve">d243c1886e8afadb205a23337a1e6bd0d35d3f0d1febc081bc30b04ab52d3240</t>
  </si>
  <si>
    <t xml:space="preserve">library/094_reethi-faru-resort/dining_menu/2026_nala-bar-menu.pdf</t>
  </si>
  <si>
    <t xml:space="preserve">2026_thari-bar-menu.pdf</t>
  </si>
  <si>
    <t xml:space="preserve">https://www.reethifaru.com/pdf/thari-bar-menu.pdf</t>
  </si>
  <si>
    <t xml:space="preserve">b8abb987bffde125b441edbc4c6cd3b7af23d9d67eef04a54cf1b447674237f8</t>
  </si>
  <si>
    <t xml:space="preserve">library/094_reethi-faru-resort/dining_menu/2026_thari-bar-menu.pdf</t>
  </si>
  <si>
    <t xml:space="preserve">2026_the-haruge-bar-menu.pdf</t>
  </si>
  <si>
    <t xml:space="preserve">https://www.reethifaru.com/pdf/the-haruge-bar-menu.pdf</t>
  </si>
  <si>
    <t xml:space="preserve">8de77d6f8b7f5890bca5010c9cbdd07a15379eaf42eb3e8307ff9de7589851a8</t>
  </si>
  <si>
    <t xml:space="preserve">library/094_reethi-faru-resort/dining_menu/2026_the-haruge-bar-menu.pdf</t>
  </si>
  <si>
    <t xml:space="preserve">2026_veyo-bar-menu.pdf</t>
  </si>
  <si>
    <t xml:space="preserve">https://www.reethifaru.com/pdf/veyo-bar-menu.pdf</t>
  </si>
  <si>
    <t xml:space="preserve">967be9cb16edc6d0320b287003ce71194e69cd7ad63de3e95d96c49dbe648ada</t>
  </si>
  <si>
    <t xml:space="preserve">library/094_reethi-faru-resort/dining_menu/2026_veyo-bar-menu.pdf</t>
  </si>
  <si>
    <t xml:space="preserve">2026_veggie-n-vegan-menu.pdf</t>
  </si>
  <si>
    <t xml:space="preserve">https://www.reethifaru.com/pdf/veggie-n-vegan-menu.pdf</t>
  </si>
  <si>
    <t xml:space="preserve">03f5f6b3ce255291d8999b3e874222b9904d0c6acbff48f92fbb6457ef0f57e3</t>
  </si>
  <si>
    <t xml:space="preserve">library/094_reethi-faru-resort/dining_menu/2026_veggie-n-vegan-menu.pdf</t>
  </si>
  <si>
    <t xml:space="preserve">2019_wine-list.pdf</t>
  </si>
  <si>
    <t xml:space="preserve">https://www.reethifaru.com/pdf/wine-list.pdf</t>
  </si>
  <si>
    <t xml:space="preserve">3ea35340d5ba396b058243652584e1ed7b436b30b2109550074584067fe6781f</t>
  </si>
  <si>
    <t xml:space="preserve">library/094_reethi-faru-resort/dining_menu/2019_wine-list.pdf</t>
  </si>
  <si>
    <t xml:space="preserve">2026_01M3BBAVWQNQ4HD8AS898Z0V9C-water-sports.pdf</t>
  </si>
  <si>
    <t xml:space="preserve">https://tablecells.com/api/v1/files/public/01M3BBAVWQNQ4HD8AS898Z0V9C-water-sports.pdf</t>
  </si>
  <si>
    <t xml:space="preserve">https://tablecells.com/api/v1/files/public/01M3BBAVWQNQ4HD8AS898Z0V9C-water-sports.pdf | https://www.reethifaru.com/pdf/water-sports.pdf</t>
  </si>
  <si>
    <t xml:space="preserve">fba5d5be8d95562245ec68386f56d626660e80e4f65e24ee30814bb3f6f74fd3</t>
  </si>
  <si>
    <t xml:space="preserve">library/094_reethi-faru-resort/dive_prices/2026_01M3BBAVWQNQ4HD8AS898Z0V9C-water-sports.pdf</t>
  </si>
  <si>
    <t xml:space="preserve">ambiguous match [94]</t>
  </si>
  <si>
    <t xml:space="preserve">2025_diving-and-snorkeling.pdf</t>
  </si>
  <si>
    <t xml:space="preserve">https://www.reethifaru.com/pdf/diving-and-snorkeling.pdf</t>
  </si>
  <si>
    <t xml:space="preserve">https://www.reethifaru.com/pdf/diving-and-snorkeling.pdf | https://tablecells.com/api/v1/files/public/01KRTK9NWRHFF79EB4H80QKRB2-price_list_november_2025.pdf</t>
  </si>
  <si>
    <t xml:space="preserve">7642fda7432b888e3332cbc70f0bb100f4d614b051d12288611cc9da5e421050</t>
  </si>
  <si>
    <t xml:space="preserve">library/094_reethi-faru-resort/dive_prices/2025_diving-and-snorkeling.pdf</t>
  </si>
  <si>
    <t xml:space="preserve">2026_all-inclusive-package-.pdf</t>
  </si>
  <si>
    <t xml:space="preserve">https://www.reethifaru.com/pdf/all-inclusive-package-.pdf</t>
  </si>
  <si>
    <t xml:space="preserve">6acb82061e63413f10deb0096382e5ec92158c03ee85f808f5e8436c53f71d84</t>
  </si>
  <si>
    <t xml:space="preserve">library/094_reethi-faru-resort/all_inclusive/2026_all-inclusive-package-.pdf</t>
  </si>
  <si>
    <t xml:space="preserve">2026_full-dine-around-all-inclusive-package.pdf</t>
  </si>
  <si>
    <t xml:space="preserve">https://www.reethifaru.com/pdf/full-dine-around-all-inclusive-package.pdf</t>
  </si>
  <si>
    <t xml:space="preserve">4fb1c369f63f65c5a819d15d9900284443706fc804314902af680c9b82a68f86</t>
  </si>
  <si>
    <t xml:space="preserve">library/094_reethi-faru-resort/all_inclusive/2026_full-dine-around-all-inclusive-package.pdf</t>
  </si>
  <si>
    <t xml:space="preserve">2026_festive-season-2026-27.pdf</t>
  </si>
  <si>
    <t xml:space="preserve">https://www.reethifaru.com/pdf/festive-season-2026-27.pdf</t>
  </si>
  <si>
    <t xml:space="preserve">https://www.reethifaru.com/pdf/festive-season-2026-27.pdf | https://tablecells.com/api/v1/files/public/01M1X11FKQ22N80KEFW4RKFDVJ-Festive-Season-2026-27.pdf</t>
  </si>
  <si>
    <t xml:space="preserve">5fd9a50f78584da2763c4469777c9947fc054152887f546571d59ed7afb0cd66</t>
  </si>
  <si>
    <t xml:space="preserve">library/094_reethi-faru-resort/calendar/2026_festive-season-2026-27.pdf</t>
  </si>
  <si>
    <t xml:space="preserve">2016_brochure.pdf</t>
  </si>
  <si>
    <t xml:space="preserve">https://www.reethifaru.com/pdf/brochure.pdf</t>
  </si>
  <si>
    <t xml:space="preserve">61baa98d122a1db6e8a19a3fed433d2d04fe433a0f7f8200ccee0bd07bf4c12a</t>
  </si>
  <si>
    <t xml:space="preserve">library/094_reethi-faru-resort/brochure/2016_brochure.pdf</t>
  </si>
  <si>
    <t xml:space="preserve">2017_Malahini-Kuda-Bandos-E-factsheet_2017.pdf</t>
  </si>
  <si>
    <t xml:space="preserve">https://www.neoscapesmaldives.com/wp-content/uploads/Malahini-Kuda-Bandos-E-factsheet_2017.pdf</t>
  </si>
  <si>
    <t xml:space="preserve">440ea169e2f4d214d00dab89b6fb49e21ed60e3c163dead36260de5aaf432e8d</t>
  </si>
  <si>
    <t xml:space="preserve">library/095_malahini-kuda-bandos/factsheet/2017_Malahini-Kuda-Bandos-E-factsheet_2017.pdf</t>
  </si>
  <si>
    <t xml:space="preserve">2020_Malahini-Kuda-Bandos-Map.pdf</t>
  </si>
  <si>
    <t xml:space="preserve">https://www.neoscapesmaldives.com/wp-content/uploads/Malahini-Kuda-Bandos-Map.pdf</t>
  </si>
  <si>
    <t xml:space="preserve">8a9df1522250448ea91329bbe2dabc82e7343ceb433e67224f82a2671ec4e86f</t>
  </si>
  <si>
    <t xml:space="preserve">library/095_malahini-kuda-bandos/map/2020_Malahini-Kuda-Bandos-Map.pdf</t>
  </si>
  <si>
    <t xml:space="preserve">2026_b48cf1b1-932e-4bfd-8c89-3f8f4cea4a57.pdf</t>
  </si>
  <si>
    <t xml:space="preserve">malahinikudabandos.com</t>
  </si>
  <si>
    <t xml:space="preserve">https://d3w0d8jk0ek7xo.cloudfront.net/files/b48cf1b1-932e-4bfd-8c89-3f8f4cea4a57.pdf</t>
  </si>
  <si>
    <t xml:space="preserve">7af208026053a64550881832277f8b7757c471f4032dfcfed547b8648a7e080a</t>
  </si>
  <si>
    <t xml:space="preserve">library/095_malahini-kuda-bandos/dining_menu/2026_b48cf1b1-932e-4bfd-8c89-3f8f4cea4a57.pdf</t>
  </si>
  <si>
    <t xml:space="preserve">ambiguous match [95]</t>
  </si>
  <si>
    <t xml:space="preserve">2026_a707051e-ce59-4ca5-826b-6d15cdec1de7.pdf</t>
  </si>
  <si>
    <t xml:space="preserve">https://d3w0d8jk0ek7xo.cloudfront.net/files/a707051e-ce59-4ca5-826b-6d15cdec1de7.pdf</t>
  </si>
  <si>
    <t xml:space="preserve">ca6fb4e6498a7f51139d973a91a7a5d759801052858938f5c50ac195b6dc29b8</t>
  </si>
  <si>
    <t xml:space="preserve">library/095_malahini-kuda-bandos/dining_menu/2026_a707051e-ce59-4ca5-826b-6d15cdec1de7.pdf</t>
  </si>
  <si>
    <t xml:space="preserve">2025_4113afda-d9e1-4c3f-9007-0734938e2fa2.pdf</t>
  </si>
  <si>
    <t xml:space="preserve">https://d3w0d8jk0ek7xo.cloudfront.net/files/4113afda-d9e1-4c3f-9007-0734938e2fa2.pdf</t>
  </si>
  <si>
    <t xml:space="preserve">cbc6545b11afbed24ec91b2286a1e102e463979d2c4da79917b810674721b330</t>
  </si>
  <si>
    <t xml:space="preserve">library/095_malahini-kuda-bandos/dining_menu/2025_4113afda-d9e1-4c3f-9007-0734938e2fa2.pdf</t>
  </si>
  <si>
    <t xml:space="preserve">2025_fe6329b0-d23e-43c8-9673-ed40175d7843.pdf</t>
  </si>
  <si>
    <t xml:space="preserve">https://d3w0d8jk0ek7xo.cloudfront.net/files/fe6329b0-d23e-43c8-9673-ed40175d7843.pdf</t>
  </si>
  <si>
    <t xml:space="preserve">704a5503e3e3fcd36c9d6abe657a2e1b5c75b9cf2a909b61d94cba40119287c4</t>
  </si>
  <si>
    <t xml:space="preserve">library/095_malahini-kuda-bandos/dining_menu/2025_fe6329b0-d23e-43c8-9673-ed40175d7843.pdf</t>
  </si>
  <si>
    <t xml:space="preserve">2026_18ef7b26-c172-43c8-9756-9b69c690280c.pdf</t>
  </si>
  <si>
    <t xml:space="preserve">https://d3w0d8jk0ek7xo.cloudfront.net/files/18ef7b26-c172-43c8-9756-9b69c690280c.pdf</t>
  </si>
  <si>
    <t xml:space="preserve">65453aa725ccffad06dcec10a4e3b4aae92aa10f4da43c2354d320eae291ff6f</t>
  </si>
  <si>
    <t xml:space="preserve">library/095_malahini-kuda-bandos/dive_prices/2026_18ef7b26-c172-43c8-9756-9b69c690280c.pdf</t>
  </si>
  <si>
    <t xml:space="preserve">2024_DHMVIH-Fact-Sheet.pdf</t>
  </si>
  <si>
    <t xml:space="preserve">https://www.neoscapesmaldives.com/wp-content/uploads/DHMVIH-Fact-Sheet.pdf</t>
  </si>
  <si>
    <t xml:space="preserve">3a11a440fecceb2deadfac364216859e13527e858f6c42050ddbb72521edb849</t>
  </si>
  <si>
    <t xml:space="preserve">library/096_dhawa-ihuru/factsheet/2024_DHMVIH-Fact-Sheet.pdf</t>
  </si>
  <si>
    <t xml:space="preserve">2022_mice-bt-shanghai.pdf</t>
  </si>
  <si>
    <t xml:space="preserve">banyantree.com</t>
  </si>
  <si>
    <t xml:space="preserve">https://www.banyantree.com/assets/2022-06/mice-bt-shanghai.pdf</t>
  </si>
  <si>
    <t xml:space="preserve">4273f2e32bcd4eec50fd0dcb736bc313afaf0793bed9e22566bf2312994a234e</t>
  </si>
  <si>
    <t xml:space="preserve">library/096_dhawa-ihuru/events/2022_mice-bt-shanghai.pdf</t>
  </si>
  <si>
    <t xml:space="preserve">ambiguous match [96, 169, 97]</t>
  </si>
  <si>
    <t xml:space="preserve">2021_bt-shanghai-grand_bund_suite_floor_plan.pdf</t>
  </si>
  <si>
    <t xml:space="preserve">https://www.banyantree.com/assets/2021-10/bt-shanghai-grand_bund_suite_floor_plan.pdf</t>
  </si>
  <si>
    <t xml:space="preserve">e9a982bc1bd14361276a7124fc41e3e010274e6e8d85788e35d86a7df32fb06c</t>
  </si>
  <si>
    <t xml:space="preserve">library/096_dhawa-ihuru/map/2021_bt-shanghai-grand_bund_suite_floor_plan.pdf</t>
  </si>
  <si>
    <t xml:space="preserve">2021_bt-shanghai-grand_riverside_suite_floor_plan.pdf</t>
  </si>
  <si>
    <t xml:space="preserve">https://www.banyantree.com/assets/2021-10/bt-shanghai-grand_riverside_suite_floor_plan.pdf</t>
  </si>
  <si>
    <t xml:space="preserve">c2379ee893ae69da77770819d8fbb7991378c80e1dad1b683cea83677c04a7bf</t>
  </si>
  <si>
    <t xml:space="preserve">library/096_dhawa-ihuru/map/2021_bt-shanghai-grand_riverside_suite_floor_plan.pdf</t>
  </si>
  <si>
    <t xml:space="preserve">2021_bt-shanghai-riverside_suite_floor_plan.pdf</t>
  </si>
  <si>
    <t xml:space="preserve">https://www.banyantree.com/assets/2021-10/bt-shanghai-riverside_suite_floor_plan.pdf</t>
  </si>
  <si>
    <t xml:space="preserve">5f59285ac4992e420e1e42d1f6dc678c2f9eabc95915e4bf7faf6ceac70a340d</t>
  </si>
  <si>
    <t xml:space="preserve">library/096_dhawa-ihuru/map/2021_bt-shanghai-riverside_suite_floor_plan.pdf</t>
  </si>
  <si>
    <t xml:space="preserve">2026_19798997.pdf</t>
  </si>
  <si>
    <t xml:space="preserve">https://cdn3.me-qr.com/pdf/19798997.pdf?time=1775077089</t>
  </si>
  <si>
    <t xml:space="preserve">6611bd44871f9145f3442c4784012138d022753528c52317e3ed02f0334a27b6</t>
  </si>
  <si>
    <t xml:space="preserve">library/096_dhawa-ihuru/spa_menu/2026_19798997.pdf</t>
  </si>
  <si>
    <t xml:space="preserve">2024_BTCNSH 2024 Spa menu ENG_updated.pdf</t>
  </si>
  <si>
    <t xml:space="preserve">https://www.banyantree.com/assets/2024-01/BTCNSH%202024%20Spa%20menu%20ENG_updated.pdf</t>
  </si>
  <si>
    <t xml:space="preserve">bbcde2541a850386a775d8f29c2cfc67bc078d12099db7516aeaedce520dd841</t>
  </si>
  <si>
    <t xml:space="preserve">library/096_dhawa-ihuru/spa_menu/2024_BTCNSH 2024 Spa menu ENG_updated.pdf</t>
  </si>
  <si>
    <t xml:space="preserve">2026_20435864.pdf</t>
  </si>
  <si>
    <t xml:space="preserve">https://cdn3.me-qr.com/pdf/20435864.pdf?time=1768340980</t>
  </si>
  <si>
    <t xml:space="preserve">3df97d89cf9731a27cf23773fc4d69d417223c9ee4a3a030e108b00a23c3ef64</t>
  </si>
  <si>
    <t xml:space="preserve">library/096_dhawa-ihuru/excursions/2026_20435864.pdf</t>
  </si>
  <si>
    <t xml:space="preserve">2021_bt-shanghai-summit-room-floorplan_1.pdf</t>
  </si>
  <si>
    <t xml:space="preserve">https://www.banyantree.com/assets/2021-10/bt-shanghai-summit-room-floorplan_1.pdf</t>
  </si>
  <si>
    <t xml:space="preserve">https://www.banyantree.com/assets/2021-10/bt-shanghai-summit-room-floorplan_1.pdf | https://www.banyantree.com/assets/2021-10/bt-shanghai-summit-room-floorplan_0.pdf</t>
  </si>
  <si>
    <t xml:space="preserve">aa61b255c85dc2e42d3468ce670177ffc8f385fb1277f4761bcbc187cde58064</t>
  </si>
  <si>
    <t xml:space="preserve">library/096_dhawa-ihuru/villa_plans/2021_bt-shanghai-summit-room-floorplan_1.pdf</t>
  </si>
  <si>
    <t xml:space="preserve">2021_bt-shanghai-boardroom-floorplan.pdf</t>
  </si>
  <si>
    <t xml:space="preserve">https://www.banyantree.com/assets/2021-10/bt-shanghai-boardroom-floorplan.pdf</t>
  </si>
  <si>
    <t xml:space="preserve">36a36986083797dbb57e04736a2b8cfda794f7f6e0d4ae1ee94dd30928d17d36</t>
  </si>
  <si>
    <t xml:space="preserve">library/096_dhawa-ihuru/villa_plans/2021_bt-shanghai-boardroom-floorplan.pdf</t>
  </si>
  <si>
    <t xml:space="preserve">2021_bt-shanghai-banyan-room-floorplan.pdf</t>
  </si>
  <si>
    <t xml:space="preserve">https://www.banyantree.com/assets/2021-10/bt-shanghai-banyan-room-floorplan.pdf</t>
  </si>
  <si>
    <t xml:space="preserve">00c87b5975fb2d0a232f6b23565b82a073aabdb77719990556cc811826cfeee6</t>
  </si>
  <si>
    <t xml:space="preserve">library/096_dhawa-ihuru/villa_plans/2021_bt-shanghai-banyan-room-floorplan.pdf</t>
  </si>
  <si>
    <t xml:space="preserve">2017_bt-mayakoba-mk-blue-floorplan.pdf</t>
  </si>
  <si>
    <t xml:space="preserve">https://www.banyantree.com/assets/2021-10/bt-mayakoba-mk-blue-floorplan.pdf</t>
  </si>
  <si>
    <t xml:space="preserve">db52502bca69e3bc74a2508ee3769d9ba82c4da1b807415f1f5c7c7a92e1d4d1</t>
  </si>
  <si>
    <t xml:space="preserve">library/096_dhawa-ihuru/villa_plans/2017_bt-mayakoba-mk-blue-floorplan.pdf</t>
  </si>
  <si>
    <t xml:space="preserve">2017_bt-mayakoba-lobby-terrace-floorplan.pdf</t>
  </si>
  <si>
    <t xml:space="preserve">https://www.banyantree.com/assets/2021-10/bt-mayakoba-lobby-terrace-floorplan.pdf</t>
  </si>
  <si>
    <t xml:space="preserve">21c905cf0b5be9bfdc0b4fe3feafe2382786da21d282b3a8427eea04112aebef</t>
  </si>
  <si>
    <t xml:space="preserve">library/096_dhawa-ihuru/villa_plans/2017_bt-mayakoba-lobby-terrace-floorplan.pdf</t>
  </si>
  <si>
    <t xml:space="preserve">2017_bt-mayakoba-mayapan-floorplan.pdf</t>
  </si>
  <si>
    <t xml:space="preserve">https://www.banyantree.com/assets/2021-10/bt-mayakoba-mayapan-floorplan.pdf</t>
  </si>
  <si>
    <t xml:space="preserve">ac1bb3e049a547cfed91f4c80ec5843c348c26748b6276716db6f8dc389d9b68</t>
  </si>
  <si>
    <t xml:space="preserve">library/096_dhawa-ihuru/villa_plans/2017_bt-mayakoba-mayapan-floorplan.pdf</t>
  </si>
  <si>
    <t xml:space="preserve">2017_bt-mayakoba-la-copa-terrace-floorplan.pdf</t>
  </si>
  <si>
    <t xml:space="preserve">https://www.banyantree.com/assets/2021-10/bt-mayakoba-la-copa-terrace-floorplan.pdf</t>
  </si>
  <si>
    <t xml:space="preserve">8572ca40b14b44c905f927deef0287cd2a86f8231671cb99eb79e379274767aa</t>
  </si>
  <si>
    <t xml:space="preserve">library/096_dhawa-ihuru/villa_plans/2017_bt-mayakoba-la-copa-terrace-floorplan.pdf</t>
  </si>
  <si>
    <t xml:space="preserve">2016_bt-mayakoba-mayapan-garden-floorplan.pdf</t>
  </si>
  <si>
    <t xml:space="preserve">https://www.banyantree.com/assets/2021-10/bt-mayakoba-mayapan-garden-floorplan.pdf</t>
  </si>
  <si>
    <t xml:space="preserve">13836e90da2b7125f2ffa68628562447d1e9992258bc40d209305a65897fd57f</t>
  </si>
  <si>
    <t xml:space="preserve">library/096_dhawa-ihuru/villa_plans/2016_bt-mayakoba-mayapan-garden-floorplan.pdf</t>
  </si>
  <si>
    <t xml:space="preserve">2019_under-the-banyan-tree-25th-anniversary-issue.pdf</t>
  </si>
  <si>
    <t xml:space="preserve">https://www.banyantree.com/assets/2021-11/under-the-banyan-tree-25th-anniversary-issue.pdf</t>
  </si>
  <si>
    <t xml:space="preserve">https://www.banyantree.com/assets/2021-11/under-the-banyan-tree-25th-anniversary-issue.pdf | http://banyantree.com/assets/2021-11/under-the-banyan-tree-25th-anniversary-issue.pdf</t>
  </si>
  <si>
    <t xml:space="preserve">441cd3a5ba8b9788c0c1dfe56f56ecdfa304a1c1f8dae0cb7e6ac367598e8c39</t>
  </si>
  <si>
    <t xml:space="preserve">library/096_dhawa-ihuru/all_inclusive/2019_under-the-banyan-tree-25th-anniversary-issue.pdf</t>
  </si>
  <si>
    <t xml:space="preserve">2025_bt-mayakoba-gastronomic-guide.pdf</t>
  </si>
  <si>
    <t xml:space="preserve">https://www.banyantree.com/assets/2025-06/bt-mayakoba-gastronomic-guide.pdf</t>
  </si>
  <si>
    <t xml:space="preserve">35ab893397719b0340ccd60375a8e8fb819a543ebea11f80bd740ea87db134eb</t>
  </si>
  <si>
    <t xml:space="preserve">library/096_dhawa-ihuru/brochure/2025_bt-mayakoba-gastronomic-guide.pdf</t>
  </si>
  <si>
    <t xml:space="preserve">2018_gdpr-addendum_0.pdf</t>
  </si>
  <si>
    <t xml:space="preserve">https://www.banyantree.com/assets/2021-11/gdpr-addendum_0.pdf</t>
  </si>
  <si>
    <t xml:space="preserve">https://www.banyantree.com/assets/2021-11/gdpr-addendum_0.pdf | http://banyantree.com/assets/2021-11/gdpr-addendum_0.pdf</t>
  </si>
  <si>
    <t xml:space="preserve">fc42be2898387867cc651251d37aaf4fb726a64713dcfc8a8b2eaf58f99cf480</t>
  </si>
  <si>
    <t xml:space="preserve">library/096_dhawa-ihuru/brochure/2018_gdpr-addendum_0.pdf</t>
  </si>
  <si>
    <t xml:space="preserve">2018_under-the-banyan-tree-20.pdf</t>
  </si>
  <si>
    <t xml:space="preserve">https://www.banyantree.com/assets/2021-11/under-the-banyan-tree-20.pdf</t>
  </si>
  <si>
    <t xml:space="preserve">https://www.banyantree.com/assets/2021-11/under-the-banyan-tree-20.pdf | http://banyantree.com/assets/2021-11/under-the-banyan-tree-20.pdf</t>
  </si>
  <si>
    <t xml:space="preserve">095a3c852b0f62835fc0c60762de31715e7d78f6931ed5361b3b6e81431c24a5</t>
  </si>
  <si>
    <t xml:space="preserve">library/096_dhawa-ihuru/other/2018_under-the-banyan-tree-20.pdf</t>
  </si>
  <si>
    <t xml:space="preserve">2017_under-the-banyan-tree-19.pdf</t>
  </si>
  <si>
    <t xml:space="preserve">https://www.banyantree.com/assets/2021-11/under-the-banyan-tree-19.pdf</t>
  </si>
  <si>
    <t xml:space="preserve">https://www.banyantree.com/assets/2021-11/under-the-banyan-tree-19.pdf | http://banyantree.com/assets/2021-11/under-the-banyan-tree-19.pdf</t>
  </si>
  <si>
    <t xml:space="preserve">735f50d63f1253c650b5d9f67ef4fd32272ccb3b4c4fd2cd0252798ef67d7d70</t>
  </si>
  <si>
    <t xml:space="preserve">library/096_dhawa-ihuru/other/2017_under-the-banyan-tree-19.pdf</t>
  </si>
  <si>
    <t xml:space="preserve">2017_under-the-banyan-tree-18.pdf</t>
  </si>
  <si>
    <t xml:space="preserve">https://www.banyantree.com/assets/2021-11/under-the-banyan-tree-18.pdf</t>
  </si>
  <si>
    <t xml:space="preserve">https://www.banyantree.com/assets/2021-11/under-the-banyan-tree-18.pdf | http://banyantree.com/assets/2021-11/under-the-banyan-tree-18.pdf</t>
  </si>
  <si>
    <t xml:space="preserve">821c4ead75b7d2efba30e21dd8f46ae3e848e8776d7aa7c9ef8937f80b852954</t>
  </si>
  <si>
    <t xml:space="preserve">library/096_dhawa-ihuru/other/2017_under-the-banyan-tree-18.pdf</t>
  </si>
  <si>
    <t xml:space="preserve">2024_Fact-Sheet-Angsana-Velavaru.pdf</t>
  </si>
  <si>
    <t xml:space="preserve">https://www.neoscapesmaldives.com/wp-content/uploads/Fact-Sheet-Angsana-Velavaru.pdf</t>
  </si>
  <si>
    <t xml:space="preserve">d01d7d4d3b1ae39bdea196fd3a88d6f37f7591122e0e24d954bcd1ec436937dc</t>
  </si>
  <si>
    <t xml:space="preserve">library/097_angsana-resort-spa-maldives-velavaru/factsheet/2024_Fact-Sheet-Angsana-Velavaru.pdf</t>
  </si>
  <si>
    <t xml:space="preserve">2022_mice-an-velavaru_0.pdf</t>
  </si>
  <si>
    <t xml:space="preserve">angsana.com</t>
  </si>
  <si>
    <t xml:space="preserve">https://www.angsana.com/assets/2022-06/mice-an-velavaru_0.pdf</t>
  </si>
  <si>
    <t xml:space="preserve">71c334cfb9e2ed97df2e968c23639e2e28ec0f8431960931d845115e85774f37</t>
  </si>
  <si>
    <t xml:space="preserve">library/097_angsana-resort-spa-maldives-velavaru/events/2022_mice-an-velavaru_0.pdf</t>
  </si>
  <si>
    <t xml:space="preserve">2023_An-Velavaru-Beachfront Family Pool Villa.pdf</t>
  </si>
  <si>
    <t xml:space="preserve">https://www.angsana.com/assets/2023-04/An-Velavaru-Beachfront%20Family%20Pool%20Villa.pdf</t>
  </si>
  <si>
    <t xml:space="preserve">918a6657b41fe4b295d8c10db3bb3372e59e1812cc6d3ba3507a7baf64a52133</t>
  </si>
  <si>
    <t xml:space="preserve">library/097_angsana-resort-spa-maldives-velavaru/kids/2023_An-Velavaru-Beachfront Family Pool Villa.pdf</t>
  </si>
  <si>
    <t xml:space="preserve">2022_an-velavaru-two-bedroom-pool-villa-living room-2022.pdf</t>
  </si>
  <si>
    <t xml:space="preserve">https://www.angsana.com/assets/2022-06/an-velavaru-two-bedroom-pool-villa-living%20room-2022.pdf</t>
  </si>
  <si>
    <t xml:space="preserve">6783aad95af1ae0a5ddf93adb7cfc1832d8c9f7f3d0d74f72a474ea66801aec4</t>
  </si>
  <si>
    <t xml:space="preserve">library/097_angsana-resort-spa-maldives-velavaru/villa_plans/2022_an-velavaru-two-bedroom-pool-villa-living room-2022.pdf</t>
  </si>
  <si>
    <t xml:space="preserve">2022_an-velavaru-inocean-pool-villa-bench.pdf</t>
  </si>
  <si>
    <t xml:space="preserve">https://www.angsana.com/assets/2021-11/an-velavaru-inocean-pool-villa-bench.pdf</t>
  </si>
  <si>
    <t xml:space="preserve">a4e6be68577419e65301f439cd6ad915232172a0102eb72532b98784aaa62edc</t>
  </si>
  <si>
    <t xml:space="preserve">library/097_angsana-resort-spa-maldives-velavaru/villa_plans/2022_an-velavaru-inocean-pool-villa-bench.pdf</t>
  </si>
  <si>
    <t xml:space="preserve">2022_an-velavaru-deluxe-inocean-pool-villa.pdf</t>
  </si>
  <si>
    <t xml:space="preserve">https://www.angsana.com/assets/2021-11/an-velavaru-deluxe-inocean-pool-villa.pdf</t>
  </si>
  <si>
    <t xml:space="preserve">f126577bc657f74877d4f4344d8c1c43ccb321f4ad5a9e19dfa374318e9e9f8e</t>
  </si>
  <si>
    <t xml:space="preserve">library/097_angsana-resort-spa-maldives-velavaru/villa_plans/2022_an-velavaru-deluxe-inocean-pool-villa.pdf</t>
  </si>
  <si>
    <t xml:space="preserve">2022_an-velavaru-Three-Bedroom Pool Villa.pdf</t>
  </si>
  <si>
    <t xml:space="preserve">https://www.angsana.com/assets/2021-11/an-velavaru-Three-Bedroom%20Pool%20Villa.pdf</t>
  </si>
  <si>
    <t xml:space="preserve">5b448e8482194433477343157ed5ec168ac85b429ac8c5f3365ee90ba2173ca9</t>
  </si>
  <si>
    <t xml:space="preserve">library/097_angsana-resort-spa-maldives-velavaru/villa_plans/2022_an-velavaru-Three-Bedroom Pool Villa.pdf</t>
  </si>
  <si>
    <t xml:space="preserve">2022_an-velavaru-deluxe-inocean-two-bedroom-pool-villa.pdf</t>
  </si>
  <si>
    <t xml:space="preserve">https://www.angsana.com/assets/2021-11/an-velavaru-deluxe-inocean-two-bedroom-pool-villa.pdf</t>
  </si>
  <si>
    <t xml:space="preserve">62b4dda4c279fe0f5f58103fdadc7c51f979194bc6bdc36c2c578abbfaa07323</t>
  </si>
  <si>
    <t xml:space="preserve">library/097_angsana-resort-spa-maldives-velavaru/villa_plans/2022_an-velavaru-deluxe-inocean-two-bedroom-pool-villa.pdf</t>
  </si>
  <si>
    <t xml:space="preserve">2021_Villa-Categories-Update_08-04-2021_Angsana-Velavaru.pdf</t>
  </si>
  <si>
    <t xml:space="preserve">https://www.neoscapesmaldives.com/wp-content/uploads/Villa-Categories-Update_08-04-2021_Angsana-Velavaru.pdf</t>
  </si>
  <si>
    <t xml:space="preserve">09c2975965d55719b667d06acd377adf9cbae58770212932e53df89d9bcb0940</t>
  </si>
  <si>
    <t xml:space="preserve">library/097_angsana-resort-spa-maldives-velavaru/villa_plans/2021_Villa-Categories-Update_08-04-2021_Angsana-Velavaru.pdf</t>
  </si>
  <si>
    <t xml:space="preserve">2021_an-velavaru-beachfront-infinity-pool-villa-floorplan.pdf</t>
  </si>
  <si>
    <t xml:space="preserve">https://www.angsana.com/assets/2021-11/an-velavaru-beachfront-infinity-pool-villa-floorplan.pdf</t>
  </si>
  <si>
    <t xml:space="preserve">f568f6fc48052e2dd7fa4f4f637d661ca31e13495a1b2fa74a574d78166cdb2e</t>
  </si>
  <si>
    <t xml:space="preserve">library/097_angsana-resort-spa-maldives-velavaru/villa_plans/2021_an-velavaru-beachfront-infinity-pool-villa-floorplan.pdf</t>
  </si>
  <si>
    <t xml:space="preserve">2021_an-velavaru-beachfront-villa-floorplan.pdf</t>
  </si>
  <si>
    <t xml:space="preserve">https://www.angsana.com/assets/2021-11/an-velavaru-beachfront-villa-floorplan.pdf</t>
  </si>
  <si>
    <t xml:space="preserve">513f3f042b44864bdfd8ef2af181c2bd570e2b12df97d547ecf704ef9213a614</t>
  </si>
  <si>
    <t xml:space="preserve">library/097_angsana-resort-spa-maldives-velavaru/villa_plans/2021_an-velavaru-beachfront-villa-floorplan.pdf</t>
  </si>
  <si>
    <t xml:space="preserve">2021_an-velavaru-deluxe-beachfront-pool-villa-floorplan.pdf</t>
  </si>
  <si>
    <t xml:space="preserve">https://www.angsana.com/assets/2021-11/an-velavaru-deluxe-beachfront-pool-villa-floorplan.pdf</t>
  </si>
  <si>
    <t xml:space="preserve">56cfb0740a44cb0451ca859941fc7057487207a7aa34a4bb6db358b26346a102</t>
  </si>
  <si>
    <t xml:space="preserve">library/097_angsana-resort-spa-maldives-velavaru/villa_plans/2021_an-velavaru-deluxe-beachfront-pool-villa-floorplan.pdf</t>
  </si>
  <si>
    <t xml:space="preserve">2020_islandmap-velavaru.pdf</t>
  </si>
  <si>
    <t xml:space="preserve">https://www.neoscapesmaldives.com/wp-content/uploads/islandmap-velavaru.pdf</t>
  </si>
  <si>
    <t xml:space="preserve">0d83026592c5819caa7da30db8256ea967b26a4ed125be4aa4ae485b52a75063</t>
  </si>
  <si>
    <t xml:space="preserve">library/097_angsana-resort-spa-maldives-velavaru/other/2020_islandmap-velavaru.pdf</t>
  </si>
  <si>
    <t xml:space="preserve">2026_01M3VWMA7ME95E17H4EN46FJ91-Pure-Coconut-Oil.pdf</t>
  </si>
  <si>
    <t xml:space="preserve">madifushiprivateisland.com</t>
  </si>
  <si>
    <t xml:space="preserve">https://tablecells.com/api/v1/files/public/01M3VWMA7ME95E17H4EN46FJ91-Pure-Coconut-Oil.pdf</t>
  </si>
  <si>
    <t xml:space="preserve">12cb9b16305afce878739a269e80e6bf6234779c23946a0000a550ac5c0c916b</t>
  </si>
  <si>
    <t xml:space="preserve">library/098_madifushi-private-island/spa_menu/2026_01M3VWMA7ME95E17H4EN46FJ91-Pure-Coconut-Oil.pdf</t>
  </si>
  <si>
    <t xml:space="preserve">2026_01KRB3VVNRCDQZNB0NJ4195TGC-IN_VILLA_DINING_NEW_MENU_-_NO_PRICES.pdf</t>
  </si>
  <si>
    <t xml:space="preserve">https://tablecells.com/api/v1/files/public/01KRB3VVNRCDQZNB0NJ4195TGC-IN_VILLA_DINING_NEW_MENU_-_NO_PRICES.pdf</t>
  </si>
  <si>
    <t xml:space="preserve">a6877a7c35379954b164762a06c2f6a5306dc3935e28395533367565b7529ab2</t>
  </si>
  <si>
    <t xml:space="preserve">library/098_madifushi-private-island/dining_menu/2026_01KRB3VVNRCDQZNB0NJ4195TGC-IN_VILLA_DINING_NEW_MENU_-_NO_PRICES.pdf</t>
  </si>
  <si>
    <t xml:space="preserve">ambiguous match [98]</t>
  </si>
  <si>
    <t xml:space="preserve">2023_01KRB3V4G5K9JQC1JXEQBSW6A6-Bluefin-A-la-Carte-Menu_December-2023-1.pdf</t>
  </si>
  <si>
    <t xml:space="preserve">https://tablecells.com/api/v1/files/public/01KRB3V4G5K9JQC1JXEQBSW6A6-Bluefin-A-la-Carte-Menu_December-2023-1.pdf</t>
  </si>
  <si>
    <t xml:space="preserve">96e6e0049a1b36c2280ec65ea3218d235d48328f0b27702843a197df35dc8948</t>
  </si>
  <si>
    <t xml:space="preserve">library/098_madifushi-private-island/dining_menu/2023_01KRB3V4G5K9JQC1JXEQBSW6A6-Bluefin-A-la-Carte-Menu_December-2023-1.pdf</t>
  </si>
  <si>
    <t xml:space="preserve">2023_01KRB3VNZDZDZSRYGN5K5DQ2YH-Mojito-A-la-Carte-Menu_December-2023-1.pdf</t>
  </si>
  <si>
    <t xml:space="preserve">https://tablecells.com/api/v1/files/public/01KRB3VNZDZDZSRYGN5K5DQ2YH-Mojito-A-la-Carte-Menu_December-2023-1.pdf</t>
  </si>
  <si>
    <t xml:space="preserve">7b61ecfc175e9b1665d78d51a221f4d05e7b384c63ea8a7ac46fd12be047c75a</t>
  </si>
  <si>
    <t xml:space="preserve">library/098_madifushi-private-island/dining_menu/2023_01KRB3VNZDZDZSRYGN5K5DQ2YH-Mojito-A-la-Carte-Menu_December-2023-1.pdf</t>
  </si>
  <si>
    <t xml:space="preserve">2023_01KRB3VA5H472GA66XZTMZSWEP-Fahrenheit-A-la-Carte-Menu_December-2023-1.pdf</t>
  </si>
  <si>
    <t xml:space="preserve">https://tablecells.com/api/v1/files/public/01KRB3VA5H472GA66XZTMZSWEP-Fahrenheit-A-la-Carte-Menu_December-2023-1.pdf</t>
  </si>
  <si>
    <t xml:space="preserve">2d5b9de8be582d405c093a4cf4cb2aceaa8782471896e0cc6449b69fa7b3763c</t>
  </si>
  <si>
    <t xml:space="preserve">library/098_madifushi-private-island/dining_menu/2023_01KRB3VA5H472GA66XZTMZSWEP-Fahrenheit-A-la-Carte-Menu_December-2023-1.pdf</t>
  </si>
  <si>
    <t xml:space="preserve">2023_01KRB3VGZW52NGEGQR2JF77PV8-Splashbar-A-la-Carte-Menu_December-2023-1.pdf</t>
  </si>
  <si>
    <t xml:space="preserve">https://tablecells.com/api/v1/files/public/01KRB3VGZW52NGEGQR2JF77PV8-Splashbar-A-la-Carte-Menu_December-2023-1.pdf</t>
  </si>
  <si>
    <t xml:space="preserve">a76b2931b0b65c2da5162695695d017c569d6270e1b007746165bb038fcaccb4</t>
  </si>
  <si>
    <t xml:space="preserve">library/098_madifushi-private-island/dining_menu/2023_01KRB3VGZW52NGEGQR2JF77PV8-Splashbar-A-la-Carte-Menu_December-2023-1.pdf</t>
  </si>
  <si>
    <t xml:space="preserve">2025_CMRI-Villa-Factsheet.pdf</t>
  </si>
  <si>
    <t xml:space="preserve">conradmaldives.com</t>
  </si>
  <si>
    <t xml:space="preserve">https://www.conradmaldives.com/wp-content/uploads/2025/12/CMRI-Villa-Factsheet-1.pdf</t>
  </si>
  <si>
    <t xml:space="preserve">https://www.neoscapesmaldives.com/wp-content/uploads/CMRI-Villa-Factsheet.pdf | https://www.conradmaldives.com/wp-content/uploads/2025/12/CMRI-Villa-Factsheet-1.pdf</t>
  </si>
  <si>
    <t xml:space="preserve">d70860c1c698b2d87a9ef21544ca28778dd937b4abc511f529dbb2bf951cc85c</t>
  </si>
  <si>
    <t xml:space="preserve">library/099_conrad-maldives-rangali-island/factsheet/2025_CMRI-Villa-Factsheet.pdf</t>
  </si>
  <si>
    <t xml:space="preserve">2025_Dining-Factsheet-Conrad-Maldives-Rangali-Island-1.pdf</t>
  </si>
  <si>
    <t xml:space="preserve">https://www.conradmaldives.com/wp-content/uploads/2025/12/Dining-Factsheet-Conrad-Maldives-Rangali-Island-1.pdf</t>
  </si>
  <si>
    <t xml:space="preserve">https://www.conradmaldives.com/wp-content/uploads/2025/12/Dining-Factsheet-Conrad-Maldives-Rangali-Island-1.pdf | https://www.conradmaldives.com/wp-content/uploads/2025/11/Dining-Factsheet-Conrad-Maldives-Rangali-Island.pdf</t>
  </si>
  <si>
    <t xml:space="preserve">42f9f2e31575fc30970ef11e25bf963cc67d0dbb8991f0b7f2355698e6eafa27</t>
  </si>
  <si>
    <t xml:space="preserve">library/099_conrad-maldives-rangali-island/factsheet/2025_Dining-Factsheet-Conrad-Maldives-Rangali-Island-1.pdf</t>
  </si>
  <si>
    <t xml:space="preserve">2024_CMRI_Resort-FactSheet_082024.pdf</t>
  </si>
  <si>
    <t xml:space="preserve">https://www.conradmaldives.com/wp-content/uploads/2025/12/CMRI_Resort-FactSheet_082024.pdf</t>
  </si>
  <si>
    <t xml:space="preserve">https://www.neoscapesmaldives.com/wp-content/uploads/CMRI_Resort-FactSheet_082024.pdf | https://www.conradmaldives.com/wp-content/uploads/2025/12/CMRI_Resort-FactSheet_082024.pdf</t>
  </si>
  <si>
    <t xml:space="preserve">797a902ce8a5201abd0741a38707b557b4414a1d2a5258aab1455a799ac2ba2b</t>
  </si>
  <si>
    <t xml:space="preserve">library/099_conrad-maldives-rangali-island/factsheet/2024_CMRI_Resort-FactSheet_082024.pdf</t>
  </si>
  <si>
    <t xml:space="preserve">2025_CMRI_Wedding-Brochure_July2025-2.pdf</t>
  </si>
  <si>
    <t xml:space="preserve">https://www.conradmaldives.com/wp-content/uploads/2025/12/CMRI_Wedding-Brochure_July2025-2.pdf</t>
  </si>
  <si>
    <t xml:space="preserve">https://www.conradmaldives.com/wp-content/uploads/2025/12/CMRI_Wedding-Brochure_July2025-2.pdf | https://cdnm.heyzine.com/files/uploaded/v3/0c605b45e0ccf611f7be18176256e217be725785-1.pdf</t>
  </si>
  <si>
    <t xml:space="preserve">7c87f90482d69de50d059c8ef5e9f8573738df0fb3a46dd47342da390363ec94</t>
  </si>
  <si>
    <t xml:space="preserve">library/099_conrad-maldives-rangali-island/wedding/2025_CMRI_Wedding-Brochure_July2025-2.pdf</t>
  </si>
  <si>
    <t xml:space="preserve">2026_Resort-Experience-Map-2026-copy.pdf</t>
  </si>
  <si>
    <t xml:space="preserve">https://www.conradmaldives.com/wp-content/uploads/2026/05/Resort-Experience-Map-2026-copy.pdf</t>
  </si>
  <si>
    <t xml:space="preserve">d3563a36e465143dae7512be40292479704f6037258b8a3efb741c217dd77207</t>
  </si>
  <si>
    <t xml:space="preserve">library/099_conrad-maldives-rangali-island/map/2026_Resort-Experience-Map-2026-copy.pdf</t>
  </si>
  <si>
    <t xml:space="preserve">2023_Resort-Map-Conrad-Maldives-Rangali-Island.pdf</t>
  </si>
  <si>
    <t xml:space="preserve">https://www.conradmaldives.com/wp-content/uploads/2025/12/Resort-Map-Conrad-Maldives-Rangali-Island.pdf</t>
  </si>
  <si>
    <t xml:space="preserve">732c020df833bce94d4d3a1f3a5e97695e79dc5090a77447d9ac4b1a88dc7374</t>
  </si>
  <si>
    <t xml:space="preserve">library/099_conrad-maldives-rangali-island/map/2023_Resort-Map-Conrad-Maldives-Rangali-Island.pdf</t>
  </si>
  <si>
    <t xml:space="preserve">2020_CONRAD-MALDIVES-RANGALI-MAP.pdf</t>
  </si>
  <si>
    <t xml:space="preserve">https://www.neoscapesmaldives.com/wp-content/uploads/CONRAD-MALDIVES-RANGALI-MAP.pdf</t>
  </si>
  <si>
    <t xml:space="preserve">b24bc93071d54bd0abe2e63187896a4fd174dc290ffc827002bd52d401e169c1</t>
  </si>
  <si>
    <t xml:space="preserve">library/099_conrad-maldives-rangali-island/map/2020_CONRAD-MALDIVES-RANGALI-MAP.pdf</t>
  </si>
  <si>
    <t xml:space="preserve">2025_CMRI_SkylightSpa.pdf</t>
  </si>
  <si>
    <t xml:space="preserve">https://www.conradmaldives.com/wp-content/uploads/2025/12/CMRI_SkylightSpa.pdf</t>
  </si>
  <si>
    <t xml:space="preserve">0f593d907dab987eeb6010aae4d687aafc501a73d28f3ef6d704280f9205c229</t>
  </si>
  <si>
    <t xml:space="preserve">library/099_conrad-maldives-rangali-island/spa_menu/2025_CMRI_SkylightSpa.pdf</t>
  </si>
  <si>
    <t xml:space="preserve">2025_2025-Spa-Retreat-Brochure.pdf</t>
  </si>
  <si>
    <t xml:space="preserve">https://www.conradmaldives.com/wp-content/uploads/2025/12/2025-Spa-Retreat-Brochure.pdf</t>
  </si>
  <si>
    <t xml:space="preserve">https://www.conradmaldives.com/wp-content/uploads/2025/12/2025-Spa-Retreat-Brochure.pdf | https://cdnm.heyzine.com/files/uploaded/v3/0679e65f9e30ece38b0d39b6cf4d337fb4730046-3.pdf</t>
  </si>
  <si>
    <t xml:space="preserve">80664f400749ed7b1763dcb7ced37c02c461966b2de14a434ef1f197bf795c33</t>
  </si>
  <si>
    <t xml:space="preserve">library/099_conrad-maldives-rangali-island/spa_menu/2025_2025-Spa-Retreat-Brochure.pdf</t>
  </si>
  <si>
    <t xml:space="preserve">2025_Spa-Retreat-Conrad-Maldives-Rangali-Island.pdf</t>
  </si>
  <si>
    <t xml:space="preserve">https://www.conradmaldives.com/wp-content/uploads/2025/12/Spa-Retreat-Conrad-Maldives-Rangali-Island.pdf</t>
  </si>
  <si>
    <t xml:space="preserve">adee3a1b904b4b6414c5b73a7d0fe3ae9e366c8ce3dfd8e2ab6be0a8307e9e39</t>
  </si>
  <si>
    <t xml:space="preserve">library/099_conrad-maldives-rangali-island/spa_menu/2025_Spa-Retreat-Conrad-Maldives-Rangali-Island.pdf</t>
  </si>
  <si>
    <t xml:space="preserve">2012_CMRI-Hassan-Fayaz-Rangali-Runner.pdf</t>
  </si>
  <si>
    <t xml:space="preserve">https://www.conradmaldives.com/wp-content/uploads/2025/12/CMRI-Hassan-Fayaz-Rangali-Runner.pdf</t>
  </si>
  <si>
    <t xml:space="preserve">1474706350f8ba3c060f034b9195535615ce3e50853389561dfe94cb49cf1289</t>
  </si>
  <si>
    <t xml:space="preserve">library/099_conrad-maldives-rangali-island/spa_menu/2012_CMRI-Hassan-Fayaz-Rangali-Runner.pdf</t>
  </si>
  <si>
    <t xml:space="preserve">2026_Battuta-Menu.pdf</t>
  </si>
  <si>
    <t xml:space="preserve">https://www.conradmaldives.com/wp-content/uploads/2026/01/Battuta-Menu.pdf</t>
  </si>
  <si>
    <t xml:space="preserve">https://www.conradmaldives.com/wp-content/uploads/2026/01/Battuta-Menu.pdf | https://www.nivavelassaru.com/wp-content/uploads/2026/01/Battuta-Menu.pdf | https://www.nivakurumba.com/wp-content/uploads/2026/01/Battuta-Menu.pdf</t>
  </si>
  <si>
    <t xml:space="preserve">f4bd8b0e2d232b08e78c5029f686772a251dc4f83494a1da64d8a787cc3c8745</t>
  </si>
  <si>
    <t xml:space="preserve">library/099_conrad-maldives-rangali-island/dining_menu/2026_Battuta-Menu.pdf</t>
  </si>
  <si>
    <t xml:space="preserve">2026_Beverage-Menu-Battuta.pdf</t>
  </si>
  <si>
    <t xml:space="preserve">https://www.conradmaldives.com/wp-content/uploads/2026/01/Beverage-Menu-Battuta.pdf</t>
  </si>
  <si>
    <t xml:space="preserve">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</si>
  <si>
    <t xml:space="preserve">79bdf499fd52d0e526228c84799ba2363f07f50016908c44c14f3f7261cf3efd</t>
  </si>
  <si>
    <t xml:space="preserve">library/099_conrad-maldives-rangali-island/dining_menu/2026_Beverage-Menu-Battuta.pdf</t>
  </si>
  <si>
    <t xml:space="preserve">2026_15a3edca9a179963a1f5f0a9e220047af9c13015-5.pdf</t>
  </si>
  <si>
    <t xml:space="preserve">https://cdnm.heyzine.com/files/uploaded/15a3edca9a179963a1f5f0a9e220047af9c13015-5.pdf</t>
  </si>
  <si>
    <t xml:space="preserve">bf8ff7c2527eca44e41b735174f9a7eab9dc97bb5313737f270cd65d999f0516</t>
  </si>
  <si>
    <t xml:space="preserve">library/099_conrad-maldives-rangali-island/dining_menu/2026_15a3edca9a179963a1f5f0a9e220047af9c13015-5.pdf</t>
  </si>
  <si>
    <t xml:space="preserve">2026_daee823c079c9cec04c554cb8474ec5a8ad30589-5.pdf</t>
  </si>
  <si>
    <t xml:space="preserve">https://cdnm.heyzine.com/files/uploaded/daee823c079c9cec04c554cb8474ec5a8ad30589-5.pdf</t>
  </si>
  <si>
    <t xml:space="preserve">e1db878c54ed84113d4c652d43a0120905f32c4c3738cc3268e3e26fbfc9cd9e</t>
  </si>
  <si>
    <t xml:space="preserve">library/099_conrad-maldives-rangali-island/dining_menu/2026_daee823c079c9cec04c554cb8474ec5a8ad30589-5.pdf</t>
  </si>
  <si>
    <t xml:space="preserve">ambiguous match [99]</t>
  </si>
  <si>
    <t xml:space="preserve">2026_b96e7e10fd95e5927e3e812d46948482c17f9185-2.pdf</t>
  </si>
  <si>
    <t xml:space="preserve">https://cdnm.heyzine.com/files/uploaded/v3/b96e7e10fd95e5927e3e812d46948482c17f9185-2.pdf</t>
  </si>
  <si>
    <t xml:space="preserve">d9d3c67194f9bfffea3ca7303ce00ecbadb08189683a1c68951b935147c4a58f</t>
  </si>
  <si>
    <t xml:space="preserve">library/099_conrad-maldives-rangali-island/dining_menu/2026_b96e7e10fd95e5927e3e812d46948482c17f9185-2.pdf</t>
  </si>
  <si>
    <t xml:space="preserve">2026_39de7b8c4c85e055bfec580da2e2056c9e96f600-2.pdf</t>
  </si>
  <si>
    <t xml:space="preserve">https://cdnm.heyzine.com/files/uploaded/v3/39de7b8c4c85e055bfec580da2e2056c9e96f600-2.pdf</t>
  </si>
  <si>
    <t xml:space="preserve">6a6ddb11b01bf31b5d5eee5b873340836433a844b21f1a2924922a43500017c5</t>
  </si>
  <si>
    <t xml:space="preserve">library/099_conrad-maldives-rangali-island/dining_menu/2026_39de7b8c4c85e055bfec580da2e2056c9e96f600-2.pdf</t>
  </si>
  <si>
    <t xml:space="preserve">2026_1c070480e8c5e762e0fc4ff9e11b444a217a1e5f-5.pdf</t>
  </si>
  <si>
    <t xml:space="preserve">https://cdnm.heyzine.com/files/uploaded/v3/1c070480e8c5e762e0fc4ff9e11b444a217a1e5f-5.pdf</t>
  </si>
  <si>
    <t xml:space="preserve">d456fa19dc7dda210d598ab566c31509f75bb10da7c4c6ffee85b50f4b460d99</t>
  </si>
  <si>
    <t xml:space="preserve">library/099_conrad-maldives-rangali-island/dining_menu/2026_1c070480e8c5e762e0fc4ff9e11b444a217a1e5f-5.pdf</t>
  </si>
  <si>
    <t xml:space="preserve">2026_ec5bfec64dff1ed31270ea093746bb979e471f92-5.pdf</t>
  </si>
  <si>
    <t xml:space="preserve">https://cdnm.heyzine.com/files/uploaded/ec5bfec64dff1ed31270ea093746bb979e471f92-5.pdf</t>
  </si>
  <si>
    <t xml:space="preserve">05077839f20010e2a1374c208a86338cdb46337c1903648f619ddbbbee8a89c0</t>
  </si>
  <si>
    <t xml:space="preserve">library/099_conrad-maldives-rangali-island/dining_menu/2026_ec5bfec64dff1ed31270ea093746bb979e471f92-5.pdf</t>
  </si>
  <si>
    <t xml:space="preserve">2026_2e9b8d2241129884f815818fcba7866a425034d2-2.pdf</t>
  </si>
  <si>
    <t xml:space="preserve">https://cdnm.heyzine.com/files/uploaded/2e9b8d2241129884f815818fcba7866a425034d2-2.pdf</t>
  </si>
  <si>
    <t xml:space="preserve">2934a61c55741d3ffe007cf88ab84a2e52519a5337e9fd26208a2d0c4d885e55</t>
  </si>
  <si>
    <t xml:space="preserve">library/099_conrad-maldives-rangali-island/dining_menu/2026_2e9b8d2241129884f815818fcba7866a425034d2-2.pdf</t>
  </si>
  <si>
    <t xml:space="preserve">2026_c75f65b8eaa42ada0eb6bac875e9cc7446d1421d-7.pdf</t>
  </si>
  <si>
    <t xml:space="preserve">https://cdnm.heyzine.com/files/uploaded/c75f65b8eaa42ada0eb6bac875e9cc7446d1421d-7.pdf</t>
  </si>
  <si>
    <t xml:space="preserve">26d7495ca8c4e75a828de44be6e3162258286a2d22ffbf64fa173b9acdfbcdb9</t>
  </si>
  <si>
    <t xml:space="preserve">library/099_conrad-maldives-rangali-island/dining_menu/2026_c75f65b8eaa42ada0eb6bac875e9cc7446d1421d-7.pdf</t>
  </si>
  <si>
    <t xml:space="preserve">2026_526026a1e7883dc6f94609fc41c31b3c7e5a7c9a-3.pdf</t>
  </si>
  <si>
    <t xml:space="preserve">https://cdnm.heyzine.com/files/uploaded/526026a1e7883dc6f94609fc41c31b3c7e5a7c9a-3.pdf</t>
  </si>
  <si>
    <t xml:space="preserve">dc5293715da6e3dfaa4b82f1fbbe963ed643a5ccf299309a797b36c521cccd0d</t>
  </si>
  <si>
    <t xml:space="preserve">library/099_conrad-maldives-rangali-island/dining_menu/2026_526026a1e7883dc6f94609fc41c31b3c7e5a7c9a-3.pdf</t>
  </si>
  <si>
    <t xml:space="preserve">2026_284ef5c29ed662c46eeebb9a19ecdf076aafec63-4.pdf</t>
  </si>
  <si>
    <t xml:space="preserve">https://cdnm.heyzine.com/files/uploaded/v3/284ef5c29ed662c46eeebb9a19ecdf076aafec63-4.pdf</t>
  </si>
  <si>
    <t xml:space="preserve">7276e9dd13992e647f313fdbbe843c973ff210b8e0a65593da4ff6ad0a798d41</t>
  </si>
  <si>
    <t xml:space="preserve">library/099_conrad-maldives-rangali-island/dining_menu/2026_284ef5c29ed662c46eeebb9a19ecdf076aafec63-4.pdf</t>
  </si>
  <si>
    <t xml:space="preserve">2026_05d670fa49de1b36a64509c8ea9dd3846ebf7260-2.pdf</t>
  </si>
  <si>
    <t xml:space="preserve">https://cdnm.heyzine.com/files/uploaded/v3/05d670fa49de1b36a64509c8ea9dd3846ebf7260-2.pdf</t>
  </si>
  <si>
    <t xml:space="preserve">0888bd7af60002cbf573650b54835575c538d82b62e251d4809ddc653a54ba86</t>
  </si>
  <si>
    <t xml:space="preserve">library/099_conrad-maldives-rangali-island/dining_menu/2026_05d670fa49de1b36a64509c8ea9dd3846ebf7260-2.pdf</t>
  </si>
  <si>
    <t xml:space="preserve">2026_e9056cbb6ff4942ca25e822d3aa10cfb0e21f87f-5.pdf</t>
  </si>
  <si>
    <t xml:space="preserve">https://cdnm.heyzine.com/files/uploaded/e9056cbb6ff4942ca25e822d3aa10cfb0e21f87f-5.pdf</t>
  </si>
  <si>
    <t xml:space="preserve">c8ecf8d8fa1e5e9406df7d7526cbf8fc45c0f25f140077b92180112866e29f31</t>
  </si>
  <si>
    <t xml:space="preserve">library/099_conrad-maldives-rangali-island/dining_menu/2026_e9056cbb6ff4942ca25e822d3aa10cfb0e21f87f-5.pdf</t>
  </si>
  <si>
    <t xml:space="preserve">2025_Island-Destination-Dining-Conrad-Maldives-Rangali-Island.pdf</t>
  </si>
  <si>
    <t xml:space="preserve">https://www.conradmaldives.com/wp-content/uploads/2025/12/Island-Destination-Dining-Conrad-Maldives-Rangali-Island.pdf</t>
  </si>
  <si>
    <t xml:space="preserve">38d3adf6e7acd728643675c600a2a3888ffb3ba60652d58c12f1642d519eb230</t>
  </si>
  <si>
    <t xml:space="preserve">library/099_conrad-maldives-rangali-island/dining_menu/2025_Island-Destination-Dining-Conrad-Maldives-Rangali-Island.pdf</t>
  </si>
  <si>
    <t xml:space="preserve">2025_901fa5e764177dde14ac056093dce28b6af07480-2.pdf</t>
  </si>
  <si>
    <t xml:space="preserve">https://cdnm.heyzine.com/files/uploaded/v3/901fa5e764177dde14ac056093dce28b6af07480-2.pdf</t>
  </si>
  <si>
    <t xml:space="preserve">c2e2b2da3db11ce2239960dbb8c472cc70645b7ac7c988737d2bf4a68dcbb6b9</t>
  </si>
  <si>
    <t xml:space="preserve">library/099_conrad-maldives-rangali-island/dining_menu/2025_901fa5e764177dde14ac056093dce28b6af07480-2.pdf</t>
  </si>
  <si>
    <t xml:space="preserve">2025_224875c112ef8256cf0e06032d58ace4a12d4894-1.pdf</t>
  </si>
  <si>
    <t xml:space="preserve">https://cdnm.heyzine.com/files/uploaded/224875c112ef8256cf0e06032d58ace4a12d4894-1.pdf</t>
  </si>
  <si>
    <t xml:space="preserve">23f0b6a6f1069a57297c24943e9b79a5a079455e650cbb7ea68ff82f152dc3f8</t>
  </si>
  <si>
    <t xml:space="preserve">library/099_conrad-maldives-rangali-island/dining_menu/2025_224875c112ef8256cf0e06032d58ace4a12d4894-1.pdf</t>
  </si>
  <si>
    <t xml:space="preserve">2025_3569034784451c25e8bb93058772a310b11a2e0b-1.pdf</t>
  </si>
  <si>
    <t xml:space="preserve">https://cdnm.heyzine.com/files/uploaded/3569034784451c25e8bb93058772a310b11a2e0b-1.pdf</t>
  </si>
  <si>
    <t xml:space="preserve">78aa9110d77fd865f749a048a3f53454e8667cfa6eaa823f2e99af97bc2995ba</t>
  </si>
  <si>
    <t xml:space="preserve">library/099_conrad-maldives-rangali-island/dining_menu/2025_3569034784451c25e8bb93058772a310b11a2e0b-1.pdf</t>
  </si>
  <si>
    <t xml:space="preserve">2025_a957b07c576a30e181b636669ce20052888a803b-1.pdf</t>
  </si>
  <si>
    <t xml:space="preserve">https://cdnm.heyzine.com/files/uploaded/a957b07c576a30e181b636669ce20052888a803b-1.pdf</t>
  </si>
  <si>
    <t xml:space="preserve">eb83a256263c1f7c9ec381a36ba7a2a53552f461e885644af9666fcee87639c0</t>
  </si>
  <si>
    <t xml:space="preserve">library/099_conrad-maldives-rangali-island/dining_menu/2025_a957b07c576a30e181b636669ce20052888a803b-1.pdf</t>
  </si>
  <si>
    <t xml:space="preserve">2025_82311ec2d0bdb676f08c739cd7c829473ececcd6-2.pdf</t>
  </si>
  <si>
    <t xml:space="preserve">https://cdnm.heyzine.com/files/uploaded/v3/82311ec2d0bdb676f08c739cd7c829473ececcd6-2.pdf</t>
  </si>
  <si>
    <t xml:space="preserve">21781dccb700300ac94bc051f91d790ddf2ff82b579f5fdbac4890af3c0cfc63</t>
  </si>
  <si>
    <t xml:space="preserve">library/099_conrad-maldives-rangali-island/dining_menu/2025_82311ec2d0bdb676f08c739cd7c829473ececcd6-2.pdf</t>
  </si>
  <si>
    <t xml:space="preserve">2025_2738009d4b462e85e29f48ec9532cadb302b13c9-2.pdf</t>
  </si>
  <si>
    <t xml:space="preserve">https://cdnm.heyzine.com/files/uploaded/2738009d4b462e85e29f48ec9532cadb302b13c9-2.pdf</t>
  </si>
  <si>
    <t xml:space="preserve">dfacd8e12dbf441e7181926b80265a8de6b0ec90b204d356c1e78be82986876b</t>
  </si>
  <si>
    <t xml:space="preserve">library/099_conrad-maldives-rangali-island/dining_menu/2025_2738009d4b462e85e29f48ec9532cadb302b13c9-2.pdf</t>
  </si>
  <si>
    <t xml:space="preserve">2024_0c5599386ca131359214c3878d4d6440d2ed2c37-7.pdf</t>
  </si>
  <si>
    <t xml:space="preserve">https://cdnm.heyzine.com/files/uploaded/0c5599386ca131359214c3878d4d6440d2ed2c37-7.pdf</t>
  </si>
  <si>
    <t xml:space="preserve">fb9df5a9b47b4347d1392b8f098f7d4873a94d4e474cd400240aae8cb997603f</t>
  </si>
  <si>
    <t xml:space="preserve">library/099_conrad-maldives-rangali-island/dining_menu/2024_0c5599386ca131359214c3878d4d6440d2ed2c37-7.pdf</t>
  </si>
  <si>
    <t xml:space="preserve">2023_9d190ae148fae849b7519a3ebbbc5febf329abfe-4.pdf</t>
  </si>
  <si>
    <t xml:space="preserve">https://cdnm.heyzine.com/files/uploaded/v3/9d190ae148fae849b7519a3ebbbc5febf329abfe-4.pdf</t>
  </si>
  <si>
    <t xml:space="preserve">2786a11ad51b0fc38215c37e047253b8f2a7c744227b119a5adb49a78e9a7742</t>
  </si>
  <si>
    <t xml:space="preserve">library/099_conrad-maldives-rangali-island/dining_menu/2023_9d190ae148fae849b7519a3ebbbc5febf329abfe-4.pdf</t>
  </si>
  <si>
    <t xml:space="preserve">2023_487b16adfc9d41a610bd82f7b57e095f3f7d40c0-9.pdf</t>
  </si>
  <si>
    <t xml:space="preserve">https://cdnm.heyzine.com/files/uploaded/487b16adfc9d41a610bd82f7b57e095f3f7d40c0-9.pdf</t>
  </si>
  <si>
    <t xml:space="preserve">a3b56351db7d6be1acfe07a6983b86add6d312cc268da88d2cced8f075187ca4</t>
  </si>
  <si>
    <t xml:space="preserve">library/099_conrad-maldives-rangali-island/dining_menu/2023_487b16adfc9d41a610bd82f7b57e095f3f7d40c0-9.pdf</t>
  </si>
  <si>
    <t xml:space="preserve">2022_116064dd2b0f9a7807ea60df24e51a6406e69d0c.pdf</t>
  </si>
  <si>
    <t xml:space="preserve">https://cdnm.heyzine.com/files/uploaded/v3/116064dd2b0f9a7807ea60df24e51a6406e69d0c.pdf</t>
  </si>
  <si>
    <t xml:space="preserve">112f310648d872d28a92c6c80f18756b0930f58430163752871a4dfc13826221</t>
  </si>
  <si>
    <t xml:space="preserve">library/099_conrad-maldives-rangali-island/dining_menu/2022_116064dd2b0f9a7807ea60df24e51a6406e69d0c.pdf</t>
  </si>
  <si>
    <t xml:space="preserve">2021_Wine-List-Battuta.pdf</t>
  </si>
  <si>
    <t xml:space="preserve">https://www.conradmaldives.com/wp-content/uploads/2026/01/Wine-List-Battuta.pdf</t>
  </si>
  <si>
    <t xml:space="preserve">https://www.conradmaldives.com/wp-content/uploads/2026/01/Wine-List-Battuta.pdf | https://www.nivavelassaru.com/wp-content/uploads/2026/01/Wine-List-Battuta.pdf | https://www.nivakurumba.com/wp-content/uploads/2026/01/Wine-List-Battuta.pdf</t>
  </si>
  <si>
    <t xml:space="preserve">34494b8fadca359cfd3387471547ebd6c9c2cf74824e2f8f73ee45b6359f4ef4</t>
  </si>
  <si>
    <t xml:space="preserve">library/099_conrad-maldives-rangali-island/dining_menu/2021_Wine-List-Battuta.pdf</t>
  </si>
  <si>
    <t xml:space="preserve">2021_416543deeec8ae28e20d89c64bc9a044aa0d578e-7.pdf</t>
  </si>
  <si>
    <t xml:space="preserve">https://cdnm.heyzine.com/files/uploaded/416543deeec8ae28e20d89c64bc9a044aa0d578e-7.pdf</t>
  </si>
  <si>
    <t xml:space="preserve">9adeaccb4a417b84342508af818aef5e636c3cb0d9f51fb80bde535d2e3874fd</t>
  </si>
  <si>
    <t xml:space="preserve">library/099_conrad-maldives-rangali-island/dining_menu/2021_416543deeec8ae28e20d89c64bc9a044aa0d578e-7.pdf</t>
  </si>
  <si>
    <t xml:space="preserve">2025_2025-Conrad-Dive-Centre-Brochure-.pdf</t>
  </si>
  <si>
    <t xml:space="preserve">https://www.conradmaldives.com/wp-content/uploads/2025/12/2025-Conrad-Dive-Centre-Brochure-.pdf</t>
  </si>
  <si>
    <t xml:space="preserve">23196f95851a948d26e1515d71fca58c1e1b2d96567d25aaaa147b0e40c93d7e</t>
  </si>
  <si>
    <t xml:space="preserve">library/099_conrad-maldives-rangali-island/dive_prices/2025_2025-Conrad-Dive-Centre-Brochure-.pdf</t>
  </si>
  <si>
    <t xml:space="preserve">2025_CMRI_Hilton-Honors-Experiences.pdf</t>
  </si>
  <si>
    <t xml:space="preserve">https://www.conradmaldives.com/wp-content/uploads/2026/05/CMRI_Hilton-Honors-Experiences.pdf</t>
  </si>
  <si>
    <t xml:space="preserve">6f9bdc74515e2074971890a9b0fdbbfe8ba8010b95254f1007c16bacc2fede2d</t>
  </si>
  <si>
    <t xml:space="preserve">library/099_conrad-maldives-rangali-island/excursions/2025_CMRI_Hilton-Honors-Experiences.pdf</t>
  </si>
  <si>
    <t xml:space="preserve">2025_2025-Signature-Island-Experiences.pdf</t>
  </si>
  <si>
    <t xml:space="preserve">https://www.conradmaldives.com/wp-content/uploads/2025/12/2025-Signature-Island-Experiences.pdf</t>
  </si>
  <si>
    <t xml:space="preserve">https://www.conradmaldives.com/wp-content/uploads/2025/12/2025-Signature-Island-Experiences.pdf | https://www.conradmaldives.com/wp-content/uploads/2025/12/Signature-Island-Experiences-1.pdf</t>
  </si>
  <si>
    <t xml:space="preserve">db488f2156a5274eaa8dc09c52bca017f08af9bd066ca385f42894f1a794317d</t>
  </si>
  <si>
    <t xml:space="preserve">library/099_conrad-maldives-rangali-island/excursions/2025_2025-Signature-Island-Experiences.pdf</t>
  </si>
  <si>
    <t xml:space="preserve">2025_Hilton-Honors-Experiences-Conrad-Maldives-Rangali-Island.pdf</t>
  </si>
  <si>
    <t xml:space="preserve">https://www.conradmaldives.com/wp-content/uploads/2025/12/Hilton-Honors-Experiences-Conrad-Maldives-Rangali-Island.pdf</t>
  </si>
  <si>
    <t xml:space="preserve">297380c3779533878760678ddebdbbc4935f30c93ffc8da90046754fe69363de</t>
  </si>
  <si>
    <t xml:space="preserve">library/099_conrad-maldives-rangali-island/excursions/2025_Hilton-Honors-Experiences-Conrad-Maldives-Rangali-Island.pdf</t>
  </si>
  <si>
    <t xml:space="preserve">2024_Ocean-weekly-excursion-schedule-2024.pdf-1.pdf.pdf</t>
  </si>
  <si>
    <t xml:space="preserve">https://www.conradmaldives.com/wp-content/uploads/2025/12/Ocean-weekly-excursion-schedule-2024.pdf-1.pdf.pdf</t>
  </si>
  <si>
    <t xml:space="preserve">92fe03c95ff5ae6ced1f35d7493707b7c8ca32858ed7276456903d6c3ae003f0</t>
  </si>
  <si>
    <t xml:space="preserve">library/099_conrad-maldives-rangali-island/excursions/2024_Ocean-weekly-excursion-schedule-2024.pdf-1.pdf.pdf</t>
  </si>
  <si>
    <t xml:space="preserve">2025_2025-Kids-and-Teens-Timetable-Brochure.pdf</t>
  </si>
  <si>
    <t xml:space="preserve">https://www.conradmaldives.com/wp-content/uploads/2025/12/2025-Kids-and-Teens-Timetable-Brochure.pdf</t>
  </si>
  <si>
    <t xml:space="preserve">495d09c97c709873cdc73f792dcd1d02471d49aad54f34e400d204c0d5dc81ff</t>
  </si>
  <si>
    <t xml:space="preserve">library/099_conrad-maldives-rangali-island/kids/2025_2025-Kids-and-Teens-Timetable-Brochure.pdf</t>
  </si>
  <si>
    <t xml:space="preserve">2025_2025-Kids-Club-July-to-December.pdf</t>
  </si>
  <si>
    <t xml:space="preserve">https://www.conradmaldives.com/wp-content/uploads/2025/12/2025-Kids-Club-July-to-December.pdf</t>
  </si>
  <si>
    <t xml:space="preserve">60d56af56d4410cb8e6e2f8c47cc5abae171c93ac644cd68c69d7791c9fb178b</t>
  </si>
  <si>
    <t xml:space="preserve">library/099_conrad-maldives-rangali-island/kids/2025_2025-Kids-Club-July-to-December.pdf</t>
  </si>
  <si>
    <t xml:space="preserve">2025_575c47fe34ff19254fe27b7d97c908f9c6d8e3e5-1.pdf</t>
  </si>
  <si>
    <t xml:space="preserve">https://cdnm.heyzine.com/files/uploaded/575c47fe34ff19254fe27b7d97c908f9c6d8e3e5-1.pdf</t>
  </si>
  <si>
    <t xml:space="preserve">e0811a39f255f4cf6b01cf67398490b8045c8ab464ea497cda822e9f3eb2024e</t>
  </si>
  <si>
    <t xml:space="preserve">library/099_conrad-maldives-rangali-island/kids/2025_575c47fe34ff19254fe27b7d97c908f9c6d8e3e5-1.pdf</t>
  </si>
  <si>
    <t xml:space="preserve">2026_07cebccb1812d839cbdc22778e2133336529e094-2.pdf</t>
  </si>
  <si>
    <t xml:space="preserve">https://cdnm.heyzine.com/files/uploaded/v3/07cebccb1812d839cbdc22778e2133336529e094-2.pdf</t>
  </si>
  <si>
    <t xml:space="preserve">87d5e25836cc0532bc7bfb7b410212baf0bea757214363cd5300ae51b9df7aa2</t>
  </si>
  <si>
    <t xml:space="preserve">library/099_conrad-maldives-rangali-island/all_inclusive/2026_07cebccb1812d839cbdc22778e2133336529e094-2.pdf</t>
  </si>
  <si>
    <t xml:space="preserve">2026_78f628514af279e4b0bec32d84b7aad63639a6db-4.pdf</t>
  </si>
  <si>
    <t xml:space="preserve">https://cdnm.heyzine.com/files/uploaded/v3/78f628514af279e4b0bec32d84b7aad63639a6db-4.pdf</t>
  </si>
  <si>
    <t xml:space="preserve">2b8acb4f60d59bff3ebe547a09da8b31896e71df42d07307493cad5ce21c24c1</t>
  </si>
  <si>
    <t xml:space="preserve">library/099_conrad-maldives-rangali-island/all_inclusive/2026_78f628514af279e4b0bec32d84b7aad63639a6db-4.pdf</t>
  </si>
  <si>
    <t xml:space="preserve">2013_235daa172ea61dba8eb6abd721e35a8aef0fb31d.pdf</t>
  </si>
  <si>
    <t xml:space="preserve">https://cdnm.heyzine.com/files/uploaded/v3/235daa172ea61dba8eb6abd721e35a8aef0fb31d.pdf</t>
  </si>
  <si>
    <t xml:space="preserve">257f4eded95d6e81081d677f161f1acbcf829b045cecd6ad6bb61cbfaff24730</t>
  </si>
  <si>
    <t xml:space="preserve">library/099_conrad-maldives-rangali-island/all_inclusive/2013_235daa172ea61dba8eb6abd721e35a8aef0fb31d.pdf</t>
  </si>
  <si>
    <t xml:space="preserve">2016_Coral-Conservation-Flyer.pdf</t>
  </si>
  <si>
    <t xml:space="preserve">https://www.conradmaldives.com/wp-content/uploads/2025/12/Coral-Conservation-Flyer.pdf</t>
  </si>
  <si>
    <t xml:space="preserve">c0548acf3905b7bceeb96e92b873975b60618b3eabb9dc1ad69094b968fa52b8</t>
  </si>
  <si>
    <t xml:space="preserve">library/099_conrad-maldives-rangali-island/sustainability/2016_Coral-Conservation-Flyer.pdf</t>
  </si>
  <si>
    <t xml:space="preserve">2026_An-Island-Safari-this-Easter-at-Conrad-Maldives.pdf</t>
  </si>
  <si>
    <t xml:space="preserve">https://letsgomaldives.com/wp-content/uploads/2026/02/An-Island-Safari-this-Easter-at-Conrad-Maldives.pdf</t>
  </si>
  <si>
    <t xml:space="preserve">ad59e90473bb6a6625b6466a5f4fb554626dc748fde5ac1b07bd818120eccf5e</t>
  </si>
  <si>
    <t xml:space="preserve">library/099_conrad-maldives-rangali-island/calendar/2026_An-Island-Safari-this-Easter-at-Conrad-Maldives.pdf</t>
  </si>
  <si>
    <t xml:space="preserve">2026_6ff8b0bc_An-Island-Safari-this-Easter-at-Conrad-Maldives.pdf</t>
  </si>
  <si>
    <t xml:space="preserve">https://www.conradmaldives.com/wp-content/uploads/2026/02/An-Island-Safari-this-Easter-at-Conrad-Maldives.pdf</t>
  </si>
  <si>
    <t xml:space="preserve">6ff8b0bc8c107103a2d95e53bf57a4b990356a4a1c159f7f5054954cae8b5149</t>
  </si>
  <si>
    <t xml:space="preserve">library/099_conrad-maldives-rangali-island/calendar/2026_6ff8b0bc_An-Island-Safari-this-Easter-at-Conrad-Maldives.pdf</t>
  </si>
  <si>
    <t xml:space="preserve">2026_dd2725be89b6333e6c15fb0a5d7d3c181a9806a2-22.pdf</t>
  </si>
  <si>
    <t xml:space="preserve">https://cdnm.heyzine.com/files/uploaded/dd2725be89b6333e6c15fb0a5d7d3c181a9806a2-22.pdf</t>
  </si>
  <si>
    <t xml:space="preserve">776595f86b3562bdd8b87e5c2b7046184cb06e0d8c8f81c05d623202a64eca60</t>
  </si>
  <si>
    <t xml:space="preserve">library/099_conrad-maldives-rangali-island/brochure/2026_dd2725be89b6333e6c15fb0a5d7d3c181a9806a2-22.pdf</t>
  </si>
  <si>
    <t xml:space="preserve">2026_df3a310befc6320487f0f2e156dc8f7ef58faa1f-2.pdf</t>
  </si>
  <si>
    <t xml:space="preserve">https://cdnm.heyzine.com/files/uploaded/v2/df3a310befc6320487f0f2e156dc8f7ef58faa1f-2.pdf</t>
  </si>
  <si>
    <t xml:space="preserve">bd7f9581c28a371f1e651d1761e039023a668cd43272c5201ce0f4c730b79727</t>
  </si>
  <si>
    <t xml:space="preserve">library/099_conrad-maldives-rangali-island/brochure/2026_df3a310befc6320487f0f2e156dc8f7ef58faa1f-2.pdf</t>
  </si>
  <si>
    <t xml:space="preserve">2026_6073f37e1c8f772006cf890de44456af9211c33c-3.pdf</t>
  </si>
  <si>
    <t xml:space="preserve">https://cdnm.heyzine.com/files/uploaded/6073f37e1c8f772006cf890de44456af9211c33c-3.pdf</t>
  </si>
  <si>
    <t xml:space="preserve">6161b189954ff0243a1569f646419e735073470ca171c53a9420bf8b71a470e9</t>
  </si>
  <si>
    <t xml:space="preserve">library/099_conrad-maldives-rangali-island/brochure/2026_6073f37e1c8f772006cf890de44456af9211c33c-3.pdf</t>
  </si>
  <si>
    <t xml:space="preserve">2026_12743fbe5f24d4e29de8e5c45685a3e367efd0d2-3.pdf</t>
  </si>
  <si>
    <t xml:space="preserve">https://cdnm.heyzine.com/files/uploaded/12743fbe5f24d4e29de8e5c45685a3e367efd0d2-3.pdf</t>
  </si>
  <si>
    <t xml:space="preserve">0350aa4b185a59d7be5ec973fbc825c764f87a209eeb3a8106c0751caa0b6218</t>
  </si>
  <si>
    <t xml:space="preserve">library/099_conrad-maldives-rangali-island/brochure/2026_12743fbe5f24d4e29de8e5c45685a3e367efd0d2-3.pdf</t>
  </si>
  <si>
    <t xml:space="preserve">2025_2025-Recreational-Planner.pdf</t>
  </si>
  <si>
    <t xml:space="preserve">https://www.conradmaldives.com/wp-content/uploads/2025/12/2025-Recreational-Planner.pdf</t>
  </si>
  <si>
    <t xml:space="preserve">f01dee3f2cf15c8544ca3b9b4059b70ee8bdabc433e9dac9471583c994859e33</t>
  </si>
  <si>
    <t xml:space="preserve">library/099_conrad-maldives-rangali-island/brochure/2025_2025-Recreational-Planner.pdf</t>
  </si>
  <si>
    <t xml:space="preserve">2025_2025-Conrad-Recreation-Centre-Brochure-.pdf</t>
  </si>
  <si>
    <t xml:space="preserve">https://www.conradmaldives.com/wp-content/uploads/2025/11/2025-Conrad-Recreation-Centre-Brochure-.pdf</t>
  </si>
  <si>
    <t xml:space="preserve">9898e6e76792de7752acddcbc7af722a6cf7209f9d15e8e43ffcfe79cea31a36</t>
  </si>
  <si>
    <t xml:space="preserve">library/099_conrad-maldives-rangali-island/brochure/2025_2025-Conrad-Recreation-Centre-Brochure-.pdf</t>
  </si>
  <si>
    <t xml:space="preserve">2026_04606813e415a01bc0126c181622e3c2b3ba9a4a-5.pdf</t>
  </si>
  <si>
    <t xml:space="preserve">https://cdnm.heyzine.com/files/uploaded/v3/04606813e415a01bc0126c181622e3c2b3ba9a4a-5.pdf</t>
  </si>
  <si>
    <t xml:space="preserve">15c92e0a89dd9a52e71785851ec465e7bbf419a7116f816207ffeab67b04a12e</t>
  </si>
  <si>
    <t xml:space="preserve">library/099_conrad-maldives-rangali-island/press_kit/2026_04606813e415a01bc0126c181622e3c2b3ba9a4a-5.pdf</t>
  </si>
  <si>
    <t xml:space="preserve">2026_5ad4361f6bb2eb0658bd91deddd206d1ba955355-4.pdf</t>
  </si>
  <si>
    <t xml:space="preserve">https://cdnm.heyzine.com/files/uploaded/5ad4361f6bb2eb0658bd91deddd206d1ba955355-4.pdf</t>
  </si>
  <si>
    <t xml:space="preserve">61a4523579af06951e09f4c196fff1b9d42263bcb7949e9b41b80762f014bb0f</t>
  </si>
  <si>
    <t xml:space="preserve">library/099_conrad-maldives-rangali-island/press_kit/2026_5ad4361f6bb2eb0658bd91deddd206d1ba955355-4.pdf</t>
  </si>
  <si>
    <t xml:space="preserve">2026_e70266330988529dc2de3317470087e40198d0c4.pdf</t>
  </si>
  <si>
    <t xml:space="preserve">https://www.conradmaldives.com/wp-content/uploads/2025/11/e70266330988529dc2de3317470087e40198d0c4.pdf</t>
  </si>
  <si>
    <t xml:space="preserve">a53fe675ef38091032582cf359adf0c296001b4dbaae8b17f2e95f693108cf42</t>
  </si>
  <si>
    <t xml:space="preserve">library/099_conrad-maldives-rangali-island/other/2026_e70266330988529dc2de3317470087e40198d0c4.pdf</t>
  </si>
  <si>
    <t xml:space="preserve">2026_5d2f6fb1c729e999a658a73bd33f35b3082b9abf-2.pdf</t>
  </si>
  <si>
    <t xml:space="preserve">https://cdnm.heyzine.com/files/uploaded/v3/5d2f6fb1c729e999a658a73bd33f35b3082b9abf-2.pdf</t>
  </si>
  <si>
    <t xml:space="preserve">b57a9f087680116ef92fc679a65479652c70f301f7d39764fc93f6b05abd19ba</t>
  </si>
  <si>
    <t xml:space="preserve">library/099_conrad-maldives-rangali-island/other/2026_5d2f6fb1c729e999a658a73bd33f35b3082b9abf-2.pdf</t>
  </si>
  <si>
    <t xml:space="preserve">2026_3def574babd1cd1cd075ffbd1871e6f6f9c91a0b-7.pdf</t>
  </si>
  <si>
    <t xml:space="preserve">https://cdnm.heyzine.com/files/uploaded/3def574babd1cd1cd075ffbd1871e6f6f9c91a0b-7.pdf</t>
  </si>
  <si>
    <t xml:space="preserve">c58c4fa5e4b1fb74dafa50bf2f2f0dfd0d8953b3f836c395bc21619bfbb7b0e1</t>
  </si>
  <si>
    <t xml:space="preserve">library/099_conrad-maldives-rangali-island/other/2026_3def574babd1cd1cd075ffbd1871e6f6f9c91a0b-7.pdf</t>
  </si>
  <si>
    <t xml:space="preserve">2025_74643ec2478c937145b51f7519f5d1506fa46144.pdf</t>
  </si>
  <si>
    <t xml:space="preserve">https://cdnm.heyzine.com/files/uploaded/v3/74643ec2478c937145b51f7519f5d1506fa46144.pdf</t>
  </si>
  <si>
    <t xml:space="preserve">e5a8d00f9e9484add5368d0f362b43dc5a6b4d35fd58c8475e3d6621e5b5a681</t>
  </si>
  <si>
    <t xml:space="preserve">library/099_conrad-maldives-rangali-island/other/2025_74643ec2478c937145b51f7519f5d1506fa46144.pdf</t>
  </si>
  <si>
    <t xml:space="preserve">2025_d3b206aa82812eb2cbfe04354bc2f9788e8d1ffd-1.pdf</t>
  </si>
  <si>
    <t xml:space="preserve">https://cdnm.heyzine.com/files/uploaded/d3b206aa82812eb2cbfe04354bc2f9788e8d1ffd-1.pdf</t>
  </si>
  <si>
    <t xml:space="preserve">49d761d0b43a512b369109b4628059b8ebf142151c55cff9510a100aabaacd74</t>
  </si>
  <si>
    <t xml:space="preserve">library/099_conrad-maldives-rangali-island/other/2025_d3b206aa82812eb2cbfe04354bc2f9788e8d1ffd-1.pdf</t>
  </si>
  <si>
    <t xml:space="preserve">2025_c1320351a4964f26ddfc4ee07a3c2429bb4115de-1.pdf</t>
  </si>
  <si>
    <t xml:space="preserve">https://cdnm.heyzine.com/files/uploaded/c1320351a4964f26ddfc4ee07a3c2429bb4115de-1.pdf</t>
  </si>
  <si>
    <t xml:space="preserve">1e9003222250c62f6bec13465f2620105a2de0bc43186ce4444f2961b40da653</t>
  </si>
  <si>
    <t xml:space="preserve">library/099_conrad-maldives-rangali-island/other/2025_c1320351a4964f26ddfc4ee07a3c2429bb4115de-1.pdf</t>
  </si>
  <si>
    <t xml:space="preserve">2025_57234b977e0b723b7a5ff79adac2e55f62bad941-2.pdf</t>
  </si>
  <si>
    <t xml:space="preserve">https://cdnm.heyzine.com/files/uploaded/57234b977e0b723b7a5ff79adac2e55f62bad941-2.pdf</t>
  </si>
  <si>
    <t xml:space="preserve">73754304428d474c20f2664334351745f809fd07b2f30ef4fb6febd491547816</t>
  </si>
  <si>
    <t xml:space="preserve">library/099_conrad-maldives-rangali-island/other/2025_57234b977e0b723b7a5ff79adac2e55f62bad941-2.pdf</t>
  </si>
  <si>
    <t xml:space="preserve">2025_cbc1d99112dbd3ce353b7cad881a22b9c61afcb0-1.pdf</t>
  </si>
  <si>
    <t xml:space="preserve">https://cdnm.heyzine.com/files/uploaded/cbc1d99112dbd3ce353b7cad881a22b9c61afcb0-1.pdf</t>
  </si>
  <si>
    <t xml:space="preserve">b305c82d13b5c42d79827d3fd23ddd61ba2b4eb363c7eb5d035fbb986a5ff942</t>
  </si>
  <si>
    <t xml:space="preserve">library/099_conrad-maldives-rangali-island/other/2025_cbc1d99112dbd3ce353b7cad881a22b9c61afcb0-1.pdf</t>
  </si>
  <si>
    <t xml:space="preserve">2025_7b13cf43965bb499d243dfb661eb3da726cbb58d-1.pdf</t>
  </si>
  <si>
    <t xml:space="preserve">https://cdnm.heyzine.com/files/uploaded/7b13cf43965bb499d243dfb661eb3da726cbb58d-1.pdf</t>
  </si>
  <si>
    <t xml:space="preserve">691fdb13412a20f7cf3add5e83757ed5aec3688ba262ac6bbdcade6e42f438d5</t>
  </si>
  <si>
    <t xml:space="preserve">library/099_conrad-maldives-rangali-island/other/2025_7b13cf43965bb499d243dfb661eb3da726cbb58d-1.pdf</t>
  </si>
  <si>
    <t xml:space="preserve">2020_Hilton-Slavery-and-Trafficking-Statement-2020.pdf</t>
  </si>
  <si>
    <t xml:space="preserve">https://cr.hilton.com/wp-content/uploads/2021/06/Hilton-Slavery-and-Trafficking-Statement-2020.pdf?_gl=1*13mi6mu*_gcl_au*MTAxMzg5NzQ3OC4xNzYyMTQ4NjQ3</t>
  </si>
  <si>
    <t xml:space="preserve">a4fef264be4440094cd896e384ddc86142996261cdc3af45250ad9672e375d8b</t>
  </si>
  <si>
    <t xml:space="preserve">library/099_conrad-maldives-rangali-island/other/2020_Hilton-Slavery-and-Trafficking-Statement-2020.pdf</t>
  </si>
  <si>
    <t xml:space="preserve">2026_factsheet_kanc.pdf</t>
  </si>
  <si>
    <t xml:space="preserve">clubmed.com</t>
  </si>
  <si>
    <t xml:space="preserve">https://factsheets.clubmed/en-us/factsheet_kanc.pdf</t>
  </si>
  <si>
    <t xml:space="preserve">bde070c577841d4a79449f83003b384e7ce0ab840118eca006f6f62cd6bd5377</t>
  </si>
  <si>
    <t xml:space="preserve">library/100_club-med-kanifinolhu/factsheet/2026_factsheet_kanc.pdf</t>
  </si>
  <si>
    <t xml:space="preserve">ambiguous match [100]</t>
  </si>
  <si>
    <t xml:space="preserve">2024_pm_7531_685_685303-gcjd9fcg1f.pdf</t>
  </si>
  <si>
    <t xml:space="preserve">https://assets.dream.clubmed/pm_7531_685_685303-gcjd9fcg1f.pdf</t>
  </si>
  <si>
    <t xml:space="preserve">e251786924406618400801df9b12a1943a5ae055b1554838d3f8efd861d9aa5d</t>
  </si>
  <si>
    <t xml:space="preserve">library/100_club-med-kanifinolhu/all_inclusive/2024_pm_7531_685_685303-gcjd9fcg1f.pdf</t>
  </si>
  <si>
    <t xml:space="preserve">2024_pm_7531_737_737247-fybx7wia91.pdf</t>
  </si>
  <si>
    <t xml:space="preserve">https://assets.dream.clubmed/pm_7531_737_737247-fybx7wia91.pdf</t>
  </si>
  <si>
    <t xml:space="preserve">a9cd7b4119486dd0c9664c22ed711b33067779e24b6e12583bb4287a36dc56e4</t>
  </si>
  <si>
    <t xml:space="preserve">library/100_club-med-kanifinolhu/sustainability/2024_pm_7531_737_737247-fybx7wia91.pdf</t>
  </si>
  <si>
    <t xml:space="preserve">2019_W_Retreat-Maldives-Factsheet.pdf</t>
  </si>
  <si>
    <t xml:space="preserve">https://neoscapesmaldives.com/wp-content/uploads/W_Retreat-Maldives-Factsheet.pdf</t>
  </si>
  <si>
    <t xml:space="preserve">45c64d783c1d4a4cb52e53c50d0ae14e8a35aeccdd750a224d01783e77fa5a96</t>
  </si>
  <si>
    <t xml:space="preserve">library/102_w-maldives/factsheet/2019_W_Retreat-Maldives-Factsheet.pdf</t>
  </si>
  <si>
    <t xml:space="preserve">2024_maldives-map-by-maldives-tourism.pdf</t>
  </si>
  <si>
    <t xml:space="preserve">maldivestourism.net</t>
  </si>
  <si>
    <t xml:space="preserve">https://www.maldivestourism.net/wp-content/uploads/maldives-map-by-maldives-tourism.pdf</t>
  </si>
  <si>
    <t xml:space="preserve">0acc63029f128b4912672b0589f8e4e9fcd9064d100dd29b05aadae3bc9c8949</t>
  </si>
  <si>
    <t xml:space="preserve">library/102_w-maldives/map/2024_maldives-map-by-maldives-tourism.pdf</t>
  </si>
  <si>
    <t xml:space="preserve">2022_c8e7f1090122203c346dde7f8be2c290.pdf</t>
  </si>
  <si>
    <t xml:space="preserve">maldivesexperts.com</t>
  </si>
  <si>
    <t xml:space="preserve">https://www.maldivesexperts.com/uploads/resorts/c8e7f1090122203c346dde7f8be2c290.pdf</t>
  </si>
  <si>
    <t xml:space="preserve">75d951244a25c4f8c94b48048750ceb17c66155599b03f0895a10ec18556d53d</t>
  </si>
  <si>
    <t xml:space="preserve">library/102_w-maldives/spa_menu/2022_c8e7f1090122203c346dde7f8be2c290.pdf</t>
  </si>
  <si>
    <t xml:space="preserve">2022_ad0e8a7d99256672d5f992e76ef7ead2.pdf</t>
  </si>
  <si>
    <t xml:space="preserve">https://www.maldivesexperts.com/uploads/resorts/ad0e8a7d99256672d5f992e76ef7ead2.pdf</t>
  </si>
  <si>
    <t xml:space="preserve">9e00a74ee760980ceb67c7c9380b77db25fe9b37cb5245c78d2718f0fa20e77e</t>
  </si>
  <si>
    <t xml:space="preserve">library/102_w-maldives/spa_menu/2022_ad0e8a7d99256672d5f992e76ef7ead2.pdf</t>
  </si>
  <si>
    <t xml:space="preserve">2023_W-Maldives-Whats-Next-January-2023.pdf</t>
  </si>
  <si>
    <t xml:space="preserve">https://letsgomaldives.com/wp-content/uploads/2023/01/W-Maldives-Whats-Next-January-2023.pdf</t>
  </si>
  <si>
    <t xml:space="preserve">b2e016c034c444eebb7b99d12be382c94455986725f7659d9bbef94b84ec450a</t>
  </si>
  <si>
    <t xml:space="preserve">library/102_w-maldives/dining_menu/2023_W-Maldives-Whats-Next-January-2023.pdf</t>
  </si>
  <si>
    <t xml:space="preserve">2022_oceaneers-daily-club-activity-schedule.pdf</t>
  </si>
  <si>
    <t xml:space="preserve">https://www.finolhu.com/wp-content/uploads/2024/01/oceaneers-daily-club-activity-schedule.pdf</t>
  </si>
  <si>
    <t xml:space="preserve">f4054d12b1b6d6f9dbc3faaa47e9fab1a66aad4f7b46d3dfecfe6c42b33015a8</t>
  </si>
  <si>
    <t xml:space="preserve">library/102_w-maldives/excursions/2022_oceaneers-daily-club-activity-schedule.pdf</t>
  </si>
  <si>
    <t xml:space="preserve">2022_538a360e92b56921329713a8af417bfc.pdf</t>
  </si>
  <si>
    <t xml:space="preserve">https://www.maldivesexperts.com/uploads/resorts/538a360e92b56921329713a8af417bfc.pdf</t>
  </si>
  <si>
    <t xml:space="preserve">d364789b77d0fa5cad42ab88c67aa2f5cd073524fbff68f7941848cc55c898ef</t>
  </si>
  <si>
    <t xml:space="preserve">library/102_w-maldives/brochure/2022_538a360e92b56921329713a8af417bfc.pdf</t>
  </si>
  <si>
    <t xml:space="preserve">2023_W-Maldives-Whats-Next-Newsletter-August-2023.pdf</t>
  </si>
  <si>
    <t xml:space="preserve">https://letsgomaldives.com/wp-content/uploads/2023/08/W-Maldives-Whats-Next-Newsletter-August-2023.pdf</t>
  </si>
  <si>
    <t xml:space="preserve">281830281e49f57db9bf943d9d976ad7dfd6b696a56e91bcc3109de43ab195f0</t>
  </si>
  <si>
    <t xml:space="preserve">library/102_w-maldives/press_kit/2023_W-Maldives-Whats-Next-Newsletter-August-2023.pdf</t>
  </si>
  <si>
    <t xml:space="preserve">2023_bb26ab8ea54621ea88bffcaba7ddb59b.pdf</t>
  </si>
  <si>
    <t xml:space="preserve">https://www.maldivesexperts.com/uploads/resorts/bb26ab8ea54621ea88bffcaba7ddb59b.pdf</t>
  </si>
  <si>
    <t xml:space="preserve">b979b32ca9ec2cffdf439ab1ee90e556fa622e90228ca87c2ddef24fe8dc0a26</t>
  </si>
  <si>
    <t xml:space="preserve">library/102_w-maldives/other/2023_bb26ab8ea54621ea88bffcaba7ddb59b.pdf</t>
  </si>
  <si>
    <t xml:space="preserve">2018_Fact-Sheet_EN.pdf</t>
  </si>
  <si>
    <t xml:space="preserve">https://www.neoscapesmaldives.com/wp-content/uploads/Fact-Sheet_EN.pdf</t>
  </si>
  <si>
    <t xml:space="preserve">fb4976f3c42e83d80f87a4fa2d98c8f95f91d6185a9be159f4b2c89f5de2c2b8</t>
  </si>
  <si>
    <t xml:space="preserve">library/103_sheraton-maldives-full-moon-resort-spa/factsheet/2018_Fact-Sheet_EN.pdf</t>
  </si>
  <si>
    <t xml:space="preserve">2025_Resort-Map_EN.pdf</t>
  </si>
  <si>
    <t xml:space="preserve">https://www.neoscapesmaldives.com/wp-content/uploads/Resort-Map_EN.pdf</t>
  </si>
  <si>
    <t xml:space="preserve">6bbda48d9817e59ab1ed0b8a4ea9928f29f8426c02c05966d149162ac1afab8a</t>
  </si>
  <si>
    <t xml:space="preserve">library/103_sheraton-maldives-full-moon-resort-spa/map/2025_Resort-Map_EN.pdf</t>
  </si>
  <si>
    <t xml:space="preserve">ambiguous match [103]</t>
  </si>
  <si>
    <t xml:space="preserve">2026_Finolhu-Easter-2026-Programme.pdf</t>
  </si>
  <si>
    <t xml:space="preserve">https://letsgomaldives.com/wp-content/uploads/2026/02/Finolhu-Easter-2026-Programme.pdf</t>
  </si>
  <si>
    <t xml:space="preserve">447517dc906c0eb85cf196e03f3d42dc2e434c35de48771277071c63a4abad2b</t>
  </si>
  <si>
    <t xml:space="preserve">library/103_sheraton-maldives-full-moon-resort-spa/calendar/2026_Finolhu-Easter-2026-Programme.pdf</t>
  </si>
  <si>
    <t xml:space="preserve">2026_finolhu-easter-program-2026.pdf</t>
  </si>
  <si>
    <t xml:space="preserve">https://www.finolhu.com/wp-content/uploads/2026/03/finolhu-easter-program-2026.pdf</t>
  </si>
  <si>
    <t xml:space="preserve">5744470c51ba43e4b07fef0e2d08796c1f9cc31952c43f23bda0c6dd3c57114a</t>
  </si>
  <si>
    <t xml:space="preserve">library/103_sheraton-maldives-full-moon-resort-spa/calendar/2026_finolhu-easter-program-2026.pdf</t>
  </si>
  <si>
    <t xml:space="preserve">ambiguous match [103, 136]</t>
  </si>
  <si>
    <t xml:space="preserve">2025_241220_-_Factsheet.pdf</t>
  </si>
  <si>
    <t xml:space="preserve">https://www.neoscapesmaldives.com/wp-content/uploads/241220_-_Factsheet.pdf</t>
  </si>
  <si>
    <t xml:space="preserve">0c265544e28055a95e4b3c8ff1cf5a7365e294b3cd6b72851a9212f3deb68c8b</t>
  </si>
  <si>
    <t xml:space="preserve">library/105_kuda-villingili-resort-maldives/factsheet/2025_241220_-_Factsheet.pdf</t>
  </si>
  <si>
    <t xml:space="preserve">2026_Wedding-Brochure-2026-Kuda-Villingili-1.pdf</t>
  </si>
  <si>
    <t xml:space="preserve">kudavillingili.com</t>
  </si>
  <si>
    <t xml:space="preserve">https://dhshr15av118h.cloudfront.net/2026/03/Wedding-Brochure-2026-Kuda-Villingili-1.pdf</t>
  </si>
  <si>
    <t xml:space="preserve">https://dhshr15av118h.cloudfront.net/2026/03/Wedding-Brochure-2026-Kuda-Villingili-1.pdf | https://dhshr15av118h.cloudfront.net/2026/03/Wedding-Brochure-2026-Kuda-Villingili-4.pdf | https://www.kudavillingili.com/download-pdf/?id=weddingbrochure</t>
  </si>
  <si>
    <t xml:space="preserve">bee9ee983975f1131b214ecd60c0d38f88a05bfbea01b6487e0d67b238f8eace</t>
  </si>
  <si>
    <t xml:space="preserve">library/105_kuda-villingili-resort-maldives/wedding/2026_Wedding-Brochure-2026-Kuda-Villingili-1.pdf</t>
  </si>
  <si>
    <t xml:space="preserve">2027_Kuda-Villingili-Resort-Map.pdf</t>
  </si>
  <si>
    <t xml:space="preserve">https://dhshr15av118h.cloudfront.net/2026/07/Kuda-Villingili-Resort-Map.pdf</t>
  </si>
  <si>
    <t xml:space="preserve">70546ee64e9c389728561be1f86e4656c26a340ae051435d3d917e7930fd1aac</t>
  </si>
  <si>
    <t xml:space="preserve">library/105_kuda-villingili-resort-maldives/map/2027_Kuda-Villingili-Resort-Map.pdf</t>
  </si>
  <si>
    <t xml:space="preserve">2026_Kuda-Villingili-Sustainability-Management-Plan-2026_updated.pdf</t>
  </si>
  <si>
    <t xml:space="preserve">https://dhshr15av118h.cloudfront.net/2026/07/Kuda-Villingili-Sustainability-Management-Plan-2026_updated.pdf</t>
  </si>
  <si>
    <t xml:space="preserve">https://dhshr15av118h.cloudfront.net/2026/07/Kuda-Villingili-Sustainability-Management-Plan-2026_updated.pdf | https://www.kudavillingili.com/download-pdf/?id=sustainmanage</t>
  </si>
  <si>
    <t xml:space="preserve">cffb3e7f635d20fdd4a48c606bc1baff93ac31ab4106f28feb7fc8003c4f734c</t>
  </si>
  <si>
    <t xml:space="preserve">library/105_kuda-villingili-resort-maldives/map/2026_Kuda-Villingili-Sustainability-Management-Plan-2026_updated.pdf</t>
  </si>
  <si>
    <t xml:space="preserve">2026_Kuda-Villingili-Sustainability-Management-Plan-2026.pdf</t>
  </si>
  <si>
    <t xml:space="preserve">https://dhshr15av118h.cloudfront.net/2026/06/Kuda-Villingili-Sustainability-Management-Plan-2026.pdf</t>
  </si>
  <si>
    <t xml:space="preserve">251678c4bdf347a8324c3929af528746f71cbb2f597abaa94c3fb1d765eabe3d</t>
  </si>
  <si>
    <t xml:space="preserve">library/105_kuda-villingili-resort-maldives/map/2026_Kuda-Villingili-Sustainability-Management-Plan-2026.pdf</t>
  </si>
  <si>
    <t xml:space="preserve">2025_KV-Floor-Plan.pdf</t>
  </si>
  <si>
    <t xml:space="preserve">https://dhshr15av118h.cloudfront.net/2026/07/KV-Floor-Plan.pdf</t>
  </si>
  <si>
    <t xml:space="preserve">4556bd408a4d03a481bfdd6b21cb323e16a99df8de30a5a8742f1e153864e7c3</t>
  </si>
  <si>
    <t xml:space="preserve">library/105_kuda-villingili-resort-maldives/map/2025_KV-Floor-Plan.pdf</t>
  </si>
  <si>
    <t xml:space="preserve">2024_Kuda-Villingili-Resort-Map.pdf</t>
  </si>
  <si>
    <t xml:space="preserve">https://www.neoscapesmaldives.com/wp-content/uploads/Kuda-Villingili-Resort-Map.pdf</t>
  </si>
  <si>
    <t xml:space="preserve">b00a71d24a5ee12e8e76b265fed9f126e2148493340829acfac188ca09e45947</t>
  </si>
  <si>
    <t xml:space="preserve">library/105_kuda-villingili-resort-maldives/map/2024_Kuda-Villingili-Resort-Map.pdf</t>
  </si>
  <si>
    <t xml:space="preserve">2026_Spa-Menu-A4-Square.pdf</t>
  </si>
  <si>
    <t xml:space="preserve">https://dhshr15av118h.cloudfront.net/2026/07/Spa-Menu-A4-Square.pdf</t>
  </si>
  <si>
    <t xml:space="preserve">https://dhshr15av118h.cloudfront.net/2026/07/Spa-Menu-A4-Square.pdf | https://www.kudavillingili.com/download-pdf/?id=thespamenu</t>
  </si>
  <si>
    <t xml:space="preserve">61487defee8651fa3bd746e218374103c099828436601dcad460688691482195</t>
  </si>
  <si>
    <t xml:space="preserve">library/105_kuda-villingili-resort-maldives/spa_menu/2026_Spa-Menu-A4-Square.pdf</t>
  </si>
  <si>
    <t xml:space="preserve">ambiguous match [105]</t>
  </si>
  <si>
    <t xml:space="preserve">2026_Marumi_Lunch_CN.pdf</t>
  </si>
  <si>
    <t xml:space="preserve">https://dhshr15av118h.cloudfront.net/2026/09/Marumi_Lunch_CN.pdf</t>
  </si>
  <si>
    <t xml:space="preserve">dea58ff914a6172753f0506d986164d3469587c21b48fcf506141165ffdd597d</t>
  </si>
  <si>
    <t xml:space="preserve">library/105_kuda-villingili-resort-maldives/dining_menu/2026_Marumi_Lunch_CN.pdf</t>
  </si>
  <si>
    <t xml:space="preserve">2026_eid-2026.pdf</t>
  </si>
  <si>
    <t xml:space="preserve">https://dhshr15av118h.cloudfront.net/2026/02/eid-2026.pdf</t>
  </si>
  <si>
    <t xml:space="preserve">68a6a9716e549e672b6e01a841f7c997fd801278f9acbf93f7a9dbc8899781cd</t>
  </si>
  <si>
    <t xml:space="preserve">library/105_kuda-villingili-resort-maldives/dining_menu/2026_eid-2026.pdf</t>
  </si>
  <si>
    <t xml:space="preserve">2026_Valentines-Day-2026_Kuda-Villingili-Maldives.pdf</t>
  </si>
  <si>
    <t xml:space="preserve">https://dhshr15av118h.cloudfront.net/2026/02/Valentines-Day-2026_Kuda-Villingili-Maldives.pdf</t>
  </si>
  <si>
    <t xml:space="preserve">e2380f7de63a2c4b94f86d7acd2ee0923f029cf144b363084504fa3d79f7e7da</t>
  </si>
  <si>
    <t xml:space="preserve">library/105_kuda-villingili-resort-maldives/dining_menu/2026_Valentines-Day-2026_Kuda-Villingili-Maldives.pdf</t>
  </si>
  <si>
    <t xml:space="preserve">2021_Marumi_Beverage_Menu.pdf</t>
  </si>
  <si>
    <t xml:space="preserve">https://dhshr15av118h.cloudfront.net/2026/07/Marumi_Beverage_Menu.pdf</t>
  </si>
  <si>
    <t xml:space="preserve">8a1f17f6b94e43b689557736c821d70ee0c5caf9a42161e2b61a68abe6f2fcd3</t>
  </si>
  <si>
    <t xml:space="preserve">library/105_kuda-villingili-resort-maldives/dining_menu/2021_Marumi_Beverage_Menu.pdf</t>
  </si>
  <si>
    <t xml:space="preserve">2022_document.pdf</t>
  </si>
  <si>
    <t xml:space="preserve">https://www.kudavillingili.com/download-pdf/?id=envpolicy</t>
  </si>
  <si>
    <t xml:space="preserve">644f2da7996465cc9516ca9c4d2c0dd1821758bd094d3b11225d33d8a212ae4b</t>
  </si>
  <si>
    <t xml:space="preserve">library/105_kuda-villingili-resort-maldives/sustainability/2022_document.pdf</t>
  </si>
  <si>
    <t xml:space="preserve">2026_Kuda-Villingili-Maldives-Easter-Brochure-2026.pdf</t>
  </si>
  <si>
    <t xml:space="preserve">https://dhshr15av118h.cloudfront.net/2026/02/Kuda-Villingili-Maldives-Easter-Brochure-2026.pdf</t>
  </si>
  <si>
    <t xml:space="preserve">42cdaea0c63bfcc71153e01ba449b868f3b6e155e54fd22ced06b766b2d8bc82</t>
  </si>
  <si>
    <t xml:space="preserve">library/105_kuda-villingili-resort-maldives/calendar/2026_Kuda-Villingili-Maldives-Easter-Brochure-2026.pdf</t>
  </si>
  <si>
    <t xml:space="preserve">2026_Lunar-New-Year-Programm-2026_Kuda-Villingili-Resort.pdf</t>
  </si>
  <si>
    <t xml:space="preserve">https://dhshr15av118h.cloudfront.net/2026/02/Lunar-New-Year-Programm-2026_Kuda-Villingili-Resort.pdf</t>
  </si>
  <si>
    <t xml:space="preserve">d7e460a8b4e773bca89b37ffb8d7a970ad6d96ffee9a228187e733eec26504a8</t>
  </si>
  <si>
    <t xml:space="preserve">library/105_kuda-villingili-resort-maldives/calendar/2026_Lunar-New-Year-Programm-2026_Kuda-Villingili-Resort.pdf</t>
  </si>
  <si>
    <t xml:space="preserve">2025_Festive-Brochure-2025-Kuda-Villingili-Maldives.pdf</t>
  </si>
  <si>
    <t xml:space="preserve">https://dhshr15av118h.cloudfront.net/2025/12/Festive-Brochure-2025-Kuda-Villingili-Maldives.pdf</t>
  </si>
  <si>
    <t xml:space="preserve">d435800478615de437066f0ce390ef4f4ec74d4e37f4b6f9bf3846c33a9da4f2</t>
  </si>
  <si>
    <t xml:space="preserve">library/105_kuda-villingili-resort-maldives/calendar/2025_Festive-Brochure-2025-Kuda-Villingili-Maldives.pdf</t>
  </si>
  <si>
    <t xml:space="preserve">2026_Halloween-Brochure-2026-Friendly-Spirits-and-Ghosts-After-Dark.pdf</t>
  </si>
  <si>
    <t xml:space="preserve">https://dhshr15av118h.cloudfront.net/2026/08/Halloween-Brochure-2026-Friendly-Spirits-and-Ghosts-After-Dark.pdf</t>
  </si>
  <si>
    <t xml:space="preserve">171f88420f0a80a2b92ad14a380872908f7445d0a501990717cf26eef605402e</t>
  </si>
  <si>
    <t xml:space="preserve">library/105_kuda-villingili-resort-maldives/brochure/2026_Halloween-Brochure-2026-Friendly-Spirits-and-Ghosts-After-Dark.pdf</t>
  </si>
  <si>
    <t xml:space="preserve">2026_KV-Chinese-Golden-Week-Brochure-2026.pdf</t>
  </si>
  <si>
    <t xml:space="preserve">https://dhshr15av118h.cloudfront.net/2026/09/KV-Chinese-Golden-Week-Brochure-2026.pdf</t>
  </si>
  <si>
    <t xml:space="preserve">84a84e4610a15cc6b0116f19c321371b18d4cd128624bfbca0a9ba2a210f04e7</t>
  </si>
  <si>
    <t xml:space="preserve">library/105_kuda-villingili-resort-maldives/brochure/2026_KV-Chinese-Golden-Week-Brochure-2026.pdf</t>
  </si>
  <si>
    <t xml:space="preserve">2026_Golden-Week-Brochure-2026.pdf</t>
  </si>
  <si>
    <t xml:space="preserve">https://dhshr15av118h.cloudfront.net/2026/09/Golden-Week-Brochure-2026.pdf</t>
  </si>
  <si>
    <t xml:space="preserve">e0dafdb51a34eca501caf74a569ef6fea3676af776ac051530bcf389b1d0c81a</t>
  </si>
  <si>
    <t xml:space="preserve">library/105_kuda-villingili-resort-maldives/brochure/2026_Golden-Week-Brochure-2026.pdf</t>
  </si>
  <si>
    <t xml:space="preserve">2026__-_-KudaVillingili-_-_Conde-Nast-Traveller-Middle-East-Readers-Choice-Awards-2026.pdf</t>
  </si>
  <si>
    <t xml:space="preserve">https://dhshr15av118h.cloudfront.net/2026/09/%D0%9F%D1%80%D0%BE%D0%B3%D0%BE%D0%BB%D0%BE%D1%81%D1%83%D0%B9%D1%82%D0%B5-%D0%B7%D0%B0-KudaVillingili-%D0%B2-%D0%BF%D1%80%D0%B5%D0%BC%D0%B8%D0%B8Conde-Nast-Traveller-Middle-East-Readers-Choice-Awards-2026.pdf</t>
  </si>
  <si>
    <t xml:space="preserve">87f2955e1534fcae994a72ed0c227b56285b7732a343403ebfe5a72108fcd0f3</t>
  </si>
  <si>
    <t xml:space="preserve">library/105_kuda-villingili-resort-maldives/press_kit/2026__-_-KudaVillingili-_-_Conde-Nast-Traveller-Middle-East-Readers-Choice-Awards-2026.pdf</t>
  </si>
  <si>
    <t xml:space="preserve">2024_document.pdf</t>
  </si>
  <si>
    <t xml:space="preserve">https://www.kudavillingili.com/download-pdf/?id=fitness</t>
  </si>
  <si>
    <t xml:space="preserve">f84dd565cacf83a1e73365f89316834b12fec74e4ca91dfa027893cf93584f16</t>
  </si>
  <si>
    <t xml:space="preserve">library/105_kuda-villingili-resort-maldives/press_kit/2024_document.pdf</t>
  </si>
  <si>
    <t xml:space="preserve">https://www.kudavillingili.com/download-pdf/?id=flplantwo</t>
  </si>
  <si>
    <t xml:space="preserve">1e07d94900f7a951d5d51fb1e6657885db236139633870c5f5d89f882dd8842b</t>
  </si>
  <si>
    <t xml:space="preserve">library/105_kuda-villingili-resort-maldives/other/2024_document.pdf</t>
  </si>
  <si>
    <t xml:space="preserve">2024_0976b595_document.pdf</t>
  </si>
  <si>
    <t xml:space="preserve">https://www.kudavillingili.com/download-pdf/?id=flplanone</t>
  </si>
  <si>
    <t xml:space="preserve">0976b5951de7a66b4f4fbc29e637709d35c1672d833c0b5624167930b30a5479</t>
  </si>
  <si>
    <t xml:space="preserve">library/105_kuda-villingili-resort-maldives/other/2024_0976b595_document.pdf</t>
  </si>
  <si>
    <t xml:space="preserve">2022_Anantara_Kihavah_Maldives_Villas_Factsheet_Resort.pdf</t>
  </si>
  <si>
    <t xml:space="preserve">https://www.neoscapesmaldives.com/wp-content/uploads/Anantara_Kihavah_Maldives_Villas_Factsheet_Resort.pdf</t>
  </si>
  <si>
    <t xml:space="preserve">adc106ce0f1fd3de7b51a2a34cb8de17aac33e2a93d9b56ed75c3a6b4aae375a</t>
  </si>
  <si>
    <t xml:space="preserve">library/106_anantara-kihavah-villas/factsheet/2022_Anantara_Kihavah_Maldives_Villas_Factsheet_Resort.pdf</t>
  </si>
  <si>
    <t xml:space="preserve">2022_Anantara_Kihavah_Maldives_Villas_Resort_Map.pdf</t>
  </si>
  <si>
    <t xml:space="preserve">https://www.neoscapesmaldives.com/wp-content/uploads/Anantara_Kihavah_Maldives_Villas_Resort_Map.pdf</t>
  </si>
  <si>
    <t xml:space="preserve">9fa7397add16cfe62608c2606eca8bc0b3a499a4f6b9903dd7f1408e941bf2fb</t>
  </si>
  <si>
    <t xml:space="preserve">library/106_anantara-kihavah-villas/map/2022_Anantara_Kihavah_Maldives_Villas_Resort_Map.pdf</t>
  </si>
  <si>
    <t xml:space="preserve">2024_The-Westin-Maldives-2024-Easter-Celebration-Brochure.pdf</t>
  </si>
  <si>
    <t xml:space="preserve">https://letsgomaldives.com/wp-content/uploads/2024/03/The-Westin-Maldives-2024-Easter-Celebration-Brochure.pdf</t>
  </si>
  <si>
    <t xml:space="preserve">4ba0b52500d2828c8f7d88a84703891d8e3878cf40d5baf011671d436470c9ae</t>
  </si>
  <si>
    <t xml:space="preserve">library/107_the-westin-maldives-miriandhoo-resort/calendar/2024_The-Westin-Maldives-2024-Easter-Celebration-Brochure.pdf</t>
  </si>
  <si>
    <t xml:space="preserve">2024_RAHAA-RESORT-ALL-INCLUSIVE-MEAL-PLAN-2024.pdf</t>
  </si>
  <si>
    <t xml:space="preserve">https://letsgomaldives.com/wp-content/uploads/2024/03/RAHAA-RESORT-ALL-INCLUSIVE-MEAL-PLAN-2024.pdf</t>
  </si>
  <si>
    <t xml:space="preserve">3aa5bb782706b16f47b49dac82c778d9f83888753abba6489419a5da8800c580</t>
  </si>
  <si>
    <t xml:space="preserve">library/108_rahaa-resort/map/2024_RAHAA-RESORT-ALL-INCLUSIVE-MEAL-PLAN-2024.pdf</t>
  </si>
  <si>
    <t xml:space="preserve">2023_moofushi-factsheet-en-24april2023.pdf</t>
  </si>
  <si>
    <t xml:space="preserve">https://www.neoscapesmaldives.com/wp-content/uploads/moofushi-factsheet-en-24april2023.pdf</t>
  </si>
  <si>
    <t xml:space="preserve">5ebd8050b188741fa5ad44ce96986d305be59c3012aa3048310b73d684da611b</t>
  </si>
  <si>
    <t xml:space="preserve">library/109_constance-moofushi-resort/factsheet/2023_moofushi-factsheet-en-24april2023.pdf</t>
  </si>
  <si>
    <t xml:space="preserve">2010_Constance-Moofushi-Factsheet-_En.pdf</t>
  </si>
  <si>
    <t xml:space="preserve">constancehotels.com</t>
  </si>
  <si>
    <t xml:space="preserve">https://cdn.bfldr.com/4HTSVWZZ/at/2q2q6fv86927gcp4xqr7gtt/Constance-Moofushi-Factsheet-_En.pdf</t>
  </si>
  <si>
    <t xml:space="preserve">8ecc42ec98335ec1d080f1dcf8789a062432fda14f5dd0f425af11fa3536f412</t>
  </si>
  <si>
    <t xml:space="preserve">library/109_constance-moofushi-resort/factsheet/2010_Constance-Moofushi-Factsheet-_En.pdf</t>
  </si>
  <si>
    <t xml:space="preserve">2019_constance-moofushi-island-map.pdf</t>
  </si>
  <si>
    <t xml:space="preserve">https://www.neoscapesmaldives.com/wp-content/uploads/constance-moofushi-island-map.pdf</t>
  </si>
  <si>
    <t xml:space="preserve">b0725b04c31c2598ac98e9e8e3c2484d5c047a374eb3824748abfaca0ec355dc</t>
  </si>
  <si>
    <t xml:space="preserve">library/109_constance-moofushi-resort/map/2019_constance-moofushi-island-map.pdf</t>
  </si>
  <si>
    <t xml:space="preserve">2022_FM_Website_SignatureWeddingPackage-min.pdf</t>
  </si>
  <si>
    <t xml:space="preserve">https://furaveri.com/wp-content/uploads/2022/05/FM_Website_SignatureWeddingPackage-min.pdf</t>
  </si>
  <si>
    <t xml:space="preserve">5dc0a3334876d87322f09ccead815454634a4c05ac3663325bc51c703f99a4cf</t>
  </si>
  <si>
    <t xml:space="preserve">library/110_furaveri-island-resort-spa/wedding/2022_FM_Website_SignatureWeddingPackage-min.pdf</t>
  </si>
  <si>
    <t xml:space="preserve">2024_Meal-Plan-Details-Entitlements.pdf</t>
  </si>
  <si>
    <t xml:space="preserve">https://furaveri.com/wp-content/uploads/2024/11/Meal-Plan-Details-Entitlements.pdf</t>
  </si>
  <si>
    <t xml:space="preserve">d46b43f63120fb42f79fd2aeaac8ebb5fdb9708a79cae8538238015bdd6f235f</t>
  </si>
  <si>
    <t xml:space="preserve">library/110_furaveri-island-resort-spa/map/2024_Meal-Plan-Details-Entitlements.pdf</t>
  </si>
  <si>
    <t xml:space="preserve">2022_Bed-and-Breakfast-Meal-Plan-Details.pdf</t>
  </si>
  <si>
    <t xml:space="preserve">https://furaveri.com/wp-content/uploads/2022/08/Bed-and-Breakfast-Meal-Plan-Details.pdf</t>
  </si>
  <si>
    <t xml:space="preserve">62a1fc9a0a4e331fa25d65a9b57e4943bf369d7fa951147dac16cf323e81724e</t>
  </si>
  <si>
    <t xml:space="preserve">library/110_furaveri-island-resort-spa/map/2022_Bed-and-Breakfast-Meal-Plan-Details.pdf</t>
  </si>
  <si>
    <t xml:space="preserve">2022_Full-Board-Meal-Plan-Details.pdf</t>
  </si>
  <si>
    <t xml:space="preserve">https://furaveri.com/wp-content/uploads/2022/08/Full-Board-Meal-Plan-Details.pdf</t>
  </si>
  <si>
    <t xml:space="preserve">e2ed48b4d0c1be688764f357696e31394ad8495c0b3502783c0d44135e499780</t>
  </si>
  <si>
    <t xml:space="preserve">library/110_furaveri-island-resort-spa/map/2022_Full-Board-Meal-Plan-Details.pdf</t>
  </si>
  <si>
    <t xml:space="preserve">2022_Half-Board-Meal-Plan-Details.pdf</t>
  </si>
  <si>
    <t xml:space="preserve">https://furaveri.com/wp-content/uploads/2022/08/Half-Board-Meal-Plan-Details.pdf</t>
  </si>
  <si>
    <t xml:space="preserve">448cdf1888cafd90411963093232a1a5c2e806681b63ef922939ae8d8872e90b</t>
  </si>
  <si>
    <t xml:space="preserve">library/110_furaveri-island-resort-spa/map/2022_Half-Board-Meal-Plan-Details.pdf</t>
  </si>
  <si>
    <t xml:space="preserve">2025_WELLNESS-VILLAGE-MENU-17-gst.pdf</t>
  </si>
  <si>
    <t xml:space="preserve">https://furaveri.com/wp-content/uploads/2025/07/WELLNESS-VILLAGE-MENU-17-gst.pdf</t>
  </si>
  <si>
    <t xml:space="preserve">e88ea234d1593d88e3998b36eb37a37b051e63227b9e98ed313292cdb55ef935</t>
  </si>
  <si>
    <t xml:space="preserve">library/110_furaveri-island-resort-spa/spa_menu/2025_WELLNESS-VILLAGE-MENU-17-gst.pdf</t>
  </si>
  <si>
    <t xml:space="preserve">2023_Furaveri_Spa_Menu_2023.pdf</t>
  </si>
  <si>
    <t xml:space="preserve">https://furaveri.com/wp-content/uploads/2023/04/Furaveri_Spa_Menu_2023.pdf</t>
  </si>
  <si>
    <t xml:space="preserve">dd50bceb97454a291aa8cc8ce36c087b8e915d0b7dc394ffbdbe10703f4e449b</t>
  </si>
  <si>
    <t xml:space="preserve">library/110_furaveri-island-resort-spa/spa_menu/2023_Furaveri_Spa_Menu_2023.pdf</t>
  </si>
  <si>
    <t xml:space="preserve">2023_SPA_promo_WELLNESS-RETREAT_A3_A4_A5.pdf</t>
  </si>
  <si>
    <t xml:space="preserve">https://furaveri.com/wp-content/uploads/2023/06/SPA_promo_WELLNESS-RETREAT_A3_A4_A5.pdf</t>
  </si>
  <si>
    <t xml:space="preserve">3982fd4faef6d01612ffb50c2640734d1072570ed87558f1927c4904900535fa</t>
  </si>
  <si>
    <t xml:space="preserve">library/110_furaveri-island-resort-spa/spa_menu/2023_SPA_promo_WELLNESS-RETREAT_A3_A4_A5.pdf</t>
  </si>
  <si>
    <t xml:space="preserve">2023_Furaveri_Spa_Mobile_Menu_2023.pdf</t>
  </si>
  <si>
    <t xml:space="preserve">https://furaveri.com/wp-content/uploads/2023/02/Furaveri_Spa_Mobile_Menu_2023.pdf</t>
  </si>
  <si>
    <t xml:space="preserve">c2e46850b2bcd8d88b19eb28f762a683ebf032461fa780c0941cc6c6db99fb24</t>
  </si>
  <si>
    <t xml:space="preserve">library/110_furaveri-island-resort-spa/spa_menu/2023_Furaveri_Spa_Mobile_Menu_2023.pdf</t>
  </si>
  <si>
    <t xml:space="preserve">2019_FM_WellnessVillage_Menu.pdf</t>
  </si>
  <si>
    <t xml:space="preserve">https://furaveri.com/wp-content/uploads/2022/04/FM_WellnessVillage_Menu.pdf</t>
  </si>
  <si>
    <t xml:space="preserve">7b5c9ea2fb611f6d1affa974342c1ea9e599f763aecc5467955f55dbdb3f6465</t>
  </si>
  <si>
    <t xml:space="preserve">library/110_furaveri-island-resort-spa/spa_menu/2019_FM_WellnessVillage_Menu.pdf</t>
  </si>
  <si>
    <t xml:space="preserve">2025_Daily-Events-FB-MAY-2025.pdf</t>
  </si>
  <si>
    <t xml:space="preserve">https://furaveri.com/wp-content/uploads/2025/05/Daily-Events-FB-MAY-2025.pdf</t>
  </si>
  <si>
    <t xml:space="preserve">73d0f535da0a25be2b1411139e072532418d17e9d9be08e92551c2775d129085</t>
  </si>
  <si>
    <t xml:space="preserve">library/110_furaveri-island-resort-spa/dining_menu/2025_Daily-Events-FB-MAY-2025.pdf</t>
  </si>
  <si>
    <t xml:space="preserve">2025_INTO-THE-BLUES.pdf</t>
  </si>
  <si>
    <t xml:space="preserve">https://furaveri.com/wp-content/uploads/2025/12/INTO-THE-BLUES.pdf</t>
  </si>
  <si>
    <t xml:space="preserve">0cf7d1e7d8224f9db07bc4e2ce549276cf3f76f737c367e6df68dd7651294d0a</t>
  </si>
  <si>
    <t xml:space="preserve">library/110_furaveri-island-resort-spa/dining_menu/2025_INTO-THE-BLUES.pdf</t>
  </si>
  <si>
    <t xml:space="preserve">2022_Furaveri-DiveClub-Menu.pdf</t>
  </si>
  <si>
    <t xml:space="preserve">https://furaveri.com/wp-content/uploads/2022/04/Furaveri-DiveClub-Menu.pdf</t>
  </si>
  <si>
    <t xml:space="preserve">8dd28f4fd46f788c2d2939ab725054866c9326dad6de9c9496c893d3d9a75bc9</t>
  </si>
  <si>
    <t xml:space="preserve">library/110_furaveri-island-resort-spa/dining_menu/2022_Furaveri-DiveClub-Menu.pdf</t>
  </si>
  <si>
    <t xml:space="preserve">2021_Furaveri-Reyla-Adventures-Menu.pdf</t>
  </si>
  <si>
    <t xml:space="preserve">https://furaveri.com/wp-content/uploads/2022/04/Furaveri-Reyla-Adventures-Menu.pdf</t>
  </si>
  <si>
    <t xml:space="preserve">47347cac5a9b74c493170b67629ef023243ce93ed87bc40e6c4d760fdc6306f9</t>
  </si>
  <si>
    <t xml:space="preserve">library/110_furaveri-island-resort-spa/dining_menu/2021_Furaveri-Reyla-Adventures-Menu.pdf</t>
  </si>
  <si>
    <t xml:space="preserve">2025_DCF-Price-List-new.pdf</t>
  </si>
  <si>
    <t xml:space="preserve">https://furaveri.com/wp-content/uploads/2026/01/DCF-Price-List-new.pdf</t>
  </si>
  <si>
    <t xml:space="preserve">12f47b2de8dc009d1659c4e12c16eba19fb9aecdc9e5d05965d95b2b22388f45</t>
  </si>
  <si>
    <t xml:space="preserve">library/110_furaveri-island-resort-spa/dive_prices/2025_DCF-Price-List-new.pdf</t>
  </si>
  <si>
    <t xml:space="preserve">2023_Dive-Club-Furaveri-Price-List-2023.pdf</t>
  </si>
  <si>
    <t xml:space="preserve">https://furaveri.com/wp-content/uploads/2023/01/Dive-Club-Furaveri-Price-List-2023.pdf</t>
  </si>
  <si>
    <t xml:space="preserve">869a1f048db8b1d8294d012c7b53a3a4bea1b46cc6e3a8123c6a34516e6278b8</t>
  </si>
  <si>
    <t xml:space="preserve">library/110_furaveri-island-resort-spa/dive_prices/2023_Dive-Club-Furaveri-Price-List-2023.pdf</t>
  </si>
  <si>
    <t xml:space="preserve">2023_Watersports-Furaveri-2023.pdf</t>
  </si>
  <si>
    <t xml:space="preserve">https://furaveri.com/wp-content/uploads/2023/01/Watersports-Furaveri-2023.pdf</t>
  </si>
  <si>
    <t xml:space="preserve">e5e2a66dd336bea1613b7eb6a795e7dbc4803818c17a5c3ee8f67dd8558570f3</t>
  </si>
  <si>
    <t xml:space="preserve">library/110_furaveri-island-resort-spa/dive_prices/2023_Watersports-Furaveri-2023.pdf</t>
  </si>
  <si>
    <t xml:space="preserve">2023_2023-New-Price-List.pdf</t>
  </si>
  <si>
    <t xml:space="preserve">https://furaveri.com/wp-content/uploads/2022/12/2023-New-Price-List.pdf</t>
  </si>
  <si>
    <t xml:space="preserve">8e265a01603df864997a02673be32d621c2c0e0647d05b19502cbb1035cfdb1b</t>
  </si>
  <si>
    <t xml:space="preserve">library/110_furaveri-island-resort-spa/dive_prices/2023_2023-New-Price-List.pdf</t>
  </si>
  <si>
    <t xml:space="preserve">2025_Reyla-Adventure-Brochure-2025-AMENDED.pdf</t>
  </si>
  <si>
    <t xml:space="preserve">https://furaveri.com/wp-content/uploads/2025/07/Reyla-Adventure-Brochure-2025-AMENDED.pdf</t>
  </si>
  <si>
    <t xml:space="preserve">029309b39312beeefcec12544928fe8c289c005802251b24f4fff80f1f45bf70</t>
  </si>
  <si>
    <t xml:space="preserve">library/110_furaveri-island-resort-spa/excursions/2025_Reyla-Adventure-Brochure-2025-AMENDED.pdf</t>
  </si>
  <si>
    <t xml:space="preserve">2025_Reyla-Adventure-Brochure-2025-.pdf</t>
  </si>
  <si>
    <t xml:space="preserve">https://furaveri.com/wp-content/uploads/2025/05/Reyla-Adventure-Brochure-2025-.pdf</t>
  </si>
  <si>
    <t xml:space="preserve">86e3e1223688a25fa0161757e2e92b075a2646261b0a341d699f901d597541f8</t>
  </si>
  <si>
    <t xml:space="preserve">library/110_furaveri-island-resort-spa/excursions/2025_Reyla-Adventure-Brochure-2025-.pdf</t>
  </si>
  <si>
    <t xml:space="preserve">2026_Huvafen-Factsheet-2026.pdf</t>
  </si>
  <si>
    <t xml:space="preserve">huvafenfushi.com</t>
  </si>
  <si>
    <t xml:space="preserve">https://www.huvafenfushi.com/wp-content/uploads/2026/04/Huvafen-Factsheet-2026.pdf</t>
  </si>
  <si>
    <t xml:space="preserve">82f6fe8d2e19448f12798ce44f863c88d1d08d725d63d0b7d21d5e76750b0d3b</t>
  </si>
  <si>
    <t xml:space="preserve">library/111_huvafenfushi-maldives/factsheet/2026_Huvafen-Factsheet-2026.pdf</t>
  </si>
  <si>
    <t xml:space="preserve">2026_A4_Huvafen-Factsheet-2026.pdf</t>
  </si>
  <si>
    <t xml:space="preserve">https://www.huvafenfushi.com/wp-content/uploads/2026/02/A4_Huvafen-Factsheet-2026.pdf</t>
  </si>
  <si>
    <t xml:space="preserve">d838568362017e5200699ee7d32fd8735d95b47f09bb4af23507279f1baa5323</t>
  </si>
  <si>
    <t xml:space="preserve">library/111_huvafenfushi-maldives/factsheet/2026_A4_Huvafen-Factsheet-2026.pdf</t>
  </si>
  <si>
    <t xml:space="preserve">2025_Huvafen-Factsheet-2025-02.pdf</t>
  </si>
  <si>
    <t xml:space="preserve">https://www.huvafenfushi.com/wp-content/uploads/2025/09/Huvafen-Factsheet-2025-02.pdf</t>
  </si>
  <si>
    <t xml:space="preserve">47abda90865daf367a1a59bdc044c557f0554c7bdebca6b8211020e2e8e03adb</t>
  </si>
  <si>
    <t xml:space="preserve">library/111_huvafenfushi-maldives/factsheet/2025_Huvafen-Factsheet-2025-02.pdf</t>
  </si>
  <si>
    <t xml:space="preserve">2024_HF-Factsheet-2024.pdf</t>
  </si>
  <si>
    <t xml:space="preserve">https://www.huvafenfushi.com/wp-content/uploads/2024/09/HF-Factsheet-2024.pdf</t>
  </si>
  <si>
    <t xml:space="preserve">795a2b50a2eb1a48feee8cf71049d768401618c3f834694ec6dd23fdb7c4af3f</t>
  </si>
  <si>
    <t xml:space="preserve">library/111_huvafenfushi-maldives/factsheet/2024_HF-Factsheet-2024.pdf</t>
  </si>
  <si>
    <t xml:space="preserve">2020_Huvafen-Fushi-Factsheet-2020-Digital_rdc.pdf</t>
  </si>
  <si>
    <t xml:space="preserve">https://www.neoscapesmaldives.com/wp-content/uploads/Huvafen-Fushi-Factsheet-2020-Digital_rdc.pdf</t>
  </si>
  <si>
    <t xml:space="preserve">27ff8aea9534d473f1fb6ed498501050fbe19bdb8fb83905c8cecb6a9293b941</t>
  </si>
  <si>
    <t xml:space="preserve">library/111_huvafenfushi-maldives/factsheet/2020_Huvafen-Fushi-Factsheet-2020-Digital_rdc.pdf</t>
  </si>
  <si>
    <t xml:space="preserve">2026_Sand-and-Romance.pdf</t>
  </si>
  <si>
    <t xml:space="preserve">https://www.huvafenfushi.com/wp-content/uploads/2026/06/Sand-and-Romance.pdf</t>
  </si>
  <si>
    <t xml:space="preserve">44673899873ae52f0607d3595ae5e8ba04a2fb88f88e8eea1c91451eea7c3f08</t>
  </si>
  <si>
    <t xml:space="preserve">library/111_huvafenfushi-maldives/wedding/2026_Sand-and-Romance.pdf</t>
  </si>
  <si>
    <t xml:space="preserve">2025_Sand-and-Romance-Sand-dig-Dinner-2025.pdf</t>
  </si>
  <si>
    <t xml:space="preserve">https://www.huvafenfushi.com/wp-content/uploads/2023/12/Sand-and-Romance-Sand-dig-Dinner-2025.pdf</t>
  </si>
  <si>
    <t xml:space="preserve">57ee705de90da58c7b42fb3c7303167881549ca36edaf48bfb6f7988b79fe4a7</t>
  </si>
  <si>
    <t xml:space="preserve">library/111_huvafenfushi-maldives/wedding/2025_Sand-and-Romance-Sand-dig-Dinner-2025.pdf</t>
  </si>
  <si>
    <t xml:space="preserve">2017_HF-Corporate-Social-Responsibility.pdf</t>
  </si>
  <si>
    <t xml:space="preserve">https://www.huvafenfushi.com/wp-content/uploads/2026/06/HF-Corporate-Social-Responsibility.pdf</t>
  </si>
  <si>
    <t xml:space="preserve">524640772c49fb17e5f595969a8e576a17bf33a4ae79c44b642ba0f84653a60a</t>
  </si>
  <si>
    <t xml:space="preserve">library/111_huvafenfushi-maldives/events/2017_HF-Corporate-Social-Responsibility.pdf</t>
  </si>
  <si>
    <t xml:space="preserve">2024_HF-Resort-Map-2024.pdf</t>
  </si>
  <si>
    <t xml:space="preserve">https://www.huvafenfushi.com/wp-content/uploads/2025/03/HF-Resort-Map-2024.pdf</t>
  </si>
  <si>
    <t xml:space="preserve">719010792b782e5ed5a0b16aa07b5a89bc94293ce48f0936f18a3f1ab3c8bf20</t>
  </si>
  <si>
    <t xml:space="preserve">library/111_huvafenfushi-maldives/map/2024_HF-Resort-Map-2024.pdf</t>
  </si>
  <si>
    <t xml:space="preserve">2024_HF-Resort-Map.pdf</t>
  </si>
  <si>
    <t xml:space="preserve">https://www.huvafenfushi.com/wp-content/uploads/2024/07/HF-Resort-Map.pdf</t>
  </si>
  <si>
    <t xml:space="preserve">14f3810142a70b7a92361ac6015ffd422f2988ad0e1c40fb3083c2bcd99449ff</t>
  </si>
  <si>
    <t xml:space="preserve">library/111_huvafenfushi-maldives/map/2024_HF-Resort-Map.pdf</t>
  </si>
  <si>
    <t xml:space="preserve">2019_Resort-Map.pdf</t>
  </si>
  <si>
    <t xml:space="preserve">https://www.neoscapesmaldives.com/wp-content/uploads/Resort-Map.pdf</t>
  </si>
  <si>
    <t xml:space="preserve">74a139d7ae06d0394d881ec6d920f0b009261443408663eaa739b1fb20874d83</t>
  </si>
  <si>
    <t xml:space="preserve">library/111_huvafenfushi-maldives/map/2019_Resort-Map.pdf</t>
  </si>
  <si>
    <t xml:space="preserve">ambiguous match [111]</t>
  </si>
  <si>
    <t xml:space="preserve">2026_Inspirational-Wellbeing-Journey-2026.pdf</t>
  </si>
  <si>
    <t xml:space="preserve">https://www.huvafenfushi.com/wp-content/uploads/2026/09/Inspirational-Wellbeing-Journey-2026.pdf</t>
  </si>
  <si>
    <t xml:space="preserve">bf098ebbf84b4cde267f7a5c12edbe2ea53a76bad0af7282f373c0658856d394</t>
  </si>
  <si>
    <t xml:space="preserve">library/111_huvafenfushi-maldives/spa_menu/2026_Inspirational-Wellbeing-Journey-2026.pdf</t>
  </si>
  <si>
    <t xml:space="preserve">2026_Huvafen-Spa-Menu-2026_compressed.pdf</t>
  </si>
  <si>
    <t xml:space="preserve">https://www.huvafenfushi.com/wp-content/uploads/2026/07/Huvafen-Spa-Menu-2026_compressed.pdf</t>
  </si>
  <si>
    <t xml:space="preserve">e6f4209a76e79a15d5e66427eeb96557d18bf57e6ce1537e7c5a1b6d8ac2db9a</t>
  </si>
  <si>
    <t xml:space="preserve">library/111_huvafenfushi-maldives/spa_menu/2026_Huvafen-Spa-Menu-2026_compressed.pdf</t>
  </si>
  <si>
    <t xml:space="preserve">2026_HF-Spa-Price-list.pdf</t>
  </si>
  <si>
    <t xml:space="preserve">https://www.huvafenfushi.com/wp-content/uploads/2026/07/HF-Spa-Price-list.pdf</t>
  </si>
  <si>
    <t xml:space="preserve">4029e8a99c741315b616d963048aad48ed305cf631179b88081b1ae65450fe69</t>
  </si>
  <si>
    <t xml:space="preserve">library/111_huvafenfushi-maldives/spa_menu/2026_HF-Spa-Price-list.pdf</t>
  </si>
  <si>
    <t xml:space="preserve">2026_HF-Spa-Menu-2026-2.pdf</t>
  </si>
  <si>
    <t xml:space="preserve">https://www.huvafenfushi.com/wp-content/uploads/2026/03/HF-Spa-Menu-2026-2.pdf</t>
  </si>
  <si>
    <t xml:space="preserve">45618cb5a8395e76431796e4fe3218097fff0121cab61d7e9159feb16b30d182</t>
  </si>
  <si>
    <t xml:space="preserve">library/111_huvafenfushi-maldives/spa_menu/2026_HF-Spa-Menu-2026-2.pdf</t>
  </si>
  <si>
    <t xml:space="preserve">2025_HF_Spa-Menu-2025_Digital.pdf</t>
  </si>
  <si>
    <t xml:space="preserve">https://www.huvafenfushi.com/wp-content/uploads/2025/07/HF_Spa-Menu-2025_Digital.pdf</t>
  </si>
  <si>
    <t xml:space="preserve">f4ddb6aa0212ac5330ae487f271c025814280c7bcd106befd56f013c767a244b</t>
  </si>
  <si>
    <t xml:space="preserve">library/111_huvafenfushi-maldives/spa_menu/2025_HF_Spa-Menu-2025_Digital.pdf</t>
  </si>
  <si>
    <t xml:space="preserve">2025_HF-Spa-Menu-July-2025.pdf</t>
  </si>
  <si>
    <t xml:space="preserve">https://www.huvafenfushi.com/wp-content/uploads/2025/06/HF-Spa-Menu-July-2025.pdf</t>
  </si>
  <si>
    <t xml:space="preserve">932aa293250aeb77be51e3eba5a87d4de5bfd8fe0285c1757e010e8c4ff28e26</t>
  </si>
  <si>
    <t xml:space="preserve">library/111_huvafenfushi-maldives/spa_menu/2025_HF-Spa-Menu-July-2025.pdf</t>
  </si>
  <si>
    <t xml:space="preserve">2024_A4_Inspirational-Wellbeing-Journey.pdf</t>
  </si>
  <si>
    <t xml:space="preserve">https://www.huvafenfushi.com/wp-content/uploads/2024/12/A4_Inspirational-Wellbeing-Journey.pdf</t>
  </si>
  <si>
    <t xml:space="preserve">8d0e5394183615d5ba33d6c2f7c3ef12aed70c65c61efd672845069819b2623c</t>
  </si>
  <si>
    <t xml:space="preserve">library/111_huvafenfushi-maldives/spa_menu/2024_A4_Inspirational-Wellbeing-Journey.pdf</t>
  </si>
  <si>
    <t xml:space="preserve">2024_HF_Spa-Menu-2024_Digital.pdf</t>
  </si>
  <si>
    <t xml:space="preserve">https://www.huvafenfushi.com/wp-content/uploads/2024/11/HF_Spa-Menu-2024_Digital.pdf</t>
  </si>
  <si>
    <t xml:space="preserve">a791f78f83ba3e903bd00bc147f3eb8cb3a8ababc71529947d28517716754705</t>
  </si>
  <si>
    <t xml:space="preserve">library/111_huvafenfushi-maldives/spa_menu/2024_HF_Spa-Menu-2024_Digital.pdf</t>
  </si>
  <si>
    <t xml:space="preserve">2024_615333fd_HF_Spa-Menu-2024_Digital.pdf</t>
  </si>
  <si>
    <t xml:space="preserve">https://www.huvafenfushi.com/wp-content/uploads/2024/09/HF_Spa-Menu-2024_Digital.pdf</t>
  </si>
  <si>
    <t xml:space="preserve">615333fd6b0c3b20c66746b24330ba7385cc59889f97c7be58f9a478ffc13fa9</t>
  </si>
  <si>
    <t xml:space="preserve">library/111_huvafenfushi-maldives/spa_menu/2024_615333fd_HF_Spa-Menu-2024_Digital.pdf</t>
  </si>
  <si>
    <t xml:space="preserve">2024_2b8d5f23_A4_Inspirational-Wellbeing-Journey.pdf</t>
  </si>
  <si>
    <t xml:space="preserve">https://www.huvafenfushi.com/wp-content/uploads/2024/08/A4_Inspirational-Wellbeing-Journey.pdf</t>
  </si>
  <si>
    <t xml:space="preserve">2b8d5f239c705b65b85cd797e15031a3b2ecb3a72062c0c13cde369ac215720d</t>
  </si>
  <si>
    <t xml:space="preserve">library/111_huvafenfushi-maldives/spa_menu/2024_2b8d5f23_A4_Inspirational-Wellbeing-Journey.pdf</t>
  </si>
  <si>
    <t xml:space="preserve">2024_HF_Spa-Menu-2024_v2.pdf</t>
  </si>
  <si>
    <t xml:space="preserve">https://www.huvafenfushi.com/wp-content/uploads/2024/08/HF_Spa-Menu-2024_v2.pdf</t>
  </si>
  <si>
    <t xml:space="preserve">35b07a4a29627d398f09f3197824574280b37ab3cb14a64ddefe495f79b76ada</t>
  </si>
  <si>
    <t xml:space="preserve">library/111_huvafenfushi-maldives/spa_menu/2024_HF_Spa-Menu-2024_v2.pdf</t>
  </si>
  <si>
    <t xml:space="preserve">2024_iPad_HF-spa-pop-up-menu.pdf</t>
  </si>
  <si>
    <t xml:space="preserve">https://www.huvafenfushi.com/wp-content/uploads/2024/07/iPad_HF-spa-pop-up-menu.pdf</t>
  </si>
  <si>
    <t xml:space="preserve">ec630f97d5f1dd3fd1c26c23847731f36af537c07c6626ca08932b13e19783d1</t>
  </si>
  <si>
    <t xml:space="preserve">library/111_huvafenfushi-maldives/spa_menu/2024_iPad_HF-spa-pop-up-menu.pdf</t>
  </si>
  <si>
    <t xml:space="preserve">2026_UMbar-Beverage-Menu-2026-July.pdf</t>
  </si>
  <si>
    <t xml:space="preserve">https://www.huvafenfushi.com/wp-content/uploads/2026/07/UMbar-Beverage-Menu-2026-July.pdf</t>
  </si>
  <si>
    <t xml:space="preserve">c53ccb6f2dac5bebe1f57e1e5b5ba3db9701539774ebbfb17d1a879df7d27e3f</t>
  </si>
  <si>
    <t xml:space="preserve">library/111_huvafenfushi-maldives/dining_menu/2026_UMbar-Beverage-Menu-2026-July.pdf</t>
  </si>
  <si>
    <t xml:space="preserve">2026_Immerse-Latitude.pdf</t>
  </si>
  <si>
    <t xml:space="preserve">https://www.huvafenfushi.com/wp-content/uploads/2026/06/Immerse-Latitude.pdf</t>
  </si>
  <si>
    <t xml:space="preserve">ad924df39256714de74804d345ac94a55c34c507d13ce5027477023bbd196c73</t>
  </si>
  <si>
    <t xml:space="preserve">library/111_huvafenfushi-maldives/dining_menu/2026_Immerse-Latitude.pdf</t>
  </si>
  <si>
    <t xml:space="preserve">2026_Rock-Dinner.pdf</t>
  </si>
  <si>
    <t xml:space="preserve">https://www.huvafenfushi.com/wp-content/uploads/2026/06/Rock-Dinner.pdf</t>
  </si>
  <si>
    <t xml:space="preserve">a6fd316fadef606a0a228a75fb68e99e9ce3772df582bf99aaae7aba9658efe5</t>
  </si>
  <si>
    <t xml:space="preserve">library/111_huvafenfushi-maldives/dining_menu/2026_Rock-Dinner.pdf</t>
  </si>
  <si>
    <t xml:space="preserve">2026_Cardamom.pdf</t>
  </si>
  <si>
    <t xml:space="preserve">https://www.huvafenfushi.com/wp-content/uploads/2026/06/Cardamom.pdf</t>
  </si>
  <si>
    <t xml:space="preserve">8a0032de17e1c2674e1637273c0ea374e693f80fe51534dc600ef6d994ca759c</t>
  </si>
  <si>
    <t xml:space="preserve">library/111_huvafenfushi-maldives/dining_menu/2026_Cardamom.pdf</t>
  </si>
  <si>
    <t xml:space="preserve">2026_Sandbank-dinner.pdf</t>
  </si>
  <si>
    <t xml:space="preserve">https://www.huvafenfushi.com/wp-content/uploads/2026/06/Sandbank-dinner.pdf</t>
  </si>
  <si>
    <t xml:space="preserve">a11486333d437da0a1fd02a9c04a37c94046e00e5b7619e69270ff3caf79f077</t>
  </si>
  <si>
    <t xml:space="preserve">library/111_huvafenfushi-maldives/dining_menu/2026_Sandbank-dinner.pdf</t>
  </si>
  <si>
    <t xml:space="preserve">2026_Sandbank-Lunch.pdf</t>
  </si>
  <si>
    <t xml:space="preserve">https://www.huvafenfushi.com/wp-content/uploads/2026/06/Sandbank-Lunch.pdf</t>
  </si>
  <si>
    <t xml:space="preserve">ca3adb44b0ef76fda0cd77f9f806e22f826d57cddc8c80b4e15431176844dc28</t>
  </si>
  <si>
    <t xml:space="preserve">library/111_huvafenfushi-maldives/dining_menu/2026_Sandbank-Lunch.pdf</t>
  </si>
  <si>
    <t xml:space="preserve">2026_Pooltop-dinner.pdf</t>
  </si>
  <si>
    <t xml:space="preserve">https://www.huvafenfushi.com/wp-content/uploads/2026/06/Pooltop-dinner.pdf</t>
  </si>
  <si>
    <t xml:space="preserve">afa6943d9fc57ae1f2129e451ff8163727139e65abc33445de7f7c703d6c3ae4</t>
  </si>
  <si>
    <t xml:space="preserve">library/111_huvafenfushi-maldives/dining_menu/2026_Pooltop-dinner.pdf</t>
  </si>
  <si>
    <t xml:space="preserve">2026_Chefs-Grill.pdf</t>
  </si>
  <si>
    <t xml:space="preserve">https://www.huvafenfushi.com/wp-content/uploads/2026/06/Chefs-Grill.pdf</t>
  </si>
  <si>
    <t xml:space="preserve">cd80f2ec9fa60489010654faee18a0eb399444250ca30de43841905bbcda92c8</t>
  </si>
  <si>
    <t xml:space="preserve">library/111_huvafenfushi-maldives/dining_menu/2026_Chefs-Grill.pdf</t>
  </si>
  <si>
    <t xml:space="preserve">2026_Vinum.pdf</t>
  </si>
  <si>
    <t xml:space="preserve">https://www.huvafenfushi.com/wp-content/uploads/2026/06/Vinum.pdf</t>
  </si>
  <si>
    <t xml:space="preserve">6f403160d042e6e0297b439f8da7ff514032b301956ee760446a6014529df02b</t>
  </si>
  <si>
    <t xml:space="preserve">library/111_huvafenfushi-maldives/dining_menu/2026_Vinum.pdf</t>
  </si>
  <si>
    <t xml:space="preserve">2026_Arabian-dinner.pdf</t>
  </si>
  <si>
    <t xml:space="preserve">https://www.huvafenfushi.com/wp-content/uploads/2026/06/Arabian-dinner.pdf</t>
  </si>
  <si>
    <t xml:space="preserve">1e24be73d8dba3f544ef69811023900340097b2bf1f6ae6d38d0797c0db6d2be</t>
  </si>
  <si>
    <t xml:space="preserve">library/111_huvafenfushi-maldives/dining_menu/2026_Arabian-dinner.pdf</t>
  </si>
  <si>
    <t xml:space="preserve">2025_Celsius-Dinner-Menu-December-2025.pdf</t>
  </si>
  <si>
    <t xml:space="preserve">https://www.huvafenfushi.com/wp-content/uploads/2023/12/Celsius-Dinner-Menu-December-2025.pdf</t>
  </si>
  <si>
    <t xml:space="preserve">9abff485c938af2d6c0221e951693134d71ea188146c7d33f358075344f2a0a4</t>
  </si>
  <si>
    <t xml:space="preserve">library/111_huvafenfushi-maldives/dining_menu/2025_Celsius-Dinner-Menu-December-2025.pdf</t>
  </si>
  <si>
    <t xml:space="preserve">2025_Sandbank-Lunch-2025.pdf.pdf</t>
  </si>
  <si>
    <t xml:space="preserve">https://www.huvafenfushi.com/wp-content/uploads/2023/12/Sandbank-Lunch-2025.pdf.pdf</t>
  </si>
  <si>
    <t xml:space="preserve">977bb0bd7b6abb2d2b5b82a8c93d470a48bc9fb638024a26732e46595de2df6f</t>
  </si>
  <si>
    <t xml:space="preserve">library/111_huvafenfushi-maldives/dining_menu/2025_Sandbank-Lunch-2025.pdf.pdf</t>
  </si>
  <si>
    <t xml:space="preserve">2025_Celsius-Dinner-Menu-November-2025.pdf</t>
  </si>
  <si>
    <t xml:space="preserve">https://www.huvafenfushi.com/wp-content/uploads/2023/12/Celsius-Dinner-Menu-November-2025.pdf</t>
  </si>
  <si>
    <t xml:space="preserve">77d36fced4e34b5f87a816d6537c5a9eee8ddc8dc43f7dbfd148c3f221991801</t>
  </si>
  <si>
    <t xml:space="preserve">library/111_huvafenfushi-maldives/dining_menu/2025_Celsius-Dinner-Menu-November-2025.pdf</t>
  </si>
  <si>
    <t xml:space="preserve">2025_Breakfast-Menu-Oct-2025.pdf</t>
  </si>
  <si>
    <t xml:space="preserve">https://www.huvafenfushi.com/wp-content/uploads/2023/12/Breakfast-Menu-Oct-2025.pdf</t>
  </si>
  <si>
    <t xml:space="preserve">3ba6a810b4275fa6d2ce51dc5f9ea52ef140970ff8990352792d85ca98df0592</t>
  </si>
  <si>
    <t xml:space="preserve">library/111_huvafenfushi-maldives/dining_menu/2025_Breakfast-Menu-Oct-2025.pdf</t>
  </si>
  <si>
    <t xml:space="preserve">2025_IBD-Menu-Latest-October-2025.pdf</t>
  </si>
  <si>
    <t xml:space="preserve">https://www.huvafenfushi.com/wp-content/uploads/2023/12/IBD-Menu-Latest-October-2025.pdf</t>
  </si>
  <si>
    <t xml:space="preserve">4876e9ef7cf102b5de32c040b8043e81448039d7e07523513c6b06ec4c5adea8</t>
  </si>
  <si>
    <t xml:space="preserve">library/111_huvafenfushi-maldives/dining_menu/2025_IBD-Menu-Latest-October-2025.pdf</t>
  </si>
  <si>
    <t xml:space="preserve">2025_Celsius-_-Dinner-Full-Menu-September-2025.pdf</t>
  </si>
  <si>
    <t xml:space="preserve">https://www.huvafenfushi.com/wp-content/uploads/2025/10/Celsius-_-Dinner-Full-Menu-September-2025.pdf</t>
  </si>
  <si>
    <t xml:space="preserve">64bb7c09a0bf836ad13ada41ddb9c92c911caef8f6862d087ef364d5f786356f</t>
  </si>
  <si>
    <t xml:space="preserve">library/111_huvafenfushi-maldives/dining_menu/2025_Celsius-_-Dinner-Full-Menu-September-2025.pdf</t>
  </si>
  <si>
    <t xml:space="preserve">2025_Chefs-BBQ-Gril-2025.pdf</t>
  </si>
  <si>
    <t xml:space="preserve">https://www.huvafenfushi.com/wp-content/uploads/2023/12/Chefs-BBQ-Gril-2025.pdf</t>
  </si>
  <si>
    <t xml:space="preserve">191e4d57449179f949838d51c16f05ad7820834cca45147bb36fb29726d6dc82</t>
  </si>
  <si>
    <t xml:space="preserve">library/111_huvafenfushi-maldives/dining_menu/2025_Chefs-BBQ-Gril-2025.pdf</t>
  </si>
  <si>
    <t xml:space="preserve">2025_Rock-Dinner-2025.pdf</t>
  </si>
  <si>
    <t xml:space="preserve">https://www.huvafenfushi.com/wp-content/uploads/2023/12/Rock-Dinner-2025.pdf</t>
  </si>
  <si>
    <t xml:space="preserve">78b57426eff548a5a3fe37dea3257180a87831d2ee5675e67004c8bc8b9f78b8</t>
  </si>
  <si>
    <t xml:space="preserve">library/111_huvafenfushi-maldives/dining_menu/2025_Rock-Dinner-2025.pdf</t>
  </si>
  <si>
    <t xml:space="preserve">2025_Cardamom-Dinner-2025.pdf</t>
  </si>
  <si>
    <t xml:space="preserve">https://www.huvafenfushi.com/wp-content/uploads/2023/12/Cardamom-Dinner-2025.pdf</t>
  </si>
  <si>
    <t xml:space="preserve">408c9dcb9b284ba83009d1fb9075ecbeaa1907d547ff6ad5e79a7bdddff08db5</t>
  </si>
  <si>
    <t xml:space="preserve">library/111_huvafenfushi-maldives/dining_menu/2025_Cardamom-Dinner-2025.pdf</t>
  </si>
  <si>
    <t xml:space="preserve">2025_Sandbank-Lunch-2025.pdf</t>
  </si>
  <si>
    <t xml:space="preserve">https://www.huvafenfushi.com/wp-content/uploads/2023/12/Sandbank-Lunch-2025.pdf</t>
  </si>
  <si>
    <t xml:space="preserve">35201dc63d1a58e4595a77a2ff33c315dc32fdde505f367edd6d61508fd190d0</t>
  </si>
  <si>
    <t xml:space="preserve">library/111_huvafenfushi-maldives/dining_menu/2025_Sandbank-Lunch-2025.pdf</t>
  </si>
  <si>
    <t xml:space="preserve">2025_Sandbank-Dinner-2025.pdf</t>
  </si>
  <si>
    <t xml:space="preserve">https://www.huvafenfushi.com/wp-content/uploads/2023/12/Sandbank-Dinner-2025.pdf</t>
  </si>
  <si>
    <t xml:space="preserve">019419c10a36e9e516c2dbc3302809f4c68ea55ad18a0fa2070c224d0f812cb0</t>
  </si>
  <si>
    <t xml:space="preserve">library/111_huvafenfushi-maldives/dining_menu/2025_Sandbank-Dinner-2025.pdf</t>
  </si>
  <si>
    <t xml:space="preserve">2025_Sandbank-Dinner-Poster-2025.pdf</t>
  </si>
  <si>
    <t xml:space="preserve">https://www.huvafenfushi.com/wp-content/uploads/2023/12/Sandbank-Dinner-Poster-2025.pdf</t>
  </si>
  <si>
    <t xml:space="preserve">0bc2e53b01117b55da7dcb157cbfea833d7c391ee8374e733e8abefd8b9cd06c</t>
  </si>
  <si>
    <t xml:space="preserve">library/111_huvafenfushi-maldives/dining_menu/2025_Sandbank-Dinner-Poster-2025.pdf</t>
  </si>
  <si>
    <t xml:space="preserve">2025_Immerse-Latitude-2025.pdf</t>
  </si>
  <si>
    <t xml:space="preserve">https://www.huvafenfushi.com/wp-content/uploads/2023/12/Immerse-Latitude-2025.pdf</t>
  </si>
  <si>
    <t xml:space="preserve">dd8c85768f79b20122238b59319b27b217bf907b4417876ff59d63eee34d81c3</t>
  </si>
  <si>
    <t xml:space="preserve">library/111_huvafenfushi-maldives/dining_menu/2025_Immerse-Latitude-2025.pdf</t>
  </si>
  <si>
    <t xml:space="preserve">2025_Foglianis-Menu-2025.pdf</t>
  </si>
  <si>
    <t xml:space="preserve">https://www.huvafenfushi.com/wp-content/uploads/2023/12/Foglianis-Menu-2025.pdf</t>
  </si>
  <si>
    <t xml:space="preserve">7e3e961c3c5e7a738c2270ccb341e260fdf88cd05a89ec796ce0dcd6becda7f9</t>
  </si>
  <si>
    <t xml:space="preserve">library/111_huvafenfushi-maldives/dining_menu/2025_Foglianis-Menu-2025.pdf</t>
  </si>
  <si>
    <t xml:space="preserve">2025_RAW-Deck-Beverage-Menu.pdf.pdf</t>
  </si>
  <si>
    <t xml:space="preserve">https://www.huvafenfushi.com/wp-content/uploads/2025/07/RAW-Deck-Beverage-Menu.pdf.pdf</t>
  </si>
  <si>
    <t xml:space="preserve">7194dcf4311f94158c8077ebe4b905d09bedeb3848322e93eac6d3abed0e370c</t>
  </si>
  <si>
    <t xml:space="preserve">library/111_huvafenfushi-maldives/dining_menu/2025_RAW-Deck-Beverage-Menu.pdf.pdf</t>
  </si>
  <si>
    <t xml:space="preserve">2025_Vinum-Dinner-Menu-July-2025.pdf</t>
  </si>
  <si>
    <t xml:space="preserve">https://www.huvafenfushi.com/wp-content/uploads/2025/07/Vinum-Dinner-Menu-July-2025.pdf</t>
  </si>
  <si>
    <t xml:space="preserve">9f774184b156baffc6b1c6bab154ee8a84a76249056fb6f9d1250d2438fff409</t>
  </si>
  <si>
    <t xml:space="preserve">library/111_huvafenfushi-maldives/dining_menu/2025_Vinum-Dinner-Menu-July-2025.pdf</t>
  </si>
  <si>
    <t xml:space="preserve">2025_Huvafen_Fushi_Celsius_Breakfast_Menu.2025.pdf.pdf</t>
  </si>
  <si>
    <t xml:space="preserve">https://www.huvafenfushi.com/wp-content/uploads/2025/07/Huvafen_Fushi_Celsius_Breakfast_Menu.2025.pdf.pdf</t>
  </si>
  <si>
    <t xml:space="preserve">04f05a2cfec1cd0b1d4010bbc7fb0e166a4af1ef8bb2386d8946cf0ffebe7a30</t>
  </si>
  <si>
    <t xml:space="preserve">library/111_huvafenfushi-maldives/dining_menu/2025_Huvafen_Fushi_Celsius_Breakfast_Menu.2025.pdf.pdf</t>
  </si>
  <si>
    <t xml:space="preserve">2025_HB_HF_Celsius_Dinner_Menu-2025.pdf.pdf</t>
  </si>
  <si>
    <t xml:space="preserve">https://www.huvafenfushi.com/wp-content/uploads/2025/07/HB_HF_Celsius_Dinner_Menu-2025.pdf.pdf</t>
  </si>
  <si>
    <t xml:space="preserve">d7100ca99f8e17ad683fb7f63e6f3fd99bc89da6000d8face06ef62ec2752275</t>
  </si>
  <si>
    <t xml:space="preserve">library/111_huvafenfushi-maldives/dining_menu/2025_HB_HF_Celsius_Dinner_Menu-2025.pdf.pdf</t>
  </si>
  <si>
    <t xml:space="preserve">2025_RAW-Lunch-Menu-2025.pdf.pdf</t>
  </si>
  <si>
    <t xml:space="preserve">https://www.huvafenfushi.com/wp-content/uploads/2025/07/RAW-Lunch-Menu-2025.pdf.pdf</t>
  </si>
  <si>
    <t xml:space="preserve">02609c8e2812ee1f222389d55e715f1dd3f7023d109e3a69509aa3ed372d5688</t>
  </si>
  <si>
    <t xml:space="preserve">library/111_huvafenfushi-maldives/dining_menu/2025_RAW-Lunch-Menu-2025.pdf.pdf</t>
  </si>
  <si>
    <t xml:space="preserve">2025_Salt-Menu-EN-July-2025.pdf</t>
  </si>
  <si>
    <t xml:space="preserve">https://www.huvafenfushi.com/wp-content/uploads/2025/07/Salt-Menu-EN-July-2025.pdf</t>
  </si>
  <si>
    <t xml:space="preserve">31684d596f58c6f729578be25d15987492c0835937d834fb54a1f4eff571675e</t>
  </si>
  <si>
    <t xml:space="preserve">library/111_huvafenfushi-maldives/dining_menu/2025_Salt-Menu-EN-July-2025.pdf</t>
  </si>
  <si>
    <t xml:space="preserve">2024_Sandbank-Lunch-Poster-2024.pdf</t>
  </si>
  <si>
    <t xml:space="preserve">https://www.huvafenfushi.com/wp-content/uploads/2025/03/Sandbank-Lunch-Poster-2024.pdf</t>
  </si>
  <si>
    <t xml:space="preserve">f27f0762c2b32a33f112ef977375530c6c09b9a75e5ed74d664103ba6bb785b6</t>
  </si>
  <si>
    <t xml:space="preserve">library/111_huvafenfushi-maldives/dining_menu/2024_Sandbank-Lunch-Poster-2024.pdf</t>
  </si>
  <si>
    <t xml:space="preserve">2024_Sandbank-Dinner-Poster-2024b.pdf</t>
  </si>
  <si>
    <t xml:space="preserve">https://www.huvafenfushi.com/wp-content/uploads/2025/01/Sandbank-Dinner-Poster-2024b.pdf</t>
  </si>
  <si>
    <t xml:space="preserve">258997bc6169978722caa8640be9d0ea4a81a0ca0bbdc87cd9c3bacc8fa5f3ef</t>
  </si>
  <si>
    <t xml:space="preserve">library/111_huvafenfushi-maldives/dining_menu/2024_Sandbank-Dinner-Poster-2024b.pdf</t>
  </si>
  <si>
    <t xml:space="preserve">2022_Sandbank-lunch-wine-selection.pdf</t>
  </si>
  <si>
    <t xml:space="preserve">https://www.huvafenfushi.com/wp-content/uploads/2026/06/Sandbank-lunch-wine-selection.pdf</t>
  </si>
  <si>
    <t xml:space="preserve">d5bc4486f3553a4223e55ac7944a3b50696526be2f271d823d304be3975bf4cc</t>
  </si>
  <si>
    <t xml:space="preserve">library/111_huvafenfushi-maldives/dining_menu/2022_Sandbank-lunch-wine-selection.pdf</t>
  </si>
  <si>
    <t xml:space="preserve">2015_Lobster-Champagne.pdf</t>
  </si>
  <si>
    <t xml:space="preserve">https://www.huvafenfushi.com/wp-content/uploads/2026/06/Lobster-Champagne.pdf</t>
  </si>
  <si>
    <t xml:space="preserve">e31e276c8e66c173c528804b8b3e0593436e7d1ae3b1efa1aea5191ef864fa62</t>
  </si>
  <si>
    <t xml:space="preserve">library/111_huvafenfushi-maldives/dining_menu/2015_Lobster-Champagne.pdf</t>
  </si>
  <si>
    <t xml:space="preserve">2026_Pricelist-Updated-2026.pdf</t>
  </si>
  <si>
    <t xml:space="preserve">https://www.huvafenfushi.com/wp-content/uploads/2026/05/Pricelist-Updated-2026.pdf</t>
  </si>
  <si>
    <t xml:space="preserve">b2fded9c3ed9d72bd718cf1376af82394d241548821c88729d366af5872c0406</t>
  </si>
  <si>
    <t xml:space="preserve">library/111_huvafenfushi-maldives/dive_prices/2026_Pricelist-Updated-2026.pdf</t>
  </si>
  <si>
    <t xml:space="preserve">2025_Float-Pricelist_2025.pdf</t>
  </si>
  <si>
    <t xml:space="preserve">https://www.huvafenfushi.com/wp-content/uploads/2025/01/Float-Pricelist_2025.pdf</t>
  </si>
  <si>
    <t xml:space="preserve">9d9984277c4289f49bee66bc02df616b5d297d83a6afd9ec0d14fa7018d1f3b9</t>
  </si>
  <si>
    <t xml:space="preserve">library/111_huvafenfushi-maldives/dive_prices/2025_Float-Pricelist_2025.pdf</t>
  </si>
  <si>
    <t xml:space="preserve">2024_HF-Chinese-FAQ.pdf</t>
  </si>
  <si>
    <t xml:space="preserve">https://www.huvafenfushi.com/wp-content/uploads/2024/12/HF-Chinese-FAQ.pdf</t>
  </si>
  <si>
    <t xml:space="preserve">5d6750bbfeab71fbd82ef8bae770b0b3ac0a4e93103bc980ca0733c75bf93b4a</t>
  </si>
  <si>
    <t xml:space="preserve">library/111_huvafenfushi-maldives/dive_prices/2024_HF-Chinese-FAQ.pdf</t>
  </si>
  <si>
    <t xml:space="preserve">2024_HF-Kids-Activities.pdf</t>
  </si>
  <si>
    <t xml:space="preserve">https://www.huvafenfushi.com/wp-content/uploads/2024/10/HF-Kids-Activities.pdf</t>
  </si>
  <si>
    <t xml:space="preserve">5f7c7cccea03716f7cff99404694bada9e7183649d611fabff215b79cd8fd22c</t>
  </si>
  <si>
    <t xml:space="preserve">library/111_huvafenfushi-maldives/excursions/2024_HF-Kids-Activities.pdf</t>
  </si>
  <si>
    <t xml:space="preserve">2017_HF-Team-member-engagement.pdf</t>
  </si>
  <si>
    <t xml:space="preserve">https://www.huvafenfushi.com/wp-content/uploads/2026/06/HF-Team-member-engagement.pdf</t>
  </si>
  <si>
    <t xml:space="preserve">5e3f93ad301fac93a0271db3def2de0cccae60b940e0f12714cf4810308a310a</t>
  </si>
  <si>
    <t xml:space="preserve">library/111_huvafenfushi-maldives/excursions/2017_HF-Team-member-engagement.pdf</t>
  </si>
  <si>
    <t xml:space="preserve">2017_HF-Child-Protection-Policy.pdf</t>
  </si>
  <si>
    <t xml:space="preserve">https://www.huvafenfushi.com/wp-content/uploads/2026/06/HF-Child-Protection-Policy.pdf</t>
  </si>
  <si>
    <t xml:space="preserve">cba4478d39daf23cc9ae8f19d25b5ef2df8f0a0e61d99582dcb6731feee92d4c</t>
  </si>
  <si>
    <t xml:space="preserve">library/111_huvafenfushi-maldives/kids/2017_HF-Child-Protection-Policy.pdf</t>
  </si>
  <si>
    <t xml:space="preserve">2017_HF-Harrassment-Policy.pdf</t>
  </si>
  <si>
    <t xml:space="preserve">https://www.huvafenfushi.com/wp-content/uploads/2026/06/HF-Harrassment-Policy.pdf</t>
  </si>
  <si>
    <t xml:space="preserve">f7937f5f6cc9606a4056915bdeb9dddb26dc225b8dc92e060076aa7daf335fcc</t>
  </si>
  <si>
    <t xml:space="preserve">library/111_huvafenfushi-maldives/all_inclusive/2017_HF-Harrassment-Policy.pdf</t>
  </si>
  <si>
    <t xml:space="preserve">2026_Infinity-Food-Sensation.pdf</t>
  </si>
  <si>
    <t xml:space="preserve">https://www.huvafenfushi.com/wp-content/uploads/2026/06/Infinity-Food-Sensation.pdf</t>
  </si>
  <si>
    <t xml:space="preserve">965713dfda9657511c7a796f79de1a641b5d87e657c8c8bd37db31cd734bf405</t>
  </si>
  <si>
    <t xml:space="preserve">library/111_huvafenfushi-maldives/sustainability/2026_Infinity-Food-Sensation.pdf</t>
  </si>
  <si>
    <t xml:space="preserve">2025_Infinity-Seafood-Sensation-2025.pdf</t>
  </si>
  <si>
    <t xml:space="preserve">https://www.huvafenfushi.com/wp-content/uploads/2023/12/Infinity-Seafood-Sensation-2025.pdf</t>
  </si>
  <si>
    <t xml:space="preserve">4e0db774b7699508f9f3f6e9b69548c67a72a716db885a7a9cbb4c0d3297beda</t>
  </si>
  <si>
    <t xml:space="preserve">library/111_huvafenfushi-maldives/sustainability/2025_Infinity-Seafood-Sensation-2025.pdf</t>
  </si>
  <si>
    <t xml:space="preserve">2024_AG.TL_.001-Sustainability-1.pdf</t>
  </si>
  <si>
    <t xml:space="preserve">https://www.huvafenfushi.com/wp-content/uploads/2026/06/AG.TL_.001-Sustainability-1.pdf</t>
  </si>
  <si>
    <t xml:space="preserve">dbdbf5d482678992c29a2d6fa45b2b63c7997d84e9904c4927f50ffc9d13834e</t>
  </si>
  <si>
    <t xml:space="preserve">library/111_huvafenfushi-maldives/sustainability/2024_AG.TL_.001-Sustainability-1.pdf</t>
  </si>
  <si>
    <t xml:space="preserve">2017_HF-Environment-Policy.pdf</t>
  </si>
  <si>
    <t xml:space="preserve">https://www.huvafenfushi.com/wp-content/uploads/2026/06/HF-Environment-Policy.pdf</t>
  </si>
  <si>
    <t xml:space="preserve">00fa322fc1b61ea86a65a7c260447b0b8e1b918bd46e89498b8552576f560c71</t>
  </si>
  <si>
    <t xml:space="preserve">library/111_huvafenfushi-maldives/sustainability/2017_HF-Environment-Policy.pdf</t>
  </si>
  <si>
    <t xml:space="preserve">2017_HF-Waste-Minimization-Policy.pdf</t>
  </si>
  <si>
    <t xml:space="preserve">https://www.huvafenfushi.com/wp-content/uploads/2026/06/HF-Waste-Minimization-Policy.pdf</t>
  </si>
  <si>
    <t xml:space="preserve">00bc0d930ee67b1b26cdb99e36722901c82118520a13b6290217d2ef8cd8f947</t>
  </si>
  <si>
    <t xml:space="preserve">library/111_huvafenfushi-maldives/sustainability/2017_HF-Waste-Minimization-Policy.pdf</t>
  </si>
  <si>
    <t xml:space="preserve">2017_HF-Sustainable-Purchasing.pdf</t>
  </si>
  <si>
    <t xml:space="preserve">https://www.huvafenfushi.com/wp-content/uploads/2026/06/HF-Sustainable-Purchasing.pdf</t>
  </si>
  <si>
    <t xml:space="preserve">78a693b6aa4e9088af8634066db799025c629e7744f7855efeafa55614ca0e95</t>
  </si>
  <si>
    <t xml:space="preserve">library/111_huvafenfushi-maldives/sustainability/2017_HF-Sustainable-Purchasing.pdf</t>
  </si>
  <si>
    <t xml:space="preserve">2017_HF-Sustainability.pdf</t>
  </si>
  <si>
    <t xml:space="preserve">https://www.huvafenfushi.com/wp-content/uploads/2026/06/HF-Sustainability.pdf</t>
  </si>
  <si>
    <t xml:space="preserve">bfff3c146b695aff4042f1074e56bc5044f8ea8ea20cc96580a76b49b1850d63</t>
  </si>
  <si>
    <t xml:space="preserve">library/111_huvafenfushi-maldives/sustainability/2017_HF-Sustainability.pdf</t>
  </si>
  <si>
    <t xml:space="preserve">2026_Huvafen-Festive-brochure-2026-.pdf</t>
  </si>
  <si>
    <t xml:space="preserve">https://www.huvafenfushi.com/wp-content/uploads/2026/07/Huvafen-Festive-brochure-2026-.pdf</t>
  </si>
  <si>
    <t xml:space="preserve">cd9550df19d0157e337693d6dcd9d2bf7a04fdad050e7d01ecc9bce603808d82</t>
  </si>
  <si>
    <t xml:space="preserve">library/111_huvafenfushi-maldives/calendar/2026_Huvafen-Festive-brochure-2026-.pdf</t>
  </si>
  <si>
    <t xml:space="preserve">2026_Huvafenfushi_Events-Calendar-2026.pdf</t>
  </si>
  <si>
    <t xml:space="preserve">https://www.huvafenfushi.com/wp-content/uploads/2026/04/Huvafenfushi_Events-Calendar-2026.pdf</t>
  </si>
  <si>
    <t xml:space="preserve">01acd579d412fe0674886ee9ce4fcef59e23702c14371731b78fb3bf19e22440</t>
  </si>
  <si>
    <t xml:space="preserve">library/111_huvafenfushi-maldives/calendar/2026_Huvafenfushi_Events-Calendar-2026.pdf</t>
  </si>
  <si>
    <t xml:space="preserve">2026_Huvafen-Festive-brochure-2025_2026.pdf</t>
  </si>
  <si>
    <t xml:space="preserve">https://www.huvafenfushi.com/wp-content/uploads/2025/09/Huvafen-Festive-brochure-2025_2026.pdf</t>
  </si>
  <si>
    <t xml:space="preserve">46bd2df084c7b63607a84f2b9426d5d6d6dd4bb128e252893f454a236c126f1c</t>
  </si>
  <si>
    <t xml:space="preserve">library/111_huvafenfushi-maldives/calendar/2026_Huvafen-Festive-brochure-2025_2026.pdf</t>
  </si>
  <si>
    <t xml:space="preserve">2024_Print_HF-Festive-Brochure-2024-Digital.pdf</t>
  </si>
  <si>
    <t xml:space="preserve">https://www.huvafenfushi.com/wp-content/uploads/2024/12/Print_HF-Festive-Brochure-2024-Digital.pdf</t>
  </si>
  <si>
    <t xml:space="preserve">0115bb0e50f50b13ca612089c5873c6c8f6532b1b26faefa83525042d3644a80</t>
  </si>
  <si>
    <t xml:space="preserve">library/111_huvafenfushi-maldives/calendar/2024_Print_HF-Festive-Brochure-2024-Digital.pdf</t>
  </si>
  <si>
    <t xml:space="preserve">2024_Digital_HF-Festive-Brochure-2024-25-1.pdf</t>
  </si>
  <si>
    <t xml:space="preserve">https://www.huvafenfushi.com/wp-content/uploads/2024/11/Digital_HF-Festive-Brochure-2024-25-1.pdf</t>
  </si>
  <si>
    <t xml:space="preserve">c8dfb08c367c269b813942f75a72eeb5702b8cd3e53c179b8a99ca81ccffc8ec</t>
  </si>
  <si>
    <t xml:space="preserve">library/111_huvafenfushi-maldives/calendar/2024_Digital_HF-Festive-Brochure-2024-25-1.pdf</t>
  </si>
  <si>
    <t xml:space="preserve">2024_Digital_HF-Festive-Brochure-2024-25.pdf</t>
  </si>
  <si>
    <t xml:space="preserve">https://www.huvafenfushi.com/wp-content/uploads/2024/10/Digital_HF-Festive-Brochure-2024-25.pdf</t>
  </si>
  <si>
    <t xml:space="preserve">9de548086afd38b12c5eb1679a491eee0d3f6a4874353a9f7eb742dc2cbe8e17</t>
  </si>
  <si>
    <t xml:space="preserve">library/111_huvafenfushi-maldives/calendar/2024_Digital_HF-Festive-Brochure-2024-25.pdf</t>
  </si>
  <si>
    <t xml:space="preserve">2024_aefb25de_Digital_HF-Festive-Brochure-2024-25.pdf</t>
  </si>
  <si>
    <t xml:space="preserve">https://www.huvafenfushi.com/wp-content/uploads/2024/09/Digital_HF-Festive-Brochure-2024-25.pdf</t>
  </si>
  <si>
    <t xml:space="preserve">aefb25de6ad8433f4b93b872a3855b580a7c0351558a18dd0ee3f2694fbfa5ea</t>
  </si>
  <si>
    <t xml:space="preserve">library/111_huvafenfushi-maldives/calendar/2024_aefb25de_Digital_HF-Festive-Brochure-2024-25.pdf</t>
  </si>
  <si>
    <t xml:space="preserve">2026_FLOAT-Brochure-2026.pdf</t>
  </si>
  <si>
    <t xml:space="preserve">https://www.huvafenfushi.com/wp-content/uploads/2026/04/FLOAT-Brochure-2026.pdf</t>
  </si>
  <si>
    <t xml:space="preserve">f3916f8bf024476539813c910278b33758dc8399e5ccb229df93a29707a6319a</t>
  </si>
  <si>
    <t xml:space="preserve">library/111_huvafenfushi-maldives/brochure/2026_FLOAT-Brochure-2026.pdf</t>
  </si>
  <si>
    <t xml:space="preserve">2026_FLOAT-Brochure-March-2026.pdf</t>
  </si>
  <si>
    <t xml:space="preserve">https://www.huvafenfushi.com/wp-content/uploads/2026/04/FLOAT-Brochure-March-2026.pdf</t>
  </si>
  <si>
    <t xml:space="preserve">9b08819d5c024c1758e69bd1f1b6b1f388920542c55fe94bbf8d9a4bd5c49a9e</t>
  </si>
  <si>
    <t xml:space="preserve">library/111_huvafenfushi-maldives/brochure/2026_FLOAT-Brochure-March-2026.pdf</t>
  </si>
  <si>
    <t xml:space="preserve">2026_FLOAT-Brochure_Feb-2026-Small1.pdf</t>
  </si>
  <si>
    <t xml:space="preserve">https://www.huvafenfushi.com/wp-content/uploads/2026/02/FLOAT-Brochure_Feb-2026-Small1.pdf</t>
  </si>
  <si>
    <t xml:space="preserve">dada909dc3808ce5595e04c9730553b99619124c46555bb45e61072a78003d22</t>
  </si>
  <si>
    <t xml:space="preserve">library/111_huvafenfushi-maldives/brochure/2026_FLOAT-Brochure_Feb-2026-Small1.pdf</t>
  </si>
  <si>
    <t xml:space="preserve">2025_FLOAT-Brochure_July-2025_compressed.pdf</t>
  </si>
  <si>
    <t xml:space="preserve">https://www.huvafenfushi.com/wp-content/uploads/2025/06/FLOAT-Brochure_July-2025_compressed.pdf</t>
  </si>
  <si>
    <t xml:space="preserve">176f387c204bf5772862e18605aaeaa325b553596c4fa357986ed87a6318c334</t>
  </si>
  <si>
    <t xml:space="preserve">library/111_huvafenfushi-maldives/brochure/2025_FLOAT-Brochure_July-2025_compressed.pdf</t>
  </si>
  <si>
    <t xml:space="preserve">2025_Digital_FLOAT-Brochure-Feb-2025.pdf</t>
  </si>
  <si>
    <t xml:space="preserve">https://www.huvafenfushi.com/wp-content/uploads/2025/02/Digital_FLOAT-Brochure-Feb-2025.pdf</t>
  </si>
  <si>
    <t xml:space="preserve">99015025f5df0c984c98ff17cd56946d7a8eef160dbd655a16daa9946367e8ea</t>
  </si>
  <si>
    <t xml:space="preserve">library/111_huvafenfushi-maldives/brochure/2025_Digital_FLOAT-Brochure-Feb-2025.pdf</t>
  </si>
  <si>
    <t xml:space="preserve">2025_Digital_FLOAT-Brochure-2025.pdf</t>
  </si>
  <si>
    <t xml:space="preserve">https://www.huvafenfushi.com/wp-content/uploads/2025/01/Digital_FLOAT-Brochure-2025.pdf</t>
  </si>
  <si>
    <t xml:space="preserve">4bd6804e28cdd665e3c3f8304622c9ec399d3094f5a134e565d761350cdd55ab</t>
  </si>
  <si>
    <t xml:space="preserve">library/111_huvafenfushi-maldives/brochure/2025_Digital_FLOAT-Brochure-2025.pdf</t>
  </si>
  <si>
    <t xml:space="preserve">2024_Sales-Presentation-June-2024.pdf</t>
  </si>
  <si>
    <t xml:space="preserve">https://www.huvafenfushi.com/wp-content/uploads/2025/03/Sales-Presentation-June-2024.pdf</t>
  </si>
  <si>
    <t xml:space="preserve">https://www.huvafenfushi.com/wp-content/uploads/2025/03/Sales-Presentation-June-2024.pdf | https://www.huvafenfushi.com/wp-content/uploads/2024/07/Sales-Presentation-June-2024.pdf</t>
  </si>
  <si>
    <t xml:space="preserve">c33181e7f868798aef9f6a5c1b85ddda842af4b2ce1149eaf887a8808e501d84</t>
  </si>
  <si>
    <t xml:space="preserve">library/111_huvafenfushi-maldives/brochure/2024_Sales-Presentation-June-2024.pdf</t>
  </si>
  <si>
    <t xml:space="preserve">2024_HF-Brochure_digital.pdf</t>
  </si>
  <si>
    <t xml:space="preserve">https://www.huvafenfushi.com/wp-content/uploads/2025/03/HF-Brochure_digital.pdf</t>
  </si>
  <si>
    <t xml:space="preserve">40a66ca1d6b0afdba2c777fc4601a245e897f88058689d094c46ae64d396f46f</t>
  </si>
  <si>
    <t xml:space="preserve">library/111_huvafenfushi-maldives/brochure/2024_HF-Brochure_digital.pdf</t>
  </si>
  <si>
    <t xml:space="preserve">2024_FLOAT-Brochure_Sep-2024_Digital.pdf</t>
  </si>
  <si>
    <t xml:space="preserve">https://www.huvafenfushi.com/wp-content/uploads/2024/12/FLOAT-Brochure_Sep-2024_Digital.pdf</t>
  </si>
  <si>
    <t xml:space="preserve">https://www.huvafenfushi.com/wp-content/uploads/2024/12/FLOAT-Brochure_Sep-2024_Digital.pdf | https://www.huvafenfushi.com/wp-content/uploads/2024/11/FLOAT-Brochure_Sep-2024_Digital.pdf</t>
  </si>
  <si>
    <t xml:space="preserve">3b5b3b7f10563a67871ef834ecaf7f38aa8e37ff39f790290eeed16b83039126</t>
  </si>
  <si>
    <t xml:space="preserve">library/111_huvafenfushi-maldives/brochure/2024_FLOAT-Brochure_Sep-2024_Digital.pdf</t>
  </si>
  <si>
    <t xml:space="preserve">2017_HF-Equal-Employment-Opportunity-Policy.pdf</t>
  </si>
  <si>
    <t xml:space="preserve">https://www.huvafenfushi.com/wp-content/uploads/2026/06/HF-Equal-Employment-Opportunity-Policy.pdf</t>
  </si>
  <si>
    <t xml:space="preserve">39fd74e8bb4747997bb4e54f04670139eac96542963f7e068cef966e63d8d08e</t>
  </si>
  <si>
    <t xml:space="preserve">library/111_huvafenfushi-maldives/other/2017_HF-Equal-Employment-Opportunity-Policy.pdf</t>
  </si>
  <si>
    <t xml:space="preserve">2017_HF-Sexual-Harrassment-Policy.pdf</t>
  </si>
  <si>
    <t xml:space="preserve">https://www.huvafenfushi.com/wp-content/uploads/2026/06/HF-Sexual-Harrassment-Policy.pdf</t>
  </si>
  <si>
    <t xml:space="preserve">d04c8ca9716255e629e46a22c7e8319a7405ff91fa1bbf5cbc8e219fa1d8dea7</t>
  </si>
  <si>
    <t xml:space="preserve">library/111_huvafenfushi-maldives/other/2017_HF-Sexual-Harrassment-Policy.pdf</t>
  </si>
  <si>
    <t xml:space="preserve">2017_HF-Quality-Assurance-Policy.pdf</t>
  </si>
  <si>
    <t xml:space="preserve">https://www.huvafenfushi.com/wp-content/uploads/2026/06/HF-Quality-Assurance-Policy.pdf</t>
  </si>
  <si>
    <t xml:space="preserve">12c373442bc61bbc85bc7d7b899306d2f0dba3d952e8cb625fe0bc6ad2d69d1d</t>
  </si>
  <si>
    <t xml:space="preserve">library/111_huvafenfushi-maldives/other/2017_HF-Quality-Assurance-Policy.pdf</t>
  </si>
  <si>
    <t xml:space="preserve">2020_NIKA-FACT-SHEET-Nika-Island-Resort.pdf</t>
  </si>
  <si>
    <t xml:space="preserve">https://www.neoscapesmaldives.com/wp-content/uploads/NIKA-FACT-SHEET-Nika-Island-Resort.pdf</t>
  </si>
  <si>
    <t xml:space="preserve">9ce4116a6829cf3591292427cd1fcc4e218866a91b353b15fb91391c74b356b0</t>
  </si>
  <si>
    <t xml:space="preserve">library/112_nika-island-resort-and-spa/factsheet/2020_NIKA-FACT-SHEET-Nika-Island-Resort.pdf</t>
  </si>
  <si>
    <t xml:space="preserve">2020_NIKA-MAP-Nika-Island-Resort.pdf</t>
  </si>
  <si>
    <t xml:space="preserve">https://www.neoscapesmaldives.com/wp-content/uploads/NIKA-MAP-Nika-Island-Resort.pdf</t>
  </si>
  <si>
    <t xml:space="preserve">64c39d06b22475c464f76baa780e7016c25f67f68dd56a5108f0bc30385dee52</t>
  </si>
  <si>
    <t xml:space="preserve">library/112_nika-island-resort-and-spa/map/2020_NIKA-MAP-Nika-Island-Resort.pdf</t>
  </si>
  <si>
    <t xml:space="preserve">2025_OBLU-SELECT-Lobigili-Island-Map-MAY-2025.pdf</t>
  </si>
  <si>
    <t xml:space="preserve">https://www.neoscapesmaldives.com/wp-content/uploads/OBLU-SELECT-Lobigili-Island-Map-MAY-2025.pdf</t>
  </si>
  <si>
    <t xml:space="preserve">9f54eccd4a783c906a918dfc91c898d1c26bfd2797929143bb16407ac5c0adef</t>
  </si>
  <si>
    <t xml:space="preserve">library/115_oblu-select-by-atmosphere-at-sangeli/map/2025_OBLU-SELECT-Lobigili-Island-Map-MAY-2025.pdf</t>
  </si>
  <si>
    <t xml:space="preserve">2019_OBLU-SELECT-at-Sangeli-ISLAND-MAP-1.pdf</t>
  </si>
  <si>
    <t xml:space="preserve">https://www.neoscapesmaldives.com/wp-content/uploads/OBLU-SELECT-at-Sangeli-ISLAND-MAP-1.pdf</t>
  </si>
  <si>
    <t xml:space="preserve">53c3a857e8721c04b7f2a63163238a93c670359df8eb71b803a94afd2dfa106c</t>
  </si>
  <si>
    <t xml:space="preserve">library/115_oblu-select-by-atmosphere-at-sangeli/map/2019_OBLU-SELECT-at-Sangeli-ISLAND-MAP-1.pdf</t>
  </si>
  <si>
    <t xml:space="preserve">2026_pdflinkd0d15eb6-736a-4194-8844-1d146f52d641file.pdf.pdf</t>
  </si>
  <si>
    <t xml:space="preserve">oblu-sangeli.com</t>
  </si>
  <si>
    <t xml:space="preserve">https://cob-ucmsapi.coloursofoblu.com/OBLU/images/pdflinkd0d15eb6-736a-4194-8844-1d146f52d641file.pdf.pdf</t>
  </si>
  <si>
    <t xml:space="preserve">04d4808bfc46bdc6e83c51cb2247f35342f53370ed2c6cad089cf911d5dd9dd5</t>
  </si>
  <si>
    <t xml:space="preserve">library/115_oblu-select-by-atmosphere-at-sangeli/dining_menu/2026_pdflinkd0d15eb6-736a-4194-8844-1d146f52d641file.pdf.pdf</t>
  </si>
  <si>
    <t xml:space="preserve">2025_OBLU-SELECT-Sangeli-BROCHURE-FEB-2025.pdf</t>
  </si>
  <si>
    <t xml:space="preserve">https://www.neoscapesmaldives.com/wp-content/uploads/OBLU-SELECT-Sangeli-BROCHURE-FEB-2025.pdf</t>
  </si>
  <si>
    <t xml:space="preserve">62c3a79e2df269a5c0f65d9e34be1f631da9882d7584b46e04b48ec5b0bdb906</t>
  </si>
  <si>
    <t xml:space="preserve">library/115_oblu-select-by-atmosphere-at-sangeli/brochure/2025_OBLU-SELECT-Sangeli-BROCHURE-FEB-2025.pdf</t>
  </si>
  <si>
    <t xml:space="preserve">2025_OBLU-SELECT-Lobigili-Brochure-MAY-2025-WEB.pdf</t>
  </si>
  <si>
    <t xml:space="preserve">https://www.neoscapesmaldives.com/wp-content/uploads/OBLU-SELECT-Lobigili-Brochure-MAY-2025-WEB.pdf</t>
  </si>
  <si>
    <t xml:space="preserve">294f2147fb9a5a401d3f9d7cd6b10e379097cfa2f8e8eff9d5d123a9030e9169</t>
  </si>
  <si>
    <t xml:space="preserve">library/115_oblu-select-by-atmosphere-at-sangeli/brochure/2025_OBLU-SELECT-Lobigili-Brochure-MAY-2025-WEB.pdf</t>
  </si>
  <si>
    <t xml:space="preserve">2022_Factsheet-Nova-Maldives-NEO.pdf</t>
  </si>
  <si>
    <t xml:space="preserve">https://www.neoscapesmaldives.com/wp-content/uploads/Factsheet-Nova-Maldives-NEO.pdf</t>
  </si>
  <si>
    <t xml:space="preserve">23eab33e6dc6600ab79a046e4a23e2eed969663dfdf8e8f1fd7adefaa0e29edd</t>
  </si>
  <si>
    <t xml:space="preserve">library/116_nova-maldives/factsheet/2022_Factsheet-Nova-Maldives-NEO.pdf</t>
  </si>
  <si>
    <t xml:space="preserve">2025_WEDDINGS BROCHURE - JUNE 2025.pdf</t>
  </si>
  <si>
    <t xml:space="preserve">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</si>
  <si>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2de6c83d6a551cc1aa54335ecaf7bb6d2a6f2fa12f5b5507d5cf1fece8921980</t>
  </si>
  <si>
    <t xml:space="preserve">library/116_nova-maldives/wedding/2025_WEDDINGS BROCHURE - JUNE 2025.pdf</t>
  </si>
  <si>
    <t xml:space="preserve">2025_Weddings Brochure - Nova.pdf</t>
  </si>
  <si>
    <t xml:space="preserve">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</si>
  <si>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23ee8568055bbe2086fda93d176aa06f0803363c41b8cbae95b813eae0bcec89</t>
  </si>
  <si>
    <t xml:space="preserve">library/116_nova-maldives/wedding/2025_Weddings Brochure - Nova.pdf</t>
  </si>
  <si>
    <t xml:space="preserve">2024_RU -  Weddings Brochure - Nova.pdf</t>
  </si>
  <si>
    <t xml:space="preserve">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</si>
  <si>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17f7f0bd223294d59276fee99cf1dd7313924d666b5ff0d36ae3ffcad48506f8</t>
  </si>
  <si>
    <t xml:space="preserve">library/116_nova-maldives/wedding/2024_RU -  Weddings Brochure - Nova.pdf</t>
  </si>
  <si>
    <t xml:space="preserve">2023_screencapture-hellomagazine-travel-491608-the-maldives-honeymoon-destination-nova-maldives-review-2023-07-26-10_13_07.pd.pdf</t>
  </si>
  <si>
    <t xml:space="preserve">nova-maldives.com</t>
  </si>
  <si>
    <t xml:space="preserve">https://nova-maldives.com/wp-content/uploads/2023/07/screencapture-hellomagazine-travel-491608-the-maldives-honeymoon-destination-nova-maldives-review-2023-07-26-10_13_07.pdf</t>
  </si>
  <si>
    <t xml:space="preserve">15813a5bb96a6c4ac92ecb11411bfc9a9dffd56510503220a7b39f897bed0eb5</t>
  </si>
  <si>
    <t xml:space="preserve">library/116_nova-maldives/wedding/2023_screencapture-hellomagazine-travel-491608-the-maldives-honeymoon-destination-nova-maldives-review-2023-07-26-10_13_07.pd.pdf</t>
  </si>
  <si>
    <t xml:space="preserve">2024_NOVA_Map_Standard_Size _1_.pdf</t>
  </si>
  <si>
    <t xml:space="preserve">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</si>
  <si>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4da621f1bc9934852f6095d9c0836babcad3443795731f883405a903e0723451</t>
  </si>
  <si>
    <t xml:space="preserve">library/116_nova-maldives/map/2024_NOVA_Map_Standard_Size _1_.pdf</t>
  </si>
  <si>
    <t xml:space="preserve">2022_Resort-Map-Nova-Maldives.pdf</t>
  </si>
  <si>
    <t xml:space="preserve">https://www.neoscapesmaldives.com/wp-content/uploads/Resort-Map-Nova-Maldives.pdf</t>
  </si>
  <si>
    <t xml:space="preserve">8824de53661585c09aa740f5e0dba3b2a295b90b0e323c11a2b1bf20f09a5f16</t>
  </si>
  <si>
    <t xml:space="preserve">library/116_nova-maldives/map/2022_Resort-Map-Nova-Maldives.pdf</t>
  </si>
  <si>
    <t xml:space="preserve">2024_NOVA_Dive_Site_Map.pdf</t>
  </si>
  <si>
    <t xml:space="preserve">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</si>
  <si>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2c53c44e95458743f245c8910229a1110a58b1a1ae738103f5ac9ad32084e961</t>
  </si>
  <si>
    <t xml:space="preserve">library/116_nova-maldives/dive_map/2024_NOVA_Dive_Site_Map.pdf</t>
  </si>
  <si>
    <t xml:space="preserve">2026_ESKAPE SPA MENU _EN_ -MARCH 2026.pdf</t>
  </si>
  <si>
    <t xml:space="preserve">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</si>
  <si>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3cf052ed7b94d1f985aa9e938e5436639ec380df36fba71594aee611f9d11f2a</t>
  </si>
  <si>
    <t xml:space="preserve">library/116_nova-maldives/spa_menu/2026_ESKAPE SPA MENU _EN_ -MARCH 2026.pdf</t>
  </si>
  <si>
    <t xml:space="preserve">2025_Nova Maldives - Sales Kit.pdf</t>
  </si>
  <si>
    <t xml:space="preserve">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</si>
  <si>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a89e9ced7534cade37b3d5c0d1551b78a80e0a28b37e81c041cf07076471ca58</t>
  </si>
  <si>
    <t xml:space="preserve">library/116_nova-maldives/spa_menu/2025_Nova Maldives - Sales Kit.pdf</t>
  </si>
  <si>
    <t xml:space="preserve">2024_RU -  ESKAPE SPA MENU.pdf</t>
  </si>
  <si>
    <t xml:space="preserve">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</si>
  <si>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438b2c2bf989c03062e4a65c30461156e8395f2781cf53d80cc0b7208e47c926</t>
  </si>
  <si>
    <t xml:space="preserve">library/116_nova-maldives/spa_menu/2024_RU -  ESKAPE SPA MENU.pdf</t>
  </si>
  <si>
    <t xml:space="preserve">2022_MS_New-Spa-treatments_P-002.pdf</t>
  </si>
  <si>
    <t xml:space="preserve">https://nova-maldives.com/wp-content/uploads/2023/02/MS_New-Spa-treatments_P-002.pdf</t>
  </si>
  <si>
    <t xml:space="preserve">b0f008ffcf13c5776aee51082d0cbb581cc4fc4a1acade9ef51d93cd43afd60c</t>
  </si>
  <si>
    <t xml:space="preserve">library/116_nova-maldives/spa_menu/2022_MS_New-Spa-treatments_P-002.pdf</t>
  </si>
  <si>
    <t xml:space="preserve">2022_MS_Spa-Aquaholics-package-006.pdf</t>
  </si>
  <si>
    <t xml:space="preserve">https://nova-maldives.com/wp-content/uploads/2023/02/MS_Spa-Aquaholics-package-006.pdf</t>
  </si>
  <si>
    <t xml:space="preserve">891a31c2fd87a6183c941a31f2421434531bd227e2eab3e7502e7a9bb2fecc94</t>
  </si>
  <si>
    <t xml:space="preserve">library/116_nova-maldives/spa_menu/2022_MS_Spa-Aquaholics-package-006.pdf</t>
  </si>
  <si>
    <t xml:space="preserve">2026_Main Beverage Menu Jan 2026.pdf</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</si>
  <si>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</si>
  <si>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</si>
  <si>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698215cfeee8fd8b4bf60701cd5169b88442bc6f6a17754484fa552cda591474</t>
  </si>
  <si>
    <t xml:space="preserve">library/116_nova-maldives/dining_menu/2026_Main Beverage Menu Jan 2026.pdf</t>
  </si>
  <si>
    <t xml:space="preserve">2026_Flames Menu Jan 2026.pdf</t>
  </si>
  <si>
    <t xml:space="preserve">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</si>
  <si>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9fcaab7a75e512857aa702b5dce377c63fcee851091c5205f5932491f6fff0a1</t>
  </si>
  <si>
    <t xml:space="preserve">library/116_nova-maldives/dining_menu/2026_Flames Menu Jan 2026.pdf</t>
  </si>
  <si>
    <t xml:space="preserve">2026_Lobster _ Bubbles BBQ - Jan 2026.pdf</t>
  </si>
  <si>
    <t xml:space="preserve">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</si>
  <si>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77e2b9bf2173f052f9852f07709c30ca98e8fd8459a13139c61df5b813de17fe</t>
  </si>
  <si>
    <t xml:space="preserve">library/116_nova-maldives/dining_menu/2026_Lobster _ Bubbles BBQ - Jan 2026.pdf</t>
  </si>
  <si>
    <t xml:space="preserve">2026_Master Wine list Final - Jan 2026.pdf</t>
  </si>
  <si>
    <t xml:space="preserve">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</si>
  <si>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059a91bf90c70f7b847e1f5395e6dbdf177309c929d97cb089c9bea7c7d88e3a</t>
  </si>
  <si>
    <t xml:space="preserve">library/116_nova-maldives/dining_menu/2026_Master Wine list Final - Jan 2026.pdf</t>
  </si>
  <si>
    <t xml:space="preserve">2026_Soulful-tales-2026-2.pdf</t>
  </si>
  <si>
    <t xml:space="preserve">https://nova-maldives.com/wp-content/uploads/2026/04/Soulful-tales-2026-2.pdf</t>
  </si>
  <si>
    <t xml:space="preserve">54b7b3e1f8e9304ed9e75a83d229adf40a3896e582babdfbb989bddb35540320</t>
  </si>
  <si>
    <t xml:space="preserve">library/116_nova-maldives/dining_menu/2026_Soulful-tales-2026-2.pdf</t>
  </si>
  <si>
    <t xml:space="preserve">2025_Destination Menus June 2025.pdf</t>
  </si>
  <si>
    <t xml:space="preserve">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</si>
  <si>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3b608ccafd4a02f19824820d0db60162d566e3afba01150ab638ef65f44f4034</t>
  </si>
  <si>
    <t xml:space="preserve">library/116_nova-maldives/dining_menu/2025_Destination Menus June 2025.pdf</t>
  </si>
  <si>
    <t xml:space="preserve">2025_Floating Breakfast - June 2025.pdf</t>
  </si>
  <si>
    <t xml:space="preserve">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</si>
  <si>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661e81bbd71bd82de3f5178f0ffa35407b96d94f29dddf7117d26ce3a1cd21d8</t>
  </si>
  <si>
    <t xml:space="preserve">library/116_nova-maldives/dining_menu/2025_Floating Breakfast - June 2025.pdf</t>
  </si>
  <si>
    <t xml:space="preserve">2025_IVD menu updated on June 2025.pdf</t>
  </si>
  <si>
    <t xml:space="preserve">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</si>
  <si>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d69d200c696eddf68d9abe2278b4ed59927580a7317444a66e830d4a95637512</t>
  </si>
  <si>
    <t xml:space="preserve">library/116_nova-maldives/dining_menu/2025_IVD menu updated on June 2025.pdf</t>
  </si>
  <si>
    <t xml:space="preserve">2025_MIZU SUSHI LUNCH _ DINNER - JUNE 2025.pdf</t>
  </si>
  <si>
    <t xml:space="preserve">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</si>
  <si>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fae9b1302ced3055dc4d84da3e1f7673aacedb5d46933c064757173b704288c4</t>
  </si>
  <si>
    <t xml:space="preserve">library/116_nova-maldives/dining_menu/2025_MIZU SUSHI LUNCH _ DINNER - JUNE 2025.pdf</t>
  </si>
  <si>
    <t xml:space="preserve">2025_Nova Mini Bar Menu.pdf</t>
  </si>
  <si>
    <t xml:space="preserve">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</si>
  <si>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de09701aa8084a423602c9138cfd939fd3eb191ee982c2d5642c7135206e009d</t>
  </si>
  <si>
    <t xml:space="preserve">library/116_nova-maldives/dining_menu/2025_Nova Mini Bar Menu.pdf</t>
  </si>
  <si>
    <t xml:space="preserve">2025_Nova Wink Shisha _ Cigar Menu.pdf</t>
  </si>
  <si>
    <t xml:space="preserve">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</si>
  <si>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5baaf2c15ce4df463f5bff4cf51c1dd97dda7791eecd3bd91f81dd6a8cf3cae3</t>
  </si>
  <si>
    <t xml:space="preserve">library/116_nova-maldives/dining_menu/2025_Nova Wink Shisha _ Cigar Menu.pdf</t>
  </si>
  <si>
    <t xml:space="preserve">2023_screencapture-luxuriousmagazine-nova-maldives-new-plant-based-menu-2023-07-26-10_18_22.pdf</t>
  </si>
  <si>
    <t xml:space="preserve">https://nova-maldives.com/wp-content/uploads/2023/07/screencapture-luxuriousmagazine-nova-maldives-new-plant-based-menu-2023-07-26-10_18_22.pdf</t>
  </si>
  <si>
    <t xml:space="preserve">bfe14ef9ddf14991fc9cadb9cded4c49162657ea541df262c3056eb34c8bd2b8</t>
  </si>
  <si>
    <t xml:space="preserve">library/116_nova-maldives/dining_menu/2023_screencapture-luxuriousmagazine-nova-maldives-new-plant-based-menu-2023-07-26-10_18_22.pdf</t>
  </si>
  <si>
    <t xml:space="preserve">2026_Nova - Memories Price List 2026.pdf</t>
  </si>
  <si>
    <t xml:space="preserve">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</si>
  <si>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223e27d44df7eb282dfa1d925013b957ae239dff342d44f4f3176e0180339f42</t>
  </si>
  <si>
    <t xml:space="preserve">library/116_nova-maldives/dive_prices/2026_Nova - Memories Price List 2026.pdf</t>
  </si>
  <si>
    <t xml:space="preserve">2026_Nova-Soulful-tales-2026.pdf</t>
  </si>
  <si>
    <t xml:space="preserve">https://nova-maldives.com/wp-content/uploads/2026/06/Nova-Soulful-tales-2026.pdf</t>
  </si>
  <si>
    <t xml:space="preserve">3d577de9ef3430a3eb5f43d6447cf40bc60ca811b90864ff6902a98f3b133ff2</t>
  </si>
  <si>
    <t xml:space="preserve">library/116_nova-maldives/dive_prices/2026_Nova-Soulful-tales-2026.pdf</t>
  </si>
  <si>
    <t xml:space="preserve">2026_Nova Aquaholics Weekly Activities - 2026.pdf</t>
  </si>
  <si>
    <t xml:space="preserve">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</si>
  <si>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9a1bb9ca8ac29a722dc5b6014528cc335fac3538ec48ba623d62640d53585998</t>
  </si>
  <si>
    <t xml:space="preserve">library/116_nova-maldives/excursions/2026_Nova Aquaholics Weekly Activities - 2026.pdf</t>
  </si>
  <si>
    <t xml:space="preserve">2024_Nova-dec.pdf</t>
  </si>
  <si>
    <t xml:space="preserve">https://nova-maldives.com/wp-content/uploads/2024/01/Nova-dec.pdf</t>
  </si>
  <si>
    <t xml:space="preserve">3dafe9ec9165d2eab8bdb0407a031ef3f40350ee467b691b1989160a6042eeb3</t>
  </si>
  <si>
    <t xml:space="preserve">library/116_nova-maldives/excursions/2024_Nova-dec.pdf</t>
  </si>
  <si>
    <t xml:space="preserve">2023_Nova.pdf</t>
  </si>
  <si>
    <t xml:space="preserve">https://nova-maldives.com/wp-content/uploads/2023/08/Nova.pdf</t>
  </si>
  <si>
    <t xml:space="preserve">f278b3704764c3dc00285d8ab744da25e2ab783f2ca3b209ef8a276623bf6cc6</t>
  </si>
  <si>
    <t xml:space="preserve">library/116_nova-maldives/excursions/2023_Nova.pdf</t>
  </si>
  <si>
    <t xml:space="preserve">2023_screencapture-nitravelnews-blog-love-and-do-good-nova-maldives-unveils-sustainable-activities-for-couples-2023-07-26-10_.pdf</t>
  </si>
  <si>
    <t xml:space="preserve">https://nova-maldives.com/wp-content/uploads/2023/07/screencapture-nitravelnews-blog-love-and-do-good-nova-maldives-unveils-sustainable-activities-for-couples-2023-07-26-10_12_26.pdf</t>
  </si>
  <si>
    <t xml:space="preserve">ac5e21bd3bf473a2899919fdb4ca892d9f7676f623dafd57c52b01314bffabf8</t>
  </si>
  <si>
    <t xml:space="preserve">library/116_nova-maldives/excursions/2023_screencapture-nitravelnews-blog-love-and-do-good-nova-maldives-unveils-sustainable-activities-for-couples-2023-07-26-10_.pdf</t>
  </si>
  <si>
    <t xml:space="preserve">2023_Travel-Bulletin-14_07_2023.pdf</t>
  </si>
  <si>
    <t xml:space="preserve">https://nova-maldives.com/wp-content/uploads/2023/07/Travel-Bulletin-14_07_2023.pdf</t>
  </si>
  <si>
    <t xml:space="preserve">1004283ee7e6250a541e2e1e27fb35709ebeb48ccc0fa38341d125fcfc567a60</t>
  </si>
  <si>
    <t xml:space="preserve">library/116_nova-maldives/excursions/2023_Travel-Bulletin-14_07_2023.pdf</t>
  </si>
  <si>
    <t xml:space="preserve">2021_Daily-Sabah-Lifestyle-Page-Maldives.pdf</t>
  </si>
  <si>
    <t xml:space="preserve">https://www.finolhu.com/wp-content/uploads/2024/02/Daily-Sabah-Lifestyle-Page-Maldives.pdf</t>
  </si>
  <si>
    <t xml:space="preserve">40a5aec80044cbb048a1516cec1cb66b3b02c91d86f3e2c334bf25c98db305fa</t>
  </si>
  <si>
    <t xml:space="preserve">library/116_nova-maldives/excursions/2021_Daily-Sabah-Lifestyle-Page-Maldives.pdf</t>
  </si>
  <si>
    <t xml:space="preserve">2025_Nova floor plans 2025.pdf</t>
  </si>
  <si>
    <t xml:space="preserve">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</si>
  <si>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b8718ac4e052e055b9e1d2fcb74ee6ce650678c67aa20c4989cbcfbac3d8b39c</t>
  </si>
  <si>
    <t xml:space="preserve">library/116_nova-maldives/villa_plans/2025_Nova floor plans 2025.pdf</t>
  </si>
  <si>
    <t xml:space="preserve">2025_Meal plans 2025 RU.pptx.pdf</t>
  </si>
  <si>
    <t xml:space="preserve">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</si>
  <si>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7e88c6189b125c49541ba9dbf5a7324b95e025db3efe94654d1b71942aca795e</t>
  </si>
  <si>
    <t xml:space="preserve">library/116_nova-maldives/all_inclusive/2025_Meal plans 2025 RU.pptx.pdf</t>
  </si>
  <si>
    <t xml:space="preserve">2024_nova-april.pdf-1.pdf</t>
  </si>
  <si>
    <t xml:space="preserve">https://nova-maldives.com/wp-content/uploads/2024/04/nova-april.pdf-1.pdf</t>
  </si>
  <si>
    <t xml:space="preserve">2fc957bf0f1d575becc00a77ae12d39c84e8cf1994d6ede9089d3bb117cadb84</t>
  </si>
  <si>
    <t xml:space="preserve">library/116_nova-maldives/all_inclusive/2024_nova-april.pdf-1.pdf</t>
  </si>
  <si>
    <t xml:space="preserve">2024_nova-april.pdf</t>
  </si>
  <si>
    <t xml:space="preserve">https://nova-maldives.com/wp-content/uploads/2024/04/nova-april.pdf</t>
  </si>
  <si>
    <t xml:space="preserve">26a487db4014753e06412282de868a200d8de56856009bc55ff6a47ca5898484</t>
  </si>
  <si>
    <t xml:space="preserve">library/116_nova-maldives/all_inclusive/2024_nova-april.pdf</t>
  </si>
  <si>
    <t xml:space="preserve">2023_Soulful-tales-from-Nova-Maldives.pdf</t>
  </si>
  <si>
    <t xml:space="preserve">https://nova-maldives.com/wp-content/uploads/2023/07/Soulful-tales-from-Nova-Maldives.pdf</t>
  </si>
  <si>
    <t xml:space="preserve">dc96ed4fda3b3ce200dd43026a78424b409549234a29b3d5fa2fad6877ff496a</t>
  </si>
  <si>
    <t xml:space="preserve">library/116_nova-maldives/all_inclusive/2023_Soulful-tales-from-Nova-Maldives.pdf</t>
  </si>
  <si>
    <t xml:space="preserve">2023_Memories-2023.pdf</t>
  </si>
  <si>
    <t xml:space="preserve">https://nova-maldives.com/wp-content/uploads/2023/02/Memories-2023.pdf</t>
  </si>
  <si>
    <t xml:space="preserve">68a7e56913da05ae757caf3fce92cbc6d4f71198145ffe5dbe1af66ac91e5c2c</t>
  </si>
  <si>
    <t xml:space="preserve">library/116_nova-maldives/all_inclusive/2023_Memories-2023.pdf</t>
  </si>
  <si>
    <t xml:space="preserve">2023_MS_Nova-Easter-Press-Release-1.pdf</t>
  </si>
  <si>
    <t xml:space="preserve">https://nova-maldives.com/wp-content/uploads/2023/02/MS_Nova-Easter-Press-Release-1.pdf</t>
  </si>
  <si>
    <t xml:space="preserve">6df5e78d9330fb98c00b8f87755e0e750be866badcdbb9c380cfe7cfa3bcf3d5</t>
  </si>
  <si>
    <t xml:space="preserve">library/116_nova-maldives/calendar/2023_MS_Nova-Easter-Press-Release-1.pdf</t>
  </si>
  <si>
    <t xml:space="preserve">2026_Nova - PAI brochure EN.pdf</t>
  </si>
  <si>
    <t xml:space="preserve">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</si>
  <si>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841c5f59d796c8f8a9208acec6059be1cf8e51958b1a3db64030c88b031719f7</t>
  </si>
  <si>
    <t xml:space="preserve">library/116_nova-maldives/brochure/2026_Nova - PAI brochure EN.pdf</t>
  </si>
  <si>
    <t xml:space="preserve">2025_RU Nova presentation 2025.pdf</t>
  </si>
  <si>
    <t xml:space="preserve">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</si>
  <si>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03f4be56cd9d158d280defc6014c388f74013962bf16c5eeb50a9770fc3bb576</t>
  </si>
  <si>
    <t xml:space="preserve">library/116_nova-maldives/brochure/2025_RU Nova presentation 2025.pdf</t>
  </si>
  <si>
    <t xml:space="preserve">2025_Aquaholics Brochure English.pdf</t>
  </si>
  <si>
    <t xml:space="preserve">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</si>
  <si>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503de492c5cba9f0acf37915cd882d7500f13bf746110e04cb5d6475c8dc5a68</t>
  </si>
  <si>
    <t xml:space="preserve">library/116_nova-maldives/brochure/2025_Aquaholics Brochure English.pdf</t>
  </si>
  <si>
    <t xml:space="preserve">2026_Nova-Newsletter-Soulful-tales-2026-2.pdf</t>
  </si>
  <si>
    <t xml:space="preserve">https://nova-maldives.com/wp-content/uploads/2026/09/Nova-Newsletter-Soulful-tales-2026-2.pdf</t>
  </si>
  <si>
    <t xml:space="preserve">4450db0c34494b2fdb8763249b951577789bf51babc8d594c8854973c82e5226</t>
  </si>
  <si>
    <t xml:space="preserve">library/116_nova-maldives/press_kit/2026_Nova-Newsletter-Soulful-tales-2026-2.pdf</t>
  </si>
  <si>
    <t xml:space="preserve">2026_Nova-Newsletter-Soulful-tales-2026-1.pdf</t>
  </si>
  <si>
    <t xml:space="preserve">https://nova-maldives.com/wp-content/uploads/2026/08/Nova-Newsletter-Soulful-tales-2026-1.pdf</t>
  </si>
  <si>
    <t xml:space="preserve">36e8bb7976d6608f3a6e7ffb59bda2b12ba5bd3389d953b78ca160df8f98c588</t>
  </si>
  <si>
    <t xml:space="preserve">library/116_nova-maldives/press_kit/2026_Nova-Newsletter-Soulful-tales-2026-1.pdf</t>
  </si>
  <si>
    <t xml:space="preserve">2026_Nova-Newsletter-Soulful-tales-2026.pdf</t>
  </si>
  <si>
    <t xml:space="preserve">https://nova-maldives.com/wp-content/uploads/2026/07/Nova-Newsletter-Soulful-tales-2026.pdf</t>
  </si>
  <si>
    <t xml:space="preserve">4a4baef74856113a73117db77f10f8456c1f1b6c38b06b6bff06f5c8438faa14</t>
  </si>
  <si>
    <t xml:space="preserve">library/116_nova-maldives/press_kit/2026_Nova-Newsletter-Soulful-tales-2026.pdf</t>
  </si>
  <si>
    <t xml:space="preserve">2026_Copy-of-Nova-Newsletter-Soulful-tales-2026.pdf</t>
  </si>
  <si>
    <t xml:space="preserve">https://nova-maldives.com/wp-content/uploads/2026/07/Copy-of-Nova-Newsletter-Soulful-tales-2026.pdf</t>
  </si>
  <si>
    <t xml:space="preserve">f4303571740917c22baf9a67e594ab08fc8225f17521f0935d52a01e6b0db2ac</t>
  </si>
  <si>
    <t xml:space="preserve">library/116_nova-maldives/press_kit/2026_Copy-of-Nova-Newsletter-Soulful-tales-2026.pdf</t>
  </si>
  <si>
    <t xml:space="preserve">2026_newsletter-pdfs-2-3.pdf</t>
  </si>
  <si>
    <t xml:space="preserve">https://nova-maldives.com/wp-content/uploads/2026/03/newsletter-pdfs-2-3.pdf</t>
  </si>
  <si>
    <t xml:space="preserve">8e136177c3ef57710b072164bc3da909906fde33fa564d59f4da7edff59f5ed3</t>
  </si>
  <si>
    <t xml:space="preserve">library/116_nova-maldives/press_kit/2026_newsletter-pdfs-2-3.pdf</t>
  </si>
  <si>
    <t xml:space="preserve">2026_newsletter-pdfs-1-1.pdf</t>
  </si>
  <si>
    <t xml:space="preserve">https://nova-maldives.com/wp-content/uploads/2026/02/newsletter-pdfs-1-1.pdf</t>
  </si>
  <si>
    <t xml:space="preserve">e98c8b896506da35903bfa94b96bbef4c6aa4d6f926cb2dbe46b76fdc9fb2d7c</t>
  </si>
  <si>
    <t xml:space="preserve">library/116_nova-maldives/press_kit/2026_newsletter-pdfs-1-1.pdf</t>
  </si>
  <si>
    <t xml:space="preserve">2026_newsletter-pdfs-2-2.pdf</t>
  </si>
  <si>
    <t xml:space="preserve">https://nova-maldives.com/wp-content/uploads/2026/01/newsletter-pdfs-2-2.pdf</t>
  </si>
  <si>
    <t xml:space="preserve">882ed29ffb1dda51d39c00c850102cfdda18621c4988a8de6c2b8cb1c70c3d1f</t>
  </si>
  <si>
    <t xml:space="preserve">library/116_nova-maldives/press_kit/2026_newsletter-pdfs-2-2.pdf</t>
  </si>
  <si>
    <t xml:space="preserve">2026_newsletter-pdfs.pdf</t>
  </si>
  <si>
    <t xml:space="preserve">https://nova-maldives.com/wp-content/uploads/2025/12/newsletter-pdfs.pdf</t>
  </si>
  <si>
    <t xml:space="preserve">8f181eb2088d5b1c067d0555a81f1a5991e39206db1bd2cd118460576d7d84ad</t>
  </si>
  <si>
    <t xml:space="preserve">library/116_nova-maldives/press_kit/2026_newsletter-pdfs.pdf</t>
  </si>
  <si>
    <t xml:space="preserve">2025_newsletter-pdfs-23.pdf</t>
  </si>
  <si>
    <t xml:space="preserve">https://nova-maldives.com/wp-content/uploads/2025/11/newsletter-pdfs-23.pdf</t>
  </si>
  <si>
    <t xml:space="preserve">15e55d84593f840611a6e059654b2e7f88377d00bbf7b0df0621f615f13d3d2e</t>
  </si>
  <si>
    <t xml:space="preserve">library/116_nova-maldives/press_kit/2025_newsletter-pdfs-23.pdf</t>
  </si>
  <si>
    <t xml:space="preserve">2025_newsletter-pdfs.pdf</t>
  </si>
  <si>
    <t xml:space="preserve">https://nova-maldives.com/wp-content/uploads/2025/09/newsletter-pdfs.pdf</t>
  </si>
  <si>
    <t xml:space="preserve">eec676dd5232b76e280563f14c3222d5d2b9f5ee97c72a6166eb0398864e7a34</t>
  </si>
  <si>
    <t xml:space="preserve">library/116_nova-maldives/press_kit/2025_newsletter-pdfs.pdf</t>
  </si>
  <si>
    <t xml:space="preserve">2025_Nova-October-Newsletter.pdf</t>
  </si>
  <si>
    <t xml:space="preserve">https://nova-maldives.com/wp-content/uploads/2025/10/Nova-October-Newsletter.pdf</t>
  </si>
  <si>
    <t xml:space="preserve">960e2b0f169c93f9ed304e2cf5685e0e79191c8680ae16d4f71086d031d8c1f8</t>
  </si>
  <si>
    <t xml:space="preserve">library/116_nova-maldives/press_kit/2025_Nova-October-Newsletter.pdf</t>
  </si>
  <si>
    <t xml:space="preserve">2025_Nova-Newsletter-May.pdf</t>
  </si>
  <si>
    <t xml:space="preserve">https://nova-maldives.com/wp-content/uploads/2025/05/Nova-Newsletter-May.pdf</t>
  </si>
  <si>
    <t xml:space="preserve">838581f30ff7c4f0145fc7ca1f8afb520bff88fb1776746f4b7ac924493c02f7</t>
  </si>
  <si>
    <t xml:space="preserve">library/116_nova-maldives/press_kit/2025_Nova-Newsletter-May.pdf</t>
  </si>
  <si>
    <t xml:space="preserve">2025_newsletter-pdfs-11.pdf</t>
  </si>
  <si>
    <t xml:space="preserve">https://nova-maldives.com/wp-content/uploads/2025/07/newsletter-pdfs-11.pdf</t>
  </si>
  <si>
    <t xml:space="preserve">d891324646de819fa5e4ec6d6c2977ea2dc01b71d9538d2e40ddfb7ba65f82f7</t>
  </si>
  <si>
    <t xml:space="preserve">library/116_nova-maldives/press_kit/2025_newsletter-pdfs-11.pdf</t>
  </si>
  <si>
    <t xml:space="preserve">2025_newsletter-pdfs-cropped-pdfresizer.com_.pdf</t>
  </si>
  <si>
    <t xml:space="preserve">https://nova-maldives.com/wp-content/uploads/2025/03/newsletter-pdfs-cropped-pdfresizer.com_.pdf</t>
  </si>
  <si>
    <t xml:space="preserve">9f7b95b4a38020c38e55d6f0cb117743de300513b01d7cae6159d12b080cadf5</t>
  </si>
  <si>
    <t xml:space="preserve">library/116_nova-maldives/press_kit/2025_newsletter-pdfs-cropped-pdfresizer.com_.pdf</t>
  </si>
  <si>
    <t xml:space="preserve">2025_Nova-newsletter-template-soulful-tales-1.pdf</t>
  </si>
  <si>
    <t xml:space="preserve">https://nova-maldives.com/wp-content/uploads/2025/02/Nova-newsletter-template-soulful-tales-1.pdf</t>
  </si>
  <si>
    <t xml:space="preserve">d272899f2986779a03af1bf55344c398bc9a0161d49a8e5879308e893271b799</t>
  </si>
  <si>
    <t xml:space="preserve">library/116_nova-maldives/press_kit/2025_Nova-newsletter-template-soulful-tales-1.pdf</t>
  </si>
  <si>
    <t xml:space="preserve">2025_newsletter-pdfs-1.pdf</t>
  </si>
  <si>
    <t xml:space="preserve">https://nova-maldives.com/wp-content/uploads/2025/04/newsletter-pdfs-1.pdf</t>
  </si>
  <si>
    <t xml:space="preserve">4fbe16abcb0dc65cc57941440a7a9749a5a637a26c111344e783d0925ce03883</t>
  </si>
  <si>
    <t xml:space="preserve">library/116_nova-maldives/press_kit/2025_newsletter-pdfs-1.pdf</t>
  </si>
  <si>
    <t xml:space="preserve">2025_Nova-newsletter-template-soulful-tales.pdf</t>
  </si>
  <si>
    <t xml:space="preserve">https://nova-maldives.com/wp-content/uploads/2025/01/Nova-newsletter-template-soulful-tales.pdf</t>
  </si>
  <si>
    <t xml:space="preserve">5845af948c49f5347545ef0d0a9798e49a70bd33554ea1e038e7c64bece1506d</t>
  </si>
  <si>
    <t xml:space="preserve">library/116_nova-maldives/press_kit/2025_Nova-newsletter-template-soulful-tales.pdf</t>
  </si>
  <si>
    <t xml:space="preserve">2023_Nova_newsletter_nov.pdf</t>
  </si>
  <si>
    <t xml:space="preserve">https://nova-maldives.com/wp-content/uploads/2023/11/Nova_newsletter_nov.pdf</t>
  </si>
  <si>
    <t xml:space="preserve">bfa88eb3f05564d122d94cdfb6fc0af416859a3e2cc3e831b6b1617ea07d2460</t>
  </si>
  <si>
    <t xml:space="preserve">library/116_nova-maldives/press_kit/2023_Nova_newsletter_nov.pdf</t>
  </si>
  <si>
    <t xml:space="preserve">2023_Nova_newsletter.pdf</t>
  </si>
  <si>
    <t xml:space="preserve">https://nova-maldives.com/wp-content/uploads/2023/10/Nova_newsletter.pdf</t>
  </si>
  <si>
    <t xml:space="preserve">61e26ba54e9bbc3c3688703d0b5cc9884341ee204429106c0755223e4f5d6a16</t>
  </si>
  <si>
    <t xml:space="preserve">library/116_nova-maldives/press_kit/2023_Nova_newsletter.pdf</t>
  </si>
  <si>
    <t xml:space="preserve">2023_Nova-September-Newsletter.pdf</t>
  </si>
  <si>
    <t xml:space="preserve">https://nova-maldives.com/wp-content/uploads/2023/09/Nova-September-Newsletter.pdf</t>
  </si>
  <si>
    <t xml:space="preserve">80bf8390e542fc2d522c78ab209d3375dd7fc73a24cfb7ff4f9048fb7feb2d13</t>
  </si>
  <si>
    <t xml:space="preserve">library/116_nova-maldives/press_kit/2023_Nova-September-Newsletter.pdf</t>
  </si>
  <si>
    <t xml:space="preserve">2023_screencapture-breakingtravelnews-news-article-nova-maldives-is-making-a-difference-on-world-ocean-day-2023-07-26-10_17_5.pdf</t>
  </si>
  <si>
    <t xml:space="preserve">https://nova-maldives.com/wp-content/uploads/2023/07/screencapture-breakingtravelnews-news-article-nova-maldives-is-making-a-difference-on-world-ocean-day-2023-07-26-10_17_56.pdf</t>
  </si>
  <si>
    <t xml:space="preserve">4194bfafc4133316f30b42f66ed692a5c5542b5ae84cd1c2a1efd56807eafbef</t>
  </si>
  <si>
    <t xml:space="preserve">library/116_nova-maldives/press_kit/2023_screencapture-breakingtravelnews-news-article-nova-maldives-is-making-a-difference-on-world-ocean-day-2023-07-26-10_17_5.pdf</t>
  </si>
  <si>
    <t xml:space="preserve">2023_MS_Eid-Adha-Press-Release_P.pdf</t>
  </si>
  <si>
    <t xml:space="preserve">https://nova-maldives.com/wp-content/uploads/2023/04/MS_Eid-Adha-Press-Release_P.pdf</t>
  </si>
  <si>
    <t xml:space="preserve">3c3438580136ab87052671e25ef0d583433233f4855429ab82743e96cef064ac</t>
  </si>
  <si>
    <t xml:space="preserve">library/116_nova-maldives/press_kit/2023_MS_Eid-Adha-Press-Release_P.pdf</t>
  </si>
  <si>
    <t xml:space="preserve">2024_Nova-jan.pdf</t>
  </si>
  <si>
    <t xml:space="preserve">https://nova-maldives.com/wp-content/uploads/2024/01/Nova-jan.pdf</t>
  </si>
  <si>
    <t xml:space="preserve">78cfff6dc38e10bce8f764f68211f437cf7f54574be9250155fb30dac04eb869</t>
  </si>
  <si>
    <t xml:space="preserve">library/116_nova-maldives/other/2024_Nova-jan.pdf</t>
  </si>
  <si>
    <t xml:space="preserve">2023_screencapture-thescottishsun-co-uk-travel-10859196-paradise-island-aquamarine-waters-brilliant-white-sand-2023-07-26-10_.pdf</t>
  </si>
  <si>
    <t xml:space="preserve">https://nova-maldives.com/wp-content/uploads/2023/07/screencapture-thescottishsun-co-uk-travel-10859196-paradise-island-aquamarine-waters-brilliant-white-sand-2023-07-26-10_01_25.pdf</t>
  </si>
  <si>
    <t xml:space="preserve">a3ef9ec049472205e434c1e3b2b91b777d69d27511858a027552066a99a64253</t>
  </si>
  <si>
    <t xml:space="preserve">library/116_nova-maldives/other/2023_screencapture-thescottishsun-co-uk-travel-10859196-paradise-island-aquamarine-waters-brilliant-white-sand-2023-07-26-10_.pdf</t>
  </si>
  <si>
    <t xml:space="preserve">2023_screencapture-luxurylifestylemag-co-uk-travel-6-reasons-to-visit-nova-maldives-the-lavish-island-hideaway-of-your-dreams.pdf</t>
  </si>
  <si>
    <t xml:space="preserve">https://nova-maldives.com/wp-content/uploads/2023/07/screencapture-luxurylifestylemag-co-uk-travel-6-reasons-to-visit-nova-maldives-the-lavish-island-hideaway-of-your-dreams-2023-07-26-10_10_09.pdf</t>
  </si>
  <si>
    <t xml:space="preserve">0d4912631f65325e0a46f22dff3bfad0d8b6aa6d52ee08955fec1fa3b9935e0b</t>
  </si>
  <si>
    <t xml:space="preserve">library/116_nova-maldives/other/2023_screencapture-luxurylifestylemag-co-uk-travel-6-reasons-to-visit-nova-maldives-the-lavish-island-hideaway-of-your-dreams.pdf</t>
  </si>
  <si>
    <t xml:space="preserve">2023_screencapture-fashionpaper-ch-travel-slow-itinerary-ist-das-motto-im-nova-maldives-fuer-einen-relaxten-kulturell-verwurz.pdf</t>
  </si>
  <si>
    <t xml:space="preserve">https://nova-maldives.com/wp-content/uploads/2023/07/screencapture-fashionpaper-ch-travel-slow-itinerary-ist-das-motto-im-nova-maldives-fuer-einen-relaxten-kulturell-verwurzelten-und-nachhaltigen-sommerurlaub-2023-07-26-10_19_51.pdf</t>
  </si>
  <si>
    <t xml:space="preserve">a39c7f2875956be435b3d8f0a862149cc17c3ab5d379c3e405ea42557e699257</t>
  </si>
  <si>
    <t xml:space="preserve">library/116_nova-maldives/other/2023_screencapture-fashionpaper-ch-travel-slow-itinerary-ist-das-motto-im-nova-maldives-fuer-einen-relaxten-kulturell-verwurz.pdf</t>
  </si>
  <si>
    <t xml:space="preserve">2025_Niyama-Private-Islands-Maldives-Factsheet-2025.pdf</t>
  </si>
  <si>
    <t xml:space="preserve">https://www.neoscapesmaldives.com/wp-content/uploads/Niyama-Private-Islands-Maldives-Factsheet-2025.pdf</t>
  </si>
  <si>
    <t xml:space="preserve">9bd66a5f022e1acfb1f075b6b679eded15d7090536994f3a072329b49430994b</t>
  </si>
  <si>
    <t xml:space="preserve">library/117_niyama-maldives/factsheet/2025_Niyama-Private-Islands-Maldives-Factsheet-2025.pdf</t>
  </si>
  <si>
    <t xml:space="preserve">2025_Niyama-Resort-Map.pdf</t>
  </si>
  <si>
    <t xml:space="preserve">https://www.neoscapesmaldives.com/wp-content/uploads/Niyama-Resort-Map.pdf</t>
  </si>
  <si>
    <t xml:space="preserve">418015ea746800659cd3118ed29365381e07510c6ee3581836ee1d5c1ff3b8e2</t>
  </si>
  <si>
    <t xml:space="preserve">library/117_niyama-maldives/map/2025_Niyama-Resort-Map.pdf</t>
  </si>
  <si>
    <t xml:space="preserve">2026_Niyama-Private-Islands-Maldives-Easter-Brochure-2026-1.pdf</t>
  </si>
  <si>
    <t xml:space="preserve">https://letsgomaldives.com/wp-content/uploads/2026/02/Niyama-Private-Islands-Maldives-Easter-Brochure-2026-1.pdf</t>
  </si>
  <si>
    <t xml:space="preserve">10b45a8db75bee11782b456315e3545d4d51b6014949fde5572f08d2d672ac41</t>
  </si>
  <si>
    <t xml:space="preserve">library/117_niyama-maldives/calendar/2026_Niyama-Private-Islands-Maldives-Easter-Brochure-2026-1.pdf</t>
  </si>
  <si>
    <t xml:space="preserve">2026_factsheet-iru-veli-2026.pdf</t>
  </si>
  <si>
    <t xml:space="preserve">https://www.sunsiyam.com/media/z0yluoa4/factsheet-iru-veli-2026.pdf</t>
  </si>
  <si>
    <t xml:space="preserve">ec9b8e1f9ba1d17a55fe8769cb8dcb34245669083abfdbf4d2e77f496e2def41</t>
  </si>
  <si>
    <t xml:space="preserve">library/118_sun-siyam-iru-veli-maldives/factsheet/2026_factsheet-iru-veli-2026.pdf</t>
  </si>
  <si>
    <t xml:space="preserve">2021_Iru-Veli-Factsheet-EN.pdf</t>
  </si>
  <si>
    <t xml:space="preserve">https://www.neoscapesmaldives.com/wp-content/uploads/Iru-Veli-Factsheet-EN.pdf</t>
  </si>
  <si>
    <t xml:space="preserve">2116d595e08769e966dcd6041bdcd7aa62512cf14599adeb6421bc0a876b564c</t>
  </si>
  <si>
    <t xml:space="preserve">library/118_sun-siyam-iru-veli-maldives/factsheet/2021_Iru-Veli-Factsheet-EN.pdf</t>
  </si>
  <si>
    <t xml:space="preserve">2025_ultimate-honeymoon-ssiv.pdf</t>
  </si>
  <si>
    <t xml:space="preserve">https://www.sunsiyam.com/media/tbdbylep/ultimate-honeymoon-ssiv.pdf</t>
  </si>
  <si>
    <t xml:space="preserve">9cacf07fcedcb8b92722ee048832337680329c736e0a8be96401901384c680d7</t>
  </si>
  <si>
    <t xml:space="preserve">library/118_sun-siyam-iru-veli-maldives/wedding/2025_ultimate-honeymoon-ssiv.pdf</t>
  </si>
  <si>
    <t xml:space="preserve">ambiguous match [118]</t>
  </si>
  <si>
    <t xml:space="preserve">2026_ssiv_247-all-inclusive-dine-around-meal-plan.pdf</t>
  </si>
  <si>
    <t xml:space="preserve">https://www.sunsiyam.com/media/nv4ljrub/ssiv_247-all-inclusive-dine-around-meal-plan.pdf</t>
  </si>
  <si>
    <t xml:space="preserve">f482faccbcc2942e7f6f13e50adc5c3d1662e2a7172489f8eaee3178c8b55484</t>
  </si>
  <si>
    <t xml:space="preserve">library/118_sun-siyam-iru-veli-maldives/map/2026_ssiv_247-all-inclusive-dine-around-meal-plan.pdf</t>
  </si>
  <si>
    <t xml:space="preserve">2018_Sun-Aqua-Iru-Veli-Island-Map.pdf</t>
  </si>
  <si>
    <t xml:space="preserve">https://www.neoscapesmaldives.com/wp-content/uploads/Sun-Aqua-Iru-Veli-Island-Map.pdf</t>
  </si>
  <si>
    <t xml:space="preserve">65eab55c8cc1d0eb1d098d8185f4e5d21dab7db226cc2c47b86f720af75cc084</t>
  </si>
  <si>
    <t xml:space="preserve">library/118_sun-siyam-iru-veli-maldives/map/2018_Sun-Aqua-Iru-Veli-Island-Map.pdf</t>
  </si>
  <si>
    <t xml:space="preserve">2025_sun-siyam-iru-veli-spa-menu-2025.pdf</t>
  </si>
  <si>
    <t xml:space="preserve">https://www.sunsiyam.com/media/0akcxrid/sun-siyam-iru-veli-spa-menu-2025.pdf</t>
  </si>
  <si>
    <t xml:space="preserve">f0bb27176b8b504ab7d3d4c10db1618316ec795e86eb5ee374cd7431cddb5cd0</t>
  </si>
  <si>
    <t xml:space="preserve">library/118_sun-siyam-iru-veli-maldives/spa_menu/2025_sun-siyam-iru-veli-spa-menu-2025.pdf</t>
  </si>
  <si>
    <t xml:space="preserve">2026_Sun-Siyam-Iru-Veli.pdf</t>
  </si>
  <si>
    <t xml:space="preserve">https://letsgomaldives.com/wp-content/uploads/2026/08/Sun-Siyam-Iru-Veli.pdf</t>
  </si>
  <si>
    <t xml:space="preserve">c15a73f1d733c4e299deccae79adc30754b05c7ffceda4ecff88386a24c3c13e</t>
  </si>
  <si>
    <t xml:space="preserve">library/118_sun-siyam-iru-veli-maldives/dive_prices/2026_Sun-Siyam-Iru-Veli.pdf</t>
  </si>
  <si>
    <t xml:space="preserve">2026_ssiv-halloween-2026-1.pdf</t>
  </si>
  <si>
    <t xml:space="preserve">https://www.sunsiyam.com/media/vtun4ndb/ssiv-halloween-2026-1.pdf</t>
  </si>
  <si>
    <t xml:space="preserve">60842d320dc644d823d004b784c752cac35eca47e5d4d13432092630b6ec7487</t>
  </si>
  <si>
    <t xml:space="preserve">library/118_sun-siyam-iru-veli-maldives/dive_prices/2026_ssiv-halloween-2026-1.pdf</t>
  </si>
  <si>
    <t xml:space="preserve">2026_ssiv-golden-week-gazette-26.pdf</t>
  </si>
  <si>
    <t xml:space="preserve">https://www.sunsiyam.com/media/mz3pv4nj/ssiv-golden-week-gazette-26.pdf</t>
  </si>
  <si>
    <t xml:space="preserve">51d7deb90216bc61d7363c9f8c35f318f903d6be902e54da5b2d2180fbb5e7a6</t>
  </si>
  <si>
    <t xml:space="preserve">library/118_sun-siyam-iru-veli-maldives/dive_prices/2026_ssiv-golden-week-gazette-26.pdf</t>
  </si>
  <si>
    <t xml:space="preserve">2026_festive-gazette-26_27-prism.pdf</t>
  </si>
  <si>
    <t xml:space="preserve">https://www.sunsiyam.com/media/vmlphvhg/festive-gazette-26_27-prism.pdf</t>
  </si>
  <si>
    <t xml:space="preserve">6e5bc7bd2258cd3b583763d81cd8b97804611de3f6da9026d60fe8b5623e8e14</t>
  </si>
  <si>
    <t xml:space="preserve">library/118_sun-siyam-iru-veli-maldives/calendar/2026_festive-gazette-26_27-prism.pdf</t>
  </si>
  <si>
    <t xml:space="preserve">2026_ssiv-golden-week-gazette-26-cn.pdf</t>
  </si>
  <si>
    <t xml:space="preserve">https://www.sunsiyam.com/media/vlubcmcs/ssiv-golden-week-gazette-26-cn.pdf</t>
  </si>
  <si>
    <t xml:space="preserve">f947c8482831468d666c92fed9848883d8e721807d67df95d60390326aae5b91</t>
  </si>
  <si>
    <t xml:space="preserve">library/118_sun-siyam-iru-veli-maldives/other/2026_ssiv-golden-week-gazette-26-cn.pdf</t>
  </si>
  <si>
    <t xml:space="preserve">2020_Lti-Maafushivaru-Map.pdf</t>
  </si>
  <si>
    <t xml:space="preserve">https://www.neoscapesmaldives.com/wp-content/uploads/Lti-Maafushivaru-Map.pdf</t>
  </si>
  <si>
    <t xml:space="preserve">a6c65a296cb87ffee503484a150ca1eb4a0648a1771b0b1456027ef18e791be7</t>
  </si>
  <si>
    <t xml:space="preserve">library/119_outrigger-maldives-maafushivaru-resort/map/2020_Lti-Maafushivaru-Map.pdf</t>
  </si>
  <si>
    <t xml:space="preserve">2020_LMP-1.14-COVID-19-Prevention-and-Protection-Policy_Lti-Maafushivaru-2020-1.pdf</t>
  </si>
  <si>
    <t xml:space="preserve">https://www.neoscapesmaldives.com/wp-content/uploads/LMP-1.14-COVID-19-Prevention-and-Protection-Policy_Lti-Maafushivaru-2020-1.pdf</t>
  </si>
  <si>
    <t xml:space="preserve">45287f3ae0e52498ff15948b2f16ca2dcf8d50b0ff0c3dc0965ac0abcacac55b</t>
  </si>
  <si>
    <t xml:space="preserve">library/119_outrigger-maldives-maafushivaru-resort/obsolete/2020_LMP-1.14-COVID-19-Prevention-and-Protection-Policy_Lti-Maafushivaru-2020-1.pdf</t>
  </si>
  <si>
    <t xml:space="preserve">2020_COVID-19-Leaflets_English_Lti-Maafushivaru.pdf</t>
  </si>
  <si>
    <t xml:space="preserve">https://www.neoscapesmaldives.com/wp-content/uploads/COVID-19-Leaflets_English_Lti-Maafushivaru.pdf</t>
  </si>
  <si>
    <t xml:space="preserve">5e27fcff97aae47f2a4cf2bed092c65ebace196f59971e948ad915322c8a03a3</t>
  </si>
  <si>
    <t xml:space="preserve">library/119_outrigger-maldives-maafushivaru-resort/obsolete/2020_COVID-19-Leaflets_English_Lti-Maafushivaru.pdf</t>
  </si>
  <si>
    <t xml:space="preserve">2026_BM_Factsheet-2026.pdf</t>
  </si>
  <si>
    <t xml:space="preserve">https://www.neoscapesmaldives.com/wp-content/uploads/BM_Factsheet-2026.pdf</t>
  </si>
  <si>
    <t xml:space="preserve">44528f0319adc686f7a04604599154c8a547735e74ebdf41383ebdccc8b7e36c</t>
  </si>
  <si>
    <t xml:space="preserve">library/120_bandos-maldives/factsheet/2026_BM_Factsheet-2026.pdf</t>
  </si>
  <si>
    <t xml:space="preserve">2023_Wedding-Packages.pdf</t>
  </si>
  <si>
    <t xml:space="preserve">bandosmaldives.com</t>
  </si>
  <si>
    <t xml:space="preserve">https://bandosmaldives.com/wp-content/uploads/2024/02/Wedding-Packages.pdf</t>
  </si>
  <si>
    <t xml:space="preserve">137991b0c13c916e821833755cecfee71af33f3a7b6b39af926f8f7f7fdbd484</t>
  </si>
  <si>
    <t xml:space="preserve">library/120_bandos-maldives/wedding/2023_Wedding-Packages.pdf</t>
  </si>
  <si>
    <t xml:space="preserve">2026_Festive-Event-Brochure-19.12.25.pdf</t>
  </si>
  <si>
    <t xml:space="preserve">https://bandosmaldives.com/wp-content/uploads/2026/01/Festive-Event-Brochure-19.12.25.pdf</t>
  </si>
  <si>
    <t xml:space="preserve">28b73cd5bf247dc077ebbf69362efab7f069fbbd8f8aa74e7cb251c7d45cb604</t>
  </si>
  <si>
    <t xml:space="preserve">library/120_bandos-maldives/events/2026_Festive-Event-Brochure-19.12.25.pdf</t>
  </si>
  <si>
    <t xml:space="preserve">2026_b4a22e9d_Festive-Event-Brochure-19.12.25.pdf</t>
  </si>
  <si>
    <t xml:space="preserve">https://bandosmaldives.com/wp-content/uploads/2025/12/Festive-Event-Brochure-19.12.25.pdf</t>
  </si>
  <si>
    <t xml:space="preserve">b4a22e9d3f0f0cd3297a27fef59a2b17372b4028a98c85e85e576a15e586e496</t>
  </si>
  <si>
    <t xml:space="preserve">library/120_bandos-maldives/events/2026_b4a22e9d_Festive-Event-Brochure-19.12.25.pdf</t>
  </si>
  <si>
    <t xml:space="preserve">2026_Festive-Event-Brochure-WEB2.pdf</t>
  </si>
  <si>
    <t xml:space="preserve">https://bandosmaldives.com/wp-content/uploads/2025/11/Festive-Event-Brochure-WEB2.pdf</t>
  </si>
  <si>
    <t xml:space="preserve">d780cc594921b5d60390f0a388252228f02f95c258564a7d7adf9dfae8e02272</t>
  </si>
  <si>
    <t xml:space="preserve">library/120_bandos-maldives/events/2026_Festive-Event-Brochure-WEB2.pdf</t>
  </si>
  <si>
    <t xml:space="preserve">2015_BM_ConferenceServicesFacilities.V1.pdf</t>
  </si>
  <si>
    <t xml:space="preserve">https://bandosmaldives.com/wp-content/uploads/2024/11/BM_ConferenceServicesFacilities.V1.pdf</t>
  </si>
  <si>
    <t xml:space="preserve">3f05d17a43801c6968482568d7b0cd271af44495e4ac929419e0b7d03ed6585b</t>
  </si>
  <si>
    <t xml:space="preserve">library/120_bandos-maldives/events/2015_BM_ConferenceServicesFacilities.V1.pdf</t>
  </si>
  <si>
    <t xml:space="preserve">2015_Bandos-Convention-Center.pdf</t>
  </si>
  <si>
    <t xml:space="preserve">https://bandosmaldives.com/wp-content/uploads/2024/02/Bandos-Convention-Center.pdf</t>
  </si>
  <si>
    <t xml:space="preserve">ac8e37da0719211562362384bd4e4c6a1b9902398a0b66ee5d6a77f53e1351d0</t>
  </si>
  <si>
    <t xml:space="preserve">library/120_bandos-maldives/events/2015_Bandos-Convention-Center.pdf</t>
  </si>
  <si>
    <t xml:space="preserve">2026_02e3d7a26c896f1c007bf7ee6382ed213065ba4c-2.pdf</t>
  </si>
  <si>
    <t xml:space="preserve">https://cdnm.heyzine.com/files/uploaded/02e3d7a26c896f1c007bf7ee6382ed213065ba4c-2.pdf</t>
  </si>
  <si>
    <t xml:space="preserve">83bad85e7fa934ffb02d56a1c06fe9038862dbf5ceaf83dd68778480aa501a12</t>
  </si>
  <si>
    <t xml:space="preserve">library/120_bandos-maldives/map/2026_02e3d7a26c896f1c007bf7ee6382ed213065ba4c-2.pdf</t>
  </si>
  <si>
    <t xml:space="preserve">2025_Bandos-Maldives-Sustainability-Management-plan-2025_.pdf</t>
  </si>
  <si>
    <t xml:space="preserve">https://bandosmaldives.com/wp-content/uploads/2025/08/Bandos-Maldives-Sustainability-Management-plan-2025_.pdf</t>
  </si>
  <si>
    <t xml:space="preserve">1dc0ad09ead3cefbda8ba66847784bf034333232ec76071e487a7d08fd23be2a</t>
  </si>
  <si>
    <t xml:space="preserve">library/120_bandos-maldives/map/2025_Bandos-Maldives-Sustainability-Management-plan-2025_.pdf</t>
  </si>
  <si>
    <t xml:space="preserve">2024_BM-Resort-Map-2024.pdf</t>
  </si>
  <si>
    <t xml:space="preserve">https://www.neoscapesmaldives.com/wp-content/uploads/BM-Resort-Map-2024.pdf</t>
  </si>
  <si>
    <t xml:space="preserve">9694047c705c765914027aca25699a376d875cc6ab528697f0a5c37f30208a7f</t>
  </si>
  <si>
    <t xml:space="preserve">library/120_bandos-maldives/map/2024_BM-Resort-Map-2024.pdf</t>
  </si>
  <si>
    <t xml:space="preserve">2021_Dive-Sites.pdf</t>
  </si>
  <si>
    <t xml:space="preserve">https://bandosmaldives.com/wp-content/uploads/2024/02/Dive-Sites.pdf</t>
  </si>
  <si>
    <t xml:space="preserve">06634def1d566d710337af4c43233ac5b6bdb55e130c322aaa73618874141d94</t>
  </si>
  <si>
    <t xml:space="preserve">library/120_bandos-maldives/dive_map/2021_Dive-Sites.pdf</t>
  </si>
  <si>
    <t xml:space="preserve">2022_BM_Spa_rev122922.pdf</t>
  </si>
  <si>
    <t xml:space="preserve">https://bandosmaldives.com/wp-content/uploads/2024/10/BM_Spa_rev122922.pdf</t>
  </si>
  <si>
    <t xml:space="preserve">https://bandosmaldives.com/wp-content/uploads/2024/10/BM_Spa_rev122922.pdf | https://bandosmaldives.com/wp-content/uploads/2024/06/BM_Spa_rev122922.pdf</t>
  </si>
  <si>
    <t xml:space="preserve">b54cbf126d81d7fa64b323a8066827899df7105a3ba152a18b44be1027d9a896</t>
  </si>
  <si>
    <t xml:space="preserve">library/120_bandos-maldives/spa_menu/2022_BM_Spa_rev122922.pdf</t>
  </si>
  <si>
    <t xml:space="preserve">2026_BM_In-villa-Dining-Menu.pdf</t>
  </si>
  <si>
    <t xml:space="preserve">https://bandosmaldives.com/wp-content/uploads/2026/03/BM_In-villa-Dining-Menu.pdf</t>
  </si>
  <si>
    <t xml:space="preserve">fbb160f1f39fa24c69cd7ea990915bd548dd3517ea32595ff5fbc456ecd83d25</t>
  </si>
  <si>
    <t xml:space="preserve">library/120_bandos-maldives/dining_menu/2026_BM_In-villa-Dining-Menu.pdf</t>
  </si>
  <si>
    <t xml:space="preserve">2026_BM_Beverage-Menu-2026.pdf</t>
  </si>
  <si>
    <t xml:space="preserve">https://bandosmaldives.com/wp-content/uploads/2026/03/BM_Beverage-Menu-2026.pdf</t>
  </si>
  <si>
    <t xml:space="preserve">1c1ce326173158e7ccd82b23969712565db0f514b4bc814c04b8cc87c4ba8b56</t>
  </si>
  <si>
    <t xml:space="preserve">library/120_bandos-maldives/dining_menu/2026_BM_Beverage-Menu-2026.pdf</t>
  </si>
  <si>
    <t xml:space="preserve">2026_BM_Sea-Breeze-Menu.pdf</t>
  </si>
  <si>
    <t xml:space="preserve">https://bandosmaldives.com/wp-content/uploads/2026/03/BM_Sea-Breeze-Menu.pdf</t>
  </si>
  <si>
    <t xml:space="preserve">c369e3dd265db606975026be4ff4d6c1a45736fcc86fda7b36cf0539bec18548</t>
  </si>
  <si>
    <t xml:space="preserve">library/120_bandos-maldives/dining_menu/2026_BM_Sea-Breeze-Menu.pdf</t>
  </si>
  <si>
    <t xml:space="preserve">2025_BM_Umi-Yaki-Menu.pdf</t>
  </si>
  <si>
    <t xml:space="preserve">https://bandosmaldives.com/wp-content/uploads/2026/03/BM_Umi-Yaki-Menu.pdf</t>
  </si>
  <si>
    <t xml:space="preserve">fc4eb9dd901e4949e2170e4a68f0ed74ddbfb42dc6b9a840169a72481ea8f451</t>
  </si>
  <si>
    <t xml:space="preserve">library/120_bandos-maldives/dining_menu/2025_BM_Umi-Yaki-Menu.pdf</t>
  </si>
  <si>
    <t xml:space="preserve">2025_BM_Grill-Bar-Menu.pdf</t>
  </si>
  <si>
    <t xml:space="preserve">https://bandosmaldives.com/wp-content/uploads/2026/03/BM_Grill-Bar-Menu.pdf</t>
  </si>
  <si>
    <t xml:space="preserve">7533425d3fc159164fd7741a318e0c62434ad1a5d1d301504e51bc4d2aa19d80</t>
  </si>
  <si>
    <t xml:space="preserve">library/120_bandos-maldives/dining_menu/2025_BM_Grill-Bar-Menu.pdf</t>
  </si>
  <si>
    <t xml:space="preserve">2025_BM_Huvan-Menu.pdf</t>
  </si>
  <si>
    <t xml:space="preserve">https://bandosmaldives.com/wp-content/uploads/2026/03/BM_Huvan-Menu.pdf</t>
  </si>
  <si>
    <t xml:space="preserve">faf3a8f6298119d49b31eaa0486e1ad24b93db9c12cb93bb2682df7eb22aec27</t>
  </si>
  <si>
    <t xml:space="preserve">library/120_bandos-maldives/dining_menu/2025_BM_Huvan-Menu.pdf</t>
  </si>
  <si>
    <t xml:space="preserve">2025_Bandos-Dive-Menu-2025-V6.pdf</t>
  </si>
  <si>
    <t xml:space="preserve">https://bandosmaldives.com/wp-content/uploads/2025/05/Bandos-Dive-Menu-2025-V6.pdf</t>
  </si>
  <si>
    <t xml:space="preserve">bb1e1f2ffe8f8c182c61dead37456a5a592559a96f308b3e2fcf8701fe7a852a</t>
  </si>
  <si>
    <t xml:space="preserve">library/120_bandos-maldives/dining_menu/2025_Bandos-Dive-Menu-2025-V6.pdf</t>
  </si>
  <si>
    <t xml:space="preserve">2024_Bandos-Dive-Menu-2024.pdf</t>
  </si>
  <si>
    <t xml:space="preserve">https://bandosmaldives.com/wp-content/uploads/2024/07/Bandos-Dive-Menu-2024.pdf</t>
  </si>
  <si>
    <t xml:space="preserve">806fc91b30a529fe418220e2f672163d5c24ef85c631c22cc0cbab57d21f12cd</t>
  </si>
  <si>
    <t xml:space="preserve">library/120_bandos-maldives/dining_menu/2024_Bandos-Dive-Menu-2024.pdf</t>
  </si>
  <si>
    <t xml:space="preserve">2026_Dive-Bandos-Price-List.pdf</t>
  </si>
  <si>
    <t xml:space="preserve">https://bandosmaldives.com/wp-content/uploads/2026/01/Dive-Bandos-Price-List.pdf</t>
  </si>
  <si>
    <t xml:space="preserve">19ba9a97f30f178a049c4788e40ccfaad2744fd54dcff8493e3fd0a4d829f060</t>
  </si>
  <si>
    <t xml:space="preserve">library/120_bandos-maldives/dive_prices/2026_Dive-Bandos-Price-List.pdf</t>
  </si>
  <si>
    <t xml:space="preserve">2025_Price-List-2025-.pdf</t>
  </si>
  <si>
    <t xml:space="preserve">https://bandosmaldives.com/wp-content/uploads/2025/07/Price-List-2025-.pdf</t>
  </si>
  <si>
    <t xml:space="preserve">89ffaea4449d090f55cee1400f94cd0f448122d956438fc05ca89d7ccee6bce3</t>
  </si>
  <si>
    <t xml:space="preserve">library/120_bandos-maldives/dive_prices/2025_Price-List-2025-.pdf</t>
  </si>
  <si>
    <t xml:space="preserve">2025_BM_Chinese-NY.pdf</t>
  </si>
  <si>
    <t xml:space="preserve">https://bandosmaldives.com/wp-content/uploads/2025/01/BM_Chinese-NY.pdf</t>
  </si>
  <si>
    <t xml:space="preserve">8a9d7be6ac051595aa327cf4053b30fac3cd91866c3a70b32a182a3f1f3dbacb</t>
  </si>
  <si>
    <t xml:space="preserve">library/120_bandos-maldives/dive_prices/2025_BM_Chinese-NY.pdf</t>
  </si>
  <si>
    <t xml:space="preserve">2024_Dive-Price-List-2024.pdf</t>
  </si>
  <si>
    <t xml:space="preserve">https://bandosmaldives.com/wp-content/uploads/2024/10/Dive-Price-List-2024.pdf</t>
  </si>
  <si>
    <t xml:space="preserve">a4ce38b011982d995bc5f35fa7737260b346de7e0ced4ea2c7a20d2b42731e19</t>
  </si>
  <si>
    <t xml:space="preserve">library/120_bandos-maldives/dive_prices/2024_Dive-Price-List-2024.pdf</t>
  </si>
  <si>
    <t xml:space="preserve">2026_11-09-2026-STOP-SELL-SUMMARY-AND-AVAILABILITY.pdf</t>
  </si>
  <si>
    <t xml:space="preserve">https://bandosmaldives.com/wp-content/uploads/2026/09/11-09-2026-STOP-SELL-SUMMARY-AND-AVAILABILITY.pdf</t>
  </si>
  <si>
    <t xml:space="preserve">c7591900079ad7de4a2dce6fcd70200e805ce51044bacdb4ca400e253c29d53e</t>
  </si>
  <si>
    <t xml:space="preserve">library/120_bandos-maldives/villa_plans/2026_11-09-2026-STOP-SELL-SUMMARY-AND-AVAILABILITY.pdf</t>
  </si>
  <si>
    <t xml:space="preserve">2026_06-08-2026-STOP-SELL-SUMMARY-AND-AVAILABILITY.pdf</t>
  </si>
  <si>
    <t xml:space="preserve">https://bandosmaldives.com/wp-content/uploads/2026/08/06-08-2026-STOP-SELL-SUMMARY-AND-AVAILABILITY.pdf</t>
  </si>
  <si>
    <t xml:space="preserve">676e222b1a79f73eb5dd51ccaeb241525e859b728521ea8f6bcf79fbd8aaba58</t>
  </si>
  <si>
    <t xml:space="preserve">library/120_bandos-maldives/villa_plans/2026_06-08-2026-STOP-SELL-SUMMARY-AND-AVAILABILITY.pdf</t>
  </si>
  <si>
    <t xml:space="preserve">2026_28-08-2026-STOP-SELL-SUMMARY-AND-AVAILABILITY.pdf</t>
  </si>
  <si>
    <t xml:space="preserve">https://bandosmaldives.com/wp-content/uploads/2026/08/28-08-2026-STOP-SELL-SUMMARY-AND-AVAILABILITY.pdf</t>
  </si>
  <si>
    <t xml:space="preserve">1d7a46b48f2cc79ff0488ea70f837e0cb8f1969819b518f3dfb2f4da86b20a9f</t>
  </si>
  <si>
    <t xml:space="preserve">library/120_bandos-maldives/villa_plans/2026_28-08-2026-STOP-SELL-SUMMARY-AND-AVAILABILITY.pdf</t>
  </si>
  <si>
    <t xml:space="preserve">2026_05-07-2026-STOP-SELL-SUMMARY-AND-AVAILABILITY.pdf</t>
  </si>
  <si>
    <t xml:space="preserve">https://bandosmaldives.com/wp-content/uploads/2026/07/05-07-2026-STOP-SELL-SUMMARY-AND-AVAILABILITY.pdf</t>
  </si>
  <si>
    <t xml:space="preserve">ca91e315896e5fc3c7683d8390abab8234571b740cd664ca2248cc43ee5c759d</t>
  </si>
  <si>
    <t xml:space="preserve">library/120_bandos-maldives/villa_plans/2026_05-07-2026-STOP-SELL-SUMMARY-AND-AVAILABILITY.pdf</t>
  </si>
  <si>
    <t xml:space="preserve">2026_24-07-2026-STOP-SELL-SUMMARY-AND-AVAILABILITY.pdf</t>
  </si>
  <si>
    <t xml:space="preserve">https://bandosmaldives.com/wp-content/uploads/2026/07/24-07-2026-STOP-SELL-SUMMARY-AND-AVAILABILITY.pdf</t>
  </si>
  <si>
    <t xml:space="preserve">deb7379359514106f59747a2ece2f70617db902066fa8c74f62a2caea2635e91</t>
  </si>
  <si>
    <t xml:space="preserve">library/120_bandos-maldives/villa_plans/2026_24-07-2026-STOP-SELL-SUMMARY-AND-AVAILABILITY.pdf</t>
  </si>
  <si>
    <t xml:space="preserve">2026_19-07-2026-STOP-SELL-SUMMARY-AND-AVAILABILITY.pdf</t>
  </si>
  <si>
    <t xml:space="preserve">https://bandosmaldives.com/wp-content/uploads/2026/07/19-07-2026-STOP-SELL-SUMMARY-AND-AVAILABILITY.pdf</t>
  </si>
  <si>
    <t xml:space="preserve">448bee72964ec02231b9b7cf77b06f6da1c941de00102c64ac3e08cbf1a35223</t>
  </si>
  <si>
    <t xml:space="preserve">library/120_bandos-maldives/villa_plans/2026_19-07-2026-STOP-SELL-SUMMARY-AND-AVAILABILITY.pdf</t>
  </si>
  <si>
    <t xml:space="preserve">2026_26-06-2026-STOP-SELL-SUMMARY-AND-AVAILABILITY.pdf</t>
  </si>
  <si>
    <t xml:space="preserve">https://bandosmaldives.com/wp-content/uploads/2026/06/26-06-2026-STOP-SELL-SUMMARY-AND-AVAILABILITY.pdf</t>
  </si>
  <si>
    <t xml:space="preserve">b6874de67e9d56bce0f237c894b01679230a853412bec7922f0e0939049b0abb</t>
  </si>
  <si>
    <t xml:space="preserve">library/120_bandos-maldives/villa_plans/2026_26-06-2026-STOP-SELL-SUMMARY-AND-AVAILABILITY.pdf</t>
  </si>
  <si>
    <t xml:space="preserve">2026_21-06-2026-STOP-SELL-SUMMARY-AND-AVAILABILITY.pdf</t>
  </si>
  <si>
    <t xml:space="preserve">https://bandosmaldives.com/wp-content/uploads/2026/06/21-06-2026-STOP-SELL-SUMMARY-AND-AVAILABILITY.pdf</t>
  </si>
  <si>
    <t xml:space="preserve">ea663efb1e98822f33ab6eff6f7366895752c253cca6b5f4d71f9e6751bd462c</t>
  </si>
  <si>
    <t xml:space="preserve">library/120_bandos-maldives/villa_plans/2026_21-06-2026-STOP-SELL-SUMMARY-AND-AVAILABILITY.pdf</t>
  </si>
  <si>
    <t xml:space="preserve">2026_12-06-2026-STOP-SELL-SUMMARY-AND-AVAILABILITY-1.pdf</t>
  </si>
  <si>
    <t xml:space="preserve">https://bandosmaldives.com/wp-content/uploads/2026/06/12-06-2026-STOP-SELL-SUMMARY-AND-AVAILABILITY-1.pdf</t>
  </si>
  <si>
    <t xml:space="preserve">96ab5f0b56e2d73c147982af6e6a97a483b653f3108904c83f2f4cd758e43834</t>
  </si>
  <si>
    <t xml:space="preserve">library/120_bandos-maldives/villa_plans/2026_12-06-2026-STOP-SELL-SUMMARY-AND-AVAILABILITY-1.pdf</t>
  </si>
  <si>
    <t xml:space="preserve">2026_12-06-2026-STOP-SELL-SUMMARY-AND-AVAILABILITY.pdf</t>
  </si>
  <si>
    <t xml:space="preserve">https://bandosmaldives.com/wp-content/uploads/2026/06/12-06-2026-STOP-SELL-SUMMARY-AND-AVAILABILITY.pdf</t>
  </si>
  <si>
    <t xml:space="preserve">0d0999b9a5f3364ff337669f88b56d9122f8e08eb6fd814529808fbfcc2174d7</t>
  </si>
  <si>
    <t xml:space="preserve">library/120_bandos-maldives/villa_plans/2026_12-06-2026-STOP-SELL-SUMMARY-AND-AVAILABILITY.pdf</t>
  </si>
  <si>
    <t xml:space="preserve">2026_06-05-2026-STOP-SELL-SUMMARY-AND-AVAILABILITY.pdf</t>
  </si>
  <si>
    <t xml:space="preserve">https://bandosmaldives.com/wp-content/uploads/2026/05/06-05-2026-STOP-SELL-SUMMARY-AND-AVAILABILITY.pdf</t>
  </si>
  <si>
    <t xml:space="preserve">ffd769b09c4bad0c1cde7238e9a2ae819a65ad58fca2144d2bc258bd2a1a57e4</t>
  </si>
  <si>
    <t xml:space="preserve">library/120_bandos-maldives/villa_plans/2026_06-05-2026-STOP-SELL-SUMMARY-AND-AVAILABILITY.pdf</t>
  </si>
  <si>
    <t xml:space="preserve">2026_28-04-2026-STOP-SELL-SUMMARY-AND-AVAILABILITY.pdf</t>
  </si>
  <si>
    <t xml:space="preserve">https://bandosmaldives.com/wp-content/uploads/2026/04/28-04-2026-STOP-SELL-SUMMARY-AND-AVAILABILITY.pdf</t>
  </si>
  <si>
    <t xml:space="preserve">cc7c7a1b7bfff799ced31665465856da541d6b610cefc838008700eac148ed55</t>
  </si>
  <si>
    <t xml:space="preserve">library/120_bandos-maldives/villa_plans/2026_28-04-2026-STOP-SELL-SUMMARY-AND-AVAILABILITY.pdf</t>
  </si>
  <si>
    <t xml:space="preserve">2026_20-04-2026-STOP-SELL-SUMMARY-AND-AVAILABILITY.pdf</t>
  </si>
  <si>
    <t xml:space="preserve">https://bandosmaldives.com/wp-content/uploads/2026/04/20-04-2026-STOP-SELL-SUMMARY-AND-AVAILABILITY.pdf</t>
  </si>
  <si>
    <t xml:space="preserve">f3abda6e49f3c1e9ef8a215ae0b0ff1b08a9c6cf5be94c1d3a63ca019fba37d5</t>
  </si>
  <si>
    <t xml:space="preserve">library/120_bandos-maldives/villa_plans/2026_20-04-2026-STOP-SELL-SUMMARY-AND-AVAILABILITY.pdf</t>
  </si>
  <si>
    <t xml:space="preserve">2026_18-04-2026-STOP-SELL-SUMMARY-AND-AVAILABILITY.pdf</t>
  </si>
  <si>
    <t xml:space="preserve">https://bandosmaldives.com/wp-content/uploads/2026/04/18-04-2026-STOP-SELL-SUMMARY-AND-AVAILABILITY.pdf</t>
  </si>
  <si>
    <t xml:space="preserve">7e309d9859498726ed9ba6fa835835bda1fd5d44d9dff905b8db4e615aaf0e9a</t>
  </si>
  <si>
    <t xml:space="preserve">library/120_bandos-maldives/villa_plans/2026_18-04-2026-STOP-SELL-SUMMARY-AND-AVAILABILITY.pdf</t>
  </si>
  <si>
    <t xml:space="preserve">2026_08-04-2026-STOP-SELL-SUMMARY-AND-AVAILABILITY.pdf</t>
  </si>
  <si>
    <t xml:space="preserve">https://bandosmaldives.com/wp-content/uploads/2026/04/08-04-2026-STOP-SELL-SUMMARY-AND-AVAILABILITY.pdf</t>
  </si>
  <si>
    <t xml:space="preserve">a8c065da2c08312c0eb52718f86d357515669d74530c249209b1c55527668fda</t>
  </si>
  <si>
    <t xml:space="preserve">library/120_bandos-maldives/villa_plans/2026_08-04-2026-STOP-SELL-SUMMARY-AND-AVAILABILITY.pdf</t>
  </si>
  <si>
    <t xml:space="preserve">2026_29-03-2026-STOP-SELL-SUMMARY-AND-AVAILABILITY.pdf</t>
  </si>
  <si>
    <t xml:space="preserve">https://bandosmaldives.com/wp-content/uploads/2026/03/29-03-2026-STOP-SELL-SUMMARY-AND-AVAILABILITY.pdf</t>
  </si>
  <si>
    <t xml:space="preserve">2d778de652b760750cb9319cc17c7a531a806ef78b3be6e13bac796f7537bb33</t>
  </si>
  <si>
    <t xml:space="preserve">library/120_bandos-maldives/villa_plans/2026_29-03-2026-STOP-SELL-SUMMARY-AND-AVAILABILITY.pdf</t>
  </si>
  <si>
    <t xml:space="preserve">2026_25-03-2026-STOP-SELL-SUMMARY-AND-AVAILABILITY.pdf</t>
  </si>
  <si>
    <t xml:space="preserve">https://bandosmaldives.com/wp-content/uploads/2026/03/25-03-2026-STOP-SELL-SUMMARY-AND-AVAILABILITY.pdf</t>
  </si>
  <si>
    <t xml:space="preserve">62aabd03c7d1547b2efe6a5f248cb4e3cd275501590231f1ea2b633aa3a75df4</t>
  </si>
  <si>
    <t xml:space="preserve">library/120_bandos-maldives/villa_plans/2026_25-03-2026-STOP-SELL-SUMMARY-AND-AVAILABILITY.pdf</t>
  </si>
  <si>
    <t xml:space="preserve">2026_23-03-2026-STOP-SELL-SUMMARY-AND-AVAILABILITY.pdf</t>
  </si>
  <si>
    <t xml:space="preserve">https://bandosmaldives.com/wp-content/uploads/2026/03/23-03-2026-STOP-SELL-SUMMARY-AND-AVAILABILITY.pdf</t>
  </si>
  <si>
    <t xml:space="preserve">455d455d33d5ff44b874853c9934a5c18ba25e2874c978ffe5a76010bcd8cbf8</t>
  </si>
  <si>
    <t xml:space="preserve">library/120_bandos-maldives/villa_plans/2026_23-03-2026-STOP-SELL-SUMMARY-AND-AVAILABILITY.pdf</t>
  </si>
  <si>
    <t xml:space="preserve">2026_19-03-2026-STOP-SELL-SUMMARY-AND-AVAILABILITY-1.pdf</t>
  </si>
  <si>
    <t xml:space="preserve">https://bandosmaldives.com/wp-content/uploads/2026/03/19-03-2026-STOP-SELL-SUMMARY-AND-AVAILABILITY-1.pdf</t>
  </si>
  <si>
    <t xml:space="preserve">3fc2aaa8ecad46468f937af8f343af3489957ed82dd550cd661c4b9e00f60615</t>
  </si>
  <si>
    <t xml:space="preserve">library/120_bandos-maldives/villa_plans/2026_19-03-2026-STOP-SELL-SUMMARY-AND-AVAILABILITY-1.pdf</t>
  </si>
  <si>
    <t xml:space="preserve">2026_19-03-2026-STOP-SELL-SUMMARY-AND-AVAILABILITY.pdf</t>
  </si>
  <si>
    <t xml:space="preserve">https://bandosmaldives.com/wp-content/uploads/2026/03/19-03-2026-STOP-SELL-SUMMARY-AND-AVAILABILITY.pdf</t>
  </si>
  <si>
    <t xml:space="preserve">d49a3578fd5b104fa545827866129a4a90262cad971d52286bb705afd5cb2eb5</t>
  </si>
  <si>
    <t xml:space="preserve">library/120_bandos-maldives/villa_plans/2026_19-03-2026-STOP-SELL-SUMMARY-AND-AVAILABILITY.pdf</t>
  </si>
  <si>
    <t xml:space="preserve">2026_16-03-2026-STOP-SELL-SUMMARY-AND-AVAILABILITY.pdf</t>
  </si>
  <si>
    <t xml:space="preserve">https://bandosmaldives.com/wp-content/uploads/2026/03/16-03-2026-STOP-SELL-SUMMARY-AND-AVAILABILITY.pdf</t>
  </si>
  <si>
    <t xml:space="preserve">fd8bd13482d908b23001c50444607d1bedba008e7af1d70431127de157ef4929</t>
  </si>
  <si>
    <t xml:space="preserve">library/120_bandos-maldives/villa_plans/2026_16-03-2026-STOP-SELL-SUMMARY-AND-AVAILABILITY.pdf</t>
  </si>
  <si>
    <t xml:space="preserve">2026_13-03-2026-STOP-SELL-SUMMARY-AND-AVAILABILITY.pdf</t>
  </si>
  <si>
    <t xml:space="preserve">https://bandosmaldives.com/wp-content/uploads/2026/03/13-03-2026-STOP-SELL-SUMMARY-AND-AVAILABILITY.pdf</t>
  </si>
  <si>
    <t xml:space="preserve">6d5ea39df389b321cf48232df5b5b3481c949400bf83751e0e998b5b9b27b8c6</t>
  </si>
  <si>
    <t xml:space="preserve">library/120_bandos-maldives/villa_plans/2026_13-03-2026-STOP-SELL-SUMMARY-AND-AVAILABILITY.pdf</t>
  </si>
  <si>
    <t xml:space="preserve">2026_12-03-2026-STOP-SELL-SUMMARY-AND-AVAILABILITY.pdf</t>
  </si>
  <si>
    <t xml:space="preserve">https://bandosmaldives.com/wp-content/uploads/2026/03/12-03-2026-STOP-SELL-SUMMARY-AND-AVAILABILITY.pdf</t>
  </si>
  <si>
    <t xml:space="preserve">f69da7993e1fbbf290fe0ffaee8e7ad0e57b3bad4f7090a96a2953a3abc8cc52</t>
  </si>
  <si>
    <t xml:space="preserve">library/120_bandos-maldives/villa_plans/2026_12-03-2026-STOP-SELL-SUMMARY-AND-AVAILABILITY.pdf</t>
  </si>
  <si>
    <t xml:space="preserve">2026_20-01-2026-STOP-SELL-SUMMARY-AND-AVAILABILITY.pdf</t>
  </si>
  <si>
    <t xml:space="preserve">https://bandosmaldives.com/wp-content/uploads/2026/01/20-01-2026-STOP-SELL-SUMMARY-AND-AVAILABILITY.pdf</t>
  </si>
  <si>
    <t xml:space="preserve">541497129e7f0c51b501d6b5cbd1ea420fcc83232aa39d422f6706ad2a9390ae</t>
  </si>
  <si>
    <t xml:space="preserve">library/120_bandos-maldives/villa_plans/2026_20-01-2026-STOP-SELL-SUMMARY-AND-AVAILABILITY.pdf</t>
  </si>
  <si>
    <t xml:space="preserve">2026_17-01-2026-STOP-SELL-SUMMARY-AND-AVAILABILITY.pdf</t>
  </si>
  <si>
    <t xml:space="preserve">https://bandosmaldives.com/wp-content/uploads/2026/01/17-01-2026-STOP-SELL-SUMMARY-AND-AVAILABILITY.pdf</t>
  </si>
  <si>
    <t xml:space="preserve">9f39d242038a279ac281e2bf9f7ad6104a76dcf0a3043c99203c71c7428558dd</t>
  </si>
  <si>
    <t xml:space="preserve">library/120_bandos-maldives/villa_plans/2026_17-01-2026-STOP-SELL-SUMMARY-AND-AVAILABILITY.pdf</t>
  </si>
  <si>
    <t xml:space="preserve">2025_14-01-2025-STOP-SELL-SUMMARY-AND-AVAILABILITY.pdf</t>
  </si>
  <si>
    <t xml:space="preserve">https://bandosmaldives.com/wp-content/uploads/2026/01/14-01-2025-STOP-SELL-SUMMARY-AND-AVAILABILITY.pdf</t>
  </si>
  <si>
    <t xml:space="preserve">fa217099a6ed8297d35f4e50e6aad32bd3a3dfce69e474a7e4e4fc45895bc4c0</t>
  </si>
  <si>
    <t xml:space="preserve">library/120_bandos-maldives/villa_plans/2025_14-01-2025-STOP-SELL-SUMMARY-AND-AVAILABILITY.pdf</t>
  </si>
  <si>
    <t xml:space="preserve">2025_07-01-2025-STOP-SELL-SUMMARY-AND-AVAILABILITY.pdf</t>
  </si>
  <si>
    <t xml:space="preserve">https://bandosmaldives.com/wp-content/uploads/2026/01/07-01-2025-STOP-SELL-SUMMARY-AND-AVAILABILITY.pdf</t>
  </si>
  <si>
    <t xml:space="preserve">bd71b83f6f190ad704df2e66079cff6876a8aaa2f9a1329b6b3a67eff40a9936</t>
  </si>
  <si>
    <t xml:space="preserve">library/120_bandos-maldives/villa_plans/2025_07-01-2025-STOP-SELL-SUMMARY-AND-AVAILABILITY.pdf</t>
  </si>
  <si>
    <t xml:space="preserve">2025_27-12-2025-STOP-SELL-SUMMARY-AND-AVAILABILITY.pdf</t>
  </si>
  <si>
    <t xml:space="preserve">https://bandosmaldives.com/wp-content/uploads/2025/12/27-12-2025-STOP-SELL-SUMMARY-AND-AVAILABILITY.pdf</t>
  </si>
  <si>
    <t xml:space="preserve">e38c8c8856931c6de8f46a61a7b069549ccb46d5feb3bf043882e2ad254b7b50</t>
  </si>
  <si>
    <t xml:space="preserve">library/120_bandos-maldives/villa_plans/2025_27-12-2025-STOP-SELL-SUMMARY-AND-AVAILABILITY.pdf</t>
  </si>
  <si>
    <t xml:space="preserve">2025_24-12-2025-STOP-SELL-SUMMARY-AND-AVAILABILITY.pdf</t>
  </si>
  <si>
    <t xml:space="preserve">https://bandosmaldives.com/wp-content/uploads/2025/12/24-12-2025-STOP-SELL-SUMMARY-AND-AVAILABILITY.pdf</t>
  </si>
  <si>
    <t xml:space="preserve">b6f63bdf2beb71dba4ebbc37a1a0501b992785e7d7b55f271bd1a895204735af</t>
  </si>
  <si>
    <t xml:space="preserve">library/120_bandos-maldives/villa_plans/2025_24-12-2025-STOP-SELL-SUMMARY-AND-AVAILABILITY.pdf</t>
  </si>
  <si>
    <t xml:space="preserve">2025_17-12-2025-STOP-SELL-SUMMARY-AND-AVAILABILITY.pdf</t>
  </si>
  <si>
    <t xml:space="preserve">https://bandosmaldives.com/wp-content/uploads/2025/12/17-12-2025-STOP-SELL-SUMMARY-AND-AVAILABILITY.pdf</t>
  </si>
  <si>
    <t xml:space="preserve">a7741a34c2d60e4971eea255ed7f714ee91b5d9568d303e76e2d728f3d731912</t>
  </si>
  <si>
    <t xml:space="preserve">library/120_bandos-maldives/villa_plans/2025_17-12-2025-STOP-SELL-SUMMARY-AND-AVAILABILITY.pdf</t>
  </si>
  <si>
    <t xml:space="preserve">2025_13-12-2025-STOP-SELL-SUMMARY-AND-AVAILABILITY.pdf</t>
  </si>
  <si>
    <t xml:space="preserve">https://bandosmaldives.com/wp-content/uploads/2025/12/13-12-2025-STOP-SELL-SUMMARY-AND-AVAILABILITY.pdf</t>
  </si>
  <si>
    <t xml:space="preserve">3c14d391ec02c8408a45508937fc84bcca4aa60d827a35a61ee2cc7256545d0a</t>
  </si>
  <si>
    <t xml:space="preserve">library/120_bandos-maldives/villa_plans/2025_13-12-2025-STOP-SELL-SUMMARY-AND-AVAILABILITY.pdf</t>
  </si>
  <si>
    <t xml:space="preserve">2025_04-12-2025-STOP-SELL-SUMMARY-AND-AVAILABILITY.pdf</t>
  </si>
  <si>
    <t xml:space="preserve">https://bandosmaldives.com/wp-content/uploads/2025/12/04-12-2025-STOP-SELL-SUMMARY-AND-AVAILABILITY.pdf</t>
  </si>
  <si>
    <t xml:space="preserve">a54c7d1ef2b5ab775359506aa1624d454e7e35a7f3ba79e47ba9287014969573</t>
  </si>
  <si>
    <t xml:space="preserve">library/120_bandos-maldives/villa_plans/2025_04-12-2025-STOP-SELL-SUMMARY-AND-AVAILABILITY.pdf</t>
  </si>
  <si>
    <t xml:space="preserve">2025_22-11-2025-STOP-SELL-SUMMARY-AND-AVAILABILITY.pdf</t>
  </si>
  <si>
    <t xml:space="preserve">https://bandosmaldives.com/wp-content/uploads/2025/11/22-11-2025-STOP-SELL-SUMMARY-AND-AVAILABILITY.pdf</t>
  </si>
  <si>
    <t xml:space="preserve">ac8bc8cdc196c010264789e77f219652ef5351f580f4a41d9a4eaabefc44aa7a</t>
  </si>
  <si>
    <t xml:space="preserve">library/120_bandos-maldives/villa_plans/2025_22-11-2025-STOP-SELL-SUMMARY-AND-AVAILABILITY.pdf</t>
  </si>
  <si>
    <t xml:space="preserve">2025_03-11-2025-STOP-SELL-SUMMARY-AND-AVAILABILITY.pdf</t>
  </si>
  <si>
    <t xml:space="preserve">https://bandosmaldives.com/wp-content/uploads/2025/11/03-11-2025-STOP-SELL-SUMMARY-AND-AVAILABILITY.pdf</t>
  </si>
  <si>
    <t xml:space="preserve">d5b76ab7a4b1add80decbff284acd4751eb6688140a2497e2c50dbc4233296b2</t>
  </si>
  <si>
    <t xml:space="preserve">library/120_bandos-maldives/villa_plans/2025_03-11-2025-STOP-SELL-SUMMARY-AND-AVAILABILITY.pdf</t>
  </si>
  <si>
    <t xml:space="preserve">2025_26-10-2025-STOP-SELL-SUMMARY-AND-AVAILABILITY.pdf</t>
  </si>
  <si>
    <t xml:space="preserve">https://bandosmaldives.com/wp-content/uploads/2025/10/26-10-2025-STOP-SELL-SUMMARY-AND-AVAILABILITY.pdf</t>
  </si>
  <si>
    <t xml:space="preserve">90c1c6a418e45ed0417a2782eb8a31fff4c9f0691da8f96740da9fcd0edbcc5f</t>
  </si>
  <si>
    <t xml:space="preserve">library/120_bandos-maldives/villa_plans/2025_26-10-2025-STOP-SELL-SUMMARY-AND-AVAILABILITY.pdf</t>
  </si>
  <si>
    <t xml:space="preserve">2025_22-10-2025-STOP-SELL-SUMMARY-AND-AVAILABILITY.pdf</t>
  </si>
  <si>
    <t xml:space="preserve">https://bandosmaldives.com/wp-content/uploads/2025/10/22-10-2025-STOP-SELL-SUMMARY-AND-AVAILABILITY.pdf</t>
  </si>
  <si>
    <t xml:space="preserve">e8cfd5b25b7c8df437c2e16c36eed1a33600e3e9e80ad886848d175e247c4730</t>
  </si>
  <si>
    <t xml:space="preserve">library/120_bandos-maldives/villa_plans/2025_22-10-2025-STOP-SELL-SUMMARY-AND-AVAILABILITY.pdf</t>
  </si>
  <si>
    <t xml:space="preserve">2025_12-09-2025-STOP-SELL-SUMMARY-AND-AVAILABILITY.pdf</t>
  </si>
  <si>
    <t xml:space="preserve">https://bandosmaldives.com/wp-content/uploads/2025/09/12-09-2025-STOP-SELL-SUMMARY-AND-AVAILABILITY.pdf</t>
  </si>
  <si>
    <t xml:space="preserve">c037a1bec4dade871e00aee64d3f6fd4dba7c611b508ea91424afb1d9defd611</t>
  </si>
  <si>
    <t xml:space="preserve">library/120_bandos-maldives/villa_plans/2025_12-09-2025-STOP-SELL-SUMMARY-AND-AVAILABILITY.pdf</t>
  </si>
  <si>
    <t xml:space="preserve">2025_STOP-SELL-SUMMARY-AND-AVAILABILITY-SEPTEMBER-2025.pdf</t>
  </si>
  <si>
    <t xml:space="preserve">https://bandosmaldives.com/wp-content/uploads/2025/09/STOP-SELL-SUMMARY-AND-AVAILABILITY-SEPTEMBER-2025.pdf</t>
  </si>
  <si>
    <t xml:space="preserve">454d2a80d0118dd31d1ec168a374851c87e67cff93ff90e57d8086c334b2907c</t>
  </si>
  <si>
    <t xml:space="preserve">library/120_bandos-maldives/villa_plans/2025_STOP-SELL-SUMMARY-AND-AVAILABILITY-SEPTEMBER-2025.pdf</t>
  </si>
  <si>
    <t xml:space="preserve">2025_BANDOS-INVENTORY.pdf</t>
  </si>
  <si>
    <t xml:space="preserve">https://bandosmaldives.com/wp-content/uploads/2025/09/BANDOS-INVENTORY.pdf</t>
  </si>
  <si>
    <t xml:space="preserve">8e12f161db5f0c1e42ac467df9796a1fc27ad419d3e73da8311fec33faccdfba</t>
  </si>
  <si>
    <t xml:space="preserve">library/120_bandos-maldives/villa_plans/2025_BANDOS-INVENTORY.pdf</t>
  </si>
  <si>
    <t xml:space="preserve">2024_BM_Unimaa-Room-Facility.pdf</t>
  </si>
  <si>
    <t xml:space="preserve">https://bandosmaldives.com/wp-content/uploads/2024/11/BM_Unimaa-Room-Facility.pdf</t>
  </si>
  <si>
    <t xml:space="preserve">e831cf7ceda54f31349f3a84b9cdc0768b8a0bd4a386df49a1982c1f391d4fe4</t>
  </si>
  <si>
    <t xml:space="preserve">library/120_bandos-maldives/villa_plans/2024_BM_Unimaa-Room-Facility.pdf</t>
  </si>
  <si>
    <t xml:space="preserve">2024_BM_Funamaa-Kudimaa-Room.pdf</t>
  </si>
  <si>
    <t xml:space="preserve">https://bandosmaldives.com/wp-content/uploads/2024/11/BM_Funamaa-Kudimaa-Room.pdf</t>
  </si>
  <si>
    <t xml:space="preserve">9b40d4a861681bcda7d5bc3bee6bdf1a5896a159c34a32b9f2cc235d5cf64fee</t>
  </si>
  <si>
    <t xml:space="preserve">library/120_bandos-maldives/villa_plans/2024_BM_Funamaa-Kudimaa-Room.pdf</t>
  </si>
  <si>
    <t xml:space="preserve">2024_8559b884_BM_Funamaa-Kudimaa-Room.pdf</t>
  </si>
  <si>
    <t xml:space="preserve">https://bandosmaldives.com/wp-content/uploads/2024/07/BM_Funamaa-Kudimaa-Room.pdf</t>
  </si>
  <si>
    <t xml:space="preserve">8559b8844b6ce9a7270f635e44e6d256e1e620bb9c0f3b365a56be8bf22cf61d</t>
  </si>
  <si>
    <t xml:space="preserve">library/120_bandos-maldives/villa_plans/2024_8559b884_BM_Funamaa-Kudimaa-Room.pdf</t>
  </si>
  <si>
    <t xml:space="preserve">2024_9167d596_BM_Unimaa-Room-Facility.pdf</t>
  </si>
  <si>
    <t xml:space="preserve">https://bandosmaldives.com/wp-content/uploads/2024/07/BM_Unimaa-Room-Facility.pdf</t>
  </si>
  <si>
    <t xml:space="preserve">9167d5969efcdbe6c1d5875da52336b3abf63436d57ce9b0f5ac20424b4d1307</t>
  </si>
  <si>
    <t xml:space="preserve">library/120_bandos-maldives/villa_plans/2024_9167d596_BM_Unimaa-Room-Facility.pdf</t>
  </si>
  <si>
    <t xml:space="preserve">2026_5b26a2b3ab063fd75dd4038bd88ca3f8b4bd751a-2.pdf</t>
  </si>
  <si>
    <t xml:space="preserve">https://cdnm.heyzine.com/files/uploaded/5b26a2b3ab063fd75dd4038bd88ca3f8b4bd751a-2.pdf</t>
  </si>
  <si>
    <t xml:space="preserve">https://cdnm.heyzine.com/files/uploaded/5b26a2b3ab063fd75dd4038bd88ca3f8b4bd751a-2.pdf | https://cdnm.heyzine.com/flip-book/print/5b26a2b3ab063fd75dd4038bd88ca3f8b4bd751a-2.pdf</t>
  </si>
  <si>
    <t xml:space="preserve">19b115163cf7e204848755392b90a91bbd9bfa665b964d0bd1a5e9c9033605a5</t>
  </si>
  <si>
    <t xml:space="preserve">library/120_bandos-maldives/sustainability/2026_5b26a2b3ab063fd75dd4038bd88ca3f8b4bd751a-2.pdf</t>
  </si>
  <si>
    <t xml:space="preserve">2025_Environmental-Policy-Bandos-Maldives-2025.pdf</t>
  </si>
  <si>
    <t xml:space="preserve">https://bandosmaldives.com/wp-content/uploads/2025/08/Environmental-Policy-Bandos-Maldives-2025.pdf</t>
  </si>
  <si>
    <t xml:space="preserve">947b0d29c50bb5e14dac739377290234860f18edec57fc172e633a51418574d6</t>
  </si>
  <si>
    <t xml:space="preserve">library/120_bandos-maldives/sustainability/2025_Environmental-Policy-Bandos-Maldives-2025.pdf</t>
  </si>
  <si>
    <t xml:space="preserve">2025_fe32d662d26988983bab1a423b553d8207cb452c-3.pdf</t>
  </si>
  <si>
    <t xml:space="preserve">https://cdnm.heyzine.com/files/uploaded/fe32d662d26988983bab1a423b553d8207cb452c-3.pdf</t>
  </si>
  <si>
    <t xml:space="preserve">https://cdnm.heyzine.com/files/uploaded/fe32d662d26988983bab1a423b553d8207cb452c-3.pdf | https://cdnm.heyzine.com/flip-book/print/fe32d662d26988983bab1a423b553d8207cb452c-3.pdf</t>
  </si>
  <si>
    <t xml:space="preserve">dfbe333080b22120fa6b0882ad8fdd55511213b5f573914430f70508a0ff50c6</t>
  </si>
  <si>
    <t xml:space="preserve">library/120_bandos-maldives/sustainability/2025_fe32d662d26988983bab1a423b553d8207cb452c-3.pdf</t>
  </si>
  <si>
    <t xml:space="preserve">2026_Easter-at-Bandos.pdf</t>
  </si>
  <si>
    <t xml:space="preserve">https://bandosmaldives.com/wp-content/uploads/2026/04/Easter-at-Bandos.pdf</t>
  </si>
  <si>
    <t xml:space="preserve">b838884c6e420b2b9edf1be8d1920cb288239ebca7bf299dcd49ad6cf1f3f3ea</t>
  </si>
  <si>
    <t xml:space="preserve">library/120_bandos-maldives/calendar/2026_Easter-at-Bandos.pdf</t>
  </si>
  <si>
    <t xml:space="preserve">2024_BM_FestiveProgram_-2024rev110324.pdf</t>
  </si>
  <si>
    <t xml:space="preserve">https://bandosmaldives.com/wp-content/uploads/2024/11/BM_FestiveProgram_-2024rev110324.pdf</t>
  </si>
  <si>
    <t xml:space="preserve">67fbf6385f8f6127b6a3d91e8d61b025f9c12f15046510e921f77b209d74cd37</t>
  </si>
  <si>
    <t xml:space="preserve">library/120_bandos-maldives/calendar/2024_BM_FestiveProgram_-2024rev110324.pdf</t>
  </si>
  <si>
    <t xml:space="preserve">2026_Digital_Bandos_Brochure.pdf</t>
  </si>
  <si>
    <t xml:space="preserve">https://bandosmaldives.com/wp-content/uploads/2026/03/Digital_Bandos_Brochure.pdf</t>
  </si>
  <si>
    <t xml:space="preserve">4bf8f8dc90ac534f399dcd127958de13a7757c995d47e081f40049cd63a846f8</t>
  </si>
  <si>
    <t xml:space="preserve">library/120_bandos-maldives/brochure/2026_Digital_Bandos_Brochure.pdf</t>
  </si>
  <si>
    <t xml:space="preserve">2026_Bandos-Maldives-Brochure-2026.pdf</t>
  </si>
  <si>
    <t xml:space="preserve">https://bandosmaldives.com/wp-content/uploads/2026/03/Bandos-Maldives-Brochure-2026.pdf</t>
  </si>
  <si>
    <t xml:space="preserve">7ab9e6bdebe6736450b25fbdb970d8a99870ce5e978d2702473c260b7431fb55</t>
  </si>
  <si>
    <t xml:space="preserve">library/120_bandos-maldives/brochure/2026_Bandos-Maldives-Brochure-2026.pdf</t>
  </si>
  <si>
    <t xml:space="preserve">2026_Bandos_Brochure.pdf</t>
  </si>
  <si>
    <t xml:space="preserve">https://bandosmaldives.com/wp-content/uploads/2025/10/Bandos_Brochure.pdf</t>
  </si>
  <si>
    <t xml:space="preserve">4088f2d9a0fba630e77521445f8ce61cc8cc4ec2ad57b4a162d319eb969c932c</t>
  </si>
  <si>
    <t xml:space="preserve">library/120_bandos-maldives/brochure/2026_Bandos_Brochure.pdf</t>
  </si>
  <si>
    <t xml:space="preserve">2024_BM_-Brochure-2024.pdf</t>
  </si>
  <si>
    <t xml:space="preserve">https://bandosmaldives.com/wp-content/uploads/2024/07/BM_-Brochure-2024.pdf</t>
  </si>
  <si>
    <t xml:space="preserve">4ebfb19adc6617e6d57470cce213ee36d2b5ca0352644b7381a80a8d9c36ff39</t>
  </si>
  <si>
    <t xml:space="preserve">library/120_bandos-maldives/brochure/2024_BM_-Brochure-2024.pdf</t>
  </si>
  <si>
    <t xml:space="preserve">2023_Bandos-Maldives-Brochure-2023.pdf</t>
  </si>
  <si>
    <t xml:space="preserve">https://bandosmaldives.com/wp-content/uploads/2024/02/Bandos-Maldives-Brochure-2023.pdf</t>
  </si>
  <si>
    <t xml:space="preserve">ff564c5a98c4d37449b4835a495ae2495d75ca15061f69cf6de70ebc526484ff</t>
  </si>
  <si>
    <t xml:space="preserve">library/120_bandos-maldives/brochure/2023_Bandos-Maldives-Brochure-2023.pdf</t>
  </si>
  <si>
    <t xml:space="preserve">2024_BM_Orchid-Hall-Facility.pdf</t>
  </si>
  <si>
    <t xml:space="preserve">https://bandosmaldives.com/wp-content/uploads/2024/07/BM_Orchid-Hall-Facility.pdf</t>
  </si>
  <si>
    <t xml:space="preserve">6f7c1be15436be69b00b39855c0544210d88dbee3a088ceb5c4847590b2a1111</t>
  </si>
  <si>
    <t xml:space="preserve">library/120_bandos-maldives/other/2024_BM_Orchid-Hall-Facility.pdf</t>
  </si>
  <si>
    <t xml:space="preserve">2022_cci_groups_and_events_fact_sheet.pdf</t>
  </si>
  <si>
    <t xml:space="preserve">https://de87ve0y4m3tc.cloudfront.net/comohotels.dev.cendynecommerce.com-2459770069/cms/pressroom/cci_groups_and_events_fact_sheet.pdf</t>
  </si>
  <si>
    <t xml:space="preserve">965142b2fab25faffa853c67a2dd726dd7039e1327b21befe0a0efa2cc6bb317</t>
  </si>
  <si>
    <t xml:space="preserve">library/121_cocoa-island/factsheet/2022_cci_groups_and_events_fact_sheet.pdf</t>
  </si>
  <si>
    <t xml:space="preserve">2019_COMO-Cocoa-Island-Fact-Sheet-2019.pdf</t>
  </si>
  <si>
    <t xml:space="preserve">https://neoscapesmaldives.com/wp-content/uploads/COMO-Cocoa-Island-Fact-Sheet-2019.pdf</t>
  </si>
  <si>
    <t xml:space="preserve">2c67877cd86d950187c180900808a1504d7e6be3bcfcf1083c8513e72ffc3c85</t>
  </si>
  <si>
    <t xml:space="preserve">library/121_cocoa-island/factsheet/2019_COMO-Cocoa-Island-Fact-Sheet-2019.pdf</t>
  </si>
  <si>
    <t xml:space="preserve">2024_cci_wedding_brochure.pdf</t>
  </si>
  <si>
    <t xml:space="preserve">https://de87ve0y4m3tc.cloudfront.net/comohotels.dev.cendynecommerce.com-2459770069/cms/pressroom/cci_wedding_brochure.pdf</t>
  </si>
  <si>
    <t xml:space="preserve">ea155ce837fa4daaceeb5cadd7c060dbc3c83d64c0475e8704109e6f0d058a4e</t>
  </si>
  <si>
    <t xml:space="preserve">library/121_cocoa-island/wedding/2024_cci_wedding_brochure.pdf</t>
  </si>
  <si>
    <t xml:space="preserve">2025_como_cocoa_island_privateisland_buyout_brochure.pdf</t>
  </si>
  <si>
    <t xml:space="preserve">https://de87ve0y4m3tc.cloudfront.net/comohotels.com-2459770069/cms/pressroom/como_cocoa_island_privateisland_buyout_brochure.pdf</t>
  </si>
  <si>
    <t xml:space="preserve">49952e2d8fbfba9d656cfad268bc529dec91a52c5bfeb69a7446e5570ef288ca</t>
  </si>
  <si>
    <t xml:space="preserve">library/121_cocoa-island/events/2025_como_cocoa_island_privateisland_buyout_brochure.pdf</t>
  </si>
  <si>
    <t xml:space="preserve">2018_COMO-Cocoa-Island-Maldives-Resort-Map.pdf</t>
  </si>
  <si>
    <t xml:space="preserve">https://neoscapesmaldives.com/wp-content/uploads/COMO-Cocoa-Island-Maldives-Resort-Map.pdf</t>
  </si>
  <si>
    <t xml:space="preserve">99b6041af5882f81d4fd45687a989a511b8f0db01178d5f5095210e12dff70ec</t>
  </si>
  <si>
    <t xml:space="preserve">library/121_cocoa-island/map/2018_COMO-Cocoa-Island-Maldives-Resort-Map.pdf</t>
  </si>
  <si>
    <t xml:space="preserve">2027_cci_cs_vp_matteo_pasquali_treatment_menu.pdf</t>
  </si>
  <si>
    <t xml:space="preserve">https://de87ve0y4m3tc.cloudfront.net/comohotels.com-2459770069/cms/pressroom/cci_cs_vp_matteo_pasquali_treatment_menu.pdf</t>
  </si>
  <si>
    <t xml:space="preserve">b19c89bbf9e5516468e7ca845686a749870ace40af2152eeb89613c610f68b89</t>
  </si>
  <si>
    <t xml:space="preserve">library/121_cocoa-island/spa_menu/2027_cci_cs_vp_matteo_pasquali_treatment_menu.pdf</t>
  </si>
  <si>
    <t xml:space="preserve">2027_cci_cs_vp_yann_breheret_treatment_menu.pdf</t>
  </si>
  <si>
    <t xml:space="preserve">https://de87ve0y4m3tc.cloudfront.net/comohotels.com-2459770069/cms/pressroom/cci_cs_vp_yann_breheret_treatment_menu.pdf</t>
  </si>
  <si>
    <t xml:space="preserve">818be962c7ef4abb5a7bded4e2100bc72cddc7da60c225fbc42835192c13fa07</t>
  </si>
  <si>
    <t xml:space="preserve">library/121_cocoa-island/spa_menu/2027_cci_cs_vp_yann_breheret_treatment_menu.pdf</t>
  </si>
  <si>
    <t xml:space="preserve">2026_como_cocoa_island_como_shambhala_fulltreatmentmenu.pdf</t>
  </si>
  <si>
    <t xml:space="preserve">https://de87ve0y4m3tc.cloudfront.net/comohotels.com-2459770069/cms/pressroom/como_cocoa_island_como_shambhala_fulltreatmentmenu.pdf</t>
  </si>
  <si>
    <t xml:space="preserve">e4e29bc2cdff4244e0d7230df6f9ff9caf5c314276085c8523fa5451f2270c83</t>
  </si>
  <si>
    <t xml:space="preserve">library/121_cocoa-island/spa_menu/2026_como_cocoa_island_como_shambhala_fulltreatmentmenu.pdf</t>
  </si>
  <si>
    <t xml:space="preserve">2026_cci_cs_vp_yuki_nishikubo_treatment_menu.pdf</t>
  </si>
  <si>
    <t xml:space="preserve">https://de87ve0y4m3tc.cloudfront.net/comohotels.com-2459770069/cms/pressroom/cci_cs_vp_yuki_nishikubo_treatment_menu.pdf</t>
  </si>
  <si>
    <t xml:space="preserve">617597e7e4cafbbeccbd32770dd5349624db512738b2596b1b9e73a97a4cf8bc</t>
  </si>
  <si>
    <t xml:space="preserve">library/121_cocoa-island/spa_menu/2026_cci_cs_vp_yuki_nishikubo_treatment_menu.pdf</t>
  </si>
  <si>
    <t xml:space="preserve">ambiguous match [121]</t>
  </si>
  <si>
    <t xml:space="preserve">2024_como_cocoa_island_resortmap.pdf</t>
  </si>
  <si>
    <t xml:space="preserve">https://de87ve0y4m3tc.cloudfront.net/comohotels.com-2459770069/cms/pressroom/como_cocoa_island_resortmap.pdf</t>
  </si>
  <si>
    <t xml:space="preserve">c21e5cb3355cc23f400c5bb618d3dc296b5279ead13558b5945eb75fc8abd9e7</t>
  </si>
  <si>
    <t xml:space="preserve">library/121_cocoa-island/spa_menu/2024_como_cocoa_island_resortmap.pdf</t>
  </si>
  <si>
    <t xml:space="preserve">2026_cci_in_room_dining_menu.pdf</t>
  </si>
  <si>
    <t xml:space="preserve">https://de87ve0y4m3tc.cloudfront.net/comohotels.com-2459770069/cms/pressroom/cci_in_room_dining_menu.pdf</t>
  </si>
  <si>
    <t xml:space="preserve">dd9fdc40b0a5b460c5fa7f8d39d2c9282c2c1e83f027af7babe7d13b2b1fc674</t>
  </si>
  <si>
    <t xml:space="preserve">library/121_cocoa-island/dining_menu/2026_cci_in_room_dining_menu.pdf</t>
  </si>
  <si>
    <t xml:space="preserve">2026_cci_como_shambhala_kitchen_menu.pdf</t>
  </si>
  <si>
    <t xml:space="preserve">https://de87ve0y4m3tc.cloudfront.net/comohotels.com-2459770069/cms/pressroom/cci_como_shambhala_kitchen_menu.pdf</t>
  </si>
  <si>
    <t xml:space="preserve">f829fb9f44f9f3f1209d6da0985848bcd53dae5bbadec8788e9943dfec24beee</t>
  </si>
  <si>
    <t xml:space="preserve">library/121_cocoa-island/dining_menu/2026_cci_como_shambhala_kitchen_menu.pdf</t>
  </si>
  <si>
    <t xml:space="preserve">2026_cci_como_compass_activities_menu.pdf</t>
  </si>
  <si>
    <t xml:space="preserve">https://de87ve0y4m3tc.cloudfront.net/comohotels.com-2459770069/cms/pressroom/cci_como_compass_activities_menu.pdf</t>
  </si>
  <si>
    <t xml:space="preserve">1ba2de9f6c66b118f47915953cac52084d2c6a2a2b3622d4fb8782c5bd88b409</t>
  </si>
  <si>
    <t xml:space="preserve">library/121_cocoa-island/dining_menu/2026_cci_como_compass_activities_menu.pdf</t>
  </si>
  <si>
    <t xml:space="preserve">2026_cci_cs_beginner_itinerary.pdf</t>
  </si>
  <si>
    <t xml:space="preserve">https://de87ve0y4m3tc.cloudfront.net/comohotels.com-2459770069/cms/pressroom/cci_cs_beginner_itinerary.pdf</t>
  </si>
  <si>
    <t xml:space="preserve">066672340c6d4d45dde9f293917dd7950766067db6f526aabc0420d6e1c1bd5c</t>
  </si>
  <si>
    <t xml:space="preserve">library/121_cocoa-island/dining_menu/2026_cci_cs_beginner_itinerary.pdf</t>
  </si>
  <si>
    <t xml:space="preserve">2026_cci_cs_advance_itinerary.pdf</t>
  </si>
  <si>
    <t xml:space="preserve">https://de87ve0y4m3tc.cloudfront.net/comohotels.com-2459770069/cms/pressroom/cci_cs_advance_itinerary.pdf</t>
  </si>
  <si>
    <t xml:space="preserve">57974eac6d4fbbbcaa26461c920c967c55ad1fcd133fafef38596444580c9724</t>
  </si>
  <si>
    <t xml:space="preserve">library/121_cocoa-island/dining_menu/2026_cci_cs_advance_itinerary.pdf</t>
  </si>
  <si>
    <t xml:space="preserve">2025_como_cocoa_island_dining_faru_winemenu.pdf</t>
  </si>
  <si>
    <t xml:space="preserve">https://de87ve0y4m3tc.cloudfront.net/comohotels.com-2459770069/cms/pressroom/como_cocoa_island_dining_faru_winemenu.pdf</t>
  </si>
  <si>
    <t xml:space="preserve">32843e66ee856b9905443d9e03216f108d9d2c820e07704d9409b88757e380df</t>
  </si>
  <si>
    <t xml:space="preserve">library/121_cocoa-island/dining_menu/2025_como_cocoa_island_dining_faru_winemenu.pdf</t>
  </si>
  <si>
    <t xml:space="preserve">2025_como_cocoa_island_dining_faru_barmenu.pdf</t>
  </si>
  <si>
    <t xml:space="preserve">https://de87ve0y4m3tc.cloudfront.net/comohotels.com-2459770069/cms/pressroom/como_cocoa_island_dining_faru_barmenu.pdf</t>
  </si>
  <si>
    <t xml:space="preserve">e18873e50b53f07f1d9826c2aa28cc822bc55946082ab0216c225cc01704ba49</t>
  </si>
  <si>
    <t xml:space="preserve">library/121_cocoa-island/dining_menu/2025_como_cocoa_island_dining_faru_barmenu.pdf</t>
  </si>
  <si>
    <t xml:space="preserve">2025_como_cocoa_island_dining_ufaa_menu.pdf</t>
  </si>
  <si>
    <t xml:space="preserve">https://de87ve0y4m3tc.cloudfront.net/comohotels.com-2459770069/cms/pressroom/como_cocoa_island_dining_ufaa_menu.pdf</t>
  </si>
  <si>
    <t xml:space="preserve">9ea09e334025e24a71fe84cf75d9aaf3d7663a223577dec31c4c64ee7619cff7</t>
  </si>
  <si>
    <t xml:space="preserve">library/121_cocoa-island/dining_menu/2025_como_cocoa_island_dining_ufaa_menu.pdf</t>
  </si>
  <si>
    <t xml:space="preserve">2025_como_cocoa_island_dining_ufaa_breakfastmenu.pdf</t>
  </si>
  <si>
    <t xml:space="preserve">https://de87ve0y4m3tc.cloudfront.net/comohotels.com-2459770069/cms/pressroom/como_cocoa_island_dining_ufaa_breakfastmenu.pdf</t>
  </si>
  <si>
    <t xml:space="preserve">c0cabe11e9becf58860dfaa32cdc9b764a6d582b7b7186cb2ead47861df9b71d</t>
  </si>
  <si>
    <t xml:space="preserve">library/121_cocoa-island/dining_menu/2025_como_cocoa_island_dining_ufaa_breakfastmenu.pdf</t>
  </si>
  <si>
    <t xml:space="preserve">2025_como_cocoa_island_dining_ufaa_comoshambhalamenu.pdf</t>
  </si>
  <si>
    <t xml:space="preserve">https://de87ve0y4m3tc.cloudfront.net/comohotels.com-2459770069/cms/pressroom/como_cocoa_island_dining_ufaa_comoshambhalamenu.pdf</t>
  </si>
  <si>
    <t xml:space="preserve">f2d6d3201b5c771a39402172362e37e5a793c9874f4f1cb9d82af8f4415669f4</t>
  </si>
  <si>
    <t xml:space="preserve">library/121_cocoa-island/dining_menu/2025_como_cocoa_island_dining_ufaa_comoshambhalamenu.pdf</t>
  </si>
  <si>
    <t xml:space="preserve">2025_como_cocoa_island_diving_menu_april_15th_2025.pdf</t>
  </si>
  <si>
    <t xml:space="preserve">https://de87ve0y4m3tc.cloudfront.net/comohotels.com-2459770069/cms/pressroom/como_cocoa_island_diving_menu_april_15th_2025.pdf</t>
  </si>
  <si>
    <t xml:space="preserve">b989150d08684414b101073c2ecf6f3485c428d4464f0051fc4e2c15ac9062f4</t>
  </si>
  <si>
    <t xml:space="preserve">library/121_cocoa-island/dining_menu/2025_como_cocoa_island_diving_menu_april_15th_2025.pdf</t>
  </si>
  <si>
    <t xml:space="preserve">2024_como_cocoa_island_dining_villagrillexperience_menu.pdf</t>
  </si>
  <si>
    <t xml:space="preserve">https://de87ve0y4m3tc.cloudfront.net/comohotels.com-2459770069/cms/pressroom/como_cocoa_island_dining_villagrillexperience_menu.pdf</t>
  </si>
  <si>
    <t xml:space="preserve">47481997a20dde78685fc097f4ee8f5dc00b1dac49aae96ac3ba9caa419bc666</t>
  </si>
  <si>
    <t xml:space="preserve">library/121_cocoa-island/dining_menu/2024_como_cocoa_island_dining_villagrillexperience_menu.pdf</t>
  </si>
  <si>
    <t xml:space="preserve">2024_como_cocoa_island_dining_villagrillexperience_sakemenu.pdf</t>
  </si>
  <si>
    <t xml:space="preserve">https://de87ve0y4m3tc.cloudfront.net/comohotels.com-2459770069/cms/pressroom/como_cocoa_island_dining_villagrillexperience_sakemenu.pdf</t>
  </si>
  <si>
    <t xml:space="preserve">6982d5d50f8f1a651b40e9b5807d9412f3f4cdf8becefe8d1e8512d10ecd875f</t>
  </si>
  <si>
    <t xml:space="preserve">library/121_cocoa-island/dining_menu/2024_como_cocoa_island_dining_villagrillexperience_sakemenu.pdf</t>
  </si>
  <si>
    <t xml:space="preserve">2024_como_cocoa_island_ufaa_dinner_menu.pdf</t>
  </si>
  <si>
    <t xml:space="preserve">https://de87ve0y4m3tc.cloudfront.net/comohotels.com-2459770069/cms/pressroom/como_cocoa_island_ufaa_dinner_menu.pdf</t>
  </si>
  <si>
    <t xml:space="preserve">f610524ce59040c8dc21572133e36a4eee3cac38613bdafbb6e00df434833de3</t>
  </si>
  <si>
    <t xml:space="preserve">library/121_cocoa-island/dining_menu/2024_como_cocoa_island_ufaa_dinner_menu.pdf</t>
  </si>
  <si>
    <t xml:space="preserve">2023_como_cocoa_island_dining_privatediningbrochure.pdf</t>
  </si>
  <si>
    <t xml:space="preserve">https://de87ve0y4m3tc.cloudfront.net/comohotels.com-2459770069/cms/pressroom/como_cocoa_island_dining_privatediningbrochure.pdf</t>
  </si>
  <si>
    <t xml:space="preserve">fdee8673a9d781e56a372cd0dcd79516f2c959a90b4801c2fe8a633d008348a8</t>
  </si>
  <si>
    <t xml:space="preserve">library/121_cocoa-island/dining_menu/2023_como_cocoa_island_dining_privatediningbrochure.pdf</t>
  </si>
  <si>
    <t xml:space="preserve">2023_como_cocoa_island_dining_cinemaunderthestars_menu.pdf</t>
  </si>
  <si>
    <t xml:space="preserve">https://de87ve0y4m3tc.cloudfront.net/comohotels.com-2459770069/cms/pressroom/como_cocoa_island_dining_cinemaunderthestars_menu.pdf</t>
  </si>
  <si>
    <t xml:space="preserve">a0c9845a73a0bb5c84a1bd331def35c076b887aac8eab19e5dbc6f911d920e5b</t>
  </si>
  <si>
    <t xml:space="preserve">library/121_cocoa-island/dining_menu/2023_como_cocoa_island_dining_cinemaunderthestars_menu.pdf</t>
  </si>
  <si>
    <t xml:space="preserve">2022_como_cocoa_island_private_dining_brochure_aug2022.pdf</t>
  </si>
  <si>
    <t xml:space="preserve">https://de87ve0y4m3tc.cloudfront.net/comohotels.com-2459770069/cms/pressroom/como_cocoa_island_private_dining_brochure_aug2022.pdf</t>
  </si>
  <si>
    <t xml:space="preserve">c5e0c45ac95942085e863b42656014fb04b1769b204f23b66abeb03bd9f90cbe</t>
  </si>
  <si>
    <t xml:space="preserve">library/121_cocoa-island/dining_menu/2022_como_cocoa_island_private_dining_brochure_aug2022.pdf</t>
  </si>
  <si>
    <t xml:space="preserve">2021_como_cocoa_island_dining_cinemaunderthestars_beveragemenu.pdf</t>
  </si>
  <si>
    <t xml:space="preserve">https://de87ve0y4m3tc.cloudfront.net/comohotels.com-2459770069/cms/pressroom/como_cocoa_island_dining_cinemaunderthestars_beveragemenu.pdf</t>
  </si>
  <si>
    <t xml:space="preserve">ba8f182169109060ae2c79324c33524a0f2c01b82bc62c87250de3cb801bb662</t>
  </si>
  <si>
    <t xml:space="preserve">library/121_cocoa-island/dining_menu/2021_como_cocoa_island_dining_cinemaunderthestars_beveragemenu.pdf</t>
  </si>
  <si>
    <t xml:space="preserve">2026_cci_ocean_culture_life_como_journey.pdf</t>
  </si>
  <si>
    <t xml:space="preserve">https://de87ve0y4m3tc.cloudfront.net/comohotels.com-2459770069/cms/pressroom/cci_ocean_culture_life_como_journey.pdf</t>
  </si>
  <si>
    <t xml:space="preserve">dcbd190744da4ef453f739e68fdc4f3c4d97fa0965d4afe1041bb322fe663f10</t>
  </si>
  <si>
    <t xml:space="preserve">library/121_cocoa-island/dive_prices/2026_cci_ocean_culture_life_como_journey.pdf</t>
  </si>
  <si>
    <t xml:space="preserve">2023_como_cocoa_island_como_yacht_pricelist_may_2023.pdf</t>
  </si>
  <si>
    <t xml:space="preserve">https://de87ve0y4m3tc.cloudfront.net/comohotels.com-2459770069/cms/pressroom/como_cocoa_island_como_yacht_pricelist_may_2023.pdf</t>
  </si>
  <si>
    <t xml:space="preserve">ddb88a612c36ab7d609261b8276432acdafd106f0323e3889205419c1e86534e</t>
  </si>
  <si>
    <t xml:space="preserve">library/121_cocoa-island/dive_prices/2023_como_cocoa_island_como_yacht_pricelist_may_2023.pdf</t>
  </si>
  <si>
    <t xml:space="preserve">2026_cci_activity_schedule_august_2026.pdf</t>
  </si>
  <si>
    <t xml:space="preserve">https://de87ve0y4m3tc.cloudfront.net/comohotels.com-2459770069/cms/pressroom/cci_activity_schedule_august_2026.pdf</t>
  </si>
  <si>
    <t xml:space="preserve">bd7ca3b2015ddd1c9efce2137569ef85043d16ba3e1543765ab9ccbdcca57eba</t>
  </si>
  <si>
    <t xml:space="preserve">library/121_cocoa-island/excursions/2026_cci_activity_schedule_august_2026.pdf</t>
  </si>
  <si>
    <t xml:space="preserve">2026_activity_schedule_cci_09_september_2026.pdf</t>
  </si>
  <si>
    <t xml:space="preserve">https://de87ve0y4m3tc.cloudfront.net/comohotels.com-2459770069/cms/pressroom/activity_schedule_cci_09_september_2026.pdf</t>
  </si>
  <si>
    <t xml:space="preserve">b8cbb979012256d45f5e2c9bbc4778b08be5d67e464975fdf00aefbae1e32ed9</t>
  </si>
  <si>
    <t xml:space="preserve">library/121_cocoa-island/excursions/2026_activity_schedule_cci_09_september_2026.pdf</t>
  </si>
  <si>
    <t xml:space="preserve">2021_como_cocoa_island_floorplan_threebedroom_como_sunset_water_villa.pdf</t>
  </si>
  <si>
    <t xml:space="preserve">https://de87ve0y4m3tc.cloudfront.net/comohotels.com-2459770069/cms/pressroom/como_cocoa_island_floorplan_threebedroom_como_sunset_water_villa.pdf</t>
  </si>
  <si>
    <t xml:space="preserve">141f353b6aaee7896b5c9ec695afe594388e1f89b5ea2f036d73f24e117a1d95</t>
  </si>
  <si>
    <t xml:space="preserve">library/121_cocoa-island/villa_plans/2021_como_cocoa_island_floorplan_threebedroom_como_sunset_water_villa.pdf</t>
  </si>
  <si>
    <t xml:space="preserve">2019_como_cocoa_island_floorplan_loft_water_villa.pdf</t>
  </si>
  <si>
    <t xml:space="preserve">https://de87ve0y4m3tc.cloudfront.net/comohotels.com-2459770069/cms/pressroom/como_cocoa_island_floorplan_loft_water_villa.pdf</t>
  </si>
  <si>
    <t xml:space="preserve">28f9e0cc570c689cf9a958ce39e9c38a6bf754f2083e5e70ce65c5ead1ab696d</t>
  </si>
  <si>
    <t xml:space="preserve">library/121_cocoa-island/villa_plans/2019_como_cocoa_island_floorplan_loft_water_villa.pdf</t>
  </si>
  <si>
    <t xml:space="preserve">2019_como_cocoa_island_floorplan_dhoni_loft_water_villa.pdf</t>
  </si>
  <si>
    <t xml:space="preserve">https://de87ve0y4m3tc.cloudfront.net/comohotels.com-2459770069/cms/pressroom/como_cocoa_island_floorplan_dhoni_loft_water_villa.pdf</t>
  </si>
  <si>
    <t xml:space="preserve">3ad6537329d07d0943c632f87ccefefdc54a7a355585f2e77f1ce722f63f66fb</t>
  </si>
  <si>
    <t xml:space="preserve">library/121_cocoa-island/villa_plans/2019_como_cocoa_island_floorplan_dhoni_loft_water_villa.pdf</t>
  </si>
  <si>
    <t xml:space="preserve">2019_como_cocoa_island_floorplan_onebedroom_water_villa_with_pool.pdf</t>
  </si>
  <si>
    <t xml:space="preserve">https://de87ve0y4m3tc.cloudfront.net/comohotels.com-2459770069/cms/pressroom/como_cocoa_island_floorplan_onebedroom_water_villa_with_pool.pdf</t>
  </si>
  <si>
    <t xml:space="preserve">63539fe4ea38188a3d78aecb77a53bd1eee00c81853858546b219e05591b1a8e</t>
  </si>
  <si>
    <t xml:space="preserve">library/121_cocoa-island/villa_plans/2019_como_cocoa_island_floorplan_onebedroom_water_villa_with_pool.pdf</t>
  </si>
  <si>
    <t xml:space="preserve">2019_como_cocoa_island_floorplan_dhoni_water_villa.pdf</t>
  </si>
  <si>
    <t xml:space="preserve">https://de87ve0y4m3tc.cloudfront.net/comohotels.com-2459770069/cms/pressroom/como_cocoa_island_floorplan_dhoni_water_villa.pdf</t>
  </si>
  <si>
    <t xml:space="preserve">582a7dc3ff27e5e45b821c0c3c6c347f4b42b076a558d40c649796e0a077f611</t>
  </si>
  <si>
    <t xml:space="preserve">library/121_cocoa-island/villa_plans/2019_como_cocoa_island_floorplan_dhoni_water_villa.pdf</t>
  </si>
  <si>
    <t xml:space="preserve">2019_como_cocoa_island_floorplan_twobedroom_como_sunrise_water_villa.pdf</t>
  </si>
  <si>
    <t xml:space="preserve">https://de87ve0y4m3tc.cloudfront.net/comohotels.com-2459770069/cms/pressroom/como_cocoa_island_floorplan_twobedroom_como_sunrise_water_villa.pdf</t>
  </si>
  <si>
    <t xml:space="preserve">4dca59ef8120f76f707e46ab67ac385d79e176d683ae61cc284487e61c633885</t>
  </si>
  <si>
    <t xml:space="preserve">library/121_cocoa-island/villa_plans/2019_como_cocoa_island_floorplan_twobedroom_como_sunrise_water_villa.pdf</t>
  </si>
  <si>
    <t xml:space="preserve">2026_cci_pre_festive_programme_dec_20_to_23.pdf</t>
  </si>
  <si>
    <t xml:space="preserve">https://de87ve0y4m3tc.cloudfront.net/comohotels.com-2459770069/cms/pressroom/cci_pre_festive_programme_dec_20_to_23.pdf</t>
  </si>
  <si>
    <t xml:space="preserve">e50747e62f5b615969bb907c756320900baedce0e16eb311640f27087b6ddcd9</t>
  </si>
  <si>
    <t xml:space="preserve">library/121_cocoa-island/calendar/2026_cci_pre_festive_programme_dec_20_to_23.pdf</t>
  </si>
  <si>
    <t xml:space="preserve">2026_cci_festive_programme_dec_24_to_jan_1.pdf</t>
  </si>
  <si>
    <t xml:space="preserve">https://de87ve0y4m3tc.cloudfront.net/comohotels.com-2459770069/cms/pressroom/cci_festive_programme_dec_24_to_jan_1.pdf</t>
  </si>
  <si>
    <t xml:space="preserve">11def1d3025e011a27ae0d80e02f1228dcf6f71b3ea95f8339c2a4e275977bfa</t>
  </si>
  <si>
    <t xml:space="preserve">library/121_cocoa-island/calendar/2026_cci_festive_programme_dec_24_to_jan_1.pdf</t>
  </si>
  <si>
    <t xml:space="preserve">2026_Avani-Fares-Maldives-Festive-Brochure-2026-1.pdf</t>
  </si>
  <si>
    <t xml:space="preserve">https://letsgomaldives.com/wp-content/uploads/2026/08/Avani-Fares-Maldives-Festive-Brochure-2026-1.pdf</t>
  </si>
  <si>
    <t xml:space="preserve">95953e214bd0c109d088652b48157d10706bcc5dd2fa212c88ee5e724030edc4</t>
  </si>
  <si>
    <t xml:space="preserve">library/122_avani-fares-maldives/calendar/2026_Avani-Fares-Maldives-Festive-Brochure-2026-1.pdf</t>
  </si>
  <si>
    <t xml:space="preserve">2026_VFAR_Easter_2026.pdf</t>
  </si>
  <si>
    <t xml:space="preserve">https://letsgomaldives.com/wp-content/uploads/2026/02/VFAR_Easter_2026.pdf</t>
  </si>
  <si>
    <t xml:space="preserve">7b807da29b4987d25ae94635237b404da31b1a2e1628d0f3c465930be519db31</t>
  </si>
  <si>
    <t xml:space="preserve">library/122_avani-fares-maldives/calendar/2026_VFAR_Easter_2026.pdf</t>
  </si>
  <si>
    <t xml:space="preserve">2025_week-3-English.pdf</t>
  </si>
  <si>
    <t xml:space="preserve">https://letsgomaldives.com/wp-content/uploads/2025/10/week-3-English.pdf</t>
  </si>
  <si>
    <t xml:space="preserve">7a5cfed38311d4e8acce6ac26bfe55ac9ebcae6f3e18099cbc2c74aeb950fd4f</t>
  </si>
  <si>
    <t xml:space="preserve">library/122_avani-fares-maldives/calendar/2025_week-3-English.pdf</t>
  </si>
  <si>
    <t xml:space="preserve">ambiguous match [122, 62]</t>
  </si>
  <si>
    <t xml:space="preserve">2026_EID-Brochure-2026-1-1.pdf</t>
  </si>
  <si>
    <t xml:space="preserve">https://letsgomaldives.com/wp-content/uploads/2026/03/EID-Brochure-2026-1-1.pdf</t>
  </si>
  <si>
    <t xml:space="preserve">fae8637ef681fc7ea257d7fa23f43b8e00f64d63d1d64cb84ef692035499eeec</t>
  </si>
  <si>
    <t xml:space="preserve">library/122_avani-fares-maldives/brochure/2026_EID-Brochure-2026-1-1.pdf</t>
  </si>
  <si>
    <t xml:space="preserve">2026_Avani-Fares-Maldives-Resort_Your-Paradise-Music-Festival_TL-SEA_Feb-2026-2.pdf</t>
  </si>
  <si>
    <t xml:space="preserve">https://letsgomaldives.com/wp-content/uploads/2026/05/Avani-Fares-Maldives-Resort_Your-Paradise-Music-Festival_TL-SEA_Feb-2026-2.pdf</t>
  </si>
  <si>
    <t xml:space="preserve">0ccc77699fb7c5b3fd9aefb531b2f9c95fae092b14cea63a9adb3bd52bfb3d75</t>
  </si>
  <si>
    <t xml:space="preserve">library/122_avani-fares-maldives/other/2026_Avani-Fares-Maldives-Resort_Your-Paradise-Music-Festival_TL-SEA_Feb-2026-2.pdf</t>
  </si>
  <si>
    <t xml:space="preserve">2020_Pullman-Maldives_Aqua-Villa-Factsheet_June-2020.pdf</t>
  </si>
  <si>
    <t xml:space="preserve">pullmanmaldivesmaamutaa.com</t>
  </si>
  <si>
    <t xml:space="preserve">https://d2e5ushqwiltxm.cloudfront.net/wp-content/uploads/sites/209/2020/06/23204710/Pullman-Maldives_Aqua-Villa-Factsheet_June-2020.pdf</t>
  </si>
  <si>
    <t xml:space="preserve">7abdd080cb912824edb27e92ee30d1f5cdced80f59b5ba4d8312b5f92c3e9e91</t>
  </si>
  <si>
    <t xml:space="preserve">library/123_pullman-maldives-maamutaa-resort/factsheet/2020_Pullman-Maldives_Aqua-Villa-Factsheet_June-2020.pdf</t>
  </si>
  <si>
    <t xml:space="preserve">2026_Pullman-Maldives-Maamutaa_GreenGlobeCertified_2025-2026.pdf</t>
  </si>
  <si>
    <t xml:space="preserve">https://d2e5ushqwiltxm.cloudfront.net/wp-content/uploads/sites/209/2025/09/16092302/Pullman-Maldives-Maamutaa_GreenGlobeCertified_2025-2026.pdf</t>
  </si>
  <si>
    <t xml:space="preserve">d845b95ed9cae873bfad99590b7cb51662cabb8ba4755a24003aab7f107d9234</t>
  </si>
  <si>
    <t xml:space="preserve">library/123_pullman-maldives-maamutaa-resort/sustainability/2026_Pullman-Maldives-Maamutaa_GreenGlobeCertified_2025-2026.pdf</t>
  </si>
  <si>
    <t xml:space="preserve">2023_PMM-EP.pdf</t>
  </si>
  <si>
    <t xml:space="preserve">https://d2e5ushqwiltxm.cloudfront.net/wp-content/uploads/sites/209/2023/05/23051519/PMM-EP.pdf</t>
  </si>
  <si>
    <t xml:space="preserve">db3cf64f453315c93b58333f16737981da7c021260b90b741322955637efb65a</t>
  </si>
  <si>
    <t xml:space="preserve">library/123_pullman-maldives-maamutaa-resort/sustainability/2023_PMM-EP.pdf</t>
  </si>
  <si>
    <t xml:space="preserve">2022_Pullman-SMP.pdf</t>
  </si>
  <si>
    <t xml:space="preserve">https://d2e5ushqwiltxm.cloudfront.net/wp-content/uploads/sites/209/2023/05/23051527/Pullman-SMP.pdf</t>
  </si>
  <si>
    <t xml:space="preserve">317113ffc5bf3aafd165dcb43e58779c8066b17e2191a2e606c78c8b6a80da31</t>
  </si>
  <si>
    <t xml:space="preserve">library/123_pullman-maldives-maamutaa-resort/sustainability/2022_Pullman-SMP.pdf</t>
  </si>
  <si>
    <t xml:space="preserve">2022_Pullman-Maldives-SMP.pdf</t>
  </si>
  <si>
    <t xml:space="preserve">https://d2e5ushqwiltxm.cloudfront.net/wp-content/uploads/sites/209/2022/12/23124117/Pullman-Maldives-SMP.pdf</t>
  </si>
  <si>
    <t xml:space="preserve">e5a19a6769e8ed0538abdf4dbdd704ee2a270741d869f0508ae63384698ba346</t>
  </si>
  <si>
    <t xml:space="preserve">library/123_pullman-maldives-maamutaa-resort/brochure/2022_Pullman-Maldives-SMP.pdf</t>
  </si>
  <si>
    <t xml:space="preserve">2026_Aradhana-Visting-Practitioner-Digital.pdf</t>
  </si>
  <si>
    <t xml:space="preserve">gili-lankanfushi.com</t>
  </si>
  <si>
    <t xml:space="preserve">https://gili-lankanfushi.com/wp-content/uploads/2026/09/Aradhana-Visting-Practitioner-Digital.pdf</t>
  </si>
  <si>
    <t xml:space="preserve">bcf566df18adf6b3dec708c6c27c4ad043c9507df0991bc3745761520cb01670</t>
  </si>
  <si>
    <t xml:space="preserve">library/125_gili-lankanfushi/spa_menu/2026_Aradhana-Visting-Practitioner-Digital.pdf</t>
  </si>
  <si>
    <t xml:space="preserve">2026_Visiting-Practitioner-Sinimol-Thomas.pdf</t>
  </si>
  <si>
    <t xml:space="preserve">https://gili-lankanfushi.com/wp-content/uploads/2026/07/Visiting-Practitioner-Sinimol-Thomas.pdf</t>
  </si>
  <si>
    <t xml:space="preserve">2dad69c8628c585b27dccdf6c0a3d904c38888f1a3323ae16cb942c21b38be72</t>
  </si>
  <si>
    <t xml:space="preserve">library/125_gili-lankanfushi/spa_menu/2026_Visiting-Practitioner-Sinimol-Thomas.pdf</t>
  </si>
  <si>
    <t xml:space="preserve">2026_Visiting-Practitioner-Sinimol-Thomas-.pdf</t>
  </si>
  <si>
    <t xml:space="preserve">https://gili-lankanfushi.com/wp-content/uploads/2026/07/Visiting-Practitioner-Sinimol-Thomas-.pdf</t>
  </si>
  <si>
    <t xml:space="preserve">e68e445c23db97d4f3b8689dd67e875a720bd077c9c32e805269eb992e722a40</t>
  </si>
  <si>
    <t xml:space="preserve">library/125_gili-lankanfushi/spa_menu/2026_Visiting-Practitioner-Sinimol-Thomas-.pdf</t>
  </si>
  <si>
    <t xml:space="preserve">2026_GLM-VP-Sara-Digital-A4-V1.pdf</t>
  </si>
  <si>
    <t xml:space="preserve">https://gili-lankanfushi.com/wp-content/uploads/2026/06/GLM-VP-Sara-Digital-A4-V1.pdf</t>
  </si>
  <si>
    <t xml:space="preserve">5cab14dd7c143c82be4c32cb9db730b8ca9b75aacdaee400688723d6cd34d7a2</t>
  </si>
  <si>
    <t xml:space="preserve">library/125_gili-lankanfushi/spa_menu/2026_GLM-VP-Sara-Digital-A4-V1.pdf</t>
  </si>
  <si>
    <t xml:space="preserve">2026_Visiting-Wellness-Practitioner-February-2026.pdf</t>
  </si>
  <si>
    <t xml:space="preserve">https://gili-lankanfushi.com/wp-content/uploads/2026/01/Visiting-Wellness-Practitioner-February-2026.pdf</t>
  </si>
  <si>
    <t xml:space="preserve">f77c4c436987bc23440b0253cab9a0807fe2bcf0d11bacc17c0dbfabc18d93dc</t>
  </si>
  <si>
    <t xml:space="preserve">library/125_gili-lankanfushi/spa_menu/2026_Visiting-Wellness-Practitioner-February-2026.pdf</t>
  </si>
  <si>
    <t xml:space="preserve">2026_Visiting-Wellness-Practitioner-Dr.-Anil.pdf</t>
  </si>
  <si>
    <t xml:space="preserve">https://gili-lankanfushi.com/wp-content/uploads/2025/10/Visiting-Wellness-Practitioner-Dr.-Anil.pdf</t>
  </si>
  <si>
    <t xml:space="preserve">886c1565f39cf07dcadfd8002681eccfa22e0d392231886b39a4cf35a5cca90c</t>
  </si>
  <si>
    <t xml:space="preserve">library/125_gili-lankanfushi/spa_menu/2026_Visiting-Wellness-Practitioner-Dr.-Anil.pdf</t>
  </si>
  <si>
    <t xml:space="preserve">2026_Wellness-VP-Sini.pdf</t>
  </si>
  <si>
    <t xml:space="preserve">https://gili-lankanfushi.com/wp-content/uploads/2026/01/Wellness-VP-Sini.pdf</t>
  </si>
  <si>
    <t xml:space="preserve">cd1e6294eb37f2b4f4e2a751e2b4f84fb5ed2b3fe2c614307f7174498cdaf71c</t>
  </si>
  <si>
    <t xml:space="preserve">library/125_gili-lankanfushi/spa_menu/2026_Wellness-VP-Sini.pdf</t>
  </si>
  <si>
    <t xml:space="preserve">2025_Visiting-Wellness-Practitioner-Numthip-Puntha.pdf</t>
  </si>
  <si>
    <t xml:space="preserve">https://gili-lankanfushi.com/wp-content/uploads/2025/05/Visiting-Wellness-Practitioner-Numthip-Puntha.pdf</t>
  </si>
  <si>
    <t xml:space="preserve">410b3ffc0bdf42eeb07d21cc7174e8165c6113cfdf7265eac2c8c60c197a4bb5</t>
  </si>
  <si>
    <t xml:space="preserve">library/125_gili-lankanfushi/spa_menu/2025_Visiting-Wellness-Practitioner-Numthip-Puntha.pdf</t>
  </si>
  <si>
    <t xml:space="preserve">2025_Visiting-Wellness-Practitioner-April-2025.pdf</t>
  </si>
  <si>
    <t xml:space="preserve">https://gili-lankanfushi.com/wp-content/uploads/2025/04/Visiting-Wellness-Practitioner-April-2025.pdf</t>
  </si>
  <si>
    <t xml:space="preserve">591e97f75e3a05759feb68e067de2a4455fcdb2e63edb28dabd7d4346dde42d5</t>
  </si>
  <si>
    <t xml:space="preserve">library/125_gili-lankanfushi/spa_menu/2025_Visiting-Wellness-Practitioner-April-2025.pdf</t>
  </si>
  <si>
    <t xml:space="preserve">2025_Visiting-Wellness-Practitioner-January-2025.pdf</t>
  </si>
  <si>
    <t xml:space="preserve">https://gili-lankanfushi.com/wp-content/uploads/2025/01/Visiting-Wellness-Practitioner-January-2025.pdf</t>
  </si>
  <si>
    <t xml:space="preserve">d3d0c2556281d6601ede3d228ea2547f528eac4e9071f1dd95b7f2474c523e37</t>
  </si>
  <si>
    <t xml:space="preserve">library/125_gili-lankanfushi/spa_menu/2025_Visiting-Wellness-Practitioner-January-2025.pdf</t>
  </si>
  <si>
    <t xml:space="preserve">2024_Visiting-Wellness-Practitioner-December-2024.pdf</t>
  </si>
  <si>
    <t xml:space="preserve">https://gili-lankanfushi.com/wp-content/uploads/2024/12/Visiting-Wellness-Practitioner-December-2024.pdf</t>
  </si>
  <si>
    <t xml:space="preserve">9783b904a6fee0cfa7cb663bb00e3518c3b650a6fb682e6f1bf0df76151ca62e</t>
  </si>
  <si>
    <t xml:space="preserve">library/125_gili-lankanfushi/spa_menu/2024_Visiting-Wellness-Practitioner-December-2024.pdf</t>
  </si>
  <si>
    <t xml:space="preserve">2024_Visiting-Wellness-Practitioner-October-2024.pdf</t>
  </si>
  <si>
    <t xml:space="preserve">https://gili-lankanfushi.com/wp-content/uploads/2024/10/Visiting-Wellness-Practitioner-October-2024.pdf</t>
  </si>
  <si>
    <t xml:space="preserve">4d1a6145563e38cb720e51b238703d32382a46ada6dcafc36a112fe3dda122ce</t>
  </si>
  <si>
    <t xml:space="preserve">library/125_gili-lankanfushi/spa_menu/2024_Visiting-Wellness-Practitioner-October-2024.pdf</t>
  </si>
  <si>
    <t xml:space="preserve">2024_Visiting-Wellness-Practitioner-August-2024.pdf</t>
  </si>
  <si>
    <t xml:space="preserve">https://gili-lankanfushi.com/wp-content/uploads/2024/08/Visiting-Wellness-Practitioner-August-2024.pdf</t>
  </si>
  <si>
    <t xml:space="preserve">b9571fbc29ada5a4874b1f464f78f2ac6704a89c74baf2d8e0911aadad303903</t>
  </si>
  <si>
    <t xml:space="preserve">library/125_gili-lankanfushi/spa_menu/2024_Visiting-Wellness-Practitioner-August-2024.pdf</t>
  </si>
  <si>
    <t xml:space="preserve">2024_Visiting-Wellness-Practitioner-June-2024.pdf</t>
  </si>
  <si>
    <t xml:space="preserve">https://gili-lankanfushi.com/wp-content/uploads/2024/06/Visiting-Wellness-Practitioner-June-2024.pdf</t>
  </si>
  <si>
    <t xml:space="preserve">46b70cdb795102d78ec1c3e7ee1bdee29c37cdb9ec5ddd40613f013ddb1129e6</t>
  </si>
  <si>
    <t xml:space="preserve">library/125_gili-lankanfushi/spa_menu/2024_Visiting-Wellness-Practitioner-June-2024.pdf</t>
  </si>
  <si>
    <t xml:space="preserve">2024_Visiting-Wellness-Practitioner-May-2024.pdf</t>
  </si>
  <si>
    <t xml:space="preserve">https://gili-lankanfushi.com/wp-content/uploads/2024/05/Visiting-Wellness-Practitioner-May-2024.pdf</t>
  </si>
  <si>
    <t xml:space="preserve">983e012772c5205f0e3cac87a9d8007d74639c4e3c7b1fd74947673450a3f3c2</t>
  </si>
  <si>
    <t xml:space="preserve">library/125_gili-lankanfushi/spa_menu/2024_Visiting-Wellness-Practitioner-May-2024.pdf</t>
  </si>
  <si>
    <t xml:space="preserve">2024_GLM_Meera-Spa-Menu-2024.pdf</t>
  </si>
  <si>
    <t xml:space="preserve">https://gili-lankanfushi.com/wp-content/uploads/2024/05/GLM_Meera-Spa-Menu-2024.pdf</t>
  </si>
  <si>
    <t xml:space="preserve">5832ccb6748dbee503079f84f01f0306a281580025df78b42b32689fec72c65c</t>
  </si>
  <si>
    <t xml:space="preserve">library/125_gili-lankanfushi/spa_menu/2024_GLM_Meera-Spa-Menu-2024.pdf</t>
  </si>
  <si>
    <t xml:space="preserve">2024_Visiting-Wellness-Practitioner-January-2024.pdf</t>
  </si>
  <si>
    <t xml:space="preserve">https://gili-lankanfushi.com/wp-content/uploads/2024/01/Visiting-Wellness-Practitioner-January-2024.pdf</t>
  </si>
  <si>
    <t xml:space="preserve">53b38f4c71f6766c6082a1de201cde012c062fb97870d3b71e7ee8646a5dcc70</t>
  </si>
  <si>
    <t xml:space="preserve">library/125_gili-lankanfushi/spa_menu/2024_Visiting-Wellness-Practitioner-January-2024.pdf</t>
  </si>
  <si>
    <t xml:space="preserve">2023_Visiting-Wellness-Practitioner-Dec-2023.pdf</t>
  </si>
  <si>
    <t xml:space="preserve">https://gili-lankanfushi.com/wp-content/uploads/2023/12/Visiting-Wellness-Practitioner-Dec-2023.pdf</t>
  </si>
  <si>
    <t xml:space="preserve">80895bcfd33435ab9f1b069a9124d6fa3e71acd926fd5d2e5ad8a93ba882b437</t>
  </si>
  <si>
    <t xml:space="preserve">library/125_gili-lankanfushi/spa_menu/2023_Visiting-Wellness-Practitioner-Dec-2023.pdf</t>
  </si>
  <si>
    <t xml:space="preserve">2023_Visiting-Wellness-Practitioner-Virginie-Claret-Oct-2023.pdf</t>
  </si>
  <si>
    <t xml:space="preserve">https://gili-lankanfushi.com/wp-content/uploads/2023/10/Visiting-Wellness-Practitioner-Virginie-Claret-Oct-2023.pdf</t>
  </si>
  <si>
    <t xml:space="preserve">9a089ecfa32d4d3b5093110b18a1de9a64ff627c75e0ad3403cd42b0c72df280</t>
  </si>
  <si>
    <t xml:space="preserve">library/125_gili-lankanfushi/spa_menu/2023_Visiting-Wellness-Practitioner-Virginie-Claret-Oct-2023.pdf</t>
  </si>
  <si>
    <t xml:space="preserve">2023_Meera-Spa-Menu-September-2023.pdf</t>
  </si>
  <si>
    <t xml:space="preserve">https://gili-lankanfushi.com/wp-content/uploads/2023/09/Meera-Spa-Menu-September-2023.pdf</t>
  </si>
  <si>
    <t xml:space="preserve">a2edecfb375e0c83697428d4d95620269d58cf10cebdc872f41732abdd65c1f5</t>
  </si>
  <si>
    <t xml:space="preserve">library/125_gili-lankanfushi/spa_menu/2023_Meera-Spa-Menu-September-2023.pdf</t>
  </si>
  <si>
    <t xml:space="preserve">2023_Visiting-Wellness-Practitioner-Jang.pdf</t>
  </si>
  <si>
    <t xml:space="preserve">https://gili-lankanfushi.com/wp-content/uploads/2023/08/Visiting-Wellness-Practitioner-Jang.pdf</t>
  </si>
  <si>
    <t xml:space="preserve">472596e866fe16b0188d0930719a9277c0632fb31fdd58583eaac63c3de523b0</t>
  </si>
  <si>
    <t xml:space="preserve">library/125_gili-lankanfushi/spa_menu/2023_Visiting-Wellness-Practitioner-Jang.pdf</t>
  </si>
  <si>
    <t xml:space="preserve">2023_MEERA-SPA-MENU-A4-WELLNESS-FINAL_2023.pdf</t>
  </si>
  <si>
    <t xml:space="preserve">https://gili-lankanfushi.com/wp-content/uploads/2023/05/MEERA-SPA-MENU-A4-WELLNESS-FINAL_2023.pdf</t>
  </si>
  <si>
    <t xml:space="preserve">4a379c713e8c1b0f2ff587c6ee169877c9b0250a2a4c4fbf7daf5eb663387df9</t>
  </si>
  <si>
    <t xml:space="preserve">library/125_gili-lankanfushi/spa_menu/2023_MEERA-SPA-MENU-A4-WELLNESS-FINAL_2023.pdf</t>
  </si>
  <si>
    <t xml:space="preserve">2026_Full-Moon-Dinner-Menu-July-V2.pdf</t>
  </si>
  <si>
    <t xml:space="preserve">https://gili-lankanfushi.com/wp-content/uploads/2026/06/Full-Moon-Dinner-Menu-July-V2.pdf</t>
  </si>
  <si>
    <t xml:space="preserve">d98b93e68441d2319072231d96f55d70ec3888c4524f907bdec6ed6f5c39926b</t>
  </si>
  <si>
    <t xml:space="preserve">library/125_gili-lankanfushi/dining_menu/2026_Full-Moon-Dinner-Menu-July-V2.pdf</t>
  </si>
  <si>
    <t xml:space="preserve">2026_New-Moon-Dinner-July-V2.pdf</t>
  </si>
  <si>
    <t xml:space="preserve">https://gili-lankanfushi.com/wp-content/uploads/2026/06/New-Moon-Dinner-July-V2.pdf</t>
  </si>
  <si>
    <t xml:space="preserve">dee70ac4d8fdd8f6bd84b6d66788f6a33c3bbb3fb1cd7217b80e27038845551e</t>
  </si>
  <si>
    <t xml:space="preserve">library/125_gili-lankanfushi/dining_menu/2026_New-Moon-Dinner-July-V2.pdf</t>
  </si>
  <si>
    <t xml:space="preserve">2026_New-Moon-Dinner-July.pdf</t>
  </si>
  <si>
    <t xml:space="preserve">https://gili-lankanfushi.com/wp-content/uploads/2026/06/New-Moon-Dinner-July.pdf</t>
  </si>
  <si>
    <t xml:space="preserve">e04761400ea179b2a97af071525eb5cbe08eee8a384e3e197fe7bbe3c31003bb</t>
  </si>
  <si>
    <t xml:space="preserve">library/125_gili-lankanfushi/dining_menu/2026_New-Moon-Dinner-July.pdf</t>
  </si>
  <si>
    <t xml:space="preserve">2026_Full-Moon-Dinner-Menu-July.pdf</t>
  </si>
  <si>
    <t xml:space="preserve">https://gili-lankanfushi.com/wp-content/uploads/2026/06/Full-Moon-Dinner-Menu-July.pdf</t>
  </si>
  <si>
    <t xml:space="preserve">ecca632e0126978d862ecbe7973f6474cf44eb58f9344c7f9113863787292452</t>
  </si>
  <si>
    <t xml:space="preserve">library/125_gili-lankanfushi/dining_menu/2026_Full-Moon-Dinner-Menu-July.pdf</t>
  </si>
  <si>
    <t xml:space="preserve">2026_GLM-Gili-Barefoot-Beverage-Journey-2026-UK.pdf</t>
  </si>
  <si>
    <t xml:space="preserve">https://gili-lankanfushi.com/wp-content/uploads/2026/06/GLM-Gili-Barefoot-Beverage-Journey-2026-UK.pdf</t>
  </si>
  <si>
    <t xml:space="preserve">c850b26b836bfa11b811f7619532a59e0ea9b714bf40f8a68f6622ff12c35b1d</t>
  </si>
  <si>
    <t xml:space="preserve">library/125_gili-lankanfushi/dining_menu/2026_GLM-Gili-Barefoot-Beverage-Journey-2026-UK.pdf</t>
  </si>
  <si>
    <t xml:space="preserve">2026_GLM-Gili-Barefoot-Beverage-Journey-2026-Spain-Portugal.pdf</t>
  </si>
  <si>
    <t xml:space="preserve">https://gili-lankanfushi.com/wp-content/uploads/2026/06/GLM-Gili-Barefoot-Beverage-Journey-2026-Spain-Portugal.pdf</t>
  </si>
  <si>
    <t xml:space="preserve">57cf68b9e055e85a4127d529087f2d3f87f5d3b27c0a79102b412073e7deb343</t>
  </si>
  <si>
    <t xml:space="preserve">library/125_gili-lankanfushi/dining_menu/2026_GLM-Gili-Barefoot-Beverage-Journey-2026-Spain-Portugal.pdf</t>
  </si>
  <si>
    <t xml:space="preserve">2026_BTS-A-La-Carte.pdf</t>
  </si>
  <si>
    <t xml:space="preserve">https://gili-lankanfushi.com/wp-content/uploads/2026/01/BTS-A-La-Carte.pdf</t>
  </si>
  <si>
    <t xml:space="preserve">768efc9056b0c4e23eeedb182b7241f8ec300860fd998d8714393a51af82a62c</t>
  </si>
  <si>
    <t xml:space="preserve">library/125_gili-lankanfushi/dining_menu/2026_BTS-A-La-Carte.pdf</t>
  </si>
  <si>
    <t xml:space="preserve">2026_Fini-Foni-Menu.pdf</t>
  </si>
  <si>
    <t xml:space="preserve">https://gili-lankanfushi.com/wp-content/uploads/2026/01/Fini-Foni-Menu.pdf</t>
  </si>
  <si>
    <t xml:space="preserve">eb79d83548a16a21778a7eb9f29704be6d9e30e0aa01f8dd55089aec46d782cd</t>
  </si>
  <si>
    <t xml:space="preserve">library/125_gili-lankanfushi/dining_menu/2026_Fini-Foni-Menu.pdf</t>
  </si>
  <si>
    <t xml:space="preserve">2026_By-The-Sea-Dinner-Menu.pdf</t>
  </si>
  <si>
    <t xml:space="preserve">https://gili-lankanfushi.com/wp-content/uploads/2026/01/By-The-Sea-Dinner-Menu.pdf</t>
  </si>
  <si>
    <t xml:space="preserve">27b01012446ae0978cbaf14c904b52177786e0afdd26af2f7add5a2f9dcab9d6</t>
  </si>
  <si>
    <t xml:space="preserve">library/125_gili-lankanfushi/dining_menu/2026_By-The-Sea-Dinner-Menu.pdf</t>
  </si>
  <si>
    <t xml:space="preserve">2026_Bento-By-the-Sea-Lunch.pdf</t>
  </si>
  <si>
    <t xml:space="preserve">https://gili-lankanfushi.com/wp-content/uploads/2026/01/Bento-By-the-Sea-Lunch.pdf</t>
  </si>
  <si>
    <t xml:space="preserve">2d7fea4cb59aaeb045acdbb31c3b18915bf589fef488dae978f8d31ba0ad54bb</t>
  </si>
  <si>
    <t xml:space="preserve">library/125_gili-lankanfushi/dining_menu/2026_Bento-By-the-Sea-Lunch.pdf</t>
  </si>
  <si>
    <t xml:space="preserve">2025_By-The-Sea-Teppanyaki-Menu.pdf</t>
  </si>
  <si>
    <t xml:space="preserve">https://gili-lankanfushi.com/wp-content/uploads/2026/01/By-The-Sea-Teppanyaki-Menu.pdf</t>
  </si>
  <si>
    <t xml:space="preserve">e72473d53bf354b7933d3ea763a552c86cc328d972a6b7dac1177d7bf506c6b1</t>
  </si>
  <si>
    <t xml:space="preserve">library/125_gili-lankanfushi/dining_menu/2025_By-The-Sea-Teppanyaki-Menu.pdf</t>
  </si>
  <si>
    <t xml:space="preserve">2025_Destination-Dining-Package-Jan-2025.pdf</t>
  </si>
  <si>
    <t xml:space="preserve">https://gili-lankanfushi.com/wp-content/uploads/2026/01/Destination-Dining-Package-Jan-2025.pdf</t>
  </si>
  <si>
    <t xml:space="preserve">a8ca65d544151f247787c8d7570470f7c3d561c64d7f5fccf0ecd413b68941db</t>
  </si>
  <si>
    <t xml:space="preserve">library/125_gili-lankanfushi/dining_menu/2025_Destination-Dining-Package-Jan-2025.pdf</t>
  </si>
  <si>
    <t xml:space="preserve">2025_OWB-A-la-Carte.pdf</t>
  </si>
  <si>
    <t xml:space="preserve">https://gili-lankanfushi.com/wp-content/uploads/2024/01/OWB-A-la-Carte.pdf</t>
  </si>
  <si>
    <t xml:space="preserve">9cc21d25af691398bf72c88a1a19c0284fefbf66c0d23a1dc9c2ecfebf2241c6</t>
  </si>
  <si>
    <t xml:space="preserve">library/125_gili-lankanfushi/dining_menu/2025_OWB-A-la-Carte.pdf</t>
  </si>
  <si>
    <t xml:space="preserve">2025_Over-Water-Bar-Food-Menu.pdf</t>
  </si>
  <si>
    <t xml:space="preserve">https://gili-lankanfushi.com/wp-content/uploads/2023/12/Over-Water-Bar-Food-Menu.pdf</t>
  </si>
  <si>
    <t xml:space="preserve">https://gili-lankanfushi.com/wp-content/uploads/2023/12/Over-Water-Bar-Food-Menu.pdf | https://gili-lankanfushi.com/wp-content/uploads/2023/04/Over-Water-Bar-Food-Menu.pdf</t>
  </si>
  <si>
    <t xml:space="preserve">239c87068d8201f191ec6dae30a0dacb62d0c9eb4590d2cf4a78dccf42b1fdbf</t>
  </si>
  <si>
    <t xml:space="preserve">library/125_gili-lankanfushi/dining_menu/2025_Over-Water-Bar-Food-Menu.pdf</t>
  </si>
  <si>
    <t xml:space="preserve">2025_Kashiveli-Breakfast-with-Vegan.pdf</t>
  </si>
  <si>
    <t xml:space="preserve">https://gili-lankanfushi.com/wp-content/uploads/2023/12/Kashiveli-Breakfast-with-Vegan.pdf</t>
  </si>
  <si>
    <t xml:space="preserve">5871a7d20118cf3b314ea1f39047521716ebc78e2cf697202dbec6f8cf4ecdc2</t>
  </si>
  <si>
    <t xml:space="preserve">library/125_gili-lankanfushi/dining_menu/2025_Kashiveli-Breakfast-with-Vegan.pdf</t>
  </si>
  <si>
    <t xml:space="preserve">2024_Breakfast-Menu-English.pdf</t>
  </si>
  <si>
    <t xml:space="preserve">https://gili-lankanfushi.com/wp-content/uploads/2026/01/Breakfast-Menu-English.pdf</t>
  </si>
  <si>
    <t xml:space="preserve">476af48f54682078f1d4cea26e0dc846aedc48bbc032ed7004c525f309bb46de</t>
  </si>
  <si>
    <t xml:space="preserve">library/125_gili-lankanfushi/dining_menu/2024_Breakfast-Menu-English.pdf</t>
  </si>
  <si>
    <t xml:space="preserve">2024_Vegan-Menu-.pdf</t>
  </si>
  <si>
    <t xml:space="preserve">https://gili-lankanfushi.com/wp-content/uploads/2026/01/Vegan-Menu-.pdf</t>
  </si>
  <si>
    <t xml:space="preserve">6a8f41d9634e273ebf4fcdaaeddf7eebf2bc5731dfd58b6d988b23a9bb10bfd5</t>
  </si>
  <si>
    <t xml:space="preserve">library/125_gili-lankanfushi/dining_menu/2024_Vegan-Menu-.pdf</t>
  </si>
  <si>
    <t xml:space="preserve">2024_Kashiveli-A-la-Carte-Menu.pdf</t>
  </si>
  <si>
    <t xml:space="preserve">https://gili-lankanfushi.com/wp-content/uploads/2026/01/Kashiveli-A-la-Carte-Menu.pdf</t>
  </si>
  <si>
    <t xml:space="preserve">b7acc7fad0842940b37f8beb75854a3cd0843be0c96d0de97fd7b9f5b7675391</t>
  </si>
  <si>
    <t xml:space="preserve">library/125_gili-lankanfushi/dining_menu/2024_Kashiveli-A-la-Carte-Menu.pdf</t>
  </si>
  <si>
    <t xml:space="preserve">2024_Overwater-Ala-Carte_Nov-2024.pdf</t>
  </si>
  <si>
    <t xml:space="preserve">https://gili-lankanfushi.com/wp-content/uploads/2026/01/Overwater-Ala-Carte_Nov-2024.pdf</t>
  </si>
  <si>
    <t xml:space="preserve">ccae0b68b08c071300f0b6f6e1ea44e1bb493be1b2a03d8e7b4d9688c2829786</t>
  </si>
  <si>
    <t xml:space="preserve">library/125_gili-lankanfushi/dining_menu/2024_Overwater-Ala-Carte_Nov-2024.pdf</t>
  </si>
  <si>
    <t xml:space="preserve">2023_Destination-Dining-Package_Dec-2023.pdf</t>
  </si>
  <si>
    <t xml:space="preserve">https://gili-lankanfushi.com/wp-content/uploads/2023/12/Destination-Dining-Package_Dec-2023.pdf</t>
  </si>
  <si>
    <t xml:space="preserve">0aa6eb774454429b45aaf28a3d168e6274f40a8d14b0a10bf3e322de364469af</t>
  </si>
  <si>
    <t xml:space="preserve">library/125_gili-lankanfushi/dining_menu/2023_Destination-Dining-Package_Dec-2023.pdf</t>
  </si>
  <si>
    <t xml:space="preserve">2023_Kashiveli-Dinner-A-La-Carte_Oct-2023-3.pdf</t>
  </si>
  <si>
    <t xml:space="preserve">https://gili-lankanfushi.com/wp-content/uploads/2023/12/Kashiveli-Dinner-A-La-Carte_Oct-2023-3.pdf</t>
  </si>
  <si>
    <t xml:space="preserve">067966883381c64a5f571ddd17171371ffedf2e1b767c32e06f7690b57f43b01</t>
  </si>
  <si>
    <t xml:space="preserve">library/125_gili-lankanfushi/dining_menu/2023_Kashiveli-Dinner-A-La-Carte_Oct-2023-3.pdf</t>
  </si>
  <si>
    <t xml:space="preserve">2023_BTS-A-La-Carte_Jan-2023.pdf</t>
  </si>
  <si>
    <t xml:space="preserve">https://gili-lankanfushi.com/wp-content/uploads/2023/05/BTS-A-La-Carte_Jan-2023.pdf</t>
  </si>
  <si>
    <t xml:space="preserve">6a8e39b60d85bd0c9140e71745c46671ccb980237c07d2bec134773c08c6ef1b</t>
  </si>
  <si>
    <t xml:space="preserve">library/125_gili-lankanfushi/dining_menu/2023_BTS-A-La-Carte_Jan-2023.pdf</t>
  </si>
  <si>
    <t xml:space="preserve">2023_Kashiveli-Dinner-A-La-Carte_Feb-2023.pdf</t>
  </si>
  <si>
    <t xml:space="preserve">https://gili-lankanfushi.com/wp-content/uploads/2023/04/Kashiveli-Dinner-A-La-Carte_Feb-2023.pdf</t>
  </si>
  <si>
    <t xml:space="preserve">bf857b596bbb49863c425967f68bce14fefa49a2fc62ab9a0618a2a373d03a8c</t>
  </si>
  <si>
    <t xml:space="preserve">library/125_gili-lankanfushi/dining_menu/2023_Kashiveli-Dinner-A-La-Carte_Feb-2023.pdf</t>
  </si>
  <si>
    <t xml:space="preserve">2023_Gili-Culinary-Journey_Full-Menu_1March2023.pdf</t>
  </si>
  <si>
    <t xml:space="preserve">https://gili-lankanfushi.com/wp-content/uploads/2023/04/Gili-Culinary-Journey_Full-Menu_1March2023.pdf</t>
  </si>
  <si>
    <t xml:space="preserve">d566ddc1571d5c6ea9818ea0af556ab449505fc1164f2591068bb04b33a889b3</t>
  </si>
  <si>
    <t xml:space="preserve">library/125_gili-lankanfushi/dining_menu/2023_Gili-Culinary-Journey_Full-Menu_1March2023.pdf</t>
  </si>
  <si>
    <t xml:space="preserve">2022_Fini-Foni-Menu_Nov-2022.pdf</t>
  </si>
  <si>
    <t xml:space="preserve">https://gili-lankanfushi.com/wp-content/uploads/2023/12/Fini-Foni-Menu_Nov-2022.pdf</t>
  </si>
  <si>
    <t xml:space="preserve">ee48e956a3ea1b19d58a8c1c4c624ed0fe1e2ee57b511a29dcfb90d1554925f8</t>
  </si>
  <si>
    <t xml:space="preserve">library/125_gili-lankanfushi/dining_menu/2022_Fini-Foni-Menu_Nov-2022.pdf</t>
  </si>
  <si>
    <t xml:space="preserve">2022_Bento-By-the-Sea-Lunch_Aug-2022.pdf</t>
  </si>
  <si>
    <t xml:space="preserve">https://gili-lankanfushi.com/wp-content/uploads/2023/05/Bento-By-the-Sea-Lunch_Aug-2022.pdf</t>
  </si>
  <si>
    <t xml:space="preserve">816793658a2c2e0146f6d0bdd702abe6cede13716a419bb6f0a58ff8315eda45</t>
  </si>
  <si>
    <t xml:space="preserve">library/125_gili-lankanfushi/dining_menu/2022_Bento-By-the-Sea-Lunch_Aug-2022.pdf</t>
  </si>
  <si>
    <t xml:space="preserve">2022_BTS-Teppanyaki-Menu_Oct-2022.pdf</t>
  </si>
  <si>
    <t xml:space="preserve">https://gili-lankanfushi.com/wp-content/uploads/2023/05/BTS-Teppanyaki-Menu_Oct-2022.pdf</t>
  </si>
  <si>
    <t xml:space="preserve">58b23ff51071a1cc496a6bffe81e0ea19208e854389ced1c166aa6ebe5a8006f</t>
  </si>
  <si>
    <t xml:space="preserve">library/125_gili-lankanfushi/dining_menu/2022_BTS-Teppanyaki-Menu_Oct-2022.pdf</t>
  </si>
  <si>
    <t xml:space="preserve">2022_Kashiveli-Breakfast-A-La-Carte_Aug-2022.pdf</t>
  </si>
  <si>
    <t xml:space="preserve">https://gili-lankanfushi.com/wp-content/uploads/2023/04/Kashiveli-Breakfast-A-La-Carte_Aug-2022.pdf</t>
  </si>
  <si>
    <t xml:space="preserve">cb28e76322b4b74d41f80e2962d594a015d56bf34d5278bc4c0366311494873f</t>
  </si>
  <si>
    <t xml:space="preserve">library/125_gili-lankanfushi/dining_menu/2022_Kashiveli-Breakfast-A-La-Carte_Aug-2022.pdf</t>
  </si>
  <si>
    <t xml:space="preserve">2022_GLM_Plant-based-Menu.pdf</t>
  </si>
  <si>
    <t xml:space="preserve">https://gili-lankanfushi.com/wp-content/uploads/2023/04/GLM_Plant-based-Menu.pdf</t>
  </si>
  <si>
    <t xml:space="preserve">b3af6f154e727411f6e4e5faaaa25a8ab881deac89349c70dd73f6335e579437</t>
  </si>
  <si>
    <t xml:space="preserve">library/125_gili-lankanfushi/dining_menu/2022_GLM_Plant-based-Menu.pdf</t>
  </si>
  <si>
    <t xml:space="preserve">2026_VP-Braj-In-Villa-Flyer.pdf</t>
  </si>
  <si>
    <t xml:space="preserve">https://gili-lankanfushi.com/wp-content/uploads/2026/03/VP-Braj-In-Villa-Flyer.pdf</t>
  </si>
  <si>
    <t xml:space="preserve">fb911632dad6451f1fc8d766b34b8214a4ece405b9907996e02d9489f71b7d6f</t>
  </si>
  <si>
    <t xml:space="preserve">library/125_gili-lankanfushi/villa_plans/2026_VP-Braj-In-Villa-Flyer.pdf</t>
  </si>
  <si>
    <t xml:space="preserve">2023_Earthcheck-Policy-GiliLankanfushi-2023-signed.pdf</t>
  </si>
  <si>
    <t xml:space="preserve">https://gili-lankanfushi.com/wp-content/uploads/2023/08/Earthcheck-Policy-GiliLankanfushi-2023-signed.pdf</t>
  </si>
  <si>
    <t xml:space="preserve">971bbb111970b77c5736b27825659d17c9be4f4044a8987dee5c54689000347e</t>
  </si>
  <si>
    <t xml:space="preserve">library/125_gili-lankanfushi/sustainability/2023_Earthcheck-Policy-GiliLankanfushi-2023-signed.pdf</t>
  </si>
  <si>
    <t xml:space="preserve">2022_EC-Policy-July-2022.docx.pdf</t>
  </si>
  <si>
    <t xml:space="preserve">https://gili-lankanfushi.com/wp-content/uploads/2023/05/EC-Policy-July-2022.docx.pdf</t>
  </si>
  <si>
    <t xml:space="preserve">f16dcdb1300f2a7f2951a8a680f022f6a1ed1b4832c9b757fc5eb915105f6869</t>
  </si>
  <si>
    <t xml:space="preserve">library/125_gili-lankanfushi/sustainability/2022_EC-Policy-July-2022.docx.pdf</t>
  </si>
  <si>
    <t xml:space="preserve">2026_GLM-Apr-Easter-in-Gili-website.pdf</t>
  </si>
  <si>
    <t xml:space="preserve">https://gili-lankanfushi.com/wp-content/uploads/2026/03/GLM-Apr-Easter-in-Gili-website.pdf</t>
  </si>
  <si>
    <t xml:space="preserve">cccd098c6500eb6823c8aa845a118c728c724da77b3c8e1c71cab26ecbd81483</t>
  </si>
  <si>
    <t xml:space="preserve">library/125_gili-lankanfushi/calendar/2026_GLM-Apr-Easter-in-Gili-website.pdf</t>
  </si>
  <si>
    <t xml:space="preserve">2025_GLM_Easter-2025_02.pdf</t>
  </si>
  <si>
    <t xml:space="preserve">https://gili-lankanfushi.com/wp-content/uploads/2025/03/GLM_Easter-2025_02.pdf</t>
  </si>
  <si>
    <t xml:space="preserve">b612c505d5a1ac83a1457ad5ad7f3c15134583ed27374a815637312ec085b973</t>
  </si>
  <si>
    <t xml:space="preserve">library/125_gili-lankanfushi/calendar/2025_GLM_Easter-2025_02.pdf</t>
  </si>
  <si>
    <t xml:space="preserve">2025_Lunar-New-Year-2025.pdf</t>
  </si>
  <si>
    <t xml:space="preserve">https://gili-lankanfushi.com/wp-content/uploads/2025/01/Lunar-New-Year-2025.pdf</t>
  </si>
  <si>
    <t xml:space="preserve">b3e86f53d810d73964f4f93a50058e74208ae41686001a4667dfe0d502014f88</t>
  </si>
  <si>
    <t xml:space="preserve">library/125_gili-lankanfushi/calendar/2025_Lunar-New-Year-2025.pdf</t>
  </si>
  <si>
    <t xml:space="preserve">2024_GLM_Festive-Booklet-2024_Web-01.pdf</t>
  </si>
  <si>
    <t xml:space="preserve">https://gili-lankanfushi.com/wp-content/uploads/2024/11/GLM_Festive-Booklet-2024_Web-01.pdf</t>
  </si>
  <si>
    <t xml:space="preserve">85b9bbaadb364780503f0168d46f0017979533b1ed6f8222646dfd8bf8b0b851</t>
  </si>
  <si>
    <t xml:space="preserve">library/125_gili-lankanfushi/calendar/2024_GLM_Festive-Booklet-2024_Web-01.pdf</t>
  </si>
  <si>
    <t xml:space="preserve">2023_GLM_Festive-Booklet-2023_FINAL.pdf</t>
  </si>
  <si>
    <t xml:space="preserve">https://gili-lankanfushi.com/wp-content/uploads/2023/12/GLM_Festive-Booklet-2023_FINAL.pdf</t>
  </si>
  <si>
    <t xml:space="preserve">7284ecb00137dc8f4177e8858b80b0b0d28bfbc74d0f370d633003c9658dd219</t>
  </si>
  <si>
    <t xml:space="preserve">library/125_gili-lankanfushi/calendar/2023_GLM_Festive-Booklet-2023_FINAL.pdf</t>
  </si>
  <si>
    <t xml:space="preserve">2026_VP-Julian-Flyer-Digital-Web.pdf</t>
  </si>
  <si>
    <t xml:space="preserve">https://gili-lankanfushi.com/wp-content/uploads/2026/09/VP-Julian-Flyer-Digital-Web.pdf</t>
  </si>
  <si>
    <t xml:space="preserve">d26e28cacae618e1f460f45bdc17252210d33b1885ac4cdb9a09cd7b4727d30d</t>
  </si>
  <si>
    <t xml:space="preserve">library/125_gili-lankanfushi/brochure/2026_VP-Julian-Flyer-Digital-Web.pdf</t>
  </si>
  <si>
    <t xml:space="preserve">2026_Gili-Lankanfushi.pdf</t>
  </si>
  <si>
    <t xml:space="preserve">https://awesomegetawaymaldives.com/wp-content/uploads/2026/03/Gili-Lankanfushi.pdf</t>
  </si>
  <si>
    <t xml:space="preserve">https://awesomegetawaymaldives.com/wp-content/uploads/2026/03/Gili-Lankanfushi.pdf | https://awesomegetawaymaldives.com/wp-content/uploads/2026/03/GLM_Gili-Lankanfushi-Fact-Sheet-Brochure-1.pdf</t>
  </si>
  <si>
    <t xml:space="preserve">d432d0dc8f13850099af87051d0d1500b129a1a0c2e207f0e74a05e6ae3d52ef</t>
  </si>
  <si>
    <t xml:space="preserve">library/125_gili-lankanfushi/other/2026_Gili-Lankanfushi.pdf</t>
  </si>
  <si>
    <t xml:space="preserve">2026_2026_EarthCheck-Gili-Lankanfushi-SEAS-Policy.pdf</t>
  </si>
  <si>
    <t xml:space="preserve">https://gili-lankanfushi.com/wp-content/uploads/2026/05/2026_EarthCheck-Gili-Lankanfushi-SEAS-Policy.pdf</t>
  </si>
  <si>
    <t xml:space="preserve">da29aee2475aab7728e39c6f178dd074085b0a8bdb8600aff6501c8fb8591283</t>
  </si>
  <si>
    <t xml:space="preserve">library/125_gili-lankanfushi/other/2026_2026_EarthCheck-Gili-Lankanfushi-SEAS-Policy.pdf</t>
  </si>
  <si>
    <t xml:space="preserve">2025_Gili-Culinary-Journey-Jan-2025.pdf</t>
  </si>
  <si>
    <t xml:space="preserve">https://gili-lankanfushi.com/wp-content/uploads/2026/01/Gili-Culinary-Journey-Jan-2025.pdf</t>
  </si>
  <si>
    <t xml:space="preserve">ca6b01e477785bb531bccdfce6fe0d7f84307fb9bbc9f5d95e9d50e084f2b03d</t>
  </si>
  <si>
    <t xml:space="preserve">library/125_gili-lankanfushi/other/2025_Gili-Culinary-Journey-Jan-2025.pdf</t>
  </si>
  <si>
    <t xml:space="preserve">2025_GLM_Gili-Chronicles.pdf</t>
  </si>
  <si>
    <t xml:space="preserve">https://gili-lankanfushi.com/wp-content/uploads/2025/10/GLM_Gili-Chronicles.pdf</t>
  </si>
  <si>
    <t xml:space="preserve">91f7a6c6c6836beb978d92557ff13d8f277d70c70673d0bf11a7e4f244ebf510</t>
  </si>
  <si>
    <t xml:space="preserve">library/125_gili-lankanfushi/other/2025_GLM_Gili-Chronicles.pdf</t>
  </si>
  <si>
    <t xml:space="preserve">2025_GLM_Game_Corn_Hole.pdf</t>
  </si>
  <si>
    <t xml:space="preserve">https://gili-lankanfushi.com/wp-content/uploads/2025/06/GLM_Game_Corn_Hole.pdf</t>
  </si>
  <si>
    <t xml:space="preserve">343d9e709f862d09717751d0a8354f5a319463d97587a3c423a363925cb6244e</t>
  </si>
  <si>
    <t xml:space="preserve">library/125_gili-lankanfushi/other/2025_GLM_Game_Corn_Hole.pdf</t>
  </si>
  <si>
    <t xml:space="preserve">2025_GLM_Game_Molkky.pdf</t>
  </si>
  <si>
    <t xml:space="preserve">https://gili-lankanfushi.com/wp-content/uploads/2025/06/GLM_Game_Molkky.pdf</t>
  </si>
  <si>
    <t xml:space="preserve">8384a7fd94c138b1a9ddf22a4660fe19504ac4bf0db1edf2c8721786cfe888a1</t>
  </si>
  <si>
    <t xml:space="preserve">library/125_gili-lankanfushi/other/2025_GLM_Game_Molkky.pdf</t>
  </si>
  <si>
    <t xml:space="preserve">2025_GLM_Game_Ladder_Golf.pdf</t>
  </si>
  <si>
    <t xml:space="preserve">https://gili-lankanfushi.com/wp-content/uploads/2025/06/GLM_Game_Ladder_Golf.pdf</t>
  </si>
  <si>
    <t xml:space="preserve">403adfe4497a39f0868501249823c5d181aaf01072c07f26eb4edbf7f34cf032</t>
  </si>
  <si>
    <t xml:space="preserve">library/125_gili-lankanfushi/other/2025_GLM_Game_Ladder_Golf.pdf</t>
  </si>
  <si>
    <t xml:space="preserve">2025_GLM-Game-Fliyer_Cornhole.pdf</t>
  </si>
  <si>
    <t xml:space="preserve">https://gili-lankanfushi.com/wp-content/uploads/2025/06/GLM-Game-Fliyer_Cornhole.pdf</t>
  </si>
  <si>
    <t xml:space="preserve">f1cdbfc7d4742286cc36ccb96a3688d645b213d07240e1fda464dee945c654aa</t>
  </si>
  <si>
    <t xml:space="preserve">library/125_gili-lankanfushi/other/2025_GLM-Game-Fliyer_Cornhole.pdf</t>
  </si>
  <si>
    <t xml:space="preserve">2025_GLM-Game-Fliyer_Molkky.pdf</t>
  </si>
  <si>
    <t xml:space="preserve">https://gili-lankanfushi.com/wp-content/uploads/2025/06/GLM-Game-Fliyer_Molkky.pdf</t>
  </si>
  <si>
    <t xml:space="preserve">c0ed3e1811d207e1f4ca46ae1e05b7d0d4960d42e11e64aa0005572b2fc60b0e</t>
  </si>
  <si>
    <t xml:space="preserve">library/125_gili-lankanfushi/other/2025_GLM-Game-Fliyer_Molkky.pdf</t>
  </si>
  <si>
    <t xml:space="preserve">2025_GLM-Game-Fliyer_Ladder-Golf.pdf</t>
  </si>
  <si>
    <t xml:space="preserve">https://gili-lankanfushi.com/wp-content/uploads/2025/06/GLM-Game-Fliyer_Ladder-Golf.pdf</t>
  </si>
  <si>
    <t xml:space="preserve">cb4a3f091e9fa02356f0c10b29499eab08df94b8fb954f77f8d59ac92e2e7aae</t>
  </si>
  <si>
    <t xml:space="preserve">library/125_gili-lankanfushi/other/2025_GLM-Game-Fliyer_Ladder-Golf.pdf</t>
  </si>
  <si>
    <t xml:space="preserve">2025_Gili-Lankanfushi-SEAS-Policy-EarthCheck-2025.pdf</t>
  </si>
  <si>
    <t xml:space="preserve">https://gili-lankanfushi.com/wp-content/uploads/2025/05/Gili-Lankanfushi-SEAS-Policy-EarthCheck-2025.pdf</t>
  </si>
  <si>
    <t xml:space="preserve">c176fec9685edc850b4187a3c46ad5ec3b3572810006dcc781cc7c46f3b2a096</t>
  </si>
  <si>
    <t xml:space="preserve">library/125_gili-lankanfushi/other/2025_Gili-Lankanfushi-SEAS-Policy-EarthCheck-2025.pdf</t>
  </si>
  <si>
    <t xml:space="preserve">2025_Valentines-Day-Event-9-15-Feb.pdf</t>
  </si>
  <si>
    <t xml:space="preserve">https://gili-lankanfushi.com/wp-content/uploads/2025/02/Valentines-Day-Event-9-15-Feb.pdf</t>
  </si>
  <si>
    <t xml:space="preserve">e7cf983e675dfb15d2f0b578a8f42454c57307238b31937a54e34c6cbc03c5e9</t>
  </si>
  <si>
    <t xml:space="preserve">library/125_gili-lankanfushi/other/2025_Valentines-Day-Event-9-15-Feb.pdf</t>
  </si>
  <si>
    <t xml:space="preserve">2024_Earthcheck-Policy-GiliLankanfushi-2024.pdf</t>
  </si>
  <si>
    <t xml:space="preserve">https://gili-lankanfushi.com/wp-content/uploads/2024/08/Earthcheck-Policy-GiliLankanfushi-2024.pdf</t>
  </si>
  <si>
    <t xml:space="preserve">4cac9544a664207edae992fd8922c6b0df3adc8183524cc94b4f2e7eb2b84118</t>
  </si>
  <si>
    <t xml:space="preserve">library/125_gili-lankanfushi/other/2024_Earthcheck-Policy-GiliLankanfushi-2024.pdf</t>
  </si>
  <si>
    <t xml:space="preserve">2025_CIRM_FactSheet_2025_05_14.pdf</t>
  </si>
  <si>
    <t xml:space="preserve">https://www.centarahotelsresorts.com/the-centara-collection/sites/centara-the-centara-collection/files/2025-05/CIRM_FactSheet_2025_05_14.pdf</t>
  </si>
  <si>
    <t xml:space="preserve">3fe4fc21d79b0cdc140634faccf12c94c0277d97a114638a84ff979775124544</t>
  </si>
  <si>
    <t xml:space="preserve">library/126_centara-grand-island-resort-spa-maldives/factsheet/2025_CIRM_FactSheet_2025_05_14.pdf</t>
  </si>
  <si>
    <t xml:space="preserve">2019_cirm-factsheet-en.pdf</t>
  </si>
  <si>
    <t xml:space="preserve">https://neoscapesmaldives.com/wp-content/uploads/cirm-factsheet-en.pdf</t>
  </si>
  <si>
    <t xml:space="preserve">1bc9b29d36afb15b1778e4997a3542482207825306dbb720f87c7628382b9680</t>
  </si>
  <si>
    <t xml:space="preserve">library/126_centara-grand-island-resort-spa-maldives/factsheet/2019_cirm-factsheet-en.pdf</t>
  </si>
  <si>
    <t xml:space="preserve">2026_CIRM_Brochure_Y260910.pdf</t>
  </si>
  <si>
    <t xml:space="preserve">https://www.centarahotelsresorts.com/the-centara-collection/sites/centara-the-centara-collection/files/2026-09/CIRM_Brochure_Y260910.pdf</t>
  </si>
  <si>
    <t xml:space="preserve">6e45439aea7c49e3d1ccdcf3f34c2dee262f8cea9e2da60e11746bb1e417a928</t>
  </si>
  <si>
    <t xml:space="preserve">library/126_centara-grand-island-resort-spa-maldives/brochure/2026_CIRM_Brochure_Y260910.pdf</t>
  </si>
  <si>
    <t xml:space="preserve">2026_1.-ENG-Oaga-Fact-sheet-2026_compressed.pdf</t>
  </si>
  <si>
    <t xml:space="preserve">oagaresorts.com</t>
  </si>
  <si>
    <t xml:space="preserve">https://oagaresorts.com/wp-content/uploads/2026/08/1.-ENG-Oaga-Fact-sheet-2026_compressed.pdf</t>
  </si>
  <si>
    <t xml:space="preserve">96f88c8ef024786e8079449b2ab3ac45fd2256f2e4c868d85622a56c3b2b3444</t>
  </si>
  <si>
    <t xml:space="preserve">library/127_oaga-art-resort/factsheet/2026_1.-ENG-Oaga-Fact-sheet-2026_compressed.pdf</t>
  </si>
  <si>
    <t xml:space="preserve">2024_OAR-Fact-sheet-2024.pdf</t>
  </si>
  <si>
    <t xml:space="preserve">https://oagaresorts.com/wp-content/uploads/2024/11/OAR-Fact-sheet-2024.pdf</t>
  </si>
  <si>
    <t xml:space="preserve">c257c339b0360a8d12e40a9aa2c8f0c71316e8350b03d8b0c131825e09c82e9e</t>
  </si>
  <si>
    <t xml:space="preserve">library/127_oaga-art-resort/factsheet/2024_OAR-Fact-sheet-2024.pdf</t>
  </si>
  <si>
    <t xml:space="preserve">2023_Fact-sheet-2023-Oaga-Art-Resort.pdf</t>
  </si>
  <si>
    <t xml:space="preserve">https://oagaresorts.com/wp-content/uploads/2023/12/Fact-sheet-2023-Oaga-Art-Resort.pdf</t>
  </si>
  <si>
    <t xml:space="preserve">20ee555bf222a011440da371f89307891ff99c25109e8ee79face7f47fc4922e</t>
  </si>
  <si>
    <t xml:space="preserve">library/127_oaga-art-resort/factsheet/2023_Fact-sheet-2023-Oaga-Art-Resort.pdf</t>
  </si>
  <si>
    <t xml:space="preserve">2022_Oaga_Art_Resort_Factsheet-3.pdf</t>
  </si>
  <si>
    <t xml:space="preserve">https://oagaresorts.com/wp-content/uploads/2022/10/Oaga_Art_Resort_Factsheet-3.pdf</t>
  </si>
  <si>
    <t xml:space="preserve">https://oagaresorts.com/wp-content/uploads/2022/10/Oaga_Art_Resort_Factsheet-3.pdf | https://maldives.ru/doc/Oaga_Art_Resort_Factsheet%2013.09.23.pdf</t>
  </si>
  <si>
    <t xml:space="preserve">9a8701d908dd938d1ca886bb5939d7275c5402324075ee6e3ded981bf9aa779d</t>
  </si>
  <si>
    <t xml:space="preserve">library/127_oaga-art-resort/factsheet/2022_Oaga_Art_Resort_Factsheet-3.pdf</t>
  </si>
  <si>
    <t xml:space="preserve">2022_Oaga_Art_Resort_Factsheet.pdf</t>
  </si>
  <si>
    <t xml:space="preserve">https://oagaresorts.com/wp-content/uploads/2022/10/Oaga_Art_Resort_Factsheet.pdf</t>
  </si>
  <si>
    <t xml:space="preserve">382ccdd6c2e2e3973494ce16b948ee068b4b1eb3bd2af3bb8872fbe69f9792d8</t>
  </si>
  <si>
    <t xml:space="preserve">library/127_oaga-art-resort/factsheet/2022_Oaga_Art_Resort_Factsheet.pdf</t>
  </si>
  <si>
    <t xml:space="preserve">2025_Dhulhaheyo-wellness-activities-guide.pdf</t>
  </si>
  <si>
    <t xml:space="preserve">https://oagaresorts.com/wp-content/uploads/2025/06/Dhulhaheyo-wellness-activities-guide.pdf</t>
  </si>
  <si>
    <t xml:space="preserve">36743502b69f4f1297209a3855dcd7f57912c49eae4acc74b04a8a2d9b36f1c0</t>
  </si>
  <si>
    <t xml:space="preserve">library/127_oaga-art-resort/spa_menu/2025_Dhulhaheyo-wellness-activities-guide.pdf</t>
  </si>
  <si>
    <t xml:space="preserve">2024_World-Ocean-Day-and-Global-Wellness-Day.pdf</t>
  </si>
  <si>
    <t xml:space="preserve">https://oagaresorts.com/wp-content/uploads/2024/05/World-Ocean-Day-and-Global-Wellness-Day.pdf</t>
  </si>
  <si>
    <t xml:space="preserve">573b0bfd7dd94c971a33f4b39eec44a1850a55aa32228a9fe8e58a5a31635fe2</t>
  </si>
  <si>
    <t xml:space="preserve">library/127_oaga-art-resort/spa_menu/2024_World-Ocean-Day-and-Global-Wellness-Day.pdf</t>
  </si>
  <si>
    <t xml:space="preserve">2025_VGV_Itinirary_Detailed_OPS.pdf</t>
  </si>
  <si>
    <t xml:space="preserve">https://oagaresorts.com/wp-content/uploads/2025/11/VGV_Itinirary_Detailed_OPS.pdf</t>
  </si>
  <si>
    <t xml:space="preserve">c610d19b514c254ba45aadc8ee0fafa6f7db688419f828c7f922f1ed64c8bef6</t>
  </si>
  <si>
    <t xml:space="preserve">library/127_oaga-art-resort/dining_menu/2025_VGV_Itinirary_Detailed_OPS.pdf</t>
  </si>
  <si>
    <t xml:space="preserve">2024_Jazz-day-2024-1.pdf</t>
  </si>
  <si>
    <t xml:space="preserve">https://oagaresorts.com/wp-content/uploads/2024/05/Jazz-day-2024-1.pdf</t>
  </si>
  <si>
    <t xml:space="preserve">47a2f0d921b08c99d0d1311275f9a40cdd5e906ac233ea855bd3015c72323bf1</t>
  </si>
  <si>
    <t xml:space="preserve">library/127_oaga-art-resort/dining_menu/2024_Jazz-day-2024-1.pdf</t>
  </si>
  <si>
    <t xml:space="preserve">2024_Star-wars-day-1.pdf</t>
  </si>
  <si>
    <t xml:space="preserve">https://oagaresorts.com/wp-content/uploads/2024/05/Star-wars-day-1.pdf</t>
  </si>
  <si>
    <t xml:space="preserve">46849f36c1fe2925def6b1871f77141b1fb93aab7f3e000bfcb334a287e1326e</t>
  </si>
  <si>
    <t xml:space="preserve">library/127_oaga-art-resort/dining_menu/2024_Star-wars-day-1.pdf</t>
  </si>
  <si>
    <t xml:space="preserve">2024_Eid-Al-Adha.pdf</t>
  </si>
  <si>
    <t xml:space="preserve">https://oagaresorts.com/wp-content/uploads/2024/05/Eid-Al-Adha.pdf</t>
  </si>
  <si>
    <t xml:space="preserve">ce9254a2ea2b549cba6267452fa0d5f7d72f12fa97eed35e3f0910e13b83e58b</t>
  </si>
  <si>
    <t xml:space="preserve">library/127_oaga-art-resort/all_inclusive/2024_Eid-Al-Adha.pdf</t>
  </si>
  <si>
    <t xml:space="preserve">2024_Mothers-Day.pdf</t>
  </si>
  <si>
    <t xml:space="preserve">https://oagaresorts.com/wp-content/uploads/2024/05/Mothers-Day.pdf</t>
  </si>
  <si>
    <t xml:space="preserve">d7efc4fabb809df5d72ff1f43d68f837bc38c90f7837282806d5466a8b8738ce</t>
  </si>
  <si>
    <t xml:space="preserve">library/127_oaga-art-resort/all_inclusive/2024_Mothers-Day.pdf</t>
  </si>
  <si>
    <t xml:space="preserve">2024_World-Environment-Day-2024.pdf</t>
  </si>
  <si>
    <t xml:space="preserve">https://oagaresorts.com/wp-content/uploads/2024/05/World-Environment-Day-2024.pdf</t>
  </si>
  <si>
    <t xml:space="preserve">b48857621dfd0c42719dff9a4044f8b980503db6c7226e30f862be6ef8c97125</t>
  </si>
  <si>
    <t xml:space="preserve">library/127_oaga-art-resort/sustainability/2024_World-Environment-Day-2024.pdf</t>
  </si>
  <si>
    <t xml:space="preserve">2025_Easter-Week-2025-brochure_compressed.pdf</t>
  </si>
  <si>
    <t xml:space="preserve">https://oagaresorts.com/wp-content/uploads/2025/04/Easter-Week-2025-brochure_compressed.pdf</t>
  </si>
  <si>
    <t xml:space="preserve">014f25d3d740334aa92b8fb6b0b0635fe5d672a4ad313a7496be70110810f03a</t>
  </si>
  <si>
    <t xml:space="preserve">library/127_oaga-art-resort/calendar/2025_Easter-Week-2025-brochure_compressed.pdf</t>
  </si>
  <si>
    <t xml:space="preserve">2025_Easter-Week-2025-schedule.pdf</t>
  </si>
  <si>
    <t xml:space="preserve">https://oagaresorts.com/wp-content/uploads/2025/04/Easter-Week-2025-schedule.pdf</t>
  </si>
  <si>
    <t xml:space="preserve">dec1d115d265d86f5001e7e733cb79c80d509a6fd873ab4026206a6b975d5f12</t>
  </si>
  <si>
    <t xml:space="preserve">library/127_oaga-art-resort/calendar/2025_Easter-Week-2025-schedule.pdf</t>
  </si>
  <si>
    <t xml:space="preserve">2025_The-schedule.pdf</t>
  </si>
  <si>
    <t xml:space="preserve">https://oagaresorts.com/wp-content/uploads/2025/03/The-schedule.pdf</t>
  </si>
  <si>
    <t xml:space="preserve">0716ce2caf80f458f0eea76df583ddeed048221ec4569dff2ae47df158e708fb</t>
  </si>
  <si>
    <t xml:space="preserve">library/127_oaga-art-resort/calendar/2025_The-schedule.pdf</t>
  </si>
  <si>
    <t xml:space="preserve">2025_Festive-brochure-24-25-Oaga-Art.pdf</t>
  </si>
  <si>
    <t xml:space="preserve">https://oagaresorts.com/wp-content/uploads/2024/09/Festive-brochure-24-25-Oaga-Art.pdf</t>
  </si>
  <si>
    <t xml:space="preserve">f850c056a3722a9b68dc4587fb179458e65c28f43b189d951adf2dfa5df2c783</t>
  </si>
  <si>
    <t xml:space="preserve">library/127_oaga-art-resort/calendar/2025_Festive-brochure-24-25-Oaga-Art.pdf</t>
  </si>
  <si>
    <t xml:space="preserve">2024_Oaga-Art-Resort-Maldives-Festive-Timeline-2023-2024.pdf</t>
  </si>
  <si>
    <t xml:space="preserve">https://oagaresorts.com/wp-content/uploads/2023/11/Oaga-Art-Resort-Maldives-Festive-Timeline-2023-2024.pdf</t>
  </si>
  <si>
    <t xml:space="preserve">aa4fbab984c821a466585e98124ccb4260a0247e3424391fd36e26d6aa4e3f20</t>
  </si>
  <si>
    <t xml:space="preserve">library/127_oaga-art-resort/calendar/2024_Oaga-Art-Resort-Maldives-Festive-Timeline-2023-2024.pdf</t>
  </si>
  <si>
    <t xml:space="preserve">2023_Easter-Timeline-2023.pdf</t>
  </si>
  <si>
    <t xml:space="preserve">https://oagaresorts.com/wp-content/uploads/2023/03/Easter-Timeline-2023.pdf</t>
  </si>
  <si>
    <t xml:space="preserve">1dbd08907a208ca2cd3f1cd2e3353db68e5fcdee96e22b13bf1f253db0f4ac6c</t>
  </si>
  <si>
    <t xml:space="preserve">library/127_oaga-art-resort/calendar/2023_Easter-Timeline-2023.pdf</t>
  </si>
  <si>
    <t xml:space="preserve">2025_VGV-exhibition-catalogue-2024-2025.pdf</t>
  </si>
  <si>
    <t xml:space="preserve">https://oagaresorts.com/wp-content/uploads/2025/07/VGV-exhibition-catalogue-2024-2025.pdf</t>
  </si>
  <si>
    <t xml:space="preserve">5dcca914dafd74708494d1aa3a38e7bcfb6d045c116b6a9b37ba8a1c582761ee</t>
  </si>
  <si>
    <t xml:space="preserve">library/127_oaga-art-resort/brochure/2025_VGV-exhibition-catalogue-2024-2025.pdf</t>
  </si>
  <si>
    <t xml:space="preserve">2025_Kula-Kula-Brochure.pdf</t>
  </si>
  <si>
    <t xml:space="preserve">https://oagaresorts.com/wp-content/uploads/2025/03/Kula-Kula-Brochure.pdf</t>
  </si>
  <si>
    <t xml:space="preserve">6d87a863d089f8b7f7eb903b680945f453020d2fcd36614225ffa2d0c16e9af0</t>
  </si>
  <si>
    <t xml:space="preserve">library/127_oaga-art-resort/brochure/2025_Kula-Kula-Brochure.pdf</t>
  </si>
  <si>
    <t xml:space="preserve">2025_Valentines-Brochure-2025_compressed.pdf</t>
  </si>
  <si>
    <t xml:space="preserve">https://oagaresorts.com/wp-content/uploads/2025/02/Valentines-Brochure-2025_compressed.pdf</t>
  </si>
  <si>
    <t xml:space="preserve">d23f852bb46e32d9acf01899eb8f149b96e4b3d73fdd819b688c6c7917a29b29</t>
  </si>
  <si>
    <t xml:space="preserve">library/127_oaga-art-resort/brochure/2025_Valentines-Brochure-2025_compressed.pdf</t>
  </si>
  <si>
    <t xml:space="preserve">2024_Kula-Kula-Brochure_compressed.pdf</t>
  </si>
  <si>
    <t xml:space="preserve">https://oagaresorts.com/wp-content/uploads/2024/03/Kula-Kula-Brochure_compressed.pdf</t>
  </si>
  <si>
    <t xml:space="preserve">c3ffaa07d3a09c017939145db380941d389dc597f5000e8abf87033c0550a7be</t>
  </si>
  <si>
    <t xml:space="preserve">library/127_oaga-art-resort/brochure/2024_Kula-Kula-Brochure_compressed.pdf</t>
  </si>
  <si>
    <t xml:space="preserve">2023_Oaga-facts-2023_compressed.pdf</t>
  </si>
  <si>
    <t xml:space="preserve">https://oagaresorts.com/wp-content/uploads/2023/11/Oaga-facts-2023_compressed.pdf</t>
  </si>
  <si>
    <t xml:space="preserve">d6d215625afefc04baaf764b4882c0f1cd5c2c336e56d855ca5cf37f0ba221d8</t>
  </si>
  <si>
    <t xml:space="preserve">library/127_oaga-art-resort/press_kit/2023_Oaga-facts-2023_compressed.pdf</t>
  </si>
  <si>
    <t xml:space="preserve">2019_Factsheet-OneOnly-Reethi-Rah.pdf</t>
  </si>
  <si>
    <t xml:space="preserve">https://www.neoscapesmaldives.com/wp-content/uploads/Factsheet-OneOnly-Reethi-Rah.pdf</t>
  </si>
  <si>
    <t xml:space="preserve">0b4afb6fc36ed9fd21cca022a79dc8c59dce466dd2e9cd1de5da34bc1cf77786</t>
  </si>
  <si>
    <t xml:space="preserve">library/128_one-only-reethi-rah-maldives/factsheet/2019_Factsheet-OneOnly-Reethi-Rah.pdf</t>
  </si>
  <si>
    <t xml:space="preserve">2017_Map-OneOnly-Resort.pdf</t>
  </si>
  <si>
    <t xml:space="preserve">https://www.neoscapesmaldives.com/wp-content/uploads/Map-OneOnly-Resort.pdf</t>
  </si>
  <si>
    <t xml:space="preserve">e5db7b3cbc5d0384e5c2067ca75e7fcefd6406e63aa8e29368221273cdbfbf41</t>
  </si>
  <si>
    <t xml:space="preserve">library/128_one-only-reethi-rah-maldives/map/2017_Map-OneOnly-Resort.pdf</t>
  </si>
  <si>
    <t xml:space="preserve">ambiguous match [128]</t>
  </si>
  <si>
    <t xml:space="preserve">2026_One-n-Only-Reethi-Rah.pdf</t>
  </si>
  <si>
    <t xml:space="preserve">https://awesomegetawaymaldives.com/wp-content/uploads/2026/03/One-n-Only-Reethi-Rah.pdf</t>
  </si>
  <si>
    <t xml:space="preserve">https://awesomegetawaymaldives.com/wp-content/uploads/2026/03/One-n-Only-Reethi-Rah.pdf | https://awesomegetawaymaldives.com/wp-content/uploads/2026/03/OneOnly_Reethi_Rah_Factsheet_2025.pdf</t>
  </si>
  <si>
    <t xml:space="preserve">99c314284e783b5f6b1d86f9efb50cfe459be16ad7dda56e59c869ce0ff1ff7a</t>
  </si>
  <si>
    <t xml:space="preserve">library/128_one-only-reethi-rah-maldives/press_kit/2026_One-n-Only-Reethi-Rah.pdf</t>
  </si>
  <si>
    <t xml:space="preserve">2021_NM-Factsheet-July2021.pdf</t>
  </si>
  <si>
    <t xml:space="preserve">https://www.neoscapesmaldives.com/wp-content/uploads/NM-Factsheet-July2021.pdf</t>
  </si>
  <si>
    <t xml:space="preserve">250d4b6b10e846ecc11acfcb072ac3c0ede60c76ed492e35b4404e3312e6bbad</t>
  </si>
  <si>
    <t xml:space="preserve">library/132_noku-maldives/factsheet/2021_NM-Factsheet-July2021.pdf</t>
  </si>
  <si>
    <t xml:space="preserve">2020_Resort-Map-Noku-Maldives.pdf</t>
  </si>
  <si>
    <t xml:space="preserve">https://www.neoscapesmaldives.com/wp-content/uploads/Resort-Map-Noku-Maldives.pdf</t>
  </si>
  <si>
    <t xml:space="preserve">5f11bfff7c843d202dff42469fd15e323e32a6ff5e5f26e587e6d575c885b019</t>
  </si>
  <si>
    <t xml:space="preserve">library/132_noku-maldives/map/2020_Resort-Map-Noku-Maldives.pdf</t>
  </si>
  <si>
    <t xml:space="preserve">2027_Noku-Maldives-Festive-Brochure-2026_2027.pdf</t>
  </si>
  <si>
    <t xml:space="preserve">https://letsgomaldives.com/wp-content/uploads/2026/08/Noku-Maldives-Festive-Brochure-2026_2027.pdf</t>
  </si>
  <si>
    <t xml:space="preserve">1ee53934c57e258f5950b03cf8d18488ae329093b8639fc8d9a0a5209149501f</t>
  </si>
  <si>
    <t xml:space="preserve">library/132_noku-maldives/calendar/2027_Noku-Maldives-Festive-Brochure-2026_2027.pdf</t>
  </si>
  <si>
    <t xml:space="preserve">2026_OBLU-Nature-Helengeli-by-Sentido-Island-Map-JULY-2026.pdf</t>
  </si>
  <si>
    <t xml:space="preserve">https://www.neoscapesmaldives.com/wp-content/uploads/OBLU-Nature-Helengeli-by-Sentido-Island-Map-JULY-2026.pdf</t>
  </si>
  <si>
    <t xml:space="preserve">d0dde46a268dc2c6697dc95d309aec594b69dc84458e5372628d33222e1b7b02</t>
  </si>
  <si>
    <t xml:space="preserve">library/133_oblu-by-atmosphere-at-helengeli/map/2026_OBLU-Nature-Helengeli-by-Sentido-Island-Map-JULY-2026.pdf</t>
  </si>
  <si>
    <t xml:space="preserve">2021_afkp01zz.pdf</t>
  </si>
  <si>
    <t xml:space="preserve">https://visitmaldives.s3.amazonaws.com/07YVgaqV/afkp01zz.pdf</t>
  </si>
  <si>
    <t xml:space="preserve">2b96fba8e4706556130c224cb6d1ef690420b4f965a947f8e6715d0fdaa4539c</t>
  </si>
  <si>
    <t xml:space="preserve">library/133_oblu-by-atmosphere-at-helengeli/spa_menu/2021_afkp01zz.pdf</t>
  </si>
  <si>
    <t xml:space="preserve">ambiguous match [133, 27, 41, 171, 50, 110, 44, 139, 141]</t>
  </si>
  <si>
    <t xml:space="preserve">2021_ey2su5xz.pdf</t>
  </si>
  <si>
    <t xml:space="preserve">https://visitmaldives.s3.amazonaws.com/xopOxMqv/ey2su5xz.pdf</t>
  </si>
  <si>
    <t xml:space="preserve">ecaf48869cf62cc8bb9c8fa22478a731a0ca2c61092b2860d72eb11f098e6db7</t>
  </si>
  <si>
    <t xml:space="preserve">library/133_oblu-by-atmosphere-at-helengeli/spa_menu/2021_ey2su5xz.pdf</t>
  </si>
  <si>
    <t xml:space="preserve">2021_4pu4uwyj.pdf</t>
  </si>
  <si>
    <t xml:space="preserve">https://visitmaldives.s3.amazonaws.com/4w8p6zwK/4pu4uwyj.pdf</t>
  </si>
  <si>
    <t xml:space="preserve">375cb279797dd1c401e9bff7fd1b13496ab08ae3fa2d6b65698974eb98320d52</t>
  </si>
  <si>
    <t xml:space="preserve">library/133_oblu-by-atmosphere-at-helengeli/spa_menu/2021_4pu4uwyj.pdf</t>
  </si>
  <si>
    <t xml:space="preserve">ambiguous match [133, 27, 41, 171, 50, 110, 44, 19, 45, 139, 141]</t>
  </si>
  <si>
    <t xml:space="preserve">2021_pp62yqi4.pdf</t>
  </si>
  <si>
    <t xml:space="preserve">https://visitmaldives.s3.amazonaws.com/0wNN6lwA/pp62yqi4.pdf</t>
  </si>
  <si>
    <t xml:space="preserve">e071243ecbbb135dfa7a9521b753af0dc4e505c466b8748bbcccd89665ed7518</t>
  </si>
  <si>
    <t xml:space="preserve">library/133_oblu-by-atmosphere-at-helengeli/spa_menu/2021_pp62yqi4.pdf</t>
  </si>
  <si>
    <t xml:space="preserve">2021_fdpo1tzr.pdf</t>
  </si>
  <si>
    <t xml:space="preserve">https://visitmaldives.s3.amazonaws.com/KYyXzkwR/fdpo1tzr.pdf</t>
  </si>
  <si>
    <t xml:space="preserve">acd570ee45d38c0e8deb933210377167b70904f06ca6226f869fbe0a969dd955</t>
  </si>
  <si>
    <t xml:space="preserve">library/133_oblu-by-atmosphere-at-helengeli/spa_menu/2021_fdpo1tzr.pdf</t>
  </si>
  <si>
    <t xml:space="preserve">2021_afzlhnkv.pdf</t>
  </si>
  <si>
    <t xml:space="preserve">https://visitmaldives.s3.amazonaws.com/ZoWOm6oP/afzlhnkv.pdf</t>
  </si>
  <si>
    <t xml:space="preserve">df40b8c365eb9452e8cccd3296edd8ad9d514f1de51c374530abc9fdfe8e55a3</t>
  </si>
  <si>
    <t xml:space="preserve">library/133_oblu-by-atmosphere-at-helengeli/spa_menu/2021_afzlhnkv.pdf</t>
  </si>
  <si>
    <t xml:space="preserve">2026_OBLU-NATURE-Helengeli-by-SENTIDO-BROCHURE-JULY-2026-WEB.pdf</t>
  </si>
  <si>
    <t xml:space="preserve">https://www.neoscapesmaldives.com/wp-content/uploads/OBLU-NATURE-Helengeli-by-SENTIDO-BROCHURE-JULY-2026-WEB.pdf</t>
  </si>
  <si>
    <t xml:space="preserve">5d5d1262bbccbf04cb263f8b854a4c32f486678aa7c04b8a8787380970810226</t>
  </si>
  <si>
    <t xml:space="preserve">library/133_oblu-by-atmosphere-at-helengeli/brochure/2026_OBLU-NATURE-Helengeli-by-SENTIDO-BROCHURE-JULY-2026-WEB.pdf</t>
  </si>
  <si>
    <t xml:space="preserve">2026_albumFileacfd4938-2f05-4b02-931e-71366dd0adeboblu-nature-helengeli-by-sentido---brochure---sep-2026.pdf.pdf</t>
  </si>
  <si>
    <t xml:space="preserve">oblu-helengeli.com</t>
  </si>
  <si>
    <t xml:space="preserve">https://cob-ucmsapi.coloursofoblu.com/OBLU/images/albumFileacfd4938-2f05-4b02-931e-71366dd0adeboblu-nature-helengeli-by-sentido---brochure---sep-2026.pdf.pdf</t>
  </si>
  <si>
    <t xml:space="preserve">d25f180d987899a3cfbf182ef6eabe2bfeda44f8f3a631c706ebdbfe7e750d60</t>
  </si>
  <si>
    <t xml:space="preserve">library/133_oblu-by-atmosphere-at-helengeli/brochure/2026_albumFileacfd4938-2f05-4b02-931e-71366dd0adeboblu-nature-helengeli-by-sentido---brochure---sep-2026.pdf.pdf</t>
  </si>
  <si>
    <t xml:space="preserve">2021_The-St.-Regis-Maldives-Fact-Sheet.pdf</t>
  </si>
  <si>
    <t xml:space="preserve">https://www.neoscapesmaldives.com/wp-content/uploads/The-St.-Regis-Maldives-Fact-Sheet.pdf</t>
  </si>
  <si>
    <t xml:space="preserve">0b20681c3a4d77351fabd77b99562b0bcdd6a9498564e313bdc20b98a607f024</t>
  </si>
  <si>
    <t xml:space="preserve">library/134_the-st-regis-vommuli-resort-maldives/factsheet/2021_The-St.-Regis-Maldives-Fact-Sheet.pdf</t>
  </si>
  <si>
    <t xml:space="preserve">2026_The-St.-Regis-Maldives_Spa_02-1.pdf</t>
  </si>
  <si>
    <t xml:space="preserve">https://letsgomaldives.com/wp-content/uploads/2026/03/The-St.-Regis-Maldives_Spa_02-1.pdf</t>
  </si>
  <si>
    <t xml:space="preserve">https://letsgomaldives.com/wp-content/uploads/2026/03/The-St.-Regis-Maldives_Spa_02-1.pdf | https://letsgomaldives.com/wp-content/uploads/2026/03/The-St.-Regis-Maldives_Spa_02.pdf</t>
  </si>
  <si>
    <t xml:space="preserve">9563c936baf5d2f194235c7e6e0a159dcc6d61b9184ece7ddbcb1055cd1a3ab4</t>
  </si>
  <si>
    <t xml:space="preserve">library/134_the-st-regis-vommuli-resort-maldives/spa_menu/2026_The-St.-Regis-Maldives_Spa_02-1.pdf</t>
  </si>
  <si>
    <t xml:space="preserve">2026_The-St.-Regis-Maldives_Eid_FB.pdf</t>
  </si>
  <si>
    <t xml:space="preserve">https://letsgomaldives.com/wp-content/uploads/2026/03/The-St.-Regis-Maldives_Eid_FB.pdf</t>
  </si>
  <si>
    <t xml:space="preserve">fd7910a70de5ebc31a06c8e4aeac21e10ea2a7c3c471307f316ec035663126fa</t>
  </si>
  <si>
    <t xml:space="preserve">library/134_the-st-regis-vommuli-resort-maldives/dining_menu/2026_The-St.-Regis-Maldives_Eid_FB.pdf</t>
  </si>
  <si>
    <t xml:space="preserve">2026_The-St.-Regis-Maldives_Flyer_Nauryz-Celebration-Childrens-Activities-22-23-March-2026.pdf</t>
  </si>
  <si>
    <t xml:space="preserve">https://letsgomaldives.com/wp-content/uploads/2026/03/The-St.-Regis-Maldives_Flyer_Nauryz-Celebration-Childrens-Activities-22-23-March-2026.pdf</t>
  </si>
  <si>
    <t xml:space="preserve">d5f775cd747d67e9d7e5e24a99f8c5992b04dec6a70f0cc7418cb69fc7b91295</t>
  </si>
  <si>
    <t xml:space="preserve">library/134_the-st-regis-vommuli-resort-maldives/excursions/2026_The-St.-Regis-Maldives_Flyer_Nauryz-Celebration-Childrens-Activities-22-23-March-2026.pdf</t>
  </si>
  <si>
    <t xml:space="preserve">2026_The-St.-Regis-Maldives_Childrens-Activities_Calendar_Eid-Al-Fitr-Celebrations-17-21-March-2026-.pdf</t>
  </si>
  <si>
    <t xml:space="preserve">https://letsgomaldives.com/wp-content/uploads/2026/03/The-St.-Regis-Maldives_Childrens-Activities_Calendar_Eid-Al-Fitr-Celebrations-17-21-March-2026-.pdf</t>
  </si>
  <si>
    <t xml:space="preserve">4506a54324111658533a1f91237fb84003b8d98703ab42e877b3f80a9d7a471d</t>
  </si>
  <si>
    <t xml:space="preserve">library/134_the-st-regis-vommuli-resort-maldives/excursions/2026_The-St.-Regis-Maldives_Childrens-Activities_Calendar_Eid-Al-Fitr-Celebrations-17-21-March-2026-.pdf</t>
  </si>
  <si>
    <t xml:space="preserve">2026_The-St.-Regis-Maldives-Vommuli-Resort_Easter-Brochure-2026.pdf</t>
  </si>
  <si>
    <t xml:space="preserve">https://letsgomaldives.com/wp-content/uploads/2026/02/The-St.-Regis-Maldives-Vommuli-Resort_Easter-Brochure-2026.pdf</t>
  </si>
  <si>
    <t xml:space="preserve">4f1f65984f5cfa5e4ea98fa823a6f34101516b0f2aee1d079f467012727509ca</t>
  </si>
  <si>
    <t xml:space="preserve">library/134_the-st-regis-vommuli-resort-maldives/calendar/2026_The-St.-Regis-Maldives-Vommuli-Resort_Easter-Brochure-2026.pdf</t>
  </si>
  <si>
    <t xml:space="preserve">2026_Diamonds-Leisure-Beach-Golf-Resort-Fact-Sheet-2026.pdf</t>
  </si>
  <si>
    <t xml:space="preserve">diamondsresorts.com</t>
  </si>
  <si>
    <t xml:space="preserve">https://d1vp8nomjxwyf1.cloudfront.net/wp-content/uploads/sites/544/2022/10/27105422/Diamonds-Leisure-Beach-Golf-Resort-Fact-Sheet-2026.pdf</t>
  </si>
  <si>
    <t xml:space="preserve">c74b94abdd4dd846161f8dec143d3b1468134b2aecfb22dcbf1db88ff2812237</t>
  </si>
  <si>
    <t xml:space="preserve">library/135_diamonds-thudufushi-beach-and-water-villas/factsheet/2026_Diamonds-Leisure-Beach-Golf-Resort-Fact-Sheet-2026.pdf</t>
  </si>
  <si>
    <t xml:space="preserve">ambiguous match [135, 178]</t>
  </si>
  <si>
    <t xml:space="preserve">2024_2024_DiamondsThudufushi_FactSheet.pdf</t>
  </si>
  <si>
    <t xml:space="preserve">https://d1vp8nomjxwyf1.cloudfront.net/wp-content/uploads/sites/110/2017/03/17070444/2024_DiamondsThudufushi_FactSheet.pdf</t>
  </si>
  <si>
    <t xml:space="preserve">9b0417a826b29a6cffdeaffba5ffcacc228e2f8d4ced9d08ef432a143ee9833e</t>
  </si>
  <si>
    <t xml:space="preserve">library/135_diamonds-thudufushi-beach-and-water-villas/factsheet/2024_2024_DiamondsThudufushi_FactSheet.pdf</t>
  </si>
  <si>
    <t xml:space="preserve">2019_Diamonds-Thudufushi-Fact-Sheet-2019.pdf</t>
  </si>
  <si>
    <t xml:space="preserve">https://neoscapesmaldives.com/wp-content/uploads/Diamonds-Thudufushi-Fact-Sheet-2019.pdf</t>
  </si>
  <si>
    <t xml:space="preserve">76c73332e09ac95d16e212235433411252de54c87528923371e4265a16493a53</t>
  </si>
  <si>
    <t xml:space="preserve">library/135_diamonds-thudufushi-beach-and-water-villas/factsheet/2019_Diamonds-Thudufushi-Fact-Sheet-2019.pdf</t>
  </si>
  <si>
    <t xml:space="preserve">2020_Diamonds-Thudufushi-Map.pdf</t>
  </si>
  <si>
    <t xml:space="preserve">https://www.neoscapesmaldives.com/wp-content/uploads/Diamonds-Thudufushi-Map.pdf</t>
  </si>
  <si>
    <t xml:space="preserve">1886f544b9256a8bc8a9a42b26c3c86cc8256168cd3e20a6da1e278dcb87c57f</t>
  </si>
  <si>
    <t xml:space="preserve">library/135_diamonds-thudufushi-beach-and-water-villas/map/2020_Diamonds-Thudufushi-Map.pdf</t>
  </si>
  <si>
    <t xml:space="preserve">2019_WALLSTREETITALIA_DIAMONDSRESORTS.pdf</t>
  </si>
  <si>
    <t xml:space="preserve">https://d1vp8nomjxwyf1.cloudfront.net/wp-content/uploads/sites/110/2017/03/17111448/WALLSTREETITALIA_DIAMONDSRESORTS.pdf</t>
  </si>
  <si>
    <t xml:space="preserve">3361e2575fd3f83484eacf50a985b2439a693042b8a30f6d470f0ac15182bbbb</t>
  </si>
  <si>
    <t xml:space="preserve">library/135_diamonds-thudufushi-beach-and-water-villas/dive_prices/2019_WALLSTREETITALIA_DIAMONDSRESORTS.pdf</t>
  </si>
  <si>
    <t xml:space="preserve">2017_Society-Magazine-2017-Diamonds-Resorts-5-2.pdf</t>
  </si>
  <si>
    <t xml:space="preserve">https://d1vp8nomjxwyf1.cloudfront.net/wp-content/uploads/sites/110/2017/03/13084012/Society-Magazine-2017-Diamonds-Resorts-5-2.pdf</t>
  </si>
  <si>
    <t xml:space="preserve">d1bffc8ebc1311d14b4f08bd9e2e022e4f4bb6733b262117f8146da9969a04e3</t>
  </si>
  <si>
    <t xml:space="preserve">library/135_diamonds-thudufushi-beach-and-water-villas/dive_prices/2017_Society-Magazine-2017-Diamonds-Resorts-5-2.pdf</t>
  </si>
  <si>
    <t xml:space="preserve">2019_VANITYFAIR.pdf</t>
  </si>
  <si>
    <t xml:space="preserve">https://d1vp8nomjxwyf1.cloudfront.net/wp-content/uploads/sites/110/2017/03/27134941/VANITYFAIR.pdf</t>
  </si>
  <si>
    <t xml:space="preserve">3db8cb04cda2fd4221f3f723867c23e5f46b42e4afbe34b89983234a7781523e</t>
  </si>
  <si>
    <t xml:space="preserve">library/135_diamonds-thudufushi-beach-and-water-villas/villa_plans/2019_VANITYFAIR.pdf</t>
  </si>
  <si>
    <t xml:space="preserve">2018_Excellence-Magazine.pdf</t>
  </si>
  <si>
    <t xml:space="preserve">https://d1vp8nomjxwyf1.cloudfront.net/wp-content/uploads/sites/110/2017/03/07095823/Excellence-Magazine.pdf</t>
  </si>
  <si>
    <t xml:space="preserve">https://d1vp8nomjxwyf1.cloudfront.net/wp-content/uploads/sites/110/2017/03/07095823/Excellence-Magazine.pdf | https://d1vp8nomjxwyf1.cloudfront.net/wp-content/uploads/sites/109/2017/03/07095342/Excellence-Magazine.pdf</t>
  </si>
  <si>
    <t xml:space="preserve">b3fe21622d28d99e4606c2ea4929601fd780374abb4710aa054f5ca8fb9ff837</t>
  </si>
  <si>
    <t xml:space="preserve">library/135_diamonds-thudufushi-beach-and-water-villas/villa_plans/2018_Excellence-Magazine.pdf</t>
  </si>
  <si>
    <t xml:space="preserve">2021_TRAVEL-ADVERSORY-NO.6-OF-3RD-MAY-2021.pdf</t>
  </si>
  <si>
    <t xml:space="preserve">https://d1vp8nomjxwyf1.cloudfront.net/wp-content/uploads/sites/339/2018/02/04064814/TRAVEL-ADVERSORY-NO.6-OF-3RD-MAY-2021.pdf</t>
  </si>
  <si>
    <t xml:space="preserve">127218a482bbf910153c94aba7ff601a073c8332eca4aef43525a3831b29efdf</t>
  </si>
  <si>
    <t xml:space="preserve">library/135_diamonds-thudufushi-beach-and-water-villas/other/2021_TRAVEL-ADVERSORY-NO.6-OF-3RD-MAY-2021.pdf</t>
  </si>
  <si>
    <t xml:space="preserve">2019_Diamonds-Thudufushi.pdf</t>
  </si>
  <si>
    <t xml:space="preserve">https://d1vp8nomjxwyf1.cloudfront.net/wp-content/uploads/sites/212/2023/03/17095041/Diamonds-Thudufushi.pdf</t>
  </si>
  <si>
    <t xml:space="preserve">b843867382b326348dcc03fd7e66a6f9b562a0fd8b05312007211a38c2d678c1</t>
  </si>
  <si>
    <t xml:space="preserve">library/135_diamonds-thudufushi-beach-and-water-villas/other/2019_Diamonds-Thudufushi.pdf</t>
  </si>
  <si>
    <t xml:space="preserve">2018_2018_12_17_CONDENASTTRAVELLER_DIAMONDSRESORTS.pdf</t>
  </si>
  <si>
    <t xml:space="preserve">https://d1vp8nomjxwyf1.cloudfront.net/wp-content/uploads/sites/114/2017/04/17141214/2018_12_17_CONDENASTTRAVELLER_DIAMONDSRESORTS.pdf</t>
  </si>
  <si>
    <t xml:space="preserve">fecdae87ffd681a7eaa91b162899859f1c55e1547f34476980038430762b7fb9</t>
  </si>
  <si>
    <t xml:space="preserve">library/135_diamonds-thudufushi-beach-and-water-villas/other/2018_2018_12_17_CONDENASTTRAVELLER_DIAMONDSRESORTS.pdf</t>
  </si>
  <si>
    <t xml:space="preserve">2026_Teens-Hut-Fact-Sheet.pdf</t>
  </si>
  <si>
    <t xml:space="preserve">https://www.finolhu.com/wp-content/uploads/2025/10/Teens-Hut-Fact-Sheet.pdf</t>
  </si>
  <si>
    <t xml:space="preserve">d905d28820d2e7b396a9415e0fb8337e6f6021e512062b56f10fd77419958b0d</t>
  </si>
  <si>
    <t xml:space="preserve">library/136_finolhu-baa-atoll-maldives/factsheet/2026_Teens-Hut-Fact-Sheet.pdf</t>
  </si>
  <si>
    <t xml:space="preserve">2026_Art-Lab-Fact-Sheet.pdf</t>
  </si>
  <si>
    <t xml:space="preserve">https://www.finolhu.com/wp-content/uploads/2025/10/Art-Lab-Fact-Sheet.pdf</t>
  </si>
  <si>
    <t xml:space="preserve">3c10fd7bd98136290ab31edd10339cbb2e1322fff4aaeefbea2d8171d1ab26e4</t>
  </si>
  <si>
    <t xml:space="preserve">library/136_finolhu-baa-atoll-maldives/factsheet/2026_Art-Lab-Fact-Sheet.pdf</t>
  </si>
  <si>
    <t xml:space="preserve">2025_DBI-Fleet-Fact-Sheet-Keyolhaa-Finolhu-online-Dec-2025.pdf</t>
  </si>
  <si>
    <t xml:space="preserve">https://www.finolhu.com/wp-content/uploads/2026/01/DBI-Fleet-Fact-Sheet-Keyolhaa-Finolhu-online-Dec-2025.pdf</t>
  </si>
  <si>
    <t xml:space="preserve">424d7600d6920cbec452955ab8612f15223dedf3ad7175bd2e6cb49067794d37</t>
  </si>
  <si>
    <t xml:space="preserve">library/136_finolhu-baa-atoll-maldives/factsheet/2025_DBI-Fleet-Fact-Sheet-Keyolhaa-Finolhu-online-Dec-2025.pdf</t>
  </si>
  <si>
    <t xml:space="preserve">2025_Teens_Hut_Fact_Sheet.pdf</t>
  </si>
  <si>
    <t xml:space="preserve">https://www.finolhu.com/wp-content/uploads/2025/03/Teens_Hut_Fact_Sheet.pdf</t>
  </si>
  <si>
    <t xml:space="preserve">f9d7e0062453d46bec90836bf72e66594b67dd5c2e371fa9279ef2e0f4830169</t>
  </si>
  <si>
    <t xml:space="preserve">library/136_finolhu-baa-atoll-maldives/factsheet/2025_Teens_Hut_Fact_Sheet.pdf</t>
  </si>
  <si>
    <t xml:space="preserve">2025_Art_Lab_Fact_Sheet.pdf</t>
  </si>
  <si>
    <t xml:space="preserve">https://www.finolhu.com/wp-content/uploads/2025/03/Art_Lab_Fact_Sheet.pdf</t>
  </si>
  <si>
    <t xml:space="preserve">cdcb2516357d3ff0c36dc2faab0718fd069dce72dd1e785ccccfcb58643b29b3</t>
  </si>
  <si>
    <t xml:space="preserve">library/136_finolhu-baa-atoll-maldives/factsheet/2025_Art_Lab_Fact_Sheet.pdf</t>
  </si>
  <si>
    <t xml:space="preserve">2021_Finolhu-2021FactSheet_English-1.pdf</t>
  </si>
  <si>
    <t xml:space="preserve">https://www.neoscapesmaldives.com/wp-content/uploads/Finolhu-2021FactSheet_English-1.pdf</t>
  </si>
  <si>
    <t xml:space="preserve">9932bee26f4ecf0dc6f10e7f338456e138da75172e9b8690eb5733f226de0d74</t>
  </si>
  <si>
    <t xml:space="preserve">library/136_finolhu-baa-atoll-maldives/factsheet/2021_Finolhu-2021FactSheet_English-1.pdf</t>
  </si>
  <si>
    <t xml:space="preserve">2025_Wedding-Packages-2025.pdf</t>
  </si>
  <si>
    <t xml:space="preserve">https://www.finolhu.com/wp-content/uploads/2025/02/Wedding-Packages-2025.pdf</t>
  </si>
  <si>
    <t xml:space="preserve">42b43113bc0a3d0917b3d650f101e3f405c5b09d1cf733f13ce398ba415800f1</t>
  </si>
  <si>
    <t xml:space="preserve">library/136_finolhu-baa-atoll-maldives/wedding/2025_Wedding-Packages-2025.pdf</t>
  </si>
  <si>
    <t xml:space="preserve">2023_Finolhu-Baa-Atoll-Weddings.pdf</t>
  </si>
  <si>
    <t xml:space="preserve">https://www.finolhu.com/wp-content/uploads/2023/03/Finolhu-Baa-Atoll-Weddings.pdf</t>
  </si>
  <si>
    <t xml:space="preserve">c61e008ba09b55430dbc236e8527138ef87840e56b946769f0ee17ad3a547c4f</t>
  </si>
  <si>
    <t xml:space="preserve">library/136_finolhu-baa-atoll-maldives/wedding/2023_Finolhu-Baa-Atoll-Weddings.pdf</t>
  </si>
  <si>
    <t xml:space="preserve">2025_D2MD-MICE-Brochure-2.pdf</t>
  </si>
  <si>
    <t xml:space="preserve">https://www.neoscapesmaldives.com/wp-content/uploads/D2MD-MICE-Brochure-2.pdf</t>
  </si>
  <si>
    <t xml:space="preserve">2323e90ccea92a222b1795398d8e00d37a74479a82d7a83c138cd865af0d73bf</t>
  </si>
  <si>
    <t xml:space="preserve">library/136_finolhu-baa-atoll-maldives/events/2025_D2MD-MICE-Brochure-2.pdf</t>
  </si>
  <si>
    <t xml:space="preserve">2020_Island-Map-Portrait-Finolhu-Baa-Atoll.pdf</t>
  </si>
  <si>
    <t xml:space="preserve">https://www.neoscapesmaldives.com/wp-content/uploads/Island-Map-Portrait-Finolhu-Baa-Atoll.pdf</t>
  </si>
  <si>
    <t xml:space="preserve">45facad5532e2432c5e83b0277526c79f8dd5be694e802e572c36b359ebea0e1</t>
  </si>
  <si>
    <t xml:space="preserve">library/136_finolhu-baa-atoll-maldives/map/2020_Island-Map-Portrait-Finolhu-Baa-Atoll.pdf</t>
  </si>
  <si>
    <t xml:space="preserve">2024_finolhu-fehi-spa-pricelist-2024-04.pdf</t>
  </si>
  <si>
    <t xml:space="preserve">https://www.finolhu.com/wp-content/uploads/2024/04/finolhu-fehi-spa-pricelist-2024-04.pdf</t>
  </si>
  <si>
    <t xml:space="preserve">9a15747cb2cc45c3859a20101871301bee24efd7822ed99ce7011bc8266ad971</t>
  </si>
  <si>
    <t xml:space="preserve">library/136_finolhu-baa-atoll-maldives/spa_menu/2024_finolhu-fehi-spa-pricelist-2024-04.pdf</t>
  </si>
  <si>
    <t xml:space="preserve">2024_finolhu-fehi-spa-menu-2024-04.pdf</t>
  </si>
  <si>
    <t xml:space="preserve">https://www.finolhu.com/wp-content/uploads/2024/04/finolhu-fehi-spa-menu-2024-04.pdf</t>
  </si>
  <si>
    <t xml:space="preserve">0e474d384097e71d8014eede74219bfba0fdfe4cca36f88f3d6b4e7b584c587b</t>
  </si>
  <si>
    <t xml:space="preserve">library/136_finolhu-baa-atoll-maldives/spa_menu/2024_finolhu-fehi-spa-menu-2024-04.pdf</t>
  </si>
  <si>
    <t xml:space="preserve">2024_Fehi_Spa_Menu_2024.pdf</t>
  </si>
  <si>
    <t xml:space="preserve">https://www.finolhu.com/wp-content/uploads/2024/11/Fehi_Spa_Menu_2024.pdf</t>
  </si>
  <si>
    <t xml:space="preserve">536d147152c4071a9197218cb4ad28ee9e38e157b5d67bd8c5f41ade01eaee97</t>
  </si>
  <si>
    <t xml:space="preserve">library/136_finolhu-baa-atoll-maldives/spa_menu/2024_Fehi_Spa_Menu_2024.pdf</t>
  </si>
  <si>
    <t xml:space="preserve">2024_240208_FMV_Fehi_Spa_Pricelist.pdf</t>
  </si>
  <si>
    <t xml:space="preserve">https://www.finolhu.com/wp-content/uploads/2024/11/240208_FMV_Fehi_Spa_Pricelist.pdf</t>
  </si>
  <si>
    <t xml:space="preserve">5768266f6ccd53051d38187cbabe67bccfaf3db9527cc15607538c76d1a436c8</t>
  </si>
  <si>
    <t xml:space="preserve">library/136_finolhu-baa-atoll-maldives/spa_menu/2024_240208_FMV_Fehi_Spa_Pricelist.pdf</t>
  </si>
  <si>
    <t xml:space="preserve">2024_Fehi_Spa_Visiting_Wellness_Practitioner.pdf</t>
  </si>
  <si>
    <t xml:space="preserve">https://www.finolhu.com/wp-content/uploads/2024/11/Fehi_Spa_Visiting_Wellness_Practitioner.pdf</t>
  </si>
  <si>
    <t xml:space="preserve">6f867bb61248e05a64ebd74ea825bd25e0d56355e86dcb0b9560a27bccf5475d</t>
  </si>
  <si>
    <t xml:space="preserve">library/136_finolhu-baa-atoll-maldives/spa_menu/2024_Fehi_Spa_Visiting_Wellness_Practitioner.pdf</t>
  </si>
  <si>
    <t xml:space="preserve">2023_finolhu-fehi-spa-menu.pdf</t>
  </si>
  <si>
    <t xml:space="preserve">https://www.finolhu.com/wp-content/uploads/2023/03/finolhu-fehi-spa-menu.pdf</t>
  </si>
  <si>
    <t xml:space="preserve">1c11562e5917b0d2b50e5a4118770e96a099c332a3d9320c6e584d3083bd2ea8</t>
  </si>
  <si>
    <t xml:space="preserve">library/136_finolhu-baa-atoll-maldives/spa_menu/2023_finolhu-fehi-spa-menu.pdf</t>
  </si>
  <si>
    <t xml:space="preserve">2025_DBI-Finolhu-Tablet-Menu-November-2025.pdf</t>
  </si>
  <si>
    <t xml:space="preserve">https://www.finolhu.com/wp-content/uploads/2025/10/DBI-Finolhu-Tablet-Menu-November-2025.pdf</t>
  </si>
  <si>
    <t xml:space="preserve">ff6d95221f9ddfa21cc560cbb787839003ba54b1557fde01e45275faf1c47b84</t>
  </si>
  <si>
    <t xml:space="preserve">library/136_finolhu-baa-atoll-maldives/dining_menu/2025_DBI-Finolhu-Tablet-Menu-November-2025.pdf</t>
  </si>
  <si>
    <t xml:space="preserve">2020_Schweizer-Illustrierte.pdf</t>
  </si>
  <si>
    <t xml:space="preserve">https://www.finolhu.com/wp-content/uploads/2024/02/Schweizer-Illustrierte.pdf</t>
  </si>
  <si>
    <t xml:space="preserve">f9a38f6af813a50e146fa929cec71da594de513bb1b2c78c6e4130cc86dcc9c6</t>
  </si>
  <si>
    <t xml:space="preserve">library/136_finolhu-baa-atoll-maldives/dining_menu/2020_Schweizer-Illustrierte.pdf</t>
  </si>
  <si>
    <t xml:space="preserve">2026_Watersports-Price-List-2026.pdf</t>
  </si>
  <si>
    <t xml:space="preserve">https://www.finolhu.com/wp-content/uploads/2026/04/Watersports-Price-List-2026.pdf</t>
  </si>
  <si>
    <t xml:space="preserve">e705a51da6cf558e0d172e6053386df0c29d2e7194f4db63a4f6ea4e42aa558f</t>
  </si>
  <si>
    <t xml:space="preserve">library/136_finolhu-baa-atoll-maldives/dive_prices/2026_Watersports-Price-List-2026.pdf</t>
  </si>
  <si>
    <t xml:space="preserve">2025_DBI-Finolhu-Diving-Price-List_November-2025_online.pdf</t>
  </si>
  <si>
    <t xml:space="preserve">https://www.finolhu.com/wp-content/uploads/2025/10/DBI-Finolhu-Diving-Price-List_November-2025_online.pdf</t>
  </si>
  <si>
    <t xml:space="preserve">2d11476c52101fc29d23aa807549318d0ff3f5844756d075f90de193219b0806</t>
  </si>
  <si>
    <t xml:space="preserve">library/136_finolhu-baa-atoll-maldives/dive_prices/2025_DBI-Finolhu-Diving-Price-List_November-2025_online.pdf</t>
  </si>
  <si>
    <t xml:space="preserve">2025_DBI_Finolhu_Watersports_Price_List_Feb_2025_online.pdf</t>
  </si>
  <si>
    <t xml:space="preserve">https://www.finolhu.com/wp-content/uploads/2025/09/DBI_Finolhu_Watersports_Price_List_Feb_2025_online.pdf</t>
  </si>
  <si>
    <t xml:space="preserve">68de11d8783ba75a93808922b917de8f5a651bd55002cdcc31699c9b572570f8</t>
  </si>
  <si>
    <t xml:space="preserve">library/136_finolhu-baa-atoll-maldives/dive_prices/2025_DBI_Finolhu_Watersports_Price_List_Feb_2025_online.pdf</t>
  </si>
  <si>
    <t xml:space="preserve">2024_DBI-Finolhu-Private-Boats-Price-List-November-2024-v2_online.pdf</t>
  </si>
  <si>
    <t xml:space="preserve">https://www.finolhu.com/wp-content/uploads/2024/12/DBI-Finolhu-Private-Boats-Price-List-November-2024-v2_online.pdf</t>
  </si>
  <si>
    <t xml:space="preserve">4b90a3b012f0241abc0ab5ee8af68373bc156997495c0cd991f6006e8f759c81</t>
  </si>
  <si>
    <t xml:space="preserve">library/136_finolhu-baa-atoll-maldives/dive_prices/2024_DBI-Finolhu-Private-Boats-Price-List-November-2024-v2_online.pdf</t>
  </si>
  <si>
    <t xml:space="preserve">2024_DBI-Finolhu-Mermaid-Price-List-November-2024-v2_online.pdf</t>
  </si>
  <si>
    <t xml:space="preserve">https://www.finolhu.com/wp-content/uploads/2024/12/DBI-Finolhu-Mermaid-Price-List-November-2024-v2_online.pdf</t>
  </si>
  <si>
    <t xml:space="preserve">4305ea9702f83a42c06ba334f49acfdb6d1cc344434e07aed70a3b040a168782</t>
  </si>
  <si>
    <t xml:space="preserve">library/136_finolhu-baa-atoll-maldives/dive_prices/2024_DBI-Finolhu-Mermaid-Price-List-November-2024-v2_online.pdf</t>
  </si>
  <si>
    <t xml:space="preserve">2023_DBI-Kokomo-Finolhu-Price-List.pdf</t>
  </si>
  <si>
    <t xml:space="preserve">https://www.finolhu.com/wp-content/uploads/2024/04/DBI-Kokomo-Finolhu-Price-List.pdf</t>
  </si>
  <si>
    <t xml:space="preserve">847a3114d26aba170aa3850dbb4e1bc8a54b743ea8b949b2c6413efe523e2418</t>
  </si>
  <si>
    <t xml:space="preserve">library/136_finolhu-baa-atoll-maldives/dive_prices/2023_DBI-Kokomo-Finolhu-Price-List.pdf</t>
  </si>
  <si>
    <t xml:space="preserve">2023_DBI-Finolhu-Lost-Damaged-Equipment-Price-List.pdf</t>
  </si>
  <si>
    <t xml:space="preserve">https://www.finolhu.com/wp-content/uploads/2024/04/DBI-Finolhu-Lost-Damaged-Equipment-Price-List.pdf</t>
  </si>
  <si>
    <t xml:space="preserve">f3bb07fdb3a882a2a77d3445ee902548a387b3e0b8f1a668d1068d5e6c9df47a</t>
  </si>
  <si>
    <t xml:space="preserve">library/136_finolhu-baa-atoll-maldives/dive_prices/2023_DBI-Finolhu-Lost-Damaged-Equipment-Price-List.pdf</t>
  </si>
  <si>
    <t xml:space="preserve">2023_DBI-Finolhu-Thun-Bibee-Price-List.pdf</t>
  </si>
  <si>
    <t xml:space="preserve">https://www.finolhu.com/wp-content/uploads/2024/04/DBI-Finolhu-Thun-Bibee-Price-List.pdf</t>
  </si>
  <si>
    <t xml:space="preserve">d17409a612fe8f674dcecd496919ba8294967d7530e3c4e2211c27e15c06d0e4</t>
  </si>
  <si>
    <t xml:space="preserve">library/136_finolhu-baa-atoll-maldives/dive_prices/2023_DBI-Finolhu-Thun-Bibee-Price-List.pdf</t>
  </si>
  <si>
    <t xml:space="preserve">2023_DBI-Finolhu-Private-Boats-Price-List.pdf</t>
  </si>
  <si>
    <t xml:space="preserve">https://www.finolhu.com/wp-content/uploads/2024/04/DBI-Finolhu-Private-Boats-Price-List.pdf</t>
  </si>
  <si>
    <t xml:space="preserve">7f989303eb43c2999aeb2f9930010ab0738f43cb9d5c3d4d45d8336cabcd0f46</t>
  </si>
  <si>
    <t xml:space="preserve">library/136_finolhu-baa-atoll-maldives/dive_prices/2023_DBI-Finolhu-Private-Boats-Price-List.pdf</t>
  </si>
  <si>
    <t xml:space="preserve">2023_DBI-Finolhu-Watersports-Price-List.pdf</t>
  </si>
  <si>
    <t xml:space="preserve">https://www.finolhu.com/wp-content/uploads/2024/01/DBI-Finolhu-Watersports-Price-List.pdf</t>
  </si>
  <si>
    <t xml:space="preserve">c418ccd7f0987f53e7675a838b4683798cbb7bde96ff4fdcfd1b92fea100a41e</t>
  </si>
  <si>
    <t xml:space="preserve">library/136_finolhu-baa-atoll-maldives/dive_prices/2023_DBI-Finolhu-Watersports-Price-List.pdf</t>
  </si>
  <si>
    <t xml:space="preserve">2023_DBI-Finolhu-Watersports-Price-List-2023.pdf</t>
  </si>
  <si>
    <t xml:space="preserve">https://www.finolhu.com/wp-content/uploads/2023/04/DBI-Finolhu-Watersports-Price-List-2023.pdf</t>
  </si>
  <si>
    <t xml:space="preserve">34aaed5d23da9503dd88aaf44f6d51a9b43829c4e45e5b38da7a7872b2a73f23</t>
  </si>
  <si>
    <t xml:space="preserve">library/136_finolhu-baa-atoll-maldives/dive_prices/2023_DBI-Finolhu-Watersports-Price-List-2023.pdf</t>
  </si>
  <si>
    <t xml:space="preserve">2022_Ilsy-Catamaran-Finolhu-01-Dec-2021-to-01-Mar-2022.pdf</t>
  </si>
  <si>
    <t xml:space="preserve">https://www.finolhu.com/wp-content/uploads/2021/12/Ilsy-Catamaran-Finolhu-01-Dec-2021-to-01-Mar-2022.pdf</t>
  </si>
  <si>
    <t xml:space="preserve">6fa62cc86371098375dbab6d86a402042b92c9f5b890d3c36e0648935d7a6aca</t>
  </si>
  <si>
    <t xml:space="preserve">library/136_finolhu-baa-atoll-maldives/dive_prices/2022_Ilsy-Catamaran-Finolhu-01-Dec-2021-to-01-Mar-2022.pdf</t>
  </si>
  <si>
    <t xml:space="preserve">2020_Seaside-Finolhu_Website-Cookies-Policy.pdf</t>
  </si>
  <si>
    <t xml:space="preserve">https://www.finolhu.com/wp-content/uploads/2020/09/Seaside-Finolhu_Website-Cookies-Policy.pdf</t>
  </si>
  <si>
    <t xml:space="preserve">ec896329ed2706e26fe61dbd0a82a801199ff24e0b6d8ab0adad56add5bb940e</t>
  </si>
  <si>
    <t xml:space="preserve">library/136_finolhu-baa-atoll-maldives/all_inclusive/2020_Seaside-Finolhu_Website-Cookies-Policy.pdf</t>
  </si>
  <si>
    <t xml:space="preserve">2025_Travelife-Gold-Certificate-102084.pdf</t>
  </si>
  <si>
    <t xml:space="preserve">https://www.finolhu.com/wp-content/uploads/2023/05/Travelife-Gold-Certificate-102084.pdf</t>
  </si>
  <si>
    <t xml:space="preserve">50cf4fef89cc9000ff06d85499591c72f69a5dc98ab2f71712d665ac27a8b58b</t>
  </si>
  <si>
    <t xml:space="preserve">library/136_finolhu-baa-atoll-maldives/sustainability/2025_Travelife-Gold-Certificate-102084.pdf</t>
  </si>
  <si>
    <t xml:space="preserve">2025_finolhu-festive-brochure-2025.pdf</t>
  </si>
  <si>
    <t xml:space="preserve">https://www.finolhu.com/wp-content/uploads/2025/10/finolhu-festive-brochure-2025.pdf</t>
  </si>
  <si>
    <t xml:space="preserve">d46cea11c1883ea2aa04325597b15fd041a5e1f689cb73e7d9619c95753fd153</t>
  </si>
  <si>
    <t xml:space="preserve">library/136_finolhu-baa-atoll-maldives/calendar/2025_finolhu-festive-brochure-2025.pdf</t>
  </si>
  <si>
    <t xml:space="preserve">2024_finolhu-easter-programme-2024.pdf</t>
  </si>
  <si>
    <t xml:space="preserve">https://www.finolhu.com/wp-content/uploads/2024/03/finolhu-easter-programme-2024.pdf</t>
  </si>
  <si>
    <t xml:space="preserve">a497ec31c49b58af950c5039a00ce33fe3ce3b136d45e248288e6c90aabc9e5c</t>
  </si>
  <si>
    <t xml:space="preserve">library/136_finolhu-baa-atoll-maldives/calendar/2024_finolhu-easter-programme-2024.pdf</t>
  </si>
  <si>
    <t xml:space="preserve">2025_Certificate-Of-Membership_FIN_2025-26.pdf</t>
  </si>
  <si>
    <t xml:space="preserve">https://www.finolhu.com/wp-content/uploads/2025/09/Certificate-Of-Membership_FIN_2025-26.pdf</t>
  </si>
  <si>
    <t xml:space="preserve">3596a2010e664b2ce612c861a03750eed4eea31a4e5dd6f7b30fa3681932a7bc</t>
  </si>
  <si>
    <t xml:space="preserve">library/136_finolhu-baa-atoll-maldives/other/2025_Certificate-Of-Membership_FIN_2025-26.pdf</t>
  </si>
  <si>
    <t xml:space="preserve">2024_Certificate-Of-Membership.pdf</t>
  </si>
  <si>
    <t xml:space="preserve">https://www.finolhu.com/wp-content/uploads/2024/04/Certificate-Of-Membership.pdf</t>
  </si>
  <si>
    <t xml:space="preserve">efb1abda2374da28e3455860ad4eec3c2ad4f0bc5a75b12ec045e847e9a2ff48</t>
  </si>
  <si>
    <t xml:space="preserve">library/136_finolhu-baa-atoll-maldives/other/2024_Certificate-Of-Membership.pdf</t>
  </si>
  <si>
    <t xml:space="preserve">2024_Cosmopolitan-India-Oct-21.pdf</t>
  </si>
  <si>
    <t xml:space="preserve">https://www.finolhu.com/wp-content/uploads/2024/02/Cosmopolitan-India-Oct-21.pdf</t>
  </si>
  <si>
    <t xml:space="preserve">4df0b762246031c304bdf477c3d583b2b3a3a326b42b1d658e28ff111461e663</t>
  </si>
  <si>
    <t xml:space="preserve">library/136_finolhu-baa-atoll-maldives/other/2024_Cosmopolitan-India-Oct-21.pdf</t>
  </si>
  <si>
    <t xml:space="preserve">2022_Conde-Nast-Traveller-Spain-March-2022.pdf</t>
  </si>
  <si>
    <t xml:space="preserve">https://www.finolhu.com/wp-content/uploads/2024/02/Conde-Nast-Traveller-Spain-March-2022.pdf</t>
  </si>
  <si>
    <t xml:space="preserve">3888daa22c84fb9e9c3b7e1e1446f3162dd201a9c6ac63f220b8c2b846052c43</t>
  </si>
  <si>
    <t xml:space="preserve">library/136_finolhu-baa-atoll-maldives/other/2022_Conde-Nast-Traveller-Spain-March-2022.pdf</t>
  </si>
  <si>
    <t xml:space="preserve">2021_Schweizer-Sonntagszeitung.pdf</t>
  </si>
  <si>
    <t xml:space="preserve">https://www.finolhu.com/wp-content/uploads/2024/02/Schweizer-Sonntagszeitung.pdf</t>
  </si>
  <si>
    <t xml:space="preserve">c664b27c201ff11b87d3d762f761e6b0327dce5304e6145b96205e9c0a1020b8</t>
  </si>
  <si>
    <t xml:space="preserve">library/136_finolhu-baa-atoll-maldives/other/2021_Schweizer-Sonntagszeitung.pdf</t>
  </si>
  <si>
    <t xml:space="preserve">2021_Provoke-Oct-2021.pdf</t>
  </si>
  <si>
    <t xml:space="preserve">https://www.finolhu.com/wp-content/uploads/2024/02/Provoke-Oct-2021.pdf</t>
  </si>
  <si>
    <t xml:space="preserve">0d9571eb3ef4c521d0f9bf2957ce2705093d019e37d6bb1ae174dcca3ef17668</t>
  </si>
  <si>
    <t xml:space="preserve">library/136_finolhu-baa-atoll-maldives/other/2021_Provoke-Oct-2021.pdf</t>
  </si>
  <si>
    <t xml:space="preserve">2021_Magazine-La-Vanguardia-15th-August-2021.pdf</t>
  </si>
  <si>
    <t xml:space="preserve">https://www.finolhu.com/wp-content/uploads/2024/02/Magazine-La-Vanguardia-15th-August-2021.pdf</t>
  </si>
  <si>
    <t xml:space="preserve">b9aa7d3813a2b7ddba6970226ff9fe5dd7348a55448379ab99a9998efb675a27</t>
  </si>
  <si>
    <t xml:space="preserve">library/136_finolhu-baa-atoll-maldives/other/2021_Magazine-La-Vanguardia-15th-August-2021.pdf</t>
  </si>
  <si>
    <t xml:space="preserve">2021_Freizeit-Woche-20-21-Malediven.pdf</t>
  </si>
  <si>
    <t xml:space="preserve">https://www.finolhu.com/wp-content/uploads/2024/02/Freizeit-Woche-20-21-Malediven.pdf</t>
  </si>
  <si>
    <t xml:space="preserve">6e93f66aca037b5e5314925ac399f33ea7f55e5bb6fe4e361afc41005beeec72</t>
  </si>
  <si>
    <t xml:space="preserve">library/136_finolhu-baa-atoll-maldives/other/2021_Freizeit-Woche-20-21-Malediven.pdf</t>
  </si>
  <si>
    <t xml:space="preserve">2021_CNT-UK-Dec-2021.pdf</t>
  </si>
  <si>
    <t xml:space="preserve">https://www.finolhu.com/wp-content/uploads/2024/02/CNT-UK-Dec-2021.pdf</t>
  </si>
  <si>
    <t xml:space="preserve">bd2804c0d6a19c35869c23614287a5aa0ae8602d1dc2a35d401c3ba672cafb4f</t>
  </si>
  <si>
    <t xml:space="preserve">library/136_finolhu-baa-atoll-maldives/other/2021_CNT-UK-Dec-2021.pdf</t>
  </si>
  <si>
    <t xml:space="preserve">2020_Woman-May-2020.pdf</t>
  </si>
  <si>
    <t xml:space="preserve">https://www.finolhu.com/wp-content/uploads/2024/02/Woman-May-2020.pdf</t>
  </si>
  <si>
    <t xml:space="preserve">31cd2361273aa88590e0cf6255fb5d53df0408ca6357a79403858b78cb9df234</t>
  </si>
  <si>
    <t xml:space="preserve">library/136_finolhu-baa-atoll-maldives/other/2020_Woman-May-2020.pdf</t>
  </si>
  <si>
    <t xml:space="preserve">2020_Vogue-Novias-Spring_-Summer-2020.pdf</t>
  </si>
  <si>
    <t xml:space="preserve">https://www.finolhu.com/wp-content/uploads/2024/02/Vogue-Novias-Spring_-Summer-2020.pdf</t>
  </si>
  <si>
    <t xml:space="preserve">f192fdb1281f573a3bd54ef2d984c685d4c1b37552043eca11466ddec4a38848</t>
  </si>
  <si>
    <t xml:space="preserve">library/136_finolhu-baa-atoll-maldives/other/2020_Vogue-Novias-Spring_-Summer-2020.pdf</t>
  </si>
  <si>
    <t xml:space="preserve">2020_Esquire-May-2020.pdf</t>
  </si>
  <si>
    <t xml:space="preserve">https://www.finolhu.com/wp-content/uploads/2024/02/Esquire-May-2020.pdf</t>
  </si>
  <si>
    <t xml:space="preserve">8b686d78e547c5de2bdaa086381f93fc607d83757fdfd148a5e866b5ab376a15</t>
  </si>
  <si>
    <t xml:space="preserve">library/136_finolhu-baa-atoll-maldives/other/2020_Esquire-May-2020.pdf</t>
  </si>
  <si>
    <t xml:space="preserve">2020_ELLE-April-1st-2020.pdf</t>
  </si>
  <si>
    <t xml:space="preserve">https://www.finolhu.com/wp-content/uploads/2024/02/ELLE-April-1st-2020.pdf</t>
  </si>
  <si>
    <t xml:space="preserve">f7b4c286026041ef2d75a5e9a386ff8e89336d972eb11ac19095001cfb8164f7</t>
  </si>
  <si>
    <t xml:space="preserve">library/136_finolhu-baa-atoll-maldives/other/2020_ELLE-April-1st-2020.pdf</t>
  </si>
  <si>
    <t xml:space="preserve">2019_Couch_Werbung_2019.pdf</t>
  </si>
  <si>
    <t xml:space="preserve">https://www.finolhu.com/wp-content/uploads/2024/02/Couch_Werbung_2019.pdf</t>
  </si>
  <si>
    <t xml:space="preserve">ab1e4bafe551de42f21445855051c92be588cc6d6502c49581a86af918481852</t>
  </si>
  <si>
    <t xml:space="preserve">library/136_finolhu-baa-atoll-maldives/other/2019_Couch_Werbung_2019.pdf</t>
  </si>
  <si>
    <t xml:space="preserve">2020_finolhu_corona_information-EN.pdf</t>
  </si>
  <si>
    <t xml:space="preserve">https://www.finolhu.com/wp-content/uploads/2020/03/finolhu_corona_information-EN.pdf</t>
  </si>
  <si>
    <t xml:space="preserve">aa4c165892831d3b976ada3e1be19ee7e867c7b2fd730f17d395d64cc74c9037</t>
  </si>
  <si>
    <t xml:space="preserve">library/136_finolhu-baa-atoll-maldives/obsolete/2020_finolhu_corona_information-EN.pdf</t>
  </si>
  <si>
    <t xml:space="preserve">2020_finolhu_corona_information-DE.pdf</t>
  </si>
  <si>
    <t xml:space="preserve">https://www.finolhu.com/wp-content/uploads/2020/03/finolhu_corona_information-DE.pdf</t>
  </si>
  <si>
    <t xml:space="preserve">480d71a16f76065c7a90f44bbcccc7618e11db1c88132a4ac6f03ceeb8e94141</t>
  </si>
  <si>
    <t xml:space="preserve">library/136_finolhu-baa-atoll-maldives/obsolete/2020_finolhu_corona_information-DE.pdf</t>
  </si>
  <si>
    <t xml:space="preserve">2020_Finolhu-Corona-Information-ES.pdf</t>
  </si>
  <si>
    <t xml:space="preserve">https://www.finolhu.com/wp-content/uploads/2020/03/Finolhu-Corona-Information-ES.pdf</t>
  </si>
  <si>
    <t xml:space="preserve">dcc8147844d308858b46191a564b8ee8a13d3047bfba4488eaea57defe8f49ef</t>
  </si>
  <si>
    <t xml:space="preserve">library/136_finolhu-baa-atoll-maldives/obsolete/2020_Finolhu-Corona-Information-ES.pdf</t>
  </si>
  <si>
    <t xml:space="preserve">2025_Love-and-Luxury-Meet-in-Harmony-at-Soneva.pdf</t>
  </si>
  <si>
    <t xml:space="preserve">soneva.com</t>
  </si>
  <si>
    <t xml:space="preserve">https://soneva-offload-media-library.storage.googleapis.com/wp-content/uploads/2025/01/16181233/Love-and-Luxury-Meet-in-Harmony-at-Soneva.pdf</t>
  </si>
  <si>
    <t xml:space="preserve">8bf889feb5852c305d700c65caf04ae2f7c2820ce59593717be3d23b16aa1c8c</t>
  </si>
  <si>
    <t xml:space="preserve">library/137_soneva-secret/wedding/2025_Love-and-Luxury-Meet-in-Harmony-at-Soneva.pdf</t>
  </si>
  <si>
    <t xml:space="preserve">2026_SSR-Map-H.pdf</t>
  </si>
  <si>
    <t xml:space="preserve">https://soneva-offload-media-library.storage.googleapis.com/wp-content/uploads/2023/08/09094744/SSR-Map-H.pdf</t>
  </si>
  <si>
    <t xml:space="preserve">b2eaca1eb1eeef4190653e17c88e10774d59629801633a007a12ed5a340927a9</t>
  </si>
  <si>
    <t xml:space="preserve">library/137_soneva-secret/map/2026_SSR-Map-H.pdf</t>
  </si>
  <si>
    <t xml:space="preserve">ambiguous match [137]</t>
  </si>
  <si>
    <t xml:space="preserve">2026_Soneva_Secret_Map_-_Horizontal.pdf</t>
  </si>
  <si>
    <t xml:space="preserve">https://link.assetfile.io/43iXPnV8kP03aE9LVaKDG8/Soneva+Secret+Map+-+Horizontal.pdf</t>
  </si>
  <si>
    <t xml:space="preserve">c57f44e19ebe76ffdeb6a8f57f6330c5eb94dfbc57704ce838bd167ddb8f2cdf</t>
  </si>
  <si>
    <t xml:space="preserve">library/137_soneva-secret/map/2026_Soneva_Secret_Map_-_Horizontal.pdf</t>
  </si>
  <si>
    <t xml:space="preserve">2025_The-Summer-Escape-Youve-Been-Waiting-For.pdf</t>
  </si>
  <si>
    <t xml:space="preserve">https://soneva-offload-media-library.storage.googleapis.com/wp-content/uploads/2025/06/23140228/The-Summer-Escape-Youve-Been-Waiting-For.pdf</t>
  </si>
  <si>
    <t xml:space="preserve">704773b93e9e1e33e54f26ed75758f27b2e159fdd36c4794224b50b2cb9f3ec3</t>
  </si>
  <si>
    <t xml:space="preserve">library/137_soneva-secret/spa_menu/2025_The-Summer-Escape-Youve-Been-Waiting-For.pdf</t>
  </si>
  <si>
    <t xml:space="preserve">2025_Step-Into-a-Golden-State-of-Mind-this-October.pdf</t>
  </si>
  <si>
    <t xml:space="preserve">https://soneva-offload-media-library.storage.googleapis.com/wp-content/uploads/2025/08/11115822/Step-Into-a-Golden-State-of-Mind-this-October.pdf</t>
  </si>
  <si>
    <t xml:space="preserve">78ed83f98da295a612ec1809c359bb947ef443f295deb7e4cd6e411fb0fe7989</t>
  </si>
  <si>
    <t xml:space="preserve">library/137_soneva-secret/dining_menu/2025_Step-Into-a-Golden-State-of-Mind-this-October.pdf</t>
  </si>
  <si>
    <t xml:space="preserve">2024_Soneva-Secret-is-revealed-_-a-new-ultra-bespoke-resort-concept-from-Soneva.pdf</t>
  </si>
  <si>
    <t xml:space="preserve">https://soneva-offload-media-library.storage.googleapis.com/wp-content/uploads/2023/10/10175405/Soneva-Secret-is-revealed-%E2%80%93-a-new-ultra-bespoke-resort-concept-from-Soneva.pdf</t>
  </si>
  <si>
    <t xml:space="preserve">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</si>
  <si>
    <t xml:space="preserve">ce0354f610d47670d49ed368209809c67007a2f6d4c111db1fcd7798caee2c01</t>
  </si>
  <si>
    <t xml:space="preserve">library/137_soneva-secret/dining_menu/2024_Soneva-Secret-is-revealed-_-a-new-ultra-bespoke-resort-concept-from-Soneva.pdf</t>
  </si>
  <si>
    <t xml:space="preserve">2024_Indulge-in-a-Winter-of-Luxury-and-Discovery-at-Soneva.pdf</t>
  </si>
  <si>
    <t xml:space="preserve">https://soneva-offload-media-library.storage.googleapis.com/wp-content/uploads/2024/09/12175503/Indulge-in-a-Winter-of-Luxury-and-Discovery-at-Soneva.pdf</t>
  </si>
  <si>
    <t xml:space="preserve">d7a24d1dee9737daf0d8469dd16a91d205194d30936682f8bd6975bfd4c27817</t>
  </si>
  <si>
    <t xml:space="preserve">library/137_soneva-secret/excursions/2024_Indulge-in-a-Winter-of-Luxury-and-Discovery-at-Soneva.pdf</t>
  </si>
  <si>
    <t xml:space="preserve">2025_Soneva-Unveils-the-Ultimate-Family-Offer-in-the-Maldives.pdf</t>
  </si>
  <si>
    <t xml:space="preserve">https://soneva-offload-media-library.storage.googleapis.com/wp-content/uploads/2025/01/14172747/Soneva-Unveils-the-Ultimate-Family-Offer-in-the-Maldives.pdf</t>
  </si>
  <si>
    <t xml:space="preserve">93f9e4bcaf2aa2bfa532c9c721dc0fd4c65565a4399fdd40e35203173ec65a1c</t>
  </si>
  <si>
    <t xml:space="preserve">library/137_soneva-secret/kids/2025_Soneva-Unveils-the-Ultimate-Family-Offer-in-the-Maldives.pdf</t>
  </si>
  <si>
    <t xml:space="preserve">2026_Villa32_Floorplan-1.pdf</t>
  </si>
  <si>
    <t xml:space="preserve">https://soneva-offload-media-library.storage.googleapis.com/wp-content/uploads/2026/06/04174129/Villa32_Floorplan-1.pdf</t>
  </si>
  <si>
    <t xml:space="preserve">fb459554b65a92667e53ff249f88166250cdd48f210ea7ec51ec07b0ea1c10ae</t>
  </si>
  <si>
    <t xml:space="preserve">library/137_soneva-secret/villa_plans/2026_Villa32_Floorplan-1.pdf</t>
  </si>
  <si>
    <t xml:space="preserve">2026_Villa31_Floorplan.pdf</t>
  </si>
  <si>
    <t xml:space="preserve">https://soneva-offload-media-library.storage.googleapis.com/wp-content/uploads/2025/02/03174902/Villa31_Floorplan.pdf</t>
  </si>
  <si>
    <t xml:space="preserve">09500c45041e622b63fe741c68019d6187c788f15143792de54c6c5207bbeb16</t>
  </si>
  <si>
    <t xml:space="preserve">library/137_soneva-secret/villa_plans/2026_Villa31_Floorplan.pdf</t>
  </si>
  <si>
    <t xml:space="preserve">2026_SFR-Villa-44-Floorplan.pdf</t>
  </si>
  <si>
    <t xml:space="preserve">https://soneva-offload-media-library.storage.googleapis.com/wp-content/uploads/2021/03/03174529/SFR-Villa-44-Floorplan.pdf</t>
  </si>
  <si>
    <t xml:space="preserve">323d1ca8019f31a8eb9593973ae2452a3ee1f842434d124d873c51cb55aa2262</t>
  </si>
  <si>
    <t xml:space="preserve">library/137_soneva-secret/villa_plans/2026_SFR-Villa-44-Floorplan.pdf</t>
  </si>
  <si>
    <t xml:space="preserve">2026_Villa29_Floorplan.pdf</t>
  </si>
  <si>
    <t xml:space="preserve">https://soneva-offload-media-library.storage.googleapis.com/wp-content/uploads/2025/12/03173914/Villa29_Floorplan.pdf</t>
  </si>
  <si>
    <t xml:space="preserve">17fb262865894ac44a90645fe4f07dad24d737b5f4621521245bf81594a13de7</t>
  </si>
  <si>
    <t xml:space="preserve">library/137_soneva-secret/villa_plans/2026_Villa29_Floorplan.pdf</t>
  </si>
  <si>
    <t xml:space="preserve">2026_Villa-52-Floorplan.pdf</t>
  </si>
  <si>
    <t xml:space="preserve">https://soneva-offload-media-library.storage.googleapis.com/wp-content/uploads/2021/03/03172838/Villa-52-Floorplan.pdf</t>
  </si>
  <si>
    <t xml:space="preserve">d6ea5bfc5957364508e13adf32824c39b810674b80a40edfade6349b41b674f4</t>
  </si>
  <si>
    <t xml:space="preserve">library/137_soneva-secret/villa_plans/2026_Villa-52-Floorplan.pdf</t>
  </si>
  <si>
    <t xml:space="preserve">2026_Beach-Hideaway-Floorplan.pdf</t>
  </si>
  <si>
    <t xml:space="preserve">https://soneva-offload-media-library.storage.googleapis.com/wp-content/uploads/2022/10/03172141/Beach-Hideaway-Floorplan.pdf</t>
  </si>
  <si>
    <t xml:space="preserve">b925bed68c4d31e9db59d1045d865bf3caf1ac18c03b7ae60b209b768ed8557d</t>
  </si>
  <si>
    <t xml:space="preserve">library/137_soneva-secret/villa_plans/2026_Beach-Hideaway-Floorplan.pdf</t>
  </si>
  <si>
    <t xml:space="preserve">2026_4-Bedroom-Island-Reserve-with-Slide-Floorplan.pdf</t>
  </si>
  <si>
    <t xml:space="preserve">https://soneva-offload-media-library.storage.googleapis.com/wp-content/uploads/2021/03/03171738/4-Bedroom-Island-Reserve-with-Slide-Floorplan.pdf</t>
  </si>
  <si>
    <t xml:space="preserve">02fbb51d2cb0787229747027aa3e17580b86289ccf94bc443aadae47bb1ea1a0</t>
  </si>
  <si>
    <t xml:space="preserve">library/137_soneva-secret/villa_plans/2026_4-Bedroom-Island-Reserve-with-Slide-Floorplan.pdf</t>
  </si>
  <si>
    <t xml:space="preserve">2026_4-Bedroom-Water-Reserve-with-Slide-Floorplan.pdf</t>
  </si>
  <si>
    <t xml:space="preserve">https://soneva-offload-media-library.storage.googleapis.com/wp-content/uploads/2021/03/03171437/4-Bedroom-Water-Reserve-with-Slide-Floorplan.pdf</t>
  </si>
  <si>
    <t xml:space="preserve">e5f923d9e2781e51a850efc988ff37da07531dce77c6dbdca4a48ed85213a69f</t>
  </si>
  <si>
    <t xml:space="preserve">library/137_soneva-secret/villa_plans/2026_4-Bedroom-Water-Reserve-with-Slide-Floorplan.pdf</t>
  </si>
  <si>
    <t xml:space="preserve">2026_3-Bedroom-Island-Reserve-Villa-34-Floorplan.pdf</t>
  </si>
  <si>
    <t xml:space="preserve">https://soneva-offload-media-library.storage.googleapis.com/wp-content/uploads/2021/03/03170717/3-Bedroom-Island-Reserve-Villa-34-Floorplan.pdf</t>
  </si>
  <si>
    <t xml:space="preserve">570cabb572fd91950a33c87140c3fab12130c497f5815ce02fdc9431dd63446a</t>
  </si>
  <si>
    <t xml:space="preserve">library/137_soneva-secret/villa_plans/2026_3-Bedroom-Island-Reserve-Villa-34-Floorplan.pdf</t>
  </si>
  <si>
    <t xml:space="preserve">2026_Two-Bedroom-Beach-Pavilion_Floorplan.pdf</t>
  </si>
  <si>
    <t xml:space="preserve">https://soneva-offload-media-library.storage.googleapis.com/wp-content/uploads/2023/08/03170240/Two-Bedroom-Beach-Pavilion_Floorplan.pdf</t>
  </si>
  <si>
    <t xml:space="preserve">882288fe11cc1d3076698bf5aaed20daa17a57f8d91c995874e6c07ef1a2336a</t>
  </si>
  <si>
    <t xml:space="preserve">library/137_soneva-secret/villa_plans/2026_Two-Bedroom-Beach-Pavilion_Floorplan.pdf</t>
  </si>
  <si>
    <t xml:space="preserve">2026_One-Bedroom-Overwater-Sea-Loft_Floorplan.pdf</t>
  </si>
  <si>
    <t xml:space="preserve">https://soneva-offload-media-library.storage.googleapis.com/wp-content/uploads/2023/08/03170059/One-Bedroom-Overwater-Sea-Loft_Floorplan.pdf</t>
  </si>
  <si>
    <t xml:space="preserve">5b9d15b01c570399dd93230ee271c9a39a301e9e4e9c362d8b6aaa60f0bef536</t>
  </si>
  <si>
    <t xml:space="preserve">library/137_soneva-secret/villa_plans/2026_One-Bedroom-Overwater-Sea-Loft_Floorplan.pdf</t>
  </si>
  <si>
    <t xml:space="preserve">2026_One-Bedroom-Beach-Villa_Floorplan.pdf</t>
  </si>
  <si>
    <t xml:space="preserve">https://soneva-offload-media-library.storage.googleapis.com/wp-content/uploads/2023/08/03165935/One-Bedroom-Beach-Villa_Floorplan.pdf</t>
  </si>
  <si>
    <t xml:space="preserve">0db14dae2fb59be4cdd1d7e99274b5b8d0b84a0d49adde2310468ad6a25899bb</t>
  </si>
  <si>
    <t xml:space="preserve">library/137_soneva-secret/villa_plans/2026_One-Bedroom-Beach-Villa_Floorplan.pdf</t>
  </si>
  <si>
    <t xml:space="preserve">2026_Two-Bedroom-Overwater-Sea-Loft_Floorplan.pdf</t>
  </si>
  <si>
    <t xml:space="preserve">https://soneva-offload-media-library.storage.googleapis.com/wp-content/uploads/2023/08/03165803/Two-Bedroom-Overwater-Sea-Loft_Floorplan.pdf</t>
  </si>
  <si>
    <t xml:space="preserve">718f4d382c37189245c3a8e5e409b5634779345765a2c3caa40392155d190b99</t>
  </si>
  <si>
    <t xml:space="preserve">library/137_soneva-secret/villa_plans/2026_Two-Bedroom-Overwater-Sea-Loft_Floorplan.pdf</t>
  </si>
  <si>
    <t xml:space="preserve">2026_One-Bedroom-Horizon-Overwater-Villa_Floorplan.pdf</t>
  </si>
  <si>
    <t xml:space="preserve">https://soneva-offload-media-library.storage.googleapis.com/wp-content/uploads/2023/08/03164608/One-Bedroom-Horizon-Overwater-Villa_Floorplan.pdf</t>
  </si>
  <si>
    <t xml:space="preserve">9b5c47ca1688fae7afe1bccb1134fd62b49742b34f6dad0e7db29797bbd1cb92</t>
  </si>
  <si>
    <t xml:space="preserve">library/137_soneva-secret/villa_plans/2026_One-Bedroom-Horizon-Overwater-Villa_Floorplan.pdf</t>
  </si>
  <si>
    <t xml:space="preserve">2026_Eid-Al-Adha-PRL.pdf</t>
  </si>
  <si>
    <t xml:space="preserve">https://soneva-offload-media-library.storage.googleapis.com/wp-content/uploads/2026/05/25130350/Eid-Al-Adha-PRL.pdf</t>
  </si>
  <si>
    <t xml:space="preserve">9dfd75ca81194fa085220665ca4d711e82dc496a7b4ea929fa4d1b125cecf79a</t>
  </si>
  <si>
    <t xml:space="preserve">library/137_soneva-secret/villa_plans/2026_Eid-Al-Adha-PRL.pdf</t>
  </si>
  <si>
    <t xml:space="preserve">2026_7_Bedroom_Estate_Villa_43_.pdf</t>
  </si>
  <si>
    <t xml:space="preserve">https://link.assetfile.io/2Ut8Qzar4MWNmnKoLIcfB1/7+Bedroom+Estate+%28Villa+43%29.pdf</t>
  </si>
  <si>
    <t xml:space="preserve">dea41be1ce9a029a937f6dec8552be1640f71d4995eb907bf90661108725ceb9</t>
  </si>
  <si>
    <t xml:space="preserve">library/137_soneva-secret/villa_plans/2026_7_Bedroom_Estate_Villa_43_.pdf</t>
  </si>
  <si>
    <t xml:space="preserve">ambiguous match [137, 141, 143]</t>
  </si>
  <si>
    <t xml:space="preserve">2026_2_Bedroom_Crusoe_with_Pool.pdf</t>
  </si>
  <si>
    <t xml:space="preserve">https://link.assetfile.io/5o5yNuo3QUa75WYiZFu6yo/2+Bedroom+Crusoe+with+Pool.pdf</t>
  </si>
  <si>
    <t xml:space="preserve">c50f2f20fe0031ef64a07a50262e00efd260e74717aec2b700b7b81cc3a19d6b</t>
  </si>
  <si>
    <t xml:space="preserve">library/137_soneva-secret/villa_plans/2026_2_Bedroom_Crusoe_with_Pool.pdf</t>
  </si>
  <si>
    <t xml:space="preserve">2026_One-Bedroom_Overwater_Sea_Loft.pdf</t>
  </si>
  <si>
    <t xml:space="preserve">https://link.assetfile.io/5QrpY9RwxKQnDq2BrWchPY/One-Bedroom+Overwater+Sea+Loft.pdf</t>
  </si>
  <si>
    <t xml:space="preserve">941fde518708bbf5ae675c659524c91c54289675f1d2ef547727996d4e61ed41</t>
  </si>
  <si>
    <t xml:space="preserve">library/137_soneva-secret/villa_plans/2026_One-Bedroom_Overwater_Sea_Loft.pdf</t>
  </si>
  <si>
    <t xml:space="preserve">2026_4_Bedroom_Island_Reserve_with_Slide_Villa_28_.pdf</t>
  </si>
  <si>
    <t xml:space="preserve">https://link.assetfile.io/hyvDigDe0GmgXqpq8FDWi/4+Bedroom+Island+Reserve+with+Slide+%28Villa+28%29.pdf</t>
  </si>
  <si>
    <t xml:space="preserve">fcceaa8c420a8d1466e728c1723ae7767e51a6ac8bcb95efd05a771bba1af5c6</t>
  </si>
  <si>
    <t xml:space="preserve">library/137_soneva-secret/villa_plans/2026_4_Bedroom_Island_Reserve_with_Slide_Villa_28_.pdf</t>
  </si>
  <si>
    <t xml:space="preserve">2026_3_Bedroom_Residence_Villa_33_.pdf</t>
  </si>
  <si>
    <t xml:space="preserve">https://link.assetfile.io/5sVJjCBnVIoADHkxr5Hh01/3+Bedroom+Residence+%28Villa+33%29.pdf</t>
  </si>
  <si>
    <t xml:space="preserve">a9c4f802c1793c696142422d728a5c9411e5f01e07aeb9ce989d1017a058c9c2</t>
  </si>
  <si>
    <t xml:space="preserve">library/137_soneva-secret/villa_plans/2026_3_Bedroom_Residence_Villa_33_.pdf</t>
  </si>
  <si>
    <t xml:space="preserve">2026_3_Bedroom_Beach_Villa_with_Pool_Villa_2_.pdf</t>
  </si>
  <si>
    <t xml:space="preserve">https://link.assetfile.io/2omr2ZOGZGlBxN6JqiN5VK/3+Bedroom+Beach+Villa+with+Pool+%28Villa+2%29.pdf</t>
  </si>
  <si>
    <t xml:space="preserve">5e527fb4725e56a54f89543db11f1d79f025b39e13cea486682eada83bf6512b</t>
  </si>
  <si>
    <t xml:space="preserve">library/137_soneva-secret/villa_plans/2026_3_Bedroom_Beach_Villa_with_Pool_Villa_2_.pdf</t>
  </si>
  <si>
    <t xml:space="preserve">2026_4_Bedroom_Sunset_Water_Reserve_with_Slide_Villa_105_.pdf</t>
  </si>
  <si>
    <t xml:space="preserve">https://link.assetfile.io/6TYwFhvugN0EcqiozB0Oyb/4+Bedroom+Sunset+Water+Reserve+with+Slide+%28Villa+105%29.pdf</t>
  </si>
  <si>
    <t xml:space="preserve">c60444a6915b045e94c9182843651d78f6331a476e7709c56099649e1ec8fef5</t>
  </si>
  <si>
    <t xml:space="preserve">library/137_soneva-secret/villa_plans/2026_4_Bedroom_Sunset_Water_Reserve_with_Slide_Villa_105_.pdf</t>
  </si>
  <si>
    <t xml:space="preserve">2026_3_Bedroom_Residence_Villa_41_.pdf</t>
  </si>
  <si>
    <t xml:space="preserve">https://link.assetfile.io/4Xna4Vsi37WT6kmapx78Eb/3+Bedroom+Residence+%28Villa+41%29.pdf</t>
  </si>
  <si>
    <t xml:space="preserve">9a909a10b7cba3cf94e79ee818be9a73a9476db3ea078faf1410a5ddbafaeba8</t>
  </si>
  <si>
    <t xml:space="preserve">library/137_soneva-secret/villa_plans/2026_3_Bedroom_Residence_Villa_41_.pdf</t>
  </si>
  <si>
    <t xml:space="preserve">2026_1_Bedroom_Beach_Hideaway.pdf</t>
  </si>
  <si>
    <t xml:space="preserve">https://link.assetfile.io/79lQkTnHAlYMFz2ZWMa9Zd/1+Bedroom+Beach+Hideaway.pdf</t>
  </si>
  <si>
    <t xml:space="preserve">b86350ebe35a63040b590523e4e8da96ecc57ab117d29a9caf2945c09d6cda42</t>
  </si>
  <si>
    <t xml:space="preserve">library/137_soneva-secret/villa_plans/2026_1_Bedroom_Beach_Hideaway.pdf</t>
  </si>
  <si>
    <t xml:space="preserve">2025_TTT-75-EN-2-1.pdf</t>
  </si>
  <si>
    <t xml:space="preserve">https://soneva-offload-media-library.storage.googleapis.com/wp-content/uploads/2025/08/14123844/TTT-75-EN-2-1.pdf</t>
  </si>
  <si>
    <t xml:space="preserve">2b2509b8271600002dd6363db67bf5810b8bdf747d4db1073bf1d78477bc0874</t>
  </si>
  <si>
    <t xml:space="preserve">library/137_soneva-secret/villa_plans/2025_TTT-75-EN-2-1.pdf</t>
  </si>
  <si>
    <t xml:space="preserve">2025_TTT-75-EN.pdf</t>
  </si>
  <si>
    <t xml:space="preserve">https://soneva-offload-media-library.storage.googleapis.com/wp-content/uploads/2025/08/07162317/TTT-75-EN.pdf</t>
  </si>
  <si>
    <t xml:space="preserve">c2822cdf3cf46def0416406d79292d20b098af7d1173e0e68d04ca02f3b32053</t>
  </si>
  <si>
    <t xml:space="preserve">library/137_soneva-secret/villa_plans/2025_TTT-75-EN.pdf</t>
  </si>
  <si>
    <t xml:space="preserve">2024_Jungle-Reserve-4-Bedroom-Residence-Floorplan.pdf</t>
  </si>
  <si>
    <t xml:space="preserve">https://soneva-offload-media-library.storage.googleapis.com/wp-content/uploads/2021/03/02160620/Jungle-Reserve-4-Bedroom-Residence-Floorplan.pdf</t>
  </si>
  <si>
    <t xml:space="preserve">74af10a7c6112a3df7e56e61428ecdb687adb6d49a70aa6b713900247e9a1bf7</t>
  </si>
  <si>
    <t xml:space="preserve">library/137_soneva-secret/villa_plans/2024_Jungle-Reserve-4-Bedroom-Residence-Floorplan.pdf</t>
  </si>
  <si>
    <t xml:space="preserve">2024_Villa-37-6-Bedroom-Residence-Floorplan-1.pdf</t>
  </si>
  <si>
    <t xml:space="preserve">https://soneva-offload-media-library.storage.googleapis.com/wp-content/uploads/2024/02/28101507/Villa-37-6-Bedroom-Residence-Floorplan-1.pdf</t>
  </si>
  <si>
    <t xml:space="preserve">4d4c3aaa8cb12443c1604c22400ea47f2d3a9347a26d93cc40aee44213f75705</t>
  </si>
  <si>
    <t xml:space="preserve">library/137_soneva-secret/villa_plans/2024_Villa-37-6-Bedroom-Residence-Floorplan-1.pdf</t>
  </si>
  <si>
    <t xml:space="preserve">2024_Villa-9-3-Bedroom-Beach-Retreat-Floorplan.pdf</t>
  </si>
  <si>
    <t xml:space="preserve">https://soneva-offload-media-library.storage.googleapis.com/wp-content/uploads/2024/02/23144026/Villa-9-3-Bedroom-Beach-Retreat-Floorplan.pdf</t>
  </si>
  <si>
    <t xml:space="preserve">53151b621c993f6e3f32d67c0852e730b8e4aff52823f87f44a6365184b43d4e</t>
  </si>
  <si>
    <t xml:space="preserve">library/137_soneva-secret/villa_plans/2024_Villa-9-3-Bedroom-Beach-Retreat-Floorplan.pdf</t>
  </si>
  <si>
    <t xml:space="preserve">2024_Villa-5-3-Bedroom-Beach-Retreat-Floorplan.pdf</t>
  </si>
  <si>
    <t xml:space="preserve">https://soneva-offload-media-library.storage.googleapis.com/wp-content/uploads/2024/02/23144011/Villa-5-3-Bedroom-Beach-Retreat-Floorplan.pdf</t>
  </si>
  <si>
    <t xml:space="preserve">95c7fadfe362cfb6966b14ca3703566f295a042f512142c78d0896760a55fc27</t>
  </si>
  <si>
    <t xml:space="preserve">library/137_soneva-secret/villa_plans/2024_Villa-5-3-Bedroom-Beach-Retreat-Floorplan.pdf</t>
  </si>
  <si>
    <t xml:space="preserve">2024_Villa-70-2-Bedroom-Crusoe-Suite-Floorplan.pdf</t>
  </si>
  <si>
    <t xml:space="preserve">https://soneva-offload-media-library.storage.googleapis.com/wp-content/uploads/2024/02/23143955/Villa-70-2-Bedroom-Crusoe-Suite-Floorplan.pdf</t>
  </si>
  <si>
    <t xml:space="preserve">1bd3c2586d7ece4d95cea4379ffdf17b857339b29dd30516a1c5af086740369a</t>
  </si>
  <si>
    <t xml:space="preserve">library/137_soneva-secret/villa_plans/2024_Villa-70-2-Bedroom-Crusoe-Suite-Floorplan.pdf</t>
  </si>
  <si>
    <t xml:space="preserve">2024_Villa-68-3-Bedroom-Beach-Retreat-Floorplan.pdf</t>
  </si>
  <si>
    <t xml:space="preserve">https://soneva-offload-media-library.storage.googleapis.com/wp-content/uploads/2024/02/23143923/Villa-68-3-Bedroom-Beach-Retreat-Floorplan.pdf</t>
  </si>
  <si>
    <t xml:space="preserve">efe152b56f93f885b829d670c569c412b17e2e02678adacedce8a8bae8d864dd</t>
  </si>
  <si>
    <t xml:space="preserve">library/137_soneva-secret/villa_plans/2024_Villa-68-3-Bedroom-Beach-Retreat-Floorplan.pdf</t>
  </si>
  <si>
    <t xml:space="preserve">2024_Villa-42-6-Bedroom-Residence-Floorplan.pdf</t>
  </si>
  <si>
    <t xml:space="preserve">https://soneva-offload-media-library.storage.googleapis.com/wp-content/uploads/2024/01/31165919/Villa-42-6-Bedroom-Residence-Floorplan.pdf</t>
  </si>
  <si>
    <t xml:space="preserve">f607406559689c782a85b9711fb7b443c5e0e1d6289d653259b79f21245acab9</t>
  </si>
  <si>
    <t xml:space="preserve">library/137_soneva-secret/villa_plans/2024_Villa-42-6-Bedroom-Residence-Floorplan.pdf</t>
  </si>
  <si>
    <t xml:space="preserve">2024_Villa-41-3-Bedroom-Residence-Floorplan.pdf</t>
  </si>
  <si>
    <t xml:space="preserve">https://soneva-offload-media-library.storage.googleapis.com/wp-content/uploads/2024/01/31165906/Villa-41-3-Bedroom-Residence-Floorplan.pdf</t>
  </si>
  <si>
    <t xml:space="preserve">83b5cfb1634b41249ac71cb3ac711124d276dd1cca47bb859feaa85d8cc43723</t>
  </si>
  <si>
    <t xml:space="preserve">library/137_soneva-secret/villa_plans/2024_Villa-41-3-Bedroom-Residence-Floorplan.pdf</t>
  </si>
  <si>
    <t xml:space="preserve">2024_Villa-39-4-Bedroom-Residence-Floorplan.pdf</t>
  </si>
  <si>
    <t xml:space="preserve">https://soneva-offload-media-library.storage.googleapis.com/wp-content/uploads/2024/01/31165853/Villa-39-4-Bedroom-Residence-Floorplan.pdf</t>
  </si>
  <si>
    <t xml:space="preserve">cbcfc325650dddab43d68a4767c4a037b9b01b4203149e1f2bd4f16261c8fe11</t>
  </si>
  <si>
    <t xml:space="preserve">library/137_soneva-secret/villa_plans/2024_Villa-39-4-Bedroom-Residence-Floorplan.pdf</t>
  </si>
  <si>
    <t xml:space="preserve">2024_Villa-38-5-Bedroom-Residence-Floorplan.pdf</t>
  </si>
  <si>
    <t xml:space="preserve">https://soneva-offload-media-library.storage.googleapis.com/wp-content/uploads/2024/01/31165838/Villa-38-5-Bedroom-Residence-Floorplan.pdf</t>
  </si>
  <si>
    <t xml:space="preserve">0f01f8e52480b53bf4459c464cdc5e3f6e7e85e18c33f49f6ad837d0c1204a4a</t>
  </si>
  <si>
    <t xml:space="preserve">library/137_soneva-secret/villa_plans/2024_Villa-38-5-Bedroom-Residence-Floorplan.pdf</t>
  </si>
  <si>
    <t xml:space="preserve">2024_Villa-15-4-Bedroom-Residence-Floorplan.pdf</t>
  </si>
  <si>
    <t xml:space="preserve">https://soneva-offload-media-library.storage.googleapis.com/wp-content/uploads/2024/01/31165315/Villa-15-4-Bedroom-Residence-Floorplan.pdf</t>
  </si>
  <si>
    <t xml:space="preserve">e3d4f0ae979e4efce120ba1756cd914fa2e2d26205900e1726271423a359b2a8</t>
  </si>
  <si>
    <t xml:space="preserve">library/137_soneva-secret/villa_plans/2024_Villa-15-4-Bedroom-Residence-Floorplan.pdf</t>
  </si>
  <si>
    <t xml:space="preserve">2024_Villa-14-3-Bedroom-Residence-Floorplan.pdf</t>
  </si>
  <si>
    <t xml:space="preserve">https://soneva-offload-media-library.storage.googleapis.com/wp-content/uploads/2024/01/31165302/Villa-14-3-Bedroom-Residence-Floorplan.pdf</t>
  </si>
  <si>
    <t xml:space="preserve">22f6b2e74fb890c7f4a7ebe918647b81dc48ffbb32f3a186d47a6566d2caa35e</t>
  </si>
  <si>
    <t xml:space="preserve">library/137_soneva-secret/villa_plans/2024_Villa-14-3-Bedroom-Residence-Floorplan.pdf</t>
  </si>
  <si>
    <t xml:space="preserve">2024_Villa-11-9-Bedroom-Residence-Floorplan.pdf</t>
  </si>
  <si>
    <t xml:space="preserve">https://soneva-offload-media-library.storage.googleapis.com/wp-content/uploads/2024/01/31165249/Villa-11-9-Bedroom-Residence-Floorplan.pdf</t>
  </si>
  <si>
    <t xml:space="preserve">c63f3cbb228c1bad81ca9c861850b384409909da3b93fe6c7162498f255c22e1</t>
  </si>
  <si>
    <t xml:space="preserve">library/137_soneva-secret/villa_plans/2024_Villa-11-9-Bedroom-Residence-Floorplan.pdf</t>
  </si>
  <si>
    <t xml:space="preserve">2024_Sunset-Reserve-7-Bedroom-Residence-Floorplan.pdf</t>
  </si>
  <si>
    <t xml:space="preserve">https://soneva-offload-media-library.storage.googleapis.com/wp-content/uploads/2024/01/15203619/Sunset-Reserve-7-Bedroom-Residence-Floorplan.pdf</t>
  </si>
  <si>
    <t xml:space="preserve">321d4c88a826a56ce7470cce4561c3c9ab0ebf7215b1661ed1f3a19600d03608</t>
  </si>
  <si>
    <t xml:space="preserve">library/137_soneva-secret/villa_plans/2024_Sunset-Reserve-7-Bedroom-Residence-Floorplan.pdf</t>
  </si>
  <si>
    <t xml:space="preserve">2024_1f22b451_Jungle-Reserve-4-Bedroom-Residence-Floorplan.pdf</t>
  </si>
  <si>
    <t xml:space="preserve">https://soneva-offload-media-library.storage.googleapis.com/wp-content/uploads/2024/01/31164818/Jungle-Reserve-4-Bedroom-Residence-Floorplan.pdf</t>
  </si>
  <si>
    <t xml:space="preserve">1f22b4512e84b98ec6e0db950db13ea5702d332ede550534276de61d8800d3f3</t>
  </si>
  <si>
    <t xml:space="preserve">library/137_soneva-secret/villa_plans/2024_1f22b451_Jungle-Reserve-4-Bedroom-Residence-Floorplan.pdf</t>
  </si>
  <si>
    <t xml:space="preserve">2024_Villa-1-3-Bedroom-Residence-Floorplan.pdf</t>
  </si>
  <si>
    <t xml:space="preserve">https://soneva-offload-media-library.storage.googleapis.com/wp-content/uploads/2024/01/31164553/Villa-1-3-Bedroom-Residence-Floorplan.pdf</t>
  </si>
  <si>
    <t xml:space="preserve">bd1dc1be360d2661d9c5f0b4ffae5d6dffed9ed6241e4a090595afb85d2a1273</t>
  </si>
  <si>
    <t xml:space="preserve">library/137_soneva-secret/villa_plans/2024_Villa-1-3-Bedroom-Residence-Floorplan.pdf</t>
  </si>
  <si>
    <t xml:space="preserve">2024_3-Bedroom-Beach-Retreat-Villa-5-Floorplan.pdf</t>
  </si>
  <si>
    <t xml:space="preserve">https://soneva-offload-media-library.storage.googleapis.com/wp-content/uploads/2021/07/31163713/3-Bedroom-Beach-Retreat-Villa-5-Floorplan.pdf</t>
  </si>
  <si>
    <t xml:space="preserve">1ec129bd3e282897241ff6ab38de2656d43e0919e1252384dd5f9c7215224541</t>
  </si>
  <si>
    <t xml:space="preserve">library/137_soneva-secret/villa_plans/2024_3-Bedroom-Beach-Retreat-Villa-5-Floorplan.pdf</t>
  </si>
  <si>
    <t xml:space="preserve">2024_3-Bedroom-Beach-Retreat-Villa-68-Floorplan.pdf</t>
  </si>
  <si>
    <t xml:space="preserve">https://soneva-offload-media-library.storage.googleapis.com/wp-content/uploads/2021/07/31163652/3-Bedroom-Beach-Retreat-Villa-68-Floorplan.pdf</t>
  </si>
  <si>
    <t xml:space="preserve">76ff55868399b4d76bb511dabb52765ad41d7f7f66edaae6b705f8dc9cefe7ef</t>
  </si>
  <si>
    <t xml:space="preserve">library/137_soneva-secret/villa_plans/2024_3-Bedroom-Beach-Retreat-Villa-68-Floorplan.pdf</t>
  </si>
  <si>
    <t xml:space="preserve">2024_3-Bedroom-Beach-Retreat-Villa-9-Floorplan.pdf</t>
  </si>
  <si>
    <t xml:space="preserve">https://soneva-offload-media-library.storage.googleapis.com/wp-content/uploads/2021/07/31163628/3-Bedroom-Beach-Retreat-Villa-9-Floorplan.pdf</t>
  </si>
  <si>
    <t xml:space="preserve">8cb81b4f9e2851cb9d16ef5db794db637b2bb50b592eab0c9cf363cb9f3e90e2</t>
  </si>
  <si>
    <t xml:space="preserve">library/137_soneva-secret/villa_plans/2024_3-Bedroom-Beach-Retreat-Villa-9-Floorplan.pdf</t>
  </si>
  <si>
    <t xml:space="preserve">2024_2-Bedroom-Crusoe-Suite-with-Pool-Villa-64-Floorplan.pdf</t>
  </si>
  <si>
    <t xml:space="preserve">https://soneva-offload-media-library.storage.googleapis.com/wp-content/uploads/2021/03/31163012/2-Bedroom-Crusoe-Suite-with-Pool-Villa-64-Floorplan.pdf</t>
  </si>
  <si>
    <t xml:space="preserve">439aad514cac657acc55fd0b445c376b34557a80fca19364a461f16146863917</t>
  </si>
  <si>
    <t xml:space="preserve">library/137_soneva-secret/villa_plans/2024_2-Bedroom-Crusoe-Suite-with-Pool-Villa-64-Floorplan.pdf</t>
  </si>
  <si>
    <t xml:space="preserve">2024_2-Bedroom-Crusoe-Residence-with-Pool-Villa-19-24-27-Floorplan.pdf</t>
  </si>
  <si>
    <t xml:space="preserve">https://soneva-offload-media-library.storage.googleapis.com/wp-content/uploads/2021/03/10105625/2-Bedroom-Crusoe-Residence-with-Pool-Villa-19-24-27-Floorplan.pdf</t>
  </si>
  <si>
    <t xml:space="preserve">4dd2c825a6ffc8e962f9935a824c2b483af17540c81cc46848be986255b722f8</t>
  </si>
  <si>
    <t xml:space="preserve">library/137_soneva-secret/villa_plans/2024_2-Bedroom-Crusoe-Residence-with-Pool-Villa-19-24-27-Floorplan.pdf</t>
  </si>
  <si>
    <t xml:space="preserve">2024_2-Bedroom-Crusoe-Suite-with-Pool-Villa-67-Floorplan.pdf</t>
  </si>
  <si>
    <t xml:space="preserve">https://soneva-offload-media-library.storage.googleapis.com/wp-content/uploads/2021/03/10105016/2-Bedroom-Crusoe-Suite-with-Pool-Villa-67-Floorplan.pdf</t>
  </si>
  <si>
    <t xml:space="preserve">7da84cfbd27dfe3d3f7b0b40834cee70a7df49bb222e4ab65a434b549d5490cc</t>
  </si>
  <si>
    <t xml:space="preserve">library/137_soneva-secret/villa_plans/2024_2-Bedroom-Crusoe-Suite-with-Pool-Villa-67-Floorplan.pdf</t>
  </si>
  <si>
    <t xml:space="preserve">2023_3-Bedroom-Sunrise-Retreat-Villa-2-Floorplan.pdf</t>
  </si>
  <si>
    <t xml:space="preserve">https://soneva-offload-media-library.storage.googleapis.com/wp-content/uploads/2023/12/20154211/3-Bedroom-Sunrise-Retreat-Villa-2-Floorplan.pdf</t>
  </si>
  <si>
    <t xml:space="preserve">013a73c078029b662d13178fbc4ff143a150c7af7919ffcf024d3e4b502b258f</t>
  </si>
  <si>
    <t xml:space="preserve">library/137_soneva-secret/villa_plans/2023_3-Bedroom-Sunrise-Retreat-Villa-2-Floorplan.pdf</t>
  </si>
  <si>
    <t xml:space="preserve">2023_2-Bedroom-Crusoe-Residence-with-Pool-Villa-19-24-27-Floorplan.pdf</t>
  </si>
  <si>
    <t xml:space="preserve">https://soneva-offload-media-library.storage.googleapis.com/wp-content/uploads/2023/12/20154140/2-Bedroom-Crusoe-Residence-with-Pool-Villa-19-24-27-Floorplan.pdf</t>
  </si>
  <si>
    <t xml:space="preserve">1240bb896d2e1f5731ebda7d05886edf1e61fc77a7e11b62ed121da73aff1902</t>
  </si>
  <si>
    <t xml:space="preserve">library/137_soneva-secret/villa_plans/2023_2-Bedroom-Crusoe-Residence-with-Pool-Villa-19-24-27-Floorplan.pdf</t>
  </si>
  <si>
    <t xml:space="preserve">2023_Sunset-Reserve-Villa-43-Floorplan.pdf</t>
  </si>
  <si>
    <t xml:space="preserve">https://soneva-offload-media-library.storage.googleapis.com/wp-content/uploads/2023/12/20154102/Sunset-Reserve-Villa-43-Floorplan.pdf</t>
  </si>
  <si>
    <t xml:space="preserve">b779f69856ed2eb2e8fa1fa71937812593920e7708c0acc6e75de80cdffcf496</t>
  </si>
  <si>
    <t xml:space="preserve">library/137_soneva-secret/villa_plans/2023_Sunset-Reserve-Villa-43-Floorplan.pdf</t>
  </si>
  <si>
    <t xml:space="preserve">2020_Crusoe-Suite-with-Pool-Villa-17-Floorplan.pdf</t>
  </si>
  <si>
    <t xml:space="preserve">https://soneva-offload-media-library.storage.googleapis.com/wp-content/uploads/2021/03/10095432/Crusoe-Suite-with-Pool-Villa-17-Floorplan.pdf</t>
  </si>
  <si>
    <t xml:space="preserve">f0c47b3f7352b448362ea885aa4fb5a613ac53bbecd4aa07b459f574b877c43a</t>
  </si>
  <si>
    <t xml:space="preserve">library/137_soneva-secret/villa_plans/2020_Crusoe-Suite-with-Pool-Villa-17-Floorplan.pdf</t>
  </si>
  <si>
    <t xml:space="preserve">2020_Crusoe-Suite-with-Pool-Villa-16-Floorplan.pdf</t>
  </si>
  <si>
    <t xml:space="preserve">https://soneva-offload-media-library.storage.googleapis.com/wp-content/uploads/2021/03/10095410/Crusoe-Suite-with-Pool-Villa-16-Floorplan.pdf</t>
  </si>
  <si>
    <t xml:space="preserve">98c851ac9453fa6476c22227bac8a1851d0dde6ad25f7093aa3d632132fe4453</t>
  </si>
  <si>
    <t xml:space="preserve">library/137_soneva-secret/villa_plans/2020_Crusoe-Suite-with-Pool-Villa-16-Floorplan.pdf</t>
  </si>
  <si>
    <t xml:space="preserve">2024_soneva-makes-strides-with-solar-energy.pdf</t>
  </si>
  <si>
    <t xml:space="preserve">https://soneva-offload-media-library.storage.googleapis.com/wp-content/uploads/2024/06/03184225/soneva-makes-strides-with-solar-energy.pdf</t>
  </si>
  <si>
    <t xml:space="preserve">6d66453286f83789950cd28f8cd5e59b18c1e942559882ac2dad60a28210799c</t>
  </si>
  <si>
    <t xml:space="preserve">library/137_soneva-secret/all_inclusive/2024_soneva-makes-strides-with-solar-energy.pdf</t>
  </si>
  <si>
    <t xml:space="preserve">2024_Soneva-and-Olive-Ridley-Project-Open-Noonu-Atoll-Sea-Turtle-Rehabilitation-Centre.pdf</t>
  </si>
  <si>
    <t xml:space="preserve">https://soneva-offload-media-library.storage.googleapis.com/wp-content/uploads/2024/10/25161351/Soneva-and-Olive-Ridley-Project-Open-Noonu-Atoll-Sea-Turtle-Rehabilitation-Centre.pdf</t>
  </si>
  <si>
    <t xml:space="preserve">7485ca5480f2b6e0759edda775f0835a29490fe7d94098f01acadd3f45eba948</t>
  </si>
  <si>
    <t xml:space="preserve">library/137_soneva-secret/sustainability/2024_Soneva-and-Olive-Ridley-Project-Open-Noonu-Atoll-Sea-Turtle-Rehabilitation-Centre.pdf</t>
  </si>
  <si>
    <t xml:space="preserve">2027_Festive-Season-Shaped-Around-You.pdf</t>
  </si>
  <si>
    <t xml:space="preserve">https://soneva-offload-media-library.storage.googleapis.com/wp-content/uploads/2026/09/10171311/Festive-Season-Shaped-Around-You.pdf</t>
  </si>
  <si>
    <t xml:space="preserve">4efd4297d7ed5f3c3a8349a737f32e1c039ed4c311b3efc660926c77eae30012</t>
  </si>
  <si>
    <t xml:space="preserve">library/137_soneva-secret/calendar/2027_Festive-Season-Shaped-Around-You.pdf</t>
  </si>
  <si>
    <t xml:space="preserve">2026_easter-celebrations-at-soneva.pdf</t>
  </si>
  <si>
    <t xml:space="preserve">https://letsgomaldives.com/wp-content/uploads/2026/02/easter-celebrations-at-soneva.pdf</t>
  </si>
  <si>
    <t xml:space="preserve">06e9c849a0678a402324a604071d2f9cfc4e32414ada2addb4b9ae061defcf3e</t>
  </si>
  <si>
    <t xml:space="preserve">library/137_soneva-secret/calendar/2026_easter-celebrations-at-soneva.pdf</t>
  </si>
  <si>
    <t xml:space="preserve">ambiguous match [137, 143]</t>
  </si>
  <si>
    <t xml:space="preserve">2026_Festive-2026-at-Soneva.pdf</t>
  </si>
  <si>
    <t xml:space="preserve">https://soneva-offload-media-library.storage.googleapis.com/wp-content/uploads/2026/09/14122727/Festive-2026-at-Soneva.pdf</t>
  </si>
  <si>
    <t xml:space="preserve">7e8dabcf635f7c3e8e406c2e0628b85eef83b497820b3f867c1d4c3dc9945f9c</t>
  </si>
  <si>
    <t xml:space="preserve">library/137_soneva-secret/calendar/2026_Festive-2026-at-Soneva.pdf</t>
  </si>
  <si>
    <t xml:space="preserve">2026_Festive-Brochure-2026.pdf</t>
  </si>
  <si>
    <t xml:space="preserve">https://soneva-offload-media-library.storage.googleapis.com/wp-content/uploads/2026/09/03171528/Festive-Brochure-2026.pdf</t>
  </si>
  <si>
    <t xml:space="preserve">ce3c8e400958245560c88271dfaec3d68f23b328d1c7c04719700bb47ea53378</t>
  </si>
  <si>
    <t xml:space="preserve">library/137_soneva-secret/calendar/2026_Festive-Brochure-2026.pdf</t>
  </si>
  <si>
    <t xml:space="preserve">2026_Festive-Brochure-Soneva-Secret.pdf</t>
  </si>
  <si>
    <t xml:space="preserve">https://soneva-offload-media-library.storage.googleapis.com/wp-content/uploads/2025/10/15143553/Festive-Brochure-Soneva-Secret.pdf</t>
  </si>
  <si>
    <t xml:space="preserve">b1341c5ee6adc3062a5643c7a86076f618e7621bcc7d01aac4a9d1dbbaddd151</t>
  </si>
  <si>
    <t xml:space="preserve">library/137_soneva-secret/calendar/2026_Festive-Brochure-Soneva-Secret.pdf</t>
  </si>
  <si>
    <t xml:space="preserve">2027_A-Season-of-Wonder-Brochure.pdf</t>
  </si>
  <si>
    <t xml:space="preserve">https://soneva-offload-media-library.storage.googleapis.com/wp-content/uploads/2026/09/10112709/A-Season-of-Wonder-Brochure.pdf</t>
  </si>
  <si>
    <t xml:space="preserve">f180d7d58728eabf50972766a13079a596c406b118d0b93c547f90ffaa0be037</t>
  </si>
  <si>
    <t xml:space="preserve">library/137_soneva-secret/brochure/2027_A-Season-of-Wonder-Brochure.pdf</t>
  </si>
  <si>
    <t xml:space="preserve">2023_Summer-at-Soneva-Brochure-2.pdf</t>
  </si>
  <si>
    <t xml:space="preserve">https://soneva-offload-media-library.storage.googleapis.com/wp-content/uploads/2026/06/08102524/Summer-at-Soneva-Brochure-2.pdf</t>
  </si>
  <si>
    <t xml:space="preserve">d98070d85158be6e8f6eb4211dd8d8089fe0a163e7356246aa87072db6aaee9b</t>
  </si>
  <si>
    <t xml:space="preserve">library/137_soneva-secret/brochure/2023_Summer-at-Soneva-Brochure-2.pdf</t>
  </si>
  <si>
    <t xml:space="preserve">2026_Press-Release-Sonevas-Next-Chapter-2026.pdf</t>
  </si>
  <si>
    <t xml:space="preserve">https://soneva-offload-media-library.storage.googleapis.com/wp-content/uploads/2026/05/25130338/Press-Release-Sonevas-Next-Chapter-2026.pdf</t>
  </si>
  <si>
    <t xml:space="preserve">4b714a74ef40da6b2d7f04ae345e389cd6e006cda704f64419132ac2ad2489ff</t>
  </si>
  <si>
    <t xml:space="preserve">library/137_soneva-secret/press_kit/2026_Press-Release-Sonevas-Next-Chapter-2026.pdf</t>
  </si>
  <si>
    <t xml:space="preserve">2025_TTT-75-TH-1.pdf</t>
  </si>
  <si>
    <t xml:space="preserve">https://soneva-offload-media-library.storage.googleapis.com/wp-content/uploads/2025/08/14123824/TTT-75-TH-1.pdf</t>
  </si>
  <si>
    <t xml:space="preserve">aee14108154b24a823a59877aa10b686cc116fe485d176307bed960955da499f</t>
  </si>
  <si>
    <t xml:space="preserve">library/137_soneva-secret/other/2025_TTT-75-TH-1.pdf</t>
  </si>
  <si>
    <t xml:space="preserve">2025_TTT-75-TH.pdf</t>
  </si>
  <si>
    <t xml:space="preserve">https://soneva-offload-media-library.storage.googleapis.com/wp-content/uploads/2025/08/13153837/TTT-75-TH.pdf</t>
  </si>
  <si>
    <t xml:space="preserve">2bf755d8891e2b5eb9e831659c92ff21cfd1143e10698d6f35ade9a60af873ad</t>
  </si>
  <si>
    <t xml:space="preserve">library/137_soneva-secret/other/2025_TTT-75-TH.pdf</t>
  </si>
  <si>
    <t xml:space="preserve">2026_section_2479697049a-05b7-47f4-9abb-ec9886ed7178file.pdf.pdf</t>
  </si>
  <si>
    <t xml:space="preserve">varu-atmosphere.com</t>
  </si>
  <si>
    <t xml:space="preserve">https://ahr-ucmsapi.atmospherehotelsandresorts.com/AHR/images/section_2479697049a-05b7-47f4-9abb-ec9886ed7178file.pdf.pdf</t>
  </si>
  <si>
    <t xml:space="preserve">edf6016b9f725d5deab286ea44cac245cc8d0fdcca78f8c79a6c7f8656b6e1c3</t>
  </si>
  <si>
    <t xml:space="preserve">library/138_varu-island-resort/map/2026_section_2479697049a-05b7-47f4-9abb-ec9886ed7178file.pdf.pdf</t>
  </si>
  <si>
    <t xml:space="preserve">2019_Map-VARU-by-Atmosphere.pdf</t>
  </si>
  <si>
    <t xml:space="preserve">https://www.neoscapesmaldives.com/wp-content/uploads/Map-VARU-by-Atmosphere.pdf</t>
  </si>
  <si>
    <t xml:space="preserve">9e32ec68b7389057754b97a809918151e202d723a72d09f8f31ab123fe8d8f6d</t>
  </si>
  <si>
    <t xml:space="preserve">library/138_varu-island-resort/map/2019_Map-VARU-by-Atmosphere.pdf</t>
  </si>
  <si>
    <t xml:space="preserve">2019_VARU-BY-ATMOSPHERE-FLYER-DEC2019.pdf</t>
  </si>
  <si>
    <t xml:space="preserve">https://www.neoscapesmaldives.com/wp-content/uploads/VARU-BY-ATMOSPHERE-FLYER-DEC2019.pdf</t>
  </si>
  <si>
    <t xml:space="preserve">c37271744af63915c408a908faed6afa085db1a533b9d808dee9529518d44b10</t>
  </si>
  <si>
    <t xml:space="preserve">library/138_varu-island-resort/brochure/2019_VARU-BY-ATMOSPHERE-FLYER-DEC2019.pdf</t>
  </si>
  <si>
    <t xml:space="preserve">2019_KUDAFUSHI_FACTSHEET.pdf</t>
  </si>
  <si>
    <t xml:space="preserve">https://www.neoscapesmaldives.com/wp-content/uploads/KUDAFUSHI_FACTSHEET.pdf</t>
  </si>
  <si>
    <t xml:space="preserve">5ba1a050a7371fc86448c5566878e52b87ab1d2854f772ae42a662d44fd14de5</t>
  </si>
  <si>
    <t xml:space="preserve">library/139_kudafushi-resort-spa/factsheet/2019_KUDAFUSHI_FACTSHEET.pdf</t>
  </si>
  <si>
    <t xml:space="preserve">2026_KUDAFUSHI-WEDDING-PACKAGES.pdf</t>
  </si>
  <si>
    <t xml:space="preserve">https://kudafushiresort.com/en/wp-content/uploads/2026/08/KUDAFUSHI-WEDDING-PACKAGES.pdf</t>
  </si>
  <si>
    <t xml:space="preserve">d7c0aa910d82849d252ee9774d06fc482cce58980156bbedbf970742e7e03a96</t>
  </si>
  <si>
    <t xml:space="preserve">library/139_kudafushi-resort-spa/wedding/2026_KUDAFUSHI-WEDDING-PACKAGES.pdf</t>
  </si>
  <si>
    <t xml:space="preserve">2025_ROMANTIC-DINNER-MENU.pdf</t>
  </si>
  <si>
    <t xml:space="preserve">https://kudafushiresort.com/en/wp-content/uploads/2026/08/ROMANTIC-DINNER-MENU.pdf</t>
  </si>
  <si>
    <t xml:space="preserve">8b9673aa631c962dea621ccec955378e4c2e510a3b1a7dcc099f5d764870e420</t>
  </si>
  <si>
    <t xml:space="preserve">library/139_kudafushi-resort-spa/wedding/2025_ROMANTIC-DINNER-MENU.pdf</t>
  </si>
  <si>
    <t xml:space="preserve">2019_KUDAFUSHI_MAP.pdf</t>
  </si>
  <si>
    <t xml:space="preserve">https://www.neoscapesmaldives.com/wp-content/uploads/KUDAFUSHI_MAP.pdf</t>
  </si>
  <si>
    <t xml:space="preserve">aa3a08a224f7e3d7a2b582537a5e3d568a597c78a92c9e064f5252f7c1216102</t>
  </si>
  <si>
    <t xml:space="preserve">library/139_kudafushi-resort-spa/map/2019_KUDAFUSHI_MAP.pdf</t>
  </si>
  <si>
    <t xml:space="preserve">2026_K-YOGA-WEEKLY-WELLNESS-PROGRAM_2026.pdf</t>
  </si>
  <si>
    <t xml:space="preserve">https://kudafushiresort.com/en/wp-content/uploads/2026/08/K-YOGA-WEEKLY-WELLNESS-PROGRAM_2026.pdf</t>
  </si>
  <si>
    <t xml:space="preserve">c20d9644045ac33ea3f77f3a74cf4bb1975e85b4948b7c2486349f4a09548f19</t>
  </si>
  <si>
    <t xml:space="preserve">library/139_kudafushi-resort-spa/spa_menu/2026_K-YOGA-WEEKLY-WELLNESS-PROGRAM_2026.pdf</t>
  </si>
  <si>
    <t xml:space="preserve">2025_K-SPA.pdf</t>
  </si>
  <si>
    <t xml:space="preserve">https://kudafushiresort.com/en/wp-content/uploads/2026/08/K-SPA.pdf</t>
  </si>
  <si>
    <t xml:space="preserve">588f3d6e9c74c071fbdb1b7552b6d8016bc48438a99719f6ca9a81dc6bc6ee23</t>
  </si>
  <si>
    <t xml:space="preserve">library/139_kudafushi-resort-spa/spa_menu/2025_K-SPA.pdf</t>
  </si>
  <si>
    <t xml:space="preserve">2026_LEISURE-HOUSE_2026.pdf</t>
  </si>
  <si>
    <t xml:space="preserve">https://kudafushiresort.com/en/wp-content/uploads/2026/08/LEISURE-HOUSE_2026.pdf</t>
  </si>
  <si>
    <t xml:space="preserve">922611a932e13def2a64eaa01c73a0d081ba7711519adee9becc1a59fec0b212</t>
  </si>
  <si>
    <t xml:space="preserve">library/139_kudafushi-resort-spa/dining_menu/2026_LEISURE-HOUSE_2026.pdf</t>
  </si>
  <si>
    <t xml:space="preserve">2026_JUJU-ALL-DAY-DINING-MENU.pdf</t>
  </si>
  <si>
    <t xml:space="preserve">https://kudafushiresort.com/en/wp-content/uploads/2026/08/JUJU-ALL-DAY-DINING-MENU.pdf</t>
  </si>
  <si>
    <t xml:space="preserve">b69d12eb00f61b6f40a016f48ecba6fdd11f635694aacaa7caa65d93fbdd2588</t>
  </si>
  <si>
    <t xml:space="preserve">library/139_kudafushi-resort-spa/dining_menu/2026_JUJU-ALL-DAY-DINING-MENU.pdf</t>
  </si>
  <si>
    <t xml:space="preserve">2025_FLOATING-BREAKFAST-MENU.pdf</t>
  </si>
  <si>
    <t xml:space="preserve">https://kudafushiresort.com/en/wp-content/uploads/2026/08/FLOATING-BREAKFAST-MENU.pdf</t>
  </si>
  <si>
    <t xml:space="preserve">6bcc01596fee8a273d7590840cde0171bb8f96a0721a3e6a10bb053787fee652</t>
  </si>
  <si>
    <t xml:space="preserve">library/139_kudafushi-resort-spa/dining_menu/2025_FLOATING-BREAKFAST-MENU.pdf</t>
  </si>
  <si>
    <t xml:space="preserve">2025_SEA-EDGE_ASIAN-CUISINE.pdf</t>
  </si>
  <si>
    <t xml:space="preserve">https://kudafushiresort.com/en/wp-content/uploads/2026/08/SEA-EDGE_ASIAN-CUISINE.pdf</t>
  </si>
  <si>
    <t xml:space="preserve">1ce6e96415ca656d889534ab910a2e68825b99e0f73402bea184adfa9012bc81</t>
  </si>
  <si>
    <t xml:space="preserve">library/139_kudafushi-resort-spa/dining_menu/2025_SEA-EDGE_ASIAN-CUISINE.pdf</t>
  </si>
  <si>
    <t xml:space="preserve">2025_OLIVE-ME_PIZZERIA-MENU.pdf</t>
  </si>
  <si>
    <t xml:space="preserve">https://kudafushiresort.com/en/wp-content/uploads/2026/08/OLIVE-ME_PIZZERIA-MENU.pdf</t>
  </si>
  <si>
    <t xml:space="preserve">bbeb7647a732c5b7e732b38bbc5b26456fb52edc48ff7993d676ce6aa253951f</t>
  </si>
  <si>
    <t xml:space="preserve">library/139_kudafushi-resort-spa/dining_menu/2025_OLIVE-ME_PIZZERIA-MENU.pdf</t>
  </si>
  <si>
    <t xml:space="preserve">2025_OLIVE-ME_A-LA-CARTE-MENU.pdf</t>
  </si>
  <si>
    <t xml:space="preserve">https://kudafushiresort.com/en/wp-content/uploads/2026/08/OLIVE-ME_A-LA-CARTE-MENU.pdf</t>
  </si>
  <si>
    <t xml:space="preserve">6325914f2db7bbbd3a9ff8fa2655517f506bfe18f6ae630415125889c7c313b8</t>
  </si>
  <si>
    <t xml:space="preserve">library/139_kudafushi-resort-spa/dining_menu/2025_OLIVE-ME_A-LA-CARTE-MENU.pdf</t>
  </si>
  <si>
    <t xml:space="preserve">2025_AI-SAI-MENU-2025.pdf</t>
  </si>
  <si>
    <t xml:space="preserve">https://kudafushiresort.com/en/wp-content/uploads/2026/08/AI-SAI-MENU-2025.pdf</t>
  </si>
  <si>
    <t xml:space="preserve">6c53f83f07b5a8da0233770b5b7e76e0d3fcbeeb0f3e2d3f2f9dd1a8ee3d9970</t>
  </si>
  <si>
    <t xml:space="preserve">library/139_kudafushi-resort-spa/dining_menu/2025_AI-SAI-MENU-2025.pdf</t>
  </si>
  <si>
    <t xml:space="preserve">2026_EANx.pdf</t>
  </si>
  <si>
    <t xml:space="preserve">https://kudafushiresort.com/en/wp-content/uploads/2026/08/EANx.pdf</t>
  </si>
  <si>
    <t xml:space="preserve">7e203d0b7db13309209993f283198ce35f31b9b11e07a71efbca997f27f4f31c</t>
  </si>
  <si>
    <t xml:space="preserve">library/139_kudafushi-resort-spa/dive_prices/2026_EANx.pdf</t>
  </si>
  <si>
    <t xml:space="preserve">2026_BIG-GAME-FISHING.pdf</t>
  </si>
  <si>
    <t xml:space="preserve">https://kudafushiresort.com/en/wp-content/uploads/2026/08/BIG-GAME-FISHING.pdf</t>
  </si>
  <si>
    <t xml:space="preserve">40823e3d2f8433f88c918a1e66ad32580296fbe82d6c34901ff63c04a704868f</t>
  </si>
  <si>
    <t xml:space="preserve">library/139_kudafushi-resort-spa/dive_prices/2026_BIG-GAME-FISHING.pdf</t>
  </si>
  <si>
    <t xml:space="preserve">2026_AQUASOULS_WATERSPORTS.pdf</t>
  </si>
  <si>
    <t xml:space="preserve">https://kudafushiresort.com/en/wp-content/uploads/2026/08/AQUASOULS_WATERSPORTS.pdf</t>
  </si>
  <si>
    <t xml:space="preserve">7ade2eff8f14032d72a30825ab660cc086928ca8fbbb750cbe0513413528bb46</t>
  </si>
  <si>
    <t xml:space="preserve">library/139_kudafushi-resort-spa/dive_prices/2026_AQUASOULS_WATERSPORTS.pdf</t>
  </si>
  <si>
    <t xml:space="preserve">2025_Diving-Price-List-with-Snorkeling-Rentals.pdf</t>
  </si>
  <si>
    <t xml:space="preserve">https://kudafushiresort.com/en/wp-content/uploads/2026/08/Diving-Price-List-with-Snorkeling-Rentals.pdf</t>
  </si>
  <si>
    <t xml:space="preserve">a9ece5dfd618082c6a65f0eb87876b13dc515f4df291eb79bd05a3bc9675d8c5</t>
  </si>
  <si>
    <t xml:space="preserve">library/139_kudafushi-resort-spa/dive_prices/2025_Diving-Price-List-with-Snorkeling-Rentals.pdf</t>
  </si>
  <si>
    <t xml:space="preserve">2025_Dive-Center-Info.pdf</t>
  </si>
  <si>
    <t xml:space="preserve">https://kudafushiresort.com/en/wp-content/uploads/2026/08/Dive-Center-Info.pdf</t>
  </si>
  <si>
    <t xml:space="preserve">5912406e19c3dbac2751de02a700b241f0aebff677c998aaf26ada40cd6a1794</t>
  </si>
  <si>
    <t xml:space="preserve">library/139_kudafushi-resort-spa/dive_prices/2025_Dive-Center-Info.pdf</t>
  </si>
  <si>
    <t xml:space="preserve">2026_Bubble-Maker.pdf</t>
  </si>
  <si>
    <t xml:space="preserve">https://kudafushiresort.com/en/wp-content/uploads/2026/08/Bubble-Maker.pdf</t>
  </si>
  <si>
    <t xml:space="preserve">f16e662e654060abcc8a6abd017b11fcae65ce27512cc565fb51176896a35ae2</t>
  </si>
  <si>
    <t xml:space="preserve">library/139_kudafushi-resort-spa/excursions/2026_Bubble-Maker.pdf</t>
  </si>
  <si>
    <t xml:space="preserve">2026_KUDAFUSHI-EXCURSION_2026.pdf</t>
  </si>
  <si>
    <t xml:space="preserve">https://kudafushiresort.com/en/wp-content/uploads/2026/08/KUDAFUSHI-EXCURSION_2026.pdf</t>
  </si>
  <si>
    <t xml:space="preserve">ee95674864f7a4d5dc1a35e0750a060c3e2eeef004d42a22a245b02b272ee283</t>
  </si>
  <si>
    <t xml:space="preserve">library/139_kudafushi-resort-spa/excursions/2026_KUDAFUSHI-EXCURSION_2026.pdf</t>
  </si>
  <si>
    <t xml:space="preserve">2026_LITTLE-BUBBLES-CLUB-ACTIVITIES_2026.pdf</t>
  </si>
  <si>
    <t xml:space="preserve">https://kudafushiresort.com/en/wp-content/uploads/2026/08/LITTLE-BUBBLES-CLUB-ACTIVITIES_2026.pdf</t>
  </si>
  <si>
    <t xml:space="preserve">bdc9a318e19a38f0df598e7abb9e640905983c3c9c7a6a1867df139afeaaf72b</t>
  </si>
  <si>
    <t xml:space="preserve">library/139_kudafushi-resort-spa/excursions/2026_LITTLE-BUBBLES-CLUB-ACTIVITIES_2026.pdf</t>
  </si>
  <si>
    <t xml:space="preserve">2026_BABY-SITTING-SERVICES_2026.pdf</t>
  </si>
  <si>
    <t xml:space="preserve">https://kudafushiresort.com/en/wp-content/uploads/2026/08/BABY-SITTING-SERVICES_2026.pdf</t>
  </si>
  <si>
    <t xml:space="preserve">5d8589fbc1c3e2f7565550aca7712eb96ac986a4fe92a932019d10d335f8c388</t>
  </si>
  <si>
    <t xml:space="preserve">library/139_kudafushi-resort-spa/kids/2026_BABY-SITTING-SERVICES_2026.pdf</t>
  </si>
  <si>
    <t xml:space="preserve">2026_SOFTALL_INCLUSIVE_KUDAFUSHI.pdf</t>
  </si>
  <si>
    <t xml:space="preserve">https://kudafushiresort.com/en/wp-content/uploads/2026/09/SOFTALL_INCLUSIVE_KUDAFUSHI.pdf</t>
  </si>
  <si>
    <t xml:space="preserve">abcd61815e4b531b74732d09d620aea503d5c1b032e87810ec7c73d22e1e2825</t>
  </si>
  <si>
    <t xml:space="preserve">library/139_kudafushi-resort-spa/all_inclusive/2026_SOFTALL_INCLUSIVE_KUDAFUSHI.pdf</t>
  </si>
  <si>
    <t xml:space="preserve">2026_Photography-package.pdf</t>
  </si>
  <si>
    <t xml:space="preserve">https://kudafushiresort.com/en/wp-content/uploads/2026/08/Photography-package.pdf</t>
  </si>
  <si>
    <t xml:space="preserve">229f317bdce0ccc3008f5047e9848aa01a65343d2e4a95f072f79bcc18ac959c</t>
  </si>
  <si>
    <t xml:space="preserve">library/139_kudafushi-resort-spa/all_inclusive/2026_Photography-package.pdf</t>
  </si>
  <si>
    <t xml:space="preserve">2026_ALL_INCLUSIVE.pdf</t>
  </si>
  <si>
    <t xml:space="preserve">https://kudafushiresort.com/en/wp-content/uploads/2026/08/ALL_INCLUSIVE.pdf</t>
  </si>
  <si>
    <t xml:space="preserve">4fbae19a11c1b399da4a656bee41c145b0ea46431722532fbd2be0201192ebea</t>
  </si>
  <si>
    <t xml:space="preserve">library/139_kudafushi-resort-spa/all_inclusive/2026_ALL_INCLUSIVE.pdf</t>
  </si>
  <si>
    <t xml:space="preserve">2025_Lovers-Surprise-packages-NEW.pdf</t>
  </si>
  <si>
    <t xml:space="preserve">https://kudafushiresort.com/en/wp-content/uploads/2026/08/Lovers-Surprise-packages-NEW.pdf</t>
  </si>
  <si>
    <t xml:space="preserve">d78809174f28b3c775631f74a4e570e85a0818693b2fb4c0656b1776da1e1375</t>
  </si>
  <si>
    <t xml:space="preserve">library/139_kudafushi-resort-spa/all_inclusive/2025_Lovers-Surprise-packages-NEW.pdf</t>
  </si>
  <si>
    <t xml:space="preserve">2025_Birthday-Blast-packages-NEW.pdf</t>
  </si>
  <si>
    <t xml:space="preserve">https://kudafushiresort.com/en/wp-content/uploads/2026/08/Birthday-Blast-packages-NEW.pdf</t>
  </si>
  <si>
    <t xml:space="preserve">ecf79065710bda36510cd571edd2d3c51322693c59a1fd3342852686b639c255</t>
  </si>
  <si>
    <t xml:space="preserve">library/139_kudafushi-resort-spa/all_inclusive/2025_Birthday-Blast-packages-NEW.pdf</t>
  </si>
  <si>
    <t xml:space="preserve">2026_PADEL-COURT-RENTAL.pdf</t>
  </si>
  <si>
    <t xml:space="preserve">https://kudafushiresort.com/en/wp-content/uploads/2026/08/PADEL-COURT-RENTAL.pdf</t>
  </si>
  <si>
    <t xml:space="preserve">e661e01145f38842b289a256ca1d366498d6797ec9794fb9df031572a44f89f5</t>
  </si>
  <si>
    <t xml:space="preserve">library/139_kudafushi-resort-spa/calendar/2026_PADEL-COURT-RENTAL.pdf</t>
  </si>
  <si>
    <t xml:space="preserve">2025_Stargazing-Cinema-NEW.pdf</t>
  </si>
  <si>
    <t xml:space="preserve">https://kudafushiresort.com/en/wp-content/uploads/2026/08/Stargazing-Cinema-NEW.pdf</t>
  </si>
  <si>
    <t xml:space="preserve">7e06b70dc8124e4e19da242bd127fb8c4dc2e4b8c1938949327170b00af56363</t>
  </si>
  <si>
    <t xml:space="preserve">library/139_kudafushi-resort-spa/brochure/2025_Stargazing-Cinema-NEW.pdf</t>
  </si>
  <si>
    <t xml:space="preserve">2025_STMV_Factsheet__Eng-.pdf</t>
  </si>
  <si>
    <t xml:space="preserve">https://www.neoscapesmaldives.com/wp-content/uploads/STMV_Factsheet__Eng-.pdf</t>
  </si>
  <si>
    <t xml:space="preserve">d6d895f93831c7caf321f37a9a84e6d7a3b8f103ad9f344e60cc5f4817fa912b</t>
  </si>
  <si>
    <t xml:space="preserve">library/140_the-standard-huruvalhi-maldives/factsheet/2025_STMV_Factsheet__Eng-.pdf</t>
  </si>
  <si>
    <t xml:space="preserve">2024_The-Standard-Huruvalhi-Maldives-RESORT-MAP.pdf</t>
  </si>
  <si>
    <t xml:space="preserve">https://www.neoscapesmaldives.com/wp-content/uploads/The-Standard-Huruvalhi-Maldives-RESORT-MAP.pdf</t>
  </si>
  <si>
    <t xml:space="preserve">76c1547c30de786b5381bafe71305276969fb4d01842790f19a4c4841561043a</t>
  </si>
  <si>
    <t xml:space="preserve">library/140_the-standard-huruvalhi-maldives/map/2024_The-Standard-Huruvalhi-Maldives-RESORT-MAP.pdf</t>
  </si>
  <si>
    <t xml:space="preserve">2023_airport-new-counters-map-2023-1.pdf</t>
  </si>
  <si>
    <t xml:space="preserve">https://maldives.ru/doc/airport-new-counters-map-2023-1.pdf</t>
  </si>
  <si>
    <t xml:space="preserve">2402a75ad7c08f90b8593532a493f46e0448a78216ac7d92aa31d35afadeea5a</t>
  </si>
  <si>
    <t xml:space="preserve">library/140_the-standard-huruvalhi-maldives/map/2023_airport-new-counters-map-2023-1.pdf</t>
  </si>
  <si>
    <t xml:space="preserve">ambiguous match [140, 112, 111, 114, 48, 95]</t>
  </si>
  <si>
    <t xml:space="preserve">2023_Airport New Counters Map 2023.pdf</t>
  </si>
  <si>
    <t xml:space="preserve">https://maldives.ru/doc/doc/Airport%20New%20Counters%20Map%202023.pdf</t>
  </si>
  <si>
    <t xml:space="preserve">714f987154a9b8d6a1e377aa1dd3e1b4de9cc97e7c47e8a49aa5c67a319f183e</t>
  </si>
  <si>
    <t xml:space="preserve">library/140_the-standard-huruvalhi-maldives/map/2023_Airport New Counters Map 2023.pdf</t>
  </si>
  <si>
    <t xml:space="preserve">ambiguous match [140, 167, 73, 114, 176, 48, 95]</t>
  </si>
  <si>
    <t xml:space="preserve">2023_Soneva-Fushi-Crusoe-with-Pool-Factsheet.pdf</t>
  </si>
  <si>
    <t xml:space="preserve">https://soneva-offload-media-library.storage.googleapis.com/wp-content/uploads/2021/03/28174156/Soneva-Fushi-Crusoe-with-Pool-Factsheet.pdf</t>
  </si>
  <si>
    <t xml:space="preserve">2f929a072af14969f262ee6655db6de3d5f746fda4cdfb86b88b40e2e25d7910</t>
  </si>
  <si>
    <t xml:space="preserve">library/141_soneva-fushi-resort/factsheet/2023_Soneva-Fushi-Crusoe-with-Pool-Factsheet.pdf</t>
  </si>
  <si>
    <t xml:space="preserve">2019_11747_Soneva-Fushi-Factsheet-2019.pdf</t>
  </si>
  <si>
    <t xml:space="preserve">https://neoscapesmaldives.com/wp-content/uploads/11747_Soneva-Fushi-Factsheet-2019.pdf</t>
  </si>
  <si>
    <t xml:space="preserve">5d53418e9dbde7fd635170172c87756b210913553477d6a0b08c34561990255a</t>
  </si>
  <si>
    <t xml:space="preserve">library/141_soneva-fushi-resort/factsheet/2019_11747_Soneva-Fushi-Factsheet-2019.pdf</t>
  </si>
  <si>
    <t xml:space="preserve">ambiguous match [141, 143]</t>
  </si>
  <si>
    <t xml:space="preserve">2019_11654_Soneva-Fushi-Resort-Features-Map.pdf</t>
  </si>
  <si>
    <t xml:space="preserve">https://neoscapesmaldives.com/wp-content/uploads/11654_Soneva-Fushi-Resort-Features-Map.pdf</t>
  </si>
  <si>
    <t xml:space="preserve">8da7073bfa99c060152d2736d9cdc06eaf10c6904ea70c04db18c5ab060d716a</t>
  </si>
  <si>
    <t xml:space="preserve">library/141_soneva-fushi-resort/map/2019_11654_Soneva-Fushi-Resort-Features-Map.pdf</t>
  </si>
  <si>
    <t xml:space="preserve">2025_A-New-Chapter-Begins-for-SOUL-Festival.pdf</t>
  </si>
  <si>
    <t xml:space="preserve">https://soneva-offload-media-library.storage.googleapis.com/wp-content/uploads/2025/06/19095437/A-New-Chapter-Begins-for-SOUL-Festival.pdf</t>
  </si>
  <si>
    <t xml:space="preserve">3b98f6f043d8ead11076508c635fbba3cc4a8d48f36dbf0843a849fc2f077669</t>
  </si>
  <si>
    <t xml:space="preserve">library/141_soneva-fushi-resort/spa_menu/2025_A-New-Chapter-Begins-for-SOUL-Festival.pdf</t>
  </si>
  <si>
    <t xml:space="preserve">2026_Soneva-Fushi-Valentines-Day-2026.pdf</t>
  </si>
  <si>
    <t xml:space="preserve">https://soneva-offload-media-library.storage.googleapis.com/wp-content/uploads/2026/01/29113418/Soneva-Fushi-Valentines-Day-2026.pdf</t>
  </si>
  <si>
    <t xml:space="preserve">b46823993375cf72cf0d808ea9eaadfd52ef2e3379c40d6d219a495b8282b255</t>
  </si>
  <si>
    <t xml:space="preserve">library/141_soneva-fushi-resort/dining_menu/2026_Soneva-Fushi-Valentines-Day-2026.pdf</t>
  </si>
  <si>
    <t xml:space="preserve">2025_Spring-Flavours-Take-Flight-with-Chef-Wassim-Hallal-at-Soneva-Fushis-Flying-Sauces.pdf</t>
  </si>
  <si>
    <t xml:space="preserve">https://soneva-offload-media-library.storage.googleapis.com/wp-content/uploads/2025/03/10155406/Spring-Flavours-Take-Flight-with-Chef-Wassim-Hallal-at-Soneva-Fushis-Flying-Sauces.pdf</t>
  </si>
  <si>
    <t xml:space="preserve">77477ba3a34c7a335222a701b56e865e7e2f013d9591a39ca3909490c9a67273</t>
  </si>
  <si>
    <t xml:space="preserve">library/141_soneva-fushi-resort/dining_menu/2025_Spring-Flavours-Take-Flight-with-Chef-Wassim-Hallal-at-Soneva-Fushis-Flying-Sauces.pdf</t>
  </si>
  <si>
    <t xml:space="preserve">2026_Soneva_Fushi_Family_Suite_with_Pool.pdf</t>
  </si>
  <si>
    <t xml:space="preserve">https://link.assetfile.io/1ewoZhFcteE6QejLkhQnmK/Soneva+Fushi+Family+Suite+with+Pool.pdf</t>
  </si>
  <si>
    <t xml:space="preserve">75af01d73df73c14a007312cfe03ce5090e2d042b4322d526157aa64c869c2f8</t>
  </si>
  <si>
    <t xml:space="preserve">library/141_soneva-fushi-resort/kids/2026_Soneva_Fushi_Family_Suite_with_Pool.pdf</t>
  </si>
  <si>
    <t xml:space="preserve">2023_Soneva-Fushi-Family-Villa-Suite-with-Pool-Floorplan.pdf</t>
  </si>
  <si>
    <t xml:space="preserve">https://soneva-offload-media-library.storage.googleapis.com/wp-content/uploads/2023/12/20154246/Soneva-Fushi-Family-Villa-Suite-with-Pool-Floorplan.pdf</t>
  </si>
  <si>
    <t xml:space="preserve">a5853f8effec63414ad5f96f030b0d43ae96d992fd57bf91d4e3cbedea259a71</t>
  </si>
  <si>
    <t xml:space="preserve">library/141_soneva-fushi-resort/kids/2023_Soneva-Fushi-Family-Villa-Suite-with-Pool-Floorplan.pdf</t>
  </si>
  <si>
    <t xml:space="preserve">2026_Soneva_Fushi_Villa_Suite_2_Bedroom_with_Pool_Villa_66_.pdf</t>
  </si>
  <si>
    <t xml:space="preserve">https://link.assetfile.io/4GhD3dMxv48ooeU7aXdd5E/Soneva+Fushi+Villa+Suite+2+Bedroom+with+Pool+%28Villa+66%29.pdf</t>
  </si>
  <si>
    <t xml:space="preserve">7714a0bc24d2907719b5c7b48df3263a1edb7c46a4e0f1c79f42e410b4cc0fae</t>
  </si>
  <si>
    <t xml:space="preserve">library/141_soneva-fushi-resort/villa_plans/2026_Soneva_Fushi_Villa_Suite_2_Bedroom_with_Pool_Villa_66_.pdf</t>
  </si>
  <si>
    <t xml:space="preserve">2026_4_Bedroom_Beach_Villa_with_Pool_Villa_69_.pdf</t>
  </si>
  <si>
    <t xml:space="preserve">https://link.assetfile.io/3X27zJSWcsxnUezhrajBZB/4+Bedroom+Beach+Villa+with+Pool%28Villa+69%29.pdf</t>
  </si>
  <si>
    <t xml:space="preserve">8e022b3017515e95b8af5ab7d5ae8ee666d8fbf09d8ab320fffe996da810befd</t>
  </si>
  <si>
    <t xml:space="preserve">library/141_soneva-fushi-resort/villa_plans/2026_4_Bedroom_Beach_Villa_with_Pool_Villa_69_.pdf</t>
  </si>
  <si>
    <t xml:space="preserve">2026_4_Bedroom_Beach_Villa_with_Pool_Villa_65_.pdf</t>
  </si>
  <si>
    <t xml:space="preserve">https://link.assetfile.io/3IygnBq06uuoORF6JBhO4o/4+Bedroom+Beach+Villa+with+Pool+%28Villa+65%29.pdf</t>
  </si>
  <si>
    <t xml:space="preserve">9c0941d37852c850afa0e9d9054fd280d49ff7ede5a700c146e7b36e249d41d5</t>
  </si>
  <si>
    <t xml:space="preserve">library/141_soneva-fushi-resort/villa_plans/2026_4_Bedroom_Beach_Villa_with_Pool_Villa_65_.pdf</t>
  </si>
  <si>
    <t xml:space="preserve">2026_4_Bedroom_Beach_Villa_with_Pool_Villa_18_.pdf</t>
  </si>
  <si>
    <t xml:space="preserve">https://link.assetfile.io/56NLICZ6oGcuExkDeJxmRN/4+Bedroom+Beach+Villa+with+Pool+%28Villa+18%29.pdf</t>
  </si>
  <si>
    <t xml:space="preserve">eb3f2125f288a3e058f12aaba32e8ca20c9d4da4dbc357ba61163c71152c8ab8</t>
  </si>
  <si>
    <t xml:space="preserve">library/141_soneva-fushi-resort/villa_plans/2026_4_Bedroom_Beach_Villa_with_Pool_Villa_18_.pdf</t>
  </si>
  <si>
    <t xml:space="preserve">2024_Soneva-Fushi-Villa-5-_3-Bedroom-Beach-Retreat_.pdf</t>
  </si>
  <si>
    <t xml:space="preserve">https://soneva-offload-media-library.storage.googleapis.com/wp-content/uploads/2021/07/24164728/Soneva-Fushi-Villa-5-_3-Bedroom-Beach-Retreat_.pdf</t>
  </si>
  <si>
    <t xml:space="preserve">0ad579fc1469156040d3a2cae2049855b0a23a7363a05c545c04ffa1b27cf762</t>
  </si>
  <si>
    <t xml:space="preserve">library/141_soneva-fushi-resort/villa_plans/2024_Soneva-Fushi-Villa-5-_3-Bedroom-Beach-Retreat_.pdf</t>
  </si>
  <si>
    <t xml:space="preserve">2024_Soneva-Fushi-Villa-9-_3-Bedroom-Beach-Retreat_.pdf</t>
  </si>
  <si>
    <t xml:space="preserve">https://soneva-offload-media-library.storage.googleapis.com/wp-content/uploads/2024/11/24164703/Soneva-Fushi-Villa-9-_3-Bedroom-Beach-Retreat_.pdf</t>
  </si>
  <si>
    <t xml:space="preserve">a4d838aa347e02542b118135fea0a4d3e872624b9419b322b90b58697e4640b5</t>
  </si>
  <si>
    <t xml:space="preserve">library/141_soneva-fushi-resort/villa_plans/2024_Soneva-Fushi-Villa-9-_3-Bedroom-Beach-Retreat_.pdf</t>
  </si>
  <si>
    <t xml:space="preserve">2024_Villa-18-4-Bedroom-Soneva-Fushi-Villa-Suite-Floorplan.pdf</t>
  </si>
  <si>
    <t xml:space="preserve">https://soneva-offload-media-library.storage.googleapis.com/wp-content/uploads/2024/02/23144042/Villa-18-4-Bedroom-Soneva-Fushi-Villa-Suite-Floorplan.pdf</t>
  </si>
  <si>
    <t xml:space="preserve">d3fdf3cd9cc8b147ba685dd1fa5fcad6a16c7bad1a02776d4b681ecc9410a9ab</t>
  </si>
  <si>
    <t xml:space="preserve">library/141_soneva-fushi-resort/villa_plans/2024_Villa-18-4-Bedroom-Soneva-Fushi-Villa-Suite-Floorplan.pdf</t>
  </si>
  <si>
    <t xml:space="preserve">2024_Villa-69-4-Bedroom-Soneva-Fushi-Villa-Suite-Floorplan.pdf</t>
  </si>
  <si>
    <t xml:space="preserve">https://soneva-offload-media-library.storage.googleapis.com/wp-content/uploads/2024/02/23143939/Villa-69-4-Bedroom-Soneva-Fushi-Villa-Suite-Floorplan.pdf</t>
  </si>
  <si>
    <t xml:space="preserve">3062dc477ccd128a2ea24a328727285a6091eb5fa73a5213a13b51c2e4275ea2</t>
  </si>
  <si>
    <t xml:space="preserve">library/141_soneva-fushi-resort/villa_plans/2024_Villa-69-4-Bedroom-Soneva-Fushi-Villa-Suite-Floorplan.pdf</t>
  </si>
  <si>
    <t xml:space="preserve">2024_Villa-65-4-Bedroom-Soneva-Fushi-Villa-Suite-Floorplan.pdf</t>
  </si>
  <si>
    <t xml:space="preserve">https://soneva-offload-media-library.storage.googleapis.com/wp-content/uploads/2024/02/23143906/Villa-65-4-Bedroom-Soneva-Fushi-Villa-Suite-Floorplan.pdf</t>
  </si>
  <si>
    <t xml:space="preserve">7fc1eac1e8d07ce3bf58d3f9dc28bc04e9d55004ff975afaad6db5d4bcdc642b</t>
  </si>
  <si>
    <t xml:space="preserve">library/141_soneva-fushi-resort/villa_plans/2024_Villa-65-4-Bedroom-Soneva-Fushi-Villa-Suite-Floorplan.pdf</t>
  </si>
  <si>
    <t xml:space="preserve">2024_4-Bedroom-Soneva-Fushi-Villa-Suite-Villa-69-Floorplan.pdf</t>
  </si>
  <si>
    <t xml:space="preserve">https://soneva-offload-media-library.storage.googleapis.com/wp-content/uploads/2024/01/31164056/4-Bedroom-Soneva-Fushi-Villa-Suite-Villa-69-Floorplan.pdf</t>
  </si>
  <si>
    <t xml:space="preserve">430f73d385c4079040acd22661e839b9011a5b3052d4df5bcd809cd21d022c45</t>
  </si>
  <si>
    <t xml:space="preserve">library/141_soneva-fushi-resort/villa_plans/2024_4-Bedroom-Soneva-Fushi-Villa-Suite-Villa-69-Floorplan.pdf</t>
  </si>
  <si>
    <t xml:space="preserve">2024_4-Bedroom-Soneva-Fushi-Villa-Suite-Villa-18-Floorplan.pdf</t>
  </si>
  <si>
    <t xml:space="preserve">https://soneva-offload-media-library.storage.googleapis.com/wp-content/uploads/2024/01/31164043/4-Bedroom-Soneva-Fushi-Villa-Suite-Villa-18-Floorplan.pdf</t>
  </si>
  <si>
    <t xml:space="preserve">dcf450b5160c14be9fb781484c51a10ed56a99c7a52479f0fab6d02fcc6bf91d</t>
  </si>
  <si>
    <t xml:space="preserve">library/141_soneva-fushi-resort/villa_plans/2024_4-Bedroom-Soneva-Fushi-Villa-Suite-Villa-18-Floorplan.pdf</t>
  </si>
  <si>
    <t xml:space="preserve">2023_Soneva-Fushi-2-Bedroom-Crusoe-with-Pool.pdf</t>
  </si>
  <si>
    <t xml:space="preserve">https://soneva-offload-media-library.storage.googleapis.com/wp-content/uploads/2021/03/24165704/Soneva-Fushi-2-Bedroom-Crusoe-with-Pool.pdf</t>
  </si>
  <si>
    <t xml:space="preserve">1e856c2d7b318a84e7aabe4dd1d1e40dc51f21f17611bd6a1bf9903bbec4d245</t>
  </si>
  <si>
    <t xml:space="preserve">library/141_soneva-fushi-resort/villa_plans/2023_Soneva-Fushi-2-Bedroom-Crusoe-with-Pool.pdf</t>
  </si>
  <si>
    <t xml:space="preserve">2023_Soneva-Fushi-2-Bedroom-Crusoe-Residence-with-Pool-_Villa-19_-24-27_.pdf</t>
  </si>
  <si>
    <t xml:space="preserve">https://soneva-offload-media-library.storage.googleapis.com/wp-content/uploads/2021/03/24165107/Soneva-Fushi-2-Bedroom-Crusoe-Residence-with-Pool-_Villa-19_-24-27_.pdf</t>
  </si>
  <si>
    <t xml:space="preserve">268f070d6efbe87c10b4904d95fbe58cc04ef8f0b8f9b5263eecba405363480a</t>
  </si>
  <si>
    <t xml:space="preserve">library/141_soneva-fushi-resort/villa_plans/2023_Soneva-Fushi-2-Bedroom-Crusoe-Residence-with-Pool-_Villa-19_-24-27_.pdf</t>
  </si>
  <si>
    <t xml:space="preserve">2023_Soneva-Fushi-Crusoe-Suite-with-Pool-_20-23-_-28_.pdf</t>
  </si>
  <si>
    <t xml:space="preserve">https://soneva-offload-media-library.storage.googleapis.com/wp-content/uploads/2025/07/17154339/Soneva-Fushi-Crusoe-Suite-with-Pool-_20-23-_-28_.pdf</t>
  </si>
  <si>
    <t xml:space="preserve">dba769d3a38532a6accc3720066e3d5a6daef0df9352fa9d57818cc81800e6e9</t>
  </si>
  <si>
    <t xml:space="preserve">library/141_soneva-fushi-resort/villa_plans/2023_Soneva-Fushi-Crusoe-Suite-with-Pool-_20-23-_-28_.pdf</t>
  </si>
  <si>
    <t xml:space="preserve">2022_Soneva-Fushi-Crusoe-Suite-with-Pool-_Villa-16_.pdf</t>
  </si>
  <si>
    <t xml:space="preserve">https://soneva-offload-media-library.storage.googleapis.com/wp-content/uploads/2021/03/24165439/Soneva-Fushi-Crusoe-Suite-with-Pool-_Villa-16_.pdf</t>
  </si>
  <si>
    <t xml:space="preserve">4c87e48146277f86c1cf9b0cef8994dba44392dd911cd719b33200afcd41120a</t>
  </si>
  <si>
    <t xml:space="preserve">library/141_soneva-fushi-resort/villa_plans/2022_Soneva-Fushi-Crusoe-Suite-with-Pool-_Villa-16_.pdf</t>
  </si>
  <si>
    <t xml:space="preserve">2022_Soneva-Fushi-Crusoe-Suite-with-Pool-_Villa-17_.pdf</t>
  </si>
  <si>
    <t xml:space="preserve">https://soneva-offload-media-library.storage.googleapis.com/wp-content/uploads/2021/03/24165430/Soneva-Fushi-Crusoe-Suite-with-Pool-_Villa-17_.pdf</t>
  </si>
  <si>
    <t xml:space="preserve">8c626a43624e512c07bd1c3df464e4f734447571465dcb19bd151f881dfae550</t>
  </si>
  <si>
    <t xml:space="preserve">library/141_soneva-fushi-resort/villa_plans/2022_Soneva-Fushi-Crusoe-Suite-with-Pool-_Villa-17_.pdf</t>
  </si>
  <si>
    <t xml:space="preserve">2025_Global-Experts-Unite-at-Soneva-Fushi-for-Dialogue-on-Coral-Reef-Restoration-and-Resilience.pdf</t>
  </si>
  <si>
    <t xml:space="preserve">https://soneva-offload-media-library.storage.googleapis.com/wp-content/uploads/2025/01/22105807/Global-Experts-Unite-at-Soneva-Fushi-for-Dialogue-on-Coral-Reef-Restoration-and-Resilience.pdf</t>
  </si>
  <si>
    <t xml:space="preserve">cdc3b124b46fb216bd7fb04347a99cbc44e5eedef4a9d8d0e8c1b396d4fd14c0</t>
  </si>
  <si>
    <t xml:space="preserve">library/141_soneva-fushi-resort/sustainability/2025_Global-Experts-Unite-at-Soneva-Fushi-for-Dialogue-on-Coral-Reef-Restoration-and-Resilience.pdf</t>
  </si>
  <si>
    <t xml:space="preserve">2023_Soneva-Launches-AquaTerra-Centre-at-Soneva-Fushi.pdf</t>
  </si>
  <si>
    <t xml:space="preserve">https://soneva-offload-media-library.storage.googleapis.com/wp-content/uploads/2025/06/23172220/Soneva-Launches-AquaTerra-Centre-at-Soneva-Fushi.pdf</t>
  </si>
  <si>
    <t xml:space="preserve">9d7611bb4ea39aaef79c3d708c7c11f5a53bccbd1607fd7912508ad8394db90a</t>
  </si>
  <si>
    <t xml:space="preserve">library/141_soneva-fushi-resort/sustainability/2023_Soneva-Launches-AquaTerra-Centre-at-Soneva-Fushi.pdf</t>
  </si>
  <si>
    <t xml:space="preserve">2026_Festive-Brochure-Soneva-Fushi.pdf</t>
  </si>
  <si>
    <t xml:space="preserve">https://soneva-offload-media-library.storage.googleapis.com/wp-content/uploads/2025/10/15143604/Festive-Brochure-Soneva-Fushi.pdf</t>
  </si>
  <si>
    <t xml:space="preserve">2f7ee6a8678e3f32472b61e3f1610b6baa52e69afd0b06b3fbdaee000e396e58</t>
  </si>
  <si>
    <t xml:space="preserve">library/141_soneva-fushi-resort/calendar/2026_Festive-Brochure-Soneva-Fushi.pdf</t>
  </si>
  <si>
    <t xml:space="preserve">2018_DREAMLAND-Diving-FAQs-English.pdf</t>
  </si>
  <si>
    <t xml:space="preserve">https://dreamland.com.mv/wp-content/uploads/2024/08/DREAMLAND-Diving-FAQs-English.pdf</t>
  </si>
  <si>
    <t xml:space="preserve">https://dreamland.com.mv/wp-content/uploads/2024/08/DREAMLAND-Diving-FAQs-English.pdf | https://dreamland.com.mv/wp-content/uploads/2023/08/DREAMLAND-Diving-FAQs-English.pdf</t>
  </si>
  <si>
    <t xml:space="preserve">4955258ce769ef96955c21001cd99712ad0585db81389e6f13d51382e4fd2d0b</t>
  </si>
  <si>
    <t xml:space="preserve">library/142_safari-island/dive_prices/2018_DREAMLAND-Diving-FAQs-English.pdf</t>
  </si>
  <si>
    <t xml:space="preserve">ambiguous match [142, 10]</t>
  </si>
  <si>
    <t xml:space="preserve">2019_12291_Soneva-Jani-Resort-Factesheet-NEO.pdf</t>
  </si>
  <si>
    <t xml:space="preserve">https://www.neoscapesmaldives.com/wp-content/uploads/12291_Soneva-Jani-Resort-Factesheet-NEO.pdf</t>
  </si>
  <si>
    <t xml:space="preserve">84cace796d3df921a612ed1b10bc0383d461b3571a85d7d6a727fdf3a7c22fd3</t>
  </si>
  <si>
    <t xml:space="preserve">library/143_soneva-jani/factsheet/2019_12291_Soneva-Jani-Resort-Factesheet-NEO.pdf</t>
  </si>
  <si>
    <t xml:space="preserve">2026_SJR-Map-H.pdf</t>
  </si>
  <si>
    <t xml:space="preserve">https://soneva-offload-media-library.storage.googleapis.com/wp-content/uploads/2022/10/09101434/SJR-Map-H.pdf</t>
  </si>
  <si>
    <t xml:space="preserve">e71f189dcff32846d61e2b617474d18c59d8b8e13e23d8aef409aea82703c7db</t>
  </si>
  <si>
    <t xml:space="preserve">library/143_soneva-jani/map/2026_SJR-Map-H.pdf</t>
  </si>
  <si>
    <t xml:space="preserve">2026_Soneva_Fushi_Map_-_Horizontal.pdf</t>
  </si>
  <si>
    <t xml:space="preserve">https://link.assetfile.io/1Sur2L8xTyPg11nIvwzLjc/Soneva+Fushi+Map+-+Horizontal.pdf</t>
  </si>
  <si>
    <t xml:space="preserve">fb95337f454f80f4149cadb848e364568b051cfb692a90174c73414398b430d0</t>
  </si>
  <si>
    <t xml:space="preserve">library/143_soneva-jani/map/2026_Soneva_Fushi_Map_-_Horizontal.pdf</t>
  </si>
  <si>
    <t xml:space="preserve">2026_Soneva_Jani_Map_-_Horizontal.pdf</t>
  </si>
  <si>
    <t xml:space="preserve">https://link.assetfile.io/5xB7HFG69JgkQlWv9nJAh8/Soneva+Jani+Map+-+Horizontal.pdf</t>
  </si>
  <si>
    <t xml:space="preserve">6cf01f4f47fa0f4f487a91fa7334194358a3d64bf18288f058ae89636c6b5dd9</t>
  </si>
  <si>
    <t xml:space="preserve">library/143_soneva-jani/map/2026_Soneva_Jani_Map_-_Horizontal.pdf</t>
  </si>
  <si>
    <t xml:space="preserve">2019_12096_Soneva-Jani-Resort-Map-1.pdf</t>
  </si>
  <si>
    <t xml:space="preserve">https://www.neoscapesmaldives.com/wp-content/uploads/12096_Soneva-Jani-Resort-Map-1.pdf</t>
  </si>
  <si>
    <t xml:space="preserve">229239703f8996ad0554a9df5201f8f69ea4e5364b81cac55f770eb3fb815fc0</t>
  </si>
  <si>
    <t xml:space="preserve">library/143_soneva-jani/map/2019_12096_Soneva-Jani-Resort-Map-1.pdf</t>
  </si>
  <si>
    <t xml:space="preserve">2024_Soleni-Price-list24-25-SJR.pdf</t>
  </si>
  <si>
    <t xml:space="preserve">https://soneva-offload-media-library.storage.googleapis.com/wp-content/uploads/2022/02/07163623/Soleni-Price-list24-25-SJR.pdf</t>
  </si>
  <si>
    <t xml:space="preserve">284b805ddf62fbd4f14d866277d97d51072da773df8ef969947f81d2f0ab480a</t>
  </si>
  <si>
    <t xml:space="preserve">library/143_soneva-jani/dive_prices/2024_Soleni-Price-list24-25-SJR.pdf</t>
  </si>
  <si>
    <t xml:space="preserve">2024_Soneva-Jani-Diving-2023-2024.pdf</t>
  </si>
  <si>
    <t xml:space="preserve">https://soneva-offload-media-library.storage.googleapis.com/wp-content/uploads/2022/02/06184040/Soneva-Jani-Diving-2023-2024.pdf</t>
  </si>
  <si>
    <t xml:space="preserve">e95d85f6b5aafdde7c298647afe62540caf16dd82a15ae7453f7ee0e30a6a682</t>
  </si>
  <si>
    <t xml:space="preserve">library/143_soneva-jani/dive_prices/2024_Soneva-Jani-Diving-2023-2024.pdf</t>
  </si>
  <si>
    <t xml:space="preserve">2025_Soneva-Fushi.pdf</t>
  </si>
  <si>
    <t xml:space="preserve">https://awesomegetawaymaldives.com/wp-content/uploads/2026/03/Soneva-Fushi.pdf</t>
  </si>
  <si>
    <t xml:space="preserve">https://awesomegetawaymaldives.com/wp-content/uploads/2026/03/Soneva-Fushi.pdf | https://awesomegetawaymaldives.com/wp-content/uploads/2026/03/Soneva-Fushi-Resort-Factsheet.pdf</t>
  </si>
  <si>
    <t xml:space="preserve">142c2d5384a389e869130f9a7576cb040aafc21889fe7fa8a1b47abeb350d59f</t>
  </si>
  <si>
    <t xml:space="preserve">library/143_soneva-jani/excursions/2025_Soneva-Fushi.pdf</t>
  </si>
  <si>
    <t xml:space="preserve">2019_Soneva-Jani.pdf</t>
  </si>
  <si>
    <t xml:space="preserve">https://awesomegetawaymaldives.com/wp-content/uploads/2026/03/Soneva-Jani.pdf</t>
  </si>
  <si>
    <t xml:space="preserve">https://awesomegetawaymaldives.com/wp-content/uploads/2026/03/Soneva-Jani.pdf | https://awesomegetawaymaldives.com/wp-content/uploads/2026/03/Soneva-Jani-Resort-Factesheet.pdf</t>
  </si>
  <si>
    <t xml:space="preserve">f2c28a475ea2dd8d9e758cfb464ac2eacf374abb81895d5f327a85abf485f30b</t>
  </si>
  <si>
    <t xml:space="preserve">library/143_soneva-jani/villa_plans/2019_Soneva-Jani.pdf</t>
  </si>
  <si>
    <t xml:space="preserve">2026_Festive-Brochure-Soneva-Jani.pdf</t>
  </si>
  <si>
    <t xml:space="preserve">https://soneva-offload-media-library.storage.googleapis.com/wp-content/uploads/2025/10/15143611/Festive-Brochure-Soneva-Jani.pdf</t>
  </si>
  <si>
    <t xml:space="preserve">a6f1e8d3205020325f2414cafeb52d07e528a679b702d68f0d58b562ff357117</t>
  </si>
  <si>
    <t xml:space="preserve">library/143_soneva-jani/calendar/2026_Festive-Brochure-Soneva-Jani.pdf</t>
  </si>
  <si>
    <t xml:space="preserve">2023_Anantara_Dhigu_Maldives_Factsheet_January_2023.pdf</t>
  </si>
  <si>
    <t xml:space="preserve">https://www.neoscapesmaldives.com/wp-content/uploads/Anantara_Dhigu_Maldives_Factsheet_January_2023.pdf</t>
  </si>
  <si>
    <t xml:space="preserve">517249b58dd75812e0e056bf0102ead43622f07fecfd45897d17c3d8dc4e118d</t>
  </si>
  <si>
    <t xml:space="preserve">library/145_anantara-resort-and-spa-maldives/factsheet/2023_Anantara_Dhigu_Maldives_Factsheet_January_2023.pdf</t>
  </si>
  <si>
    <t xml:space="preserve">2021_Anantara_Dhigu_Maldives_Island_Map_December_2021.pdf</t>
  </si>
  <si>
    <t xml:space="preserve">https://www.neoscapesmaldives.com/wp-content/uploads/Anantara_Dhigu_Maldives_Island_Map_December_2021.pdf</t>
  </si>
  <si>
    <t xml:space="preserve">d3a4041ba26236e0b12371a6253274b830f937115573c64be98c7e8009dbb45c</t>
  </si>
  <si>
    <t xml:space="preserve">library/145_anantara-resort-and-spa-maldives/map/2021_Anantara_Dhigu_Maldives_Island_Map_December_2021.pdf</t>
  </si>
  <si>
    <t xml:space="preserve">2023_Anantara_Veli_Maldives_Factsheet_January_2023.pdf</t>
  </si>
  <si>
    <t xml:space="preserve">https://www.neoscapesmaldives.com/wp-content/uploads/Anantara_Veli_Maldives_Factsheet_January_2023.pdf</t>
  </si>
  <si>
    <t xml:space="preserve">612aa3fe2e0168c9a115ef485a3cd0938bacf1afe20f251ae8c7123a235826cd</t>
  </si>
  <si>
    <t xml:space="preserve">library/146_anantara-veli-and-naladhu/factsheet/2023_Anantara_Veli_Maldives_Factsheet_January_2023.pdf</t>
  </si>
  <si>
    <t xml:space="preserve">2023_Anantara_Veli_Maldives_Siteplan_January_2023.pdf</t>
  </si>
  <si>
    <t xml:space="preserve">https://www.neoscapesmaldives.com/wp-content/uploads/Anantara_Veli_Maldives_Siteplan_January_2023.pdf</t>
  </si>
  <si>
    <t xml:space="preserve">f04d4fab6af6b6810d8564b87544b7fef5026fd01bedcb2ad95f7e04cfec3fb3</t>
  </si>
  <si>
    <t xml:space="preserve">library/146_anantara-veli-and-naladhu/map/2023_Anantara_Veli_Maldives_Siteplan_January_2023.pdf</t>
  </si>
  <si>
    <t xml:space="preserve">2026_factsheet-vilu-reef-2026-hr.pdf</t>
  </si>
  <si>
    <t xml:space="preserve">https://www.sunsiyam.com/media/5q0hgbtr/factsheet-vilu-reef-2026-hr.pdf</t>
  </si>
  <si>
    <t xml:space="preserve">89daf131b8800cdce67ac0e5c5091bdd2ae7e399c871c6361c8d51749e4f56cb</t>
  </si>
  <si>
    <t xml:space="preserve">library/147_sun-siyam-vilu-reef-maldives/factsheet/2026_factsheet-vilu-reef-2026-hr.pdf</t>
  </si>
  <si>
    <t xml:space="preserve">2019_Fact-Sheet-2019.pdf</t>
  </si>
  <si>
    <t xml:space="preserve">https://www.neoscapesmaldives.com/wp-content/uploads/Fact-Sheet-2019.pdf</t>
  </si>
  <si>
    <t xml:space="preserve">2aca940ba91a9e21b72841aa510d4a2283b4caf422e30ee46954b6a9a1c24322</t>
  </si>
  <si>
    <t xml:space="preserve">library/147_sun-siyam-vilu-reef-maldives/factsheet/2019_Fact-Sheet-2019.pdf</t>
  </si>
  <si>
    <t xml:space="preserve">2025_ultimate-honeymoon-ssvr.pdf</t>
  </si>
  <si>
    <t xml:space="preserve">https://www.sunsiyam.com/media/jv5nmz43/ultimate-honeymoon-ssvr.pdf</t>
  </si>
  <si>
    <t xml:space="preserve">76ab85e61d67e54788c6ad23d34644af40f5d6204a09aca70f786df9fa8fc0aa</t>
  </si>
  <si>
    <t xml:space="preserve">library/147_sun-siyam-vilu-reef-maldives/wedding/2025_ultimate-honeymoon-ssvr.pdf</t>
  </si>
  <si>
    <t xml:space="preserve">2026_ssvr-ai-meal-plan-26.pdf</t>
  </si>
  <si>
    <t xml:space="preserve">https://www.sunsiyam.com/media/jn3h3idp/ssvr-ai-meal-plan-26.pdf</t>
  </si>
  <si>
    <t xml:space="preserve">2216fe77a3d349c2ce59b342502f133bacc957402595e229274757208fb939aa</t>
  </si>
  <si>
    <t xml:space="preserve">library/147_sun-siyam-vilu-reef-maldives/map/2026_ssvr-ai-meal-plan-26.pdf</t>
  </si>
  <si>
    <t xml:space="preserve">ambiguous match [147]</t>
  </si>
  <si>
    <t xml:space="preserve">2019_MAP.pdf</t>
  </si>
  <si>
    <t xml:space="preserve">https://www.neoscapesmaldives.com/wp-content/uploads/MAP.pdf</t>
  </si>
  <si>
    <t xml:space="preserve">e888e4e5991eddac91c1b4bc69d2d17edfaf950952dbaf6a43b10d9d10a07d92</t>
  </si>
  <si>
    <t xml:space="preserve">library/147_sun-siyam-vilu-reef-maldives/map/2019_MAP.pdf</t>
  </si>
  <si>
    <t xml:space="preserve">2024_athireege.pdf</t>
  </si>
  <si>
    <t xml:space="preserve">https://www.sunsiyam.com/media/yqgbihlu/athireege.pdf</t>
  </si>
  <si>
    <t xml:space="preserve">7ac3d82f6139a772811a963cb51b905525da1fcc925adfe64ca42b5c2d7e299f</t>
  </si>
  <si>
    <t xml:space="preserve">library/147_sun-siyam-vilu-reef-maldives/dining_menu/2024_athireege.pdf</t>
  </si>
  <si>
    <t xml:space="preserve">2026_ssvr-golden-week-gazette-260921.pdf</t>
  </si>
  <si>
    <t xml:space="preserve">https://www.sunsiyam.com/media/dv1fvxyl/ssvr-golden-week-gazette-260921.pdf</t>
  </si>
  <si>
    <t xml:space="preserve">d5819a9203cb637f4e009a92009efe79ec39a053487c1d4295f30414f9d1a736</t>
  </si>
  <si>
    <t xml:space="preserve">library/147_sun-siyam-vilu-reef-maldives/dive_prices/2026_ssvr-golden-week-gazette-260921.pdf</t>
  </si>
  <si>
    <t xml:space="preserve">2026_ssvr-festive-gazette-26-27-eutopia-r.pdf</t>
  </si>
  <si>
    <t xml:space="preserve">https://www.sunsiyam.com/media/j1vp02dn/ssvr-festive-gazette-26-27-eutopia-r.pdf</t>
  </si>
  <si>
    <t xml:space="preserve">ad67d08dcc9bb946c2865003e5d673fb5ddf46c6441dfb8de067418e85b95b11</t>
  </si>
  <si>
    <t xml:space="preserve">library/147_sun-siyam-vilu-reef-maldives/calendar/2026_ssvr-festive-gazette-26-27-eutopia-r.pdf</t>
  </si>
  <si>
    <t xml:space="preserve">2026_iru-fushi_factsheet.pdf</t>
  </si>
  <si>
    <t xml:space="preserve">https://www.sunsiyam.com/media/kt3el3ns/iru-fushi_factsheet.pdf</t>
  </si>
  <si>
    <t xml:space="preserve">7e73fb6e4c1ffdaaf1f053e2913f69424d182d7d961e275d45aea8bd5a03b970</t>
  </si>
  <si>
    <t xml:space="preserve">library/148_sun-siyam-iru-fushi-maldives/factsheet/2026_iru-fushi_factsheet.pdf</t>
  </si>
  <si>
    <t xml:space="preserve">2016_TSSI-Factsheet.pdf</t>
  </si>
  <si>
    <t xml:space="preserve">https://www.neoscapesmaldives.com/wp-content/uploads/TSSI-Factsheet.pdf</t>
  </si>
  <si>
    <t xml:space="preserve">68fdbde2d08d5c31fabd0334f45ed3fa375f9b02bfdd1177348393a19b5be867</t>
  </si>
  <si>
    <t xml:space="preserve">library/148_sun-siyam-iru-fushi-maldives/factsheet/2016_TSSI-Factsheet.pdf</t>
  </si>
  <si>
    <t xml:space="preserve">2026_ultimate-honeymoon-ssif.pdf</t>
  </si>
  <si>
    <t xml:space="preserve">https://www.sunsiyam.com/media/dzmlvgtf/ultimate-honeymoon-ssif.pdf</t>
  </si>
  <si>
    <t xml:space="preserve">c73b45e6780612100edbec73b064dadc8e01eac2c7f657af8da77d1abf23a713</t>
  </si>
  <si>
    <t xml:space="preserve">library/148_sun-siyam-iru-fushi-maldives/wedding/2026_ultimate-honeymoon-ssif.pdf</t>
  </si>
  <si>
    <t xml:space="preserve">ambiguous match [148]</t>
  </si>
  <si>
    <t xml:space="preserve">2025_sun-siyam-iru-fushi_wedding-brochure.pdf</t>
  </si>
  <si>
    <t xml:space="preserve">https://www.sunsiyam.com/media/yc2hlmeb/sun-siyam-iru-fushi_wedding-brochure.pdf</t>
  </si>
  <si>
    <t xml:space="preserve">a35f663ccfe98a7fcce2ffb4fb8d5987377fa484d28d374bf5bcfa06254abd64</t>
  </si>
  <si>
    <t xml:space="preserve">library/148_sun-siyam-iru-fushi-maldives/wedding/2025_sun-siyam-iru-fushi_wedding-brochure.pdf</t>
  </si>
  <si>
    <t xml:space="preserve">2027_iru-fushi-bespoke-meal-plan.pdf</t>
  </si>
  <si>
    <t xml:space="preserve">https://www.sunsiyam.com/media/owkd2eb1/iru-fushi-bespoke-meal-plan.pdf</t>
  </si>
  <si>
    <t xml:space="preserve">5c79c51b6c7cbcb8eaf8b60f8f1f132c8582fcbcd2218d3148716cb48bd86112</t>
  </si>
  <si>
    <t xml:space="preserve">library/148_sun-siyam-iru-fushi-maldives/map/2027_iru-fushi-bespoke-meal-plan.pdf</t>
  </si>
  <si>
    <t xml:space="preserve">2019_TSSI-Island-Map.pdf</t>
  </si>
  <si>
    <t xml:space="preserve">https://www.neoscapesmaldives.com/wp-content/uploads/TSSI-Island-Map.pdf</t>
  </si>
  <si>
    <t xml:space="preserve">6f5e4f25df19555ccfee60449a2c564a5d791ad64882b7c843eddd072014c80c</t>
  </si>
  <si>
    <t xml:space="preserve">library/148_sun-siyam-iru-fushi-maldives/map/2019_TSSI-Island-Map.pdf</t>
  </si>
  <si>
    <t xml:space="preserve">2026_La-Belle-Vie-Menu_Digital.pdf</t>
  </si>
  <si>
    <t xml:space="preserve">https://www.nivahotelsandresorts.com/wp-content/uploads/2026/06/La-Belle-Vie-Menu_Digital.pdf</t>
  </si>
  <si>
    <t xml:space="preserve">76a292675734f4723e46675f70944b3f900623d6729d3966b15001d51b3142cc</t>
  </si>
  <si>
    <t xml:space="preserve">library/148_sun-siyam-iru-fushi-maldives/dining_menu/2026_La-Belle-Vie-Menu_Digital.pdf</t>
  </si>
  <si>
    <t xml:space="preserve">2027_iru-fushi-24-hour-premium-all-inclusive-dine-around.pdf</t>
  </si>
  <si>
    <t xml:space="preserve">https://www.sunsiyam.com/media/yp5hluk1/iru-fushi-24-hour-premium-all-inclusive-dine-around.pdf</t>
  </si>
  <si>
    <t xml:space="preserve">2b039c0de71ce582f667e140d894e1677dd83a4a7a291c4f251c55593149ccdc</t>
  </si>
  <si>
    <t xml:space="preserve">library/148_sun-siyam-iru-fushi-maldives/all_inclusive/2027_iru-fushi-24-hour-premium-all-inclusive-dine-around.pdf</t>
  </si>
  <si>
    <t xml:space="preserve">2026_so_sotogrande_press-release_green-key_EN.pdf</t>
  </si>
  <si>
    <t xml:space="preserve">https://so-hotels.com/wp-content/uploads/sites/19/2026/01/so_sotogrande_press-release_green-key_EN.pdf</t>
  </si>
  <si>
    <t xml:space="preserve">c73268153eaeedc2aace1d3e9eaa0bfee677ba2e2dccd82537e73a22a7329b77</t>
  </si>
  <si>
    <t xml:space="preserve">library/148_sun-siyam-iru-fushi-maldives/sustainability/2026_so_sotogrande_press-release_green-key_EN.pdf</t>
  </si>
  <si>
    <t xml:space="preserve">2027_Sun-Siyam-Iru-Fushi-Our-Festive-Brochure-2026-2027.pdf</t>
  </si>
  <si>
    <t xml:space="preserve">https://letsgomaldives.com/wp-content/uploads/2026/08/Sun-Siyam-Iru-Fushi-Our-Festive-Brochure-2026-2027.pdf</t>
  </si>
  <si>
    <t xml:space="preserve">a04b8d1178c701bd644e4fe0dec0ef08c5e7f72b9d4c988e48f7906da91b4e88</t>
  </si>
  <si>
    <t xml:space="preserve">library/148_sun-siyam-iru-fushi-maldives/calendar/2027_Sun-Siyam-Iru-Fushi-Our-Festive-Brochure-2026-2027.pdf</t>
  </si>
  <si>
    <t xml:space="preserve">2026_iru-fushi_festive-season_2026-27pdf.pdf</t>
  </si>
  <si>
    <t xml:space="preserve">https://www.sunsiyam.com/media/ho2nl1ov/iru-fushi_festive-season_2026-27pdf.pdf</t>
  </si>
  <si>
    <t xml:space="preserve">b6e49be4515fff4ff0e0d4c74ac39a12089e0cc1d67a4fab21f0eb158af71853</t>
  </si>
  <si>
    <t xml:space="preserve">library/148_sun-siyam-iru-fushi-maldives/calendar/2026_iru-fushi_festive-season_2026-27pdf.pdf</t>
  </si>
  <si>
    <t xml:space="preserve">2023_Sun_Siyam_Iru_Fushi-A-BEACHY-AFFAIR-FESTIVE-BOOKLET-2022-2023.pdf</t>
  </si>
  <si>
    <t xml:space="preserve">https://letsgomaldives.com/wp-content/uploads/2022/11/Sun_Siyam_Iru_Fushi-A-BEACHY-AFFAIR-FESTIVE-BOOKLET-2022-2023.pdf</t>
  </si>
  <si>
    <t xml:space="preserve">cc7363c0fa99e040294a24260ec8bee2f248f977da4230c8f344d73d0d3f36fe</t>
  </si>
  <si>
    <t xml:space="preserve">library/148_sun-siyam-iru-fushi-maldives/calendar/2023_Sun_Siyam_Iru_Fushi-A-BEACHY-AFFAIR-FESTIVE-BOOKLET-2022-2023.pdf</t>
  </si>
  <si>
    <t xml:space="preserve">2026_SOVienna_Edit.pdf</t>
  </si>
  <si>
    <t xml:space="preserve">https://so-hotels.com/wp-content/uploads/sites/19/2026/07/SOVienna_Edit.pdf</t>
  </si>
  <si>
    <t xml:space="preserve">f27f48c01aa68af7f8c2b9f65bb6786adafa34643eca91f5aa580e682bc3b9f2</t>
  </si>
  <si>
    <t xml:space="preserve">library/148_sun-siyam-iru-fushi-maldives/brochure/2026_SOVienna_Edit.pdf</t>
  </si>
  <si>
    <t xml:space="preserve">2021_BREAKOUT_Playbook.pdf</t>
  </si>
  <si>
    <t xml:space="preserve">https://hotel.hardrock.com/maldives/files/6016/BREAKOUT_Playbook.pdf</t>
  </si>
  <si>
    <t xml:space="preserve">4f4a43de8825556ca618eace15390b47ae058430ab37fc386461174c032a8eee</t>
  </si>
  <si>
    <t xml:space="preserve">library/148_sun-siyam-iru-fushi-maldives/brochure/2021_BREAKOUT_Playbook.pdf</t>
  </si>
  <si>
    <t xml:space="preserve">2020_vzyd4tjv.pdf</t>
  </si>
  <si>
    <t xml:space="preserve">https://visitmaldives.s3.amazonaws.com/4w8pP6wK/vzyd4tjv.pdf</t>
  </si>
  <si>
    <t xml:space="preserve">93bda84448730ca6a2c330aea32cbf01b63bc3723269dcd9f8193a6b5ae11c9a</t>
  </si>
  <si>
    <t xml:space="preserve">library/148_sun-siyam-iru-fushi-maldives/brochure/2020_vzyd4tjv.pdf</t>
  </si>
  <si>
    <t xml:space="preserve">2026_so_sotogrand_press-release_valentines-2026_EN.pdf</t>
  </si>
  <si>
    <t xml:space="preserve">https://so-hotels.com/wp-content/uploads/sites/19/2026/01/so_sotogrand_press-release_valentines-2026_EN.pdf</t>
  </si>
  <si>
    <t xml:space="preserve">aa7b6495b2e2c2159299997ef433dd69e6359e42262fb5e2235fefe1c28ee375</t>
  </si>
  <si>
    <t xml:space="preserve">library/148_sun-siyam-iru-fushi-maldives/press_kit/2026_so_sotogrand_press-release_valentines-2026_EN.pdf</t>
  </si>
  <si>
    <t xml:space="preserve">2026_XDER_AGB.pdf</t>
  </si>
  <si>
    <t xml:space="preserve">meiers-weltreisen.de</t>
  </si>
  <si>
    <t xml:space="preserve">https://eu-assets.contentstack.com/v3/assets/blt7d97d569bd055024/blt26f60532d442bd7c/69c68449c82dc1532f812715/XDER_AGB.pdf</t>
  </si>
  <si>
    <t xml:space="preserve">d9f097a7399ca4030e87580f0865b87733329e5e3e3d2f5f4218e59cff79469b</t>
  </si>
  <si>
    <t xml:space="preserve">library/148_sun-siyam-iru-fushi-maldives/other/2026_XDER_AGB.pdf</t>
  </si>
  <si>
    <t xml:space="preserve">2025_XMWR_AGB.pdf</t>
  </si>
  <si>
    <t xml:space="preserve">https://eu-assets.contentstack.com/v3/assets/blt7d97d569bd055024/blt43dabc789711786a/6888d5ac5fca5710d06c561c/XMWR_AGB.pdf</t>
  </si>
  <si>
    <t xml:space="preserve">95a6a2c8745108ad48a58e5d3e9e66ec5a65d8157a679e766bb9ef0265fdd6c0</t>
  </si>
  <si>
    <t xml:space="preserve">library/148_sun-siyam-iru-fushi-maldives/other/2025_XMWR_AGB.pdf</t>
  </si>
  <si>
    <t xml:space="preserve">2025_XJAHN_AGB.pdf</t>
  </si>
  <si>
    <t xml:space="preserve">https://eu-assets.contentstack.com/v3/assets/blt7d97d569bd055024/blt23bc835c2f9b411e/6888d5ac67ba802b623395f0/XJAHN_AGB.pdf</t>
  </si>
  <si>
    <t xml:space="preserve">d38a3b505cc94435c1dae9dd3111b06c0efc53657742c8afb1762456a3b6a16c</t>
  </si>
  <si>
    <t xml:space="preserve">library/148_sun-siyam-iru-fushi-maldives/other/2025_XJAHN_AGB.pdf</t>
  </si>
  <si>
    <t xml:space="preserve">2025_JAHN_online_S2025.pdf</t>
  </si>
  <si>
    <t xml:space="preserve">https://eu-assets.contentstack.com/v3/assets/blte218090c2a6fb1e2/blt144fd52508431c08/67c56d90f07601fbadef6b1c/JAHN_online_S2025.pdf</t>
  </si>
  <si>
    <t xml:space="preserve">f039f44b75a90f1610bf6f723ab71c0a38d2659a9d03e88b4e9602d746a10b0c</t>
  </si>
  <si>
    <t xml:space="preserve">library/148_sun-siyam-iru-fushi-maldives/other/2025_JAHN_online_S2025.pdf</t>
  </si>
  <si>
    <t xml:space="preserve">2025_XITS_AGB.pdf</t>
  </si>
  <si>
    <t xml:space="preserve">https://eu-assets.contentstack.com/v3/assets/blt7d97d569bd055024/blt1b8bccd6d15fbefb/6888d5acc97087420f4ae726/XITS_AGB.pdf</t>
  </si>
  <si>
    <t xml:space="preserve">022ad22a18676996dde11ecc6f1041176fb8a27bf679658750d727db72b170de</t>
  </si>
  <si>
    <t xml:space="preserve">library/148_sun-siyam-iru-fushi-maldives/other/2025_XITS_AGB.pdf</t>
  </si>
  <si>
    <t xml:space="preserve">2024_BookingScamFAQ_TI1.pdf</t>
  </si>
  <si>
    <t xml:space="preserve">tropical-islands.de</t>
  </si>
  <si>
    <t xml:space="preserve">https://www.tropical-islands.de/content/dam/tib/documents/BookingScamFAQ_TI1.pdf</t>
  </si>
  <si>
    <t xml:space="preserve">e0dc3f6e5b13694a126b1ab239fc13208f56500b3af14cfdfdc2e310107568a0</t>
  </si>
  <si>
    <t xml:space="preserve">library/148_sun-siyam-iru-fushi-maldives/other/2024_BookingScamFAQ_TI1.pdf</t>
  </si>
  <si>
    <t xml:space="preserve">2015_Proce_dure-de-re_servation.pdf</t>
  </si>
  <si>
    <t xml:space="preserve">https://d1vp8nomjxwyf1.cloudfront.net/wp-content/uploads/sites/212/2017/08/08083505/Proce%CC%81dure-de-re%CC%81servation.pdf</t>
  </si>
  <si>
    <t xml:space="preserve">https://d1vp8nomjxwyf1.cloudfront.net/wp-content/uploads/sites/212/2017/08/08083505/Proce%CC%81dure-de-re%CC%81servation.pdf | https://d1vp8nomjxwyf1.cloudfront.net/wp-content/uploads/sites/108/2017/03/05121801/Proce%CC%81dure-de-re%CC%81servation.pdf</t>
  </si>
  <si>
    <t xml:space="preserve">084855f3650af2b902fd46a79375910ad721a3ca7fe505204a88c9a71b986100</t>
  </si>
  <si>
    <t xml:space="preserve">library/148_sun-siyam-iru-fushi-maldives/other/2015_Proce_dure-de-re_servation.pdf</t>
  </si>
  <si>
    <t xml:space="preserve">2020_9cskgcn7.pdf</t>
  </si>
  <si>
    <t xml:space="preserve">https://visitmaldives.s3.amazonaws.com/e8qe4VYP/9cskgcn7.pdf</t>
  </si>
  <si>
    <t xml:space="preserve">d393d2bef57d233260b7e59a6e71aeb06e9be1c4f9b10bb9dfa063dfde712cb4</t>
  </si>
  <si>
    <t xml:space="preserve">library/148_sun-siyam-iru-fushi-maldives/obsolete/2020_9cskgcn7.pdf</t>
  </si>
  <si>
    <t xml:space="preserve">2020_02.-Coco-Bodu-Hithi-Factsheet.pdf</t>
  </si>
  <si>
    <t xml:space="preserve">https://www.neoscapesmaldives.com/wp-content/uploads/02.-Coco-Bodu-Hithi-Factsheet.pdf</t>
  </si>
  <si>
    <t xml:space="preserve">191aa17012bc07d1117d94febd7ef68ced0e690ee9ee584a4d37cdb060e22c89</t>
  </si>
  <si>
    <t xml:space="preserve">library/150_coco-bodu-hithi/factsheet/2020_02.-Coco-Bodu-Hithi-Factsheet.pdf</t>
  </si>
  <si>
    <t xml:space="preserve">2025_03.-Coco-Bodu-Hithi-Map.pdf</t>
  </si>
  <si>
    <t xml:space="preserve">https://www.neoscapesmaldives.com/wp-content/uploads/03.-Coco-Bodu-Hithi-Map.pdf</t>
  </si>
  <si>
    <t xml:space="preserve">27143fd20a3a8e5ac36b6521edaf522725b9883a6b794e38577485600e5dc87b</t>
  </si>
  <si>
    <t xml:space="preserve">library/150_coco-bodu-hithi/map/2025_03.-Coco-Bodu-Hithi-Map.pdf</t>
  </si>
  <si>
    <t xml:space="preserve">2024_Maknudu-Factsheet.pdf</t>
  </si>
  <si>
    <t xml:space="preserve">makunudu.com</t>
  </si>
  <si>
    <t xml:space="preserve">https://makunudu.com/wp-content/uploads/2024/11/Maknudu-Factsheet.pdf</t>
  </si>
  <si>
    <t xml:space="preserve">5cd25c576496b71747b8dc89524b7eeff053ca51c5e495b755da4ef3bacb6549</t>
  </si>
  <si>
    <t xml:space="preserve">library/152_makunudu-island/factsheet/2024_Maknudu-Factsheet.pdf</t>
  </si>
  <si>
    <t xml:space="preserve">2024_Digital-Factsheet.pdf</t>
  </si>
  <si>
    <t xml:space="preserve">https://makunudu.com/wp-content/uploads/2024/05/Digital-Factsheet.pdf</t>
  </si>
  <si>
    <t xml:space="preserve">36ee0c29152dd793d70e9cf7282ca842c9c10215bfab799776f0c20328ad675f</t>
  </si>
  <si>
    <t xml:space="preserve">library/152_makunudu-island/factsheet/2024_Digital-Factsheet.pdf</t>
  </si>
  <si>
    <t xml:space="preserve">2023_SimplyRomanticPackage.pdf</t>
  </si>
  <si>
    <t xml:space="preserve">https://makunudu.com/wp-content/uploads/2024/05/SimplyRomanticPackage.pdf</t>
  </si>
  <si>
    <t xml:space="preserve">9de77c82272338e0b528745d3683891a7dd5699452a4f87a04d0c306d6185905</t>
  </si>
  <si>
    <t xml:space="preserve">library/152_makunudu-island/wedding/2023_SimplyRomanticPackage.pdf</t>
  </si>
  <si>
    <t xml:space="preserve">2023_Island_Renewal_of_vows.pdf</t>
  </si>
  <si>
    <t xml:space="preserve">https://makunudu.com/wp-content/uploads/2024/05/Island_Renewal_of_vows.pdf</t>
  </si>
  <si>
    <t xml:space="preserve">681e7c90d1933f6157ab75fa1e2d94bbbc1d33860d07998cf74e636b60a12748</t>
  </si>
  <si>
    <t xml:space="preserve">library/152_makunudu-island/wedding/2023_Island_Renewal_of_vows.pdf</t>
  </si>
  <si>
    <t xml:space="preserve">2026_AAVUN-SPA-1.pdf</t>
  </si>
  <si>
    <t xml:space="preserve">https://makunudu.com/wp-content/uploads/2026/02/AAVUN-SPA-1.pdf</t>
  </si>
  <si>
    <t xml:space="preserve">fb647d63f5e9dd78d33b730a8fe93f9e11c0df6219a493f92242811d11a0027f</t>
  </si>
  <si>
    <t xml:space="preserve">library/152_makunudu-island/spa_menu/2026_AAVUN-SPA-1.pdf</t>
  </si>
  <si>
    <t xml:space="preserve">2026_MKD_Yoga.pdf</t>
  </si>
  <si>
    <t xml:space="preserve">https://makunudu.com/wp-content/uploads/2026/01/MKD_Yoga.pdf</t>
  </si>
  <si>
    <t xml:space="preserve">4b5333a97f04562dbab2ca832dabce7983e7a354fc0b036f093bb0051561e85e</t>
  </si>
  <si>
    <t xml:space="preserve">library/152_makunudu-island/spa_menu/2026_MKD_Yoga.pdf</t>
  </si>
  <si>
    <t xml:space="preserve">2025_YogaClass-Menu.pdf</t>
  </si>
  <si>
    <t xml:space="preserve">https://makunudu.com/wp-content/uploads/2025/04/YogaClass-Menu.pdf</t>
  </si>
  <si>
    <t xml:space="preserve">88cbc8f48586d81126af0d3d731737695eba880224aad957abdf839c4c82e304</t>
  </si>
  <si>
    <t xml:space="preserve">library/152_makunudu-island/spa_menu/2025_YogaClass-Menu.pdf</t>
  </si>
  <si>
    <t xml:space="preserve">2024_AAVUN-SPA.pdf</t>
  </si>
  <si>
    <t xml:space="preserve">https://makunudu.com/wp-content/uploads/2024/05/AAVUN-SPA.pdf</t>
  </si>
  <si>
    <t xml:space="preserve">a773004775ccad7eb507045c902cea10a22ff9b24c1f7f76f3693aa16b4f2c13</t>
  </si>
  <si>
    <t xml:space="preserve">library/152_makunudu-island/spa_menu/2024_AAVUN-SPA.pdf</t>
  </si>
  <si>
    <t xml:space="preserve">2025_Watersports-Menu-_-2025-New.pdf</t>
  </si>
  <si>
    <t xml:space="preserve">https://makunudu.com/wp-content/uploads/2025/05/Watersports-Menu-_-2025-New.pdf</t>
  </si>
  <si>
    <t xml:space="preserve">c06d57512bacfbaa379248b36f1499fd1aa9e11de6080b65987b2819fcf5c5a4</t>
  </si>
  <si>
    <t xml:space="preserve">library/152_makunudu-island/dining_menu/2025_Watersports-Menu-_-2025-New.pdf</t>
  </si>
  <si>
    <t xml:space="preserve">2025_Watersports-Menu.pdf</t>
  </si>
  <si>
    <t xml:space="preserve">https://makunudu.com/wp-content/uploads/2025/03/Watersports-Menu.pdf</t>
  </si>
  <si>
    <t xml:space="preserve">699eddd775d17e3657b84fba1e6c4e4fbbc514a4b9d37d6681db96a585ba6134</t>
  </si>
  <si>
    <t xml:space="preserve">library/152_makunudu-island/dining_menu/2025_Watersports-Menu.pdf</t>
  </si>
  <si>
    <t xml:space="preserve">2024_Watersports-Menu.pdf</t>
  </si>
  <si>
    <t xml:space="preserve">https://makunudu.com/wp-content/uploads/2024/05/Watersports-Menu.pdf</t>
  </si>
  <si>
    <t xml:space="preserve">c1e5d6325c6371b605d6863d0f910eac8390f3e9316e47f73dc1509f6cbb095d</t>
  </si>
  <si>
    <t xml:space="preserve">library/152_makunudu-island/dining_menu/2024_Watersports-Menu.pdf</t>
  </si>
  <si>
    <t xml:space="preserve">2026_Dive-Ocean-Price-List.pdf</t>
  </si>
  <si>
    <t xml:space="preserve">https://makunudu.com/wp-content/uploads/2026/05/Dive-Ocean-Price-List.pdf</t>
  </si>
  <si>
    <t xml:space="preserve">d3690e9ce479ac429951d1cbc30f6d8deae4dae5a071d9d93f05a028b73a0994</t>
  </si>
  <si>
    <t xml:space="preserve">library/152_makunudu-island/dive_prices/2026_Dive-Ocean-Price-List.pdf</t>
  </si>
  <si>
    <t xml:space="preserve">2026_Watersport-Price-List.pdf</t>
  </si>
  <si>
    <t xml:space="preserve">https://makunudu.com/wp-content/uploads/2026/05/Watersport-Price-List.pdf</t>
  </si>
  <si>
    <t xml:space="preserve">317c2eed6d0631e11e26e08d23997224646e58304d5d6cd39113e85b5680bdf8</t>
  </si>
  <si>
    <t xml:space="preserve">library/152_makunudu-island/dive_prices/2026_Watersport-Price-List.pdf</t>
  </si>
  <si>
    <t xml:space="preserve">2024_Makunudu-Dive-Center-Price-List.pdf</t>
  </si>
  <si>
    <t xml:space="preserve">https://makunudu.com/wp-content/uploads/2024/05/Makunudu-Dive-Center-Price-List.pdf</t>
  </si>
  <si>
    <t xml:space="preserve">4e0647482bea3a439ca37dbb1db59ceca547d0eb896c2f62228f567c2f6f65c8</t>
  </si>
  <si>
    <t xml:space="preserve">library/152_makunudu-island/dive_prices/2024_Makunudu-Dive-Center-Price-List.pdf</t>
  </si>
  <si>
    <t xml:space="preserve">2026_Makunudu-Festive-2025-2026.pdf</t>
  </si>
  <si>
    <t xml:space="preserve">https://makunudu.com/wp-content/uploads/2025/11/Makunudu-Festive-2025-2026.pdf</t>
  </si>
  <si>
    <t xml:space="preserve">84239146fb37e4e7a4643b043d80251ba7a65d8f8889a46f6e549442dbd54b70</t>
  </si>
  <si>
    <t xml:space="preserve">library/152_makunudu-island/calendar/2026_Makunudu-Festive-2025-2026.pdf</t>
  </si>
  <si>
    <t xml:space="preserve">2021_FactSheet-Taj-Coral-Reef-Maldives-NEO.pdf</t>
  </si>
  <si>
    <t xml:space="preserve">https://www.neoscapesmaldives.com/wp-content/uploads/FactSheet-Taj-Coral-Reef-Maldives-NEO.pdf</t>
  </si>
  <si>
    <t xml:space="preserve">b6a72fa0bec576dd8feaf3f1e9e59ccfd62315858c0325c3a679a3f9bf1457b6</t>
  </si>
  <si>
    <t xml:space="preserve">library/153_taj-coral-reef-resort-and-spa/factsheet/2021_FactSheet-Taj-Coral-Reef-Maldives-NEO.pdf</t>
  </si>
  <si>
    <t xml:space="preserve">2021_Resort-Map-Taj-Coral-Reef-Resort-and-Spa-Maldives.pdf</t>
  </si>
  <si>
    <t xml:space="preserve">https://www.neoscapesmaldives.com/wp-content/uploads/Resort-Map-Taj-Coral-Reef-Resort-and-Spa-Maldives.pdf</t>
  </si>
  <si>
    <t xml:space="preserve">0d24980534e7851b96e1c6ab9802e8218af3a746778a2e75c5d91e6837bf9083</t>
  </si>
  <si>
    <t xml:space="preserve">library/153_taj-coral-reef-resort-and-spa/map/2021_Resort-Map-Taj-Coral-Reef-Resort-and-Spa-Maldives.pdf</t>
  </si>
  <si>
    <t xml:space="preserve">2021_Factsheet-Taj-Exotica-Resort-Spa-_Maldives-NEO.pdf</t>
  </si>
  <si>
    <t xml:space="preserve">https://www.neoscapesmaldives.com/wp-content/uploads/Factsheet-Taj-Exotica-Resort-Spa-_Maldives-NEO.pdf</t>
  </si>
  <si>
    <t xml:space="preserve">61d840d9f7314e92a97615697f4b448248ca640e0af235058671d1ded9406c5b</t>
  </si>
  <si>
    <t xml:space="preserve">library/154_taj-exotica-resort-spa-maldives/factsheet/2021_Factsheet-Taj-Exotica-Resort-Spa-_Maldives-NEO.pdf</t>
  </si>
  <si>
    <t xml:space="preserve">2021_Taj-Exotica-Resort-Spa-Map.pdf</t>
  </si>
  <si>
    <t xml:space="preserve">https://www.neoscapesmaldives.com/wp-content/uploads/Taj-Exotica-Resort-Spa-Map.pdf</t>
  </si>
  <si>
    <t xml:space="preserve">99ee16c340dbfa6d663e957bcd6a10ac04d69a9aeb23a4fe5f58ea0c190f5fe7</t>
  </si>
  <si>
    <t xml:space="preserve">library/154_taj-exotica-resort-spa-maldives/map/2021_Taj-Exotica-Resort-Spa-Map.pdf</t>
  </si>
  <si>
    <t xml:space="preserve">2023_halaveli-factsheet-en-24april2023.pdf</t>
  </si>
  <si>
    <t xml:space="preserve">https://www.neoscapesmaldives.com/wp-content/uploads/halaveli-factsheet-en-24april2023.pdf</t>
  </si>
  <si>
    <t xml:space="preserve">a1c865b185d2a4b57b33ac0d4f10de89d20eff2f930d77fbcce123a885188ea7</t>
  </si>
  <si>
    <t xml:space="preserve">library/155_constance-halaveli-resort/factsheet/2023_halaveli-factsheet-en-24april2023.pdf</t>
  </si>
  <si>
    <t xml:space="preserve">2026_Constance-Hotels-Resorts-Corporate-Brochure-En_removed _1_.pdf</t>
  </si>
  <si>
    <t xml:space="preserve">https://maldives.ru/doc/static/Constance-Hotels-Resorts-Corporate-Brochure-En_removed%20(1).pdf</t>
  </si>
  <si>
    <t xml:space="preserve">3f36387df876efa350fa40a09a404bdbee5ae2834413310f789fb2c0a7b5c176</t>
  </si>
  <si>
    <t xml:space="preserve">library/155_constance-halaveli-resort/events/2026_Constance-Hotels-Resorts-Corporate-Brochure-En_removed _1_.pdf</t>
  </si>
  <si>
    <t xml:space="preserve">2024_2024-Halaveli-Map-BV2B-SALES.pdf</t>
  </si>
  <si>
    <t xml:space="preserve">https://maldives.ru/doc/2024-Halaveli-Map-BV2B-SALES.pdf</t>
  </si>
  <si>
    <t xml:space="preserve">c05b4ddbf23932ea789755c87e308297e45a886da4a55945872d5071ed6bb6b9</t>
  </si>
  <si>
    <t xml:space="preserve">library/155_constance-halaveli-resort/map/2024_2024-Halaveli-Map-BV2B-SALES.pdf</t>
  </si>
  <si>
    <t xml:space="preserve">2019_constance-halaveli-location-map.pdf</t>
  </si>
  <si>
    <t xml:space="preserve">https://www.neoscapesmaldives.com/wp-content/uploads/constance-halaveli-location-map.pdf</t>
  </si>
  <si>
    <t xml:space="preserve">9bb148c31e995e4d38846624cd6d80b62a38eef654643a29658e19b0efd5e297</t>
  </si>
  <si>
    <t xml:space="preserve">library/155_constance-halaveli-resort/map/2019_constance-halaveli-location-map.pdf</t>
  </si>
  <si>
    <t xml:space="preserve">2026_The Nautilus Maldives - Factsheet 2026.pdf</t>
  </si>
  <si>
    <t xml:space="preserve">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</si>
  <si>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ddbe8b3ec3dd7c3b244d84ddb5b893f02b8a834361e56212cca8c6a3ed617c5c</t>
  </si>
  <si>
    <t xml:space="preserve">library/157_the-nautilus-maldives/factsheet/2026_The Nautilus Maldives - Factsheet 2026.pdf</t>
  </si>
  <si>
    <t xml:space="preserve">2026_The-Nautilus-Maldives-.pdf</t>
  </si>
  <si>
    <t xml:space="preserve">https://awesomegetawaymaldives.com/wp-content/uploads/2026/04/The-Nautilus-Maldives-.pdf</t>
  </si>
  <si>
    <t xml:space="preserve">2e97dba1f64edd0ab166f2d9e4da9bfe10967b1e9b6ae6e56a731a93794da135</t>
  </si>
  <si>
    <t xml:space="preserve">library/157_the-nautilus-maldives/factsheet/2026_The-Nautilus-Maldives-.pdf</t>
  </si>
  <si>
    <t xml:space="preserve">2024_Yacht Factsheet.pdf</t>
  </si>
  <si>
    <t xml:space="preserve">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</si>
  <si>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ba335ac610e1e68f2f68cfe4a59ded5e685367b7ef678da05bb8f7d9dc83011e</t>
  </si>
  <si>
    <t xml:space="preserve">library/157_the-nautilus-maldives/factsheet/2024_Yacht Factsheet.pdf</t>
  </si>
  <si>
    <t xml:space="preserve">2021_The Nautilus Maldives Factsheet.pdf</t>
  </si>
  <si>
    <t xml:space="preserve">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</si>
  <si>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0a09c822b10281397787ea25360f8a4136a5834f9f452fdf57b1a858ba7048a6</t>
  </si>
  <si>
    <t xml:space="preserve">library/157_the-nautilus-maldives/factsheet/2021_The Nautilus Maldives Factsheet.pdf</t>
  </si>
  <si>
    <t xml:space="preserve">2024_Your bespoke Indian Wedding.pdf</t>
  </si>
  <si>
    <t xml:space="preserve">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</si>
  <si>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45c31fc67d9b314efabadde3e636abd33e27398465edeb136f59d7e8ce317de4</t>
  </si>
  <si>
    <t xml:space="preserve">library/157_the-nautilus-maldives/wedding/2024_Your bespoke Indian Wedding.pdf</t>
  </si>
  <si>
    <t xml:space="preserve">2020_Solasta_Spa_Brochure_compressed.pdf</t>
  </si>
  <si>
    <t xml:space="preserve">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</si>
  <si>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0b167e69d2aac7d54c8c7681d5f1e42a08bd8428f8187c3fb33b5eaa7ecacc75</t>
  </si>
  <si>
    <t xml:space="preserve">library/157_the-nautilus-maldives/spa_menu/2020_Solasta_Spa_Brochure_compressed.pdf</t>
  </si>
  <si>
    <t xml:space="preserve">2023_The Nautilus Maldives Sales Kit _1_.pdf</t>
  </si>
  <si>
    <t xml:space="preserve">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</si>
  <si>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79a2797792a3a5095991bf67eb8564280b7084677196a6cabfaa0110f8a1b547</t>
  </si>
  <si>
    <t xml:space="preserve">library/157_the-nautilus-maldives/dining_menu/2023_The Nautilus Maldives Sales Kit _1_.pdf</t>
  </si>
  <si>
    <t xml:space="preserve">2024_The Nautilus Maldives - Families.pdf</t>
  </si>
  <si>
    <t xml:space="preserve">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</si>
  <si>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b889641d431c18d0c7b9b733cff7cfb728dd86012c112a1279c4b8a88e663d75</t>
  </si>
  <si>
    <t xml:space="preserve">library/157_the-nautilus-maldives/excursions/2024_The Nautilus Maldives - Families.pdf</t>
  </si>
  <si>
    <t xml:space="preserve">2021_Press Release_The Nautilus Maldives is Calling for Ocean Discovery.pdf</t>
  </si>
  <si>
    <t xml:space="preserve">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</si>
  <si>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525fdbe114f71573c691dc1ebfee9ac26d140fe0237835f730225260759a01b9</t>
  </si>
  <si>
    <t xml:space="preserve">library/157_the-nautilus-maldives/excursions/2021_Press Release_The Nautilus Maldives is Calling for Ocean Discovery.pdf</t>
  </si>
  <si>
    <t xml:space="preserve">2026_The Nautilus Maldives - Sales Kit 2026.pdf</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</si>
  <si>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</si>
  <si>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</si>
  <si>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9089dd1219006dc07e7a42066bd317af0d23dddf066c172010eca28bf7fcccf0</t>
  </si>
  <si>
    <t xml:space="preserve">library/157_the-nautilus-maldives/villa_plans/2026_The Nautilus Maldives - Sales Kit 2026.pdf</t>
  </si>
  <si>
    <t xml:space="preserve">2024_TNM Sales Kit as of 2462025.pdf</t>
  </si>
  <si>
    <t xml:space="preserve">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</si>
  <si>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b03b17530cd7937ebf35625ba2216dfa08d2b0d83309b7b6e5ce36d5d03a5a01</t>
  </si>
  <si>
    <t xml:space="preserve">library/157_the-nautilus-maldives/villa_plans/2024_TNM Sales Kit as of 2462025.pdf</t>
  </si>
  <si>
    <t xml:space="preserve">2019_Nautilus-Maldives-Floorplan-6-The-Nautilus-Retreat.pdf</t>
  </si>
  <si>
    <t xml:space="preserve">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</si>
  <si>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56efa0c5af765f5859636674ca0dee2e7deeda302f805838e0d705bea9e333a6</t>
  </si>
  <si>
    <t xml:space="preserve">library/157_the-nautilus-maldives/villa_plans/2019_Nautilus-Maldives-Floorplan-6-The-Nautilus-Retreat.pdf</t>
  </si>
  <si>
    <t xml:space="preserve">2019_Nautilus-Maldives-Floorplan-3-Ocean-Residence.pdf</t>
  </si>
  <si>
    <t xml:space="preserve">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</si>
  <si>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bb64be46ca7bbef6860df024658b1eebb1c70265132db3b8e34fa648345cced3</t>
  </si>
  <si>
    <t xml:space="preserve">library/157_the-nautilus-maldives/villa_plans/2019_Nautilus-Maldives-Floorplan-3-Ocean-Residence.pdf</t>
  </si>
  <si>
    <t xml:space="preserve">2019_Nautilus-Maldives-Floorplan-2-Ocean-House.pdf</t>
  </si>
  <si>
    <t xml:space="preserve">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</si>
  <si>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a1d8694d0103cffccd95c767ae8214203708e5f9097c9db5e6a5f55448efdcd1</t>
  </si>
  <si>
    <t xml:space="preserve">library/157_the-nautilus-maldives/villa_plans/2019_Nautilus-Maldives-Floorplan-2-Ocean-House.pdf</t>
  </si>
  <si>
    <t xml:space="preserve">2019_Nautilus-Maldives-Floorplan-4-Beach-Residence.pdf</t>
  </si>
  <si>
    <t xml:space="preserve">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</si>
  <si>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e524ad32ec7a58160f9b2f9516fdc00ea396146a5966bd98a1122c9fa8e1b194</t>
  </si>
  <si>
    <t xml:space="preserve">library/157_the-nautilus-maldives/villa_plans/2019_Nautilus-Maldives-Floorplan-4-Beach-Residence.pdf</t>
  </si>
  <si>
    <t xml:space="preserve">2019_Nautilus-Maldives-Floorplan-5-two-bed-beach-residence.pdf</t>
  </si>
  <si>
    <t xml:space="preserve">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</si>
  <si>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1fc878ba8eabda72b71d5d52fad239809da09f53c5857075cda2eb39da3b7ec8</t>
  </si>
  <si>
    <t xml:space="preserve">library/157_the-nautilus-maldives/villa_plans/2019_Nautilus-Maldives-Floorplan-5-two-bed-beach-residence.pdf</t>
  </si>
  <si>
    <t xml:space="preserve">2019_Nautilus-Maldives-Floorplan-7-The-Nautilus-Mansion.pdf</t>
  </si>
  <si>
    <t xml:space="preserve">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</si>
  <si>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185d885d9eae5d9113d9f3f2686adc4083bfb16ebd5351d2cc29d14c18071311</t>
  </si>
  <si>
    <t xml:space="preserve">library/157_the-nautilus-maldives/villa_plans/2019_Nautilus-Maldives-Floorplan-7-The-Nautilus-Mansion.pdf</t>
  </si>
  <si>
    <t xml:space="preserve">2019_Nautilus-Maldives-Floorplan-1-Beach-House.pdf</t>
  </si>
  <si>
    <t xml:space="preserve">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</si>
  <si>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323554b3a9f63f01f7ca91026a11e970af73489ac18a7e8623af6dc8b39d0eb8</t>
  </si>
  <si>
    <t xml:space="preserve">library/157_the-nautilus-maldives/villa_plans/2019_Nautilus-Maldives-Floorplan-1-Beach-House.pdf</t>
  </si>
  <si>
    <t xml:space="preserve">2024_Celebrations at The Nautilus.pdf</t>
  </si>
  <si>
    <t xml:space="preserve">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</si>
  <si>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799aa2c063c1e687d1afb5f53be04bbd4b1429f6230df76cbd340cc5f05102dc</t>
  </si>
  <si>
    <t xml:space="preserve">library/157_the-nautilus-maldives/all_inclusive/2024_Celebrations at The Nautilus.pdf</t>
  </si>
  <si>
    <t xml:space="preserve">2025_The Nautilus Maldives - Sustainability Guide.pdf</t>
  </si>
  <si>
    <t xml:space="preserve">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</si>
  <si>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42c077e8f11ef25e315db6318dc1159f0401e22bb030947aa654fa7a46f71b04</t>
  </si>
  <si>
    <t xml:space="preserve">library/157_the-nautilus-maldives/sustainability/2025_The Nautilus Maldives - Sustainability Guide.pdf</t>
  </si>
  <si>
    <t xml:space="preserve">2025_The Nautilus Maldives Buy-out Brochure.pdf</t>
  </si>
  <si>
    <t xml:space="preserve">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</si>
  <si>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750bdaeb5f5575774092c484f1e92c31846eac5f2d6aaaa0ab37fd0344686ef1</t>
  </si>
  <si>
    <t xml:space="preserve">library/157_the-nautilus-maldives/brochure/2025_The Nautilus Maldives Buy-out Brochure.pdf</t>
  </si>
  <si>
    <t xml:space="preserve">2022_The Nautilus Maldives Brochure.pdf</t>
  </si>
  <si>
    <t xml:space="preserve">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</si>
  <si>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b096c32d893e8665061f94bb8957616395bafc1bbe4eb1c66562b53e00c2d31b</t>
  </si>
  <si>
    <t xml:space="preserve">library/157_the-nautilus-maldives/brochure/2022_The Nautilus Maldives Brochure.pdf</t>
  </si>
  <si>
    <t xml:space="preserve">2025_PAM_FACTSHEET_2025.pdf</t>
  </si>
  <si>
    <t xml:space="preserve">https://www.neoscapesmaldives.com/wp-content/uploads/PAM_FACTSHEET_2025.pdf</t>
  </si>
  <si>
    <t xml:space="preserve">a062c799005cfe80776baa56e390c74f64a80983dd3c9dc661f96073e6057aeb</t>
  </si>
  <si>
    <t xml:space="preserve">library/158_patina-maldives-fari-islands/factsheet/2025_PAM_FACTSHEET_2025.pdf</t>
  </si>
  <si>
    <t xml:space="preserve">2026_revised Patina Maldives Map_2026.pdf</t>
  </si>
  <si>
    <t xml:space="preserve">https://maldives.ru/doc/pdf/hotels/revised%20Patina%20Maldives%20Map_2026.pdf</t>
  </si>
  <si>
    <t xml:space="preserve">a39dde188636283430b77872a1ff4ab98ad359e7ae4b4af13909d77c2ecc6d5f</t>
  </si>
  <si>
    <t xml:space="preserve">library/158_patina-maldives-fari-islands/map/2026_revised Patina Maldives Map_2026.pdf</t>
  </si>
  <si>
    <t xml:space="preserve">2021_Patina-Maldives-Fari-Islands_-Resort_Map.pdf</t>
  </si>
  <si>
    <t xml:space="preserve">https://www.neoscapesmaldives.com/wp-content/uploads/Patina-Maldives-Fari-Islands_-Resort_Map.pdf</t>
  </si>
  <si>
    <t xml:space="preserve">6df387c12704fcfcf5734c6e26dce40519aa52ce063ddd42a3229504e39cb4ba</t>
  </si>
  <si>
    <t xml:space="preserve">library/158_patina-maldives-fari-islands/map/2021_Patina-Maldives-Fari-Islands_-Resort_Map.pdf</t>
  </si>
  <si>
    <t xml:space="preserve">2027_Patina_Maldives_Festive_Brochure.pdf</t>
  </si>
  <si>
    <t xml:space="preserve">https://letsgomaldives.com/wp-content/uploads/2026/08/Patina_Maldives_Festive_Brochure.pdf</t>
  </si>
  <si>
    <t xml:space="preserve">4569c79c3d2616393cb4281cc7203e1b3f73c3ebd6cb90eb3cb184c828affac6</t>
  </si>
  <si>
    <t xml:space="preserve">library/158_patina-maldives-fari-islands/calendar/2027_Patina_Maldives_Festive_Brochure.pdf</t>
  </si>
  <si>
    <t xml:space="preserve">2026_Easter-at-Patina-Maldives_2026.pdf</t>
  </si>
  <si>
    <t xml:space="preserve">https://letsgomaldives.com/wp-content/uploads/2026/02/Easter-at-Patina-Maldives_2026.pdf</t>
  </si>
  <si>
    <t xml:space="preserve">2c56ba22aa7e1ef048311ec24f261820697accecb5a1fc85f88cc667bbe04943</t>
  </si>
  <si>
    <t xml:space="preserve">library/158_patina-maldives-fari-islands/calendar/2026_Easter-at-Patina-Maldives_2026.pdf</t>
  </si>
  <si>
    <t xml:space="preserve">2021_PAM Maldives E-Brochure.pdf</t>
  </si>
  <si>
    <t xml:space="preserve">https://maldives.ru/doc/doc/PAM%20Maldives%20E-Brochure.pdf</t>
  </si>
  <si>
    <t xml:space="preserve">b580e8dd0f646abc8fc9304b2a48470153aabc869a8343e8a6feea8689cf1680</t>
  </si>
  <si>
    <t xml:space="preserve">library/158_patina-maldives-fari-islands/brochure/2021_PAM Maldives E-Brochure.pdf</t>
  </si>
  <si>
    <t xml:space="preserve">2023_Fact-sheet-Dhonveli.pdf</t>
  </si>
  <si>
    <t xml:space="preserve">https://www.neoscapesmaldives.com/wp-content/uploads/Fact-sheet-Dhonveli.pdf</t>
  </si>
  <si>
    <t xml:space="preserve">ad81e04892dd1c982557189db18d42b78d69ced7b733f574d77063055b890be5</t>
  </si>
  <si>
    <t xml:space="preserve">library/159_cinnamon-dhonveli-maldives/factsheet/2023_Fact-sheet-Dhonveli.pdf</t>
  </si>
  <si>
    <t xml:space="preserve">2025_Resort-Map_English.pdf</t>
  </si>
  <si>
    <t xml:space="preserve">https://www.neoscapesmaldives.com/wp-content/uploads/Resort-Map_English.pdf</t>
  </si>
  <si>
    <t xml:space="preserve">3438a6f4d446f465c0e74ac436e585ab079790bff7265aefec03c9c43506e416</t>
  </si>
  <si>
    <t xml:space="preserve">library/159_cinnamon-dhonveli-maldives/map/2025_Resort-Map_English.pdf</t>
  </si>
  <si>
    <t xml:space="preserve">ambiguous match [159]</t>
  </si>
  <si>
    <t xml:space="preserve">2026_Dhonveli_Festive-Brochure.pdf</t>
  </si>
  <si>
    <t xml:space="preserve">https://letsgomaldives.com/wp-content/uploads/2026/08/Dhonveli_Festive-Brochure.pdf</t>
  </si>
  <si>
    <t xml:space="preserve">9e483965c88cfd8c7341a103ba5eb60c4da6dd2b43e9cff5f136ba3105b5fd2d</t>
  </si>
  <si>
    <t xml:space="preserve">library/159_cinnamon-dhonveli-maldives/calendar/2026_Dhonveli_Festive-Brochure.pdf</t>
  </si>
  <si>
    <t xml:space="preserve">2023_Fact-sheet-Velifushi.pdf</t>
  </si>
  <si>
    <t xml:space="preserve">https://www.neoscapesmaldives.com/wp-content/uploads/Fact-sheet-Velifushi.pdf</t>
  </si>
  <si>
    <t xml:space="preserve">11eb0b8a2629b413371f35dedd359d0ad669e83b5dfa691619e70f88905e3388</t>
  </si>
  <si>
    <t xml:space="preserve">library/160_cinnamon-velifushi-maldives/factsheet/2023_Fact-sheet-Velifushi.pdf</t>
  </si>
  <si>
    <t xml:space="preserve">2025_English_Hotel-Map_.Velifushi.pdf</t>
  </si>
  <si>
    <t xml:space="preserve">https://www.neoscapesmaldives.com/wp-content/uploads/English_Hotel-Map_.Velifushi.pdf</t>
  </si>
  <si>
    <t xml:space="preserve">e606031ce3f0b7e0914a39c517cf43661bb97ba3190b60529413868aab45cb43</t>
  </si>
  <si>
    <t xml:space="preserve">library/160_cinnamon-velifushi-maldives/map/2025_English_Hotel-Map_.Velifushi.pdf</t>
  </si>
  <si>
    <t xml:space="preserve">2027_Velifushi_Festive-Brochure-.pdf</t>
  </si>
  <si>
    <t xml:space="preserve">https://letsgomaldives.com/wp-content/uploads/2026/08/Velifushi_Festive-Brochure-.pdf</t>
  </si>
  <si>
    <t xml:space="preserve">ac0a87d2474959a90125b8f3498a96046419e201d9a2e4a287cb93a454b1843c</t>
  </si>
  <si>
    <t xml:space="preserve">library/160_cinnamon-velifushi-maldives/calendar/2027_Velifushi_Festive-Brochure-.pdf</t>
  </si>
  <si>
    <t xml:space="preserve">2022_0gbnvxkn.pdf</t>
  </si>
  <si>
    <t xml:space="preserve">https://visitmaldives.s3.amazonaws.com/5qRxGdwx/0gbnvxkn.pdf</t>
  </si>
  <si>
    <t xml:space="preserve">ed2d791584a9ff0b862eb25218d5c497bbb62888ed1c9f2c4b67e994314ea8a3</t>
  </si>
  <si>
    <t xml:space="preserve">library/161_ellaidhoo-maldives-by-cinnamon/map/2022_0gbnvxkn.pdf</t>
  </si>
  <si>
    <t xml:space="preserve">ambiguous match [161, 41, 35]</t>
  </si>
  <si>
    <t xml:space="preserve">2027_Ellaidhoo_Festive-Brochure.pdf</t>
  </si>
  <si>
    <t xml:space="preserve">https://letsgomaldives.com/wp-content/uploads/2026/08/Ellaidhoo_Festive-Brochure.pdf</t>
  </si>
  <si>
    <t xml:space="preserve">f7c761ff5a5bcbfef370dfbc589388b11c4818e76f046465a9d2038737643ba6</t>
  </si>
  <si>
    <t xml:space="preserve">library/161_ellaidhoo-maldives-by-cinnamon/calendar/2027_Ellaidhoo_Festive-Brochure.pdf</t>
  </si>
  <si>
    <t xml:space="preserve">https://crossroadsmaldives.com/wp-content/uploads/2026/06/SAii-Shabu-Shabu-2026-1.pdf</t>
  </si>
  <si>
    <t xml:space="preserve">19b8dc62ec996cfb33afa0ec66632a4feac133d43caf97e37f682d16f288bd6a</t>
  </si>
  <si>
    <t xml:space="preserve">library/162_the-marina-at-crossroads-maldives/map/2026_SAii-Shabu-Shabu-2026-1.pdf</t>
  </si>
  <si>
    <t xml:space="preserve">2025_EO-GEN-009C_Pollution-Management-Plan-Crossroads-Maldives.pdf</t>
  </si>
  <si>
    <t xml:space="preserve">https://www.saiihotels.com/wp-content/uploads/2025/11/EO-GEN-009C_Pollution-Management-Plan-Crossroads-Maldives.pdf</t>
  </si>
  <si>
    <t xml:space="preserve">https://www.saiihotels.com/wp-content/uploads/2025/11/EO-GEN-009C_Pollution-Management-Plan-Crossroads-Maldives.pdf | https://hotel.hardrock.com/maldives/files/6016/EO-GEN-009C_Pollution_Management_Plan_-_Crossroads_Maldives.pdf</t>
  </si>
  <si>
    <t xml:space="preserve">527b00844e61d7c49c772f42048a1b654a495c1067d35a55dae255080186c5a7</t>
  </si>
  <si>
    <t xml:space="preserve">library/162_the-marina-at-crossroads-maldives/map/2025_EO-GEN-009C_Pollution-Management-Plan-Crossroads-Maldives.pdf</t>
  </si>
  <si>
    <t xml:space="preserve">2025_EO-GEN-008C_Waste-Management-Plan-Crossroads-Maldives.pdf</t>
  </si>
  <si>
    <t xml:space="preserve">https://www.saiihotels.com/wp-content/uploads/2025/11/EO-GEN-008C_Waste-Management-Plan-Crossroads-Maldives.pdf</t>
  </si>
  <si>
    <t xml:space="preserve">https://www.saiihotels.com/wp-content/uploads/2025/11/EO-GEN-008C_Waste-Management-Plan-Crossroads-Maldives.pdf | https://hotel.hardrock.com/maldives/files/6016/EO-GEN-008C_Waste_Management_Plan_-_Crossroads_Maldives.pdf</t>
  </si>
  <si>
    <t xml:space="preserve">d654c51a97a72833e2998e114eac876aa8e41064e0b07080d8c8327093c8576c</t>
  </si>
  <si>
    <t xml:space="preserve">library/162_the-marina-at-crossroads-maldives/map/2025_EO-GEN-008C_Waste-Management-Plan-Crossroads-Maldives.pdf</t>
  </si>
  <si>
    <t xml:space="preserve">2023_Hard-Rock-Hotel-Resort-Map-2023.pdf</t>
  </si>
  <si>
    <t xml:space="preserve">https://www.neoscapesmaldives.com/wp-content/uploads/Hard-Rock-Hotel-Resort-Map-2023.pdf</t>
  </si>
  <si>
    <t xml:space="preserve">61ddb7b5a8c09338981be92f4512ee7f957c22b6727095a9a680452fe6d5441f</t>
  </si>
  <si>
    <t xml:space="preserve">library/162_the-marina-at-crossroads-maldives/map/2023_Hard-Rock-Hotel-Resort-Map-2023.pdf</t>
  </si>
  <si>
    <t xml:space="preserve">2023_EO-GEN-002C_Sustainability-Management-Plan-Crossroads-Maldives-1.pdf</t>
  </si>
  <si>
    <t xml:space="preserve">https://www.saiihotels.com/wp-content/uploads/2025/11/EO-GEN-002C_Sustainability-Management-Plan-Crossroads-Maldives-1.pdf</t>
  </si>
  <si>
    <t xml:space="preserve">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</si>
  <si>
    <t xml:space="preserve">3516c6e79f255aa5b076fb87288a870f4d8265d521cf626e6f48c855f76ec27c</t>
  </si>
  <si>
    <t xml:space="preserve">library/162_the-marina-at-crossroads-maldives/map/2023_EO-GEN-002C_Sustainability-Management-Plan-Crossroads-Maldives-1.pdf</t>
  </si>
  <si>
    <t xml:space="preserve">https://crossroadsmaldives.com/wp-content/uploads/2025/11/EO-GEN-002C_Sustainability-Management-Plan-Crossroads-Maldives.pdf</t>
  </si>
  <si>
    <t xml:space="preserve">7821a8f9dfe5530c73b75c3de50ce4b3691753ec8f1bd1c906edadf2e57feb18</t>
  </si>
  <si>
    <t xml:space="preserve">library/162_the-marina-at-crossroads-maldives/map/2023_EO-GEN-002C_Sustainability-Management-Plan-Crossroads-Maldives.pdf</t>
  </si>
  <si>
    <t xml:space="preserve">2023_EO-GEN-002B_Sustainability-Management-Plan-Crossroads-Maldives.pdf</t>
  </si>
  <si>
    <t xml:space="preserve">https://crossroadsmaldives.com/wp-content/uploads/2023/05/EO-GEN-002B_Sustainability-Management-Plan-Crossroads-Maldives.pdf</t>
  </si>
  <si>
    <t xml:space="preserve">8c61847ffca926d582848598211992ce98b9179b6889d99f68fd8642b2347259</t>
  </si>
  <si>
    <t xml:space="preserve">library/162_the-marina-at-crossroads-maldives/map/2023_EO-GEN-002B_Sustainability-Management-Plan-Crossroads-Maldives.pdf</t>
  </si>
  <si>
    <t xml:space="preserve">2026_SAii-Spa-Menu.pdf</t>
  </si>
  <si>
    <t xml:space="preserve">https://crossroadsmaldives.com/wp-content/uploads/2026/01/SAii-Spa-Menu.pdf</t>
  </si>
  <si>
    <t xml:space="preserve">f7eb219ed2c50e8adc3734f5420ff883513fa3ee5445a385d2be21d2efb61a6b</t>
  </si>
  <si>
    <t xml:space="preserve">library/162_the-marina-at-crossroads-maldives/spa_menu/2026_SAii-Spa-Menu.pdf</t>
  </si>
  <si>
    <t xml:space="preserve">2020_Rock-Spa-brochure.pdf</t>
  </si>
  <si>
    <t xml:space="preserve">https://crossroadsmaldives.com/wp-content/uploads/2023/05/Rock-Spa-brochure.pdf</t>
  </si>
  <si>
    <t xml:space="preserve">e983ef8a2ba41a9b202ec9d455d15029bb06d95af7299e860f5d6662bf3c6c29</t>
  </si>
  <si>
    <t xml:space="preserve">library/162_the-marina-at-crossroads-maldives/spa_menu/2020_Rock-Spa-brochure.pdf</t>
  </si>
  <si>
    <t xml:space="preserve">2026_SunRay_Drink_AllDay_297x105mm_01.pdf</t>
  </si>
  <si>
    <t xml:space="preserve">https://crossroadsmaldives.com/wp-content/uploads/2026/09/SunRay_Drink_AllDay_297x105mm_01.pdf</t>
  </si>
  <si>
    <t xml:space="preserve">b6fa618e20faed6342f7653529a6904565520285a69402d56ee5aa2fb7128407</t>
  </si>
  <si>
    <t xml:space="preserve">library/162_the-marina-at-crossroads-maldives/dining_menu/2026_SunRay_Drink_AllDay_297x105mm_01.pdf</t>
  </si>
  <si>
    <t xml:space="preserve">2026_Jiao-Wu-Menu-4.pdf</t>
  </si>
  <si>
    <t xml:space="preserve">https://crossroadsmaldives.com/wp-content/uploads/2026/07/Jiao-Wu-Menu-4.pdf</t>
  </si>
  <si>
    <t xml:space="preserve">15edb0b024a8f34213c7864edde30c333fb5df1e6a2b395b2a549d941baf63e9</t>
  </si>
  <si>
    <t xml:space="preserve">library/162_the-marina-at-crossroads-maldives/dining_menu/2026_Jiao-Wu-Menu-4.pdf</t>
  </si>
  <si>
    <t xml:space="preserve">2026_SAii-Beach-Club-Iftar-Menus.pdf</t>
  </si>
  <si>
    <t xml:space="preserve">https://crossroadsmaldives.com/wp-content/uploads/2026/03/SAii-Beach-Club-Iftar-Menus.pdf</t>
  </si>
  <si>
    <t xml:space="preserve">a84e0e4fb57916302057151daf787ea1b3800e596021dba308869ce69e83814c</t>
  </si>
  <si>
    <t xml:space="preserve">library/162_the-marina-at-crossroads-maldives/dining_menu/2026_SAii-Beach-Club-Iftar-Menus.pdf</t>
  </si>
  <si>
    <t xml:space="preserve">2026_SAii-Iftar-2026-2.pdf</t>
  </si>
  <si>
    <t xml:space="preserve">https://crossroadsmaldives.com/wp-content/uploads/2026/02/SAii-Iftar-2026-2.pdf</t>
  </si>
  <si>
    <t xml:space="preserve">46a6cb7da4eb03709a928deb4b41e58b7bd3c197fe293fb803e5de1df8312d74</t>
  </si>
  <si>
    <t xml:space="preserve">library/162_the-marina-at-crossroads-maldives/dining_menu/2026_SAii-Iftar-2026-2.pdf</t>
  </si>
  <si>
    <t xml:space="preserve">2026_SAii-Beach-Club-Iftar-Menus-2026-2.pdf</t>
  </si>
  <si>
    <t xml:space="preserve">https://crossroadsmaldives.com/wp-content/uploads/2026/02/SAii-Beach-Club-Iftar-Menus-2026-2.pdf</t>
  </si>
  <si>
    <t xml:space="preserve">c8bad312add8c7a56692cb601b39890112a85c0f77a8df41ecf6681900fe67a9</t>
  </si>
  <si>
    <t xml:space="preserve">library/162_the-marina-at-crossroads-maldives/dining_menu/2026_SAii-Beach-Club-Iftar-Menus-2026-2.pdf</t>
  </si>
  <si>
    <t xml:space="preserve">2026_menu-sub-final-.pdf</t>
  </si>
  <si>
    <t xml:space="preserve">https://crossroadsmaldives.com/wp-content/uploads/2023/05/menu-sub-final-.pdf</t>
  </si>
  <si>
    <t xml:space="preserve">c1fc169f6120a3501c5618e72b0f946d37641e395e96995ca69759b07eae3c6b</t>
  </si>
  <si>
    <t xml:space="preserve">library/162_the-marina-at-crossroads-maldives/dining_menu/2026_menu-sub-final-.pdf</t>
  </si>
  <si>
    <t xml:space="preserve">2025_CDG-New-QR-Menu-12.12.2025.pdf</t>
  </si>
  <si>
    <t xml:space="preserve">https://crossroadsmaldives.com/wp-content/uploads/2026/01/CDG-New-QR-Menu-12.12.2025.pdf</t>
  </si>
  <si>
    <t xml:space="preserve">a97b3a73d971a2eae7421abf45f6343c47659281597f4c8f04050f837c102455</t>
  </si>
  <si>
    <t xml:space="preserve">library/162_the-marina-at-crossroads-maldives/dining_menu/2025_CDG-New-QR-Menu-12.12.2025.pdf</t>
  </si>
  <si>
    <t xml:space="preserve">2025_CXR-Boarding-Pass-1.pdf</t>
  </si>
  <si>
    <t xml:space="preserve">https://crossroadsmaldives.com/wp-content/uploads/2025/05/CXR-Boarding-Pass-1.pdf</t>
  </si>
  <si>
    <t xml:space="preserve">ef7cff381a032d991daf8b160a67494d6da42be96d650da4c435daa4d12b677a</t>
  </si>
  <si>
    <t xml:space="preserve">library/162_the-marina-at-crossroads-maldives/dining_menu/2025_CXR-Boarding-Pass-1.pdf</t>
  </si>
  <si>
    <t xml:space="preserve">2025_CROSSROADS-Maldives-Iftar-Menu-1.pdf</t>
  </si>
  <si>
    <t xml:space="preserve">https://crossroadsmaldives.com/wp-content/uploads/2025/03/CROSSROADS-Maldives-Iftar-Menu-1.pdf</t>
  </si>
  <si>
    <t xml:space="preserve">f166b60a5936a861faafe4fc9268be909cbb454e4f53bebe9072c9651af55a38</t>
  </si>
  <si>
    <t xml:space="preserve">library/162_the-marina-at-crossroads-maldives/dining_menu/2025_CROSSROADS-Maldives-Iftar-Menu-1.pdf</t>
  </si>
  <si>
    <t xml:space="preserve">2025_CDG-QR-MENU-06.01.2025.pdf</t>
  </si>
  <si>
    <t xml:space="preserve">https://crossroadsmaldives.com/wp-content/uploads/2023/05/CDG-QR-MENU-06.01.2025.pdf</t>
  </si>
  <si>
    <t xml:space="preserve">a70727d50510e8116386d2481ded5363569c8b1c8b8eb8a89551ea6dc386aa7a</t>
  </si>
  <si>
    <t xml:space="preserve">library/162_the-marina-at-crossroads-maldives/dining_menu/2025_CDG-QR-MENU-06.01.2025.pdf</t>
  </si>
  <si>
    <t xml:space="preserve">2025_SAii-Iftar-Menus.pdf</t>
  </si>
  <si>
    <t xml:space="preserve">https://crossroadsmaldives.com/wp-content/uploads/2025/02/SAii-Iftar-Menus.pdf</t>
  </si>
  <si>
    <t xml:space="preserve">1297680c27ee4695de25706cb77fbe630682c8132c63971bdb90efbb1106f6ec</t>
  </si>
  <si>
    <t xml:space="preserve">library/162_the-marina-at-crossroads-maldives/dining_menu/2025_SAii-Iftar-Menus.pdf</t>
  </si>
  <si>
    <t xml:space="preserve">2025_MTY-Breakfast-Menu.pdf</t>
  </si>
  <si>
    <t xml:space="preserve">https://crossroadsmaldives.com/wp-content/uploads/2025/02/MTY-Breakfast-Menu.pdf</t>
  </si>
  <si>
    <t xml:space="preserve">06c431b06db62548a2e0d6f3ec752ba9dbae6d6b9788e80cffe56abf05a3cf3f</t>
  </si>
  <si>
    <t xml:space="preserve">library/162_the-marina-at-crossroads-maldives/dining_menu/2025_MTY-Breakfast-Menu.pdf</t>
  </si>
  <si>
    <t xml:space="preserve">2025_Hard-Rock-Cafe-Day-Visit-Package-2025.pdf</t>
  </si>
  <si>
    <t xml:space="preserve">https://crossroadsmaldives.com/wp-content/uploads/2025/01/Hard-Rock-Cafe-Day-Visit-Package-2025.pdf</t>
  </si>
  <si>
    <t xml:space="preserve">26772a4cffe3b41eac9a71c7d01be7913d066c49b46844471411c335dda3abb2</t>
  </si>
  <si>
    <t xml:space="preserve">library/162_the-marina-at-crossroads-maldives/dining_menu/2025_Hard-Rock-Cafe-Day-Visit-Package-2025.pdf</t>
  </si>
  <si>
    <t xml:space="preserve">2024_Kebab-Kurry-Menu.pdf</t>
  </si>
  <si>
    <t xml:space="preserve">https://crossroadsmaldives.com/wp-content/uploads/2025/12/Kebab-Kurry-Menu.pdf</t>
  </si>
  <si>
    <t xml:space="preserve">71cce6f874517176a8029258549bb12599c86ae6d1f002e19f787675cd81b717</t>
  </si>
  <si>
    <t xml:space="preserve">library/162_the-marina-at-crossroads-maldives/dining_menu/2024_Kebab-Kurry-Menu.pdf</t>
  </si>
  <si>
    <t xml:space="preserve">2024_Kinkao-Food-Menu-A4.pdf</t>
  </si>
  <si>
    <t xml:space="preserve">https://crossroadsmaldives.com/wp-content/uploads/2024/11/Kinkao-Food-Menu-A4.pdf</t>
  </si>
  <si>
    <t xml:space="preserve">e8ad00c4c13b0b8942b7991c063435b6671fac3a92c8fcfd21592d4fa0060b90</t>
  </si>
  <si>
    <t xml:space="preserve">library/162_the-marina-at-crossroads-maldives/dining_menu/2024_Kinkao-Food-Menu-A4.pdf</t>
  </si>
  <si>
    <t xml:space="preserve">2024_MOC-WEB-Menu-Maldives-Updated-12.1.2024.pdf</t>
  </si>
  <si>
    <t xml:space="preserve">https://crossroadsmaldives.com/wp-content/uploads/2024/01/MOC-WEB-Menu-Maldives-Updated-12.1.2024.pdf</t>
  </si>
  <si>
    <t xml:space="preserve">15aee516b753461c056264c4f52c22b44ae0f3767da61b566e1100b4f9fd43f5</t>
  </si>
  <si>
    <t xml:space="preserve">library/162_the-marina-at-crossroads-maldives/dining_menu/2024_MOC-WEB-Menu-Maldives-Updated-12.1.2024.pdf</t>
  </si>
  <si>
    <t xml:space="preserve">2023_SAii-Beach-Club-Marina-Day-Visit.pdf</t>
  </si>
  <si>
    <t xml:space="preserve">https://crossroadsmaldives.com/wp-content/uploads/2024/01/SAii-Beach-Club-Marina-Day-Visit.pdf</t>
  </si>
  <si>
    <t xml:space="preserve">4f2fd8373633b689df1f8810a08e001422a0ba3208af6218576a5adba7018856</t>
  </si>
  <si>
    <t xml:space="preserve">library/162_the-marina-at-crossroads-maldives/dining_menu/2023_SAii-Beach-Club-Marina-Day-Visit.pdf</t>
  </si>
  <si>
    <t xml:space="preserve">2023_One-Waan-Menu-Nov2023.pdf</t>
  </si>
  <si>
    <t xml:space="preserve">https://crossroadsmaldives.com/wp-content/uploads/2023/11/One-Waan-Menu-Nov2023.pdf</t>
  </si>
  <si>
    <t xml:space="preserve">42f210e6b0d7852459f5963bc3a787fe0dc674a17d60c344a02034fe4986d061</t>
  </si>
  <si>
    <t xml:space="preserve">library/162_the-marina-at-crossroads-maldives/dining_menu/2023_One-Waan-Menu-Nov2023.pdf</t>
  </si>
  <si>
    <t xml:space="preserve">2023_MOC-WEB-Menu-Maldives-Updated-04.9.2023.pdf</t>
  </si>
  <si>
    <t xml:space="preserve">https://crossroadsmaldives.com/wp-content/uploads/2023/09/MOC-WEB-Menu-Maldives-Updated-04.9.2023.pdf</t>
  </si>
  <si>
    <t xml:space="preserve">e30371b8696abb36afc933c2e70721902ce98a71dde9447b892c5ffb7c356596</t>
  </si>
  <si>
    <t xml:space="preserve">library/162_the-marina-at-crossroads-maldives/dining_menu/2023_MOC-WEB-Menu-Maldives-Updated-04.9.2023.pdf</t>
  </si>
  <si>
    <t xml:space="preserve">2023_MOC-WEB-Menu-Maldives-Updated-25.8.2023.pdf</t>
  </si>
  <si>
    <t xml:space="preserve">https://crossroadsmaldives.com/wp-content/uploads/2023/08/MOC-WEB-Menu-Maldives-Updated-25.8.2023.pdf</t>
  </si>
  <si>
    <t xml:space="preserve">7e663eeaa8948e413b1156a1436e7bb0688f66fa5030a806597ccc1febb95fc6</t>
  </si>
  <si>
    <t xml:space="preserve">library/162_the-marina-at-crossroads-maldives/dining_menu/2023_MOC-WEB-Menu-Maldives-Updated-25.8.2023.pdf</t>
  </si>
  <si>
    <t xml:space="preserve">2023_a01c1eff_SAii-Beach-Club-Marina-Day-Visit.pdf</t>
  </si>
  <si>
    <t xml:space="preserve">https://crossroadsmaldives.com/wp-content/uploads/2023/08/SAii-Beach-Club-Marina-Day-Visit.pdf</t>
  </si>
  <si>
    <t xml:space="preserve">a01c1eff3c7157f8f406a9a20f4878566bd8804a9bf9afa2cc217ef2e4f18911</t>
  </si>
  <si>
    <t xml:space="preserve">library/162_the-marina-at-crossroads-maldives/dining_menu/2023_a01c1eff_SAii-Beach-Club-Marina-Day-Visit.pdf</t>
  </si>
  <si>
    <t xml:space="preserve">2023_MOC-WEB-Menu-Maldives-Updated-28.4.2023-Without-Wines.pdf</t>
  </si>
  <si>
    <t xml:space="preserve">https://crossroadsmaldives.com/wp-content/uploads/2023/05/MOC-WEB-Menu-Maldives-Updated-28.4.2023-Without-Wines.pdf</t>
  </si>
  <si>
    <t xml:space="preserve">0ceb36d4fddddf6eb19c43b743d27bfa48ea8175a96de179609a84113b2186a0</t>
  </si>
  <si>
    <t xml:space="preserve">library/162_the-marina-at-crossroads-maldives/dining_menu/2023_MOC-WEB-Menu-Maldives-Updated-28.4.2023-Without-Wines.pdf</t>
  </si>
  <si>
    <t xml:space="preserve">2022_HRH_AI_Premium_Drinks_Menu.pdf</t>
  </si>
  <si>
    <t xml:space="preserve">https://hotel.hardrock.com/maldives/files/6016/HRH_AI_Premium_Drinks_Menu.pdf</t>
  </si>
  <si>
    <t xml:space="preserve">9bd25440c4e68570b6cbfb752b9398400e01dc1e742af5d9549dca63b35a0c9b</t>
  </si>
  <si>
    <t xml:space="preserve">library/162_the-marina-at-crossroads-maldives/dining_menu/2022_HRH_AI_Premium_Drinks_Menu.pdf</t>
  </si>
  <si>
    <t xml:space="preserve">2022_Kalhu-Odi-Menu.pdf</t>
  </si>
  <si>
    <t xml:space="preserve">https://crossroadsmaldives.com/wp-content/uploads/2023/05/Kalhu-Odi-Menu.pdf</t>
  </si>
  <si>
    <t xml:space="preserve">9dd5ad401398fa023134fc00693db29e6143ed676563891172f1ac7cd106d273</t>
  </si>
  <si>
    <t xml:space="preserve">library/162_the-marina-at-crossroads-maldives/dining_menu/2022_Kalhu-Odi-Menu.pdf</t>
  </si>
  <si>
    <t xml:space="preserve">2022_KebabKurry_Menu.pdf</t>
  </si>
  <si>
    <t xml:space="preserve">https://crossroadsmaldives.com/wp-content/uploads/2023/05/KebabKurry_Menu.pdf</t>
  </si>
  <si>
    <t xml:space="preserve">df10f6026c16d6eb06cd24de3746166d8f711587e5cc65bbd56add8fbbe8cb7f</t>
  </si>
  <si>
    <t xml:space="preserve">library/162_the-marina-at-crossroads-maldives/dining_menu/2022_KebabKurry_Menu.pdf</t>
  </si>
  <si>
    <t xml:space="preserve">2022_Kinkao_Food-Menu.pdf</t>
  </si>
  <si>
    <t xml:space="preserve">https://crossroadsmaldives.com/wp-content/uploads/2023/05/Kinkao_Food-Menu.pdf</t>
  </si>
  <si>
    <t xml:space="preserve">5bb82d802173686d8f28344f9869beca9fa8d7da1385503a44dd2da8f5691643</t>
  </si>
  <si>
    <t xml:space="preserve">library/162_the-marina-at-crossroads-maldives/dining_menu/2022_Kinkao_Food-Menu.pdf</t>
  </si>
  <si>
    <t xml:space="preserve">2022_MOO-Lunch-menu-1.pdf</t>
  </si>
  <si>
    <t xml:space="preserve">https://crossroadsmaldives.com/wp-content/uploads/2023/05/MOO-Lunch-menu-1.pdf</t>
  </si>
  <si>
    <t xml:space="preserve">6a3d3c2a33b2e0fc5068d16865597baae96679e7064e7bf985b5cb266fce7d6b</t>
  </si>
  <si>
    <t xml:space="preserve">library/162_the-marina-at-crossroads-maldives/dining_menu/2022_MOO-Lunch-menu-1.pdf</t>
  </si>
  <si>
    <t xml:space="preserve">2021_Len-Be-Well-Menu-October-2021.pdf</t>
  </si>
  <si>
    <t xml:space="preserve">https://crossroadsmaldives.com/wp-content/uploads/2023/05/Len-Be-Well-Menu-October-2021.pdf</t>
  </si>
  <si>
    <t xml:space="preserve">3681f0eab4c7fa95d1cd9837cbf20a720b0b5c0d971bfb622495ec758a107326</t>
  </si>
  <si>
    <t xml:space="preserve">library/162_the-marina-at-crossroads-maldives/dining_menu/2021_Len-Be-Well-Menu-October-2021.pdf</t>
  </si>
  <si>
    <t xml:space="preserve">2020_Ministry-of-Crab-New-Menu.pdf</t>
  </si>
  <si>
    <t xml:space="preserve">https://crossroadsmaldives.com/wp-content/uploads/2026/03/Ministry-of-Crab-New-Menu.pdf</t>
  </si>
  <si>
    <t xml:space="preserve">1ccc3e0d81f6bc4393163549f93c7cdad998d1b928b05ca6aebc12b9d9c2c345</t>
  </si>
  <si>
    <t xml:space="preserve">library/162_the-marina-at-crossroads-maldives/dining_menu/2020_Ministry-of-Crab-New-Menu.pdf</t>
  </si>
  <si>
    <t xml:space="preserve">2020_MOC-MLD-QR-Menu-Experiences-Menus-Promos-26.03.25.pdf</t>
  </si>
  <si>
    <t xml:space="preserve">https://crossroadsmaldives.com/wp-content/uploads/2025/04/MOC-MLD-QR-Menu-Experiences-Menus-Promos-26.03.25.pdf</t>
  </si>
  <si>
    <t xml:space="preserve">025a33036b2bb82cd97db50f40a4c842872144c2ef209966229250233d5acec5</t>
  </si>
  <si>
    <t xml:space="preserve">library/162_the-marina-at-crossroads-maldives/dining_menu/2020_MOC-MLD-QR-Menu-Experiences-Menus-Promos-26.03.25.pdf</t>
  </si>
  <si>
    <t xml:space="preserve">2020_MOC-MLD-QR-Menu-Experiences-Menus-Promos-09.01.25.pdf</t>
  </si>
  <si>
    <t xml:space="preserve">https://crossroadsmaldives.com/wp-content/uploads/2023/05/MOC-MLD-QR-Menu-Experiences-Menus-Promos-09.01.25.pdf</t>
  </si>
  <si>
    <t xml:space="preserve">a9f1ca1de4d42b87b1c4a4c5e75f51371b9e93ad632e567a2da21affe7a85502</t>
  </si>
  <si>
    <t xml:space="preserve">library/162_the-marina-at-crossroads-maldives/dining_menu/2020_MOC-MLD-QR-Menu-Experiences-Menus-Promos-09.01.25.pdf</t>
  </si>
  <si>
    <t xml:space="preserve">2020_MOC-MLD-QR-Menu-Experiences-Menus-Promos-09.12.24.pdf</t>
  </si>
  <si>
    <t xml:space="preserve">https://crossroadsmaldives.com/wp-content/uploads/2024/12/MOC-MLD-QR-Menu-Experiences-Menus-Promos-09.12.24.pdf</t>
  </si>
  <si>
    <t xml:space="preserve">e712ef6b4e029acb6974c501434809a7d6c93420eefc9673191fbdd1f3f9148d</t>
  </si>
  <si>
    <t xml:space="preserve">library/162_the-marina-at-crossroads-maldives/dining_menu/2020_MOC-MLD-QR-Menu-Experiences-Menus-Promos-09.12.24.pdf</t>
  </si>
  <si>
    <t xml:space="preserve">2019_Carne-Diem-New-Menu.pdf</t>
  </si>
  <si>
    <t xml:space="preserve">https://crossroadsmaldives.com/wp-content/uploads/2026/03/Carne-Diem-New-Menu.pdf</t>
  </si>
  <si>
    <t xml:space="preserve">237fa53723e208ae7106bb432069246454752c7a7e8111e13faa9b8b7dd0a201</t>
  </si>
  <si>
    <t xml:space="preserve">library/162_the-marina-at-crossroads-maldives/dining_menu/2019_Carne-Diem-New-Menu.pdf</t>
  </si>
  <si>
    <t xml:space="preserve">2019_CDG-QR-MENU-01.09.25.pdf</t>
  </si>
  <si>
    <t xml:space="preserve">https://crossroadsmaldives.com/wp-content/uploads/2025/09/CDG-QR-MENU-01.09.25.pdf</t>
  </si>
  <si>
    <t xml:space="preserve">5661923fc490b8c1e50463e79f75ca992ca4c6d33bae00311d91777cfcaa18b8</t>
  </si>
  <si>
    <t xml:space="preserve">library/162_the-marina-at-crossroads-maldives/dining_menu/2019_CDG-QR-MENU-01.09.25.pdf</t>
  </si>
  <si>
    <t xml:space="preserve">2019_CDG-QR-MENU.1.pdf</t>
  </si>
  <si>
    <t xml:space="preserve">https://crossroadsmaldives.com/wp-content/uploads/2024/09/CDG-QR-MENU.1.pdf</t>
  </si>
  <si>
    <t xml:space="preserve">354bce5fdf610a455085061a145558ee6367d90f2d1acca9ea4575b9fa80b8cc</t>
  </si>
  <si>
    <t xml:space="preserve">library/162_the-marina-at-crossroads-maldives/dining_menu/2019_CDG-QR-MENU.1.pdf</t>
  </si>
  <si>
    <t xml:space="preserve">2019_Kebab-Kurry-Menu.pdf</t>
  </si>
  <si>
    <t xml:space="preserve">https://crossroadsmaldives.com/wp-content/uploads/2023/11/Kebab-Kurry-Menu.pdf</t>
  </si>
  <si>
    <t xml:space="preserve">23d53aeb576a599bc50de9cff3b42065acad78019e425950a7079e5838f904ff</t>
  </si>
  <si>
    <t xml:space="preserve">library/162_the-marina-at-crossroads-maldives/dining_menu/2019_Kebab-Kurry-Menu.pdf</t>
  </si>
  <si>
    <t xml:space="preserve">2019_Kinkao-Menu.pdf</t>
  </si>
  <si>
    <t xml:space="preserve">https://crossroadsmaldives.com/wp-content/uploads/2023/11/Kinkao-Menu.pdf</t>
  </si>
  <si>
    <t xml:space="preserve">700273f7218d683453afb13b8f1c956c5cc7682ecae8bbebd6f7eb1eeefd2009</t>
  </si>
  <si>
    <t xml:space="preserve">library/162_the-marina-at-crossroads-maldives/dining_menu/2019_Kinkao-Menu.pdf</t>
  </si>
  <si>
    <t xml:space="preserve">2019_CDG-Food-Menu-28-04-23.pdf</t>
  </si>
  <si>
    <t xml:space="preserve">https://crossroadsmaldives.com/wp-content/uploads/2023/05/CDG-Food-Menu-28-04-23.pdf</t>
  </si>
  <si>
    <t xml:space="preserve">1300212d6933506a0e96aa5598646d21e2e3c19fdaae438bcfab0a0701d1285d</t>
  </si>
  <si>
    <t xml:space="preserve">library/162_the-marina-at-crossroads-maldives/dining_menu/2019_CDG-Food-Menu-28-04-23.pdf</t>
  </si>
  <si>
    <t xml:space="preserve">2013_Nihonbashi-Blue-New-Menu.pdf</t>
  </si>
  <si>
    <t xml:space="preserve">https://crossroadsmaldives.com/wp-content/uploads/2026/03/Nihonbashi-Blue-New-Menu.pdf</t>
  </si>
  <si>
    <t xml:space="preserve">ae0d6bc07ae7d582ef04c561a642e59259d199d6117198ac0764514773daccd3</t>
  </si>
  <si>
    <t xml:space="preserve">library/162_the-marina-at-crossroads-maldives/dining_menu/2013_Nihonbashi-Blue-New-Menu.pdf</t>
  </si>
  <si>
    <t xml:space="preserve">2013_NBB-Food-Menu-28-04-23.pdf</t>
  </si>
  <si>
    <t xml:space="preserve">https://crossroadsmaldives.com/wp-content/uploads/2023/05/NBB-Food-Menu-28-04-23.pdf</t>
  </si>
  <si>
    <t xml:space="preserve">8e275291d075b022914abaed7af166b2419ddf143d90101e1d257a0c953cc682</t>
  </si>
  <si>
    <t xml:space="preserve">library/162_the-marina-at-crossroads-maldives/dining_menu/2013_NBB-Food-Menu-28-04-23.pdf</t>
  </si>
  <si>
    <t xml:space="preserve">2026_2026_Crossroads_Excursion_price_list_.pdf</t>
  </si>
  <si>
    <t xml:space="preserve">https://www.saiihotels.com/wp-content/uploads/2026/04/2026_Crossroads_Excursion_price_list_.pdf</t>
  </si>
  <si>
    <t xml:space="preserve">https://www.saiihotels.com/wp-content/uploads/2026/04/2026_Crossroads_Excursion_price_list_.pdf | https://hotel.hardrock.com/maldives/files/6016/2026_Crossroads_Excursion_price_list_.pdf</t>
  </si>
  <si>
    <t xml:space="preserve">742bb63f021e1cd410aeac9f223c29220e3591037d45af27525079a959d8d30e</t>
  </si>
  <si>
    <t xml:space="preserve">library/162_the-marina-at-crossroads-maldives/dive_prices/2026_2026_Crossroads_Excursion_price_list_.pdf</t>
  </si>
  <si>
    <t xml:space="preserve">2026_2026_Crossroads_Diving_price_list_.pdf</t>
  </si>
  <si>
    <t xml:space="preserve">https://www.saiihotels.com/wp-content/uploads/2026/04/2026_Crossroads_Diving_price_list_.pdf</t>
  </si>
  <si>
    <t xml:space="preserve">a7ae5fb0c304066eacf14d11479c1c594bc4534eaf693cbd792327a741a60e65</t>
  </si>
  <si>
    <t xml:space="preserve">library/162_the-marina-at-crossroads-maldives/dive_prices/2026_2026_Crossroads_Diving_price_list_.pdf</t>
  </si>
  <si>
    <t xml:space="preserve">2026_2026_Corssroads_Watersports_price_list__18-12-25.pdf</t>
  </si>
  <si>
    <t xml:space="preserve">https://www.saiihotels.com/wp-content/uploads/2026/04/2026_Corssroads_Watersports_price_list__18-12-25.pdf</t>
  </si>
  <si>
    <t xml:space="preserve">c27bbd1bacc28de830b5f359ad052ff23a863bf01232a5f9e51bb5b88703fd43</t>
  </si>
  <si>
    <t xml:space="preserve">library/162_the-marina-at-crossroads-maldives/dive_prices/2026_2026_Corssroads_Watersports_price_list__18-12-25.pdf</t>
  </si>
  <si>
    <t xml:space="preserve">2026_2026-Crossroads-Water-sports-catalogue-18-12-25.pdf</t>
  </si>
  <si>
    <t xml:space="preserve">https://www.saiihotels.com/wp-content/uploads/2025/12/2026-Crossroads-Water-sports-catalogue-18-12-25.pdf</t>
  </si>
  <si>
    <t xml:space="preserve">https://www.saiihotels.com/wp-content/uploads/2025/12/2026-Crossroads-Water-sports-catalogue-18-12-25.pdf | https://hotel.hardrock.com/maldives/files/6016/2026_Crossroads_Water_sports_catalogue_18-12-25.pdf</t>
  </si>
  <si>
    <t xml:space="preserve">f88656db3decd85ae504b815b4fd8617bf0e2a51d4f8cd378b733057915c5e48</t>
  </si>
  <si>
    <t xml:space="preserve">library/162_the-marina-at-crossroads-maldives/dive_prices/2026_2026-Crossroads-Water-sports-catalogue-18-12-25.pdf</t>
  </si>
  <si>
    <t xml:space="preserve">2026_2026-Crossroads-Dive-Catalogue-compressed.pdf</t>
  </si>
  <si>
    <t xml:space="preserve">https://www.saiihotels.com/wp-content/uploads/2025/12/2026-Crossroads-Dive-Catalogue-compressed.pdf</t>
  </si>
  <si>
    <t xml:space="preserve">https://www.saiihotels.com/wp-content/uploads/2025/12/2026-Crossroads-Dive-Catalogue-compressed.pdf | https://hotel.hardrock.com/maldives/files/6016/2026_Crossroads__Dive_Catalogue-compressed.pdf</t>
  </si>
  <si>
    <t xml:space="preserve">40f535f326bff33a2b6c8ff724759806c62d100e82cd441e7ab775d725a794ec</t>
  </si>
  <si>
    <t xml:space="preserve">library/162_the-marina-at-crossroads-maldives/dive_prices/2026_2026-Crossroads-Dive-Catalogue-compressed.pdf</t>
  </si>
  <si>
    <t xml:space="preserve">2026_293e34f5_2026_Crossroads_Diving_price_list_.pdf</t>
  </si>
  <si>
    <t xml:space="preserve">https://hotel.hardrock.com/maldives/files/6016/2026_Crossroads_Diving_price_list_.pdf</t>
  </si>
  <si>
    <t xml:space="preserve">293e34f5e6dcf6893c90aa8e1362f4916b9a38d409a8594d7ffa7016a02ef5ac</t>
  </si>
  <si>
    <t xml:space="preserve">library/162_the-marina-at-crossroads-maldives/dive_prices/2026_293e34f5_2026_Crossroads_Diving_price_list_.pdf</t>
  </si>
  <si>
    <t xml:space="preserve">2026_448760f9_2026_Corssroads_Watersports_price_list__18-12-25.pdf</t>
  </si>
  <si>
    <t xml:space="preserve">https://hotel.hardrock.com/maldives/files/6016/2026_Corssroads_Watersports_price_list__18-12-25.pdf</t>
  </si>
  <si>
    <t xml:space="preserve">448760f95c809947a9a0749b6e73e8c67a275972f9d730abffe960535dcecf0d</t>
  </si>
  <si>
    <t xml:space="preserve">library/162_the-marina-at-crossroads-maldives/dive_prices/2026_448760f9_2026_Corssroads_Watersports_price_list__18-12-25.pdf</t>
  </si>
  <si>
    <t xml:space="preserve">2026_Terms-and-Conditions.pdf</t>
  </si>
  <si>
    <t xml:space="preserve">https://crossroadsmaldives.com/wp-content/uploads/2026/04/Terms-and-Conditions.pdf</t>
  </si>
  <si>
    <t xml:space="preserve">de89928329941f6a00fcad635a53c329619ea7ad0fdd1139a5bf8b678dc3341d</t>
  </si>
  <si>
    <t xml:space="preserve">library/162_the-marina-at-crossroads-maldives/excursions/2026_Terms-and-Conditions.pdf</t>
  </si>
  <si>
    <t xml:space="preserve">2026_Terms-and-Condition-updated-19-03-2026.pdf</t>
  </si>
  <si>
    <t xml:space="preserve">https://crossroadsmaldives.com/wp-content/uploads/2026/03/Terms-and-Condition-updated-19-03-2026.pdf</t>
  </si>
  <si>
    <t xml:space="preserve">d8e5a1dc38a75cf85036186602e9111532d589b1bc940fbd0c7883572de5ce0a</t>
  </si>
  <si>
    <t xml:space="preserve">library/162_the-marina-at-crossroads-maldives/excursions/2026_Terms-and-Condition-updated-19-03-2026.pdf</t>
  </si>
  <si>
    <t xml:space="preserve">2026_Terms-Conditions_The-Marina.pdf</t>
  </si>
  <si>
    <t xml:space="preserve">https://crossroadsmaldives.com/wp-content/uploads/2026/01/Terms-Conditions_The-Marina.pdf</t>
  </si>
  <si>
    <t xml:space="preserve">09e7048f04162010b9adb5be0fe721eae946ec35c0870c4a32b0d8fc0a69b377</t>
  </si>
  <si>
    <t xml:space="preserve">library/162_the-marina-at-crossroads-maldives/excursions/2026_Terms-Conditions_The-Marina.pdf</t>
  </si>
  <si>
    <t xml:space="preserve">2025_2025_Crossroads__Weekly_Excursions_Schedule.pdf</t>
  </si>
  <si>
    <t xml:space="preserve">https://hotel.hardrock.com/maldives/files/6016/2025_Crossroads__Weekly_Excursions_Schedule.pdf</t>
  </si>
  <si>
    <t xml:space="preserve">de9aa0e4aa4ddac490b2767177363966842103c76f1b0d855e479bf6db7ba44f</t>
  </si>
  <si>
    <t xml:space="preserve">library/162_the-marina-at-crossroads-maldives/excursions/2025_2025_Crossroads__Weekly_Excursions_Schedule.pdf</t>
  </si>
  <si>
    <t xml:space="preserve">2025_Terms-and-Condition-New.pdf</t>
  </si>
  <si>
    <t xml:space="preserve">https://crossroadsmaldives.com/wp-content/uploads/2025/03/Terms-and-Condition-New.pdf</t>
  </si>
  <si>
    <t xml:space="preserve">f1fff50a031c2781a1df8f005e83a9b881f01178225dbcf7a0ea4c11f7d1dbea</t>
  </si>
  <si>
    <t xml:space="preserve">library/162_the-marina-at-crossroads-maldives/excursions/2025_Terms-and-Condition-New.pdf</t>
  </si>
  <si>
    <t xml:space="preserve">2026_SAii-Beach-Club-Eid-Family-Package-1.pdf</t>
  </si>
  <si>
    <t xml:space="preserve">https://www.saiihotels.com/wp-content/uploads/2026/05/SAii-Beach-Club-Eid-Family-Package-1.pdf</t>
  </si>
  <si>
    <t xml:space="preserve">4e8ce9de8157a5cfb49a5bdb6c8231d3e318d28defb47606c965bcefcbe554f9</t>
  </si>
  <si>
    <t xml:space="preserve">library/162_the-marina-at-crossroads-maldives/kids/2026_SAii-Beach-Club-Eid-Family-Package-1.pdf</t>
  </si>
  <si>
    <t xml:space="preserve">2026_SAii-Beach-Club-Eid-Family-Package.pdf</t>
  </si>
  <si>
    <t xml:space="preserve">https://crossroadsmaldives.com/wp-content/uploads/2026/05/SAii-Beach-Club-Eid-Family-Package.pdf</t>
  </si>
  <si>
    <t xml:space="preserve">942454fe2f01748fc022ab3ad181d276ad70dc739081ac35ab4d7661c74ab56b</t>
  </si>
  <si>
    <t xml:space="preserve">library/162_the-marina-at-crossroads-maldives/kids/2026_SAii-Beach-Club-Eid-Family-Package.pdf</t>
  </si>
  <si>
    <t xml:space="preserve">2026_SunRay_Maldives_A4-Food-AllDay_01.pdf</t>
  </si>
  <si>
    <t xml:space="preserve">https://crossroadsmaldives.com/wp-content/uploads/2026/09/SunRay_Maldives_A4-Food-AllDay_01.pdf</t>
  </si>
  <si>
    <t xml:space="preserve">a000dea604899d517290d5086fdb80e942633cfaf27ff988266a20640e17ee98</t>
  </si>
  <si>
    <t xml:space="preserve">library/162_the-marina-at-crossroads-maldives/villa_plans/2026_SunRay_Maldives_A4-Food-AllDay_01.pdf</t>
  </si>
  <si>
    <t xml:space="preserve">2026_Sunray-Day-Visitors-Package.pdf</t>
  </si>
  <si>
    <t xml:space="preserve">https://crossroadsmaldives.com/wp-content/uploads/2026/09/Sunray-Day-Visitors-Package.pdf</t>
  </si>
  <si>
    <t xml:space="preserve">c8729423e14f6e7533c593c02819884ea7d5455c45e652eee9505ad03729ba3c</t>
  </si>
  <si>
    <t xml:space="preserve">library/162_the-marina-at-crossroads-maldives/all_inclusive/2026_Sunray-Day-Visitors-Package.pdf</t>
  </si>
  <si>
    <t xml:space="preserve">2026_HRC-Day-Package-2026-2.pdf</t>
  </si>
  <si>
    <t xml:space="preserve">https://crossroadsmaldives.com/wp-content/uploads/2026/05/HRC-Day-Package-2026-2.pdf</t>
  </si>
  <si>
    <t xml:space="preserve">c90add6c80303b662c280200699708cf70f3771d6c79d36a897eecec188cb45c</t>
  </si>
  <si>
    <t xml:space="preserve">library/162_the-marina-at-crossroads-maldives/all_inclusive/2026_HRC-Day-Package-2026-2.pdf</t>
  </si>
  <si>
    <t xml:space="preserve">2026_SAii-Beach-Club-Marina-Day-Visitors-Packages-January-2026.pdf</t>
  </si>
  <si>
    <t xml:space="preserve">https://crossroadsmaldives.com/wp-content/uploads/2026/01/SAii-Beach-Club-Marina-Day-Visitors-Packages-January-2026.pdf</t>
  </si>
  <si>
    <t xml:space="preserve">49f0543a0e8e9d1062d4cb9f6b78b81484ca69015bb3b27f060bd6293d35dd0e</t>
  </si>
  <si>
    <t xml:space="preserve">library/162_the-marina-at-crossroads-maldives/all_inclusive/2026_SAii-Beach-Club-Marina-Day-Visitors-Packages-January-2026.pdf</t>
  </si>
  <si>
    <t xml:space="preserve">2023_HRC-Day-Package-Landscape.pdf</t>
  </si>
  <si>
    <t xml:space="preserve">https://crossroadsmaldives.com/wp-content/uploads/2023/08/HRC-Day-Package-Landscape.pdf</t>
  </si>
  <si>
    <t xml:space="preserve">af686307e2bb0910a4e30a386c2b3e94c19a900d0af26bb1f97620bbe0a5d0f2</t>
  </si>
  <si>
    <t xml:space="preserve">library/162_the-marina-at-crossroads-maldives/all_inclusive/2023_HRC-Day-Package-Landscape.pdf</t>
  </si>
  <si>
    <t xml:space="preserve">2025_EO-GEN-005C_Biodiversity-Policy-Crossroads-Maldives.pdf</t>
  </si>
  <si>
    <t xml:space="preserve">https://www.saiihotels.com/wp-content/uploads/2025/11/EO-GEN-005C_Biodiversity-Policy-Crossroads-Maldives.pdf</t>
  </si>
  <si>
    <t xml:space="preserve">https://www.saiihotels.com/wp-content/uploads/2025/11/EO-GEN-005C_Biodiversity-Policy-Crossroads-Maldives.pdf | https://hotel.hardrock.com/maldives/files/6016/EO-GEN-005C_Biodiversity_Policy_-_Crossroads_Maldives.pdf</t>
  </si>
  <si>
    <t xml:space="preserve">3c5f3d8454a6d4b526603132d6fded70dc9c03ef4b2ce5bee14abc0f92bbbb25</t>
  </si>
  <si>
    <t xml:space="preserve">library/162_the-marina-at-crossroads-maldives/sustainability/2025_EO-GEN-005C_Biodiversity-Policy-Crossroads-Maldives.pdf</t>
  </si>
  <si>
    <t xml:space="preserve">2025_EO-GEN-003C_Environmental-Policy-Crossroads-Maldives.pdf</t>
  </si>
  <si>
    <t xml:space="preserve">https://www.saiihotels.com/wp-content/uploads/2025/11/EO-GEN-003C_Environmental-Policy-Crossroads-Maldives.pdf</t>
  </si>
  <si>
    <t xml:space="preserve">https://www.saiihotels.com/wp-content/uploads/2025/11/EO-GEN-003C_Environmental-Policy-Crossroads-Maldives.pdf | https://hotel.hardrock.com/maldives/files/6016/EO-GEN-003C_Environmental_Policy_-_Crossroads_Maldives.pdf</t>
  </si>
  <si>
    <t xml:space="preserve">55862494ee18ef68f04f00f05d19f2b1866e9d8dff9fa181b24b6306c1807914</t>
  </si>
  <si>
    <t xml:space="preserve">library/162_the-marina-at-crossroads-maldives/sustainability/2025_EO-GEN-003C_Environmental-Policy-Crossroads-Maldives.pdf</t>
  </si>
  <si>
    <t xml:space="preserve">2025_EO-GEN-007C_Landscaping-Policy-Crossroads-Maldives.pdf</t>
  </si>
  <si>
    <t xml:space="preserve">https://www.saiihotels.com/wp-content/uploads/2025/11/EO-GEN-007C_Landscaping-Policy-Crossroads-Maldives.pdf</t>
  </si>
  <si>
    <t xml:space="preserve">https://www.saiihotels.com/wp-content/uploads/2025/11/EO-GEN-007C_Landscaping-Policy-Crossroads-Maldives.pdf | https://hotel.hardrock.com/maldives/files/6016/EO-GEN-007C_Landscaping_Policy_-_Crossroads_Maldives.pdf</t>
  </si>
  <si>
    <t xml:space="preserve">3c64457a0d8a26a624d96b8feca070c298d451fd560b76b9dd7fbca67f335da6</t>
  </si>
  <si>
    <t xml:space="preserve">library/162_the-marina-at-crossroads-maldives/sustainability/2025_EO-GEN-007C_Landscaping-Policy-Crossroads-Maldives.pdf</t>
  </si>
  <si>
    <t xml:space="preserve">2025_EO-GEN-006C_Code-of-Conduct-for-Business-Partners-Crossroads-Maldives.pdf</t>
  </si>
  <si>
    <t xml:space="preserve">https://www.saiihotels.com/wp-content/uploads/2025/11/EO-GEN-006C_Code-of-Conduct-for-Business-Partners-Crossroads-Maldives.pdf</t>
  </si>
  <si>
    <t xml:space="preserve">https://www.saiihotels.com/wp-content/uploads/2025/11/EO-GEN-006C_Code-of-Conduct-for-Business-Partners-Crossroads-Maldives.pdf | https://hotel.hardrock.com/maldives/files/6016/EO-GEN-006C_Code_of_Conduct_for_Business_Partners_-_Crossroads_Maldives.pdf</t>
  </si>
  <si>
    <t xml:space="preserve">d2bfce94577f974633dccd65f45a0ee998c82b1ad2a74b9af7f20a3cca3e6f6e</t>
  </si>
  <si>
    <t xml:space="preserve">library/162_the-marina-at-crossroads-maldives/sustainability/2025_EO-GEN-006C_Code-of-Conduct-for-Business-Partners-Crossroads-Maldives.pdf</t>
  </si>
  <si>
    <t xml:space="preserve">2025_SAii-Green-Book.pdf</t>
  </si>
  <si>
    <t xml:space="preserve">https://crossroadsmaldives.com/wp-content/uploads/2025/11/SAii-Green-Book.pdf</t>
  </si>
  <si>
    <t xml:space="preserve">https://crossroadsmaldives.com/wp-content/uploads/2025/11/SAii-Green-Book.pdf | https://crossroadsmaldives.com/green-book-saii-lagoon-maldives/</t>
  </si>
  <si>
    <t xml:space="preserve">8f51303c2853ba04aedcaf32163275478b891024eb675cb393ffae1d09bcb3d5</t>
  </si>
  <si>
    <t xml:space="preserve">library/162_the-marina-at-crossroads-maldives/sustainability/2025_SAii-Green-Book.pdf</t>
  </si>
  <si>
    <t xml:space="preserve">2025_HRH-Green-Book.pdf</t>
  </si>
  <si>
    <t xml:space="preserve">https://crossroadsmaldives.com/wp-content/uploads/2025/11/HRH-Green-Book.pdf</t>
  </si>
  <si>
    <t xml:space="preserve">https://crossroadsmaldives.com/wp-content/uploads/2025/11/HRH-Green-Book.pdf | https://crossroadsmaldives.com/green-book-hard-rock-hotel-maldives/</t>
  </si>
  <si>
    <t xml:space="preserve">e910d787ecabda7b0073c184b03848a99ebc08c635bfb075c530e994dade5569</t>
  </si>
  <si>
    <t xml:space="preserve">library/162_the-marina-at-crossroads-maldives/sustainability/2025_HRH-Green-Book.pdf</t>
  </si>
  <si>
    <t xml:space="preserve">2023_EO-GEN-004C_Environmental-Purchasing-Policy-Crossroads-Maldives.pdf</t>
  </si>
  <si>
    <t xml:space="preserve">https://www.saiihotels.com/wp-content/uploads/2025/11/EO-GEN-004C_Environmental-Purchasing-Policy-Crossroads-Maldives.pdf</t>
  </si>
  <si>
    <t xml:space="preserve">https://www.saiihotels.com/wp-content/uploads/2025/11/EO-GEN-004C_Environmental-Purchasing-Policy-Crossroads-Maldives.pdf | https://hotel.hardrock.com/maldives/files/6016/EO-GEN-004C_Environmental_Purchasing_Policy_-_Crossroads_Maldives.pdf</t>
  </si>
  <si>
    <t xml:space="preserve">ddcdc1bd3f53d1afed8fa14510a546acec1ebcffe475a73697d5c60b69bffc2b</t>
  </si>
  <si>
    <t xml:space="preserve">library/162_the-marina-at-crossroads-maldives/sustainability/2023_EO-GEN-004C_Environmental-Purchasing-Policy-Crossroads-Maldives.pdf</t>
  </si>
  <si>
    <t xml:space="preserve">2026_Programming_Sunray.pdf</t>
  </si>
  <si>
    <t xml:space="preserve">https://crossroadsmaldives.com/wp-content/uploads/2026/09/Programming_Sunray.pdf</t>
  </si>
  <si>
    <t xml:space="preserve">04713f4d400f833cc9a513ecd4656cf9014d0a4a8f2dac269e4a0cd80bb72f51</t>
  </si>
  <si>
    <t xml:space="preserve">library/162_the-marina-at-crossroads-maldives/calendar/2026_Programming_Sunray.pdf</t>
  </si>
  <si>
    <t xml:space="preserve">2026_Marina-Ferry-Schedule-Ramadan-2026.pdf</t>
  </si>
  <si>
    <t xml:space="preserve">https://crossroadsmaldives.com/wp-content/uploads/2026/02/Marina-Ferry-Schedule-Ramadan-2026.pdf</t>
  </si>
  <si>
    <t xml:space="preserve">https://crossroadsmaldives.com/wp-content/uploads/2026/02/Marina-Ferry-Schedule-Ramadan-2026.pdf | https://crossroadsmaldives.com/wp-content/uploads/2026/01/Marina-Ferry-Schedule-Ramadan-2026.pdf</t>
  </si>
  <si>
    <t xml:space="preserve">7621053cd1e3b2df9d46102cd5a5a21cff06d973510b32a40a2719d2239567bd</t>
  </si>
  <si>
    <t xml:space="preserve">library/162_the-marina-at-crossroads-maldives/calendar/2026_Marina-Ferry-Schedule-Ramadan-2026.pdf</t>
  </si>
  <si>
    <t xml:space="preserve">2025_The-Marina-Festive-Brochure-2025-COMPRESSED.pdf</t>
  </si>
  <si>
    <t xml:space="preserve">https://crossroadsmaldives.com/wp-content/uploads/2025/12/The-Marina-Festive-Brochure-2025-COMPRESSED.pdf</t>
  </si>
  <si>
    <t xml:space="preserve">33aa440e13a13c000d54efef559d8ffce9ebdb53a490c429ebdee809527e3158</t>
  </si>
  <si>
    <t xml:space="preserve">library/162_the-marina-at-crossroads-maldives/calendar/2025_The-Marina-Festive-Brochure-2025-COMPRESSED.pdf</t>
  </si>
  <si>
    <t xml:space="preserve">2025_Marina-Ferry-Schedule-2025.pdf</t>
  </si>
  <si>
    <t xml:space="preserve">https://crossroadsmaldives.com/wp-content/uploads/2025/01/Marina-Ferry-Schedule-2025.pdf</t>
  </si>
  <si>
    <t xml:space="preserve">070200168a9f325b8d33bdbe4a012693c2ddbd56449486337d3b884958e7b4c0</t>
  </si>
  <si>
    <t xml:space="preserve">library/162_the-marina-at-crossroads-maldives/calendar/2025_Marina-Ferry-Schedule-2025.pdf</t>
  </si>
  <si>
    <t xml:space="preserve">2025_The-Marina-Festive-2024-2025.pdf</t>
  </si>
  <si>
    <t xml:space="preserve">https://crossroadsmaldives.com/wp-content/uploads/2024/12/The-Marina-Festive-2024-2025.pdf</t>
  </si>
  <si>
    <t xml:space="preserve">7e3342aa693e1e8a61e8829b6eac643e72806e62a2264e5908402ef565b7ae6f</t>
  </si>
  <si>
    <t xml:space="preserve">library/162_the-marina-at-crossroads-maldives/calendar/2025_The-Marina-Festive-2024-2025.pdf</t>
  </si>
  <si>
    <t xml:space="preserve">2023_The-Marina-at-CROSSROADS-Maldives-Festive-Brochure.pdf</t>
  </si>
  <si>
    <t xml:space="preserve">https://crossroadsmaldives.com/wp-content/uploads/2023/12/The-Marina-at-CROSSROADS-Maldives-Festive-Brochure.pdf</t>
  </si>
  <si>
    <t xml:space="preserve">f973881243bd13e5f8e8a4bb48bf23782ef4e55109464605d15eb2140fd32813</t>
  </si>
  <si>
    <t xml:space="preserve">library/162_the-marina-at-crossroads-maldives/calendar/2023_The-Marina-at-CROSSROADS-Maldives-Festive-Brochure.pdf</t>
  </si>
  <si>
    <t xml:space="preserve">2026_2026-Crossroads-Recreation-Catalog-.pdf</t>
  </si>
  <si>
    <t xml:space="preserve">https://www.saiihotels.com/wp-content/uploads/2025/12/2026-Crossroads-Recreation-Catalog-.pdf</t>
  </si>
  <si>
    <t xml:space="preserve">e0beb25bf3ba75b5ca2d0159857ff20a6f28fa0f7b0ba2fbb004434a456e8d7c</t>
  </si>
  <si>
    <t xml:space="preserve">library/162_the-marina-at-crossroads-maldives/brochure/2026_2026-Crossroads-Recreation-Catalog-.pdf</t>
  </si>
  <si>
    <t xml:space="preserve">2026_2026_Crossroads_Recreation_Catalog_-compressed.pdf</t>
  </si>
  <si>
    <t xml:space="preserve">https://hotel.hardrock.com/maldives/files/6016/2026_Crossroads_Recreation_Catalog_-compressed.pdf</t>
  </si>
  <si>
    <t xml:space="preserve">30c906fdd885f35fde5a8d60d4fe46a81b67dbaf147d0cbf6eb09591386f6f2f</t>
  </si>
  <si>
    <t xml:space="preserve">library/162_the-marina-at-crossroads-maldives/brochure/2026_2026_Crossroads_Recreation_Catalog_-compressed.pdf</t>
  </si>
  <si>
    <t xml:space="preserve">2025_CROSSROADS-Maldives-TMA-Full-Page-Ad-WTM-Edition_compressed.pdf</t>
  </si>
  <si>
    <t xml:space="preserve">https://crossroadsmaldives.com/wp-content/uploads/2025/05/CROSSROADS-Maldives-TMA-Full-Page-Ad-WTM-Edition_compressed.pdf</t>
  </si>
  <si>
    <t xml:space="preserve">3e1baad8f3789a05d69c8da23ac38bb3555f83246ed168a75b88e43a7e4d0949</t>
  </si>
  <si>
    <t xml:space="preserve">library/162_the-marina-at-crossroads-maldives/press_kit/2025_CROSSROADS-Maldives-TMA-Full-Page-Ad-WTM-Edition_compressed.pdf</t>
  </si>
  <si>
    <t xml:space="preserve">2025_Boarding-Pass-for-CXR-Ad_compressed.pdf</t>
  </si>
  <si>
    <t xml:space="preserve">https://crossroadsmaldives.com/wp-content/uploads/2025/05/Boarding-Pass-for-CXR-Ad_compressed.pdf</t>
  </si>
  <si>
    <t xml:space="preserve">db244f680e50d24287267575a5da3142f15ce5174c00e1ca21f30d458bea14dd</t>
  </si>
  <si>
    <t xml:space="preserve">library/162_the-marina-at-crossroads-maldives/press_kit/2025_Boarding-Pass-for-CXR-Ad_compressed.pdf</t>
  </si>
  <si>
    <t xml:space="preserve">2026_KK-Iftar-2026-1.pdf</t>
  </si>
  <si>
    <t xml:space="preserve">https://crossroadsmaldives.com/wp-content/uploads/2026/02/KK-Iftar-2026-1.pdf</t>
  </si>
  <si>
    <t xml:space="preserve">3c05c84a2535e1807eb6780bfa2241a24a5744702399ef21253106c57d0072d3</t>
  </si>
  <si>
    <t xml:space="preserve">library/162_the-marina-at-crossroads-maldives/other/2026_KK-Iftar-2026-1.pdf</t>
  </si>
  <si>
    <t xml:space="preserve">2026_Valentines-day-2026-Island-Breeze-Maldives.pdf</t>
  </si>
  <si>
    <t xml:space="preserve">https://crossroadsmaldives.com/wp-content/uploads/2026/01/Valentines-day-2026-Island-Breeze-Maldives.pdf</t>
  </si>
  <si>
    <t xml:space="preserve">c5365319441883b48ff576825e13f9f092385eba6e53c5ec15086f132d3e0bce</t>
  </si>
  <si>
    <t xml:space="preserve">library/162_the-marina-at-crossroads-maldives/other/2026_Valentines-day-2026-Island-Breeze-Maldives.pdf</t>
  </si>
  <si>
    <t xml:space="preserve">2024_NEW-NBB-05.11.2024.pdf</t>
  </si>
  <si>
    <t xml:space="preserve">https://crossroadsmaldives.com/wp-content/uploads/2023/05/NEW-NBB-05.11.2024.pdf</t>
  </si>
  <si>
    <t xml:space="preserve">0f7c3ccc7cc826f357f0867d171bf2c97ee7da6220f4e3fce35c18bc37e73ff9</t>
  </si>
  <si>
    <t xml:space="preserve">library/162_the-marina-at-crossroads-maldives/other/2024_NEW-NBB-05.11.2024.pdf</t>
  </si>
  <si>
    <t xml:space="preserve">https://www.adaaran.com/prestigevadoo/view-download/?id=apv-fact-sheet</t>
  </si>
  <si>
    <t xml:space="preserve">27c412b01b95bfdb2d98812a30e21cfa5fb0b30aa1015a29e7cfc51aa31b983a</t>
  </si>
  <si>
    <t xml:space="preserve">library/163_adaaran-prestige-vadoo/factsheet/2026_document.pdf</t>
  </si>
  <si>
    <t xml:space="preserve">2023_Fact-Sheet-Adaara-Prestige-Vadoo.pdf</t>
  </si>
  <si>
    <t xml:space="preserve">https://www.neoscapesmaldives.com/wp-content/uploads/Fact-Sheet-Adaara-Prestige-Vadoo.pdf</t>
  </si>
  <si>
    <t xml:space="preserve">b01f2b07821b4c316c0bbd7d9f36bc17c88477bcdcc1020a9ecc9bfcef53fa1e</t>
  </si>
  <si>
    <t xml:space="preserve">library/163_adaaran-prestige-vadoo/factsheet/2023_Fact-Sheet-Adaara-Prestige-Vadoo.pdf</t>
  </si>
  <si>
    <t xml:space="preserve">https://www.adaaran.com/prestigevadoo/view-download/?id=PVW</t>
  </si>
  <si>
    <t xml:space="preserve">aa28934c922a1da4774991c907043fb84e546ed3ae7e0a46f19712db2bf27367</t>
  </si>
  <si>
    <t xml:space="preserve">library/163_adaaran-prestige-vadoo/wedding/2026_document.pdf</t>
  </si>
  <si>
    <t xml:space="preserve">2023_Resort-Map-Adaara-Prestige-Vadoo.pdf</t>
  </si>
  <si>
    <t xml:space="preserve">https://www.neoscapesmaldives.com/wp-content/uploads/Resort-Map-Adaara-Prestige-Vadoo.pdf</t>
  </si>
  <si>
    <t xml:space="preserve">dc6798236195c4bd885bf35481d88b4cbf1c2c27d312d7b00fe6f0e99b81d77d</t>
  </si>
  <si>
    <t xml:space="preserve">library/163_adaaran-prestige-vadoo/map/2023_Resort-Map-Adaara-Prestige-Vadoo.pdf</t>
  </si>
  <si>
    <t xml:space="preserve">2022_e89bfa9988523a35d42c99f97850d4b8.pdf</t>
  </si>
  <si>
    <t xml:space="preserve">https://www.maldivesexperts.com/uploads/resorts/e89bfa9988523a35d42c99f97850d4b8.pdf</t>
  </si>
  <si>
    <t xml:space="preserve">e42007ce5d7adc3e2abefaaa6a2a1579ea1845fc09f397a7a45216ca7a41b979</t>
  </si>
  <si>
    <t xml:space="preserve">library/163_adaaran-prestige-vadoo/spa_menu/2022_e89bfa9988523a35d42c99f97850d4b8.pdf</t>
  </si>
  <si>
    <t xml:space="preserve">ambiguous match [163, 102]</t>
  </si>
  <si>
    <t xml:space="preserve">https://www.adaaran.com/prestigevadoo/view-download/?id=adaaran-prestig</t>
  </si>
  <si>
    <t xml:space="preserve">79d0478d575faa28bb3585e8152d79ce1dab71c778353935ccd5ee0234739bd2</t>
  </si>
  <si>
    <t xml:space="preserve">library/163_adaaran-prestige-vadoo/dining_menu/2026_document.pdf</t>
  </si>
  <si>
    <t xml:space="preserve">https://www.adaaran.com/prestigevadoo/view-download/?id=apv-mand-spa</t>
  </si>
  <si>
    <t xml:space="preserve">cb94fcd08f554ca482d966ebf35831c7555f8996c7edc3bfed00c3ff5466e5c3</t>
  </si>
  <si>
    <t xml:space="preserve">library/163_adaaran-prestige-vadoo/dining_menu/2025_document.pdf</t>
  </si>
  <si>
    <t xml:space="preserve">https://www.adaaran.com/prestigevadoo/view-download/?id=dive01</t>
  </si>
  <si>
    <t xml:space="preserve">781f1533dd7afa793fa2f78553984145c6148e280a32fbbe25ce79ec2110b4fe</t>
  </si>
  <si>
    <t xml:space="preserve">library/163_adaaran-prestige-vadoo/dive_prices/2026_document.pdf</t>
  </si>
  <si>
    <t xml:space="preserve">2026_ca8826ae_document.pdf</t>
  </si>
  <si>
    <t xml:space="preserve">https://www.adaaran.com/prestigevadoo/view-download/?id=excusion1</t>
  </si>
  <si>
    <t xml:space="preserve">ca8826aef5605258621eec01b2c8450c3a6d2463e6944dea5978f08eae18b1db</t>
  </si>
  <si>
    <t xml:space="preserve">library/163_adaaran-prestige-vadoo/dive_prices/2026_ca8826ae_document.pdf</t>
  </si>
  <si>
    <t xml:space="preserve">2026_f0409122_document.pdf</t>
  </si>
  <si>
    <t xml:space="preserve">https://www.adaaran.com/prestigevadoo/view-download/?id=2026_ws-price-l</t>
  </si>
  <si>
    <t xml:space="preserve">f0409122796a9de4590b5566152a5f86dd16ef90552efe39fb27f92c10686531</t>
  </si>
  <si>
    <t xml:space="preserve">library/163_adaaran-prestige-vadoo/dive_prices/2026_f0409122_document.pdf</t>
  </si>
  <si>
    <t xml:space="preserve">https://www.adaaran.com/prestigevadoo/view-download/?id=gst_pre-book</t>
  </si>
  <si>
    <t xml:space="preserve">https://www.adaaran.com/prestigevadoo/view-download/?id=gst_pre-book | https://www.adaaran.com/prestigevadoo/view-download/?id=menupre01</t>
  </si>
  <si>
    <t xml:space="preserve">1c317f04c182fbb7e438d8efd739ff7147f0b516cba201af5ffb72c8a34c12b1</t>
  </si>
  <si>
    <t xml:space="preserve">library/163_adaaran-prestige-vadoo/dive_prices/2025_document.pdf</t>
  </si>
  <si>
    <t xml:space="preserve">ambiguous match [163, 3]</t>
  </si>
  <si>
    <t xml:space="preserve">2025_2b8c1be2_document.pdf</t>
  </si>
  <si>
    <t xml:space="preserve">https://www.adaaran.com/prestigevadoo/view-download/?id=on_price_lst</t>
  </si>
  <si>
    <t xml:space="preserve">2b8c1be22cc18b285c5c818cec4fbdd5e57c33ddd3e00ff369d267611a84c6f1</t>
  </si>
  <si>
    <t xml:space="preserve">library/163_adaaran-prestige-vadoo/dive_prices/2025_2b8c1be2_document.pdf</t>
  </si>
  <si>
    <t xml:space="preserve">2025_Sustainabilty-Report-APV-2025-26_compressed.pdf</t>
  </si>
  <si>
    <t xml:space="preserve">https://adaaran.eme-devops.com/2026/05/Sustainabilty-Report-APV-2025-26_compressed.pdf</t>
  </si>
  <si>
    <t xml:space="preserve">d3bfd9878e80ae4c8ee5ae57401863aaac2bd4d35ad3f45d5f799928d5fbbf3b</t>
  </si>
  <si>
    <t xml:space="preserve">library/163_adaaran-prestige-vadoo/sustainability/2025_Sustainabilty-Report-APV-2025-26_compressed.pdf</t>
  </si>
  <si>
    <t xml:space="preserve">2024_Adaaran-Prestige-Vadoo-_-Sustainability-Report-20242025.pdf</t>
  </si>
  <si>
    <t xml:space="preserve">https://adaaran.eme-devops.com/2025/08/Adaaran-Prestige-Vadoo-%E2%80%93-Sustainability-Report-20242025.pdf</t>
  </si>
  <si>
    <t xml:space="preserve">42f2348038408ebed202c6e362ade2125747d3ecdcf48c91078b0204b7e8a473</t>
  </si>
  <si>
    <t xml:space="preserve">library/163_adaaran-prestige-vadoo/sustainability/2024_Adaaran-Prestige-Vadoo-_-Sustainability-Report-20242025.pdf</t>
  </si>
  <si>
    <t xml:space="preserve">2023_Adaaran-Prestige-Vadoo-Sustainability-Report-2023-24.pdf</t>
  </si>
  <si>
    <t xml:space="preserve">https://adaaran.eme-devops.com/2025/08/Adaaran-Prestige-Vadoo-Sustainability-Report-2023-24.pdf</t>
  </si>
  <si>
    <t xml:space="preserve">1a3591724065ff4b8b83d8e6e234e3c5eae21855cc060991d4abd3d9a548af8b</t>
  </si>
  <si>
    <t xml:space="preserve">library/163_adaaran-prestige-vadoo/sustainability/2023_Adaaran-Prestige-Vadoo-Sustainability-Report-2023-24.pdf</t>
  </si>
  <si>
    <t xml:space="preserve">2022_Adaaran-Prestige-Vadoo-Sustainability-Report-2022-23.pdf</t>
  </si>
  <si>
    <t xml:space="preserve">https://adaaran.eme-devops.com/2025/08/Adaaran-Prestige-Vadoo-Sustainability-Report-2022-23.pdf</t>
  </si>
  <si>
    <t xml:space="preserve">ca950cf98e698ec2e180670be0a31e71be3545a650f89489ea14962ca7fd0f98</t>
  </si>
  <si>
    <t xml:space="preserve">library/163_adaaran-prestige-vadoo/sustainability/2022_Adaaran-Prestige-Vadoo-Sustainability-Report-2022-23.pdf</t>
  </si>
  <si>
    <t xml:space="preserve">2021_Adaaran-Prestige-Vadoo-Sustainability-Report-2021-22.pdf</t>
  </si>
  <si>
    <t xml:space="preserve">https://adaaran.eme-devops.com/2025/08/Adaaran-Prestige-Vadoo-Sustainability-Report-2021-22.pdf</t>
  </si>
  <si>
    <t xml:space="preserve">9936a7b21e8bd9fcf264a8e22b6a0b2e2c949f82c2fa7e68ac3669e92771ffae</t>
  </si>
  <si>
    <t xml:space="preserve">library/163_adaaran-prestige-vadoo/sustainability/2021_Adaaran-Prestige-Vadoo-Sustainability-Report-2021-22.pdf</t>
  </si>
  <si>
    <t xml:space="preserve">2019_Adaaran-Prestige-Vadoo-Sustainability-Report-2019-20-21.pdf</t>
  </si>
  <si>
    <t xml:space="preserve">https://adaaran.eme-devops.com/2025/08/Adaaran-Prestige-Vadoo-Sustainability-Report-2019-20-21.pdf</t>
  </si>
  <si>
    <t xml:space="preserve">592507131e46d8412ae8194301ceb311e91ff1006ad1d80cc9ded64a9a113cce</t>
  </si>
  <si>
    <t xml:space="preserve">library/163_adaaran-prestige-vadoo/sustainability/2019_Adaaran-Prestige-Vadoo-Sustainability-Report-2019-20-21.pdf</t>
  </si>
  <si>
    <t xml:space="preserve">2026_Baros.pdf</t>
  </si>
  <si>
    <t xml:space="preserve">https://awesomegetawaymaldives.com/wp-content/uploads/2026/03/Baros.pdf</t>
  </si>
  <si>
    <t xml:space="preserve">https://awesomegetawaymaldives.com/wp-content/uploads/2026/03/Baros.pdf | https://awesomegetawaymaldives.com/wp-content/uploads/2026/03/Baros-Factsheet.pdf</t>
  </si>
  <si>
    <t xml:space="preserve">74411c269142a6c89eeed1bcaf3cf380a9410e72c70ad7ff97109b1602b2add2</t>
  </si>
  <si>
    <t xml:space="preserve">library/164_baros-maldives/factsheet/2026_Baros.pdf</t>
  </si>
  <si>
    <t xml:space="preserve">2026_Baros-Factsheet-June-2026.pdf</t>
  </si>
  <si>
    <t xml:space="preserve">baros.com</t>
  </si>
  <si>
    <t xml:space="preserve">https://www.baros.com/wp-content/uploads/2026/06/Baros-Factsheet-June-2026.pdf</t>
  </si>
  <si>
    <t xml:space="preserve">3f6b3b528472ff6424b1bc074bc0fe9113313d65f34600e6b2493bb150d228f6</t>
  </si>
  <si>
    <t xml:space="preserve">library/164_baros-maldives/factsheet/2026_Baros-Factsheet-June-2026.pdf</t>
  </si>
  <si>
    <t xml:space="preserve">2022_Factsheet-Baros-Maldives.pdf</t>
  </si>
  <si>
    <t xml:space="preserve">https://www.neoscapesmaldives.com/wp-content/uploads/Factsheet-Baros-Maldives.pdf</t>
  </si>
  <si>
    <t xml:space="preserve">edb0616684f53c50c3a2ea0b72a1651aaf12e0047b97609807ef40e8faeaf82d</t>
  </si>
  <si>
    <t xml:space="preserve">library/164_baros-maldives/factsheet/2022_Factsheet-Baros-Maldives.pdf</t>
  </si>
  <si>
    <t xml:space="preserve">2015_Baros-Factsheet.pdf</t>
  </si>
  <si>
    <t xml:space="preserve">https://www.baros.com/wp-content/uploads/2025/04/Baros-Factsheet.pdf</t>
  </si>
  <si>
    <t xml:space="preserve">a4fbf4405fc9e32dd8537fa5dbdd79b2220d4cf853162a30cf8e2c3772f92492</t>
  </si>
  <si>
    <t xml:space="preserve">library/164_baros-maldives/factsheet/2015_Baros-Factsheet.pdf</t>
  </si>
  <si>
    <t xml:space="preserve">2026_Renewal-of-Vows-Baros-Maldives-2026.pdf</t>
  </si>
  <si>
    <t xml:space="preserve">https://www.baros.com/wp-content/uploads/2026/04/Renewal-of-Vows-Baros-Maldives-2026.pdf</t>
  </si>
  <si>
    <t xml:space="preserve">2770ae3067d78a0249cb0d9da05317f62efaffd1d8c875aa30042f2d7a8e5d8f</t>
  </si>
  <si>
    <t xml:space="preserve">library/164_baros-maldives/wedding/2026_Renewal-of-Vows-Baros-Maldives-2026.pdf</t>
  </si>
  <si>
    <t xml:space="preserve">2021_Renewal-of-vows-2021.pdf.pdf</t>
  </si>
  <si>
    <t xml:space="preserve">https://www.baros.com/wp-content/uploads/2021/08/Renewal-of-vows-2021.pdf.pdf</t>
  </si>
  <si>
    <t xml:space="preserve">b222f63f160c45c8f857fbbfdc624c72f5795538352366ec7ca22e61effe0d93</t>
  </si>
  <si>
    <t xml:space="preserve">library/164_baros-maldives/wedding/2021_Renewal-of-vows-2021.pdf.pdf</t>
  </si>
  <si>
    <t xml:space="preserve">2024_5-Watersports-Map_A4.pdf</t>
  </si>
  <si>
    <t xml:space="preserve">https://www.baros.com/wp-content/uploads/2026/02/5-Watersports-Map_A4.pdf</t>
  </si>
  <si>
    <t xml:space="preserve">b3af74198a763d2d983824e97987a4c4b8c79bcb7ae66de27808e4f93bb3188b</t>
  </si>
  <si>
    <t xml:space="preserve">library/164_baros-maldives/map/2024_5-Watersports-Map_A4.pdf</t>
  </si>
  <si>
    <t xml:space="preserve">2024_Baros-Island-Map-Oct2024-compressed.pdf</t>
  </si>
  <si>
    <t xml:space="preserve">https://www.baros.com/wp-content/uploads/2024/10/Baros-Island-Map-Oct2024-compressed.pdf</t>
  </si>
  <si>
    <t xml:space="preserve">13463cf18b3a6ca47a0e1237ab9b2e02726f2696be6be93e00f4ed2b9a9f8a98</t>
  </si>
  <si>
    <t xml:space="preserve">library/164_baros-maldives/map/2024_Baros-Island-Map-Oct2024-compressed.pdf</t>
  </si>
  <si>
    <t xml:space="preserve">2022_Resort-Map-Baros-Maldives.pdf</t>
  </si>
  <si>
    <t xml:space="preserve">https://www.neoscapesmaldives.com/wp-content/uploads/Resort-Map-Baros-Maldives.pdf</t>
  </si>
  <si>
    <t xml:space="preserve">9be45d273b3f1b76847b108a463a995384009a63eff1951c3b963d9b4c7108a8</t>
  </si>
  <si>
    <t xml:space="preserve">library/164_baros-maldives/map/2022_Resort-Map-Baros-Maldives.pdf</t>
  </si>
  <si>
    <t xml:space="preserve">2018_080411_BAROS_WEBSITE_DIVE-SITES_V02.pdf</t>
  </si>
  <si>
    <t xml:space="preserve">https://www.baros.com/wp-content/uploads/2021/05/080411_BAROS_WEBSITE_DIVE-SITES_V02.pdf</t>
  </si>
  <si>
    <t xml:space="preserve">afdb0e946ed1612052c114864e1e8d0a8c5d9072f6d6c68a12a41d2dd0f4143a</t>
  </si>
  <si>
    <t xml:space="preserve">library/164_baros-maldives/dive_map/2018_080411_BAROS_WEBSITE_DIVE-SITES_V02.pdf</t>
  </si>
  <si>
    <t xml:space="preserve">2026_Serenity-Spa-Menu-Digital.pdf</t>
  </si>
  <si>
    <t xml:space="preserve">https://www.baros.com/wp-content/uploads/2026/02/Serenity-Spa-Menu-Digital.pdf</t>
  </si>
  <si>
    <t xml:space="preserve">773f29a011f91a67c2154fdb3e11974dffb917995c7743c2f30763f9e39d130d</t>
  </si>
  <si>
    <t xml:space="preserve">library/164_baros-maldives/spa_menu/2026_Serenity-Spa-Menu-Digital.pdf</t>
  </si>
  <si>
    <t xml:space="preserve">2026_Spa-Menu-Price-List-2026.pdf</t>
  </si>
  <si>
    <t xml:space="preserve">https://www.baros.com/wp-content/uploads/2026/02/Spa-Menu-Price-List-2026.pdf</t>
  </si>
  <si>
    <t xml:space="preserve">e63037d574c8aff935013e84c986f6074bcdd2ee44d1a8f847149437cd8e471f</t>
  </si>
  <si>
    <t xml:space="preserve">library/164_baros-maldives/spa_menu/2026_Spa-Menu-Price-List-2026.pdf</t>
  </si>
  <si>
    <t xml:space="preserve">2025_Weekly-Wellness-Schedule-Serenity-Spa.pdf</t>
  </si>
  <si>
    <t xml:space="preserve">https://www.baros.com/wp-content/uploads/2026/02/Weekly-Wellness-Schedule-Serenity-Spa.pdf</t>
  </si>
  <si>
    <t xml:space="preserve">199943ab740fe056334b8b26521825ddce7a7edaca9cbbbab68336e63346ac1a</t>
  </si>
  <si>
    <t xml:space="preserve">library/164_baros-maldives/spa_menu/2025_Weekly-Wellness-Schedule-Serenity-Spa.pdf</t>
  </si>
  <si>
    <t xml:space="preserve">2025_Spa-Pricelist-High-Season.pdf</t>
  </si>
  <si>
    <t xml:space="preserve">https://www.baros.com/wp-content/uploads/2025/12/Spa-Pricelist-High-Season.pdf</t>
  </si>
  <si>
    <t xml:space="preserve">0d04f9e54859f32898918f3894b7c38a34ad0950047e9fe8c28f403ce2bce94b</t>
  </si>
  <si>
    <t xml:space="preserve">library/164_baros-maldives/spa_menu/2025_Spa-Pricelist-High-Season.pdf</t>
  </si>
  <si>
    <t xml:space="preserve">2025_Serenity-Spa-Weekly-Wellness-Schedule.pdf</t>
  </si>
  <si>
    <t xml:space="preserve">https://www.baros.com/wp-content/uploads/2025/11/Serenity-Spa-Weekly-Wellness-Schedule.pdf</t>
  </si>
  <si>
    <t xml:space="preserve">91374cd12422e6f8cfbc3892117fd90e0c4f6bd6a658074ea3ed6c79cf7d443f</t>
  </si>
  <si>
    <t xml:space="preserve">library/164_baros-maldives/spa_menu/2025_Serenity-Spa-Weekly-Wellness-Schedule.pdf</t>
  </si>
  <si>
    <t xml:space="preserve">2025_Serenity-Spa-Menu.pdf</t>
  </si>
  <si>
    <t xml:space="preserve">https://www.baros.com/wp-content/uploads/2025/12/Serenity-Spa-Menu.pdf</t>
  </si>
  <si>
    <t xml:space="preserve">c4cf19833263a8825fd843c3bf3ddcdd07e3414e10f8caf8778bb8adedd9ffb2</t>
  </si>
  <si>
    <t xml:space="preserve">library/164_baros-maldives/spa_menu/2025_Serenity-Spa-Menu.pdf</t>
  </si>
  <si>
    <t xml:space="preserve">2015_Baros-Spa-Price-List-Updated.pdf</t>
  </si>
  <si>
    <t xml:space="preserve">https://www.baros.com/wp-content/uploads/2025/07/Baros-Spa-Price-List-Updated.pdf</t>
  </si>
  <si>
    <t xml:space="preserve">52b0a9246e89a442e5210a29171b8b22d060c3d48d6ebdde291694e4de344a34</t>
  </si>
  <si>
    <t xml:space="preserve">library/164_baros-maldives/spa_menu/2015_Baros-Spa-Price-List-Updated.pdf</t>
  </si>
  <si>
    <t xml:space="preserve">2015_180330_Baros_SpaBrochure_Preview.pdf</t>
  </si>
  <si>
    <t xml:space="preserve">https://www.baros.com/wp-content/uploads/2021/05/180330_Baros_SpaBrochure_Preview.pdf</t>
  </si>
  <si>
    <t xml:space="preserve">caaba28cda0ddd1d7060103900c6ca30bde666196b01b632899ffb6551c34185</t>
  </si>
  <si>
    <t xml:space="preserve">library/164_baros-maldives/spa_menu/2015_180330_Baros_SpaBrochure_Preview.pdf</t>
  </si>
  <si>
    <t xml:space="preserve">2025_LHL-cocktailmenu.pdf.pdf</t>
  </si>
  <si>
    <t xml:space="preserve">https://www.baros.com/wp-content/uploads/2025/12/LHL-cocktailmenu.pdf.pdf</t>
  </si>
  <si>
    <t xml:space="preserve">cc44c21eb7cfbc4d79fdd199d1202ce444f087efa066b56baa9a308451d309bc</t>
  </si>
  <si>
    <t xml:space="preserve">library/164_baros-maldives/dining_menu/2025_LHL-cocktailmenu.pdf.pdf</t>
  </si>
  <si>
    <t xml:space="preserve">2025_DD-Menus.pdf</t>
  </si>
  <si>
    <t xml:space="preserve">https://www.baros.com/wp-content/uploads/2025/07/DD-Menus.pdf</t>
  </si>
  <si>
    <t xml:space="preserve">56daafb8f01f21163a932f7b07cfe253532d7bea01aa5950ff67c04c327d6a6a</t>
  </si>
  <si>
    <t xml:space="preserve">library/164_baros-maldives/dining_menu/2025_DD-Menus.pdf</t>
  </si>
  <si>
    <t xml:space="preserve">2025_IVD-MENU-JUNE-2025.pdf</t>
  </si>
  <si>
    <t xml:space="preserve">https://www.baros.com/wp-content/uploads/2025/07/IVD-MENU-JUNE-2025.pdf</t>
  </si>
  <si>
    <t xml:space="preserve">04cb2808dfc15210f7ebac70a3841774d927c11e9779dd4717fae2412dd5fd97</t>
  </si>
  <si>
    <t xml:space="preserve">library/164_baros-maldives/dining_menu/2025_IVD-MENU-JUNE-2025.pdf</t>
  </si>
  <si>
    <t xml:space="preserve">2025_Sails-Lunch-New-June-2025.pdf</t>
  </si>
  <si>
    <t xml:space="preserve">https://www.baros.com/wp-content/uploads/2025/07/Sails-Lunch-New-June-2025.pdf</t>
  </si>
  <si>
    <t xml:space="preserve">f32d1f61e9d707903886151452b74a3e08415cccfff34baf43fd0fe27954fd66</t>
  </si>
  <si>
    <t xml:space="preserve">library/164_baros-maldives/dining_menu/2025_Sails-Lunch-New-June-2025.pdf</t>
  </si>
  <si>
    <t xml:space="preserve">2025_LHL-JUNE-2025.pdf</t>
  </si>
  <si>
    <t xml:space="preserve">https://www.baros.com/wp-content/uploads/2025/07/LHL-JUNE-2025.pdf</t>
  </si>
  <si>
    <t xml:space="preserve">922529c71cc72840125746b8bb83ecc14a17a99ded6634a0635c9c69cf8285ba</t>
  </si>
  <si>
    <t xml:space="preserve">library/164_baros-maldives/dining_menu/2025_LHL-JUNE-2025.pdf</t>
  </si>
  <si>
    <t xml:space="preserve">2025_LIGHTHOUSE-Gourmet-Tribute.pdf</t>
  </si>
  <si>
    <t xml:space="preserve">https://www.baros.com/wp-content/uploads/2025/07/LIGHTHOUSE-Gourmet-Tribute.pdf</t>
  </si>
  <si>
    <t xml:space="preserve">4e5ceab1521c51a52cd02768617571e9ed1d91a228561e515097763be75a7e8e</t>
  </si>
  <si>
    <t xml:space="preserve">library/164_baros-maldives/dining_menu/2025_LIGHTHOUSE-Gourmet-Tribute.pdf</t>
  </si>
  <si>
    <t xml:space="preserve">2025_LIGHTHOUSE-Ocean-Degustation-Dinner-JUNE-2025.pdf</t>
  </si>
  <si>
    <t xml:space="preserve">https://www.baros.com/wp-content/uploads/2025/07/LIGHTHOUSE-Ocean-Degustation-Dinner-JUNE-2025.pdf</t>
  </si>
  <si>
    <t xml:space="preserve">b7cd6d3238e7aa1d4430188ef43d0ac2f1ed05b678429b1517b133dcf2a4a59a</t>
  </si>
  <si>
    <t xml:space="preserve">library/164_baros-maldives/dining_menu/2025_LIGHTHOUSE-Ocean-Degustation-Dinner-JUNE-2025.pdf</t>
  </si>
  <si>
    <t xml:space="preserve">2025_LIGHTHOUSE-Degustation-Dinner-JUNE-2025.pdf</t>
  </si>
  <si>
    <t xml:space="preserve">https://www.baros.com/wp-content/uploads/2025/07/LIGHTHOUSE-Degustation-Dinner-JUNE-2025.pdf</t>
  </si>
  <si>
    <t xml:space="preserve">742a64f16b5f723b83194ceb8d9cff52673599bfb838058c5822daf96b833eba</t>
  </si>
  <si>
    <t xml:space="preserve">library/164_baros-maldives/dining_menu/2025_LIGHTHOUSE-Degustation-Dinner-JUNE-2025.pdf</t>
  </si>
  <si>
    <t xml:space="preserve">2025_A-La-Carte_-Lighthouse-JUNE-2025.pdf</t>
  </si>
  <si>
    <t xml:space="preserve">https://www.baros.com/wp-content/uploads/2025/07/A-La-Carte_-Lighthouse-JUNE-2025.pdf</t>
  </si>
  <si>
    <t xml:space="preserve">677133caf7a1b479ba005bbe11dda01646fdd1183d00811c0ede60b5d912e441</t>
  </si>
  <si>
    <t xml:space="preserve">library/164_baros-maldives/dining_menu/2025_A-La-Carte_-Lighthouse-JUNE-2025.pdf</t>
  </si>
  <si>
    <t xml:space="preserve">2025_CayenneMenu-JUNE-2025.pdf</t>
  </si>
  <si>
    <t xml:space="preserve">https://www.baros.com/wp-content/uploads/2025/07/CayenneMenu-JUNE-2025.pdf</t>
  </si>
  <si>
    <t xml:space="preserve">2bd001bc57a63b0630717d9d4e718be755cd3fb364b0cefa0e152bc19ac56fdc</t>
  </si>
  <si>
    <t xml:space="preserve">library/164_baros-maldives/dining_menu/2025_CayenneMenu-JUNE-2025.pdf</t>
  </si>
  <si>
    <t xml:space="preserve">2025_Cayenne-Dessert-JUNE-2025.pdf</t>
  </si>
  <si>
    <t xml:space="preserve">https://www.baros.com/wp-content/uploads/2025/07/Cayenne-Dessert-JUNE-2025.pdf</t>
  </si>
  <si>
    <t xml:space="preserve">d8ca6689dc2d03b3445f595fff76bb843985408471a4537683632176f31e7869</t>
  </si>
  <si>
    <t xml:space="preserve">library/164_baros-maldives/dining_menu/2025_Cayenne-Dessert-JUNE-2025.pdf</t>
  </si>
  <si>
    <t xml:space="preserve">2025_Cayenne-Teppanyaki-JUNE-2025.pdf</t>
  </si>
  <si>
    <t xml:space="preserve">https://www.baros.com/wp-content/uploads/2025/07/Cayenne-Teppanyaki-JUNE-2025.pdf</t>
  </si>
  <si>
    <t xml:space="preserve">1b921f26deb0db9b77b9f798376094a3f2864732fba42f5a6b258ea52e30b74c</t>
  </si>
  <si>
    <t xml:space="preserve">library/164_baros-maldives/dining_menu/2025_Cayenne-Teppanyaki-JUNE-2025.pdf</t>
  </si>
  <si>
    <t xml:space="preserve">2025_LIME-BB-DINNER-MENU-JUNE-2025.pdf</t>
  </si>
  <si>
    <t xml:space="preserve">https://www.baros.com/wp-content/uploads/2025/07/LIME-BB-DINNER-MENU-JUNE-2025.pdf</t>
  </si>
  <si>
    <t xml:space="preserve">d6262d1538d932948fe013a35d640c3d152aa55bffab34c0c441062cfdaef3ac</t>
  </si>
  <si>
    <t xml:space="preserve">library/164_baros-maldives/dining_menu/2025_LIME-BB-DINNER-MENU-JUNE-2025.pdf</t>
  </si>
  <si>
    <t xml:space="preserve">2025_LIME-Lunch-Menu-JUNE-2025.pdf</t>
  </si>
  <si>
    <t xml:space="preserve">https://www.baros.com/wp-content/uploads/2025/07/LIME-Lunch-Menu-JUNE-2025.pdf</t>
  </si>
  <si>
    <t xml:space="preserve">d3171eb317bdf6cc05863d5c007f332047911859a724d8dd2636db0b908105cd</t>
  </si>
  <si>
    <t xml:space="preserve">library/164_baros-maldives/dining_menu/2025_LIME-Lunch-Menu-JUNE-2025.pdf</t>
  </si>
  <si>
    <t xml:space="preserve">2025_CayenneMenu_Feb2025.pdf</t>
  </si>
  <si>
    <t xml:space="preserve">https://www.baros.com/wp-content/uploads/2025/02/CayenneMenu_Feb2025.pdf</t>
  </si>
  <si>
    <t xml:space="preserve">fec880886b862ee655050a2ed50274f438baeb45372af013263b85c4e1e2ff6d</t>
  </si>
  <si>
    <t xml:space="preserve">library/164_baros-maldives/dining_menu/2025_CayenneMenu_Feb2025.pdf</t>
  </si>
  <si>
    <t xml:space="preserve">2024_WINELIST-UPDATED-ON-DECEMBER-03rd-2024.pdf</t>
  </si>
  <si>
    <t xml:space="preserve">https://www.baros.com/wp-content/uploads/2024/12/WINELIST-UPDATED-ON-DECEMBER-03rd-2024.pdf</t>
  </si>
  <si>
    <t xml:space="preserve">2d5eb9f49e80fea0b5776100164e5b574c1b44e6150aa9a6910469f8aef2b55f</t>
  </si>
  <si>
    <t xml:space="preserve">library/164_baros-maldives/dining_menu/2024_WINELIST-UPDATED-ON-DECEMBER-03rd-2024.pdf</t>
  </si>
  <si>
    <t xml:space="preserve">2024_Gourmet-tribute_special-menu_-2024_30-Oct-updated.pdf</t>
  </si>
  <si>
    <t xml:space="preserve">https://www.baros.com/wp-content/uploads/2024/10/Gourmet-tribute_special-menu_-2024_30-Oct-updated.pdf</t>
  </si>
  <si>
    <t xml:space="preserve">34fe480962731b8e3b6c6f6fc019789abedab94a1d7ffa3b7ca969717d313bf8</t>
  </si>
  <si>
    <t xml:space="preserve">library/164_baros-maldives/dining_menu/2024_Gourmet-tribute_special-menu_-2024_30-Oct-updated.pdf</t>
  </si>
  <si>
    <t xml:space="preserve">2024_OceanDegustation-Dinner-2024_30-Oct-updated.pdf</t>
  </si>
  <si>
    <t xml:space="preserve">https://www.baros.com/wp-content/uploads/2024/10/OceanDegustation-Dinner-2024_30-Oct-updated.pdf</t>
  </si>
  <si>
    <t xml:space="preserve">a274128ba59f3378e08f71baef131f0251ff6edff1cfa754c8985bc97aec069a</t>
  </si>
  <si>
    <t xml:space="preserve">library/164_baros-maldives/dining_menu/2024_OceanDegustation-Dinner-2024_30-Oct-updated.pdf</t>
  </si>
  <si>
    <t xml:space="preserve">2024_Lighthouse-Degustation-Dinner-2024_30-Oct-updated.pdf</t>
  </si>
  <si>
    <t xml:space="preserve">https://www.baros.com/wp-content/uploads/2024/10/Lighthouse-Degustation-Dinner-2024_30-Oct-updated.pdf</t>
  </si>
  <si>
    <t xml:space="preserve">60a82905676eed5c96d2f4503a7739a09805ce73ed887562f05d93359b00df83</t>
  </si>
  <si>
    <t xml:space="preserve">library/164_baros-maldives/dining_menu/2024_Lighthouse-Degustation-Dinner-2024_30-Oct-updated.pdf</t>
  </si>
  <si>
    <t xml:space="preserve">2024_CayenneMenu_Oct2024.pdf</t>
  </si>
  <si>
    <t xml:space="preserve">https://www.baros.com/wp-content/uploads/2024/10/CayenneMenu_Oct2024.pdf</t>
  </si>
  <si>
    <t xml:space="preserve">691bef9b1bf4925b44de1a619aa60665a0c9ec23a38d87343d7eeb0011361186</t>
  </si>
  <si>
    <t xml:space="preserve">library/164_baros-maldives/dining_menu/2024_CayenneMenu_Oct2024.pdf</t>
  </si>
  <si>
    <t xml:space="preserve">2024_A-La-Carte_-Lighthouse-2024-Oct.pdf</t>
  </si>
  <si>
    <t xml:space="preserve">https://www.baros.com/wp-content/uploads/2024/10/A-La-Carte_-Lighthouse-2024-Oct.pdf</t>
  </si>
  <si>
    <t xml:space="preserve">381a3ba1146d878c2f6efd060ac12a39476fe785b64a1037c16051028256e6d2</t>
  </si>
  <si>
    <t xml:space="preserve">library/164_baros-maldives/dining_menu/2024_A-La-Carte_-Lighthouse-2024-Oct.pdf</t>
  </si>
  <si>
    <t xml:space="preserve">2024_Degustation-Dinner-2024-Oct.pdf</t>
  </si>
  <si>
    <t xml:space="preserve">https://www.baros.com/wp-content/uploads/2024/10/Degustation-Dinner-2024-Oct.pdf</t>
  </si>
  <si>
    <t xml:space="preserve">60315282a678e44ac1220984009bc6bb297b7fde296f1df424a67e2bfe15581f</t>
  </si>
  <si>
    <t xml:space="preserve">library/164_baros-maldives/dining_menu/2024_Degustation-Dinner-2024-Oct.pdf</t>
  </si>
  <si>
    <t xml:space="preserve">2024_IVD-MENU-FINAL-OCTOBER-2024.pdf</t>
  </si>
  <si>
    <t xml:space="preserve">https://www.baros.com/wp-content/uploads/2024/10/IVD-MENU-FINAL-OCTOBER-2024.pdf</t>
  </si>
  <si>
    <t xml:space="preserve">a2d7f92a7035993c72e9bd6fedf305eb238031b605dd30e7df005abf2cc1df3c</t>
  </si>
  <si>
    <t xml:space="preserve">library/164_baros-maldives/dining_menu/2024_IVD-MENU-FINAL-OCTOBER-2024.pdf</t>
  </si>
  <si>
    <t xml:space="preserve">2024_LIME-BB-DINNER-MENU_-Oct-2024.pdf</t>
  </si>
  <si>
    <t xml:space="preserve">https://www.baros.com/wp-content/uploads/2024/10/LIME-BB-DINNER-MENU_-Oct-2024.pdf</t>
  </si>
  <si>
    <t xml:space="preserve">fdedb588b1347c5427d50ded96701c9d4ecfcea107fdc8ca9ed3b64a56764ac7</t>
  </si>
  <si>
    <t xml:space="preserve">library/164_baros-maldives/dining_menu/2024_LIME-BB-DINNER-MENU_-Oct-2024.pdf</t>
  </si>
  <si>
    <t xml:space="preserve">2024_Sails-Bar-New-Price-OCT-2024.pdf</t>
  </si>
  <si>
    <t xml:space="preserve">https://www.baros.com/wp-content/uploads/2024/10/Sails-Bar-New-Price-OCT-2024.pdf</t>
  </si>
  <si>
    <t xml:space="preserve">8f864214d833cc8e96c2653d7034ee38c430beb7b1e9d45bcfd604934e71af81</t>
  </si>
  <si>
    <t xml:space="preserve">library/164_baros-maldives/dining_menu/2024_Sails-Bar-New-Price-OCT-2024.pdf</t>
  </si>
  <si>
    <t xml:space="preserve">2024_LIME-Lunch-Menu-2024-oct.pdf</t>
  </si>
  <si>
    <t xml:space="preserve">https://www.baros.com/wp-content/uploads/2024/10/LIME-Lunch-Menu-2024-oct.pdf</t>
  </si>
  <si>
    <t xml:space="preserve">86f90f7324b1caf6c2e76f83f9192ddd0815f300c962949f785612c6ad496907</t>
  </si>
  <si>
    <t xml:space="preserve">library/164_baros-maldives/dining_menu/2024_LIME-Lunch-Menu-2024-oct.pdf</t>
  </si>
  <si>
    <t xml:space="preserve">2024_A-La-Carte_-Lighthouse-2024.pdf</t>
  </si>
  <si>
    <t xml:space="preserve">https://www.baros.com/wp-content/uploads/2024/09/A-La-Carte_-Lighthouse-2024.pdf</t>
  </si>
  <si>
    <t xml:space="preserve">b26e017a539919e3c564f6e6bad201976c6c3b7740210c17cf28556fb6a0797d</t>
  </si>
  <si>
    <t xml:space="preserve">library/164_baros-maldives/dining_menu/2024_A-La-Carte_-Lighthouse-2024.pdf</t>
  </si>
  <si>
    <t xml:space="preserve">2024_CayenneMenu_Updated.pdf</t>
  </si>
  <si>
    <t xml:space="preserve">https://www.baros.com/wp-content/uploads/2024/09/CayenneMenu_Updated.pdf</t>
  </si>
  <si>
    <t xml:space="preserve">04f26a7a307846badad441d94c36e137749e4e545fcff38a3ff134542b1ecc27</t>
  </si>
  <si>
    <t xml:space="preserve">library/164_baros-maldives/dining_menu/2024_CayenneMenu_Updated.pdf</t>
  </si>
  <si>
    <t xml:space="preserve">2024_IVD-MENU-FINAL-2024.pdf</t>
  </si>
  <si>
    <t xml:space="preserve">https://www.baros.com/wp-content/uploads/2024/09/IVD-MENU-FINAL-2024.pdf</t>
  </si>
  <si>
    <t xml:space="preserve">e204c21b651e0e52892517f31cc3fbe8475d16c56409dc9e93b3e664a87a709a</t>
  </si>
  <si>
    <t xml:space="preserve">library/164_baros-maldives/dining_menu/2024_IVD-MENU-FINAL-2024.pdf</t>
  </si>
  <si>
    <t xml:space="preserve">2024_LIME-BB-DINNER-MENU_.pdf</t>
  </si>
  <si>
    <t xml:space="preserve">https://www.baros.com/wp-content/uploads/2024/09/LIME-BB-DINNER-MENU_.pdf</t>
  </si>
  <si>
    <t xml:space="preserve">e6511c1727f2919420d5c9cf87191a0d05ef4d3b721722e2271a674a785c4106</t>
  </si>
  <si>
    <t xml:space="preserve">library/164_baros-maldives/dining_menu/2024_LIME-BB-DINNER-MENU_.pdf</t>
  </si>
  <si>
    <t xml:space="preserve">2024_LIME-Lunch-Menu-2024.pdf</t>
  </si>
  <si>
    <t xml:space="preserve">https://www.baros.com/wp-content/uploads/2024/09/LIME-Lunch-Menu-2024.pdf</t>
  </si>
  <si>
    <t xml:space="preserve">cd8c129298ffa03508f46f57e8a57ab627ded211f7728161cec163bfdb60df1d</t>
  </si>
  <si>
    <t xml:space="preserve">library/164_baros-maldives/dining_menu/2024_LIME-Lunch-Menu-2024.pdf</t>
  </si>
  <si>
    <t xml:space="preserve">2024_Jang-Kanlayanee-Menu.pdf</t>
  </si>
  <si>
    <t xml:space="preserve">https://www.baros.com/wp-content/uploads/2024/07/Jang-Kanlayanee-Menu.pdf</t>
  </si>
  <si>
    <t xml:space="preserve">199992d1c57bd7218743601efe558c9b6cca5b0f7159cc36ddc282c0b234e83d</t>
  </si>
  <si>
    <t xml:space="preserve">library/164_baros-maldives/dining_menu/2024_Jang-Kanlayanee-Menu.pdf</t>
  </si>
  <si>
    <t xml:space="preserve">2022_LIME-Breakfast.pdf</t>
  </si>
  <si>
    <t xml:space="preserve">https://www.baros.com/wp-content/uploads/2025/07/LIME-Breakfast.pdf</t>
  </si>
  <si>
    <t xml:space="preserve">4691ed4a3b1396b91a2bb9af5ba6ecec3e87833e150ed86fea1bcf017826064b</t>
  </si>
  <si>
    <t xml:space="preserve">library/164_baros-maldives/dining_menu/2022_LIME-Breakfast.pdf</t>
  </si>
  <si>
    <t xml:space="preserve">2026_Frequently-Asked-Questions-FAQ.pdf</t>
  </si>
  <si>
    <t xml:space="preserve">https://www.baros.com/wp-content/uploads/2026/02/Frequently-Asked-Questions-FAQ.pdf</t>
  </si>
  <si>
    <t xml:space="preserve">119148216db8b839f15872d7e84c9eecd0e1785db4494bc67687bbe2563ff5ef</t>
  </si>
  <si>
    <t xml:space="preserve">library/164_baros-maldives/dive_prices/2026_Frequently-Asked-Questions-FAQ.pdf</t>
  </si>
  <si>
    <t xml:space="preserve">2025_Price-Lists.pdf</t>
  </si>
  <si>
    <t xml:space="preserve">https://www.baros.com/wp-content/uploads/2026/02/Price-Lists.pdf</t>
  </si>
  <si>
    <t xml:space="preserve">bb3bde988e7d70def19f3c19ef6abf5e2681e515c2fbb65ad211076ff1201fa1</t>
  </si>
  <si>
    <t xml:space="preserve">library/164_baros-maldives/dive_prices/2025_Price-Lists.pdf</t>
  </si>
  <si>
    <t xml:space="preserve">2025_RENTALS-.pdf</t>
  </si>
  <si>
    <t xml:space="preserve">https://www.baros.com/wp-content/uploads/2025/07/RENTALS-.pdf</t>
  </si>
  <si>
    <t xml:space="preserve">677b4b98e40548e73a4d2dc1cf7e33a339a67ecafd7cbd3bf4d7002505989202</t>
  </si>
  <si>
    <t xml:space="preserve">library/164_baros-maldives/dive_prices/2025_RENTALS-.pdf</t>
  </si>
  <si>
    <t xml:space="preserve">2025_Diving-by-Design.pdf</t>
  </si>
  <si>
    <t xml:space="preserve">https://www.baros.com/wp-content/uploads/2025/07/Diving-by-Design.pdf</t>
  </si>
  <si>
    <t xml:space="preserve">a17060595227c462c7bbb423dc502693494247713cfc6eb203074e06cbdd2323</t>
  </si>
  <si>
    <t xml:space="preserve">library/164_baros-maldives/dive_prices/2025_Diving-by-Design.pdf</t>
  </si>
  <si>
    <t xml:space="preserve">2025_CERTIFIED-DIVERS-NEW.pdf</t>
  </si>
  <si>
    <t xml:space="preserve">https://www.baros.com/wp-content/uploads/2025/07/CERTIFIED-DIVERS-NEW.pdf</t>
  </si>
  <si>
    <t xml:space="preserve">000d534b5190a3118fbc137e2842f011b0f7596d7b9310105c94d4892af3480d</t>
  </si>
  <si>
    <t xml:space="preserve">library/164_baros-maldives/dive_prices/2025_CERTIFIED-DIVERS-NEW.pdf</t>
  </si>
  <si>
    <t xml:space="preserve">2025_Dive-Courses-1.pdf</t>
  </si>
  <si>
    <t xml:space="preserve">https://www.baros.com/wp-content/uploads/2025/07/Dive-Courses-1.pdf</t>
  </si>
  <si>
    <t xml:space="preserve">https://www.baros.com/wp-content/uploads/2025/07/Dive-Courses-1.pdf | https://www.baros.com/wp-content/uploads/2025/07/Dive-Courses.pdf</t>
  </si>
  <si>
    <t xml:space="preserve">6f00bcac908d4970e085d872624a01330e8cb41915fac2ed1603f7e4482ea8d9</t>
  </si>
  <si>
    <t xml:space="preserve">library/164_baros-maldives/dive_prices/2025_Dive-Courses-1.pdf</t>
  </si>
  <si>
    <t xml:space="preserve">2025_Marine-weekly-schedule_updated-price.pdf</t>
  </si>
  <si>
    <t xml:space="preserve">https://www.baros.com/wp-content/uploads/2025/07/Marine-weekly-schedule_updated-price.pdf</t>
  </si>
  <si>
    <t xml:space="preserve">afbd8d530db0146f6396f0090fe29469451c53d5bf5e16b16e5a15253cf2b323</t>
  </si>
  <si>
    <t xml:space="preserve">library/164_baros-maldives/dive_prices/2025_Marine-weekly-schedule_updated-price.pdf</t>
  </si>
  <si>
    <t xml:space="preserve">2025_WATER-SPORTS-NEW.pdf</t>
  </si>
  <si>
    <t xml:space="preserve">https://www.baros.com/wp-content/uploads/2025/07/WATER-SPORTS-NEW.pdf</t>
  </si>
  <si>
    <t xml:space="preserve">6de14ebfa1fad374ce91bf67e45254d46808bb4aeb3624f0a8ccca038a9504bf</t>
  </si>
  <si>
    <t xml:space="preserve">library/164_baros-maldives/dive_prices/2025_WATER-SPORTS-NEW.pdf</t>
  </si>
  <si>
    <t xml:space="preserve">2024_3-House-Reef-Dive_A4.pdf</t>
  </si>
  <si>
    <t xml:space="preserve">https://www.baros.com/wp-content/uploads/2026/02/3-House-Reef-Dive_A4.pdf</t>
  </si>
  <si>
    <t xml:space="preserve">52ab6e16af76e36b440b2ca0c3c315f91940bfc7eb6b38296c2c85e999d8d7c3</t>
  </si>
  <si>
    <t xml:space="preserve">library/164_baros-maldives/dive_prices/2024_3-House-Reef-Dive_A4.pdf</t>
  </si>
  <si>
    <t xml:space="preserve">2024_Marine-Centre-Weekly_Dec2024Uodated.pdf</t>
  </si>
  <si>
    <t xml:space="preserve">https://www.baros.com/wp-content/uploads/2024/12/Marine-Centre-Weekly_Dec2024Uodated.pdf</t>
  </si>
  <si>
    <t xml:space="preserve">14ee837180e525d1647341b72154e498dcefc4fcf1141a4bfc995b6695e9d2b1</t>
  </si>
  <si>
    <t xml:space="preserve">library/164_baros-maldives/dive_prices/2024_Marine-Centre-Weekly_Dec2024Uodated.pdf</t>
  </si>
  <si>
    <t xml:space="preserve">2024_Dive-Prices-for-Certified-Divers-Dec2024.pdf</t>
  </si>
  <si>
    <t xml:space="preserve">https://www.baros.com/wp-content/uploads/2024/12/Dive-Prices-for-Certified-Divers-Dec2024.pdf</t>
  </si>
  <si>
    <t xml:space="preserve">e58b7290a36d302b994ff7899dd9f8245945ee43612bf0cfe1f5cab722490caa</t>
  </si>
  <si>
    <t xml:space="preserve">library/164_baros-maldives/dive_prices/2024_Dive-Prices-for-Certified-Divers-Dec2024.pdf</t>
  </si>
  <si>
    <t xml:space="preserve">2024_Marine-Centre-Weekly-Dec2024.pdf</t>
  </si>
  <si>
    <t xml:space="preserve">https://www.baros.com/wp-content/uploads/2024/12/Marine-Centre-Weekly-Dec2024.pdf</t>
  </si>
  <si>
    <t xml:space="preserve">4b9d9c0415c5af9b2bb93011d6b8f7d808b1720025482f17b55f48b7020d8129</t>
  </si>
  <si>
    <t xml:space="preserve">library/164_baros-maldives/dive_prices/2024_Marine-Centre-Weekly-Dec2024.pdf</t>
  </si>
  <si>
    <t xml:space="preserve">2024_Dive-Prices-for-Dive-Courses-Dec2024.pdf</t>
  </si>
  <si>
    <t xml:space="preserve">https://www.baros.com/wp-content/uploads/2024/12/Dive-Prices-for-Dive-Courses-Dec2024.pdf</t>
  </si>
  <si>
    <t xml:space="preserve">e240a1e7aee7d1cb54862c9497aee6f151bf60911c3fe8ecd3bcb7fc48bb27da</t>
  </si>
  <si>
    <t xml:space="preserve">library/164_baros-maldives/dive_prices/2024_Dive-Prices-for-Dive-Courses-Dec2024.pdf</t>
  </si>
  <si>
    <t xml:space="preserve">2024_Diving-by-Design-Dec2024.pdf</t>
  </si>
  <si>
    <t xml:space="preserve">https://www.baros.com/wp-content/uploads/2024/12/Diving-by-Design-Dec2024.pdf</t>
  </si>
  <si>
    <t xml:space="preserve">fd1987e1bd637da2225e336986c93a5d268a0416c919314daaa2ff440538bc93</t>
  </si>
  <si>
    <t xml:space="preserve">library/164_baros-maldives/dive_prices/2024_Diving-by-Design-Dec2024.pdf</t>
  </si>
  <si>
    <t xml:space="preserve">2024_Eco-Dive-Brochure.pdf</t>
  </si>
  <si>
    <t xml:space="preserve">https://www.baros.com/wp-content/uploads/2024/03/Eco-Dive-Brochure.pdf</t>
  </si>
  <si>
    <t xml:space="preserve">e87135a25eb30db98ec24b6400d15b226f6b075ee9ceecf47eeb3ccf4c0d7451</t>
  </si>
  <si>
    <t xml:space="preserve">library/164_baros-maldives/dive_prices/2024_Eco-Dive-Brochure.pdf</t>
  </si>
  <si>
    <t xml:space="preserve">2015_Dive_Brochure_digital.pdf</t>
  </si>
  <si>
    <t xml:space="preserve">https://www.baros.com/wp-content/uploads/2026/02/Dive_Brochure_digital.pdf</t>
  </si>
  <si>
    <t xml:space="preserve">https://www.baros.com/wp-content/uploads/2026/02/Dive_Brochure_digital.pdf | https://www.baros.com/wp-content/uploads/2025/02/Dive_BrochureV1.4Digi.pdf</t>
  </si>
  <si>
    <t xml:space="preserve">524037291083c95b100aab8586510172983a4f91db061e4aae8eeeaf27bd6ee3</t>
  </si>
  <si>
    <t xml:space="preserve">library/164_baros-maldives/dive_prices/2015_Dive_Brochure_digital.pdf</t>
  </si>
  <si>
    <t xml:space="preserve">2026_Eid-Al-Fitr-at-Baros.pdf</t>
  </si>
  <si>
    <t xml:space="preserve">https://letsgomaldives.com/wp-content/uploads/2026/03/Eid-Al-Fitr-at-Baros.pdf</t>
  </si>
  <si>
    <t xml:space="preserve">42e16f7d81f939ec0b1a6a64c7a81195e6112cf69f91c59425d2e6d6d47569c9</t>
  </si>
  <si>
    <t xml:space="preserve">library/164_baros-maldives/excursions/2026_Eid-Al-Fitr-at-Baros.pdf</t>
  </si>
  <si>
    <t xml:space="preserve">2026_f7065ab7_Eid-Al-Fitr-at-Baros.pdf</t>
  </si>
  <si>
    <t xml:space="preserve">https://www.baros.com/wp-content/uploads/2026/02/Eid-Al-Fitr-at-Baros.pdf</t>
  </si>
  <si>
    <t xml:space="preserve">f7065ab710e51c176f4ec0b61f99e74de203e5843a6e6ae8c8893706499c2ea5</t>
  </si>
  <si>
    <t xml:space="preserve">library/164_baros-maldives/excursions/2026_f7065ab7_Eid-Al-Fitr-at-Baros.pdf</t>
  </si>
  <si>
    <t xml:space="preserve">2025_BAROS_Nooma_Excursions_updated.pdf</t>
  </si>
  <si>
    <t xml:space="preserve">https://www.baros.com/wp-content/uploads/2025/07/BAROS_Nooma_Excursions_updated.pdf</t>
  </si>
  <si>
    <t xml:space="preserve">4e26eb80b1fbde849819d305b8cea22e69b220e5e96259c9b76a5df2aacf70ee</t>
  </si>
  <si>
    <t xml:space="preserve">library/164_baros-maldives/excursions/2025_BAROS_Nooma_Excursions_updated.pdf</t>
  </si>
  <si>
    <t xml:space="preserve">2025_Private-Excursions_updated.pdf.pdf.pdf</t>
  </si>
  <si>
    <t xml:space="preserve">https://www.baros.com/wp-content/uploads/2025/07/Private-Excursions_updated.pdf.pdf.pdf</t>
  </si>
  <si>
    <t xml:space="preserve">fd4215b0d4bfe941782c284169f7f53b66d9992b2264d9107a46260f080ff1f0</t>
  </si>
  <si>
    <t xml:space="preserve">library/164_baros-maldives/excursions/2025_Private-Excursions_updated.pdf.pdf.pdf</t>
  </si>
  <si>
    <t xml:space="preserve">2024_Weekly-Excursions-Dec2024.pdf</t>
  </si>
  <si>
    <t xml:space="preserve">https://www.baros.com/wp-content/uploads/2024/12/Weekly-Excursions-Dec2024.pdf</t>
  </si>
  <si>
    <t xml:space="preserve">b251eec400ba51ad1e9b31ff936c18ceceed0aca6d35ccefef72dd598ed7cb4e</t>
  </si>
  <si>
    <t xml:space="preserve">library/164_baros-maldives/excursions/2024_Weekly-Excursions-Dec2024.pdf</t>
  </si>
  <si>
    <t xml:space="preserve">2015_Weekly-excursions-updated.pdf</t>
  </si>
  <si>
    <t xml:space="preserve">https://www.baros.com/wp-content/uploads/2025/07/Weekly-excursions-updated.pdf</t>
  </si>
  <si>
    <t xml:space="preserve">a66cd7f6737441dc186f39d206e1a9676dbd3cc4091c862ecfe6db5372127e19</t>
  </si>
  <si>
    <t xml:space="preserve">library/164_baros-maldives/excursions/2015_Weekly-excursions-updated.pdf</t>
  </si>
  <si>
    <t xml:space="preserve">2027_BarosFestiveOffer.pdf</t>
  </si>
  <si>
    <t xml:space="preserve">https://www.baros.com/wp-content/uploads/2026/09/BarosFestiveOffer.pdf</t>
  </si>
  <si>
    <t xml:space="preserve">513890eb5240d85bb71089ffff07a0c8a57e60db4ca618c9dbc2346888af719e</t>
  </si>
  <si>
    <t xml:space="preserve">library/164_baros-maldives/all_inclusive/2027_BarosFestiveOffer.pdf</t>
  </si>
  <si>
    <t xml:space="preserve">2016_PRESS-RELEASE_Coral-Preservation.pdf</t>
  </si>
  <si>
    <t xml:space="preserve">https://www.baros.com/wp-content/uploads/2024/07/PRESS-RELEASE_Coral-Preservation.pdf</t>
  </si>
  <si>
    <t xml:space="preserve">e60b114d27997c1441e5e3d0ced81681232951103a19ad06309fa7e64baab8ab</t>
  </si>
  <si>
    <t xml:space="preserve">library/164_baros-maldives/sustainability/2016_PRESS-RELEASE_Coral-Preservation.pdf</t>
  </si>
  <si>
    <t xml:space="preserve">2026_Easter_Brochure_digital.pdf</t>
  </si>
  <si>
    <t xml:space="preserve">https://letsgomaldives.com/wp-content/uploads/2026/03/Easter_Brochure_digital.pdf</t>
  </si>
  <si>
    <t xml:space="preserve">https://letsgomaldives.com/wp-content/uploads/2026/03/Easter_Brochure_digital.pdf | https://letsgomaldives.com/wp-content/uploads/2026/02/Easter_Brochure_digital.pdf</t>
  </si>
  <si>
    <t xml:space="preserve">a25c917777f1b63d1d48096b52addba7d0a862f4a00ba80a6d17134c0ea99745</t>
  </si>
  <si>
    <t xml:space="preserve">library/164_baros-maldives/calendar/2026_Easter_Brochure_digital.pdf</t>
  </si>
  <si>
    <t xml:space="preserve">2026_Baros_Events-Calendar-2026.pdf</t>
  </si>
  <si>
    <t xml:space="preserve">https://www.baros.com/wp-content/uploads/2026/05/Baros_Events-Calendar-2026.pdf</t>
  </si>
  <si>
    <t xml:space="preserve">1ae9063c103456fb8e405e7f61d288fb0504a82f71a8f2fbf123566b7ebba217</t>
  </si>
  <si>
    <t xml:space="preserve">library/164_baros-maldives/calendar/2026_Baros_Events-Calendar-2026.pdf</t>
  </si>
  <si>
    <t xml:space="preserve">2026_6fd54566_Baros_Events-Calendar-2026.pdf</t>
  </si>
  <si>
    <t xml:space="preserve">https://www.baros.com/wp-content/uploads/2026/04/Baros_Events-Calendar-2026.pdf</t>
  </si>
  <si>
    <t xml:space="preserve">6fd545664fba571080a063e0a559636fd40554e646e20ded9cf361d982eb68e3</t>
  </si>
  <si>
    <t xml:space="preserve">library/164_baros-maldives/calendar/2026_6fd54566_Baros_Events-Calendar-2026.pdf</t>
  </si>
  <si>
    <t xml:space="preserve">2026_Eid-Al-Adha-brochure-2026.pdf</t>
  </si>
  <si>
    <t xml:space="preserve">https://www.baros.com/wp-content/uploads/2026/03/Eid-Al-Adha-brochure-2026.pdf</t>
  </si>
  <si>
    <t xml:space="preserve">e2141e1efffc8d6fc2818b9cb3618f40d390fdfd1ab4c994ed0faa4db4db2736</t>
  </si>
  <si>
    <t xml:space="preserve">library/164_baros-maldives/brochure/2026_Eid-Al-Adha-brochure-2026.pdf</t>
  </si>
  <si>
    <t xml:space="preserve">2024_Valentines-Day-Brochure-Digital-4.pdf</t>
  </si>
  <si>
    <t xml:space="preserve">https://www.baros.com/wp-content/uploads/2025/07/Valentines-Day-Brochure-Digital-4.pdf</t>
  </si>
  <si>
    <t xml:space="preserve">bf1d8aab048a6f46e111deb504cc21f72feb9ec1eafddc4bc7d30d78a7b60d10</t>
  </si>
  <si>
    <t xml:space="preserve">library/164_baros-maldives/brochure/2024_Valentines-Day-Brochure-Digital-4.pdf</t>
  </si>
  <si>
    <t xml:space="preserve">2022_Baros-Valentines-day-brochure-2022-final.pdf</t>
  </si>
  <si>
    <t xml:space="preserve">https://www.baros.com/wp-content/uploads/2022/02/Baros-Valentines-day-brochure-2022-final.pdf</t>
  </si>
  <si>
    <t xml:space="preserve">1315b00a44e82d8bfec6cd90be5242d194ceb5d56e389fe44ea481aad4168b06</t>
  </si>
  <si>
    <t xml:space="preserve">library/164_baros-maldives/brochure/2022_Baros-Valentines-day-brochure-2022-final.pdf</t>
  </si>
  <si>
    <t xml:space="preserve">2024_Press-Release-A-Splendid-Summer-at-Baros.pdf</t>
  </si>
  <si>
    <t xml:space="preserve">https://www.baros.com/wp-content/uploads/2024/07/Press-Release-A-Splendid-Summer-at-Baros.pdf</t>
  </si>
  <si>
    <t xml:space="preserve">1f3eb9e95e04cf1b200b9016945b59acb3da23e9804f74fd8e638033f194642a</t>
  </si>
  <si>
    <t xml:space="preserve">library/164_baros-maldives/press_kit/2024_Press-Release-A-Splendid-Summer-at-Baros.pdf</t>
  </si>
  <si>
    <t xml:space="preserve">2024_Press-Release-Eid-Al-Adha.pdf</t>
  </si>
  <si>
    <t xml:space="preserve">https://www.baros.com/wp-content/uploads/2024/07/Press-Release-Eid-Al-Adha.pdf</t>
  </si>
  <si>
    <t xml:space="preserve">98d1c7d5c99a3920e5df42f1469631697d883a7308053629a196034eff2af955</t>
  </si>
  <si>
    <t xml:space="preserve">library/164_baros-maldives/press_kit/2024_Press-Release-Eid-Al-Adha.pdf</t>
  </si>
  <si>
    <t xml:space="preserve">2025_LIGHTHOUSE-DESSERT-JUNE-2025.pdf</t>
  </si>
  <si>
    <t xml:space="preserve">https://www.baros.com/wp-content/uploads/2025/07/LIGHTHOUSE-DESSERT-JUNE-2025.pdf</t>
  </si>
  <si>
    <t xml:space="preserve">eb234915313ddc106646500ca51e4e42ce8a0485c50ca5006378fadc3fae7c56</t>
  </si>
  <si>
    <t xml:space="preserve">library/164_baros-maldives/other/2025_LIGHTHOUSE-DESSERT-JUNE-2025.pdf</t>
  </si>
  <si>
    <t xml:space="preserve">2025_LIME-Dessert-JUNE-2025.pdf</t>
  </si>
  <si>
    <t xml:space="preserve">https://www.baros.com/wp-content/uploads/2025/07/LIME-Dessert-JUNE-2025.pdf</t>
  </si>
  <si>
    <t xml:space="preserve">df5f0bed8c78ea9e1d8ed07037e2daef20c5617925435a779dadcfe8c6457bca</t>
  </si>
  <si>
    <t xml:space="preserve">library/164_baros-maldives/other/2025_LIME-Dessert-JUNE-2025.pdf</t>
  </si>
  <si>
    <t xml:space="preserve">2024_LIME-Dessert-oct-2024.pdf</t>
  </si>
  <si>
    <t xml:space="preserve">https://www.baros.com/wp-content/uploads/2025/04/LIME-Dessert-oct-2024.pdf</t>
  </si>
  <si>
    <t xml:space="preserve">https://www.baros.com/wp-content/uploads/2025/04/LIME-Dessert-oct-2024.pdf | https://www.baros.com/wp-content/uploads/2024/10/LIME-Dessert-oct-2024.pdf</t>
  </si>
  <si>
    <t xml:space="preserve">58af30a509663c730441ed7bf793bd6e0d28244921d6b91e47c8f21f8eef61ea</t>
  </si>
  <si>
    <t xml:space="preserve">library/164_baros-maldives/other/2024_LIME-Dessert-oct-2024.pdf</t>
  </si>
  <si>
    <t xml:space="preserve">2024_LH-Dessert-2024-Oct.pdf</t>
  </si>
  <si>
    <t xml:space="preserve">https://www.baros.com/wp-content/uploads/2024/10/LH-Dessert-2024-Oct.pdf</t>
  </si>
  <si>
    <t xml:space="preserve">7135a66228a18e3b5955125c714c295f67d2f4300891ffa0e1175760659e6079</t>
  </si>
  <si>
    <t xml:space="preserve">library/164_baros-maldives/other/2024_LH-Dessert-2024-Oct.pdf</t>
  </si>
  <si>
    <t xml:space="preserve">2024_LH-Dessert-2024.pdf</t>
  </si>
  <si>
    <t xml:space="preserve">https://www.baros.com/wp-content/uploads/2024/09/LH-Dessert-2024.pdf</t>
  </si>
  <si>
    <t xml:space="preserve">be2c428f5b700ac896cb217d50bd94b5eb7b806ad01fe345de36839ff4cfcf26</t>
  </si>
  <si>
    <t xml:space="preserve">library/164_baros-maldives/other/2024_LH-Dessert-2024.pdf</t>
  </si>
  <si>
    <t xml:space="preserve">2024_LIME-Dessert-.pdf</t>
  </si>
  <si>
    <t xml:space="preserve">https://www.baros.com/wp-content/uploads/2024/09/LIME-Dessert-.pdf</t>
  </si>
  <si>
    <t xml:space="preserve">47dac40e18ac3f711b8ce76767a7ed1767c69ebdd7e16dd5b633c8cabbf72718</t>
  </si>
  <si>
    <t xml:space="preserve">library/164_baros-maldives/other/2024_LIME-Dessert-.pdf</t>
  </si>
  <si>
    <t xml:space="preserve">2026_Niva-Velassaru_Factsheet.pdf</t>
  </si>
  <si>
    <t xml:space="preserve">https://www.nivavelassaru.com/wp-content/uploads/2026/01/Niva-Velassaru_Factsheet.pdf</t>
  </si>
  <si>
    <t xml:space="preserve">3a8e3f7cf790493c9a92d512d957d2d9a114f9638d1b484d6d30f056e8a7f3f3</t>
  </si>
  <si>
    <t xml:space="preserve">library/165_velassaru-maldives/factsheet/2026_Niva-Velassaru_Factsheet.pdf</t>
  </si>
  <si>
    <t xml:space="preserve">2026_Niva-Velassaru-Meal-Plan-Factsheet.pdf</t>
  </si>
  <si>
    <t xml:space="preserve">https://www.nivavelassaru.com/wp-content/uploads/2026/08/Niva-Velassaru-Meal-Plan-Factsheet.pdf</t>
  </si>
  <si>
    <t xml:space="preserve">2a0db988001aa771b36a4477e4f73cb18516eeaf9854387344c46724aba29e0f</t>
  </si>
  <si>
    <t xml:space="preserve">library/165_velassaru-maldives/factsheet/2026_Niva-Velassaru-Meal-Plan-Factsheet.pdf</t>
  </si>
  <si>
    <t xml:space="preserve">2026_Niva-Velassaru-Maldives_Fact-Sheet.pdf</t>
  </si>
  <si>
    <t xml:space="preserve">https://www.nivavelassaru.com/wp-content/uploads/2026/01/Niva-Velassaru-Maldives_Fact-Sheet.pdf</t>
  </si>
  <si>
    <t xml:space="preserve">2fecb97958f87433a8700b29c86c5aedf53936771a790fba9084eaf56320e1a9</t>
  </si>
  <si>
    <t xml:space="preserve">library/165_velassaru-maldives/factsheet/2026_Niva-Velassaru-Maldives_Fact-Sheet.pdf</t>
  </si>
  <si>
    <t xml:space="preserve">2026_Excursions-Fact-Sheet-January-15-NIVA-LR.pdf</t>
  </si>
  <si>
    <t xml:space="preserve">https://www.nivavelassaru.com/wp-content/uploads/2026/01/Excursions-Fact-Sheet-January-15-NIVA-LR.pdf</t>
  </si>
  <si>
    <t xml:space="preserve">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</si>
  <si>
    <t xml:space="preserve">2e5bde12b5ee026080b6050f0564b0de938dd1d04b06d9b2f75d6884e6b15ab6</t>
  </si>
  <si>
    <t xml:space="preserve">library/165_velassaru-maldives/factsheet/2026_Excursions-Fact-Sheet-January-15-NIVA-LR.pdf</t>
  </si>
  <si>
    <t xml:space="preserve">2026_972c149d_Niva-Velassaru_Factsheet.pdf</t>
  </si>
  <si>
    <t xml:space="preserve">kurumba.com</t>
  </si>
  <si>
    <t xml:space="preserve">https://www.nivakurumba.com/wp-content/uploads/2026/02/Niva-Velassaru_Factsheet.pdf</t>
  </si>
  <si>
    <t xml:space="preserve">972c149d76f469928f8d7d1e5a109796701f512f40d27003b5b0540c80146c06</t>
  </si>
  <si>
    <t xml:space="preserve">library/165_velassaru-maldives/factsheet/2026_972c149d_Niva-Velassaru_Factsheet.pdf</t>
  </si>
  <si>
    <t xml:space="preserve">ambiguous match [165, 173]</t>
  </si>
  <si>
    <t xml:space="preserve">2025_Dhigali-Factsheet-2025_EN_compressed-1.pdf</t>
  </si>
  <si>
    <t xml:space="preserve">https://www.nivavelassaru.com/wp-content/uploads/2026/01/Dhigali-Factsheet-2025_EN_compressed-1.pdf</t>
  </si>
  <si>
    <t xml:space="preserve">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</si>
  <si>
    <t xml:space="preserve">7c99580a1af0d830c1290a8c731ff095fa4b147629b7213444791fabe46296ff</t>
  </si>
  <si>
    <t xml:space="preserve">library/165_velassaru-maldives/factsheet/2025_Dhigali-Factsheet-2025_EN_compressed-1.pdf</t>
  </si>
  <si>
    <t xml:space="preserve">2025_Dhigali-Factsheet-2025-RU_compressed.pdf</t>
  </si>
  <si>
    <t xml:space="preserve">https://www.nivavelassaru.com/wp-content/uploads/2026/01/Dhigali-Factsheet-2025-RU_compressed.pdf</t>
  </si>
  <si>
    <t xml:space="preserve">https://www.nivavelassaru.com/wp-content/uploads/2026/01/Dhigali-Factsheet-2025-RU_compressed.pdf | https://www.nivakurumba.com/wp-content/uploads/2026/01/Dhigali-Factsheet-2025-RU_compressed.pdf</t>
  </si>
  <si>
    <t xml:space="preserve">5a318822870d53484da9166ae466ae1fa561e69aa33311ebcf37344cf18d5b2d</t>
  </si>
  <si>
    <t xml:space="preserve">library/165_velassaru-maldives/factsheet/2025_Dhigali-Factsheet-2025-RU_compressed.pdf</t>
  </si>
  <si>
    <t xml:space="preserve">2015_velasaru_resort_factsheet_rdc.pdf</t>
  </si>
  <si>
    <t xml:space="preserve">https://www.neoscapesmaldives.com/wp-content/uploads/velasaru_resort_factsheet_rdc.pdf</t>
  </si>
  <si>
    <t xml:space="preserve">8c947b6e3b36b70b092fc63906fca51ddeb8c2d2b10d91b6d9665b4e5d5a140d</t>
  </si>
  <si>
    <t xml:space="preserve">library/165_velassaru-maldives/factsheet/2015_velasaru_resort_factsheet_rdc.pdf</t>
  </si>
  <si>
    <t xml:space="preserve">2026_Renewal-of-Vows.pdf</t>
  </si>
  <si>
    <t xml:space="preserve">https://www.nivavelassaru.com/wp-content/uploads/2026/05/Renewal-of-Vows.pdf</t>
  </si>
  <si>
    <t xml:space="preserve">https://www.nivavelassaru.com/wp-content/uploads/2026/05/Renewal-of-Vows.pdf | https://www.nivavelassaru.com/wp-content/uploads/2026/01/Renewal-of-Vows.pdf | https://www.nivahotelsandresorts.com/wp-content/uploads/2026/05/Renewal-of-Vows.pdf</t>
  </si>
  <si>
    <t xml:space="preserve">70090bf2840daca30b671ff1571ae9bf2418e91c4f90cf6ec236cbb4e034f46c</t>
  </si>
  <si>
    <t xml:space="preserve">library/165_velassaru-maldives/wedding/2026_Renewal-of-Vows.pdf</t>
  </si>
  <si>
    <t xml:space="preserve">2026_Niva-Velassaru-Maldives-Resort-Map-.pdf</t>
  </si>
  <si>
    <t xml:space="preserve">https://www.nivavelassaru.com/wp-content/uploads/2026/04/Niva-Velassaru-Maldives-Resort-Map-.pdf</t>
  </si>
  <si>
    <t xml:space="preserve">1b70de6ac73743502eed4039fe58a33f2b3b37539d5034f937813982d525be4d</t>
  </si>
  <si>
    <t xml:space="preserve">library/165_velassaru-maldives/map/2026_Niva-Velassaru-Maldives-Resort-Map-.pdf</t>
  </si>
  <si>
    <t xml:space="preserve">2026_NivaVelGenMap.pdf</t>
  </si>
  <si>
    <t xml:space="preserve">https://www.nivavelassaru.com/wp-content/uploads/2026/01/NivaVelGenMap.pdf</t>
  </si>
  <si>
    <t xml:space="preserve">https://www.nivavelassaru.com/wp-content/uploads/2026/01/NivaVelGenMap.pdf | https://www.nivakurumba.com/wp-content/uploads/2026/01/NivaVelGenMap.pdf</t>
  </si>
  <si>
    <t xml:space="preserve">2d7ed5c36471703ed24ad8c471d7dfdc46dd62b5de5006667e60cf9ffd0a8b92</t>
  </si>
  <si>
    <t xml:space="preserve">library/165_velassaru-maldives/map/2026_NivaVelGenMap.pdf</t>
  </si>
  <si>
    <t xml:space="preserve">2026_Dhigali-New-Mapy-NIVA-Logo.pdf</t>
  </si>
  <si>
    <t xml:space="preserve">https://www.nivavelassaru.com/wp-content/uploads/2025/09/Dhigali-New-Mapy-NIVA-Logo.pdf</t>
  </si>
  <si>
    <t xml:space="preserve">https://www.nivavelassaru.com/wp-content/uploads/2025/09/Dhigali-New-Mapy-NIVA-Logo.pdf | https://www.nivakurumba.com/wp-content/uploads/2025/09/Dhigali-New-Mapy-NIVA-Logo.pdf</t>
  </si>
  <si>
    <t xml:space="preserve">e1ee1da4ffe10e676eb917e315fedeceecc35937b847005607502abdef84ca92</t>
  </si>
  <si>
    <t xml:space="preserve">library/165_velassaru-maldives/map/2026_Dhigali-New-Mapy-NIVA-Logo.pdf</t>
  </si>
  <si>
    <t xml:space="preserve">2026_Sustainability-Management-Plan.pdf</t>
  </si>
  <si>
    <t xml:space="preserve">https://www.nivavelassaru.com/wp-content/uploads/2026/01/Sustainability-Management-Plan.pdf</t>
  </si>
  <si>
    <t xml:space="preserve">https://www.nivavelassaru.com/wp-content/uploads/2026/01/Sustainability-Management-Plan.pdf | https://www.nivakurumba.com/wp-content/uploads/2026/01/Sustainability-Management-Plan.pdf</t>
  </si>
  <si>
    <t xml:space="preserve">0f51bd4aceb0ab791add5b05d43424f8dec301554e6c659ea270fdafe0567aed</t>
  </si>
  <si>
    <t xml:space="preserve">library/165_velassaru-maldives/map/2026_Sustainability-Management-Plan.pdf</t>
  </si>
  <si>
    <t xml:space="preserve">2026_Pollution-Management-Plan.pdf</t>
  </si>
  <si>
    <t xml:space="preserve">https://www.nivavelassaru.com/wp-content/uploads/2026/01/Pollution-Management-Plan.pdf</t>
  </si>
  <si>
    <t xml:space="preserve">https://www.nivavelassaru.com/wp-content/uploads/2026/01/Pollution-Management-Plan.pdf | https://www.nivakurumba.com/wp-content/uploads/2026/01/Pollution-Management-Plan.pdf</t>
  </si>
  <si>
    <t xml:space="preserve">d6caf911d2768780b3f2c27f6a451973ac76088c4141f2c1eef91c352ddcb66b</t>
  </si>
  <si>
    <t xml:space="preserve">library/165_velassaru-maldives/map/2026_Pollution-Management-Plan.pdf</t>
  </si>
  <si>
    <t xml:space="preserve">2019_Velassaru_Resort__Snorkeling_Map.pdf</t>
  </si>
  <si>
    <t xml:space="preserve">https://www.neoscapesmaldives.com/wp-content/uploads/Velassaru_Resort__Snorkeling_Map.pdf</t>
  </si>
  <si>
    <t xml:space="preserve">b405f99de864afdc3bdc1d203ad43439aee582913c321220b78107bbe585b1b8</t>
  </si>
  <si>
    <t xml:space="preserve">library/165_velassaru-maldives/dive_map/2019_Velassaru_Resort__Snorkeling_Map.pdf</t>
  </si>
  <si>
    <t xml:space="preserve">2026_LIMEWellbeing_Niva-Velassaru-.pdf</t>
  </si>
  <si>
    <t xml:space="preserve">https://www.nivavelassaru.com/wp-content/uploads/2026/02/LIMEWellbeing_Niva-Velassaru-.pdf</t>
  </si>
  <si>
    <t xml:space="preserve">https://www.nivavelassaru.com/wp-content/uploads/2026/02/LIMEWellbeing_Niva-Velassaru-.pdf | https://www.nivakurumba.com/wp-content/uploads/2026/02/LIMEWellbeing_Niva-Velassaru-.pdf</t>
  </si>
  <si>
    <t xml:space="preserve">76f9dd9eaa8e91d08df549c8b5c7c7936e0270c6ad1b259d3c6e657d159aa29d</t>
  </si>
  <si>
    <t xml:space="preserve">library/165_velassaru-maldives/spa_menu/2026_LIMEWellbeing_Niva-Velassaru-.pdf</t>
  </si>
  <si>
    <t xml:space="preserve">2026_Yoga-Menu-LR.pdf</t>
  </si>
  <si>
    <t xml:space="preserve">https://www.nivavelassaru.com/wp-content/uploads/2025/09/Yoga-Menu-LR.pdf</t>
  </si>
  <si>
    <t xml:space="preserve">https://www.nivavelassaru.com/wp-content/uploads/2025/09/Yoga-Menu-LR.pdf | https://www.nivakurumba.com/wp-content/uploads/2025/09/Yoga-Menu-LR.pdf</t>
  </si>
  <si>
    <t xml:space="preserve">9a28cc2c8ee4f9f747882fdb6428917cddcc69b8266c159d114ffc9e5b2c6350</t>
  </si>
  <si>
    <t xml:space="preserve">library/165_velassaru-maldives/spa_menu/2026_Yoga-Menu-LR.pdf</t>
  </si>
  <si>
    <t xml:space="preserve">2026_LIMESpaMenuWeb89.pdf</t>
  </si>
  <si>
    <t xml:space="preserve">https://www.nivavelassaru.com/wp-content/uploads/2026/03/LIMESpaMenuWeb89.pdf</t>
  </si>
  <si>
    <t xml:space="preserve">https://www.nivavelassaru.com/wp-content/uploads/2026/03/LIMESpaMenuWeb89.pdf | https://www.nivavelassaru.com/wp-content/uploads/2026/03/LIMESpaMenuWeb.pdf</t>
  </si>
  <si>
    <t xml:space="preserve">d59cfddda8845fe3eb16bfe7f65f8436bb7d7c9f2b52fed8e014d89e74510a4c</t>
  </si>
  <si>
    <t xml:space="preserve">library/165_velassaru-maldives/dining_menu/2026_LIMESpaMenuWeb89.pdf</t>
  </si>
  <si>
    <t xml:space="preserve">2026_Shisha-Menu-Web-2.pdf</t>
  </si>
  <si>
    <t xml:space="preserve">https://www.nivavelassaru.com/wp-content/uploads/2025/09/Shisha-Menu-Web-2.pdf</t>
  </si>
  <si>
    <t xml:space="preserve">https://www.nivavelassaru.com/wp-content/uploads/2025/09/Shisha-Menu-Web-2.pdf | https://www.nivavelassaru.com/wp-content/uploads/2025/09/Shisha-Menu-Web.pdf | https://www.nivakurumba.com/wp-content/uploads/2025/09/Shisha-Menu-Web-2.pdf | https://www.nivakurumba.com/wp-content/uploads/2025/09/Shisha-Menu-Web.pdf</t>
  </si>
  <si>
    <t xml:space="preserve">bdcd961a108faf7bcc0d5191aab7198dd5d5f47127fa7094cf6a520b0cae5be3</t>
  </si>
  <si>
    <t xml:space="preserve">library/165_velassaru-maldives/dining_menu/2026_Shisha-Menu-Web-2.pdf</t>
  </si>
  <si>
    <t xml:space="preserve">2026_Cigar-Menu.pdf</t>
  </si>
  <si>
    <t xml:space="preserve">https://www.nivavelassaru.com/wp-content/uploads/2025/09/Cigar-Menu.pdf</t>
  </si>
  <si>
    <t xml:space="preserve">https://www.nivavelassaru.com/wp-content/uploads/2025/09/Cigar-Menu.pdf | https://www.nivakurumba.com/wp-content/uploads/2025/09/Cigar-Menu.pdf</t>
  </si>
  <si>
    <t xml:space="preserve">1527309b082b4c449ab2c794131c400ca303228bd275a64a4725675ac2c806de</t>
  </si>
  <si>
    <t xml:space="preserve">library/165_velassaru-maldives/dining_menu/2026_Cigar-Menu.pdf</t>
  </si>
  <si>
    <t xml:space="preserve">2026_Beverage-Menu-Beach-Bar-1.pdf</t>
  </si>
  <si>
    <t xml:space="preserve">https://www.nivavelassaru.com/wp-content/uploads/2025/09/Beverage-Menu-Beach-Bar-1.pdf</t>
  </si>
  <si>
    <t xml:space="preserve">https://www.nivavelassaru.com/wp-content/uploads/2025/09/Beverage-Menu-Beach-Bar-1.pdf | https://www.nivakurumba.com/wp-content/uploads/2025/09/Beverage-Menu-Beach-Bar-1.pdf</t>
  </si>
  <si>
    <t xml:space="preserve">a454e78be0f7a2ee636ae55ace6eb4d742d5cd836343d39e34a15ac57741eb7e</t>
  </si>
  <si>
    <t xml:space="preserve">library/165_velassaru-maldives/dining_menu/2026_Beverage-Menu-Beach-Bar-1.pdf</t>
  </si>
  <si>
    <t xml:space="preserve">2026_Beverage-Menu-East-Bar.pdf</t>
  </si>
  <si>
    <t xml:space="preserve">https://www.nivavelassaru.com/wp-content/uploads/2025/09/Beverage-Menu-East-Bar.pdf</t>
  </si>
  <si>
    <t xml:space="preserve">https://www.nivavelassaru.com/wp-content/uploads/2025/09/Beverage-Menu-East-Bar.pdf | https://www.nivakurumba.com/wp-content/uploads/2025/09/Beverage-Menu-East-Bar.pdf</t>
  </si>
  <si>
    <t xml:space="preserve">7fa63548265f83ae57179f274a6f2bb26392901fc844f9acf3e6b6bad272c68c</t>
  </si>
  <si>
    <t xml:space="preserve">library/165_velassaru-maldives/dining_menu/2026_Beverage-Menu-East-Bar.pdf</t>
  </si>
  <si>
    <t xml:space="preserve">2026_Beverage-Menu-Haali-Bar.pdf</t>
  </si>
  <si>
    <t xml:space="preserve">https://www.nivavelassaru.com/wp-content/uploads/2025/09/Beverage-Menu-Haali-Bar.pdf</t>
  </si>
  <si>
    <t xml:space="preserve">https://www.nivavelassaru.com/wp-content/uploads/2025/09/Beverage-Menu-Haali-Bar.pdf | https://www.nivakurumba.com/wp-content/uploads/2025/09/Beverage-Menu-Haali-Bar.pdf</t>
  </si>
  <si>
    <t xml:space="preserve">b6f5a8872fffdf3be4800dca02801622883e16ac522fc903bbf81b9d2184caa9</t>
  </si>
  <si>
    <t xml:space="preserve">library/165_velassaru-maldives/dining_menu/2026_Beverage-Menu-Haali-Bar.pdf</t>
  </si>
  <si>
    <t xml:space="preserve">2026_Jade-Dinner-Menu_Web.pdf</t>
  </si>
  <si>
    <t xml:space="preserve">https://www.nivavelassaru.com/wp-content/uploads/2025/09/Jade-Dinner-Menu_Web.pdf</t>
  </si>
  <si>
    <t xml:space="preserve">https://www.nivavelassaru.com/wp-content/uploads/2025/09/Jade-Dinner-Menu_Web.pdf | https://www.nivakurumba.com/wp-content/uploads/2025/09/Jade-Dinner-Menu_Web.pdf</t>
  </si>
  <si>
    <t xml:space="preserve">9f633aaf20df7e0106a10eaf38d8e36cea954a4ec312ac33928a68dd47adad1d</t>
  </si>
  <si>
    <t xml:space="preserve">library/165_velassaru-maldives/dining_menu/2026_Jade-Dinner-Menu_Web.pdf</t>
  </si>
  <si>
    <t xml:space="preserve">2026_Faru-Dinner-Menu.pdf</t>
  </si>
  <si>
    <t xml:space="preserve">https://www.nivavelassaru.com/wp-content/uploads/2025/09/Faru-Dinner-Menu.pdf</t>
  </si>
  <si>
    <t xml:space="preserve">https://www.nivavelassaru.com/wp-content/uploads/2025/09/Faru-Dinner-Menu.pdf | https://www.nivakurumba.com/wp-content/uploads/2025/09/Faru-Dinner-Menu.pdf</t>
  </si>
  <si>
    <t xml:space="preserve">a79f6b10ea5522269791873169682a17a6597c3d9ac447a2bfd61d262dead91e</t>
  </si>
  <si>
    <t xml:space="preserve">library/165_velassaru-maldives/dining_menu/2026_Faru-Dinner-Menu.pdf</t>
  </si>
  <si>
    <t xml:space="preserve">2026_Faru-Lunch-Menu.pdf</t>
  </si>
  <si>
    <t xml:space="preserve">https://www.nivavelassaru.com/wp-content/uploads/2025/09/Faru-Lunch-Menu.pdf</t>
  </si>
  <si>
    <t xml:space="preserve">https://www.nivavelassaru.com/wp-content/uploads/2025/09/Faru-Lunch-Menu.pdf | https://www.nivakurumba.com/wp-content/uploads/2025/09/Faru-Lunch-Menu.pdf</t>
  </si>
  <si>
    <t xml:space="preserve">7b28c502aaa107987ed6e1c2a36bcf827f552b3c8dbd75d59309c453957b9cc3</t>
  </si>
  <si>
    <t xml:space="preserve">library/165_velassaru-maldives/dining_menu/2026_Faru-Lunch-Menu.pdf</t>
  </si>
  <si>
    <t xml:space="preserve">2026_NIVA-Beach-Menu_15Jan26.pdf</t>
  </si>
  <si>
    <t xml:space="preserve">https://www.nivavelassaru.com/wp-content/uploads/2025/09/NIVA-Beach-Menu_15Jan26.pdf</t>
  </si>
  <si>
    <t xml:space="preserve">https://www.nivavelassaru.com/wp-content/uploads/2025/09/NIVA-Beach-Menu_15Jan26.pdf | https://www.nivakurumba.com/wp-content/uploads/2025/09/NIVA-Beach-Menu_15Jan26.pdf</t>
  </si>
  <si>
    <t xml:space="preserve">1e11fb0490c327d34d5dba453e14e132640e1f0908382b8b5b91b4fc5fb4dd4e</t>
  </si>
  <si>
    <t xml:space="preserve">library/165_velassaru-maldives/dining_menu/2026_NIVA-Beach-Menu_15Jan26.pdf</t>
  </si>
  <si>
    <t xml:space="preserve">2026_Cafe-Print-Menu.pdf</t>
  </si>
  <si>
    <t xml:space="preserve">https://www.nivavelassaru.com/wp-content/uploads/2025/09/Cafe-Print-Menu.pdf</t>
  </si>
  <si>
    <t xml:space="preserve">https://www.nivavelassaru.com/wp-content/uploads/2025/09/Cafe-Print-Menu.pdf | https://www.nivakurumba.com/wp-content/uploads/2025/09/Cafe-Print-Menu.pdf</t>
  </si>
  <si>
    <t xml:space="preserve">912e6179790e36f73988c50e8df1842c8d8e33a86c5d0fbfd740f41d3ee7bbc2</t>
  </si>
  <si>
    <t xml:space="preserve">library/165_velassaru-maldives/dining_menu/2026_Cafe-Print-Menu.pdf</t>
  </si>
  <si>
    <t xml:space="preserve">2025_Etesian-Menu.pdf</t>
  </si>
  <si>
    <t xml:space="preserve">https://www.nivavelassaru.com/wp-content/uploads/2025/09/Etesian-Menu.pdf</t>
  </si>
  <si>
    <t xml:space="preserve">https://www.nivavelassaru.com/wp-content/uploads/2025/09/Etesian-Menu.pdf | https://www.nivakurumba.com/wp-content/uploads/2025/09/Etesian-Menu.pdf</t>
  </si>
  <si>
    <t xml:space="preserve">8b19f0ff8c0a3edac2bdd9f7d4153e0c24b8588ddf7afde3a75b49ad2b11aa6d</t>
  </si>
  <si>
    <t xml:space="preserve">library/165_velassaru-maldives/dining_menu/2025_Etesian-Menu.pdf</t>
  </si>
  <si>
    <t xml:space="preserve">2025_Etesian-Beverage-Menu-.pdf</t>
  </si>
  <si>
    <t xml:space="preserve">https://www.nivavelassaru.com/wp-content/uploads/2025/09/Etesian-Beverage-Menu-.pdf</t>
  </si>
  <si>
    <t xml:space="preserve">https://www.nivavelassaru.com/wp-content/uploads/2025/09/Etesian-Beverage-Menu-.pdf | https://www.nivakurumba.com/wp-content/uploads/2025/09/Etesian-Beverage-Menu-.pdf</t>
  </si>
  <si>
    <t xml:space="preserve">29b2b6f07c83de4733766041a127984af16cc0a511b82e8a803ccfcf48655275</t>
  </si>
  <si>
    <t xml:space="preserve">library/165_velassaru-maldives/dining_menu/2025_Etesian-Beverage-Menu-.pdf</t>
  </si>
  <si>
    <t xml:space="preserve">2025_Turquoise-Menu-Food-Only.pdf</t>
  </si>
  <si>
    <t xml:space="preserve">https://www.nivavelassaru.com/wp-content/uploads/2025/09/Turquoise-Menu-Food-Only.pdf</t>
  </si>
  <si>
    <t xml:space="preserve">https://www.nivavelassaru.com/wp-content/uploads/2025/09/Turquoise-Menu-Food-Only.pdf | https://www.nivakurumba.com/wp-content/uploads/2025/09/Turquoise-Menu-Food-Only.pdf</t>
  </si>
  <si>
    <t xml:space="preserve">ec674e7c0359e27b2a2e72a9eb6f76c5a89650b10cf6e46bf2eccecf2ec35393</t>
  </si>
  <si>
    <t xml:space="preserve">library/165_velassaru-maldives/dining_menu/2025_Turquoise-Menu-Food-Only.pdf</t>
  </si>
  <si>
    <t xml:space="preserve">2025_Sand-Menu-Food.pdf</t>
  </si>
  <si>
    <t xml:space="preserve">https://www.nivavelassaru.com/wp-content/uploads/2025/09/Sand-Menu-Food.pdf</t>
  </si>
  <si>
    <t xml:space="preserve">https://www.nivavelassaru.com/wp-content/uploads/2025/09/Sand-Menu-Food.pdf | https://www.nivakurumba.com/wp-content/uploads/2025/09/Sand-Menu-Food.pdf</t>
  </si>
  <si>
    <t xml:space="preserve">ce3e00c70ab417b6166932e1d9bb2b5b06727813c974997fd04405a5908af0fc</t>
  </si>
  <si>
    <t xml:space="preserve">library/165_velassaru-maldives/dining_menu/2025_Sand-Menu-Food.pdf</t>
  </si>
  <si>
    <t xml:space="preserve">2025_Sand-Kids-Menu.pdf</t>
  </si>
  <si>
    <t xml:space="preserve">https://www.nivavelassaru.com/wp-content/uploads/2025/09/Sand-Kids-Menu.pdf</t>
  </si>
  <si>
    <t xml:space="preserve">https://www.nivavelassaru.com/wp-content/uploads/2025/09/Sand-Kids-Menu.pdf | https://www.nivakurumba.com/wp-content/uploads/2025/09/Sand-Kids-Menu.pdf</t>
  </si>
  <si>
    <t xml:space="preserve">100a890af890b43bbd919acb359cb4977ef07f2abc19d1efa10d8ee0ceb972fc</t>
  </si>
  <si>
    <t xml:space="preserve">library/165_velassaru-maldives/dining_menu/2025_Sand-Kids-Menu.pdf</t>
  </si>
  <si>
    <t xml:space="preserve">2025_TEPPANYAKI-OMAKASE-WILD-AND-FARM-MENU.pdf</t>
  </si>
  <si>
    <t xml:space="preserve">https://www.nivavelassaru.com/wp-content/uploads/2025/09/TEPPANYAKI-OMAKASE-WILD-AND-FARM-MENU.pdf</t>
  </si>
  <si>
    <t xml:space="preserve">https://www.nivavelassaru.com/wp-content/uploads/2025/09/TEPPANYAKI-OMAKASE-WILD-AND-FARM-MENU.pdf | https://www.nivakurumba.com/wp-content/uploads/2025/09/TEPPANYAKI-OMAKASE-WILD-AND-FARM-MENU.pdf</t>
  </si>
  <si>
    <t xml:space="preserve">a16fc91282041a7af3d5b413e853616cec8c5682595ce83715a4ede9040834d5</t>
  </si>
  <si>
    <t xml:space="preserve">library/165_velassaru-maldives/dining_menu/2025_TEPPANYAKI-OMAKASE-WILD-AND-FARM-MENU.pdf</t>
  </si>
  <si>
    <t xml:space="preserve">2025_SAKURA-DINNER.pdf</t>
  </si>
  <si>
    <t xml:space="preserve">https://www.nivavelassaru.com/wp-content/uploads/2025/09/SAKURA-DINNER.pdf</t>
  </si>
  <si>
    <t xml:space="preserve">https://www.nivavelassaru.com/wp-content/uploads/2025/09/SAKURA-DINNER.pdf | https://www.nivakurumba.com/wp-content/uploads/2025/09/SAKURA-DINNER.pdf</t>
  </si>
  <si>
    <t xml:space="preserve">a5ca1f72132f05b0e75ff719b58666d099c0550704536339130353f3885f0d0a</t>
  </si>
  <si>
    <t xml:space="preserve">library/165_velassaru-maldives/dining_menu/2025_SAKURA-DINNER.pdf</t>
  </si>
  <si>
    <t xml:space="preserve">2025_Portobello-dinner-menu.pdf</t>
  </si>
  <si>
    <t xml:space="preserve">https://www.nivavelassaru.com/wp-content/uploads/2025/09/Portobello-dinner-menu.pdf</t>
  </si>
  <si>
    <t xml:space="preserve">https://www.nivavelassaru.com/wp-content/uploads/2025/09/Portobello-dinner-menu.pdf | https://www.nivakurumba.com/wp-content/uploads/2025/09/Portobello-dinner-menu.pdf</t>
  </si>
  <si>
    <t xml:space="preserve">1916d56a2b436677d3178d0cef21c7eeb4f575ccd2913bd93b2a404b41949df4</t>
  </si>
  <si>
    <t xml:space="preserve">library/165_velassaru-maldives/dining_menu/2025_Portobello-dinner-menu.pdf</t>
  </si>
  <si>
    <t xml:space="preserve">2024_Signature-Cocktail-Menu-fen-bar.pdf</t>
  </si>
  <si>
    <t xml:space="preserve">https://www.nivavelassaru.com/wp-content/uploads/2025/09/Signature-Cocktail-Menu-fen-bar.pdf</t>
  </si>
  <si>
    <t xml:space="preserve">https://www.nivavelassaru.com/wp-content/uploads/2025/09/Signature-Cocktail-Menu-fen-bar.pdf | https://www.nivakurumba.com/wp-content/uploads/2025/09/Signature-Cocktail-Menu-fen-bar.pdf</t>
  </si>
  <si>
    <t xml:space="preserve">131e3b303a39da36a5f5c0449aee0620e5ccaa8987d902ef385d7a10e03c904e</t>
  </si>
  <si>
    <t xml:space="preserve">library/165_velassaru-maldives/dining_menu/2024_Signature-Cocktail-Menu-fen-bar.pdf</t>
  </si>
  <si>
    <t xml:space="preserve">2024_TURQUOISE-BEVERAGE-MENU.pdf</t>
  </si>
  <si>
    <t xml:space="preserve">https://www.nivavelassaru.com/wp-content/uploads/2025/09/TURQUOISE-BEVERAGE-MENU.pdf</t>
  </si>
  <si>
    <t xml:space="preserve">https://www.nivavelassaru.com/wp-content/uploads/2025/09/TURQUOISE-BEVERAGE-MENU.pdf | https://www.nivakurumba.com/wp-content/uploads/2025/09/TURQUOISE-BEVERAGE-MENU.pdf</t>
  </si>
  <si>
    <t xml:space="preserve">15d3e78f04d4f87fa0b656a7aa5edacd05a443c3cd0b783b15fb355dbca6b451</t>
  </si>
  <si>
    <t xml:space="preserve">library/165_velassaru-maldives/dining_menu/2024_TURQUOISE-BEVERAGE-MENU.pdf</t>
  </si>
  <si>
    <t xml:space="preserve">2024_Vela-Beverage-Menu-.pdf</t>
  </si>
  <si>
    <t xml:space="preserve">https://www.nivavelassaru.com/wp-content/uploads/2025/09/Vela-Beverage-Menu-.pdf</t>
  </si>
  <si>
    <t xml:space="preserve">https://www.nivavelassaru.com/wp-content/uploads/2025/09/Vela-Beverage-Menu-.pdf | https://www.nivakurumba.com/wp-content/uploads/2025/09/Vela-Beverage-Menu-.pdf</t>
  </si>
  <si>
    <t xml:space="preserve">47b831df339f8848901173c0373081401216f2b3075a3465cf30eb24a6b80db6</t>
  </si>
  <si>
    <t xml:space="preserve">library/165_velassaru-maldives/dining_menu/2024_Vela-Beverage-Menu-.pdf</t>
  </si>
  <si>
    <t xml:space="preserve">2024_Sand-Beverage-Menu-.pdf</t>
  </si>
  <si>
    <t xml:space="preserve">https://www.nivavelassaru.com/wp-content/uploads/2025/09/Sand-Beverage-Menu-.pdf</t>
  </si>
  <si>
    <t xml:space="preserve">https://www.nivavelassaru.com/wp-content/uploads/2025/09/Sand-Beverage-Menu-.pdf | https://www.nivakurumba.com/wp-content/uploads/2025/09/Sand-Beverage-Menu-.pdf</t>
  </si>
  <si>
    <t xml:space="preserve">6a186c218859c2b55091276339e31a89fb3fb623fcfbb9f88fb9d24823e76889</t>
  </si>
  <si>
    <t xml:space="preserve">library/165_velassaru-maldives/dining_menu/2024_Sand-Beverage-Menu-.pdf</t>
  </si>
  <si>
    <t xml:space="preserve">2024_Portobello-kids-menu-.pdf</t>
  </si>
  <si>
    <t xml:space="preserve">https://www.nivavelassaru.com/wp-content/uploads/2025/09/Portobello-kids-menu-.pdf</t>
  </si>
  <si>
    <t xml:space="preserve">https://www.nivavelassaru.com/wp-content/uploads/2025/09/Portobello-kids-menu-.pdf | https://www.nivakurumba.com/wp-content/uploads/2025/09/Portobello-kids-menu-.pdf</t>
  </si>
  <si>
    <t xml:space="preserve">ddee6e0c03cde3daddaf66b49b489e2b39cabc5d83bce4289799248651197b04</t>
  </si>
  <si>
    <t xml:space="preserve">library/165_velassaru-maldives/dining_menu/2024_Portobello-kids-menu-.pdf</t>
  </si>
  <si>
    <t xml:space="preserve">2024_LOBRIZAN-BEVERAGE-MENU.pdf</t>
  </si>
  <si>
    <t xml:space="preserve">https://www.nivavelassaru.com/wp-content/uploads/2025/09/LOBRIZAN-BEVERAGE-MENU.pdf</t>
  </si>
  <si>
    <t xml:space="preserve">https://www.nivavelassaru.com/wp-content/uploads/2025/09/LOBRIZAN-BEVERAGE-MENU.pdf | https://www.nivakurumba.com/wp-content/uploads/2025/09/LOBRIZAN-BEVERAGE-MENU.pdf</t>
  </si>
  <si>
    <t xml:space="preserve">97be311b12acb130a060850c51879ae3e0e28a423a63f6a47b04229e90e4b5b5</t>
  </si>
  <si>
    <t xml:space="preserve">library/165_velassaru-maldives/dining_menu/2024_LOBRIZAN-BEVERAGE-MENU.pdf</t>
  </si>
  <si>
    <t xml:space="preserve">2024_GRANN-KAZZ-WINELIST.pdf</t>
  </si>
  <si>
    <t xml:space="preserve">https://www.nivavelassaru.com/wp-content/uploads/2025/09/GRANN-KAZZ-WINELIST.pdf</t>
  </si>
  <si>
    <t xml:space="preserve">https://www.nivavelassaru.com/wp-content/uploads/2025/09/GRANN-KAZZ-WINELIST.pdf | https://www.nivakurumba.com/wp-content/uploads/2025/09/GRANN-KAZZ-WINELIST.pdf</t>
  </si>
  <si>
    <t xml:space="preserve">2fa0fc3f49b386b9562ea394830390ec6ad89c14a8b0c365ddcbb569396895f3</t>
  </si>
  <si>
    <t xml:space="preserve">library/165_velassaru-maldives/dining_menu/2024_GRANN-KAZZ-WINELIST.pdf</t>
  </si>
  <si>
    <t xml:space="preserve">2024_ARIA-BURGER-MENU.pdf</t>
  </si>
  <si>
    <t xml:space="preserve">https://www.nivavelassaru.com/wp-content/uploads/2025/09/ARIA-BURGER-MENU.pdf</t>
  </si>
  <si>
    <t xml:space="preserve">https://www.nivavelassaru.com/wp-content/uploads/2025/09/ARIA-BURGER-MENU.pdf | https://www.nivakurumba.com/wp-content/uploads/2025/09/ARIA-BURGER-MENU.pdf</t>
  </si>
  <si>
    <t xml:space="preserve">32323834ca1ac31c946506796670c1c340d842237391630c8e19973a193eca92</t>
  </si>
  <si>
    <t xml:space="preserve">library/165_velassaru-maldives/dining_menu/2024_ARIA-BURGER-MENU.pdf</t>
  </si>
  <si>
    <t xml:space="preserve">2024_ARIA-.pdf</t>
  </si>
  <si>
    <t xml:space="preserve">https://www.nivavelassaru.com/wp-content/uploads/2025/09/ARIA-.pdf</t>
  </si>
  <si>
    <t xml:space="preserve">https://www.nivavelassaru.com/wp-content/uploads/2025/09/ARIA-.pdf | https://www.nivakurumba.com/wp-content/uploads/2025/09/ARIA-.pdf</t>
  </si>
  <si>
    <t xml:space="preserve">9c837c13dcf5be970776c59e8baaa9f2234166633152e2cd4cac9cf7d5c1e330</t>
  </si>
  <si>
    <t xml:space="preserve">library/165_velassaru-maldives/dining_menu/2024_ARIA-.pdf</t>
  </si>
  <si>
    <t xml:space="preserve">2022_SORA-MENU-A-LA-CARTE-SET-.pdf</t>
  </si>
  <si>
    <t xml:space="preserve">https://www.nivavelassaru.com/wp-content/uploads/2025/09/SORA-MENU-A-LA-CARTE-SET-.pdf</t>
  </si>
  <si>
    <t xml:space="preserve">https://www.nivavelassaru.com/wp-content/uploads/2025/09/SORA-MENU-A-LA-CARTE-SET-.pdf | https://www.nivakurumba.com/wp-content/uploads/2025/09/SORA-MENU-A-LA-CARTE-SET-.pdf</t>
  </si>
  <si>
    <t xml:space="preserve">4cc1bf91850d30a2a41663fbd3f10ef96d8dd5b2bcea3a8fb1975c9162ad6b19</t>
  </si>
  <si>
    <t xml:space="preserve">library/165_velassaru-maldives/dining_menu/2022_SORA-MENU-A-LA-CARTE-SET-.pdf</t>
  </si>
  <si>
    <t xml:space="preserve">2021_Chill-Bar-Menu.pdf</t>
  </si>
  <si>
    <t xml:space="preserve">https://www.nivavelassaru.com/wp-content/uploads/2025/09/Chill-Bar-Menu.pdf</t>
  </si>
  <si>
    <t xml:space="preserve">https://www.nivavelassaru.com/wp-content/uploads/2025/09/Chill-Bar-Menu.pdf | https://www.nivakurumba.com/wp-content/uploads/2025/09/Chill-Bar-Menu.pdf</t>
  </si>
  <si>
    <t xml:space="preserve">2b6c3ce8d65341f7dc6b8a58f7c37a095b150b58bcf873677762fbb9fe633416</t>
  </si>
  <si>
    <t xml:space="preserve">library/165_velassaru-maldives/dining_menu/2021_Chill-Bar-Menu.pdf</t>
  </si>
  <si>
    <t xml:space="preserve">2021_Wine-List-East-Bar.pdf</t>
  </si>
  <si>
    <t xml:space="preserve">https://www.nivavelassaru.com/wp-content/uploads/2025/09/Wine-List-East-Bar.pdf</t>
  </si>
  <si>
    <t xml:space="preserve">https://www.nivavelassaru.com/wp-content/uploads/2025/09/Wine-List-East-Bar.pdf | https://www.nivakurumba.com/wp-content/uploads/2025/09/Wine-List-East-Bar.pdf</t>
  </si>
  <si>
    <t xml:space="preserve">c7128a1a556e59b0f8584d0e2c1b57ba23ecf159dbf3b49f480192a2dc5a295d</t>
  </si>
  <si>
    <t xml:space="preserve">library/165_velassaru-maldives/dining_menu/2021_Wine-List-East-Bar.pdf</t>
  </si>
  <si>
    <t xml:space="preserve">2021_Wine-List-Haali.pdf</t>
  </si>
  <si>
    <t xml:space="preserve">https://www.nivavelassaru.com/wp-content/uploads/2025/09/Wine-List-Haali.pdf</t>
  </si>
  <si>
    <t xml:space="preserve">https://www.nivavelassaru.com/wp-content/uploads/2025/09/Wine-List-Haali.pdf | https://www.nivakurumba.com/wp-content/uploads/2025/09/Wine-List-Haali.pdf</t>
  </si>
  <si>
    <t xml:space="preserve">9e55b8898b23ba30541f743fb4a565ec30d4b30c22771dab48ec0588ab1f55f3</t>
  </si>
  <si>
    <t xml:space="preserve">library/165_velassaru-maldives/dining_menu/2021_Wine-List-Haali.pdf</t>
  </si>
  <si>
    <t xml:space="preserve">2021_Wine-List-Jade.pdf</t>
  </si>
  <si>
    <t xml:space="preserve">https://www.nivavelassaru.com/wp-content/uploads/2025/09/Wine-List-Jade.pdf</t>
  </si>
  <si>
    <t xml:space="preserve">https://www.nivavelassaru.com/wp-content/uploads/2025/09/Wine-List-Jade.pdf | https://www.nivakurumba.com/wp-content/uploads/2025/09/Wine-List-Jade.pdf</t>
  </si>
  <si>
    <t xml:space="preserve">b79565d0d464a04bce919e633c4e71556aed492187fec77a70a28560261c4f6f</t>
  </si>
  <si>
    <t xml:space="preserve">library/165_velassaru-maldives/dining_menu/2021_Wine-List-Jade.pdf</t>
  </si>
  <si>
    <t xml:space="preserve">2021_Wine-List-Capers.pdf</t>
  </si>
  <si>
    <t xml:space="preserve">https://www.nivavelassaru.com/wp-content/uploads/2025/09/Wine-List-Capers.pdf</t>
  </si>
  <si>
    <t xml:space="preserve">https://www.nivavelassaru.com/wp-content/uploads/2025/09/Wine-List-Capers.pdf | https://www.nivakurumba.com/wp-content/uploads/2025/09/Wine-List-Capers.pdf</t>
  </si>
  <si>
    <t xml:space="preserve">614b7d025cbe5a4a8a47227a70fb918fbf66374158f3462b2cfef382464a023f</t>
  </si>
  <si>
    <t xml:space="preserve">library/165_velassaru-maldives/dining_menu/2021_Wine-List-Capers.pdf</t>
  </si>
  <si>
    <t xml:space="preserve">2021_Wine-List-Faru.pdf</t>
  </si>
  <si>
    <t xml:space="preserve">https://www.nivavelassaru.com/wp-content/uploads/2025/09/Wine-List-Faru.pdf</t>
  </si>
  <si>
    <t xml:space="preserve">https://www.nivavelassaru.com/wp-content/uploads/2025/09/Wine-List-Faru.pdf | https://www.nivakurumba.com/wp-content/uploads/2025/09/Wine-List-Faru.pdf</t>
  </si>
  <si>
    <t xml:space="preserve">a7daf8c536f08222aca3e2495d9e2a858e2e421761df86ea593778824430e2b0</t>
  </si>
  <si>
    <t xml:space="preserve">library/165_velassaru-maldives/dining_menu/2021_Wine-List-Faru.pdf</t>
  </si>
  <si>
    <t xml:space="preserve">2020_Velassaru-Master-Beverage-Menu.pdf</t>
  </si>
  <si>
    <t xml:space="preserve">https://www.nivavelassaru.com/wp-content/uploads/2025/09/Velassaru-Master-Beverage-Menu.pdf</t>
  </si>
  <si>
    <t xml:space="preserve">https://www.nivavelassaru.com/wp-content/uploads/2025/09/Velassaru-Master-Beverage-Menu.pdf | https://www.nivakurumba.com/wp-content/uploads/2025/09/Velassaru-Master-Beverage-Menu.pdf</t>
  </si>
  <si>
    <t xml:space="preserve">a1e9cb4da84bf79235d549eca9df444d43af9f800c8c8365581c30a5146f090d</t>
  </si>
  <si>
    <t xml:space="preserve">library/165_velassaru-maldives/dining_menu/2020_Velassaru-Master-Beverage-Menu.pdf</t>
  </si>
  <si>
    <t xml:space="preserve">2026_Velassaru-Snorkel-Guide-online.pdf</t>
  </si>
  <si>
    <t xml:space="preserve">https://www.nivavelassaru.com/wp-content/uploads/2026/01/Velassaru-Snorkel-Guide-online.pdf</t>
  </si>
  <si>
    <t xml:space="preserve">https://www.nivavelassaru.com/wp-content/uploads/2026/01/Velassaru-Snorkel-Guide-online.pdf | https://www.nivakurumba.com/wp-content/uploads/2026/01/Velassaru-Snorkel-Guide-online.pdf | https://www.nivahotelsandresorts.com/wp-content/uploads/2026/05/Velassaru-Snorkel-Guide-online.pdf</t>
  </si>
  <si>
    <t xml:space="preserve">ea3be80664c1953c576271d2d64d22b23da5eb9e55c484c3647b67d8fadd92f2</t>
  </si>
  <si>
    <t xml:space="preserve">library/165_velassaru-maldives/dive_prices/2026_Velassaru-Snorkel-Guide-online.pdf</t>
  </si>
  <si>
    <t xml:space="preserve">2026_Watersports-Pricelist-January-15-NIVA-LR.pdf</t>
  </si>
  <si>
    <t xml:space="preserve">https://www.nivavelassaru.com/wp-content/uploads/2026/01/Watersports-Pricelist-January-15-NIVA-LR.pdf</t>
  </si>
  <si>
    <t xml:space="preserve">https://www.nivavelassaru.com/wp-content/uploads/2026/01/Watersports-Pricelist-January-15-NIVA-LR.pdf | https://www.nivakurumba.com/wp-content/uploads/2026/01/Watersports-Pricelist-January-15-NIVA-LR.pdf</t>
  </si>
  <si>
    <t xml:space="preserve">00e23bc26de213b38866048b685e9dfc19146d3990b6724ac64d9f1acc695bbb</t>
  </si>
  <si>
    <t xml:space="preserve">library/165_velassaru-maldives/dive_prices/2026_Watersports-Pricelist-January-15-NIVA-LR.pdf</t>
  </si>
  <si>
    <t xml:space="preserve">2026_Snorkeling-Pricelist-January-15-NIVA-LR.pdf</t>
  </si>
  <si>
    <t xml:space="preserve">https://www.nivavelassaru.com/wp-content/uploads/2026/01/Snorkeling-Pricelist-January-15-NIVA-LR.pdf</t>
  </si>
  <si>
    <t xml:space="preserve">https://www.nivavelassaru.com/wp-content/uploads/2026/01/Snorkeling-Pricelist-January-15-NIVA-LR.pdf | https://www.nivakurumba.com/wp-content/uploads/2026/01/Snorkeling-Pricelist-January-15-NIVA-LR.pdf</t>
  </si>
  <si>
    <t xml:space="preserve">fb42ef49f83c3e76bd07309c0ea7d820587216547d783291735e9dc4714a6a9c</t>
  </si>
  <si>
    <t xml:space="preserve">library/165_velassaru-maldives/dive_prices/2026_Snorkeling-Pricelist-January-15-NIVA-LR.pdf</t>
  </si>
  <si>
    <t xml:space="preserve">2026_Bio-Diversity.pdf</t>
  </si>
  <si>
    <t xml:space="preserve">https://www.nivavelassaru.com/wp-content/uploads/2026/01/Bio-Diversity.pdf</t>
  </si>
  <si>
    <t xml:space="preserve">https://www.nivavelassaru.com/wp-content/uploads/2026/01/Bio-Diversity.pdf | https://www.nivakurumba.com/wp-content/uploads/2026/01/Bio-Diversity.pdf</t>
  </si>
  <si>
    <t xml:space="preserve">0f1ec9c494f59cd04afa0ebfe149c7cd3232e49b5f5a4653868fd7095759d13f</t>
  </si>
  <si>
    <t xml:space="preserve">library/165_velassaru-maldives/dive_prices/2026_Bio-Diversity.pdf</t>
  </si>
  <si>
    <t xml:space="preserve">2026_Kids-Club-Program-2026.pdf</t>
  </si>
  <si>
    <t xml:space="preserve">https://www.nivavelassaru.com/wp-content/uploads/2026/01/Kids-Club-Program-2026.pdf</t>
  </si>
  <si>
    <t xml:space="preserve">https://www.nivavelassaru.com/wp-content/uploads/2026/01/Kids-Club-Program-2026.pdf | https://www.nivakurumba.com/wp-content/uploads/2026/01/Kids-Club-Program-2026.pdf</t>
  </si>
  <si>
    <t xml:space="preserve">23523c5d1421236a6dbfc2ef1ff9d92c9aa20c7b01bcdc4fa7f52f2736452d37</t>
  </si>
  <si>
    <t xml:space="preserve">library/165_velassaru-maldives/kids/2026_Kids-Club-Program-2026.pdf</t>
  </si>
  <si>
    <t xml:space="preserve">2026_Green_Team_Policy.pdf</t>
  </si>
  <si>
    <t xml:space="preserve">https://www.nivavelassaru.com/wp-content/uploads/2026/01/Green_Team_Policy.pdf</t>
  </si>
  <si>
    <t xml:space="preserve">https://www.nivavelassaru.com/wp-content/uploads/2026/01/Green_Team_Policy.pdf | https://www.nivakurumba.com/wp-content/uploads/2026/01/Green_Team_Policy.pdf</t>
  </si>
  <si>
    <t xml:space="preserve">e6ae87a563ba2027bcd2434e41f978a70095a4aaa09a597543284fdd80e26da2</t>
  </si>
  <si>
    <t xml:space="preserve">library/165_velassaru-maldives/sustainability/2026_Green_Team_Policy.pdf</t>
  </si>
  <si>
    <t xml:space="preserve">2026_Environment-policy.pdf</t>
  </si>
  <si>
    <t xml:space="preserve">https://www.nivavelassaru.com/wp-content/uploads/2026/01/Environment-policy.pdf</t>
  </si>
  <si>
    <t xml:space="preserve">https://www.nivavelassaru.com/wp-content/uploads/2026/01/Environment-policy.pdf | https://www.nivakurumba.com/wp-content/uploads/2026/01/Environment-policy.pdf</t>
  </si>
  <si>
    <t xml:space="preserve">2039b2918858a37f4fe13ff11f2a997a6ca555dde79bd3f20bb267710726a8ac</t>
  </si>
  <si>
    <t xml:space="preserve">library/165_velassaru-maldives/sustainability/2026_Environment-policy.pdf</t>
  </si>
  <si>
    <t xml:space="preserve">2026_Niva-Velassaru_Festive-2026_web.pdf</t>
  </si>
  <si>
    <t xml:space="preserve">https://www.nivavelassaru.com/wp-content/uploads/2026/09/Niva-Velassaru_Festive-2026_web.pdf</t>
  </si>
  <si>
    <t xml:space="preserve">ecfc77a610c762992704c96fd3417c247b2d2b499376d7d02e0cf854a452ce4d</t>
  </si>
  <si>
    <t xml:space="preserve">library/165_velassaru-maldives/calendar/2026_Niva-Velassaru_Festive-2026_web.pdf</t>
  </si>
  <si>
    <t xml:space="preserve">2026_Niva-Velassaru_Festive-2026_web_updated.pdf</t>
  </si>
  <si>
    <t xml:space="preserve">https://www.nivavelassaru.com/wp-content/uploads/2026/09/Niva-Velassaru_Festive-2026_web_updated.pdf</t>
  </si>
  <si>
    <t xml:space="preserve">7be2034a795fa2338826204bcf482222ee9b1e7c5373dfd8d332ef07189503f1</t>
  </si>
  <si>
    <t xml:space="preserve">library/165_velassaru-maldives/calendar/2026_Niva-Velassaru_Festive-2026_web_updated.pdf</t>
  </si>
  <si>
    <t xml:space="preserve">2026_Niva-Velassaru-Events-Calendar-2026.pdf</t>
  </si>
  <si>
    <t xml:space="preserve">https://www.nivavelassaru.com/wp-content/uploads/2026/03/Niva-Velassaru-Events-Calendar-2026.pdf</t>
  </si>
  <si>
    <t xml:space="preserve">b5e9f7fad77dffc0288e2d77de81b9ba1bb95056c38519a71df7c45027eace05</t>
  </si>
  <si>
    <t xml:space="preserve">library/165_velassaru-maldives/calendar/2026_Niva-Velassaru-Events-Calendar-2026.pdf</t>
  </si>
  <si>
    <t xml:space="preserve">2026_Untitled-presentation-4.pdf</t>
  </si>
  <si>
    <t xml:space="preserve">https://www.nivavelassaru.com/wp-content/uploads/2025/09/Untitled-presentation-4.pdf</t>
  </si>
  <si>
    <t xml:space="preserve">https://www.nivavelassaru.com/wp-content/uploads/2025/09/Untitled-presentation-4.pdf | https://www.nivakurumba.com/wp-content/uploads/2025/09/Untitled-presentation-4.pdf</t>
  </si>
  <si>
    <t xml:space="preserve">0f60d8bbeb92fb7a0dcfc863fd1db705852b9fd03c1e4ac356c9589a7578eb0f</t>
  </si>
  <si>
    <t xml:space="preserve">library/165_velassaru-maldives/brochure/2026_Untitled-presentation-4.pdf</t>
  </si>
  <si>
    <t xml:space="preserve">2026_Waste_Management.pdf</t>
  </si>
  <si>
    <t xml:space="preserve">https://www.nivavelassaru.com/wp-content/uploads/2026/01/Waste_Management.pdf</t>
  </si>
  <si>
    <t xml:space="preserve">https://www.nivavelassaru.com/wp-content/uploads/2026/01/Waste_Management.pdf | https://www.nivakurumba.com/wp-content/uploads/2026/01/Waste_Management.pdf</t>
  </si>
  <si>
    <t xml:space="preserve">6f0c47a4251c448ff1769bcb74609d276a7c9ab81c3f3c0018cd3feb8a8f2bcf</t>
  </si>
  <si>
    <t xml:space="preserve">library/165_velassaru-maldives/other/2026_Waste_Management.pdf</t>
  </si>
  <si>
    <t xml:space="preserve">2026_Kuramathi-Fact-Sheet.pdf</t>
  </si>
  <si>
    <t xml:space="preserve">https://www.nivakurumba.com/wp-content/uploads/2026/02/Kuramathi-Fact-Sheet.pdf</t>
  </si>
  <si>
    <t xml:space="preserve">7414441ec5806646a90d724797026c7b94c12a82637670cf174a9dd0de158f0b</t>
  </si>
  <si>
    <t xml:space="preserve">library/166_kuramathi-maldives/factsheet/2026_Kuramathi-Fact-Sheet.pdf</t>
  </si>
  <si>
    <t xml:space="preserve">ambiguous match [166, 173]</t>
  </si>
  <si>
    <t xml:space="preserve">2019_Factsheet-Kuramathi-Maldives.pdf</t>
  </si>
  <si>
    <t xml:space="preserve">https://www.neoscapesmaldives.com/wp-content/uploads/Factsheet-Kuramathi-Maldives.pdf</t>
  </si>
  <si>
    <t xml:space="preserve">cb548e25cfc841f705da5aa845f504735cad56a0c1d3137f5697a9528524fcc8</t>
  </si>
  <si>
    <t xml:space="preserve">library/166_kuramathi-maldives/factsheet/2019_Factsheet-Kuramathi-Maldives.pdf</t>
  </si>
  <si>
    <t xml:space="preserve">2026_Renewal-of-Vows-Niva-Kuramathi.pdf</t>
  </si>
  <si>
    <t xml:space="preserve">https://www.nivahotelsandresorts.com/wp-content/uploads/2026/05/Renewal-of-Vows-Niva-Kuramathi.pdf</t>
  </si>
  <si>
    <t xml:space="preserve">1192f855b334ec3c15493ea01f1ed56156e55a14eef66421f1bb0bf353994f78</t>
  </si>
  <si>
    <t xml:space="preserve">library/166_kuramathi-maldives/wedding/2026_Renewal-of-Vows-Niva-Kuramathi.pdf</t>
  </si>
  <si>
    <t xml:space="preserve">2019_Map-Kuramathi-Maldives.pdf</t>
  </si>
  <si>
    <t xml:space="preserve">https://www.neoscapesmaldives.com/wp-content/uploads/Map-Kuramathi-Maldives.pdf</t>
  </si>
  <si>
    <t xml:space="preserve">481838ccc965131ac463060448738934f72592299a286298a050c5f35cf63896</t>
  </si>
  <si>
    <t xml:space="preserve">library/166_kuramathi-maldives/map/2019_Map-Kuramathi-Maldives.pdf</t>
  </si>
  <si>
    <t xml:space="preserve">2026_Palm-Dinner-Menu-2.pdf</t>
  </si>
  <si>
    <t xml:space="preserve">https://www.nivahotelsandresorts.com/wp-content/uploads/2026/06/Palm-Dinner-Menu-2.pdf</t>
  </si>
  <si>
    <t xml:space="preserve">683db4ab8faf528e6a2dd824a3e9251fd26f993fdbd3fba0803d32b26cad1df5</t>
  </si>
  <si>
    <t xml:space="preserve">library/166_kuramathi-maldives/dining_menu/2026_Palm-Dinner-Menu-2.pdf</t>
  </si>
  <si>
    <t xml:space="preserve">2026_Palm-Lunch-Menu-2.pdf</t>
  </si>
  <si>
    <t xml:space="preserve">https://www.nivahotelsandresorts.com/wp-content/uploads/2026/06/Palm-Lunch-Menu-2.pdf</t>
  </si>
  <si>
    <t xml:space="preserve">7347a8a1dec699fc9c486ed5ddf24def7002bbaacb1226d0e4fd0df213b20ada</t>
  </si>
  <si>
    <t xml:space="preserve">library/166_kuramathi-maldives/dining_menu/2026_Palm-Lunch-Menu-2.pdf</t>
  </si>
  <si>
    <t xml:space="preserve">2026_Kids-Club-FAQ_English-June-2026.pdf</t>
  </si>
  <si>
    <t xml:space="preserve">https://www.nivahotelsandresorts.com/wp-content/uploads/2026/06/Kids-Club-FAQ_English-June-2026.pdf</t>
  </si>
  <si>
    <t xml:space="preserve">d26977f5394ee6d2b39dffb1a0ad7f38c486112ee4ce22061fcc4a8cbd2db0f4</t>
  </si>
  <si>
    <t xml:space="preserve">library/166_kuramathi-maldives/kids/2026_Kids-Club-FAQ_English-June-2026.pdf</t>
  </si>
  <si>
    <t xml:space="preserve">2026_Kids-Club-FAQ_English-March-2026.pdf</t>
  </si>
  <si>
    <t xml:space="preserve">https://www.nivahotelsandresorts.com/wp-content/uploads/2026/05/Kids-Club-FAQ_English-March-2026.pdf</t>
  </si>
  <si>
    <t xml:space="preserve">b7f36a7ee6dadcc1e3c8cf9ee54be64ef8cdbc312ef669c30241157391bb2836</t>
  </si>
  <si>
    <t xml:space="preserve">library/166_kuramathi-maldives/kids/2026_Kids-Club-FAQ_English-March-2026.pdf</t>
  </si>
  <si>
    <t xml:space="preserve">2025_Bageecha-Kids-Club-Program-.pdf</t>
  </si>
  <si>
    <t xml:space="preserve">https://www.nivahotelsandresorts.com/wp-content/uploads/2026/05/Bageecha-Kids-Club-Program-.pdf</t>
  </si>
  <si>
    <t xml:space="preserve">12cbedf7c0b15e91fce73b21b8fe7e53fe33c0f7828b6732159c5640ea2b5ed7</t>
  </si>
  <si>
    <t xml:space="preserve">library/166_kuramathi-maldives/kids/2025_Bageecha-Kids-Club-Program-.pdf</t>
  </si>
  <si>
    <t xml:space="preserve">2015_Easter-on-Niva-Kuramathi.pdf</t>
  </si>
  <si>
    <t xml:space="preserve">https://letsgomaldives.com/wp-content/uploads/2026/02/Easter-on-Niva-Kuramathi.pdf</t>
  </si>
  <si>
    <t xml:space="preserve">725e29fd73b503cbf7ba42a83a6e4d23807ce21be04ffc686b592ba6511c1a44</t>
  </si>
  <si>
    <t xml:space="preserve">library/166_kuramathi-maldives/calendar/2015_Easter-on-Niva-Kuramathi.pdf</t>
  </si>
  <si>
    <t xml:space="preserve">2027_Niva-Kuramathi-Football-Camp-Poster-2027.pdf</t>
  </si>
  <si>
    <t xml:space="preserve">https://www.nivahotelsandresorts.com/wp-content/uploads/2026/08/Niva-Kuramathi-Football-Camp-Poster-2027.pdf</t>
  </si>
  <si>
    <t xml:space="preserve">https://www.nivahotelsandresorts.com/wp-content/uploads/2026/08/Niva-Kuramathi-Football-Camp-Poster-2027.pdf | https://www.nivahotelsandresorts.com/wp-content/uploads/2026/07/Niva-Kuramathi-Football-Camp-Poster-2027-1.pdf</t>
  </si>
  <si>
    <t xml:space="preserve">369274e8a16f01ebcd984c9dc81c7c871cd5daa2b0ea3ce14e277cfec92603ae</t>
  </si>
  <si>
    <t xml:space="preserve">library/166_kuramathi-maldives/press_kit/2027_Niva-Kuramathi-Football-Camp-Poster-2027.pdf</t>
  </si>
  <si>
    <t xml:space="preserve">2027_1971278a_Niva-Kuramathi-Football-Camp-Poster-2027.pdf</t>
  </si>
  <si>
    <t xml:space="preserve">https://www.nivahotelsandresorts.com/wp-content/uploads/2026/07/Niva-Kuramathi-Football-Camp-Poster-2027.pdf</t>
  </si>
  <si>
    <t xml:space="preserve">1971278a1ca45ec3d422e62dd5721f3007d6ac3a5d6eec61f5f446b7ab1ef434</t>
  </si>
  <si>
    <t xml:space="preserve">library/166_kuramathi-maldives/press_kit/2027_1971278a_Niva-Kuramathi-Football-Camp-Poster-2027.pdf</t>
  </si>
  <si>
    <t xml:space="preserve">2027_Kuramathi-Football-Camp-Poster-2027-Final.pdf</t>
  </si>
  <si>
    <t xml:space="preserve">https://www.nivahotelsandresorts.com/wp-content/uploads/2026/07/Kuramathi-Football-Camp-Poster-2027-Final.pdf</t>
  </si>
  <si>
    <t xml:space="preserve">8be9187886b6c59ba7edc1bd35f710205b72dff323d4619b8b6992ce09393884</t>
  </si>
  <si>
    <t xml:space="preserve">library/166_kuramathi-maldives/press_kit/2027_Kuramathi-Football-Camp-Poster-2027-Final.pdf</t>
  </si>
  <si>
    <t xml:space="preserve">2026_Kuramathi-Sarah-Smart-collab-poster.pdf</t>
  </si>
  <si>
    <t xml:space="preserve">https://www.nivahotelsandresorts.com/wp-content/uploads/2026/04/Kuramathi-Sarah-Smart-collab-poster.pdf</t>
  </si>
  <si>
    <t xml:space="preserve">be181de2877279f66737f182754874a91b77d8891a23461d3d0b5d72cdc129cb</t>
  </si>
  <si>
    <t xml:space="preserve">library/166_kuramathi-maldives/press_kit/2026_Kuramathi-Sarah-Smart-collab-poster.pdf</t>
  </si>
  <si>
    <t xml:space="preserve">2026_Kuramathi-Football-Camp-Poster-2026-web.pdf</t>
  </si>
  <si>
    <t xml:space="preserve">https://www.nivahotelsandresorts.com/wp-content/uploads/2026/04/Kuramathi-Football-Camp-Poster-2026-web.pdf</t>
  </si>
  <si>
    <t xml:space="preserve">ec012afd1e35b83fef1a53475e4a637d94eb609fa823fd5d3abb17fab773a061</t>
  </si>
  <si>
    <t xml:space="preserve">library/166_kuramathi-maldives/other/2026_Kuramathi-Football-Camp-Poster-2026-web.pdf</t>
  </si>
  <si>
    <t xml:space="preserve">2025_KURAMATHI_-voyagemagazine.pdf</t>
  </si>
  <si>
    <t xml:space="preserve">https://www.nivahotelsandresorts.com/wp-content/uploads/2026/07/KURAMATHI_-voyagemagazine.pdf</t>
  </si>
  <si>
    <t xml:space="preserve">1f9610127b79930598994b022c1522deb2021254b82201aeaaefca655072851e</t>
  </si>
  <si>
    <t xml:space="preserve">library/166_kuramathi-maldives/other/2025_KURAMATHI_-voyagemagazine.pdf</t>
  </si>
  <si>
    <t xml:space="preserve">2026_Greg-Finck-to-Host-Exclusive-Photography-Workshop-at-Milaidhoo-Maldives.pdf</t>
  </si>
  <si>
    <t xml:space="preserve">https://d1l3wviaauwkfu.cloudfront.net/2026/03/Greg-Finck-to-Host-Exclusive-Photography-Workshop-at-Milaidhoo-Maldives.pdf</t>
  </si>
  <si>
    <t xml:space="preserve">f96f7d9a789935395f021e1c383130ff1f329e079ca5d3e07012731c331028be</t>
  </si>
  <si>
    <t xml:space="preserve">library/167_milaidhoo-island-maldives/wedding/2026_Greg-Finck-to-Host-Exclusive-Photography-Workshop-at-Milaidhoo-Maldives.pdf</t>
  </si>
  <si>
    <t xml:space="preserve">2026_Compass-Gourmet-Plan.pdf</t>
  </si>
  <si>
    <t xml:space="preserve">https://d1l3wviaauwkfu.cloudfront.net/2026/04/Compass-Gourmet-Plan.pdf</t>
  </si>
  <si>
    <t xml:space="preserve">4b39c7344f881132a1fe755c9166a9decdc060a83536ccce8d68f49a7c6e5fdb</t>
  </si>
  <si>
    <t xml:space="preserve">library/167_milaidhoo-island-maldives/map/2026_Compass-Gourmet-Plan.pdf</t>
  </si>
  <si>
    <t xml:space="preserve">2026_Ocean-Gourmet-Plan-26.pdf</t>
  </si>
  <si>
    <t xml:space="preserve">https://d1l3wviaauwkfu.cloudfront.net/2026/04/Ocean-Gourmet-Plan-26.pdf</t>
  </si>
  <si>
    <t xml:space="preserve">2d5aa58199753989cfb5df928f18b613b37f1dd31a4153fbf83971518908af49</t>
  </si>
  <si>
    <t xml:space="preserve">library/167_milaidhoo-island-maldives/map/2026_Ocean-Gourmet-Plan-26.pdf</t>
  </si>
  <si>
    <t xml:space="preserve">2026_Azure-Gourmet-Plan-2026.pdf</t>
  </si>
  <si>
    <t xml:space="preserve">https://d1l3wviaauwkfu.cloudfront.net/2026/04/Azure-Gourmet-Plan-2026.pdf</t>
  </si>
  <si>
    <t xml:space="preserve">4ad7140a254a7c4f0ab403770027af4b4ff5f268e3852c542adae6abada9add2</t>
  </si>
  <si>
    <t xml:space="preserve">library/167_milaidhoo-island-maldives/map/2026_Azure-Gourmet-Plan-2026.pdf</t>
  </si>
  <si>
    <t xml:space="preserve">2025_Shoreline-Gourmet-Plan.pdf</t>
  </si>
  <si>
    <t xml:space="preserve">https://d1l3wviaauwkfu.cloudfront.net/2026/04/Shoreline-Gourmet-Plan.pdf</t>
  </si>
  <si>
    <t xml:space="preserve">d60dd44b2231798dee582ddc1e3a54d3657dea2b80529ff4756aacdf275a473c</t>
  </si>
  <si>
    <t xml:space="preserve">library/167_milaidhoo-island-maldives/map/2025_Shoreline-Gourmet-Plan.pdf</t>
  </si>
  <si>
    <t xml:space="preserve">2020_Island-Map-Milaidhoo-Island-Maldives.pdf</t>
  </si>
  <si>
    <t xml:space="preserve">https://www.neoscapesmaldives.com/wp-content/uploads/Island-Map-Milaidhoo-Island-Maldives.pdf</t>
  </si>
  <si>
    <t xml:space="preserve">9af009a0bf4da4605392629f6a9e3d8f0398fd722bda81b57204692b97117590</t>
  </si>
  <si>
    <t xml:space="preserve">library/167_milaidhoo-island-maldives/map/2020_Island-Map-Milaidhoo-Island-Maldives.pdf</t>
  </si>
  <si>
    <t xml:space="preserve">2026_Dr-Lim-14-20-September-Pamphlet-2.pdf</t>
  </si>
  <si>
    <t xml:space="preserve">https://d1l3wviaauwkfu.cloudfront.net/2026/08/Dr-Lim-14-20-September-Pamphlet-2.pdf</t>
  </si>
  <si>
    <t xml:space="preserve">6344fd13d68f6b89a689eacd6cfd098d503a33eb8edc9748516db9b0c8be441b</t>
  </si>
  <si>
    <t xml:space="preserve">library/167_milaidhoo-island-maldives/spa_menu/2026_Dr-Lim-14-20-September-Pamphlet-2.pdf</t>
  </si>
  <si>
    <t xml:space="preserve">2026_Global-Wellness-Day-2026.pdf</t>
  </si>
  <si>
    <t xml:space="preserve">https://d1l3wviaauwkfu.cloudfront.net/2026/05/Global-Wellness-Day-2026.pdf</t>
  </si>
  <si>
    <t xml:space="preserve">01f3521f94a84c12e2d58965a685eb90703bb223aa1e351dfaf0487caa198b37</t>
  </si>
  <si>
    <t xml:space="preserve">library/167_milaidhoo-island-maldives/spa_menu/2026_Global-Wellness-Day-2026.pdf</t>
  </si>
  <si>
    <t xml:space="preserve">ambiguous match [167]</t>
  </si>
  <si>
    <t xml:space="preserve">2026_Milaidhoo-Visiting-Practitioner-A4.pdf</t>
  </si>
  <si>
    <t xml:space="preserve">https://d1l3wviaauwkfu.cloudfront.net/2026/03/Milaidhoo-Visiting-Practitioner-A4.pdf</t>
  </si>
  <si>
    <t xml:space="preserve">6824465a01cf6d54b9538205bd8739591b06542cf639e7a64297ce9d5caa7aea</t>
  </si>
  <si>
    <t xml:space="preserve">library/167_milaidhoo-island-maldives/spa_menu/2026_Milaidhoo-Visiting-Practitioner-A4.pdf</t>
  </si>
  <si>
    <t xml:space="preserve">2026_Dr-Lim-Services.pdf</t>
  </si>
  <si>
    <t xml:space="preserve">https://d1l3wviaauwkfu.cloudfront.net/2026/02/Dr-Lim-Services.pdf</t>
  </si>
  <si>
    <t xml:space="preserve">82424297f9cf48f75886bbeb8b43a6968a8129251a86f16a42e8df941a1ba191</t>
  </si>
  <si>
    <t xml:space="preserve">library/167_milaidhoo-island-maldives/spa_menu/2026_Dr-Lim-Services.pdf</t>
  </si>
  <si>
    <t xml:space="preserve">2026_MIL_PressRelease_Thai-Wellness-Practitioner-Naphat-Theechanthuek-11-30-April.pdf</t>
  </si>
  <si>
    <t xml:space="preserve">https://d1l3wviaauwkfu.cloudfront.net/2026/04/MIL_PressRelease_Thai-Wellness-Practitioner-Naphat-Theechanthuek-11-30-April.pdf</t>
  </si>
  <si>
    <t xml:space="preserve">3187358acb459cf3a1a7dfad68f6523d69a083a35da7d433dce41fcfb07b8fa9</t>
  </si>
  <si>
    <t xml:space="preserve">library/167_milaidhoo-island-maldives/spa_menu/2026_MIL_PressRelease_Thai-Wellness-Practitioner-Naphat-Theechanthuek-11-30-April.pdf</t>
  </si>
  <si>
    <t xml:space="preserve">2025_SpaMenuweb.pdf</t>
  </si>
  <si>
    <t xml:space="preserve">https://d1l3wviaauwkfu.cloudfront.net/2025/09/SpaMenuweb.pdf</t>
  </si>
  <si>
    <t xml:space="preserve">dfcd54843ebf62919e07ae42eaad8edd51969e1956f0e7c2f37e51c01bd43e70</t>
  </si>
  <si>
    <t xml:space="preserve">library/167_milaidhoo-island-maldives/spa_menu/2025_SpaMenuweb.pdf</t>
  </si>
  <si>
    <t xml:space="preserve">2025_TGRPoster-1.pdf</t>
  </si>
  <si>
    <t xml:space="preserve">https://d1l3wviaauwkfu.cloudfront.net/2025/09/TGRPoster-1.pdf</t>
  </si>
  <si>
    <t xml:space="preserve">17f9ee76fa1b6e304938331572e379020735126aadeea9473e10ba4dc903b789</t>
  </si>
  <si>
    <t xml:space="preserve">library/167_milaidhoo-island-maldives/spa_menu/2025_TGRPoster-1.pdf</t>
  </si>
  <si>
    <t xml:space="preserve">2025_TGRPoster.pdf</t>
  </si>
  <si>
    <t xml:space="preserve">https://d1l3wviaauwkfu.cloudfront.net/2025/09/TGRPoster.pdf</t>
  </si>
  <si>
    <t xml:space="preserve">eb4570f4ac8274531284b8b6e8be51fd793e96c7545ba2265c9e8f5edab352bc</t>
  </si>
  <si>
    <t xml:space="preserve">library/167_milaidhoo-island-maldives/spa_menu/2025_TGRPoster.pdf</t>
  </si>
  <si>
    <t xml:space="preserve">2025_Wellness-menu_July-2025.pdf</t>
  </si>
  <si>
    <t xml:space="preserve">https://d1l3wviaauwkfu.cloudfront.net/2025/07/Wellness-menu_July-2025.pdf</t>
  </si>
  <si>
    <t xml:space="preserve">81a8bd6cc12a5ff1fef0d42931505a224b61adb8abec728b8476637e1544ede9</t>
  </si>
  <si>
    <t xml:space="preserve">library/167_milaidhoo-island-maldives/spa_menu/2025_Wellness-menu_July-2025.pdf</t>
  </si>
  <si>
    <t xml:space="preserve">2025_Serenity-Spa_2025Web.pdf</t>
  </si>
  <si>
    <t xml:space="preserve">https://d1l3wviaauwkfu.cloudfront.net/2025/07/Serenity-Spa_2025Web.pdf</t>
  </si>
  <si>
    <t xml:space="preserve">c29aed2e7267c2fe66c78f8cf8d5c9e05b4efc3fc3a4f7520fa84c3d90b7d443</t>
  </si>
  <si>
    <t xml:space="preserve">library/167_milaidhoo-island-maldives/spa_menu/2025_Serenity-Spa_2025Web.pdf</t>
  </si>
  <si>
    <t xml:space="preserve">2026_Digital_Wellbeing-Menu-2026-Jonathan.pdf</t>
  </si>
  <si>
    <t xml:space="preserve">https://d1l3wviaauwkfu.cloudfront.net/2026/04/Digital_Wellbeing-Menu-2026-Jonathan.pdf</t>
  </si>
  <si>
    <t xml:space="preserve">6f30aed45ede3b22e5521a294b43462d74f20a05a12dfda4a3e0efd360009575</t>
  </si>
  <si>
    <t xml:space="preserve">library/167_milaidhoo-island-maldives/dining_menu/2026_Digital_Wellbeing-Menu-2026-Jonathan.pdf</t>
  </si>
  <si>
    <t xml:space="preserve">2026_Digital_Wellbeing-Menu-2026.pdf</t>
  </si>
  <si>
    <t xml:space="preserve">https://d1l3wviaauwkfu.cloudfront.net/2026/04/Digital_Wellbeing-Menu-2026.pdf</t>
  </si>
  <si>
    <t xml:space="preserve">2f00f021945658653ef15f48486f440b2a7112f095aa6696269b8f8ff113a90b</t>
  </si>
  <si>
    <t xml:space="preserve">library/167_milaidhoo-island-maldives/dining_menu/2026_Digital_Wellbeing-Menu-2026.pdf</t>
  </si>
  <si>
    <t xml:space="preserve">2026_Batheli-Food-Menu-2026.pdf</t>
  </si>
  <si>
    <t xml:space="preserve">https://d1l3wviaauwkfu.cloudfront.net/2026/04/Batheli-Food-Menu-2026.pdf</t>
  </si>
  <si>
    <t xml:space="preserve">35700a69934e0ac305008f8bcf5a861daad083917ccb0fa2f69585df7be6c19b</t>
  </si>
  <si>
    <t xml:space="preserve">library/167_milaidhoo-island-maldives/dining_menu/2026_Batheli-Food-Menu-2026.pdf</t>
  </si>
  <si>
    <t xml:space="preserve">2026_Compass-Lunch.pdf</t>
  </si>
  <si>
    <t xml:space="preserve">https://d1l3wviaauwkfu.cloudfront.net/2026/04/Compass-Lunch.pdf</t>
  </si>
  <si>
    <t xml:space="preserve">1e67fa413190fb9777916564037e8f34fec44a27ea1087dc0b092c2a5e683475</t>
  </si>
  <si>
    <t xml:space="preserve">library/167_milaidhoo-island-maldives/dining_menu/2026_Compass-Lunch.pdf</t>
  </si>
  <si>
    <t xml:space="preserve">2026_IVD-Food-2026.pdf</t>
  </si>
  <si>
    <t xml:space="preserve">https://d1l3wviaauwkfu.cloudfront.net/2026/04/IVD-Food-2026.pdf</t>
  </si>
  <si>
    <t xml:space="preserve">47c97d80319877d89c809eede99385eb137aa86b77df02a2c878cf465689b0c9</t>
  </si>
  <si>
    <t xml:space="preserve">library/167_milaidhoo-island-maldives/dining_menu/2026_IVD-Food-2026.pdf</t>
  </si>
  <si>
    <t xml:space="preserve">2026_Compass-Beverage.pdf</t>
  </si>
  <si>
    <t xml:space="preserve">https://d1l3wviaauwkfu.cloudfront.net/2026/04/Compass-Beverage.pdf</t>
  </si>
  <si>
    <t xml:space="preserve">bff076937df46e01a55e85d1d8f990c4dbb9dd68c357cf72699c98a5866dbcdc</t>
  </si>
  <si>
    <t xml:space="preserve">library/167_milaidhoo-island-maldives/dining_menu/2026_Compass-Beverage.pdf</t>
  </si>
  <si>
    <t xml:space="preserve">2026_Ocean-Dinner-26.pdf</t>
  </si>
  <si>
    <t xml:space="preserve">https://d1l3wviaauwkfu.cloudfront.net/2026/04/Ocean-Dinner-26.pdf</t>
  </si>
  <si>
    <t xml:space="preserve">b9dc2685f34ebcfaf6b5d40910b9c063214142350244d746e371f651f4d11e4f</t>
  </si>
  <si>
    <t xml:space="preserve">library/167_milaidhoo-island-maldives/dining_menu/2026_Ocean-Dinner-26.pdf</t>
  </si>
  <si>
    <t xml:space="preserve">2026_Ocean-Dessert-26.pdf</t>
  </si>
  <si>
    <t xml:space="preserve">https://d1l3wviaauwkfu.cloudfront.net/2026/04/Ocean-Dessert-26.pdf</t>
  </si>
  <si>
    <t xml:space="preserve">8bdff4f5e14ca0aede993adc394835e1c72231c0be4dffd3df8a1821a668d87e</t>
  </si>
  <si>
    <t xml:space="preserve">library/167_milaidhoo-island-maldives/dining_menu/2026_Ocean-Dessert-26.pdf</t>
  </si>
  <si>
    <t xml:space="preserve">2026_Ocean-Breakfast-26.pdf</t>
  </si>
  <si>
    <t xml:space="preserve">https://d1l3wviaauwkfu.cloudfront.net/2026/04/Ocean-Breakfast-26.pdf</t>
  </si>
  <si>
    <t xml:space="preserve">202d899625cab3261969531754e74cd1c540c5820f965b25dee15c3825d635cf</t>
  </si>
  <si>
    <t xml:space="preserve">library/167_milaidhoo-island-maldives/dining_menu/2026_Ocean-Breakfast-26.pdf</t>
  </si>
  <si>
    <t xml:space="preserve">2026_Ocean-Beverage-26.pdf</t>
  </si>
  <si>
    <t xml:space="preserve">https://d1l3wviaauwkfu.cloudfront.net/2026/04/Ocean-Beverage-26.pdf</t>
  </si>
  <si>
    <t xml:space="preserve">c28c93f019689fb5ec6119193080478d21516e0f7c2b022d20d8c555d1453b41</t>
  </si>
  <si>
    <t xml:space="preserve">library/167_milaidhoo-island-maldives/dining_menu/2026_Ocean-Beverage-26.pdf</t>
  </si>
  <si>
    <t xml:space="preserve">2026_Azure-Food-2026.pdf</t>
  </si>
  <si>
    <t xml:space="preserve">https://d1l3wviaauwkfu.cloudfront.net/2026/04/Azure-Food-2026.pdf</t>
  </si>
  <si>
    <t xml:space="preserve">6180144348b32f691111d41477901e37785f4b666d10432ed5ac6bf2dd43446d</t>
  </si>
  <si>
    <t xml:space="preserve">library/167_milaidhoo-island-maldives/dining_menu/2026_Azure-Food-2026.pdf</t>
  </si>
  <si>
    <t xml:space="preserve">2026_Azure-Beverage-2026.pdf</t>
  </si>
  <si>
    <t xml:space="preserve">https://d1l3wviaauwkfu.cloudfront.net/2026/04/Azure-Beverage-2026.pdf</t>
  </si>
  <si>
    <t xml:space="preserve">a25b140ab82d1f7e43cb9447ebbf97b78a83ecc439f762fad180ad7f05301982</t>
  </si>
  <si>
    <t xml:space="preserve">library/167_milaidhoo-island-maldives/dining_menu/2026_Azure-Beverage-2026.pdf</t>
  </si>
  <si>
    <t xml:space="preserve">2026_Shoreline-Grill-Dessert.pdf</t>
  </si>
  <si>
    <t xml:space="preserve">https://d1l3wviaauwkfu.cloudfront.net/2026/04/Shoreline-Grill-Dessert.pdf</t>
  </si>
  <si>
    <t xml:space="preserve">https://d1l3wviaauwkfu.cloudfront.net/2026/04/Shoreline-Grill-Dessert.pdf | https://d1l3wviaauwkfu.cloudfront.net/2026/01/Shoreline-Dessert-Menu-2025.pdf</t>
  </si>
  <si>
    <t xml:space="preserve">bbc6e166e398ca91b1cd9f6c66092ce0e92e26bf48bbd6aa641e7bdd4d774214</t>
  </si>
  <si>
    <t xml:space="preserve">library/167_milaidhoo-island-maldives/dining_menu/2026_Shoreline-Grill-Dessert.pdf</t>
  </si>
  <si>
    <t xml:space="preserve">2026_Batheli-Beverage.pdf</t>
  </si>
  <si>
    <t xml:space="preserve">https://d1l3wviaauwkfu.cloudfront.net/2026/04/Batheli-Beverage.pdf</t>
  </si>
  <si>
    <t xml:space="preserve">d08a531cd2b9d56fc61d66dad9a12a191aa8ed120ef6d357ff3490da5cdebca9</t>
  </si>
  <si>
    <t xml:space="preserve">library/167_milaidhoo-island-maldives/dining_menu/2026_Batheli-Beverage.pdf</t>
  </si>
  <si>
    <t xml:space="preserve">2026_Mood-Dining_2026-2.pdf</t>
  </si>
  <si>
    <t xml:space="preserve">https://d1l3wviaauwkfu.cloudfront.net/2026/03/Mood-Dining_2026-2.pdf</t>
  </si>
  <si>
    <t xml:space="preserve">b1bfc5c9a21c3c2cf5cfd79000f5d343731cebc691dc2e6082729dbe367d4622</t>
  </si>
  <si>
    <t xml:space="preserve">library/167_milaidhoo-island-maldives/dining_menu/2026_Mood-Dining_2026-2.pdf</t>
  </si>
  <si>
    <t xml:space="preserve">2026_New-Batheli-Menu.pdf</t>
  </si>
  <si>
    <t xml:space="preserve">https://d1l3wviaauwkfu.cloudfront.net/2026/03/New-Batheli-Menu.pdf</t>
  </si>
  <si>
    <t xml:space="preserve">28bb25f59c8847724ac6fad6343b407368268e25702db2c274001aa2e756adfc</t>
  </si>
  <si>
    <t xml:space="preserve">library/167_milaidhoo-island-maldives/dining_menu/2026_New-Batheli-Menu.pdf</t>
  </si>
  <si>
    <t xml:space="preserve">2026_Four-Michelin-Star-Chef-Daniel-Galmiche-Brings-Contemporary-French-Excellence-to-Milaidhoo-Maldives.pdf</t>
  </si>
  <si>
    <t xml:space="preserve">https://d1l3wviaauwkfu.cloudfront.net/2026/08/Four-Michelin-Star-Chef-Daniel-Galmiche-Brings-Contemporary-French-Excellence-to-Milaidhoo-Maldives.pdf</t>
  </si>
  <si>
    <t xml:space="preserve">b1eb2c24df1f1401307d0f0cef02193154a196940052a7b45e3cc50c2fc85e79</t>
  </si>
  <si>
    <t xml:space="preserve">library/167_milaidhoo-island-maldives/dining_menu/2026_Four-Michelin-Star-Chef-Daniel-Galmiche-Brings-Contemporary-French-Excellence-to-Milaidhoo-Maldives.pdf</t>
  </si>
  <si>
    <t xml:space="preserve">2025_Chef_s-Table-Menu.pdf</t>
  </si>
  <si>
    <t xml:space="preserve">https://d1l3wviaauwkfu.cloudfront.net/2026/04/Chef_s-Table-Menu.pdf</t>
  </si>
  <si>
    <t xml:space="preserve">https://d1l3wviaauwkfu.cloudfront.net/2026/04/Chef_s-Table-Menu.pdf | https://d1l3wviaauwkfu.cloudfront.net/2026/01/Shoreline-Chef-Table-Menu-2025.pdf</t>
  </si>
  <si>
    <t xml:space="preserve">d5b4bcd2d8659753a00bf2e9ef9e8e69d4136cd6bb616a7cd1691bd99e34f2d2</t>
  </si>
  <si>
    <t xml:space="preserve">library/167_milaidhoo-island-maldives/dining_menu/2025_Chef_s-Table-Menu.pdf</t>
  </si>
  <si>
    <t xml:space="preserve">2025_Compass-MGP-Beverage-List-2025-2.pdf</t>
  </si>
  <si>
    <t xml:space="preserve">https://d1l3wviaauwkfu.cloudfront.net/2026/01/Compass-MGP-Beverage-List-2025-2.pdf</t>
  </si>
  <si>
    <t xml:space="preserve">f341953c0d2e85ccc6793f61bff195625f0c5b227bb01f5e4213148075bb8e8f</t>
  </si>
  <si>
    <t xml:space="preserve">library/167_milaidhoo-island-maldives/dining_menu/2025_Compass-MGP-Beverage-List-2025-2.pdf</t>
  </si>
  <si>
    <t xml:space="preserve">2025_IVD-Food-Menu-2025-2.pdf</t>
  </si>
  <si>
    <t xml:space="preserve">https://d1l3wviaauwkfu.cloudfront.net/2026/01/IVD-Food-Menu-2025-2.pdf</t>
  </si>
  <si>
    <t xml:space="preserve">2bfb9f7798076f89804a1f058f3b4bca98acd34d942b5d194d04786458df944b</t>
  </si>
  <si>
    <t xml:space="preserve">library/167_milaidhoo-island-maldives/dining_menu/2025_IVD-Food-Menu-2025-2.pdf</t>
  </si>
  <si>
    <t xml:space="preserve">2025_Compass-Lunch-menu-2025-3.pdf</t>
  </si>
  <si>
    <t xml:space="preserve">https://d1l3wviaauwkfu.cloudfront.net/2026/01/Compass-Lunch-menu-2025-3.pdf</t>
  </si>
  <si>
    <t xml:space="preserve">5457da7eca5cc9814c4e64a083112dcd4b5e86171765aa44e45251b095b0b5ef</t>
  </si>
  <si>
    <t xml:space="preserve">library/167_milaidhoo-island-maldives/dining_menu/2025_Compass-Lunch-menu-2025-3.pdf</t>
  </si>
  <si>
    <t xml:space="preserve">2025_Ocean-Dinner-Menu-2025.pdf</t>
  </si>
  <si>
    <t xml:space="preserve">https://d1l3wviaauwkfu.cloudfront.net/2026/01/Ocean-Dinner-Menu-2025.pdf</t>
  </si>
  <si>
    <t xml:space="preserve">edd2fa5b8dbb24a1976f6221949a84f319b8c344778f4fa69f16d9c6aada02ad</t>
  </si>
  <si>
    <t xml:space="preserve">library/167_milaidhoo-island-maldives/dining_menu/2025_Ocean-Dinner-Menu-2025.pdf</t>
  </si>
  <si>
    <t xml:space="preserve">2025_Ocean-Dessert-Menu-2025.pdf</t>
  </si>
  <si>
    <t xml:space="preserve">https://d1l3wviaauwkfu.cloudfront.net/2026/01/Ocean-Dessert-Menu-2025.pdf</t>
  </si>
  <si>
    <t xml:space="preserve">1033cb99e871f261a8f32ad4fc61df1413585941f643714e3323daaeee7d78a9</t>
  </si>
  <si>
    <t xml:space="preserve">library/167_milaidhoo-island-maldives/dining_menu/2025_Ocean-Dessert-Menu-2025.pdf</t>
  </si>
  <si>
    <t xml:space="preserve">2025_Compass-Beverage-List-2025-3.pdf</t>
  </si>
  <si>
    <t xml:space="preserve">https://d1l3wviaauwkfu.cloudfront.net/2026/01/Compass-Beverage-List-2025-3.pdf</t>
  </si>
  <si>
    <t xml:space="preserve">fbbb4658ed084b6ee605921f667dbd956e607323d7f4cb47952ea56fe71bf883</t>
  </si>
  <si>
    <t xml:space="preserve">library/167_milaidhoo-island-maldives/dining_menu/2025_Compass-Beverage-List-2025-3.pdf</t>
  </si>
  <si>
    <t xml:space="preserve">2025_Ocean-Breakfast-Menu-2025.pdf</t>
  </si>
  <si>
    <t xml:space="preserve">https://d1l3wviaauwkfu.cloudfront.net/2026/01/Ocean-Breakfast-Menu-2025.pdf</t>
  </si>
  <si>
    <t xml:space="preserve">8cc56a800837b1d7304668ac250d5452a2456921a289b1deb1820439fdf046fb</t>
  </si>
  <si>
    <t xml:space="preserve">library/167_milaidhoo-island-maldives/dining_menu/2025_Ocean-Breakfast-Menu-2025.pdf</t>
  </si>
  <si>
    <t xml:space="preserve">2025_Ocean-Beverage-List-2025.pdf</t>
  </si>
  <si>
    <t xml:space="preserve">https://d1l3wviaauwkfu.cloudfront.net/2026/01/Ocean-Beverage-List-2025.pdf</t>
  </si>
  <si>
    <t xml:space="preserve">af72bc93ecd58fa9d931f37bacfcad75ef11950822535a272d30a4c98b522583</t>
  </si>
  <si>
    <t xml:space="preserve">library/167_milaidhoo-island-maldives/dining_menu/2025_Ocean-Beverage-List-2025.pdf</t>
  </si>
  <si>
    <t xml:space="preserve">2025_MGP-Ocean-Beverage-List-2025.pdf</t>
  </si>
  <si>
    <t xml:space="preserve">https://d1l3wviaauwkfu.cloudfront.net/2026/01/MGP-Ocean-Beverage-List-2025.pdf</t>
  </si>
  <si>
    <t xml:space="preserve">8551cc72f7797701a2892f68e2e25327d146ebff4e81316f4ddad45536b37fbb</t>
  </si>
  <si>
    <t xml:space="preserve">library/167_milaidhoo-island-maldives/dining_menu/2025_MGP-Ocean-Beverage-List-2025.pdf</t>
  </si>
  <si>
    <t xml:space="preserve">2025_Azure-Food-Menu-2025-2.pdf</t>
  </si>
  <si>
    <t xml:space="preserve">https://d1l3wviaauwkfu.cloudfront.net/2026/01/Azure-Food-Menu-2025-2.pdf</t>
  </si>
  <si>
    <t xml:space="preserve">312db9041865fa173d048ffe68b785aaf03331fd2d6b60879a173b1ab5a4383f</t>
  </si>
  <si>
    <t xml:space="preserve">library/167_milaidhoo-island-maldives/dining_menu/2025_Azure-Food-Menu-2025-2.pdf</t>
  </si>
  <si>
    <t xml:space="preserve">2025_Azure-MGP-Beverage-Menu-2025-2.pdf</t>
  </si>
  <si>
    <t xml:space="preserve">https://d1l3wviaauwkfu.cloudfront.net/2026/01/Azure-MGP-Beverage-Menu-2025-2.pdf</t>
  </si>
  <si>
    <t xml:space="preserve">a397ca97380a26851eeafae831da9fb797ba93d1788320d74392c3f4de9dbb44</t>
  </si>
  <si>
    <t xml:space="preserve">library/167_milaidhoo-island-maldives/dining_menu/2025_Azure-MGP-Beverage-Menu-2025-2.pdf</t>
  </si>
  <si>
    <t xml:space="preserve">2025_Shoreline-MGP-Beverage-Menu-2025.pdf</t>
  </si>
  <si>
    <t xml:space="preserve">https://d1l3wviaauwkfu.cloudfront.net/2026/01/Shoreline-MGP-Beverage-Menu-2025.pdf</t>
  </si>
  <si>
    <t xml:space="preserve">ad355f10af3e101f9b602bec637e80a626b20eb35407e4abdec410a1928d3047</t>
  </si>
  <si>
    <t xml:space="preserve">library/167_milaidhoo-island-maldives/dining_menu/2025_Shoreline-MGP-Beverage-Menu-2025.pdf</t>
  </si>
  <si>
    <t xml:space="preserve">2025_Azure-Beverage-Menu-2025-2.pdf</t>
  </si>
  <si>
    <t xml:space="preserve">https://d1l3wviaauwkfu.cloudfront.net/2026/01/Azure-Beverage-Menu-2025-2.pdf</t>
  </si>
  <si>
    <t xml:space="preserve">2d4a1723ba6ce4fdce701c62b78655b77f8e7d7bd2f923e59af7befa374545a3</t>
  </si>
  <si>
    <t xml:space="preserve">library/167_milaidhoo-island-maldives/dining_menu/2025_Azure-Beverage-Menu-2025-2.pdf</t>
  </si>
  <si>
    <t xml:space="preserve">2025_Shoreline-Beverage-Menu-2025.pdf</t>
  </si>
  <si>
    <t xml:space="preserve">https://d1l3wviaauwkfu.cloudfront.net/2026/01/Shoreline-Beverage-Menu-2025.pdf</t>
  </si>
  <si>
    <t xml:space="preserve">7649aeb10aeeef007057be8fc410adf7509f2ce4636f1ae3030d107b6d92436e</t>
  </si>
  <si>
    <t xml:space="preserve">library/167_milaidhoo-island-maldives/dining_menu/2025_Shoreline-Beverage-Menu-2025.pdf</t>
  </si>
  <si>
    <t xml:space="preserve">2025_BATHELI-BEVERAGE-2025.pdf</t>
  </si>
  <si>
    <t xml:space="preserve">https://d1l3wviaauwkfu.cloudfront.net/2026/01/BATHELI-BEVERAGE-2025.pdf</t>
  </si>
  <si>
    <t xml:space="preserve">d2878cfebcd3f69d910a0ae1867788b7a7d7185712e1865300702d5dd34c75b4</t>
  </si>
  <si>
    <t xml:space="preserve">library/167_milaidhoo-island-maldives/dining_menu/2025_BATHELI-BEVERAGE-2025.pdf</t>
  </si>
  <si>
    <t xml:space="preserve">2025_Malaafaiy-Dinner-Menu-2025.pdf</t>
  </si>
  <si>
    <t xml:space="preserve">https://d1l3wviaauwkfu.cloudfront.net/2026/01/Malaafaiy-Dinner-Menu-2025.pdf</t>
  </si>
  <si>
    <t xml:space="preserve">f0acb0e6d3504c7168a6a958b4b8b8f7b9803b4088a21e8e964e62e93813922c</t>
  </si>
  <si>
    <t xml:space="preserve">library/167_milaidhoo-island-maldives/dining_menu/2025_Malaafaiy-Dinner-Menu-2025.pdf</t>
  </si>
  <si>
    <t xml:space="preserve">2025_Batheli-Vegetarian-Set-Menu-2025.pdf</t>
  </si>
  <si>
    <t xml:space="preserve">https://d1l3wviaauwkfu.cloudfront.net/2026/01/Batheli-Vegetarian-Set-Menu-2025.pdf</t>
  </si>
  <si>
    <t xml:space="preserve">5719dd5ef3f29864d08f72c99608a53f637e3950cd57fd8843d1ef4221130cea</t>
  </si>
  <si>
    <t xml:space="preserve">library/167_milaidhoo-island-maldives/dining_menu/2025_Batheli-Vegetarian-Set-Menu-2025.pdf</t>
  </si>
  <si>
    <t xml:space="preserve">2025_Batheli-Food-Menu-2025.pdf</t>
  </si>
  <si>
    <t xml:space="preserve">https://d1l3wviaauwkfu.cloudfront.net/2026/01/Batheli-Food-Menu-2025.pdf</t>
  </si>
  <si>
    <t xml:space="preserve">311fce2f46b7a5e886ec314565b03aec1589c8a3c84cde25b9b5225a80de6ac7</t>
  </si>
  <si>
    <t xml:space="preserve">library/167_milaidhoo-island-maldives/dining_menu/2025_Batheli-Food-Menu-2025.pdf</t>
  </si>
  <si>
    <t xml:space="preserve">2025_7e17b1a4_Ocean-Beverage-List-2025.pdf</t>
  </si>
  <si>
    <t xml:space="preserve">https://d1l3wviaauwkfu.cloudfront.net/2025/12/Ocean-Beverage-List-2025.pdf</t>
  </si>
  <si>
    <t xml:space="preserve">7e17b1a41c0580beaca6097542d94cc6c6fc5f878e1f4667bf612a505c05a344</t>
  </si>
  <si>
    <t xml:space="preserve">library/167_milaidhoo-island-maldives/dining_menu/2025_7e17b1a4_Ocean-Beverage-List-2025.pdf</t>
  </si>
  <si>
    <t xml:space="preserve">2025_9733b81b_Compass-MGP-Beverage-List-2025-2.pdf</t>
  </si>
  <si>
    <t xml:space="preserve">https://d1l3wviaauwkfu.cloudfront.net/2025/12/Compass-MGP-Beverage-List-2025-2.pdf</t>
  </si>
  <si>
    <t xml:space="preserve">9733b81bd1b4373caec5fcf0dba4aec656a622b5bfe535a7f6a9b6273771760d</t>
  </si>
  <si>
    <t xml:space="preserve">library/167_milaidhoo-island-maldives/dining_menu/2025_9733b81b_Compass-MGP-Beverage-List-2025-2.pdf</t>
  </si>
  <si>
    <t xml:space="preserve">2025_Compass-MGP-Beverage-List-2025.pdf</t>
  </si>
  <si>
    <t xml:space="preserve">https://d1l3wviaauwkfu.cloudfront.net/2025/11/Compass-MGP-Beverage-List-2025.pdf</t>
  </si>
  <si>
    <t xml:space="preserve">a5fc974b4194e636052f20f2c86668dc5b2e9caef112c19a416a52fdae96792f</t>
  </si>
  <si>
    <t xml:space="preserve">library/167_milaidhoo-island-maldives/dining_menu/2025_Compass-MGP-Beverage-List-2025.pdf</t>
  </si>
  <si>
    <t xml:space="preserve">2025_Compass-Lunch-menu-2025-2.pdf</t>
  </si>
  <si>
    <t xml:space="preserve">https://d1l3wviaauwkfu.cloudfront.net/2025/11/Compass-Lunch-menu-2025-2.pdf</t>
  </si>
  <si>
    <t xml:space="preserve">9d6f1a62137dbd0f18924d316251083f20f26f4fd483502eb2f92d5cd6f2e7b5</t>
  </si>
  <si>
    <t xml:space="preserve">library/167_milaidhoo-island-maldives/dining_menu/2025_Compass-Lunch-menu-2025-2.pdf</t>
  </si>
  <si>
    <t xml:space="preserve">2025_Compass-Beverage-List-2025-2.pdf</t>
  </si>
  <si>
    <t xml:space="preserve">https://d1l3wviaauwkfu.cloudfront.net/2025/11/Compass-Beverage-List-2025-2.pdf</t>
  </si>
  <si>
    <t xml:space="preserve">f57824854d5c1e36352a1ad05bc1a81b31770a092d5028588318083b579bb4a9</t>
  </si>
  <si>
    <t xml:space="preserve">library/167_milaidhoo-island-maldives/dining_menu/2025_Compass-Beverage-List-2025-2.pdf</t>
  </si>
  <si>
    <t xml:space="preserve">2025_Compass-Lunch-menu-2025-.pdf</t>
  </si>
  <si>
    <t xml:space="preserve">https://d1l3wviaauwkfu.cloudfront.net/2025/10/Compass-Lunch-menu-2025-.pdf</t>
  </si>
  <si>
    <t xml:space="preserve">b0ebc4e28fac957f222a9200381464a45b1fbf135fa3c8aa46dcf32fb90c0da9</t>
  </si>
  <si>
    <t xml:space="preserve">library/167_milaidhoo-island-maldives/dining_menu/2025_Compass-Lunch-menu-2025-.pdf</t>
  </si>
  <si>
    <t xml:space="preserve">2025_Azure-MGP-Beverage-Menu-2025.pdf</t>
  </si>
  <si>
    <t xml:space="preserve">https://d1l3wviaauwkfu.cloudfront.net/2025/10/Azure-MGP-Beverage-Menu-2025.pdf</t>
  </si>
  <si>
    <t xml:space="preserve">30c064ca487941d361a1a8f48b799403f25d4054996a9857c58167f2b1ed204f</t>
  </si>
  <si>
    <t xml:space="preserve">library/167_milaidhoo-island-maldives/dining_menu/2025_Azure-MGP-Beverage-Menu-2025.pdf</t>
  </si>
  <si>
    <t xml:space="preserve">2025_Azure-Food-Menu-2025.pdf</t>
  </si>
  <si>
    <t xml:space="preserve">https://d1l3wviaauwkfu.cloudfront.net/2025/10/Azure-Food-Menu-2025.pdf</t>
  </si>
  <si>
    <t xml:space="preserve">c6d8281d6baa4a3260c41c28dbde5dc944edd198c7a0b54aac82478cb27a6051</t>
  </si>
  <si>
    <t xml:space="preserve">library/167_milaidhoo-island-maldives/dining_menu/2025_Azure-Food-Menu-2025.pdf</t>
  </si>
  <si>
    <t xml:space="preserve">2025_Azure-Beverage-Menu-2025.pdf</t>
  </si>
  <si>
    <t xml:space="preserve">https://d1l3wviaauwkfu.cloudfront.net/2025/10/Azure-Beverage-Menu-2025.pdf</t>
  </si>
  <si>
    <t xml:space="preserve">0a043e924ac370a5ead08acc5b2c1a3989b0acb12e7c9158235ebe27dd8c1151</t>
  </si>
  <si>
    <t xml:space="preserve">library/167_milaidhoo-island-maldives/dining_menu/2025_Azure-Beverage-Menu-2025.pdf</t>
  </si>
  <si>
    <t xml:space="preserve">2025_Shoreline-Dessert-Menu-2025.pdf</t>
  </si>
  <si>
    <t xml:space="preserve">https://d1l3wviaauwkfu.cloudfront.net/2025/07/Shoreline-Dessert-Menu-2025.pdf</t>
  </si>
  <si>
    <t xml:space="preserve">05b7b6a8fcf59bce0274ec53347fa005ee1ef1f21e946027e26f879d5eae77da</t>
  </si>
  <si>
    <t xml:space="preserve">library/167_milaidhoo-island-maldives/dining_menu/2025_Shoreline-Dessert-Menu-2025.pdf</t>
  </si>
  <si>
    <t xml:space="preserve">2025_Compass-Beverage-List-2025-1.pdf</t>
  </si>
  <si>
    <t xml:space="preserve">https://d1l3wviaauwkfu.cloudfront.net/2025/07/Compass-Beverage-List-2025-1.pdf</t>
  </si>
  <si>
    <t xml:space="preserve">f54945db6c86e07950fd7b6d3cc05fb77d1eb01e1122d05c965de6f3ed7c8023</t>
  </si>
  <si>
    <t xml:space="preserve">library/167_milaidhoo-island-maldives/dining_menu/2025_Compass-Beverage-List-2025-1.pdf</t>
  </si>
  <si>
    <t xml:space="preserve">2025_Compass-Lunch-menu-2025-1.pdf</t>
  </si>
  <si>
    <t xml:space="preserve">https://d1l3wviaauwkfu.cloudfront.net/2025/07/Compass-Lunch-menu-2025-1.pdf</t>
  </si>
  <si>
    <t xml:space="preserve">https://d1l3wviaauwkfu.cloudfront.net/2025/07/Compass-Lunch-menu-2025-1.pdf | https://d1l3wviaauwkfu.cloudfront.net/2022/02/Compass-Lunch-menu-2025.pdf</t>
  </si>
  <si>
    <t xml:space="preserve">817e5bfd8243138ff089415d78a215c40dae49a013816182563480992a7cad96</t>
  </si>
  <si>
    <t xml:space="preserve">library/167_milaidhoo-island-maldives/dining_menu/2025_Compass-Lunch-menu-2025-1.pdf</t>
  </si>
  <si>
    <t xml:space="preserve">2025_Destination-Dining-2025.pdf</t>
  </si>
  <si>
    <t xml:space="preserve">https://d1l3wviaauwkfu.cloudfront.net/2025/07/Destination-Dining-2025.pdf</t>
  </si>
  <si>
    <t xml:space="preserve">b9dfc7e248cbc2e522d04dbac8390abf680471d25b6e9a26a02a5fb877ced9ff</t>
  </si>
  <si>
    <t xml:space="preserve">library/167_milaidhoo-island-maldives/dining_menu/2025_Destination-Dining-2025.pdf</t>
  </si>
  <si>
    <t xml:space="preserve">2017_In-Villa-Dining-Menu.pdf</t>
  </si>
  <si>
    <t xml:space="preserve">https://d1l3wviaauwkfu.cloudfront.net/2019/09/In-Villa-Dining-Menu.pdf</t>
  </si>
  <si>
    <t xml:space="preserve">6e7ae36f033b00fc8a1301990da575802902c1ba173900760c7d32ccdebe2781</t>
  </si>
  <si>
    <t xml:space="preserve">library/167_milaidhoo-island-maldives/dining_menu/2017_In-Villa-Dining-Menu.pdf</t>
  </si>
  <si>
    <t xml:space="preserve">2025_OceanStories_July-2025.pdf</t>
  </si>
  <si>
    <t xml:space="preserve">https://d1l3wviaauwkfu.cloudfront.net/2019/01/OceanStories_July-2025.pdf</t>
  </si>
  <si>
    <t xml:space="preserve">50e69bc14db079a909b19886c74a6e6bc5bb913a29076a130d2a74f73219da1f</t>
  </si>
  <si>
    <t xml:space="preserve">library/167_milaidhoo-island-maldives/dive_prices/2025_OceanStories_July-2025.pdf</t>
  </si>
  <si>
    <t xml:space="preserve">2025_Janaury-Offer-3-Day-Detox.pdf</t>
  </si>
  <si>
    <t xml:space="preserve">https://d1l3wviaauwkfu.cloudfront.net/2026/01/Janaury-Offer-3-Day-Detox.pdf</t>
  </si>
  <si>
    <t xml:space="preserve">11baf50482a003105e01369ed03133362eccb89a89349b4915669f07fcaa7b25</t>
  </si>
  <si>
    <t xml:space="preserve">library/167_milaidhoo-island-maldives/all_inclusive/2025_Janaury-Offer-3-Day-Detox.pdf</t>
  </si>
  <si>
    <t xml:space="preserve">2026_Our-Promise-in-Action.pdf</t>
  </si>
  <si>
    <t xml:space="preserve">https://d1l3wviaauwkfu.cloudfront.net/2026/06/Our-Promise-in-Action.pdf</t>
  </si>
  <si>
    <t xml:space="preserve">ae00fc62984608428fffc4b4d824812e41bf505a65676dab88be0a22643ff169</t>
  </si>
  <si>
    <t xml:space="preserve">library/167_milaidhoo-island-maldives/sustainability/2026_Our-Promise-in-Action.pdf</t>
  </si>
  <si>
    <t xml:space="preserve">2026_MIL_PressRelease_Milaidhoo-Maldives-Earns-VERIFIED_-Responsible-Hospitality-Badge-with-Forbes-Travel-Guide-2026-07-07.pd.pdf</t>
  </si>
  <si>
    <t xml:space="preserve">https://d1l3wviaauwkfu.cloudfront.net/2026/07/MIL_PressRelease_Milaidhoo-Maldives-Earns-VERIFIED%E2%84%A2-Responsible-Hospitality-Badge-with-Forbes-Travel-Guide-2026-07-07.pdf</t>
  </si>
  <si>
    <t xml:space="preserve">31b634ae0e573f5cfb4e86f99cc28035bff74cdcb4c64b89d53d48818eb548c4</t>
  </si>
  <si>
    <t xml:space="preserve">library/167_milaidhoo-island-maldives/sustainability/2026_MIL_PressRelease_Milaidhoo-Maldives-Earns-VERIFIED_-Responsible-Hospitality-Badge-with-Forbes-Travel-Guide-2026-07-07.pd.pdf</t>
  </si>
  <si>
    <t xml:space="preserve">2027_Milaidhoo-Maldives-Festive-Brochure.pdf</t>
  </si>
  <si>
    <t xml:space="preserve">https://letsgomaldives.com/wp-content/uploads/2026/08/Milaidhoo-Maldives-Festive-Brochure.pdf</t>
  </si>
  <si>
    <t xml:space="preserve">d889f5eb2bd01e858762c3ec1ae2f2725bb1e73c2b74efbca2cc1d8959668436</t>
  </si>
  <si>
    <t xml:space="preserve">library/167_milaidhoo-island-maldives/calendar/2027_Milaidhoo-Maldives-Festive-Brochure.pdf</t>
  </si>
  <si>
    <t xml:space="preserve">2027_Festive27-Digital_2.pdf</t>
  </si>
  <si>
    <t xml:space="preserve">https://d1l3wviaauwkfu.cloudfront.net/2026/07/Festive27-Digital_2.pdf</t>
  </si>
  <si>
    <t xml:space="preserve">37ec900cde4ad04fc8ca653bba36b69dd306054d9f114bae2ae15b740cdea70b</t>
  </si>
  <si>
    <t xml:space="preserve">library/167_milaidhoo-island-maldives/calendar/2027_Festive27-Digital_2.pdf</t>
  </si>
  <si>
    <t xml:space="preserve">2026_Easter-Brochure-2026.pdf</t>
  </si>
  <si>
    <t xml:space="preserve">https://letsgomaldives.com/wp-content/uploads/2026/02/Easter-Brochure-2026.pdf</t>
  </si>
  <si>
    <t xml:space="preserve">ce94eced86274fa2e23132772dfc6620ec0e0cb0a47473d13feb45bfae3a78c4</t>
  </si>
  <si>
    <t xml:space="preserve">library/167_milaidhoo-island-maldives/calendar/2026_Easter-Brochure-2026.pdf</t>
  </si>
  <si>
    <t xml:space="preserve">2026_Milaidhoo_Events-Calendar-2026.pdf</t>
  </si>
  <si>
    <t xml:space="preserve">https://d1l3wviaauwkfu.cloudfront.net/2026/04/Milaidhoo_Events-Calendar-2026.pdf</t>
  </si>
  <si>
    <t xml:space="preserve">c1b70d9bdc0b42e5b486be465720207dbdea88cccae187f966ad16404d049dca</t>
  </si>
  <si>
    <t xml:space="preserve">library/167_milaidhoo-island-maldives/calendar/2026_Milaidhoo_Events-Calendar-2026.pdf</t>
  </si>
  <si>
    <t xml:space="preserve">2026_Easter_Brochure_Spread.pdf</t>
  </si>
  <si>
    <t xml:space="preserve">https://d1l3wviaauwkfu.cloudfront.net/2026/02/Easter_Brochure_Spread.pdf</t>
  </si>
  <si>
    <t xml:space="preserve">fa72ae38c937f13cffca2c1b6668bc1d44828491a7bff0c5d14520c66c4e3d14</t>
  </si>
  <si>
    <t xml:space="preserve">library/167_milaidhoo-island-maldives/calendar/2026_Easter_Brochure_Spread.pdf</t>
  </si>
  <si>
    <t xml:space="preserve">2026_Digital-File_Festive-Programme-2025-2026-_Final-1.pdf</t>
  </si>
  <si>
    <t xml:space="preserve">https://d1l3wviaauwkfu.cloudfront.net/2025/07/Digital-File_Festive-Programme-2025-2026-_Final-1.pdf</t>
  </si>
  <si>
    <t xml:space="preserve">e67f75bb04f271b28956101d8a826f4d091d329186f50b4984a3633d0680ae26</t>
  </si>
  <si>
    <t xml:space="preserve">library/167_milaidhoo-island-maldives/calendar/2026_Digital-File_Festive-Programme-2025-2026-_Final-1.pdf</t>
  </si>
  <si>
    <t xml:space="preserve">2025_MIL_PressRelease_Easter-Joy-Awaits.pdf</t>
  </si>
  <si>
    <t xml:space="preserve">https://d1l3wviaauwkfu.cloudfront.net/2025/03/MIL_PressRelease_Easter-Joy-Awaits.pdf</t>
  </si>
  <si>
    <t xml:space="preserve">0f9b49af8c09e772d21c1b430aaa314baa05a34d33da1e25de0c096eb380f5e1</t>
  </si>
  <si>
    <t xml:space="preserve">library/167_milaidhoo-island-maldives/calendar/2025_MIL_PressRelease_Easter-Joy-Awaits.pdf</t>
  </si>
  <si>
    <t xml:space="preserve">2025_EasterbrochureWeb.pdf</t>
  </si>
  <si>
    <t xml:space="preserve">https://d1l3wviaauwkfu.cloudfront.net/2025/02/EasterbrochureWeb.pdf</t>
  </si>
  <si>
    <t xml:space="preserve">949aa1fd30039866f2fcefca9871a94372564c7c4c9d5816cb8617a17ca9ddcb</t>
  </si>
  <si>
    <t xml:space="preserve">library/167_milaidhoo-island-maldives/calendar/2025_EasterbrochureWeb.pdf</t>
  </si>
  <si>
    <t xml:space="preserve">2026_10th-anniversary-Brochure_DigitalPages-for-flipbook-1.pdf</t>
  </si>
  <si>
    <t xml:space="preserve">https://d1l3wviaauwkfu.cloudfront.net/2026/05/10th-anniversary-Brochure_DigitalPages-for-flipbook-1.pdf</t>
  </si>
  <si>
    <t xml:space="preserve">77d688f07f2a39da9e170ac2c90192b143329766a16033e922c8a16bc48b5906</t>
  </si>
  <si>
    <t xml:space="preserve">library/167_milaidhoo-island-maldives/brochure/2026_10th-anniversary-Brochure_DigitalPages-for-flipbook-1.pdf</t>
  </si>
  <si>
    <t xml:space="preserve">2026_Maldivian-Heritage-Degustation.pdf</t>
  </si>
  <si>
    <t xml:space="preserve">https://d1l3wviaauwkfu.cloudfront.net/2026/04/Maldivian-Heritage-Degustation.pdf</t>
  </si>
  <si>
    <t xml:space="preserve">88c356713c1f1f0cbfbba3a77c52f5613efe16ac5513ff16bf1c80202191cdeb</t>
  </si>
  <si>
    <t xml:space="preserve">library/167_milaidhoo-island-maldives/brochure/2026_Maldivian-Heritage-Degustation.pdf</t>
  </si>
  <si>
    <t xml:space="preserve">2026_The-Story-of-Malaafaiy-2026.pdf</t>
  </si>
  <si>
    <t xml:space="preserve">https://d1l3wviaauwkfu.cloudfront.net/2026/04/The-Story-of-Malaafaiy-2026.pdf</t>
  </si>
  <si>
    <t xml:space="preserve">857fc77d1f1ecb88ffc8c00dcb7f58466098e40d89c0db1f17747554dd5fc020</t>
  </si>
  <si>
    <t xml:space="preserve">library/167_milaidhoo-island-maldives/brochure/2026_The-Story-of-Malaafaiy-2026.pdf</t>
  </si>
  <si>
    <t xml:space="preserve">2026_Batheli-Food.pdf</t>
  </si>
  <si>
    <t xml:space="preserve">https://d1l3wviaauwkfu.cloudfront.net/2026/04/Batheli-Food.pdf</t>
  </si>
  <si>
    <t xml:space="preserve">dc45155289805de09af7687ce543099005410b17eafac6b4dd776d3e14f89160</t>
  </si>
  <si>
    <t xml:space="preserve">library/167_milaidhoo-island-maldives/brochure/2026_Batheli-Food.pdf</t>
  </si>
  <si>
    <t xml:space="preserve">2026_EidBrochure.pdf</t>
  </si>
  <si>
    <t xml:space="preserve">https://d1l3wviaauwkfu.cloudfront.net/2026/01/EidBrochure.pdf</t>
  </si>
  <si>
    <t xml:space="preserve">7fbe71a7e5a0cb4376d630d79d8ca20a648649cea38269d8b57e10ab4a9feb1e</t>
  </si>
  <si>
    <t xml:space="preserve">library/167_milaidhoo-island-maldives/brochure/2026_EidBrochure.pdf</t>
  </si>
  <si>
    <t xml:space="preserve">2026_Milaidhoo_Valentines-Brochure.pdf</t>
  </si>
  <si>
    <t xml:space="preserve">https://d1l3wviaauwkfu.cloudfront.net/2025/12/Milaidhoo_Valentines-Brochure.pdf</t>
  </si>
  <si>
    <t xml:space="preserve">9cc099e98bc481fef798a5920becf5e9d516a307ce72e1672e7308b5dde8dad4</t>
  </si>
  <si>
    <t xml:space="preserve">library/167_milaidhoo-island-maldives/brochure/2026_Milaidhoo_Valentines-Brochure.pdf</t>
  </si>
  <si>
    <t xml:space="preserve">2026_MIL_PressRelease_Tatler-Travel-Guide-2026.pdf</t>
  </si>
  <si>
    <t xml:space="preserve">https://d1l3wviaauwkfu.cloudfront.net/2026/03/MIL_PressRelease_Tatler-Travel-Guide-2026.pdf</t>
  </si>
  <si>
    <t xml:space="preserve">38c84a20c14ae11ce4e1b048c29f9adfa605eb6be50fe699b26fae644a1733e9</t>
  </si>
  <si>
    <t xml:space="preserve">library/167_milaidhoo-island-maldives/brochure/2026_MIL_PressRelease_Tatler-Travel-Guide-2026.pdf</t>
  </si>
  <si>
    <t xml:space="preserve">2026_MIL_PressRelease_International-Womens-Day-with-a-Culinary-Tribute.pdf</t>
  </si>
  <si>
    <t xml:space="preserve">https://d1l3wviaauwkfu.cloudfront.net/2026/02/MIL_PressRelease_International-Womens-Day-with-a-Culinary-Tribute.pdf</t>
  </si>
  <si>
    <t xml:space="preserve">f15c8e0a5dfc8e6a44163f972094dea1301760e14af5f611f3bd8446268ab6f9</t>
  </si>
  <si>
    <t xml:space="preserve">library/167_milaidhoo-island-maldives/press_kit/2026_MIL_PressRelease_International-Womens-Day-with-a-Culinary-Tribute.pdf</t>
  </si>
  <si>
    <t xml:space="preserve">2026_MIL_PressRelease_Mental-Health-Awareness-Month.pdf</t>
  </si>
  <si>
    <t xml:space="preserve">https://d1l3wviaauwkfu.cloudfront.net/2026/05/MIL_PressRelease_Mental-Health-Awareness-Month.pdf</t>
  </si>
  <si>
    <t xml:space="preserve">54b5f288a2d32ffc60b3b042a9bcab56607404f2fd7a8c7928119e187704cbbc</t>
  </si>
  <si>
    <t xml:space="preserve">library/167_milaidhoo-island-maldives/press_kit/2026_MIL_PressRelease_Mental-Health-Awareness-Month.pdf</t>
  </si>
  <si>
    <t xml:space="preserve">2025_MIL_PressRelease_Winner-of-Excellence-in-Personalised-Hospitality-and-Service.pdf</t>
  </si>
  <si>
    <t xml:space="preserve">https://d1l3wviaauwkfu.cloudfront.net/2025/03/MIL_PressRelease_Winner-of-Excellence-in-Personalised-Hospitality-and-Service.pdf</t>
  </si>
  <si>
    <t xml:space="preserve">1662bd51dff092380d6bcce6c05f8fdb47ba252e35e82436c1aa65a9d3febb53</t>
  </si>
  <si>
    <t xml:space="preserve">library/167_milaidhoo-island-maldives/press_kit/2025_MIL_PressRelease_Winner-of-Excellence-in-Personalised-Hospitality-and-Service.pdf</t>
  </si>
  <si>
    <t xml:space="preserve">2026_GB-_-You-_-Me-Maldives-_-Fact-Sheet-2026.pdf</t>
  </si>
  <si>
    <t xml:space="preserve">https://www.neoscapesmaldives.com/wp-content/uploads/GB-_-You-_-Me-Maldives-_-Fact-Sheet-2026.pdf</t>
  </si>
  <si>
    <t xml:space="preserve">ffd0c1d5ffb2e5fad5bc5044660e00f1a5b9abe24419a846b08da917ca008de6</t>
  </si>
  <si>
    <t xml:space="preserve">library/168_you-me-maldives/factsheet/2026_GB-_-You-_-Me-Maldives-_-Fact-Sheet-2026.pdf</t>
  </si>
  <si>
    <t xml:space="preserve">2025_d8b687_64c56a9c0d504e2787963eef665a5351.pdf</t>
  </si>
  <si>
    <t xml:space="preserve">youandmemaldives.com</t>
  </si>
  <si>
    <t xml:space="preserve">https://www.youandmemaldives.com/_files/ugd/d8b687_64c56a9c0d504e2787963eef665a5351.pdf</t>
  </si>
  <si>
    <t xml:space="preserve">3777c0717ead8c0923c318d10a2118b760608359c2a89aef5626016159118012</t>
  </si>
  <si>
    <t xml:space="preserve">library/168_you-me-maldives/factsheet/2025_d8b687_64c56a9c0d504e2787963eef665a5351.pdf</t>
  </si>
  <si>
    <t xml:space="preserve">2026_ad6cddf745cb8d5aca3c2e28c2beece656b9b68f.pdf</t>
  </si>
  <si>
    <t xml:space="preserve">https://cdnm.heyzine.com/files/uploaded/ad6cddf745cb8d5aca3c2e28c2beece656b9b68f.pdf</t>
  </si>
  <si>
    <t xml:space="preserve">3d39e3c3f89627e2fe497b325e5dffb05b9313074e04184f4d9c12241e1fd59d</t>
  </si>
  <si>
    <t xml:space="preserve">library/168_you-me-maldives/wedding/2026_ad6cddf745cb8d5aca3c2e28c2beece656b9b68f.pdf</t>
  </si>
  <si>
    <t xml:space="preserve">2026_d2f08a94a4745c1adc132b27e299356e2d5ef63b.pdf</t>
  </si>
  <si>
    <t xml:space="preserve">https://cdnm.heyzine.com/flip-book/pdf/d2f08a94a4745c1adc132b27e299356e2d5ef63b.pdf</t>
  </si>
  <si>
    <t xml:space="preserve">https://cdnm.heyzine.com/flip-book/pdf/d2f08a94a4745c1adc132b27e299356e2d5ef63b.pdf | https://cdnm.heyzine.com/files/uploaded/v3/d2f08a94a4745c1adc132b27e299356e2d5ef63b.pdf</t>
  </si>
  <si>
    <t xml:space="preserve">cc3b842548d3d31087063f5289eb9c64ef2d261312a20e40fda29c1f86ec40cd</t>
  </si>
  <si>
    <t xml:space="preserve">library/168_you-me-maldives/map/2026_d2f08a94a4745c1adc132b27e299356e2d5ef63b.pdf</t>
  </si>
  <si>
    <t xml:space="preserve">2025_You-Me-Maldives-_-Resort-Map.pdf</t>
  </si>
  <si>
    <t xml:space="preserve">https://www.neoscapesmaldives.com/wp-content/uploads/You-Me-Maldives-_-Resort-Map.pdf</t>
  </si>
  <si>
    <t xml:space="preserve">a1c75c48502080bf5798a40bdb0d3625490f665de6f9654439c96355dd742b18</t>
  </si>
  <si>
    <t xml:space="preserve">library/168_you-me-maldives/map/2025_You-Me-Maldives-_-Resort-Map.pdf</t>
  </si>
  <si>
    <t xml:space="preserve">2011_d8b687_f7f971d3bdbd43899c948277a932b172.pdf</t>
  </si>
  <si>
    <t xml:space="preserve">https://www.youandmemaldives.com/_files/ugd/d8b687_f7f971d3bdbd43899c948277a932b172.pdf</t>
  </si>
  <si>
    <t xml:space="preserve">29ce5452d30e55f26bf0765a0a844ce0fdcd62eac8f4103dc14e2677e7f97900</t>
  </si>
  <si>
    <t xml:space="preserve">library/168_you-me-maldives/spa_menu/2011_d8b687_f7f971d3bdbd43899c948277a932b172.pdf</t>
  </si>
  <si>
    <t xml:space="preserve">2025_5df5c124623a5fd8fc58bb0529806d378b131788.pdf</t>
  </si>
  <si>
    <t xml:space="preserve">https://cdnm.heyzine.com/files/uploaded/v3/5df5c124623a5fd8fc58bb0529806d378b131788.pdf</t>
  </si>
  <si>
    <t xml:space="preserve">https://cdnm.heyzine.com/files/uploaded/v3/5df5c124623a5fd8fc58bb0529806d378b131788.pdf | https://cdnm.heyzine.com/flip-book/pdf/5df5c124623a5fd8fc58bb0529806d378b131788.pdf</t>
  </si>
  <si>
    <t xml:space="preserve">56fa4a750237d55aba8074f8fa618b37fc6f79864ffcc486c011cd2196d129d2</t>
  </si>
  <si>
    <t xml:space="preserve">library/168_you-me-maldives/dive_prices/2025_5df5c124623a5fd8fc58bb0529806d378b131788.pdf</t>
  </si>
  <si>
    <t xml:space="preserve">2025_bf63bf7363f2199bf7b09a0630546e91610b05bf.pdf</t>
  </si>
  <si>
    <t xml:space="preserve">https://cdnm.heyzine.com/files/uploaded/bf63bf7363f2199bf7b09a0630546e91610b05bf.pdf</t>
  </si>
  <si>
    <t xml:space="preserve">https://cdnm.heyzine.com/files/uploaded/bf63bf7363f2199bf7b09a0630546e91610b05bf.pdf | https://cdnm.heyzine.com/flip-book/pdf/bf63bf7363f2199bf7b09a0630546e91610b05bf.pdf</t>
  </si>
  <si>
    <t xml:space="preserve">9f77e6b35657d7654ffa1b9faf594d38beb62ba4c70e4a7e21bc754b08d1f550</t>
  </si>
  <si>
    <t xml:space="preserve">library/168_you-me-maldives/dive_prices/2025_bf63bf7363f2199bf7b09a0630546e91610b05bf.pdf</t>
  </si>
  <si>
    <t xml:space="preserve">2025_Factsheet-Banyan-Tree-Vabbinfaru-compressed.pdf</t>
  </si>
  <si>
    <t xml:space="preserve">https://www.neoscapesmaldives.com/wp-content/uploads/Factsheet-Banyan-Tree-Vabbinfaru-compressed.pdf</t>
  </si>
  <si>
    <t xml:space="preserve">47522d2729a0bbbe284ee5a4b60ec6a3160a342e1627d0bafdf3cac2c822246f</t>
  </si>
  <si>
    <t xml:space="preserve">library/169_banyan-tree-maldives-vabbinfaru/factsheet/2025_Factsheet-Banyan-Tree-Vabbinfaru-compressed.pdf</t>
  </si>
  <si>
    <t xml:space="preserve">2024_BTMVMV-Resort-Map-5.0-1.pdf</t>
  </si>
  <si>
    <t xml:space="preserve">https://www.neoscapesmaldives.com/wp-content/uploads/BTMVMV-Resort-Map-5.0-1.pdf</t>
  </si>
  <si>
    <t xml:space="preserve">cbea9f658b85c9dae64824dee9b00fde80f64e60b697e16cdafdb3119cf2cc16</t>
  </si>
  <si>
    <t xml:space="preserve">library/169_banyan-tree-maldives-vabbinfaru/map/2024_BTMVMV-Resort-Map-5.0-1.pdf</t>
  </si>
  <si>
    <t xml:space="preserve">ambiguous match [169]</t>
  </si>
  <si>
    <t xml:space="preserve">2024_Bt-Vabbinfaru-Beachfront-Pool-Villa.pdf</t>
  </si>
  <si>
    <t xml:space="preserve">https://www.banyantree.com/assets/2024-01/Bt-Vabbinfaru-Beachfront-Pool-Villa.pdf</t>
  </si>
  <si>
    <t xml:space="preserve">5146257e4cd16a20ab9e2b0e817e332fea938b7229de13ae204598bebc14bacf</t>
  </si>
  <si>
    <t xml:space="preserve">library/169_banyan-tree-maldives-vabbinfaru/villa_plans/2024_Bt-Vabbinfaru-Beachfront-Pool-Villa.pdf</t>
  </si>
  <si>
    <t xml:space="preserve">2024_Bt-Vabbinfaru-Wellbeing-Sanctuary-Pool-Villa.pdf</t>
  </si>
  <si>
    <t xml:space="preserve">https://www.banyantree.com/assets/2024-01/Bt-Vabbinfaru-Wellbeing-Sanctuary-Pool-Villa.pdf</t>
  </si>
  <si>
    <t xml:space="preserve">4c63c96ea65976f486de8cf83e7f36393f396c2635b8a669df03488488cc9bca</t>
  </si>
  <si>
    <t xml:space="preserve">library/169_banyan-tree-maldives-vabbinfaru/villa_plans/2024_Bt-Vabbinfaru-Wellbeing-Sanctuary-Pool-Villa.pdf</t>
  </si>
  <si>
    <t xml:space="preserve">2024_Bt-Vabbinfaru-Oceanview-Pool-Villa.pdf</t>
  </si>
  <si>
    <t xml:space="preserve">https://www.banyantree.com/assets/2024-01/Bt-Vabbinfaru-Oceanview-Pool-Villa.pdf</t>
  </si>
  <si>
    <t xml:space="preserve">bc2828769952f293043721417dbde8cbec048f30f93304989ab7b735df5e3977</t>
  </si>
  <si>
    <t xml:space="preserve">library/169_banyan-tree-maldives-vabbinfaru/villa_plans/2024_Bt-Vabbinfaru-Oceanview-Pool-Villa.pdf</t>
  </si>
  <si>
    <t xml:space="preserve">2024_Bt-Vabbinfaru-Grand-Beachfront-Pool-Villa.pdf</t>
  </si>
  <si>
    <t xml:space="preserve">https://www.banyantree.com/assets/2024-01/Bt-Vabbinfaru-Grand-Beachfront-Pool-Villa.pdf</t>
  </si>
  <si>
    <t xml:space="preserve">4ab6df0eace41421fc61e9c2beb4091de8f3fbfb1aaff84f9446e6617a54f0d6</t>
  </si>
  <si>
    <t xml:space="preserve">library/169_banyan-tree-maldives-vabbinfaru/villa_plans/2024_Bt-Vabbinfaru-Grand-Beachfront-Pool-Villa.pdf</t>
  </si>
  <si>
    <t xml:space="preserve">2025_COCOGIRI-ISLAND-FACTSHEET.pdf</t>
  </si>
  <si>
    <t xml:space="preserve">cocogiri.com</t>
  </si>
  <si>
    <t xml:space="preserve">https://cocogiri.com/wp-content/uploads/2025/04/COCOGIRI-ISLAND-FACTSHEET.pdf</t>
  </si>
  <si>
    <t xml:space="preserve">378016a5b6a5c09975efe58b8aed970d4d9e18c91f20296bdb3534b66d153b2c</t>
  </si>
  <si>
    <t xml:space="preserve">library/170_cocogiri-island-resort/factsheet/2025_COCOGIRI-ISLAND-FACTSHEET.pdf</t>
  </si>
  <si>
    <t xml:space="preserve">2025_ALL-INCLUSIVE-MEAL-PLAN.pdf</t>
  </si>
  <si>
    <t xml:space="preserve">https://cocogiri.com/wp-content/uploads/2025/07/ALL-INCLUSIVE-MEAL-PLAN.pdf</t>
  </si>
  <si>
    <t xml:space="preserve">99f69cb2b6a954d680843c1c2f9b4c52d495dd075c292970f5f1ad17e2cc21ff</t>
  </si>
  <si>
    <t xml:space="preserve">library/170_cocogiri-island-resort/map/2025_ALL-INCLUSIVE-MEAL-PLAN.pdf</t>
  </si>
  <si>
    <t xml:space="preserve">2023_AIL-MEAL-PLAN.pdf</t>
  </si>
  <si>
    <t xml:space="preserve">https://cocogiri.com/wp-content/uploads/2025/05/AIL-MEAL-PLAN.pdf</t>
  </si>
  <si>
    <t xml:space="preserve">430e2c9653caa5ccddd143253818bdcc3c58c428b178c868cf789db63fddc64f</t>
  </si>
  <si>
    <t xml:space="preserve">library/170_cocogiri-island-resort/map/2023_AIL-MEAL-PLAN.pdf</t>
  </si>
  <si>
    <t xml:space="preserve">2023_Spa-Menu.pdf</t>
  </si>
  <si>
    <t xml:space="preserve">https://cocogiri.com/wp-content/uploads/2025/04/Spa-Menu.pdf</t>
  </si>
  <si>
    <t xml:space="preserve">d672a0e5ee53b451be066d70fd36ba7309d764996a08bae46eb95b517de37b9b</t>
  </si>
  <si>
    <t xml:space="preserve">library/170_cocogiri-island-resort/spa_menu/2023_Spa-Menu.pdf</t>
  </si>
  <si>
    <t xml:space="preserve">2024_Candlelight-Dining-Menu.pdf</t>
  </si>
  <si>
    <t xml:space="preserve">https://cocogiri.com/wp-content/uploads/2025/04/Candlelight-Dining-Menu.pdf</t>
  </si>
  <si>
    <t xml:space="preserve">6d30ed98f3dc3b9e9b02267ddb26739cfdf02037bfa0de50b1559e7166eb8ecf</t>
  </si>
  <si>
    <t xml:space="preserve">library/170_cocogiri-island-resort/dining_menu/2024_Candlelight-Dining-Menu.pdf</t>
  </si>
  <si>
    <t xml:space="preserve">2023_WHITESANDS-MENU.pdf</t>
  </si>
  <si>
    <t xml:space="preserve">https://cocogiri.com/wp-content/uploads/2025/04/WHITESANDS-MENU.pdf</t>
  </si>
  <si>
    <t xml:space="preserve">b666eb86b344ac8bdeee360d9cd6e38e27eeb7d1c8059f44733aa3eb7102a56c</t>
  </si>
  <si>
    <t xml:space="preserve">library/170_cocogiri-island-resort/dining_menu/2023_WHITESANDS-MENU.pdf</t>
  </si>
  <si>
    <t xml:space="preserve">2025_Dive-list-1-merged.pdf</t>
  </si>
  <si>
    <t xml:space="preserve">https://cocogiri.com/wp-content/uploads/2025/04/Dive-list-1-merged.pdf</t>
  </si>
  <si>
    <t xml:space="preserve">3e510a6f17edec7430dddbef5b1954fe6327f1c179fd1cf92983c199b446ae97</t>
  </si>
  <si>
    <t xml:space="preserve">library/170_cocogiri-island-resort/dive_prices/2025_Dive-list-1-merged.pdf</t>
  </si>
  <si>
    <t xml:space="preserve">2025_Dive-Course-2025.pdf</t>
  </si>
  <si>
    <t xml:space="preserve">https://cocogiri.com/wp-content/uploads/2025/04/Dive-Course-2025.pdf</t>
  </si>
  <si>
    <t xml:space="preserve">a33199dd7304cdc50c0dfca1fce1a1c0f3d0671922e594917087adfa890e98e2</t>
  </si>
  <si>
    <t xml:space="preserve">library/170_cocogiri-island-resort/dive_prices/2025_Dive-Course-2025.pdf</t>
  </si>
  <si>
    <t xml:space="preserve">2025_water-sports-2025.pdf</t>
  </si>
  <si>
    <t xml:space="preserve">https://cocogiri.com/wp-content/uploads/2025/04/water-sports-2025.pdf</t>
  </si>
  <si>
    <t xml:space="preserve">6aaa4f4008a2bfb50315a76fca46f8ea24ac6570d3c161dacefdd10ca6f82f59</t>
  </si>
  <si>
    <t xml:space="preserve">library/170_cocogiri-island-resort/dive_prices/2025_water-sports-2025.pdf</t>
  </si>
  <si>
    <t xml:space="preserve">2025_2025-Latest-excursions-price-list-1.pdf</t>
  </si>
  <si>
    <t xml:space="preserve">https://cocogiri.com/wp-content/uploads/2025/04/2025-Latest-excursions-price-list-1.pdf</t>
  </si>
  <si>
    <t xml:space="preserve">23a6c00873e548b4efefa6dfa869f9caddec1518e29d0afc0a1050e853859423</t>
  </si>
  <si>
    <t xml:space="preserve">library/170_cocogiri-island-resort/dive_prices/2025_2025-Latest-excursions-price-list-1.pdf</t>
  </si>
  <si>
    <t xml:space="preserve">2023_AZURE-LAGOONA-SEPTEMBER-2023-2.pdf</t>
  </si>
  <si>
    <t xml:space="preserve">https://cocogiri.com/wp-content/uploads/2025/04/AZURE-LAGOONA-SEPTEMBER-2023-2.pdf</t>
  </si>
  <si>
    <t xml:space="preserve">ad1cccc6d60b222b19297c84dcd0b38478897140ef5076ac713e29aab77d7c09</t>
  </si>
  <si>
    <t xml:space="preserve">library/170_cocogiri-island-resort/other/2023_AZURE-LAGOONA-SEPTEMBER-2023-2.pdf</t>
  </si>
  <si>
    <t xml:space="preserve">2019_Velaa-Private-Island-Fact-Sheet.pdf</t>
  </si>
  <si>
    <t xml:space="preserve">https://neoscapesmaldives.com/wp-content/uploads/Velaa-Private-Island-Fact-Sheet.pdf</t>
  </si>
  <si>
    <t xml:space="preserve">ca58c0f475b7b8b5f4214d6b18d1a7cbe184e3bd8aba390bcf459cbf1f75d5d3</t>
  </si>
  <si>
    <t xml:space="preserve">library/171_velaa-private-island-maldives/factsheet/2019_Velaa-Private-Island-Fact-Sheet.pdf</t>
  </si>
  <si>
    <t xml:space="preserve">2024_Dhawa-Resort-Map.pdf</t>
  </si>
  <si>
    <t xml:space="preserve">https://www.neoscapesmaldives.com/wp-content/uploads/Dhawa-Resort-Map.pdf</t>
  </si>
  <si>
    <t xml:space="preserve">8389d98df4d35066d3973adc70a7192e673ca04047951196320b9636388820d5</t>
  </si>
  <si>
    <t xml:space="preserve">library/171_velaa-private-island-maldives/map/2024_Dhawa-Resort-Map.pdf</t>
  </si>
  <si>
    <t xml:space="preserve">2020_Velaa-Private-Island-Map.pdf</t>
  </si>
  <si>
    <t xml:space="preserve">https://www.neoscapesmaldives.com/wp-content/uploads/Velaa-Private-Island-Map.pdf</t>
  </si>
  <si>
    <t xml:space="preserve">5065bde0c30f252cd386004e79bf7e1ad1f6babed8e1efa4a16f80af01cc7c44</t>
  </si>
  <si>
    <t xml:space="preserve">library/171_velaa-private-island-maldives/map/2020_Velaa-Private-Island-Map.pdf</t>
  </si>
  <si>
    <t xml:space="preserve">2021_j5BOj8caTz28wM5HiM4TETfyfY.pdf</t>
  </si>
  <si>
    <t xml:space="preserve">velaaprivateisland.com</t>
  </si>
  <si>
    <t xml:space="preserve">https://framerusercontent.com/assets/j5BOj8caTz28wM5HiM4TETfyfY.pdf</t>
  </si>
  <si>
    <t xml:space="preserve">88eb8683c625d953f7136322228a0f50a88a65f49487b9a0fb7b11a7d45c98c5</t>
  </si>
  <si>
    <t xml:space="preserve">library/171_velaa-private-island-maldives/spa_menu/2021_j5BOj8caTz28wM5HiM4TETfyfY.pdf</t>
  </si>
  <si>
    <t xml:space="preserve">2022_P7OmVcMbnISlYoyJP0lcoPp3l4.pdf</t>
  </si>
  <si>
    <t xml:space="preserve">https://framerusercontent.com/assets/P7OmVcMbnISlYoyJP0lcoPp3l4.pdf</t>
  </si>
  <si>
    <t xml:space="preserve">db5fc9ff65df6c08e6006d88f83111b3a3337c5b37d64b1ac2b8b167551b0f4e</t>
  </si>
  <si>
    <t xml:space="preserve">library/171_velaa-private-island-maldives/dining_menu/2022_P7OmVcMbnISlYoyJP0lcoPp3l4.pdf</t>
  </si>
  <si>
    <t xml:space="preserve">2020_TaNG0Z8utzlgnVmymKDHXtdgNaE.pdf</t>
  </si>
  <si>
    <t xml:space="preserve">https://framerusercontent.com/assets/TaNG0Z8utzlgnVmymKDHXtdgNaE.pdf</t>
  </si>
  <si>
    <t xml:space="preserve">b63e61267e671e0c34bcc64067473d181d5ed4d4ed3714e3318f47a14a391d4e</t>
  </si>
  <si>
    <t xml:space="preserve">library/171_velaa-private-island-maldives/dining_menu/2020_TaNG0Z8utzlgnVmymKDHXtdgNaE.pdf</t>
  </si>
  <si>
    <t xml:space="preserve">2023_iiMt0QlX9FKHzhJmO6mIrkCM.pdf</t>
  </si>
  <si>
    <t xml:space="preserve">https://framerusercontent.com/assets/iiMt0QlX9FKHzhJmO6mIrkCM.pdf</t>
  </si>
  <si>
    <t xml:space="preserve">36dc33e4d98db55c1f0206934bab6390b176593236e8be048396bd6602d2a0ee</t>
  </si>
  <si>
    <t xml:space="preserve">library/171_velaa-private-island-maldives/excursions/2023_iiMt0QlX9FKHzhJmO6mIrkCM.pdf</t>
  </si>
  <si>
    <t xml:space="preserve">2020_zaguu9sk.pdf</t>
  </si>
  <si>
    <t xml:space="preserve">https://visitmaldives.s3.amazonaws.com/EongBdwM/zaguu9sk.pdf</t>
  </si>
  <si>
    <t xml:space="preserve">9807861251419ffd74f868bf1918d1a08fde2e5c2998ddab79641eda594aa00a</t>
  </si>
  <si>
    <t xml:space="preserve">library/171_velaa-private-island-maldives/excursions/2020_zaguu9sk.pdf</t>
  </si>
  <si>
    <t xml:space="preserve">2026_jSy2lYRMjln85YMs362E4sJnqg.pdf</t>
  </si>
  <si>
    <t xml:space="preserve">https://framerusercontent.com/assets/jSy2lYRMjln85YMs362E4sJnqg.pdf</t>
  </si>
  <si>
    <t xml:space="preserve">d905f14a9b2868a8d258dfb5210232d95d9f62d39cad0f4bf54f1d9981b84fdc</t>
  </si>
  <si>
    <t xml:space="preserve">library/171_velaa-private-island-maldives/villa_plans/2026_jSy2lYRMjln85YMs362E4sJnqg.pdf</t>
  </si>
  <si>
    <t xml:space="preserve">ambiguous match [171]</t>
  </si>
  <si>
    <t xml:space="preserve">2026_VxCezdyZu2hY2JicAbZe28jRM.pdf</t>
  </si>
  <si>
    <t xml:space="preserve">https://framerusercontent.com/assets/VxCezdyZu2hY2JicAbZe28jRM.pdf</t>
  </si>
  <si>
    <t xml:space="preserve">a8696981ee7de487c3307c43f444408fe5cf94b8b353fa2b85130c12ed846069</t>
  </si>
  <si>
    <t xml:space="preserve">library/171_velaa-private-island-maldives/villa_plans/2026_VxCezdyZu2hY2JicAbZe28jRM.pdf</t>
  </si>
  <si>
    <t xml:space="preserve">2026_LffUg8UD6dc9VVW49P1vDASWYw.pdf</t>
  </si>
  <si>
    <t xml:space="preserve">https://framerusercontent.com/assets/LffUg8UD6dc9VVW49P1vDASWYw.pdf</t>
  </si>
  <si>
    <t xml:space="preserve">d83ab5de5cf189e05342b211b1fe3b89f6753bfcd8976953ab0321d71625eb00</t>
  </si>
  <si>
    <t xml:space="preserve">library/171_velaa-private-island-maldives/villa_plans/2026_LffUg8UD6dc9VVW49P1vDASWYw.pdf</t>
  </si>
  <si>
    <t xml:space="preserve">2015_goGjqEjmqFpKZ51LupcgvvSmhVU.pdf</t>
  </si>
  <si>
    <t xml:space="preserve">https://framerusercontent.com/assets/goGjqEjmqFpKZ51LupcgvvSmhVU.pdf</t>
  </si>
  <si>
    <t xml:space="preserve">3ef930dabd427ee8c28acb0acc416f9269bd312741c799ee73309047e38b8f9d</t>
  </si>
  <si>
    <t xml:space="preserve">library/171_velaa-private-island-maldives/all_inclusive/2015_goGjqEjmqFpKZ51LupcgvvSmhVU.pdf</t>
  </si>
  <si>
    <t xml:space="preserve">2022_NDdHLKWbKRWEGzFBd6OxEgn0obk.pdf</t>
  </si>
  <si>
    <t xml:space="preserve">https://framerusercontent.com/assets/NDdHLKWbKRWEGzFBd6OxEgn0obk.pdf</t>
  </si>
  <si>
    <t xml:space="preserve">4c6ad2ef38be6298a579793e78df7e01cdfb7e64fc3162c40c122cafc3d5c506</t>
  </si>
  <si>
    <t xml:space="preserve">library/171_velaa-private-island-maldives/calendar/2022_NDdHLKWbKRWEGzFBd6OxEgn0obk.pdf</t>
  </si>
  <si>
    <t xml:space="preserve">2021_JNc06e0YqLii9BRhJXSABRYBw.pdf</t>
  </si>
  <si>
    <t xml:space="preserve">https://framerusercontent.com/assets/JNc06e0YqLii9BRhJXSABRYBw.pdf</t>
  </si>
  <si>
    <t xml:space="preserve">c56604e21d7dc99f0f353d6c3d21ff87ed0a69c5666ac5317c2060ba6fd62375</t>
  </si>
  <si>
    <t xml:space="preserve">library/171_velaa-private-island-maldives/calendar/2021_JNc06e0YqLii9BRhJXSABRYBw.pdf</t>
  </si>
  <si>
    <t xml:space="preserve">2020_aWglb0iV22YexWaSZKez89SI.pdf</t>
  </si>
  <si>
    <t xml:space="preserve">https://framerusercontent.com/assets/aWglb0iV22YexWaSZKez89SI.pdf</t>
  </si>
  <si>
    <t xml:space="preserve">df0517a37c57c29d358ac35094fb957f18f3b0cdbfb9a6e24bbdde1bb485453d</t>
  </si>
  <si>
    <t xml:space="preserve">library/171_velaa-private-island-maldives/calendar/2020_aWglb0iV22YexWaSZKez89SI.pdf</t>
  </si>
  <si>
    <t xml:space="preserve">2021_iq32vise.pdf</t>
  </si>
  <si>
    <t xml:space="preserve">https://visitmaldives.s3.amazonaws.com/jo6xa9Yr/iq32vise.pdf</t>
  </si>
  <si>
    <t xml:space="preserve">073313c205f69482eba8769380fc680ce34ade0adf5a82e51e93a73fa091fa6f</t>
  </si>
  <si>
    <t xml:space="preserve">library/171_velaa-private-island-maldives/brochure/2021_iq32vise.pdf</t>
  </si>
  <si>
    <t xml:space="preserve">2020_hiea87jy.pdf</t>
  </si>
  <si>
    <t xml:space="preserve">https://visitmaldives.s3.amazonaws.com/xopOVZqv/hiea87jy.pdf</t>
  </si>
  <si>
    <t xml:space="preserve">5b103fa95612b1b0c5d842743eb4ab24327c7566dc775f689f6453f807c3b475</t>
  </si>
  <si>
    <t xml:space="preserve">library/171_velaa-private-island-maldives/brochure/2020_hiea87jy.pdf</t>
  </si>
  <si>
    <t xml:space="preserve">2026_wTm4GfWEkWaMARuP2AsX6ydM.pdf</t>
  </si>
  <si>
    <t xml:space="preserve">https://framerusercontent.com/assets/wTm4GfWEkWaMARuP2AsX6ydM.pdf</t>
  </si>
  <si>
    <t xml:space="preserve">31b33ba1b85ebd5285e8171a295f91367db8a1bd3b5c60293af0cb2340036fed</t>
  </si>
  <si>
    <t xml:space="preserve">library/171_velaa-private-island-maldives/other/2026_wTm4GfWEkWaMARuP2AsX6ydM.pdf</t>
  </si>
  <si>
    <t xml:space="preserve">2026_hiqd3jmoicSBXAxEUIls0k3RaQ.pdf</t>
  </si>
  <si>
    <t xml:space="preserve">https://framerusercontent.com/assets/hiqd3jmoicSBXAxEUIls0k3RaQ.pdf</t>
  </si>
  <si>
    <t xml:space="preserve">6849451c5bc836cd0530540e15d0e88d4ebbaaa6bf56b4c84f8aff232f8662b8</t>
  </si>
  <si>
    <t xml:space="preserve">library/171_velaa-private-island-maldives/other/2026_hiqd3jmoicSBXAxEUIls0k3RaQ.pdf</t>
  </si>
  <si>
    <t xml:space="preserve">2026_NwKtbPQJWRkxss0QuSGF1rSBlQ.pdf</t>
  </si>
  <si>
    <t xml:space="preserve">https://framerusercontent.com/assets/NwKtbPQJWRkxss0QuSGF1rSBlQ.pdf</t>
  </si>
  <si>
    <t xml:space="preserve">ef60ce6ccf283735629fa322d4369ee0532bc9ce7a529351b84c5ac5d731ea84</t>
  </si>
  <si>
    <t xml:space="preserve">library/171_velaa-private-island-maldives/other/2026_NwKtbPQJWRkxss0QuSGF1rSBlQ.pdf</t>
  </si>
  <si>
    <t xml:space="preserve">2026_mRFB8IDc2OHVJzzehtEBDgnL8g.pdf</t>
  </si>
  <si>
    <t xml:space="preserve">https://framerusercontent.com/assets/mRFB8IDc2OHVJzzehtEBDgnL8g.pdf</t>
  </si>
  <si>
    <t xml:space="preserve">0b6faab6a5656cf165c6bb36ab8eb35f7d6fabf166c1fc95488dd4aaf3917101</t>
  </si>
  <si>
    <t xml:space="preserve">library/171_velaa-private-island-maldives/other/2026_mRFB8IDc2OHVJzzehtEBDgnL8g.pdf</t>
  </si>
  <si>
    <t xml:space="preserve">2026_PkUbpebPiC4GXnDOnYFBX8izOY.pdf</t>
  </si>
  <si>
    <t xml:space="preserve">https://framerusercontent.com/assets/PkUbpebPiC4GXnDOnYFBX8izOY.pdf</t>
  </si>
  <si>
    <t xml:space="preserve">05f49b7e5b93c0e73e65d8473c02ecddc65d8da90122b47f4edd724393004535</t>
  </si>
  <si>
    <t xml:space="preserve">library/171_velaa-private-island-maldives/other/2026_PkUbpebPiC4GXnDOnYFBX8izOY.pdf</t>
  </si>
  <si>
    <t xml:space="preserve">2026_FRUK6F5NKwBMzSIiG3nZKTBcZYY.pdf</t>
  </si>
  <si>
    <t xml:space="preserve">https://framerusercontent.com/assets/FRUK6F5NKwBMzSIiG3nZKTBcZYY.pdf</t>
  </si>
  <si>
    <t xml:space="preserve">6b88545341361691c6df14fdf81dc0e763b80c7140b143f2907cf7adc45e17e3</t>
  </si>
  <si>
    <t xml:space="preserve">library/171_velaa-private-island-maldives/other/2026_FRUK6F5NKwBMzSIiG3nZKTBcZYY.pdf</t>
  </si>
  <si>
    <t xml:space="preserve">2026_ZgprPmuaBFc8KJKj8cCyS9mPnA.pdf</t>
  </si>
  <si>
    <t xml:space="preserve">https://framerusercontent.com/assets/ZgprPmuaBFc8KJKj8cCyS9mPnA.pdf</t>
  </si>
  <si>
    <t xml:space="preserve">844fee86d5ce3efef6f8f9ee6d8fa9bf3fb6c2cacbf0f5ec5603c19d6cb70d33</t>
  </si>
  <si>
    <t xml:space="preserve">library/171_velaa-private-island-maldives/other/2026_ZgprPmuaBFc8KJKj8cCyS9mPnA.pdf</t>
  </si>
  <si>
    <t xml:space="preserve">2026_IWXDbJO9s5eW9JFCBQtGbmvRrk.pdf</t>
  </si>
  <si>
    <t xml:space="preserve">https://framerusercontent.com/assets/IWXDbJO9s5eW9JFCBQtGbmvRrk.pdf</t>
  </si>
  <si>
    <t xml:space="preserve">992715e169e8935262154f7eebade784da18a780bf727028b732dc8461fdf01b</t>
  </si>
  <si>
    <t xml:space="preserve">library/171_velaa-private-island-maldives/other/2026_IWXDbJO9s5eW9JFCBQtGbmvRrk.pdf</t>
  </si>
  <si>
    <t xml:space="preserve">2026_qMKluV4wxQOlQNsBBsGthQprJFc.pdf</t>
  </si>
  <si>
    <t xml:space="preserve">https://framerusercontent.com/assets/qMKluV4wxQOlQNsBBsGthQprJFc.pdf</t>
  </si>
  <si>
    <t xml:space="preserve">3a475649c7a1ce6baf34519c1191f1fa8971dedb954dbe7c91c03784da00aa95</t>
  </si>
  <si>
    <t xml:space="preserve">library/171_velaa-private-island-maldives/other/2026_qMKluV4wxQOlQNsBBsGthQprJFc.pdf</t>
  </si>
  <si>
    <t xml:space="preserve">2026_CQgeokNI2eP6M1Vh7mCHdGhc.pdf</t>
  </si>
  <si>
    <t xml:space="preserve">https://framerusercontent.com/assets/CQgeokNI2eP6M1Vh7mCHdGhc.pdf</t>
  </si>
  <si>
    <t xml:space="preserve">11f27bd80248b3186e2c493e1614113be3295e1fbe3cc2606c26fa1b53f12540</t>
  </si>
  <si>
    <t xml:space="preserve">library/171_velaa-private-island-maldives/other/2026_CQgeokNI2eP6M1Vh7mCHdGhc.pdf</t>
  </si>
  <si>
    <t xml:space="preserve">2024_hzqeI23C7itDQvSpFO4vHXrasQ.pdf</t>
  </si>
  <si>
    <t xml:space="preserve">https://framerusercontent.com/assets/hzqeI23C7itDQvSpFO4vHXrasQ.pdf</t>
  </si>
  <si>
    <t xml:space="preserve">e0d1a5a41ae7f13aec9a68cdfc1bbabb0fdc49774c1201be9ac97cd6675068a7</t>
  </si>
  <si>
    <t xml:space="preserve">library/171_velaa-private-island-maldives/other/2024_hzqeI23C7itDQvSpFO4vHXrasQ.pdf</t>
  </si>
  <si>
    <t xml:space="preserve">2023_gBz7azUInC3RF5D5QtGOhvw1qg.pdf</t>
  </si>
  <si>
    <t xml:space="preserve">https://framerusercontent.com/assets/gBz7azUInC3RF5D5QtGOhvw1qg.pdf</t>
  </si>
  <si>
    <t xml:space="preserve">85d8ff10190947072d51d3f4eac98176c8b8628b708644ddeaa6e6bcecaeb241</t>
  </si>
  <si>
    <t xml:space="preserve">library/171_velaa-private-island-maldives/other/2023_gBz7azUInC3RF5D5QtGOhvw1qg.pdf</t>
  </si>
  <si>
    <t xml:space="preserve">2023_bwFmMFDuRvuzsfjCkVu8TNxiv6g.pdf</t>
  </si>
  <si>
    <t xml:space="preserve">https://framerusercontent.com/assets/bwFmMFDuRvuzsfjCkVu8TNxiv6g.pdf</t>
  </si>
  <si>
    <t xml:space="preserve">bf8a36687e72a207988f932e7fa9c197e6e39a050fd961704fa59cdd3c4e0e72</t>
  </si>
  <si>
    <t xml:space="preserve">library/171_velaa-private-island-maldives/other/2023_bwFmMFDuRvuzsfjCkVu8TNxiv6g.pdf</t>
  </si>
  <si>
    <t xml:space="preserve">2022_jv01koIAt9AjqpUXa8k9N9EYgc.pdf</t>
  </si>
  <si>
    <t xml:space="preserve">https://framerusercontent.com/assets/jv01koIAt9AjqpUXa8k9N9EYgc.pdf</t>
  </si>
  <si>
    <t xml:space="preserve">90415806dbd0583d7addf2d4254855085f86048cc0c299ccbab9f5e08cc56908</t>
  </si>
  <si>
    <t xml:space="preserve">library/171_velaa-private-island-maldives/other/2022_jv01koIAt9AjqpUXa8k9N9EYgc.pdf</t>
  </si>
  <si>
    <t xml:space="preserve">2022_RrUPpqktv7JUfVRGhHDfCXaWn4.pdf</t>
  </si>
  <si>
    <t xml:space="preserve">https://framerusercontent.com/assets/RrUPpqktv7JUfVRGhHDfCXaWn4.pdf</t>
  </si>
  <si>
    <t xml:space="preserve">a5759b7890ca01d37563c99bd8574fa26365f857fd93f851e4a2a5ed3ac06414</t>
  </si>
  <si>
    <t xml:space="preserve">library/171_velaa-private-island-maldives/other/2022_RrUPpqktv7JUfVRGhHDfCXaWn4.pdf</t>
  </si>
  <si>
    <t xml:space="preserve">2022_OeaABGJ1YPJv8DiHhdSTcdShc1s.pdf</t>
  </si>
  <si>
    <t xml:space="preserve">https://framerusercontent.com/assets/OeaABGJ1YPJv8DiHhdSTcdShc1s.pdf</t>
  </si>
  <si>
    <t xml:space="preserve">db44bdc543742076c9a641f782403cdd1fadbc1988f635a51797592ffb047865</t>
  </si>
  <si>
    <t xml:space="preserve">library/171_velaa-private-island-maldives/other/2022_OeaABGJ1YPJv8DiHhdSTcdShc1s.pdf</t>
  </si>
  <si>
    <t xml:space="preserve">2021_icbb1ehz.pdf</t>
  </si>
  <si>
    <t xml:space="preserve">https://visitmaldives.s3.amazonaws.com/kobe3Mq8/icbb1ehz.pdf</t>
  </si>
  <si>
    <t xml:space="preserve">fd2d6639fe12dc33d32018c0a9470b20cac638d15a81464900dd6964ec6bcdc5</t>
  </si>
  <si>
    <t xml:space="preserve">library/171_velaa-private-island-maldives/other/2021_icbb1ehz.pdf</t>
  </si>
  <si>
    <t xml:space="preserve">2020_efaxorai.pdf</t>
  </si>
  <si>
    <t xml:space="preserve">https://visitmaldives.s3.amazonaws.com/QEoA7MY9/efaxorai.pdf</t>
  </si>
  <si>
    <t xml:space="preserve">c41e7caa74c50a51e14a12cd5024f063a9395fc6662cf5931f0efe3d7041885d</t>
  </si>
  <si>
    <t xml:space="preserve">library/171_velaa-private-island-maldives/other/2020_efaxorai.pdf</t>
  </si>
  <si>
    <t xml:space="preserve">2020_oQz856LZRg0RvTMdIpNw4pc8.pdf</t>
  </si>
  <si>
    <t xml:space="preserve">https://framerusercontent.com/assets/oQz856LZRg0RvTMdIpNw4pc8.pdf</t>
  </si>
  <si>
    <t xml:space="preserve">499feccb42c7bffefc833cfa87f5f0418383d2a308f0dccddc13861f6a3768eb</t>
  </si>
  <si>
    <t xml:space="preserve">library/171_velaa-private-island-maldives/other/2020_oQz856LZRg0RvTMdIpNw4pc8.pdf</t>
  </si>
  <si>
    <t xml:space="preserve">2022_6owf2plm.pdf</t>
  </si>
  <si>
    <t xml:space="preserve">https://visitmaldives.s3.amazonaws.com/EoAX54q9/6owf2plm.pdf</t>
  </si>
  <si>
    <t xml:space="preserve">1e7cdc8a9b104465a5f5b21ca7bdd601008be734c37a08886db415455bf4d03c</t>
  </si>
  <si>
    <t xml:space="preserve">library/171_velaa-private-island-maldives/obsolete/2022_6owf2plm.pdf</t>
  </si>
  <si>
    <t xml:space="preserve">2022_5sjzah4p.pdf</t>
  </si>
  <si>
    <t xml:space="preserve">https://visitmaldives.s3.amazonaws.com/DqKGpAqO/5sjzah4p.pdf</t>
  </si>
  <si>
    <t xml:space="preserve">2a0b48388e70e6fe3784dde921a0a6c06754784a4917b5cb33b4f4733b12945b</t>
  </si>
  <si>
    <t xml:space="preserve">library/171_velaa-private-island-maldives/obsolete/2022_5sjzah4p.pdf</t>
  </si>
  <si>
    <t xml:space="preserve">2022_fze8kxkm.pdf</t>
  </si>
  <si>
    <t xml:space="preserve">https://visitmaldives.s3.amazonaws.com/4w8KJzoK/fze8kxkm.pdf</t>
  </si>
  <si>
    <t xml:space="preserve">1f498fb877a96e1e514dfbeba3e94b6c6ce18489b8b2a5ce5a2ebfd1ccb3630e</t>
  </si>
  <si>
    <t xml:space="preserve">library/171_velaa-private-island-maldives/obsolete/2022_fze8kxkm.pdf</t>
  </si>
  <si>
    <t xml:space="preserve">2022_y5fu6d75.pdf</t>
  </si>
  <si>
    <t xml:space="preserve">https://visitmaldives.s3.amazonaws.com/xopAmKwv/y5fu6d75.pdf</t>
  </si>
  <si>
    <t xml:space="preserve">6ade429eb222d13976b782db1924ef5c4df3bdc98e1106c5c51de73d569312be</t>
  </si>
  <si>
    <t xml:space="preserve">library/171_velaa-private-island-maldives/obsolete/2022_y5fu6d75.pdf</t>
  </si>
  <si>
    <t xml:space="preserve">2021_mbmal7jj.pdf</t>
  </si>
  <si>
    <t xml:space="preserve">https://visitmaldives.s3.amazonaws.com/lwZ9xKoy/mbmal7jj.pdf</t>
  </si>
  <si>
    <t xml:space="preserve">272036380d3b8dd4a3a402c119dcd42105e3ec6a97a3c02be448885ae37a3974</t>
  </si>
  <si>
    <t xml:space="preserve">library/171_velaa-private-island-maldives/obsolete/2021_mbmal7jj.pdf</t>
  </si>
  <si>
    <t xml:space="preserve">2021_xvjijwm5.pdf</t>
  </si>
  <si>
    <t xml:space="preserve">https://visitmaldives.s3.amazonaws.com/Vw9ZEWYv/xvjijwm5.pdf</t>
  </si>
  <si>
    <t xml:space="preserve">a1e109816430801558bd98eb782174e1edfa3060f803ab1d331757f4ba8940ae</t>
  </si>
  <si>
    <t xml:space="preserve">library/171_velaa-private-island-maldives/obsolete/2021_xvjijwm5.pdf</t>
  </si>
  <si>
    <t xml:space="preserve">2021_zkofukx1.pdf</t>
  </si>
  <si>
    <t xml:space="preserve">https://visitmaldives.s3.amazonaws.com/3qlkmyYX/zkofukx1.pdf</t>
  </si>
  <si>
    <t xml:space="preserve">3b50c4cb475e26e183cabdc8ac4419bde045806eb5e125b06cedbc52cf4b84d5</t>
  </si>
  <si>
    <t xml:space="preserve">library/171_velaa-private-island-maldives/obsolete/2021_zkofukx1.pdf</t>
  </si>
  <si>
    <t xml:space="preserve">2021_aokofkcb.pdf</t>
  </si>
  <si>
    <t xml:space="preserve">https://visitmaldives.s3.amazonaws.com/lwZxOzqy/aokofkcb.pdf</t>
  </si>
  <si>
    <t xml:space="preserve">910f231592c8ad1283dfc803e1fc8fbae79c54d5bca365322508a488edebdfa3</t>
  </si>
  <si>
    <t xml:space="preserve">library/171_velaa-private-island-maldives/obsolete/2021_aokofkcb.pdf</t>
  </si>
  <si>
    <t xml:space="preserve">2021_jaw8shhf.pdf</t>
  </si>
  <si>
    <t xml:space="preserve">https://visitmaldives.s3.amazonaws.com/RwXeWDYW/jaw8shhf.pdf</t>
  </si>
  <si>
    <t xml:space="preserve">0cd9018abb0cbe780a90eb20800c67fd11d16309f56bd59f4c6066a5d5c5a0a1</t>
  </si>
  <si>
    <t xml:space="preserve">library/171_velaa-private-island-maldives/obsolete/2021_jaw8shhf.pdf</t>
  </si>
  <si>
    <t xml:space="preserve">2021_n7r6kn3z.pdf</t>
  </si>
  <si>
    <t xml:space="preserve">https://visitmaldives.s3.amazonaws.com/7wzxrkqW/n7r6kn3z.pdf</t>
  </si>
  <si>
    <t xml:space="preserve">7f0d80a6b5b3403e27050117ba7b765b789b08a3b2dabdc84a8141bf13ea33f5</t>
  </si>
  <si>
    <t xml:space="preserve">library/171_velaa-private-island-maldives/obsolete/2021_n7r6kn3z.pdf</t>
  </si>
  <si>
    <t xml:space="preserve">2021_t3yamnj0.pdf</t>
  </si>
  <si>
    <t xml:space="preserve">https://visitmaldives.s3.amazonaws.com/VYxeRWqP/t3yamnj0.pdf</t>
  </si>
  <si>
    <t xml:space="preserve">2ea543492786d0579b20c0ccebc6b29b9bc803ab06f4903ed05dd618a41f9cf6</t>
  </si>
  <si>
    <t xml:space="preserve">library/171_velaa-private-island-maldives/obsolete/2021_t3yamnj0.pdf</t>
  </si>
  <si>
    <t xml:space="preserve">2021_k0lbhjy4.pdf</t>
  </si>
  <si>
    <t xml:space="preserve">https://visitmaldives.s3.amazonaws.com/QoQQ7Zov/k0lbhjy4.pdf</t>
  </si>
  <si>
    <t xml:space="preserve">35155b82dac28f116f9677aaa63a0fc82901c05108921409250f01330ac8ae66</t>
  </si>
  <si>
    <t xml:space="preserve">library/171_velaa-private-island-maldives/obsolete/2021_k0lbhjy4.pdf</t>
  </si>
  <si>
    <t xml:space="preserve">2020_z1jfb8do.pdf</t>
  </si>
  <si>
    <t xml:space="preserve">https://visitmaldives.s3.amazonaws.com/2ywDBLqN/z1jfb8do.pdf</t>
  </si>
  <si>
    <t xml:space="preserve">27b5e645ba4652408ca43a83e168fab2387ecf1681d380a48a87931eacfed347</t>
  </si>
  <si>
    <t xml:space="preserve">library/171_velaa-private-island-maldives/obsolete/2020_z1jfb8do.pdf</t>
  </si>
  <si>
    <t xml:space="preserve">2020_p0gl5ctg.pdf</t>
  </si>
  <si>
    <t xml:space="preserve">https://visitmaldives.s3.amazonaws.com/xRwX7DoW/p0gl5ctg.pdf</t>
  </si>
  <si>
    <t xml:space="preserve">4c7a5e262878e48bf843bd3315a8e61d0d8ee762d461ffc8730f9aaacc961b91</t>
  </si>
  <si>
    <t xml:space="preserve">library/171_velaa-private-island-maldives/obsolete/2020_p0gl5ctg.pdf</t>
  </si>
  <si>
    <t xml:space="preserve">2020_my5tzqqo.pdf</t>
  </si>
  <si>
    <t xml:space="preserve">https://visitmaldives.s3.amazonaws.com/1VYxGjwP/my5tzqqo.pdf</t>
  </si>
  <si>
    <t xml:space="preserve">aa2494e1cc79dc3473315e454bc1ecd4c0f240232f6402acc41cbb24f206aad7</t>
  </si>
  <si>
    <t xml:space="preserve">library/171_velaa-private-island-maldives/obsolete/2020_my5tzqqo.pdf</t>
  </si>
  <si>
    <t xml:space="preserve">2017_mirihi_fact_sheet.pdf</t>
  </si>
  <si>
    <t xml:space="preserve">https://sales.crownandchamparesorts.com/wp-content/uploads/2018/04/mirihi_fact_sheet.pdf</t>
  </si>
  <si>
    <t xml:space="preserve">184f3245eb4f5c4b81499add073d2dbdaed0953b6004163974f25ef6653a2e18</t>
  </si>
  <si>
    <t xml:space="preserve">library/172_mirihi-island-resort/factsheet/2017_mirihi_fact_sheet.pdf</t>
  </si>
  <si>
    <t xml:space="preserve">2014_MirihiFactSheet_EnglishRev170818-NEW.pdf</t>
  </si>
  <si>
    <t xml:space="preserve">https://sales.crownandchamparesorts.com/wp-content/uploads/2018/10/MirihiFactSheet_EnglishRev170818-NEW.pdf</t>
  </si>
  <si>
    <t xml:space="preserve">94e636ed5ba881f34ff402d9f40094a00c58ce3911096e30ad4566974d7d7811</t>
  </si>
  <si>
    <t xml:space="preserve">library/172_mirihi-island-resort/factsheet/2014_MirihiFactSheet_EnglishRev170818-NEW.pdf</t>
  </si>
  <si>
    <t xml:space="preserve">2026_Wellness-Program.pdf</t>
  </si>
  <si>
    <t xml:space="preserve">mirihi.com</t>
  </si>
  <si>
    <t xml:space="preserve">https://www.vvillasmaldivesatmirihi.com/wp-content/uploads/sites/14/2026/03/Wellness-Program.pdf</t>
  </si>
  <si>
    <t xml:space="preserve">8673cf8aba107127fe23d3c4be7c10772e51a84c7f59a2787ca7231cd0b8b1f0</t>
  </si>
  <si>
    <t xml:space="preserve">library/172_mirihi-island-resort/spa_menu/2026_Wellness-Program.pdf</t>
  </si>
  <si>
    <t xml:space="preserve">2026_Ocean-Pro-Mirihi-Diving-Rates-2026-Revised-14-03-26.pdf</t>
  </si>
  <si>
    <t xml:space="preserve">https://www.vvillasmaldivesatmirihi.com/wp-content/uploads/sites/14/2026/03/Ocean-Pro-Mirihi-Diving-Rates-2026-Revised-14-03-26.pdf</t>
  </si>
  <si>
    <t xml:space="preserve">5bbbf4cfa40624a565bcdfa88cc298f96992617be2c65cbce05a7392cf2b0038</t>
  </si>
  <si>
    <t xml:space="preserve">library/172_mirihi-island-resort/dive_prices/2026_Ocean-Pro-Mirihi-Diving-Rates-2026-Revised-14-03-26.pdf</t>
  </si>
  <si>
    <t xml:space="preserve">2026_VVM-Excursions-Brochure-2026.pdf</t>
  </si>
  <si>
    <t xml:space="preserve">https://www.vvillasmaldivesatmirihi.com/wp-content/uploads/sites/14/2026/03/VVM-Excursions-Brochure-2026.pdf</t>
  </si>
  <si>
    <t xml:space="preserve">1e68721ffeca1c5d4e09365562e04854190a248184e53890cb67308e654de7c1</t>
  </si>
  <si>
    <t xml:space="preserve">library/172_mirihi-island-resort/excursions/2026_VVM-Excursions-Brochure-2026.pdf</t>
  </si>
  <si>
    <t xml:space="preserve">2026_Mirihi-FB-Brochure-2026.pdf</t>
  </si>
  <si>
    <t xml:space="preserve">https://www.vvillasmaldivesatmirihi.com/wp-content/uploads/sites/14/2026/03/Mirihi-FB-Brochure-2026.pdf</t>
  </si>
  <si>
    <t xml:space="preserve">0c9b75f07d55443bc0d745ac5f25f8bee4cd9156777277f264b9521cfc3fbbee</t>
  </si>
  <si>
    <t xml:space="preserve">library/172_mirihi-island-resort/brochure/2026_Mirihi-FB-Brochure-2026.pdf</t>
  </si>
  <si>
    <t xml:space="preserve">2026_Niva-Kurumba-Meal-Plan-Factsheet.pdf</t>
  </si>
  <si>
    <t xml:space="preserve">https://www.nivakurumba.com/wp-content/uploads/2026/03/Niva-Kurumba-Meal-Plan-Factsheet.pdf</t>
  </si>
  <si>
    <t xml:space="preserve">1d89de3776f104eff897622a54cc8478ebe8301134c2f0c67daee87e9522097a</t>
  </si>
  <si>
    <t xml:space="preserve">library/173_kurumba-maldives/factsheet/2026_Niva-Kurumba-Meal-Plan-Factsheet.pdf</t>
  </si>
  <si>
    <t xml:space="preserve">2026_Niva-Kurumba-Maldives_Fact-Sheet-LR.pdf</t>
  </si>
  <si>
    <t xml:space="preserve">https://www.nivakurumba.com/wp-content/uploads/2026/03/Niva-Kurumba-Maldives_Fact-Sheet-LR.pdf</t>
  </si>
  <si>
    <t xml:space="preserve">18ab684381583321c69e364051c29f6e0281d5cc0eff94a04beb296241bd5c59</t>
  </si>
  <si>
    <t xml:space="preserve">library/173_kurumba-maldives/factsheet/2026_Niva-Kurumba-Maldives_Fact-Sheet-LR.pdf</t>
  </si>
  <si>
    <t xml:space="preserve">2026_Kurumba-Meal-Plan-Factsheet-1.pdf</t>
  </si>
  <si>
    <t xml:space="preserve">https://www.nivakurumba.com/wp-content/uploads/2026/03/Kurumba-Meal-Plan-Factsheet-1.pdf</t>
  </si>
  <si>
    <t xml:space="preserve">039dc23ba296564d941daa71445225981a002a193886ad04f698b66db0016b4f</t>
  </si>
  <si>
    <t xml:space="preserve">library/173_kurumba-maldives/factsheet/2026_Kurumba-Meal-Plan-Factsheet-1.pdf</t>
  </si>
  <si>
    <t xml:space="preserve">2026_bcb067e3_Niva-Kurumba-Maldives_Fact-Sheet-LR.pdf</t>
  </si>
  <si>
    <t xml:space="preserve">https://www.nivakurumba.com/wp-content/uploads/2026/02/Niva-Kurumba-Maldives_Fact-Sheet-LR.pdf</t>
  </si>
  <si>
    <t xml:space="preserve">bcb067e37c066d86150dfa36afeeb80875b750252142e2088fd283337edefbaf</t>
  </si>
  <si>
    <t xml:space="preserve">library/173_kurumba-maldives/factsheet/2026_bcb067e3_Niva-Kurumba-Maldives_Fact-Sheet-LR.pdf</t>
  </si>
  <si>
    <t xml:space="preserve">2026_Kurumba-Meal-Plan-Factsheet.pdf</t>
  </si>
  <si>
    <t xml:space="preserve">https://www.nivakurumba.com/wp-content/uploads/2026/03/Kurumba-Meal-Plan-Factsheet.pdf</t>
  </si>
  <si>
    <t xml:space="preserve">8a8d6c6b43861bd3ed0eee3bb0abaf3a989426d42cd4e58a45a9e0ca20a2a21b</t>
  </si>
  <si>
    <t xml:space="preserve">library/173_kurumba-maldives/factsheet/2026_Kurumba-Meal-Plan-Factsheet.pdf</t>
  </si>
  <si>
    <t xml:space="preserve">2026_Niva-Kurumba-Maldives_Fact-Sheet.pdf</t>
  </si>
  <si>
    <t xml:space="preserve">https://www.nivakurumba.com/wp-content/uploads/2026/02/Niva-Kurumba-Maldives_Fact-Sheet.pdf</t>
  </si>
  <si>
    <t xml:space="preserve">11678ea34b20cf1f4da227b094cc7aebd19d95fb9405764b6b658149016dd446</t>
  </si>
  <si>
    <t xml:space="preserve">library/173_kurumba-maldives/factsheet/2026_Niva-Kurumba-Maldives_Fact-Sheet.pdf</t>
  </si>
  <si>
    <t xml:space="preserve">2026_4f07b5b7_Kurumba-Meal-Plan-Factsheet.pdf</t>
  </si>
  <si>
    <t xml:space="preserve">https://www.nivakurumba.com/wp-content/uploads/2026/02/Kurumba-Meal-Plan-Factsheet.pdf</t>
  </si>
  <si>
    <t xml:space="preserve">4f07b5b7a03bf36245d3b94b2ddfcbb2f84077f88fc6f47a113694274c1992a1</t>
  </si>
  <si>
    <t xml:space="preserve">library/173_kurumba-maldives/factsheet/2026_4f07b5b7_Kurumba-Meal-Plan-Factsheet.pdf</t>
  </si>
  <si>
    <t xml:space="preserve">2019_Factsheet-Kurumba-Maldives.pdf</t>
  </si>
  <si>
    <t xml:space="preserve">https://www.neoscapesmaldives.com/wp-content/uploads/Factsheet-Kurumba-Maldives.pdf</t>
  </si>
  <si>
    <t xml:space="preserve">8e3fc4068e31f0aa86241f995fc7457c435294b457b44dd574fb7dc2b869b98f</t>
  </si>
  <si>
    <t xml:space="preserve">library/173_kurumba-maldives/factsheet/2019_Factsheet-Kurumba-Maldives.pdf</t>
  </si>
  <si>
    <t xml:space="preserve">2026_Kurumba-Event-Destinations-LR.pdf</t>
  </si>
  <si>
    <t xml:space="preserve">https://www.nivakurumba.com/wp-content/uploads/2026/04/Kurumba-Event-Destinations-LR.pdf</t>
  </si>
  <si>
    <t xml:space="preserve">202ce8fdc48c8838c7704ff65fa5831271e175d7e5f4e3710745af979fcb2626</t>
  </si>
  <si>
    <t xml:space="preserve">library/173_kurumba-maldives/wedding/2026_Kurumba-Event-Destinations-LR.pdf</t>
  </si>
  <si>
    <t xml:space="preserve">2026_ROV.pdf</t>
  </si>
  <si>
    <t xml:space="preserve">https://www.nivakurumba.com/wp-content/uploads/2026/01/ROV.pdf</t>
  </si>
  <si>
    <t xml:space="preserve">https://www.nivakurumba.com/wp-content/uploads/2026/01/ROV.pdf | https://www.nivahotelsandresorts.com/wp-content/uploads/2026/05/ROV.pdf</t>
  </si>
  <si>
    <t xml:space="preserve">14ff53b633b507c5dc5c7651267479e84545452790886f2086c7a5dbb2fe392e</t>
  </si>
  <si>
    <t xml:space="preserve">library/173_kurumba-maldives/wedding/2026_ROV.pdf</t>
  </si>
  <si>
    <t xml:space="preserve">2026_Kurumba-Key-Employment-Policies.pdf</t>
  </si>
  <si>
    <t xml:space="preserve">https://www.nivakurumba.com/wp-content/uploads/2026/07/Kurumba-Key-Employment-Policies.pdf</t>
  </si>
  <si>
    <t xml:space="preserve">12b69d2eaf0328837accf747f014202e893cfc3d002dfa555d5c0b5e105b7b32</t>
  </si>
  <si>
    <t xml:space="preserve">library/173_kurumba-maldives/events/2026_Kurumba-Key-Employment-Policies.pdf</t>
  </si>
  <si>
    <t xml:space="preserve">2026_Kurumba-Corporate-Social-Responsibility.pdf</t>
  </si>
  <si>
    <t xml:space="preserve">https://www.nivakurumba.com/wp-content/uploads/2026/07/Kurumba-Corporate-Social-Responsibility.pdf</t>
  </si>
  <si>
    <t xml:space="preserve">203cd06ecd0fa9d08b469c1f1eaff00a476a182e591c40fdac4efe42cba3953a</t>
  </si>
  <si>
    <t xml:space="preserve">library/173_kurumba-maldives/events/2026_Kurumba-Corporate-Social-Responsibility.pdf</t>
  </si>
  <si>
    <t xml:space="preserve">2026_Conference-hall-and-VIP-Lounge.pdf</t>
  </si>
  <si>
    <t xml:space="preserve">https://www.nivakurumba.com/wp-content/uploads/2025/11/Conference-hall-and-VIP-Lounge.pdf</t>
  </si>
  <si>
    <t xml:space="preserve">4e380ac7696bb10bb4fa5ba0deb0e6c8efb86839c2aaa0cf1565f494579d40a2</t>
  </si>
  <si>
    <t xml:space="preserve">library/173_kurumba-maldives/events/2026_Conference-hall-and-VIP-Lounge.pdf</t>
  </si>
  <si>
    <t xml:space="preserve">2026_Dining-Plan.pdf</t>
  </si>
  <si>
    <t xml:space="preserve">https://www.nivakurumba.com/wp-content/uploads/2026/03/Dining-Plan.pdf</t>
  </si>
  <si>
    <t xml:space="preserve">36f85bf69831eb3807c3f3083b74325461e5eefaceda16539aff79ba49584c4d</t>
  </si>
  <si>
    <t xml:space="preserve">library/173_kurumba-maldives/map/2026_Dining-Plan.pdf</t>
  </si>
  <si>
    <t xml:space="preserve">2026_Niva-Kuramathi-Resort-Map.pdf</t>
  </si>
  <si>
    <t xml:space="preserve">https://www.nivakurumba.com/wp-content/uploads/2026/02/Niva-Kuramathi-Resort-Map.pdf</t>
  </si>
  <si>
    <t xml:space="preserve">39b555872ad93e6ba554327dcee358a5bdff998b95d60cd33fac4a763afc0369</t>
  </si>
  <si>
    <t xml:space="preserve">library/173_kurumba-maldives/map/2026_Niva-Kuramathi-Resort-Map.pdf</t>
  </si>
  <si>
    <t xml:space="preserve">2026_NIVA-Kurumba-MapJan2026web.pdf</t>
  </si>
  <si>
    <t xml:space="preserve">https://www.nivakurumba.com/wp-content/uploads/2026/03/NIVA-Kurumba-MapJan2026web.pdf</t>
  </si>
  <si>
    <t xml:space="preserve">229be354f5b1ab536ca1f09735063df7380feacc002a9cba307a30570a1e2e72</t>
  </si>
  <si>
    <t xml:space="preserve">library/173_kurumba-maldives/map/2026_NIVA-Kurumba-MapJan2026web.pdf</t>
  </si>
  <si>
    <t xml:space="preserve">2019_Map-Kurumba-Maldives.pdf</t>
  </si>
  <si>
    <t xml:space="preserve">https://www.neoscapesmaldives.com/wp-content/uploads/Map-Kurumba-Maldives.pdf</t>
  </si>
  <si>
    <t xml:space="preserve">d3b0bd5f663f7049f3dff951dde2fcef467a332538e29ce6dab09393cd14eb6e</t>
  </si>
  <si>
    <t xml:space="preserve">library/173_kurumba-maldives/map/2019_Map-Kurumba-Maldives.pdf</t>
  </si>
  <si>
    <t xml:space="preserve">2026_LIMEKurumbaSpaPricelistWEB.pdf</t>
  </si>
  <si>
    <t xml:space="preserve">https://www.nivakurumba.com/wp-content/uploads/2026/09/LIMEKurumbaSpaPricelistWEB.pdf</t>
  </si>
  <si>
    <t xml:space="preserve">374b4dd4eddd914822cdcebdaf519f06f4390e090baa01db4cbb779a73325813</t>
  </si>
  <si>
    <t xml:space="preserve">library/173_kurumba-maldives/spa_menu/2026_LIMEKurumbaSpaPricelistWEB.pdf</t>
  </si>
  <si>
    <t xml:space="preserve">2026_LIME-KurumbaSpaMenuWeb.pdf</t>
  </si>
  <si>
    <t xml:space="preserve">https://www.nivakurumba.com/wp-content/uploads/2026/09/LIME-KurumbaSpaMenuWeb.pdf</t>
  </si>
  <si>
    <t xml:space="preserve">eed6fa688827882dc95f78e87a25def60faeca9edbfacaa55d044988d6bcc683</t>
  </si>
  <si>
    <t xml:space="preserve">library/173_kurumba-maldives/spa_menu/2026_LIME-KurumbaSpaMenuWeb.pdf</t>
  </si>
  <si>
    <t xml:space="preserve">2026_LIME-MM-KurumbaWEB.pdf</t>
  </si>
  <si>
    <t xml:space="preserve">https://www.nivakurumba.com/wp-content/uploads/2026/09/LIME-MM-KurumbaWEB.pdf</t>
  </si>
  <si>
    <t xml:space="preserve">https://www.nivakurumba.com/wp-content/uploads/2026/09/LIME-MM-KurumbaWEB.pdf | https://www.nivahotelsandresorts.com/wp-content/uploads/2026/09/LIME-MM-KurumbaWEB.pdf</t>
  </si>
  <si>
    <t xml:space="preserve">5027f3574ba13b3659d96818f3ed6b90174bb275afb55003979c8b446669566d</t>
  </si>
  <si>
    <t xml:space="preserve">library/173_kurumba-maldives/spa_menu/2026_LIME-MM-KurumbaWEB.pdf</t>
  </si>
  <si>
    <t xml:space="preserve">2026_Pulse-Flow-Sept-23-LR.pdf</t>
  </si>
  <si>
    <t xml:space="preserve">https://www.nivakurumba.com/wp-content/uploads/2026/09/Pulse-Flow-Sept-23-LR.pdf</t>
  </si>
  <si>
    <t xml:space="preserve">https://www.nivakurumba.com/wp-content/uploads/2026/09/Pulse-Flow-Sept-23-LR.pdf | https://www.nivahotelsandresorts.com/wp-content/uploads/2026/09/Pulse-Flow-Sept-23-LR.pdf</t>
  </si>
  <si>
    <t xml:space="preserve">38c83264cc105ec8edc5f57ad7367ee335f86aed78c396838bc9b2bbee1d3ef6</t>
  </si>
  <si>
    <t xml:space="preserve">library/173_kurumba-maldives/dining_menu/2026_Pulse-Flow-Sept-23-LR.pdf</t>
  </si>
  <si>
    <t xml:space="preserve">2026_Set-Menu-Option-12-3-_-Vegan-LR.pdf</t>
  </si>
  <si>
    <t xml:space="preserve">https://www.nivakurumba.com/wp-content/uploads/2025/11/Set-Menu-Option-12-3-_-Vegan-LR.pdf</t>
  </si>
  <si>
    <t xml:space="preserve">da4cd0a54eb19c285f3c7e6f7de493439cf5da9b41e4942ac31327a81641aec1</t>
  </si>
  <si>
    <t xml:space="preserve">library/173_kurumba-maldives/dining_menu/2026_Set-Menu-Option-12-3-_-Vegan-LR.pdf</t>
  </si>
  <si>
    <t xml:space="preserve">2026_Banquet-Dinner-Option-AB_-C-LR.pdf</t>
  </si>
  <si>
    <t xml:space="preserve">https://www.nivakurumba.com/wp-content/uploads/2025/11/Banquet-Dinner-Option-AB_-C-LR.pdf</t>
  </si>
  <si>
    <t xml:space="preserve">79a5ff31e3e2a21f9d4f26b6d0f5762015f66505296a1d78bb74b1595d7d6c80</t>
  </si>
  <si>
    <t xml:space="preserve">library/173_kurumba-maldives/dining_menu/2026_Banquet-Dinner-Option-AB_-C-LR.pdf</t>
  </si>
  <si>
    <t xml:space="preserve">2026_Thila-1st-Floor-1.pdf</t>
  </si>
  <si>
    <t xml:space="preserve">https://www.nivakurumba.com/wp-content/uploads/2025/11/Thila-1st-Floor-1.pdf</t>
  </si>
  <si>
    <t xml:space="preserve">7e727f1b300a6b484bd1d67fdb07e58fee3916e175ae6b06a2f008fb588276b9</t>
  </si>
  <si>
    <t xml:space="preserve">library/173_kurumba-maldives/dining_menu/2026_Thila-1st-Floor-1.pdf</t>
  </si>
  <si>
    <t xml:space="preserve">2026_Thila-1st-Floor.pdf</t>
  </si>
  <si>
    <t xml:space="preserve">https://www.nivakurumba.com/wp-content/uploads/2025/11/Thila-1st-Floor.pdf</t>
  </si>
  <si>
    <t xml:space="preserve">8bbede99801c7731e8d9e839fb3f9e584f35bcfc4a730166c08d3eca07f3f954</t>
  </si>
  <si>
    <t xml:space="preserve">library/173_kurumba-maldives/dining_menu/2026_Thila-1st-Floor.pdf</t>
  </si>
  <si>
    <t xml:space="preserve">2026_Sounds-of-the-Sea.pdf</t>
  </si>
  <si>
    <t xml:space="preserve">https://www.nivakurumba.com/wp-content/uploads/2026/02/Sounds-of-the-Sea.pdf</t>
  </si>
  <si>
    <t xml:space="preserve">494df6d6dfae5b0ded221af13444c580e70a3bbf530d18ea761367b4878e3744</t>
  </si>
  <si>
    <t xml:space="preserve">library/173_kurumba-maldives/dining_menu/2026_Sounds-of-the-Sea.pdf</t>
  </si>
  <si>
    <t xml:space="preserve">2026_Hamakaze-LR-1.pdf</t>
  </si>
  <si>
    <t xml:space="preserve">https://www.nivakurumba.com/wp-content/uploads/2025/09/Hamakaze-LR-1.pdf</t>
  </si>
  <si>
    <t xml:space="preserve">5564184aa308f7ee9d175dd9ce149cffaf8bdacf41e0e675a8bd00c2b00a7718</t>
  </si>
  <si>
    <t xml:space="preserve">library/173_kurumba-maldives/dining_menu/2026_Hamakaze-LR-1.pdf</t>
  </si>
  <si>
    <t xml:space="preserve">2026_Mahal-LR.pdf</t>
  </si>
  <si>
    <t xml:space="preserve">https://www.nivakurumba.com/wp-content/uploads/2025/09/Mahal-LR.pdf</t>
  </si>
  <si>
    <t xml:space="preserve">087228869e2fdb2b8b36862adeb4940daa6099db5d663b7a50b9d77e9f935e8f</t>
  </si>
  <si>
    <t xml:space="preserve">library/173_kurumba-maldives/dining_menu/2026_Mahal-LR.pdf</t>
  </si>
  <si>
    <t xml:space="preserve">2026_Cafe-Dinner-LR.pdf</t>
  </si>
  <si>
    <t xml:space="preserve">https://www.nivakurumba.com/wp-content/uploads/2025/09/Cafe-Dinner-LR.pdf</t>
  </si>
  <si>
    <t xml:space="preserve">52bfad15b369db8ef7200d63d78c0b6ab994aacdba872fac93504a32fb10dd79</t>
  </si>
  <si>
    <t xml:space="preserve">library/173_kurumba-maldives/dining_menu/2026_Cafe-Dinner-LR.pdf</t>
  </si>
  <si>
    <t xml:space="preserve">2026_Cafe-Lunch-LR.pdf</t>
  </si>
  <si>
    <t xml:space="preserve">https://www.nivakurumba.com/wp-content/uploads/2025/09/Cafe-Lunch-LR.pdf</t>
  </si>
  <si>
    <t xml:space="preserve">437a7b50b627c0781d96138085f57934d9966caa04cbbe687d3e32700751d1f7</t>
  </si>
  <si>
    <t xml:space="preserve">library/173_kurumba-maldives/dining_menu/2026_Cafe-Lunch-LR.pdf</t>
  </si>
  <si>
    <t xml:space="preserve">2026_Al-Qasr-LR-1.pdf</t>
  </si>
  <si>
    <t xml:space="preserve">https://www.nivakurumba.com/wp-content/uploads/2026/01/Al-Qasr-LR-1.pdf</t>
  </si>
  <si>
    <t xml:space="preserve">9d8034d79669f4e722bc2d4c4d0f58b5b91b326846b4392f5c00b231ebc7286d</t>
  </si>
  <si>
    <t xml:space="preserve">library/173_kurumba-maldives/dining_menu/2026_Al-Qasr-LR-1.pdf</t>
  </si>
  <si>
    <t xml:space="preserve">2026_Al-Qasr-LR.pdf</t>
  </si>
  <si>
    <t xml:space="preserve">https://www.nivakurumba.com/wp-content/uploads/2026/01/Al-Qasr-LR.pdf</t>
  </si>
  <si>
    <t xml:space="preserve">49e3201b6ee33277643f7079570a882529d0cbdcd3f42b5acf2aca503508e42e</t>
  </si>
  <si>
    <t xml:space="preserve">library/173_kurumba-maldives/dining_menu/2026_Al-Qasr-LR.pdf</t>
  </si>
  <si>
    <t xml:space="preserve">2026_Cafe-Dinner-Menu-LR.pdf</t>
  </si>
  <si>
    <t xml:space="preserve">https://www.nivakurumba.com/wp-content/uploads/2025/09/Cafe-Dinner-Menu-LR.pdf</t>
  </si>
  <si>
    <t xml:space="preserve">2397de04e52c73f23371de50a241907567310f1fbb102fcd695c96ad634bf641</t>
  </si>
  <si>
    <t xml:space="preserve">library/173_kurumba-maldives/dining_menu/2026_Cafe-Dinner-Menu-LR.pdf</t>
  </si>
  <si>
    <t xml:space="preserve">2026_Cafe-Lunch-Menu-LR.pdf</t>
  </si>
  <si>
    <t xml:space="preserve">https://www.nivakurumba.com/wp-content/uploads/2025/09/Cafe-Lunch-Menu-LR.pdf</t>
  </si>
  <si>
    <t xml:space="preserve">b8ed98a503ea04385c383878dc2178df222d6d56837179dff4ccaf8841e8cc5e</t>
  </si>
  <si>
    <t xml:space="preserve">library/173_kurumba-maldives/dining_menu/2026_Cafe-Lunch-Menu-LR.pdf</t>
  </si>
  <si>
    <t xml:space="preserve">2026_Kurumba-beverage-List-LR-1.pdf</t>
  </si>
  <si>
    <t xml:space="preserve">https://www.nivakurumba.com/wp-content/uploads/2025/09/Kurumba-beverage-List-LR-1.pdf</t>
  </si>
  <si>
    <t xml:space="preserve">https://www.nivakurumba.com/wp-content/uploads/2025/09/Kurumba-beverage-List-LR-1.pdf | https://www.nivakurumba.com/wp-content/uploads/2025/09/Kurumba-beverage-List-LR.pdf</t>
  </si>
  <si>
    <t xml:space="preserve">192ce6a326f512f0eae7fd59f41fef5191104ebbde2d0b6c94f2c7fdc5d717d9</t>
  </si>
  <si>
    <t xml:space="preserve">library/173_kurumba-maldives/dining_menu/2026_Kurumba-beverage-List-LR-1.pdf</t>
  </si>
  <si>
    <t xml:space="preserve">2026_Fez-Hookah-Bar-LR.pdf</t>
  </si>
  <si>
    <t xml:space="preserve">https://www.nivakurumba.com/wp-content/uploads/2025/09/Fez-Hookah-Bar-LR.pdf</t>
  </si>
  <si>
    <t xml:space="preserve">af204e147e35b3915a5785aa9236c5deb95bd79e443f3ddcb434966fe8463196</t>
  </si>
  <si>
    <t xml:space="preserve">library/173_kurumba-maldives/dining_menu/2026_Fez-Hookah-Bar-LR.pdf</t>
  </si>
  <si>
    <t xml:space="preserve">2026_Khing-Thai-LR.pdf</t>
  </si>
  <si>
    <t xml:space="preserve">https://www.nivakurumba.com/wp-content/uploads/2025/09/Khing-Thai-LR.pdf</t>
  </si>
  <si>
    <t xml:space="preserve">ba0a56ef133096ad5e27675f2f048e7b5fd11b55548b683b94d39b5919d91e44</t>
  </si>
  <si>
    <t xml:space="preserve">library/173_kurumba-maldives/dining_menu/2026_Khing-Thai-LR.pdf</t>
  </si>
  <si>
    <t xml:space="preserve">2026_Mahal-Menu-LR.pdf</t>
  </si>
  <si>
    <t xml:space="preserve">https://www.nivakurumba.com/wp-content/uploads/2025/09/Mahal-Menu-LR.pdf</t>
  </si>
  <si>
    <t xml:space="preserve">bbf45651b0e36a1147d8b796d66182dd2e54fedd06bce64786fef371bc2d9849</t>
  </si>
  <si>
    <t xml:space="preserve">library/173_kurumba-maldives/dining_menu/2026_Mahal-Menu-LR.pdf</t>
  </si>
  <si>
    <t xml:space="preserve">2026_Hamakaze-Set-Menu-LR.pdf</t>
  </si>
  <si>
    <t xml:space="preserve">https://www.nivakurumba.com/wp-content/uploads/2025/09/Hamakaze-Set-Menu-LR.pdf</t>
  </si>
  <si>
    <t xml:space="preserve">9863ef0083d5a967651f3c6b80220f14d920196dde53cdff0ecb6dbaaa4cab3e</t>
  </si>
  <si>
    <t xml:space="preserve">library/173_kurumba-maldives/dining_menu/2026_Hamakaze-Set-Menu-LR.pdf</t>
  </si>
  <si>
    <t xml:space="preserve">2026_Hamakaze-LR.pdf</t>
  </si>
  <si>
    <t xml:space="preserve">https://www.nivakurumba.com/wp-content/uploads/2025/09/Hamakaze-LR.pdf</t>
  </si>
  <si>
    <t xml:space="preserve">5d05781fdd2ceb611e08ea3715703735ed51992e4504237a282088614cae8493</t>
  </si>
  <si>
    <t xml:space="preserve">library/173_kurumba-maldives/dining_menu/2026_Hamakaze-LR.pdf</t>
  </si>
  <si>
    <t xml:space="preserve">2026_Hamakaze-Beverage-Menu-LR.pdf</t>
  </si>
  <si>
    <t xml:space="preserve">https://www.nivakurumba.com/wp-content/uploads/2025/09/Hamakaze-Beverage-Menu-LR.pdf</t>
  </si>
  <si>
    <t xml:space="preserve">d5dc6f96c41f759a1baeb52168afd098d8b5a4c7c4a7a2c99c63fc0b0c26ac36</t>
  </si>
  <si>
    <t xml:space="preserve">library/173_kurumba-maldives/dining_menu/2026_Hamakaze-Beverage-Menu-LR.pdf</t>
  </si>
  <si>
    <t xml:space="preserve">2026_Thila_Dessert-Menu-LR.pdf</t>
  </si>
  <si>
    <t xml:space="preserve">https://www.nivakurumba.com/wp-content/uploads/2025/09/Thila_Dessert-Menu-LR.pdf</t>
  </si>
  <si>
    <t xml:space="preserve">9994410a7c1f93d4c92e279389f0ca2e8d727d50adb6d4798f398685486e2922</t>
  </si>
  <si>
    <t xml:space="preserve">library/173_kurumba-maldives/dining_menu/2026_Thila_Dessert-Menu-LR.pdf</t>
  </si>
  <si>
    <t xml:space="preserve">2026_Thila-Kids-Menu-LR.pdf</t>
  </si>
  <si>
    <t xml:space="preserve">https://www.nivakurumba.com/wp-content/uploads/2025/09/Thila-Kids-Menu-LR.pdf</t>
  </si>
  <si>
    <t xml:space="preserve">ddfd238d17fa817671064c693fd3390e86a09aca66d009e42c8d9fd4d2a71367</t>
  </si>
  <si>
    <t xml:space="preserve">library/173_kurumba-maldives/dining_menu/2026_Thila-Kids-Menu-LR.pdf</t>
  </si>
  <si>
    <t xml:space="preserve">2026_Thila-Dinner-Menu-LR.pdf</t>
  </si>
  <si>
    <t xml:space="preserve">https://www.nivakurumba.com/wp-content/uploads/2025/09/Thila-Dinner-Menu-LR.pdf</t>
  </si>
  <si>
    <t xml:space="preserve">d6ea335539ed8343f66235eb614a40cc0a3872f93849efccfe48ac245c528899</t>
  </si>
  <si>
    <t xml:space="preserve">library/173_kurumba-maldives/dining_menu/2026_Thila-Dinner-Menu-LR.pdf</t>
  </si>
  <si>
    <t xml:space="preserve">2026_Thila-Breakfast-Menu-LR.pdf</t>
  </si>
  <si>
    <t xml:space="preserve">https://www.nivakurumba.com/wp-content/uploads/2025/09/Thila-Breakfast-Menu-LR.pdf</t>
  </si>
  <si>
    <t xml:space="preserve">68798d51d5209976cb8f2de32a78b3f636f358b86f75ac0e9fcb075f408470e7</t>
  </si>
  <si>
    <t xml:space="preserve">library/173_kurumba-maldives/dining_menu/2026_Thila-Breakfast-Menu-LR.pdf</t>
  </si>
  <si>
    <t xml:space="preserve">2026_80e6e75ac469918bd711fc809b7c5d4c178a15e0-2.pdf</t>
  </si>
  <si>
    <t xml:space="preserve">https://cdnm.heyzine.com/files/uploaded/v3/80e6e75ac469918bd711fc809b7c5d4c178a15e0-2.pdf</t>
  </si>
  <si>
    <t xml:space="preserve">cefc5a7a746418178d525ff4a8c82d7a34716a11aef7c29b5f6714e686fdb0c5</t>
  </si>
  <si>
    <t xml:space="preserve">library/173_kurumba-maldives/dining_menu/2026_80e6e75ac469918bd711fc809b7c5d4c178a15e0-2.pdf</t>
  </si>
  <si>
    <t xml:space="preserve">2025_Island-Barbeque-Menu.pdf</t>
  </si>
  <si>
    <t xml:space="preserve">https://www.nivakurumba.com/wp-content/uploads/2026/02/Island-Barbeque-Menu.pdf</t>
  </si>
  <si>
    <t xml:space="preserve">4ed28942b8d75a21a6734042f3db5f013bc6040f1ab8b0c8cad87e56a4dd3304</t>
  </si>
  <si>
    <t xml:space="preserve">library/173_kurumba-maldives/dining_menu/2025_Island-Barbeque-Menu.pdf</t>
  </si>
  <si>
    <t xml:space="preserve">2025_KOBE-Menu.pdf</t>
  </si>
  <si>
    <t xml:space="preserve">https://www.nivakurumba.com/wp-content/uploads/2026/01/KOBE-Menu.pdf</t>
  </si>
  <si>
    <t xml:space="preserve">ff367392762275361016435dc0cc0f3968d7dd80a3f85c73e0ef44acc28baf32</t>
  </si>
  <si>
    <t xml:space="preserve">library/173_kurumba-maldives/dining_menu/2025_KOBE-Menu.pdf</t>
  </si>
  <si>
    <t xml:space="preserve">2025_Tandoor-Mahal-Menu-.pdf</t>
  </si>
  <si>
    <t xml:space="preserve">https://www.nivakurumba.com/wp-content/uploads/2026/02/Tandoor-Mahal-Menu-.pdf</t>
  </si>
  <si>
    <t xml:space="preserve">ad0128b3f6a8f0a4174e439c1757b824d15c28e64ca4c4a4eb303315e296fa86</t>
  </si>
  <si>
    <t xml:space="preserve">library/173_kurumba-maldives/dining_menu/2025_Tandoor-Mahal-Menu-.pdf</t>
  </si>
  <si>
    <t xml:space="preserve">2025_La-Belle-Vie-Menu.pdf</t>
  </si>
  <si>
    <t xml:space="preserve">https://www.nivakurumba.com/wp-content/uploads/2025/09/La-Belle-Vie-Menu.pdf</t>
  </si>
  <si>
    <t xml:space="preserve">35fc454ba28e15bbfcade6d2839c89f42e87ccea3b62deeace6f46d4592e00d3</t>
  </si>
  <si>
    <t xml:space="preserve">library/173_kurumba-maldives/dining_menu/2025_La-Belle-Vie-Menu.pdf</t>
  </si>
  <si>
    <t xml:space="preserve">2025_Reef-Set-menu.pdf</t>
  </si>
  <si>
    <t xml:space="preserve">https://www.nivakurumba.com/wp-content/uploads/2025/09/Reef-Set-menu.pdf</t>
  </si>
  <si>
    <t xml:space="preserve">4fc47083956baf133723050d8c6673072c450bcbb84a6567a4de70bfe253989e</t>
  </si>
  <si>
    <t xml:space="preserve">library/173_kurumba-maldives/dining_menu/2025_Reef-Set-menu.pdf</t>
  </si>
  <si>
    <t xml:space="preserve">2025_Reef-Menu.pdf</t>
  </si>
  <si>
    <t xml:space="preserve">https://www.nivakurumba.com/wp-content/uploads/2025/09/Reef-Menu.pdf</t>
  </si>
  <si>
    <t xml:space="preserve">cdb8153246626b400770d47ae8cad95e7c3b490b41cb781c15c3632a8e29f026</t>
  </si>
  <si>
    <t xml:space="preserve">library/173_kurumba-maldives/dining_menu/2025_Reef-Menu.pdf</t>
  </si>
  <si>
    <t xml:space="preserve">2025_Inguru-Dinner-Menu.pdf</t>
  </si>
  <si>
    <t xml:space="preserve">https://www.nivakurumba.com/wp-content/uploads/2025/09/Inguru-Dinner-Menu.pdf</t>
  </si>
  <si>
    <t xml:space="preserve">eda454f057729f3a77dda67d72cbfd45fa0db1793df26bacde4ef566a338717e</t>
  </si>
  <si>
    <t xml:space="preserve">library/173_kurumba-maldives/dining_menu/2025_Inguru-Dinner-Menu.pdf</t>
  </si>
  <si>
    <t xml:space="preserve">2025_Inguru-Day-Menu-.pdf</t>
  </si>
  <si>
    <t xml:space="preserve">https://www.nivakurumba.com/wp-content/uploads/2025/09/Inguru-Day-Menu-.pdf</t>
  </si>
  <si>
    <t xml:space="preserve">12b14b08b4971093ed5775b75294c9691437f24d523b9c362e9a5eb6e8aba7a8</t>
  </si>
  <si>
    <t xml:space="preserve">library/173_kurumba-maldives/dining_menu/2025_Inguru-Day-Menu-.pdf</t>
  </si>
  <si>
    <t xml:space="preserve">2025_Island-Coffee-Shop-Menu-.pdf</t>
  </si>
  <si>
    <t xml:space="preserve">https://www.nivakurumba.com/wp-content/uploads/2025/09/Island-Coffee-Shop-Menu-.pdf</t>
  </si>
  <si>
    <t xml:space="preserve">f57acb39841c7781171c0e085d8f4768effb6179a0f7cc772ac7095daeaac5ef</t>
  </si>
  <si>
    <t xml:space="preserve">library/173_kurumba-maldives/dining_menu/2025_Island-Coffee-Shop-Menu-.pdf</t>
  </si>
  <si>
    <t xml:space="preserve">2025_Island-Coffee-Shop-Barista-Coffee-Menu-.pdf</t>
  </si>
  <si>
    <t xml:space="preserve">https://www.nivakurumba.com/wp-content/uploads/2025/09/Island-Coffee-Shop-Barista-Coffee-Menu-.pdf</t>
  </si>
  <si>
    <t xml:space="preserve">0f51810ae9b01a2c29ff23be28352717b98e966dd6b211d70fa86fe4355c2a56</t>
  </si>
  <si>
    <t xml:space="preserve">library/173_kurumba-maldives/dining_menu/2025_Island-Coffee-Shop-Barista-Coffee-Menu-.pdf</t>
  </si>
  <si>
    <t xml:space="preserve">2025_Siam-Garden-Menu.pdf</t>
  </si>
  <si>
    <t xml:space="preserve">https://www.nivakurumba.com/wp-content/uploads/2025/09/Siam-Garden-Menu.pdf</t>
  </si>
  <si>
    <t xml:space="preserve">5875dfad7e3138cf1677db10f712beba5ed5c4b5c73a12e29a0892edcf22f4f0</t>
  </si>
  <si>
    <t xml:space="preserve">library/173_kurumba-maldives/dining_menu/2025_Siam-Garden-Menu.pdf</t>
  </si>
  <si>
    <t xml:space="preserve">2025_Palm-Ice-Cream-Menu.pdf</t>
  </si>
  <si>
    <t xml:space="preserve">https://www.nivakurumba.com/wp-content/uploads/2025/09/Palm-Ice-Cream-Menu.pdf</t>
  </si>
  <si>
    <t xml:space="preserve">7de27d7960ab0c9a19c72809b16230ab4c3588f57fb743725c9089475ba6d7d1</t>
  </si>
  <si>
    <t xml:space="preserve">library/173_kurumba-maldives/dining_menu/2025_Palm-Ice-Cream-Menu.pdf</t>
  </si>
  <si>
    <t xml:space="preserve">2025_Plam-Dinner-Menu.pdf</t>
  </si>
  <si>
    <t xml:space="preserve">https://www.nivakurumba.com/wp-content/uploads/2025/09/Plam-Dinner-Menu.pdf</t>
  </si>
  <si>
    <t xml:space="preserve">ab96a2b450623e6385bee71e928733b8443f4159bc921981446d8b9ff7d2a51e</t>
  </si>
  <si>
    <t xml:space="preserve">library/173_kurumba-maldives/dining_menu/2025_Plam-Dinner-Menu.pdf</t>
  </si>
  <si>
    <t xml:space="preserve">2025_Palm-Lunch-Menu.pdf</t>
  </si>
  <si>
    <t xml:space="preserve">https://www.nivakurumba.com/wp-content/uploads/2025/09/Palm-Lunch-Menu.pdf</t>
  </si>
  <si>
    <t xml:space="preserve">ea5fe87435b6cb40f19150ca8dda6b20c084e511679d686c9a2b3acf14310f89</t>
  </si>
  <si>
    <t xml:space="preserve">library/173_kurumba-maldives/dining_menu/2025_Palm-Lunch-Menu.pdf</t>
  </si>
  <si>
    <t xml:space="preserve">2026_Excursions-Pricelist-Summer-Promo.pdf</t>
  </si>
  <si>
    <t xml:space="preserve">https://www.nivakurumba.com/wp-content/uploads/2026/09/Excursions-Pricelist-Summer-Promo.pdf</t>
  </si>
  <si>
    <t xml:space="preserve">5588da33acb9e67bb5b0c898db928053745bd5e0ab25216eae92fab9322ba9f9</t>
  </si>
  <si>
    <t xml:space="preserve">library/173_kurumba-maldives/dive_prices/2026_Excursions-Pricelist-Summer-Promo.pdf</t>
  </si>
  <si>
    <t xml:space="preserve">2026_Niva-Kurumba-Dive-English.pdf</t>
  </si>
  <si>
    <t xml:space="preserve">https://www.nivakurumba.com/wp-content/uploads/2026/09/Niva-Kurumba-Dive-English.pdf</t>
  </si>
  <si>
    <t xml:space="preserve">20cc4723b78f3dbcebe1d163d606221f953c88e0c35d1fac10e4bb5d72bc3033</t>
  </si>
  <si>
    <t xml:space="preserve">library/173_kurumba-maldives/dive_prices/2026_Niva-Kurumba-Dive-English.pdf</t>
  </si>
  <si>
    <t xml:space="preserve">2026_Kurumba-Snorkeling-Code-of-Conduct.pdf</t>
  </si>
  <si>
    <t xml:space="preserve">https://www.nivakurumba.com/wp-content/uploads/2026/07/Kurumba-Snorkeling-Code-of-Conduct.pdf</t>
  </si>
  <si>
    <t xml:space="preserve">ded07ce8a800a5d38e4391ecf194dd4fc90af398113946602d267af589aa65e0</t>
  </si>
  <si>
    <t xml:space="preserve">library/173_kurumba-maldives/dive_prices/2026_Kurumba-Snorkeling-Code-of-Conduct.pdf</t>
  </si>
  <si>
    <t xml:space="preserve">2026_Kurumba-Snorkeling-Guide.pdf</t>
  </si>
  <si>
    <t xml:space="preserve">https://www.nivakurumba.com/wp-content/uploads/2026/07/Kurumba-Snorkeling-Guide.pdf</t>
  </si>
  <si>
    <t xml:space="preserve">733562ccd7bb09b016ad1e6efad72c0a5389e33e4b0709186b4ff60c9273742c</t>
  </si>
  <si>
    <t xml:space="preserve">library/173_kurumba-maldives/dive_prices/2026_Kurumba-Snorkeling-Guide.pdf</t>
  </si>
  <si>
    <t xml:space="preserve">2026_Watersports-Pricelist-March-17-NIVA-LR.pdf</t>
  </si>
  <si>
    <t xml:space="preserve">https://www.nivakurumba.com/wp-content/uploads/2026/03/Watersports-Pricelist-March-17-NIVA-LR.pdf</t>
  </si>
  <si>
    <t xml:space="preserve">a22d0dfef437f4b7bbbe2cb20404618029744fc51db75757e09b29d80ebf2070</t>
  </si>
  <si>
    <t xml:space="preserve">library/173_kurumba-maldives/dive_prices/2026_Watersports-Pricelist-March-17-NIVA-LR.pdf</t>
  </si>
  <si>
    <t xml:space="preserve">2026_Excursions-Pricelist-March-01-NIVA-LR.pdf</t>
  </si>
  <si>
    <t xml:space="preserve">https://www.nivakurumba.com/wp-content/uploads/2026/03/Excursions-Pricelist-March-01-NIVA-LR.pdf</t>
  </si>
  <si>
    <t xml:space="preserve">0c54bdeda2fe41dc8fb6c3d2f82aabea3d400be878d07ad80c9d9ff055079eac</t>
  </si>
  <si>
    <t xml:space="preserve">library/173_kurumba-maldives/dive_prices/2026_Excursions-Pricelist-March-01-NIVA-LR.pdf</t>
  </si>
  <si>
    <t xml:space="preserve">2026_Watersports-Pricelist-March-01-NIVA.pdf</t>
  </si>
  <si>
    <t xml:space="preserve">https://www.nivakurumba.com/wp-content/uploads/2026/03/Watersports-Pricelist-March-01-NIVA.pdf</t>
  </si>
  <si>
    <t xml:space="preserve">2a750e910313b024d1b39a6f562ebfd272f3292974ce8e92866a37c813f37740</t>
  </si>
  <si>
    <t xml:space="preserve">library/173_kurumba-maldives/dive_prices/2026_Watersports-Pricelist-March-01-NIVA.pdf</t>
  </si>
  <si>
    <t xml:space="preserve">2026_Pulse-Flow-Activity-Schedule-Sept-23.pdf</t>
  </si>
  <si>
    <t xml:space="preserve">https://www.nivakurumba.com/wp-content/uploads/2026/09/Pulse-Flow-Activity-Schedule-Sept-23.pdf</t>
  </si>
  <si>
    <t xml:space="preserve">https://www.nivakurumba.com/wp-content/uploads/2026/09/Pulse-Flow-Activity-Schedule-Sept-23.pdf | https://www.nivahotelsandresorts.com/wp-content/uploads/2026/09/Pulse-Flow-Activity-Schedule-Sept-23.pdf</t>
  </si>
  <si>
    <t xml:space="preserve">0acf71fbcb1a5900386b4293370d881383c575f7daafd962f3ad126ca5e4f622</t>
  </si>
  <si>
    <t xml:space="preserve">library/173_kurumba-maldives/excursions/2026_Pulse-Flow-Activity-Schedule-Sept-23.pdf</t>
  </si>
  <si>
    <t xml:space="preserve">2026_NIVA-Kurumba_Kids_Activity_Schedule4-6-LR.pdf</t>
  </si>
  <si>
    <t xml:space="preserve">https://www.nivakurumba.com/wp-content/uploads/2026/01/NIVA-Kurumba_Kids_Activity_Schedule4-6-LR.pdf</t>
  </si>
  <si>
    <t xml:space="preserve">https://www.nivakurumba.com/wp-content/uploads/2026/01/NIVA-Kurumba_Kids_Activity_Schedule4-6-LR.pdf | https://www.nivahotelsandresorts.com/wp-content/uploads/2026/05/NIVA-Kurumba_Kids_Activity_Schedule4-6-LR.pdf</t>
  </si>
  <si>
    <t xml:space="preserve">9fbc01e93e03386cbcfadf071a358a5b6e1eed982d0067940c560c0735ebb3d8</t>
  </si>
  <si>
    <t xml:space="preserve">library/173_kurumba-maldives/excursions/2026_NIVA-Kurumba_Kids_Activity_Schedule4-6-LR.pdf</t>
  </si>
  <si>
    <t xml:space="preserve">2026_NIVA-Kurumba_Kids_Activity_Schedule7-12-LR.pdf</t>
  </si>
  <si>
    <t xml:space="preserve">https://www.nivakurumba.com/wp-content/uploads/2026/01/NIVA-Kurumba_Kids_Activity_Schedule7-12-LR.pdf</t>
  </si>
  <si>
    <t xml:space="preserve">https://www.nivakurumba.com/wp-content/uploads/2026/01/NIVA-Kurumba_Kids_Activity_Schedule7-12-LR.pdf | https://www.nivahotelsandresorts.com/wp-content/uploads/2026/05/NIVA-Kurumba_Kids_Activity_Schedule7-12-LR.pdf</t>
  </si>
  <si>
    <t xml:space="preserve">860053a0993a51935bce11488ea24db76c0cef5bc939007b65e0203c9048ddb3</t>
  </si>
  <si>
    <t xml:space="preserve">library/173_kurumba-maldives/excursions/2026_NIVA-Kurumba_Kids_Activity_Schedule7-12-LR.pdf</t>
  </si>
  <si>
    <t xml:space="preserve">2020_Kurumba-Child-protection-policy.pdf</t>
  </si>
  <si>
    <t xml:space="preserve">https://www.nivakurumba.com/wp-content/uploads/2026/07/Kurumba-Child-protection-policy.pdf</t>
  </si>
  <si>
    <t xml:space="preserve">ddbaaeba634171feba1c8ad46a4160955f7b4a9912d44dc99123643637bcb471</t>
  </si>
  <si>
    <t xml:space="preserve">library/173_kurumba-maldives/kids/2020_Kurumba-Child-protection-policy.pdf</t>
  </si>
  <si>
    <t xml:space="preserve">2026_VIP-Lounge-1-1.pdf</t>
  </si>
  <si>
    <t xml:space="preserve">https://www.nivakurumba.com/wp-content/uploads/2025/11/VIP-Lounge-1-1.pdf</t>
  </si>
  <si>
    <t xml:space="preserve">fdeb11ed51638baef420621fda537a6d528709e622ef63f4c8d51b6066d24d7a</t>
  </si>
  <si>
    <t xml:space="preserve">library/173_kurumba-maldives/villa_plans/2026_VIP-Lounge-1-1.pdf</t>
  </si>
  <si>
    <t xml:space="preserve">2026_VIP-Lounge-.pdf</t>
  </si>
  <si>
    <t xml:space="preserve">https://www.nivakurumba.com/wp-content/uploads/2025/11/VIP-Lounge-.pdf</t>
  </si>
  <si>
    <t xml:space="preserve">efcc014ec4842a7d6c53ff9d992761b0bf0a81ddc4a3ffb8c2241691518e8181</t>
  </si>
  <si>
    <t xml:space="preserve">library/173_kurumba-maldives/villa_plans/2026_VIP-Lounge-.pdf</t>
  </si>
  <si>
    <t xml:space="preserve">2026_Kurumba-Responsible-Team-Member-Guide.pdf</t>
  </si>
  <si>
    <t xml:space="preserve">https://www.nivakurumba.com/wp-content/uploads/2026/07/Kurumba-Responsible-Team-Member-Guide.pdf</t>
  </si>
  <si>
    <t xml:space="preserve">7e6c5c1905d406ac6fa9ddc7103d1ff2d9b1439f89ae623278d30eb8b4dee55f</t>
  </si>
  <si>
    <t xml:space="preserve">library/173_kurumba-maldives/sustainability/2026_Kurumba-Responsible-Team-Member-Guide.pdf</t>
  </si>
  <si>
    <t xml:space="preserve">2026_Kurumba-Sunscreen-Recommendation-1.pdf</t>
  </si>
  <si>
    <t xml:space="preserve">https://www.nivakurumba.com/wp-content/uploads/2026/07/Kurumba-Sunscreen-Recommendation-1.pdf</t>
  </si>
  <si>
    <t xml:space="preserve">4d6c206d601656f1c528451640a235e998fd34188b3d1fc1d857950d05bf0d1b</t>
  </si>
  <si>
    <t xml:space="preserve">library/173_kurumba-maldives/sustainability/2026_Kurumba-Sunscreen-Recommendation-1.pdf</t>
  </si>
  <si>
    <t xml:space="preserve">2026_Kurumba-Responsible-Guest-Guide-WEB.pdf</t>
  </si>
  <si>
    <t xml:space="preserve">https://www.nivakurumba.com/wp-content/uploads/2026/07/Kurumba-Responsible-Guest-Guide-WEB.pdf</t>
  </si>
  <si>
    <t xml:space="preserve">a8f575c7564eff8a09cf62023d0b99229f469bd03b05293cf350dfe5b3e7df73</t>
  </si>
  <si>
    <t xml:space="preserve">library/173_kurumba-maldives/sustainability/2026_Kurumba-Responsible-Guest-Guide-WEB.pdf</t>
  </si>
  <si>
    <t xml:space="preserve">2026_Kurumba-Environmental-Policy.pdf</t>
  </si>
  <si>
    <t xml:space="preserve">https://www.nivakurumba.com/wp-content/uploads/2026/07/Kurumba-Environmental-Policy.pdf</t>
  </si>
  <si>
    <t xml:space="preserve">b6c68f6874fdbd90193fbba13410fdfe2e54e6bcfc7edd326fb05dd8c6893799</t>
  </si>
  <si>
    <t xml:space="preserve">library/173_kurumba-maldives/sustainability/2026_Kurumba-Environmental-Policy.pdf</t>
  </si>
  <si>
    <t xml:space="preserve">2026_Kurumba-Sunscreen-Recommendation.pdf</t>
  </si>
  <si>
    <t xml:space="preserve">https://www.nivakurumba.com/wp-content/uploads/2026/07/Kurumba-Sunscreen-Recommendation.pdf</t>
  </si>
  <si>
    <t xml:space="preserve">8ba74642835a0dcd162d4639895fcbe478a1405bd117a0113f80421817f76e8f</t>
  </si>
  <si>
    <t xml:space="preserve">library/173_kurumba-maldives/sustainability/2026_Kurumba-Sunscreen-Recommendation.pdf</t>
  </si>
  <si>
    <t xml:space="preserve">2026_Kurumba-Public-Sustainability-Statement.pdf</t>
  </si>
  <si>
    <t xml:space="preserve">https://www.nivakurumba.com/wp-content/uploads/2026/07/Kurumba-Public-Sustainability-Statement.pdf</t>
  </si>
  <si>
    <t xml:space="preserve">1d3d26a98efab45050516a7670be1d8200fff62315f99a6975bd16707b6889d7</t>
  </si>
  <si>
    <t xml:space="preserve">library/173_kurumba-maldives/sustainability/2026_Kurumba-Public-Sustainability-Statement.pdf</t>
  </si>
  <si>
    <t xml:space="preserve">2026_Turtles-.pdf</t>
  </si>
  <si>
    <t xml:space="preserve">https://www.nivakurumba.com/wp-content/uploads/2026/01/Turtles-.pdf</t>
  </si>
  <si>
    <t xml:space="preserve">https://www.nivakurumba.com/wp-content/uploads/2026/01/Turtles-.pdf | https://www.nivahotelsandresorts.com/wp-content/uploads/2026/05/Turtles-.pdf</t>
  </si>
  <si>
    <t xml:space="preserve">5da6374d8e39c869cadd7ec1cc5c89a3189deb9141feb7feb4d283cb12b82efb</t>
  </si>
  <si>
    <t xml:space="preserve">library/173_kurumba-maldives/sustainability/2026_Turtles-.pdf</t>
  </si>
  <si>
    <t xml:space="preserve">2026_Halloween-Festive-updated.pdf</t>
  </si>
  <si>
    <t xml:space="preserve">https://www.nivakurumba.com/wp-content/uploads/2026/09/Halloween-Festive-updated.pdf</t>
  </si>
  <si>
    <t xml:space="preserve">6a71926e388857e3f1389550e2eb37fc379bb15b1d9b9d1cb72fbd37a9867d90</t>
  </si>
  <si>
    <t xml:space="preserve">library/173_kurumba-maldives/calendar/2026_Halloween-Festive-updated.pdf</t>
  </si>
  <si>
    <t xml:space="preserve">2026_Niva-Kurumba_Festive-2026-web-1.pdf</t>
  </si>
  <si>
    <t xml:space="preserve">https://www.nivakurumba.com/wp-content/uploads/2026/07/Niva-Kurumba_Festive-2026-web-1.pdf</t>
  </si>
  <si>
    <t xml:space="preserve">https://www.nivakurumba.com/wp-content/uploads/2026/07/Niva-Kurumba_Festive-2026-web-1.pdf | https://www.nivahotelsandresorts.com/wp-content/uploads/2026/07/Niva-Kurumba_Festive-2026-web-1.pdf</t>
  </si>
  <si>
    <t xml:space="preserve">ad54e86cc689e9f0db2ee4d1e80ac3435566b979fb37bd2ab4a92e58147da779</t>
  </si>
  <si>
    <t xml:space="preserve">library/173_kurumba-maldives/calendar/2026_Niva-Kurumba_Festive-2026-web-1.pdf</t>
  </si>
  <si>
    <t xml:space="preserve">2026_Niva-Kurumba_Festive-2026-web.pdf</t>
  </si>
  <si>
    <t xml:space="preserve">https://www.nivakurumba.com/wp-content/uploads/2026/07/Niva-Kurumba_Festive-2026-web.pdf</t>
  </si>
  <si>
    <t xml:space="preserve">https://www.nivakurumba.com/wp-content/uploads/2026/07/Niva-Kurumba_Festive-2026-web.pdf | https://www.nivahotelsandresorts.com/wp-content/uploads/2026/07/Niva-Kurumba_Festive-2026-web.pdf</t>
  </si>
  <si>
    <t xml:space="preserve">0916a979777d78576d38e9dbd7aa72be735d2f560db67b6f5ead95c8e45e26b6</t>
  </si>
  <si>
    <t xml:space="preserve">library/173_kurumba-maldives/calendar/2026_Niva-Kurumba_Festive-2026-web.pdf</t>
  </si>
  <si>
    <t xml:space="preserve">2026_Niva-Kurumba_Events-Calendar-2026.pdf</t>
  </si>
  <si>
    <t xml:space="preserve">https://www.nivakurumba.com/wp-content/uploads/2026/04/Niva-Kurumba_Events-Calendar-2026.pdf</t>
  </si>
  <si>
    <t xml:space="preserve">0be8b18d2fbcfd44a776337bb6d768a8c945a45943002840394e661bb8e4b11c</t>
  </si>
  <si>
    <t xml:space="preserve">library/173_kurumba-maldives/calendar/2026_Niva-Kurumba_Events-Calendar-2026.pdf</t>
  </si>
  <si>
    <t xml:space="preserve">2026_Kurumba-Easter-Brochure.pdf</t>
  </si>
  <si>
    <t xml:space="preserve">https://www.nivakurumba.com/wp-content/uploads/2026/01/Kurumba-Easter-Brochure.pdf</t>
  </si>
  <si>
    <t xml:space="preserve">75ea53ffd9bc3ee34590a8ac692830e1fc7abb716d090c1bef703c79244bbf77</t>
  </si>
  <si>
    <t xml:space="preserve">library/173_kurumba-maldives/calendar/2026_Kurumba-Easter-Brochure.pdf</t>
  </si>
  <si>
    <t xml:space="preserve">2023_KM-Festive-Brochure-2022-2023.pdf</t>
  </si>
  <si>
    <t xml:space="preserve">https://letsgomaldives.com/wp-content/uploads/2022/12/KM-Festive-Brochure-2022-2023.pdf</t>
  </si>
  <si>
    <t xml:space="preserve">64d1c9b35b3376f214343e0837a5e4401dc76100bdf94165ec183cc0e16a9299</t>
  </si>
  <si>
    <t xml:space="preserve">library/173_kurumba-maldives/calendar/2023_KM-Festive-Brochure-2022-2023.pdf</t>
  </si>
  <si>
    <t xml:space="preserve">2027_VilamendhooFactsheet151126103127Rev050626.pdf</t>
  </si>
  <si>
    <t xml:space="preserve">vilamendhoo.com</t>
  </si>
  <si>
    <t xml:space="preserve">https://img.crownandchamparesorts.com/vlm/VilamendhooFactsheet151126103127Rev050626.pdf</t>
  </si>
  <si>
    <t xml:space="preserve">1eeade85eb398307b02d7edb1cf65e74d6a19af25ff135cf08471a450c9390cd</t>
  </si>
  <si>
    <t xml:space="preserve">library/174_vilamendhoo-island-resort/factsheet/2027_VilamendhooFactsheet151126103127Rev050626.pdf</t>
  </si>
  <si>
    <t xml:space="preserve">2026_FactSheetVilamendhooVer260425.pdf</t>
  </si>
  <si>
    <t xml:space="preserve">https://dra0pipbd8ype.cloudfront.net/2025/06/FactSheetVilamendhooVer260425.pdf</t>
  </si>
  <si>
    <t xml:space="preserve">3a402f139f54937254e98b8f795fd705b15ef7b55983cd71e0b38ba16ed43216</t>
  </si>
  <si>
    <t xml:space="preserve">library/174_vilamendhoo-island-resort/factsheet/2026_FactSheetVilamendhooVer260425.pdf</t>
  </si>
  <si>
    <t xml:space="preserve">2025_FactSheetVilamendhoo110125103126Ver260425.pdf</t>
  </si>
  <si>
    <t xml:space="preserve">https://sales.crownandchamparesorts.com/wp-content/uploads/2025/12/FactSheetVilamendhoo110125103126Ver260425.pdf</t>
  </si>
  <si>
    <t xml:space="preserve">315c4ecaa34cef3212a795ca7c40dd540afa001f94b0b99c3253f080c83bde76</t>
  </si>
  <si>
    <t xml:space="preserve">library/174_vilamendhoo-island-resort/factsheet/2025_FactSheetVilamendhoo110125103126Ver260425.pdf</t>
  </si>
  <si>
    <t xml:space="preserve">2023_FactcSheetcVilamendhoo110123103124Rev123023.pdf</t>
  </si>
  <si>
    <t xml:space="preserve">https://dra0pipbd8ype.cloudfront.net/2024/01/FactcSheetcVilamendhoo110123103124Rev123023.pdf</t>
  </si>
  <si>
    <t xml:space="preserve">830d96ae6b923b2b74c2f7512ab6465707417281cb5db3560ec4f68b2ce98db7</t>
  </si>
  <si>
    <t xml:space="preserve">library/174_vilamendhoo-island-resort/factsheet/2023_FactcSheetcVilamendhoo110123103124Rev123023.pdf</t>
  </si>
  <si>
    <t xml:space="preserve">2021_FactSheetVilamendhoo110121103122Ver110121.pdf</t>
  </si>
  <si>
    <t xml:space="preserve">https://sales.crownandchamparesorts.com/wp-content/uploads/2023/08/FactSheetVilamendhoo110121103122Ver110121.pdf</t>
  </si>
  <si>
    <t xml:space="preserve">6671ba49d7716e12338b5e8703952f262059aefd7a7ee463e66c948b5ead1e99</t>
  </si>
  <si>
    <t xml:space="preserve">library/174_vilamendhoo-island-resort/factsheet/2021_FactSheetVilamendhoo110121103122Ver110121.pdf</t>
  </si>
  <si>
    <t xml:space="preserve">2020_FactSheetVilamendhoo110120103121Ver092220.pdf</t>
  </si>
  <si>
    <t xml:space="preserve">https://sales.crownandchamparesorts.com/wp-content/uploads/2018/10/FactSheetVilamendhoo110120103121Ver092220.pdf</t>
  </si>
  <si>
    <t xml:space="preserve">090d77f017ea3fe26f4fc55fc63f43139c041d85bbe5dc520b359f4943e34e6f</t>
  </si>
  <si>
    <t xml:space="preserve">library/174_vilamendhoo-island-resort/factsheet/2020_FactSheetVilamendhoo110120103121Ver092220.pdf</t>
  </si>
  <si>
    <t xml:space="preserve">2026_HoneymoonGuestInfoRatesVilamendhooVer020525.pdf</t>
  </si>
  <si>
    <t xml:space="preserve">https://dra0pipbd8ype.cloudfront.net/2025/06/HoneymoonGuestInfoRatesVilamendhooVer020525.pdf</t>
  </si>
  <si>
    <t xml:space="preserve">8daade670a6b2b418cae102e40cf33bae23d9b8017f49cb36e16f625c92b8a36</t>
  </si>
  <si>
    <t xml:space="preserve">library/174_vilamendhoo-island-resort/wedding/2026_HoneymoonGuestInfoRatesVilamendhooVer020525.pdf</t>
  </si>
  <si>
    <t xml:space="preserve">2023_Honeymoon-Guest-information-and-Rate-2023.pdf</t>
  </si>
  <si>
    <t xml:space="preserve">https://dra0pipbd8ype.cloudfront.net/2023/01/Honeymoon-Guest-information-and-Rate-2023.pdf</t>
  </si>
  <si>
    <t xml:space="preserve">e573e598eea51c54620b4eb52a44ab9e7368b97313f72c8d9e904980abb28b1b</t>
  </si>
  <si>
    <t xml:space="preserve">library/174_vilamendhoo-island-resort/wedding/2023_Honeymoon-Guest-information-and-Rate-2023.pdf</t>
  </si>
  <si>
    <t xml:space="preserve">2025_Vilamendhoo_IslandMapExitSigns-Apr25.pdf</t>
  </si>
  <si>
    <t xml:space="preserve">https://dra0pipbd8ype.cloudfront.net/2025/04/Vilamendhoo_IslandMapExitSigns-Apr25.pdf</t>
  </si>
  <si>
    <t xml:space="preserve">https://sales.crownandchamparesorts.com/wp-content/uploads/2025/08/Vilamendhoo_IslandMapExitSigns-Apr25.pdf | https://dra0pipbd8ype.cloudfront.net/2025/04/Vilamendhoo_IslandMapExitSigns-Apr25.pdf</t>
  </si>
  <si>
    <t xml:space="preserve">814ebed6dce4b6cab096745a7f427ff0428898c7545124cb1ce705db7d0c1f98</t>
  </si>
  <si>
    <t xml:space="preserve">library/174_vilamendhoo-island-resort/map/2025_Vilamendhoo_IslandMapExitSigns-Apr25.pdf</t>
  </si>
  <si>
    <t xml:space="preserve">2018_MapVilamendhoo120418ColorEnglish.pdf</t>
  </si>
  <si>
    <t xml:space="preserve">https://sales.crownandchamparesorts.com/wp-content/uploads/2019/05/MapVilamendhoo120418ColorEnglish.pdf</t>
  </si>
  <si>
    <t xml:space="preserve">https://sales.crownandchamparesorts.com/wp-content/uploads/2019/05/MapVilamendhoo120418ColorEnglish.pdf | https://sales.crownandchamparesorts.com/wp-content/uploads/2018/04/MapVilamendhoo120418ColorEnglish.pdf</t>
  </si>
  <si>
    <t xml:space="preserve">058ab616db8d5fde05398b011bbcb70ec2ca1596422e8ad1dcd704fdf38d6643</t>
  </si>
  <si>
    <t xml:space="preserve">library/174_vilamendhoo-island-resort/map/2018_MapVilamendhoo120418ColorEnglish.pdf</t>
  </si>
  <si>
    <t xml:space="preserve">2026_VILAMENDHOO-DIVE-SITE-MAP_23AUG2026.pdf</t>
  </si>
  <si>
    <t xml:space="preserve">https://dra0pipbd8ype.cloudfront.net/2026/08/VILAMENDHOO-DIVE-SITE-MAP_23AUG2026.pdf</t>
  </si>
  <si>
    <t xml:space="preserve">c109281cabab7dc3e15f1723c419f63be5b241fc12681025cb9b164df3cf6d0c</t>
  </si>
  <si>
    <t xml:space="preserve">library/174_vilamendhoo-island-resort/dive_map/2026_VILAMENDHOO-DIVE-SITE-MAP_23AUG2026.pdf</t>
  </si>
  <si>
    <t xml:space="preserve">2025_DuniyeSpaMenuA3VilamendhooVer210425_English.pdf</t>
  </si>
  <si>
    <t xml:space="preserve">https://dra0pipbd8ype.cloudfront.net/2025/06/DuniyeSpaMenuA3VilamendhooVer210425_English.pdf</t>
  </si>
  <si>
    <t xml:space="preserve">cc1e28ba7c269179b969ac6f4805b0eea121e34f48c828c8dc79907c34e09cb9</t>
  </si>
  <si>
    <t xml:space="preserve">library/174_vilamendhoo-island-resort/spa_menu/2025_DuniyeSpaMenuA3VilamendhooVer210425_English.pdf</t>
  </si>
  <si>
    <t xml:space="preserve">2023_Vilamendhoo-Wellness-Menu-2023.pdf</t>
  </si>
  <si>
    <t xml:space="preserve">https://dra0pipbd8ype.cloudfront.net/2023/01/Vilamendhoo-Wellness-Menu-2023.pdf</t>
  </si>
  <si>
    <t xml:space="preserve">895b2f8a6b229a7bbc8aab9dc8b4b30a823a79cde3bf2c3fd0c9ccc47083f983</t>
  </si>
  <si>
    <t xml:space="preserve">library/174_vilamendhoo-island-resort/spa_menu/2023_Vilamendhoo-Wellness-Menu-2023.pdf</t>
  </si>
  <si>
    <t xml:space="preserve">2026_Valentines-info-dinner-menu_2026.pdf</t>
  </si>
  <si>
    <t xml:space="preserve">https://dra0pipbd8ype.cloudfront.net/2026/01/Valentines-info-dinner-menu_2026.pdf</t>
  </si>
  <si>
    <t xml:space="preserve">501b92b3e8c1e8351ab2306e5bf95eed3ce2ac7312b8c0559c9b6c5152e42e66</t>
  </si>
  <si>
    <t xml:space="preserve">library/174_vilamendhoo-island-resort/dining_menu/2026_Valentines-info-dinner-menu_2026.pdf</t>
  </si>
  <si>
    <t xml:space="preserve">ambiguous match [174]</t>
  </si>
  <si>
    <t xml:space="preserve">2025_Vila_Wine_Menu_Rev201225WO.pdf</t>
  </si>
  <si>
    <t xml:space="preserve">https://dra0pipbd8ype.cloudfront.net/2025/12/Vila_Wine_Menu_Rev201225WO.pdf</t>
  </si>
  <si>
    <t xml:space="preserve">eb4fdecbacff0fc52d9ae3f3e1cae06457ef9b78aefd537e2d15de6d3491126c</t>
  </si>
  <si>
    <t xml:space="preserve">library/174_vilamendhoo-island-resort/dining_menu/2025_Vila_Wine_Menu_Rev201225WO.pdf</t>
  </si>
  <si>
    <t xml:space="preserve">2025_Vilamendhoo-Sunset-Bar-AIP-Beverage-Snack.pdf</t>
  </si>
  <si>
    <t xml:space="preserve">https://dra0pipbd8ype.cloudfront.net/2025/07/Vilamendhoo-Sunset-Bar-AIP-Beverage-Snack.pdf</t>
  </si>
  <si>
    <t xml:space="preserve">f86271e3863abcad894d9fffea8875c6aaca225e0c893ba1885f3a609c181356</t>
  </si>
  <si>
    <t xml:space="preserve">library/174_vilamendhoo-island-resort/dining_menu/2025_Vilamendhoo-Sunset-Bar-AIP-Beverage-Snack.pdf</t>
  </si>
  <si>
    <t xml:space="preserve">2025_Vilamendhoo-Bonthi-Bar-AIP-Beverage-Snack-Menu.pdf</t>
  </si>
  <si>
    <t xml:space="preserve">https://dra0pipbd8ype.cloudfront.net/2025/07/Vilamendhoo-Bonthi-Bar-AIP-Beverage-Snack-Menu.pdf</t>
  </si>
  <si>
    <t xml:space="preserve">712aafb8ee848eca16cb0f547d810638c77e87cf36973eb24b8eeaa10dcf0e5b</t>
  </si>
  <si>
    <t xml:space="preserve">library/174_vilamendhoo-island-resort/dining_menu/2025_Vilamendhoo-Bonthi-Bar-AIP-Beverage-Snack-Menu.pdf</t>
  </si>
  <si>
    <t xml:space="preserve">2025_Vilamendhoo-Boashi-Bar-AIP-Beverage-Menu.pdf</t>
  </si>
  <si>
    <t xml:space="preserve">https://dra0pipbd8ype.cloudfront.net/2025/07/Vilamendhoo-Boashi-Bar-AIP-Beverage-Menu.pdf</t>
  </si>
  <si>
    <t xml:space="preserve">887b77c91c7b22bfabd394453c60a229dd3d0e8d9550b3d8fdd9295ba303c7b3</t>
  </si>
  <si>
    <t xml:space="preserve">library/174_vilamendhoo-island-resort/dining_menu/2025_Vilamendhoo-Boashi-Bar-AIP-Beverage-Menu.pdf</t>
  </si>
  <si>
    <t xml:space="preserve">2025_Vilamendhoo-Asian-Wok-AIP-Beverage-Menu.pdf</t>
  </si>
  <si>
    <t xml:space="preserve">https://dra0pipbd8ype.cloudfront.net/2025/07/Vilamendhoo-Asian-Wok-AIP-Beverage-Menu.pdf</t>
  </si>
  <si>
    <t xml:space="preserve">a0f924de741cec763fe3b34d8e49adc082d8d69ec1aed463f6897ee25f1389a8</t>
  </si>
  <si>
    <t xml:space="preserve">library/174_vilamendhoo-island-resort/dining_menu/2025_Vilamendhoo-Asian-Wok-AIP-Beverage-Menu.pdf</t>
  </si>
  <si>
    <t xml:space="preserve">2025_Vilamendhoo-Ahima-AIP-Beverage-Menu.pdf</t>
  </si>
  <si>
    <t xml:space="preserve">https://dra0pipbd8ype.cloudfront.net/2025/07/Vilamendhoo-Ahima-AIP-Beverage-Menu.pdf</t>
  </si>
  <si>
    <t xml:space="preserve">d7ee54f06fb71c781bc3bed670d31560602d8d75e42ad173562d314c8a5011d5</t>
  </si>
  <si>
    <t xml:space="preserve">library/174_vilamendhoo-island-resort/dining_menu/2025_Vilamendhoo-Ahima-AIP-Beverage-Menu.pdf</t>
  </si>
  <si>
    <t xml:space="preserve">2025_Vilamendhoo-In-Villa-Dinning-Menu.pdf</t>
  </si>
  <si>
    <t xml:space="preserve">https://dra0pipbd8ype.cloudfront.net/2025/07/Vilamendhoo-In-Villa-Dinning-Menu.pdf</t>
  </si>
  <si>
    <t xml:space="preserve">960066c167cb3ca6ee623c084d9fcd2728d6ea7df1c73d99a2c1e57da6e07600</t>
  </si>
  <si>
    <t xml:space="preserve">library/174_vilamendhoo-island-resort/dining_menu/2025_Vilamendhoo-In-Villa-Dinning-Menu.pdf</t>
  </si>
  <si>
    <t xml:space="preserve">2025_Vilamendhoo-Funama-AIP-Beverage-Menu.pdf</t>
  </si>
  <si>
    <t xml:space="preserve">https://dra0pipbd8ype.cloudfront.net/2025/07/Vilamendhoo-Funama-AIP-Beverage-Menu.pdf</t>
  </si>
  <si>
    <t xml:space="preserve">aff16fbd748a4e179fe3f64a3c5d24bd51c8c89a7d1a8646866168efb856c0ac</t>
  </si>
  <si>
    <t xml:space="preserve">library/174_vilamendhoo-island-resort/dining_menu/2025_Vilamendhoo-Funama-AIP-Beverage-Menu.pdf</t>
  </si>
  <si>
    <t xml:space="preserve">2025_Vilamendhoo-In-Villa-Bevereage-Menu-010725.pdf</t>
  </si>
  <si>
    <t xml:space="preserve">https://dra0pipbd8ype.cloudfront.net/2025/07/Vilamendhoo-In-Villa-Bevereage-Menu-010725.pdf</t>
  </si>
  <si>
    <t xml:space="preserve">fd4bae0d3f1c947352e1408e41bb2629d408e8a361b41d15f8c17d0d0ad5f328</t>
  </si>
  <si>
    <t xml:space="preserve">library/174_vilamendhoo-island-resort/dining_menu/2025_Vilamendhoo-In-Villa-Bevereage-Menu-010725.pdf</t>
  </si>
  <si>
    <t xml:space="preserve">2025_Vilamendhoo-Full-Moon-Beach-BBQ-Buffet-Menu-010725.pdf</t>
  </si>
  <si>
    <t xml:space="preserve">https://dra0pipbd8ype.cloudfront.net/2025/07/Vilamendhoo-Full-Moon-Beach-BBQ-Buffet-Menu-010725.pdf</t>
  </si>
  <si>
    <t xml:space="preserve">7c352d3f0a62a97310942ce7dd4de29b55b22c9b2ff6face8c96cf7bea8661f5</t>
  </si>
  <si>
    <t xml:space="preserve">library/174_vilamendhoo-island-resort/dining_menu/2025_Vilamendhoo-Full-Moon-Beach-BBQ-Buffet-Menu-010725.pdf</t>
  </si>
  <si>
    <t xml:space="preserve">2025_Vilamendhoo-Candle-Light-Dinner-Menu-010725.pdf</t>
  </si>
  <si>
    <t xml:space="preserve">https://dra0pipbd8ype.cloudfront.net/2025/07/Vilamendhoo-Candle-Light-Dinner-Menu-010725.pdf</t>
  </si>
  <si>
    <t xml:space="preserve">4a59c5997e1311c9fcf71c946e50035d5cacac61100a34421341277ce8030594</t>
  </si>
  <si>
    <t xml:space="preserve">library/174_vilamendhoo-island-resort/dining_menu/2025_Vilamendhoo-Candle-Light-Dinner-Menu-010725.pdf</t>
  </si>
  <si>
    <t xml:space="preserve">2025_Vilamendhoo-Bubbles-Lobster-Dinner-Menu-010725.pdf</t>
  </si>
  <si>
    <t xml:space="preserve">https://dra0pipbd8ype.cloudfront.net/2025/07/Vilamendhoo-Bubbles-Lobster-Dinner-Menu-010725.pdf</t>
  </si>
  <si>
    <t xml:space="preserve">652fe4bf9ea789a8967165069ea78735119cc335f4a7980fc9dd4ab5706818a1</t>
  </si>
  <si>
    <t xml:space="preserve">library/174_vilamendhoo-island-resort/dining_menu/2025_Vilamendhoo-Bubbles-Lobster-Dinner-Menu-010725.pdf</t>
  </si>
  <si>
    <t xml:space="preserve">2025_Vilamendhoo-Private-Beach-BBQ-Menu-010725.pdf</t>
  </si>
  <si>
    <t xml:space="preserve">https://dra0pipbd8ype.cloudfront.net/2025/07/Vilamendhoo-Private-Beach-BBQ-Menu-010725.pdf</t>
  </si>
  <si>
    <t xml:space="preserve">0c42c08eb4bbdbed5acdea296a5880bf6f497b28a6c86bae76b01528e4890e0b</t>
  </si>
  <si>
    <t xml:space="preserve">library/174_vilamendhoo-island-resort/dining_menu/2025_Vilamendhoo-Private-Beach-BBQ-Menu-010725.pdf</t>
  </si>
  <si>
    <t xml:space="preserve">2025_Vilamendhoo-Seafood-Lovers-Dinner-010725.pdf</t>
  </si>
  <si>
    <t xml:space="preserve">https://dra0pipbd8ype.cloudfront.net/2025/07/Vilamendhoo-Seafood-Lovers-Dinner-010725.pdf</t>
  </si>
  <si>
    <t xml:space="preserve">f3e32a8f6ed9ca4bd7eed792fca21c53c1ca7171f5c2b213fc640169d6f1abd0</t>
  </si>
  <si>
    <t xml:space="preserve">library/174_vilamendhoo-island-resort/dining_menu/2025_Vilamendhoo-Seafood-Lovers-Dinner-010725.pdf</t>
  </si>
  <si>
    <t xml:space="preserve">2025_Vilamendhoo-Beach-BBQ-Dinner-Buffet-Menu-010725.pdf</t>
  </si>
  <si>
    <t xml:space="preserve">https://dra0pipbd8ype.cloudfront.net/2025/07/Vilamendhoo-Beach-BBQ-Dinner-Buffet-Menu-010725.pdf</t>
  </si>
  <si>
    <t xml:space="preserve">e3582b4fab30345519f0fbc5096f5b65039699df9698e07d557729ffadbf0ba7</t>
  </si>
  <si>
    <t xml:space="preserve">library/174_vilamendhoo-island-resort/dining_menu/2025_Vilamendhoo-Beach-BBQ-Dinner-Buffet-Menu-010725.pdf</t>
  </si>
  <si>
    <t xml:space="preserve">2025_Boashi-Bar-Ala-Carte-Beverage-Vilamendhoo.pdf</t>
  </si>
  <si>
    <t xml:space="preserve">https://dra0pipbd8ype.cloudfront.net/2025/07/Boashi-Bar-Ala-Carte-Beverage-Vilamendhoo.pdf</t>
  </si>
  <si>
    <t xml:space="preserve">2d9f9461c706ba48f7ecb89510d54f9ea2723cd3f2ab65dbb0f5f58f71f49d8a</t>
  </si>
  <si>
    <t xml:space="preserve">library/174_vilamendhoo-island-resort/dining_menu/2025_Boashi-Bar-Ala-Carte-Beverage-Vilamendhoo.pdf</t>
  </si>
  <si>
    <t xml:space="preserve">2025_Sunset-Bar-Ala-Carte-Beverage-Snacks-Vilamendhoo.pdf</t>
  </si>
  <si>
    <t xml:space="preserve">https://dra0pipbd8ype.cloudfront.net/2025/07/Sunset-Bar-Ala-Carte-Beverage-Snacks-Vilamendhoo.pdf</t>
  </si>
  <si>
    <t xml:space="preserve">892b5776d3bcc6a6a085c8b17e730e07fdfb5002984c90a72bc5c30fbac52471</t>
  </si>
  <si>
    <t xml:space="preserve">library/174_vilamendhoo-island-resort/dining_menu/2025_Sunset-Bar-Ala-Carte-Beverage-Snacks-Vilamendhoo.pdf</t>
  </si>
  <si>
    <t xml:space="preserve">2025_Bonthi-Bar-Ala-Carte-Beverage-Snacks-Vilamendhoo.pdf</t>
  </si>
  <si>
    <t xml:space="preserve">https://dra0pipbd8ype.cloudfront.net/2025/07/Bonthi-Bar-Ala-Carte-Beverage-Snacks-Vilamendhoo.pdf</t>
  </si>
  <si>
    <t xml:space="preserve">175eb7f7f43cb0ea0ddac2dad59e9604ee142ad274e9b0504a63fb89bebcc4ca</t>
  </si>
  <si>
    <t xml:space="preserve">library/174_vilamendhoo-island-resort/dining_menu/2025_Bonthi-Bar-Ala-Carte-Beverage-Snacks-Vilamendhoo.pdf</t>
  </si>
  <si>
    <t xml:space="preserve">2025_Hot-Rock-Menu-Vilamendhoo-010725.pdf</t>
  </si>
  <si>
    <t xml:space="preserve">https://dra0pipbd8ype.cloudfront.net/2025/07/Hot-Rock-Menu-Vilamendhoo-010725.pdf</t>
  </si>
  <si>
    <t xml:space="preserve">792d79d09aca5ce376b73ea0f8a2d3bdb82691b3861de5dda746e22af2aa72b0</t>
  </si>
  <si>
    <t xml:space="preserve">library/174_vilamendhoo-island-resort/dining_menu/2025_Hot-Rock-Menu-Vilamendhoo-010725.pdf</t>
  </si>
  <si>
    <t xml:space="preserve">2025_Ahima-Ala-Carte-Beverage-Menu-Vilamendhoo.pdf</t>
  </si>
  <si>
    <t xml:space="preserve">https://dra0pipbd8ype.cloudfront.net/2025/07/Ahima-Ala-Carte-Beverage-Menu-Vilamendhoo.pdf</t>
  </si>
  <si>
    <t xml:space="preserve">5da4949e8e1a2057e698bdb8b8ad226417863e3ca2558e99d06d1c4ecdf2071c</t>
  </si>
  <si>
    <t xml:space="preserve">library/174_vilamendhoo-island-resort/dining_menu/2025_Ahima-Ala-Carte-Beverage-Menu-Vilamendhoo.pdf</t>
  </si>
  <si>
    <t xml:space="preserve">2025_Funama-Ala-Carte-Beverage-Menu-Vilamendhoo.pdf</t>
  </si>
  <si>
    <t xml:space="preserve">https://dra0pipbd8ype.cloudfront.net/2025/07/Funama-Ala-Carte-Beverage-Menu-Vilamendhoo.pdf</t>
  </si>
  <si>
    <t xml:space="preserve">256fce861c11506cd9fdaa8549f14d47305d45216c744cf42350eaefe23f44bd</t>
  </si>
  <si>
    <t xml:space="preserve">library/174_vilamendhoo-island-resort/dining_menu/2025_Funama-Ala-Carte-Beverage-Menu-Vilamendhoo.pdf</t>
  </si>
  <si>
    <t xml:space="preserve">2025_Asian-Wok-Ala-Carte-Beverage-Menu-Vilamendhoo.pdf</t>
  </si>
  <si>
    <t xml:space="preserve">https://dra0pipbd8ype.cloudfront.net/2025/07/Asian-Wok-Ala-Carte-Beverage-Menu-Vilamendhoo.pdf</t>
  </si>
  <si>
    <t xml:space="preserve">e4b85738fc3859d0f527d9427ab924603e69eee94c2464377bc47a9be0ab5498</t>
  </si>
  <si>
    <t xml:space="preserve">library/174_vilamendhoo-island-resort/dining_menu/2025_Asian-Wok-Ala-Carte-Beverage-Menu-Vilamendhoo.pdf</t>
  </si>
  <si>
    <t xml:space="preserve">2025_Asian-Wok-A-La-Carte-Menu-Vilamendhoo.pdf</t>
  </si>
  <si>
    <t xml:space="preserve">https://dra0pipbd8ype.cloudfront.net/2025/07/Asian-Wok-A-La-Carte-Menu-Vilamendhoo.pdf</t>
  </si>
  <si>
    <t xml:space="preserve">d55d4dd987e73b947480b6d6bb0090b05879065d81dd74529c8382d671c557b6</t>
  </si>
  <si>
    <t xml:space="preserve">library/174_vilamendhoo-island-resort/dining_menu/2025_Asian-Wok-A-La-Carte-Menu-Vilamendhoo.pdf</t>
  </si>
  <si>
    <t xml:space="preserve">2025_VIL_Easter_Beach-BBQ-Dinner-min.pdf</t>
  </si>
  <si>
    <t xml:space="preserve">https://dra0pipbd8ype.cloudfront.net/2025/01/VIL_Easter_Beach-BBQ-Dinner-min.pdf</t>
  </si>
  <si>
    <t xml:space="preserve">39dffd5d6c70beb0caa5a6950f1b130e70270c997a32c21ff9dd5771db6c68dd</t>
  </si>
  <si>
    <t xml:space="preserve">library/174_vilamendhoo-island-resort/dining_menu/2025_VIL_Easter_Beach-BBQ-Dinner-min.pdf</t>
  </si>
  <si>
    <t xml:space="preserve">2025_Vila-Wine-Menu-040125.pdf</t>
  </si>
  <si>
    <t xml:space="preserve">https://dra0pipbd8ype.cloudfront.net/2025/01/Vila-Wine-Menu-040125.pdf</t>
  </si>
  <si>
    <t xml:space="preserve">5ca73824d364741199cf11402fce7a264890bada9cc359722ff10043469a6d09</t>
  </si>
  <si>
    <t xml:space="preserve">library/174_vilamendhoo-island-resort/dining_menu/2025_Vila-Wine-Menu-040125.pdf</t>
  </si>
  <si>
    <t xml:space="preserve">2024_VilaSnackMenuSunsetBarRev011124.pdf</t>
  </si>
  <si>
    <t xml:space="preserve">https://dra0pipbd8ype.cloudfront.net/2024/11/VilaSnackMenuSunsetBarRev011124.pdf</t>
  </si>
  <si>
    <t xml:space="preserve">d57e1fc07c72071e96ca4a5e840ab54db153eafaabf7c00e0a2774c1ac63c4d3</t>
  </si>
  <si>
    <t xml:space="preserve">library/174_vilamendhoo-island-resort/dining_menu/2024_VilaSnackMenuSunsetBarRev011124.pdf</t>
  </si>
  <si>
    <t xml:space="preserve">2024_VilaSnackMenuBoashiBarRev011124.pdf</t>
  </si>
  <si>
    <t xml:space="preserve">https://dra0pipbd8ype.cloudfront.net/2024/11/VilaSnackMenuBoashiBarRev011124.pdf</t>
  </si>
  <si>
    <t xml:space="preserve">73c2b4b65740a3c18e8bd66137d2d0708ff055dd4001da1f9badbbe7553ab07f</t>
  </si>
  <si>
    <t xml:space="preserve">library/174_vilamendhoo-island-resort/dining_menu/2024_VilaSnackMenuBoashiBarRev011124.pdf</t>
  </si>
  <si>
    <t xml:space="preserve">2024_VilaSnackMenuBonthiBarRev011124.pdf</t>
  </si>
  <si>
    <t xml:space="preserve">https://dra0pipbd8ype.cloudfront.net/2024/11/VilaSnackMenuBonthiBarRev011124.pdf</t>
  </si>
  <si>
    <t xml:space="preserve">a33386a6b5d9a434ab518592d66a76a4f894c6eb5317fe693d62e04418d0d09d</t>
  </si>
  <si>
    <t xml:space="preserve">library/174_vilamendhoo-island-resort/dining_menu/2024_VilaSnackMenuBonthiBarRev011124.pdf</t>
  </si>
  <si>
    <t xml:space="preserve">2024_Rum-Day-Menu-August-2024.pdf</t>
  </si>
  <si>
    <t xml:space="preserve">https://dra0pipbd8ype.cloudfront.net/2024/08/Rum-Day-Menu-August-2024.pdf</t>
  </si>
  <si>
    <t xml:space="preserve">99c6c73f003588415d4395cf1b483d98043c5b7e22a3c719a7002ebee01c442b</t>
  </si>
  <si>
    <t xml:space="preserve">library/174_vilamendhoo-island-resort/dining_menu/2024_Rum-Day-Menu-August-2024.pdf</t>
  </si>
  <si>
    <t xml:space="preserve">2024_VilamendhooBubblesLobsterDinnerRev260224.pdf</t>
  </si>
  <si>
    <t xml:space="preserve">https://dra0pipbd8ype.cloudfront.net/2024/02/VilamendhooBubblesLobsterDinnerRev260224.pdf</t>
  </si>
  <si>
    <t xml:space="preserve">e9e09d8e2832651d36d592bbe8829aa0b68bc4014d8efbfc7d7939e8330c1787</t>
  </si>
  <si>
    <t xml:space="preserve">library/174_vilamendhoo-island-resort/dining_menu/2024_VilamendhooBubblesLobsterDinnerRev260224.pdf</t>
  </si>
  <si>
    <t xml:space="preserve">2024_VilaValentinesDayDinnerMenu-2024-Without-Price-min-1.pdf</t>
  </si>
  <si>
    <t xml:space="preserve">https://dra0pipbd8ype.cloudfront.net/2024/01/VilaValentinesDayDinnerMenu-2024-Without-Price-min-1.pdf</t>
  </si>
  <si>
    <t xml:space="preserve">https://dra0pipbd8ype.cloudfront.net/2024/01/VilaValentinesDayDinnerMenu-2024-Without-Price-min-1.pdf | https://dra0pipbd8ype.cloudfront.net/2024/01/VilaValentinesDayDinnerMenu-2024-Without-Price-min.pdf</t>
  </si>
  <si>
    <t xml:space="preserve">b77f29737c62dbb480f6ac3113c56e4eb6a257d7d50a613414b009ad911bae2a</t>
  </si>
  <si>
    <t xml:space="preserve">library/174_vilamendhoo-island-resort/dining_menu/2024_VilaValentinesDayDinnerMenu-2024-Without-Price-min-1.pdf</t>
  </si>
  <si>
    <t xml:space="preserve">2023_VilaNewYearsEveGalaMenu2023.pdf</t>
  </si>
  <si>
    <t xml:space="preserve">https://dra0pipbd8ype.cloudfront.net/2023/12/VilaNewYearsEveGalaMenu2023.pdf</t>
  </si>
  <si>
    <t xml:space="preserve">026ef93d09109d36f2ef288f0ceb0892e1bedd19a0460eda5d912b5304ac45a6</t>
  </si>
  <si>
    <t xml:space="preserve">library/174_vilamendhoo-island-resort/dining_menu/2023_VilaNewYearsEveGalaMenu2023.pdf</t>
  </si>
  <si>
    <t xml:space="preserve">2023_VilaChristmasEveGalaMenu2023.pdf</t>
  </si>
  <si>
    <t xml:space="preserve">https://dra0pipbd8ype.cloudfront.net/2023/12/VilaChristmasEveGalaMenu2023.pdf</t>
  </si>
  <si>
    <t xml:space="preserve">259a19b8091f8c299eabfc7dd5b8e65444109ad06fc5b295ad34b03a28cb46fc</t>
  </si>
  <si>
    <t xml:space="preserve">library/174_vilamendhoo-island-resort/dining_menu/2023_VilaChristmasEveGalaMenu2023.pdf</t>
  </si>
  <si>
    <t xml:space="preserve">2023_VilaMenuPrivateBeachBBQMenu-compressed.pdf</t>
  </si>
  <si>
    <t xml:space="preserve">https://dra0pipbd8ype.cloudfront.net/2023/11/VilaMenuPrivateBeachBBQMenu-compressed.pdf</t>
  </si>
  <si>
    <t xml:space="preserve">bd36b7829d4f1ac6bc6d386103c042ce7debcddaf03a18bec39b60c31c12fc33</t>
  </si>
  <si>
    <t xml:space="preserve">library/174_vilamendhoo-island-resort/dining_menu/2023_VilaMenuPrivateBeachBBQMenu-compressed.pdf</t>
  </si>
  <si>
    <t xml:space="preserve">2023_VilaMenuBubblesLobsterDinner-compressed.pdf</t>
  </si>
  <si>
    <t xml:space="preserve">https://dra0pipbd8ype.cloudfront.net/2023/11/VilaMenuBubblesLobsterDinner-compressed.pdf</t>
  </si>
  <si>
    <t xml:space="preserve">d62bf93141b985a71ae55b274361f2e619a6b91323c414e4f52f45e867354e22</t>
  </si>
  <si>
    <t xml:space="preserve">library/174_vilamendhoo-island-resort/dining_menu/2023_VilaMenuBubblesLobsterDinner-compressed.pdf</t>
  </si>
  <si>
    <t xml:space="preserve">2023_AsianWokSetMenuAIPLunch011123Rev311023_compressed.pdf</t>
  </si>
  <si>
    <t xml:space="preserve">https://dra0pipbd8ype.cloudfront.net/2023/11/AsianWokSetMenuAIPLunch011123Rev311023_compressed.pdf</t>
  </si>
  <si>
    <t xml:space="preserve">d130d9aead0f9e9a39cc78f48bb77bb62a20fd1503cc69272a1e7a73ca4c106c</t>
  </si>
  <si>
    <t xml:space="preserve">library/174_vilamendhoo-island-resort/dining_menu/2023_AsianWokSetMenuAIPLunch011123Rev311023_compressed.pdf</t>
  </si>
  <si>
    <t xml:space="preserve">2023_AsianWokSetMenuAIPDinner011123Rev311023_compressed.pdf</t>
  </si>
  <si>
    <t xml:space="preserve">https://dra0pipbd8ype.cloudfront.net/2023/11/AsianWokSetMenuAIPDinner011123Rev311023_compressed.pdf</t>
  </si>
  <si>
    <t xml:space="preserve">cf4e4ef3d906b3080200d62c76ab6cb86f506312c947066780b254d4a5f38b10</t>
  </si>
  <si>
    <t xml:space="preserve">library/174_vilamendhoo-island-resort/dining_menu/2023_AsianWokSetMenuAIPDinner011123Rev311023_compressed.pdf</t>
  </si>
  <si>
    <t xml:space="preserve">2023_VilaValentinesDayDinnerMenu-Rev190123-Price-update_compressed.pdf</t>
  </si>
  <si>
    <t xml:space="preserve">https://dra0pipbd8ype.cloudfront.net/2023/02/VilaValentinesDayDinnerMenu-Rev190123-Price-update_compressed.pdf</t>
  </si>
  <si>
    <t xml:space="preserve">2b4fce9d0db5467aeb869c4a174a2c8e50d18f334f4db38a3542f97fda60b380</t>
  </si>
  <si>
    <t xml:space="preserve">library/174_vilamendhoo-island-resort/dining_menu/2023_VilaValentinesDayDinnerMenu-Rev190123-Price-update_compressed.pdf</t>
  </si>
  <si>
    <t xml:space="preserve">2023_VilaValentinesDayDinnerMenu-Rev190123-min.pdf</t>
  </si>
  <si>
    <t xml:space="preserve">https://dra0pipbd8ype.cloudfront.net/2023/01/VilaValentinesDayDinnerMenu-Rev190123-min.pdf</t>
  </si>
  <si>
    <t xml:space="preserve">174f9752563387b143f3e7819b95ff109ba62f6f1bd0acb4ed2a6b434ecb2f40</t>
  </si>
  <si>
    <t xml:space="preserve">library/174_vilamendhoo-island-resort/dining_menu/2023_VilaValentinesDayDinnerMenu-Rev190123-min.pdf</t>
  </si>
  <si>
    <t xml:space="preserve">2023_20.-Vilamendhoo-Signature-Ice-Cream-Menu-2023.pdf</t>
  </si>
  <si>
    <t xml:space="preserve">https://dra0pipbd8ype.cloudfront.net/2023/01/20.-Vilamendhoo-Signature-Ice-Cream-Menu-2023.pdf</t>
  </si>
  <si>
    <t xml:space="preserve">2bb4169244b3c12cffd35701bb3eafdffddb37246fe4b0cd35d6f1503c16e799</t>
  </si>
  <si>
    <t xml:space="preserve">library/174_vilamendhoo-island-resort/dining_menu/2023_20.-Vilamendhoo-Signature-Ice-Cream-Menu-2023.pdf</t>
  </si>
  <si>
    <t xml:space="preserve">2022_VilaMenu2022everageMenuBoashiBarRev011124.pdf</t>
  </si>
  <si>
    <t xml:space="preserve">https://dra0pipbd8ype.cloudfront.net/2024/11/VilaMenu2022everageMenuBoashiBarRev011124.pdf</t>
  </si>
  <si>
    <t xml:space="preserve">bebc7e33d60acc4270d1d0053ccc44733ba4982b3b3dab8dff4d2ab8889e3328</t>
  </si>
  <si>
    <t xml:space="preserve">library/174_vilamendhoo-island-resort/dining_menu/2022_VilaMenu2022everageMenuBoashiBarRev011124.pdf</t>
  </si>
  <si>
    <t xml:space="preserve">2022_VilaMenu2022Signature-Ice-Cream-Menu010123-NoPrice_compressed.pdf</t>
  </si>
  <si>
    <t xml:space="preserve">https://dra0pipbd8ype.cloudfront.net/2023/11/VilaMenu2022Signature-Ice-Cream-Menu010123-NoPrice_compressed.pdf</t>
  </si>
  <si>
    <t xml:space="preserve">712c21e883b8cc4f4deec4d338beb2c2dd3f934e932e97cd7ee000ad5859a8a1</t>
  </si>
  <si>
    <t xml:space="preserve">library/174_vilamendhoo-island-resort/dining_menu/2022_VilaMenu2022Signature-Ice-Cream-Menu010123-NoPrice_compressed.pdf</t>
  </si>
  <si>
    <t xml:space="preserve">2022_NewYearEveGalaDinnerMenu2022Rev231222_compressed.pdf</t>
  </si>
  <si>
    <t xml:space="preserve">https://dra0pipbd8ype.cloudfront.net/2022/12/NewYearEveGalaDinnerMenu2022Rev231222_compressed.pdf</t>
  </si>
  <si>
    <t xml:space="preserve">49544425f1e60fac8209c267b47dafc0c4004222c8b048d971ef3c4c6e8acfe6</t>
  </si>
  <si>
    <t xml:space="preserve">library/174_vilamendhoo-island-resort/dining_menu/2022_NewYearEveGalaDinnerMenu2022Rev231222_compressed.pdf</t>
  </si>
  <si>
    <t xml:space="preserve">2022_VilaMenu2022everageMenuBonthiBarRev011122-min.pdf</t>
  </si>
  <si>
    <t xml:space="preserve">https://dra0pipbd8ype.cloudfront.net/2022/11/VilaMenu2022everageMenuBonthiBarRev011122-min.pdf</t>
  </si>
  <si>
    <t xml:space="preserve">3b1c4f4fcfeb9a053b26eb8aa21a15552e008743ab46673504541bbaa7c39ba7</t>
  </si>
  <si>
    <t xml:space="preserve">library/174_vilamendhoo-island-resort/dining_menu/2022_VilaMenu2022everageMenuBonthiBarRev011122-min.pdf</t>
  </si>
  <si>
    <t xml:space="preserve">2022_VilaMenu2022BeverageMenuSunsetBarRev011122-Copy-min.pdf</t>
  </si>
  <si>
    <t xml:space="preserve">https://dra0pipbd8ype.cloudfront.net/2022/11/VilaMenu2022BeverageMenuSunsetBarRev011122-Copy-min.pdf</t>
  </si>
  <si>
    <t xml:space="preserve">70337320168239b66cbf1f18484849041776f1b13e0b97056ad895ee60cb84d8</t>
  </si>
  <si>
    <t xml:space="preserve">library/174_vilamendhoo-island-resort/dining_menu/2022_VilaMenu2022BeverageMenuSunsetBarRev011122-Copy-min.pdf</t>
  </si>
  <si>
    <t xml:space="preserve">2022_VilaMenu2022BeverageMenuAsianWokBarRestaurantRev011122-min.pdf</t>
  </si>
  <si>
    <t xml:space="preserve">https://dra0pipbd8ype.cloudfront.net/2022/11/VilaMenu2022BeverageMenuAsianWokBarRestaurantRev011122-min.pdf</t>
  </si>
  <si>
    <t xml:space="preserve">1f3a9706b21bb477a1f5bc1188998c3560734663037265793c7d86eada1a220f</t>
  </si>
  <si>
    <t xml:space="preserve">library/174_vilamendhoo-island-resort/dining_menu/2022_VilaMenu2022BeverageMenuAsianWokBarRestaurantRev011122-min.pdf</t>
  </si>
  <si>
    <t xml:space="preserve">2022_VilaMenu2022BeverageMenuFunamaRestaurantRev011122-min.pdf</t>
  </si>
  <si>
    <t xml:space="preserve">https://dra0pipbd8ype.cloudfront.net/2022/11/VilaMenu2022BeverageMenuFunamaRestaurantRev011122-min.pdf</t>
  </si>
  <si>
    <t xml:space="preserve">5de891d3cd35d5eec11af602734f5ce2f8a831eaf96c9927fcbcbe0d522d198f</t>
  </si>
  <si>
    <t xml:space="preserve">library/174_vilamendhoo-island-resort/dining_menu/2022_VilaMenu2022BeverageMenuFunamaRestaurantRev011122-min.pdf</t>
  </si>
  <si>
    <t xml:space="preserve">2022_VilaMenu2022BeverageMenuAhimaRestaurantRev011122-min.pdf</t>
  </si>
  <si>
    <t xml:space="preserve">https://dra0pipbd8ype.cloudfront.net/2022/11/VilaMenu2022BeverageMenuAhimaRestaurantRev011122-min.pdf</t>
  </si>
  <si>
    <t xml:space="preserve">4f35ce09fcbc7256a0f12233e82375f9338eb79939e55ed00febddd50e8c4583</t>
  </si>
  <si>
    <t xml:space="preserve">library/174_vilamendhoo-island-resort/dining_menu/2022_VilaMenu2022BeverageMenuAhimaRestaurantRev011122-min.pdf</t>
  </si>
  <si>
    <t xml:space="preserve">2022_VilaValentinesDayDinnerMenu-Rev070222.pdf</t>
  </si>
  <si>
    <t xml:space="preserve">https://dra0pipbd8ype.cloudfront.net/sites/3/2022/02/VilaValentinesDayDinnerMenu-Rev070222.pdf</t>
  </si>
  <si>
    <t xml:space="preserve">249f6db26c8fbe79d2a86e6e245652595a077bae122c0e1a4491ab4f7915780c</t>
  </si>
  <si>
    <t xml:space="preserve">library/174_vilamendhoo-island-resort/dining_menu/2022_VilaValentinesDayDinnerMenu-Rev070222.pdf</t>
  </si>
  <si>
    <t xml:space="preserve">2021_VilaNewYearsEveGalaMenu2021-min.pdf</t>
  </si>
  <si>
    <t xml:space="preserve">https://dra0pipbd8ype.cloudfront.net/2021/12/VilaNewYearsEveGalaMenu2021-min.pdf</t>
  </si>
  <si>
    <t xml:space="preserve">6db3e43c8824b664e71cbf4ee3a9d6ed16b60b5c697d3d2e38579bb24e73e125</t>
  </si>
  <si>
    <t xml:space="preserve">library/174_vilamendhoo-island-resort/dining_menu/2021_VilaNewYearsEveGalaMenu2021-min.pdf</t>
  </si>
  <si>
    <t xml:space="preserve">2021_VilaMenu2021-IceCreamMenuBonthiSunsetBarRev010921-min-1.pdf</t>
  </si>
  <si>
    <t xml:space="preserve">https://dra0pipbd8ype.cloudfront.net/2021/09/VilaMenu2021-IceCreamMenuBonthiSunsetBarRev010921-min-1.pdf</t>
  </si>
  <si>
    <t xml:space="preserve">30cfd370b4ad7aa31a22877c2914c27e67baf7e6a3ecb9b65e5cb53b04af5f30</t>
  </si>
  <si>
    <t xml:space="preserve">library/174_vilamendhoo-island-resort/dining_menu/2021_VilaMenu2021-IceCreamMenuBonthiSunsetBarRev010921-min-1.pdf</t>
  </si>
  <si>
    <t xml:space="preserve">2021_VilaMenu2021-IceCreamMenuBonthiSunsetBarRev010921-min.pdf</t>
  </si>
  <si>
    <t xml:space="preserve">https://dra0pipbd8ype.cloudfront.net/2021/09/VilaMenu2021-IceCreamMenuBonthiSunsetBarRev010921-min.pdf</t>
  </si>
  <si>
    <t xml:space="preserve">8dbad3e1cf623905fc6a90370606fc0d67582ffc73da468280c29bd35fdf7022</t>
  </si>
  <si>
    <t xml:space="preserve">library/174_vilamendhoo-island-resort/dining_menu/2021_VilaMenu2021-IceCreamMenuBonthiSunsetBarRev010921-min.pdf</t>
  </si>
  <si>
    <t xml:space="preserve">2018_VilaMenu2018BeverageMenuSunsetBarRev011123-compressed.pdf</t>
  </si>
  <si>
    <t xml:space="preserve">https://dra0pipbd8ype.cloudfront.net/2023/11/VilaMenu2018BeverageMenuSunsetBarRev011123-compressed.pdf</t>
  </si>
  <si>
    <t xml:space="preserve">b20ed36e8e23a5b0f073156c743524b1986561a2b3ad786dd864ceb00b697ea8</t>
  </si>
  <si>
    <t xml:space="preserve">library/174_vilamendhoo-island-resort/dining_menu/2018_VilaMenu2018BeverageMenuSunsetBarRev011123-compressed.pdf</t>
  </si>
  <si>
    <t xml:space="preserve">2026_Vilamendhoo-Dive-English_JAN26.pdf</t>
  </si>
  <si>
    <t xml:space="preserve">https://dra0pipbd8ype.cloudfront.net/2025/12/Vilamendhoo-Dive-English_JAN26.pdf</t>
  </si>
  <si>
    <t xml:space="preserve">89c2942d18f16de03b33d272331ba902ad0c2dc6839a2364ff5bec61153213e0</t>
  </si>
  <si>
    <t xml:space="preserve">library/174_vilamendhoo-island-resort/dive_prices/2026_Vilamendhoo-Dive-English_JAN26.pdf</t>
  </si>
  <si>
    <t xml:space="preserve">2026_Vilamendhoo-Freediving_JAN26.pdf</t>
  </si>
  <si>
    <t xml:space="preserve">https://dra0pipbd8ype.cloudfront.net/2025/12/Vilamendhoo-Freediving_JAN26.pdf</t>
  </si>
  <si>
    <t xml:space="preserve">ef34e5eb12369c128bf28c3f9dfba64b6ae85e30c689b1a091f6af7a01a8b582</t>
  </si>
  <si>
    <t xml:space="preserve">library/174_vilamendhoo-island-resort/dive_prices/2026_Vilamendhoo-Freediving_JAN26.pdf</t>
  </si>
  <si>
    <t xml:space="preserve">2026_Vilamendhoo-Water-Sports-Snorkeling_JAN26.pdf</t>
  </si>
  <si>
    <t xml:space="preserve">https://dra0pipbd8ype.cloudfront.net/2025/12/Vilamendhoo-Water-Sports-Snorkeling_JAN26.pdf</t>
  </si>
  <si>
    <t xml:space="preserve">20fdb536515339533fd981df543083d5c85ff8121bd4248f1f9b31bccc0eaedd</t>
  </si>
  <si>
    <t xml:space="preserve">library/174_vilamendhoo-island-resort/dive_prices/2026_Vilamendhoo-Water-Sports-Snorkeling_JAN26.pdf</t>
  </si>
  <si>
    <t xml:space="preserve">2026_SportsCenterPriceListVilamendhooVer020525.pdf</t>
  </si>
  <si>
    <t xml:space="preserve">https://dra0pipbd8ype.cloudfront.net/2025/06/SportsCenterPriceListVilamendhooVer020525.pdf</t>
  </si>
  <si>
    <t xml:space="preserve">cfd5e36325edfc975a70912e10afd41145a568c161c477f8429660f7bbcf7415</t>
  </si>
  <si>
    <t xml:space="preserve">library/174_vilamendhoo-island-resort/dive_prices/2026_SportsCenterPriceListVilamendhooVer020525.pdf</t>
  </si>
  <si>
    <t xml:space="preserve">2025_SnorkelingRentalPriceList260625.pdf</t>
  </si>
  <si>
    <t xml:space="preserve">https://dra0pipbd8ype.cloudfront.net/2025/07/SnorkelingRentalPriceList260625.pdf</t>
  </si>
  <si>
    <t xml:space="preserve">f21bd2d09ae4168e02e3ceb0a54b630a7c8f594b2b1d4cf603fd2b3bd6de9fa5</t>
  </si>
  <si>
    <t xml:space="preserve">library/174_vilamendhoo-island-resort/dive_prices/2025_SnorkelingRentalPriceList260625.pdf</t>
  </si>
  <si>
    <t xml:space="preserve">2025_WatersportsPriceList26062025.pdf</t>
  </si>
  <si>
    <t xml:space="preserve">https://dra0pipbd8ype.cloudfront.net/2025/07/WatersportsPriceList26062025.pdf</t>
  </si>
  <si>
    <t xml:space="preserve">a24542be9eb35c78c27c6e255a39c30ff2c719a5fc6476ffef8a5f90d82d829c</t>
  </si>
  <si>
    <t xml:space="preserve">library/174_vilamendhoo-island-resort/dive_prices/2025_WatersportsPriceList26062025.pdf</t>
  </si>
  <si>
    <t xml:space="preserve">2025_VilamendhooDivingPriceListVer110625_English.pdf</t>
  </si>
  <si>
    <t xml:space="preserve">https://dra0pipbd8ype.cloudfront.net/2025/06/VilamendhooDivingPriceListVer110625_English.pdf</t>
  </si>
  <si>
    <t xml:space="preserve">50f07fb7695881cb364a47e422d6b3bef076f2e890a3865b84eccffd64cd2070</t>
  </si>
  <si>
    <t xml:space="preserve">library/174_vilamendhoo-island-resort/dive_prices/2025_VilamendhooDivingPriceListVer110625_English.pdf</t>
  </si>
  <si>
    <t xml:space="preserve">2025_2025_VILAMENDHOO_SNK_WS.pdf</t>
  </si>
  <si>
    <t xml:space="preserve">https://dra0pipbd8ype.cloudfront.net/2025/03/2025_VILAMENDHOO_SNK_WS.pdf</t>
  </si>
  <si>
    <t xml:space="preserve">4d0fa218ab893b2d45fa70a02f18208bc3c21068a03def409e4b75eed56b9162</t>
  </si>
  <si>
    <t xml:space="preserve">library/174_vilamendhoo-island-resort/dive_prices/2025_2025_VILAMENDHOO_SNK_WS.pdf</t>
  </si>
  <si>
    <t xml:space="preserve">2022_VILAMENDHOO-DIVE-GERMAN.pdf</t>
  </si>
  <si>
    <t xml:space="preserve">https://dra0pipbd8ype.cloudfront.net/2022/11/VILAMENDHOO-DIVE-GERMAN.pdf</t>
  </si>
  <si>
    <t xml:space="preserve">58927937b5aa96d418cf4d7700eb9007fdb2af8c8cff1280113a8825c2726c26</t>
  </si>
  <si>
    <t xml:space="preserve">library/174_vilamendhoo-island-resort/dive_prices/2022_VILAMENDHOO-DIVE-GERMAN.pdf</t>
  </si>
  <si>
    <t xml:space="preserve">2022_VILAMENDHOO-DIVE-FRENCH.pdf</t>
  </si>
  <si>
    <t xml:space="preserve">https://dra0pipbd8ype.cloudfront.net/2022/11/VILAMENDHOO-DIVE-FRENCH.pdf</t>
  </si>
  <si>
    <t xml:space="preserve">a9b472dbdc534f90c0c4be623f736429ef79ccf886b7929a7c24bb5fdbf751a4</t>
  </si>
  <si>
    <t xml:space="preserve">library/174_vilamendhoo-island-resort/dive_prices/2022_VILAMENDHOO-DIVE-FRENCH.pdf</t>
  </si>
  <si>
    <t xml:space="preserve">2022_Diving-price-list-01.11.2022.VILAMENDHOO.pdf</t>
  </si>
  <si>
    <t xml:space="preserve">https://dra0pipbd8ype.cloudfront.net/2022/08/Diving-price-list-01.11.2022.VILAMENDHOO.pdf</t>
  </si>
  <si>
    <t xml:space="preserve">b53cb49c673c35175f18764db7ac045b7d8d9a43595c8b34c409e2c90c6ace1f</t>
  </si>
  <si>
    <t xml:space="preserve">library/174_vilamendhoo-island-resort/dive_prices/2022_Diving-price-list-01.11.2022.VILAMENDHOO.pdf</t>
  </si>
  <si>
    <t xml:space="preserve">2022_Diver_Medical_Participant_Questionnaire_10346_EN_English_2022-02-01.pdf</t>
  </si>
  <si>
    <t xml:space="preserve">https://dra0pipbd8ype.cloudfront.net/2022/08/Diver_Medical_Participant_Questionnaire_10346_EN_English_2022-02-01.pdf</t>
  </si>
  <si>
    <t xml:space="preserve">ad3d09dc2c83e3a11bfb2b088fb458cf6d6c52c4ca37c804a54bfd7dac6447ac</t>
  </si>
  <si>
    <t xml:space="preserve">library/174_vilamendhoo-island-resort/dive_prices/2022_Diver_Medical_Participant_Questionnaire_10346_EN_English_2022-02-01.pdf</t>
  </si>
  <si>
    <t xml:space="preserve">2021_PRICE-LIST-WATER-SPORTS-VILAMENDHOO-NON-MOTORIZED_04012021.pdf</t>
  </si>
  <si>
    <t xml:space="preserve">https://dra0pipbd8ype.cloudfront.net/2021/09/PRICE-LIST-WATER-SPORTS-VILAMENDHOO-NON-MOTORIZED_04012021.pdf</t>
  </si>
  <si>
    <t xml:space="preserve">da199adb993af9f82237beaacde29e019748361d37bbab30250df407dd56b1bb</t>
  </si>
  <si>
    <t xml:space="preserve">library/174_vilamendhoo-island-resort/dive_prices/2021_PRICE-LIST-WATER-SPORTS-VILAMENDHOO-NON-MOTORIZED_04012021.pdf</t>
  </si>
  <si>
    <t xml:space="preserve">2021_SportsCenterPriceListVilamendhoo20202021Rev210321.pdf</t>
  </si>
  <si>
    <t xml:space="preserve">https://dra0pipbd8ype.cloudfront.net/2021/03/SportsCenterPriceListVilamendhoo20202021Rev210321.pdf</t>
  </si>
  <si>
    <t xml:space="preserve">b853724eda5c38369b040f5e7a55b7a0fb24bff5bbdb98f1d6dbc296b96bbb0d</t>
  </si>
  <si>
    <t xml:space="preserve">library/174_vilamendhoo-island-resort/dive_prices/2021_SportsCenterPriceListVilamendhoo20202021Rev210321.pdf</t>
  </si>
  <si>
    <t xml:space="preserve">2019_DiveCenterEuroDiversScubaDivingPriceListVilamendhoo.pdf</t>
  </si>
  <si>
    <t xml:space="preserve">http://img.crownandchamparesorts.com/DiveCenterEuroDiversScubaDivingPriceListVilamendhoo.pdf</t>
  </si>
  <si>
    <t xml:space="preserve">f020f93dd2ce6dfacacaf80a7ae383c7cd378e6cd6f9e316bdd0418d34f9cfb4</t>
  </si>
  <si>
    <t xml:space="preserve">library/174_vilamendhoo-island-resort/dive_prices/2019_DiveCenterEuroDiversScubaDivingPriceListVilamendhoo.pdf</t>
  </si>
  <si>
    <t xml:space="preserve">2016_DiveCenterEuroDiversInformationVilamendhoVer052119.pdf</t>
  </si>
  <si>
    <t xml:space="preserve">https://dra0pipbd8ype.cloudfront.net/2019/11/DiveCenterEuroDiversInformationVilamendhoVer052119.pdf</t>
  </si>
  <si>
    <t xml:space="preserve">8552f5b2114b66c940985eb9d78c8a08e28537b83bfd12a67a58c77c60426da0</t>
  </si>
  <si>
    <t xml:space="preserve">library/174_vilamendhoo-island-resort/dive_prices/2016_DiveCenterEuroDiversInformationVilamendhoVer052119.pdf</t>
  </si>
  <si>
    <t xml:space="preserve">2024_ExcursionProgramVilamendhoo110124103125C.pdf</t>
  </si>
  <si>
    <t xml:space="preserve">https://dra0pipbd8ype.cloudfront.net/2026/02/ExcursionProgramVilamendhoo110124103125C.pdf</t>
  </si>
  <si>
    <t xml:space="preserve">b7882b637fadaee553072420379a8e1d746e6efa97d5d6cd31451b903f4cebf1</t>
  </si>
  <si>
    <t xml:space="preserve">library/174_vilamendhoo-island-resort/excursions/2024_ExcursionProgramVilamendhoo110124103125C.pdf</t>
  </si>
  <si>
    <t xml:space="preserve">2026_VilaAllInclusiveDineAroundPackage111526103127Rev050626.pdf</t>
  </si>
  <si>
    <t xml:space="preserve">2026-11-15</t>
  </si>
  <si>
    <t xml:space="preserve">https://dra0pipbd8ype.cloudfront.net/2026/05/VilaAllInclusiveDineAroundPackage111526103127Rev050626.pdf</t>
  </si>
  <si>
    <t xml:space="preserve">dfb370b59d627a3f1af720b155d8e6024bd282ac7d52e7964b93f9b81b501a4a</t>
  </si>
  <si>
    <t xml:space="preserve">library/174_vilamendhoo-island-resort/all_inclusive/2026_VilaAllInclusiveDineAroundPackage111526103127Rev050626.pdf</t>
  </si>
  <si>
    <t xml:space="preserve">2025_Hot-Rock-Specials-Vilamendhoo-010725.pdf</t>
  </si>
  <si>
    <t xml:space="preserve">https://dra0pipbd8ype.cloudfront.net/2025/07/Hot-Rock-Specials-Vilamendhoo-010725.pdf</t>
  </si>
  <si>
    <t xml:space="preserve">c160572c973bdbc316a08c7a69af3e9bd2ce740b8681bdc63c7969cd3f524c3d</t>
  </si>
  <si>
    <t xml:space="preserve">library/174_vilamendhoo-island-resort/all_inclusive/2025_Hot-Rock-Specials-Vilamendhoo-010725.pdf</t>
  </si>
  <si>
    <t xml:space="preserve">2024_World-Health-Day-7-April-packages-Apr24.pdf</t>
  </si>
  <si>
    <t xml:space="preserve">https://dra0pipbd8ype.cloudfront.net/2024/04/World-Health-Day-7-April-packages-Apr24.pdf</t>
  </si>
  <si>
    <t xml:space="preserve">67381314bc8cc9e09cf15987b58dcf36314dc696db11f35b6a4c5f54ca3024a1</t>
  </si>
  <si>
    <t xml:space="preserve">library/174_vilamendhoo-island-resort/all_inclusive/2024_World-Health-Day-7-April-packages-Apr24.pdf</t>
  </si>
  <si>
    <t xml:space="preserve">2024_World-Health-Day-7-April-Beach-Stretch-Apr24.pdf</t>
  </si>
  <si>
    <t xml:space="preserve">https://dra0pipbd8ype.cloudfront.net/2024/04/World-Health-Day-7-April-Beach-Stretch-Apr24.pdf</t>
  </si>
  <si>
    <t xml:space="preserve">5af37790d78dcf3dec3605c2efaaefd2cbdc57448a34a4db4ca48db54558a2b4</t>
  </si>
  <si>
    <t xml:space="preserve">library/174_vilamendhoo-island-resort/all_inclusive/2024_World-Health-Day-7-April-Beach-Stretch-Apr24.pdf</t>
  </si>
  <si>
    <t xml:space="preserve">2024_Earth-Day-Apr2024.pdf</t>
  </si>
  <si>
    <t xml:space="preserve">https://dra0pipbd8ype.cloudfront.net/2024/04/Earth-Day-Apr2024.pdf</t>
  </si>
  <si>
    <t xml:space="preserve">bde65243ec80af85812c27c45abf20e1b01bc9ac38afeffd6e466e150a0a1d31</t>
  </si>
  <si>
    <t xml:space="preserve">library/174_vilamendhoo-island-resort/all_inclusive/2024_Earth-Day-Apr2024.pdf</t>
  </si>
  <si>
    <t xml:space="preserve">2024_VLM_Easter_Specials_2024.pdf</t>
  </si>
  <si>
    <t xml:space="preserve">https://dra0pipbd8ype.cloudfront.net/2024/02/VLM_Easter_Specials_2024.pdf</t>
  </si>
  <si>
    <t xml:space="preserve">ec3fa5f60dbf16d0c9327683a9b522622db279d5ecda70a2ce2d652978bcbdc0</t>
  </si>
  <si>
    <t xml:space="preserve">library/174_vilamendhoo-island-resort/all_inclusive/2024_VLM_Easter_Specials_2024.pdf</t>
  </si>
  <si>
    <t xml:space="preserve">2024_Vilamendhoo-Island-Sustainability-Report-2024-min.pdf</t>
  </si>
  <si>
    <t xml:space="preserve">https://dra0pipbd8ype.cloudfront.net/2024/07/Vilamendhoo-Island-Sustainability-Report-2024-min.pdf</t>
  </si>
  <si>
    <t xml:space="preserve">2309a6ce1a5c09454d7c057e67de638432cc39e46e90400d5308d2d8d8bc6c49</t>
  </si>
  <si>
    <t xml:space="preserve">library/174_vilamendhoo-island-resort/sustainability/2024_Vilamendhoo-Island-Sustainability-Report-2024-min.pdf</t>
  </si>
  <si>
    <t xml:space="preserve">2017_Vilamendhoo_Maldives_Travelife_Sustainability-Report_En_V4.pdf</t>
  </si>
  <si>
    <t xml:space="preserve">https://dra0pipbd8ype.cloudfront.net/2023/02/Vilamendhoo_Maldives_Travelife_Sustainability-Report_En_V4.pdf</t>
  </si>
  <si>
    <t xml:space="preserve">2ad050ab9e0edb34840673d0629d78bc3abbff48ffcf7487c58b68329689cba3</t>
  </si>
  <si>
    <t xml:space="preserve">library/174_vilamendhoo-island-resort/sustainability/2017_Vilamendhoo_Maldives_Travelife_Sustainability-Report_En_V4.pdf</t>
  </si>
  <si>
    <t xml:space="preserve">2017_Vilamendhoo_Travelife_Sustainability-Report_final.pdf</t>
  </si>
  <si>
    <t xml:space="preserve">https://dra0pipbd8ype.cloudfront.net/2022/10/Vilamendhoo_Travelife_Sustainability-Report_final.pdf</t>
  </si>
  <si>
    <t xml:space="preserve">e172e53e20dcfbfa9c10396b13c566032cdd8fb2ce74736e7328ffcfee62d0a3</t>
  </si>
  <si>
    <t xml:space="preserve">library/174_vilamendhoo-island-resort/sustainability/2017_Vilamendhoo_Travelife_Sustainability-Report_final.pdf</t>
  </si>
  <si>
    <t xml:space="preserve">2017_Vilamendhoo_Maldives_Travelife_Sustainability-Report_121220_compressed.pdf</t>
  </si>
  <si>
    <t xml:space="preserve">https://dra0pipbd8ype.cloudfront.net/2021/03/Vilamendhoo_Maldives_Travelife_Sustainability-Report_121220_compressed.pdf</t>
  </si>
  <si>
    <t xml:space="preserve">6b0f27aee4581f38e6d02dea047cf11787d408751adcc0c918746ab60802ec1b</t>
  </si>
  <si>
    <t xml:space="preserve">library/174_vilamendhoo-island-resort/sustainability/2017_Vilamendhoo_Maldives_Travelife_Sustainability-Report_121220_compressed.pdf</t>
  </si>
  <si>
    <t xml:space="preserve">2026_TransferPolicySeaplaneVilamendhooVer18062025.pdf</t>
  </si>
  <si>
    <t xml:space="preserve">https://dra0pipbd8ype.cloudfront.net/2025/06/TransferPolicySeaplaneVilamendhooVer18062025.pdf</t>
  </si>
  <si>
    <t xml:space="preserve">02b398d77d74f385ae719085ccd336111ad733d3841db275f9674f92978acaa7</t>
  </si>
  <si>
    <t xml:space="preserve">library/174_vilamendhoo-island-resort/calendar/2026_TransferPolicySeaplaneVilamendhooVer18062025.pdf</t>
  </si>
  <si>
    <t xml:space="preserve">2025_Vilamendhoo-Festive-Season-2024-2025-v2-03122024.pdf</t>
  </si>
  <si>
    <t xml:space="preserve">https://dra0pipbd8ype.cloudfront.net/2024/12/Vilamendhoo-Festive-Season-2024-2025-v2-03122024.pdf</t>
  </si>
  <si>
    <t xml:space="preserve">98141e4bfa7952f44f07388442023a9afee70dd23a6b772755e16c2516c5d610</t>
  </si>
  <si>
    <t xml:space="preserve">library/174_vilamendhoo-island-resort/calendar/2025_Vilamendhoo-Festive-Season-2024-2025-v2-03122024.pdf</t>
  </si>
  <si>
    <t xml:space="preserve">2023_Vila-Valentines-Programme-2023_compressed.pdf</t>
  </si>
  <si>
    <t xml:space="preserve">https://dra0pipbd8ype.cloudfront.net/2023/02/Vila-Valentines-Programme-2023_compressed.pdf</t>
  </si>
  <si>
    <t xml:space="preserve">77ce17a251f67aac8729a9f9f14b6dde2e6ad36e6c6d5c9bc882819725871e34</t>
  </si>
  <si>
    <t xml:space="preserve">library/174_vilamendhoo-island-resort/calendar/2023_Vila-Valentines-Programme-2023_compressed.pdf</t>
  </si>
  <si>
    <t xml:space="preserve">2023_1e3a0bc1_Vila-Valentines-Programme-2023_compressed.pdf</t>
  </si>
  <si>
    <t xml:space="preserve">https://dra0pipbd8ype.cloudfront.net/2023/01/Vila-Valentines-Programme-2023_compressed.pdf</t>
  </si>
  <si>
    <t xml:space="preserve">1e3a0bc12d9ec002904071af60e2c5f6e2e5fad70fc4d02e4401dc649bcf469d</t>
  </si>
  <si>
    <t xml:space="preserve">library/174_vilamendhoo-island-resort/calendar/2023_1e3a0bc1_Vila-Valentines-Programme-2023_compressed.pdf</t>
  </si>
  <si>
    <t xml:space="preserve">2023_Vila_Festive_Brochure_Ver-2022-2023-compressedx2.pdf</t>
  </si>
  <si>
    <t xml:space="preserve">https://dra0pipbd8ype.cloudfront.net/2022/11/Vila_Festive_Brochure_Ver-2022-2023-compressedx2.pdf</t>
  </si>
  <si>
    <t xml:space="preserve">56b745c47d76e71e0ed132ce51bf147fad5e10c7dff1e323b95cd191bf0901f3</t>
  </si>
  <si>
    <t xml:space="preserve">library/174_vilamendhoo-island-resort/calendar/2023_Vila_Festive_Brochure_Ver-2022-2023-compressedx2.pdf</t>
  </si>
  <si>
    <t xml:space="preserve">2022_Vilamendhoo-2021-2022-Festive-Program-Sep21.pdf</t>
  </si>
  <si>
    <t xml:space="preserve">https://dra0pipbd8ype.cloudfront.net/2021/09/Vilamendhoo-2021-2022-Festive-Program-Sep21.pdf</t>
  </si>
  <si>
    <t xml:space="preserve">d7134a26d893b295400f22df485dae75ac19558f2bed5be4eb190225f736c336</t>
  </si>
  <si>
    <t xml:space="preserve">library/174_vilamendhoo-island-resort/calendar/2022_Vilamendhoo-2021-2022-Festive-Program-Sep21.pdf</t>
  </si>
  <si>
    <t xml:space="preserve">2024_VILA-VoWs-Presentation-_Rev230424.pdf</t>
  </si>
  <si>
    <t xml:space="preserve">https://dra0pipbd8ype.cloudfront.net/2024/12/VILA-VoWs-Presentation-_Rev230424.pdf</t>
  </si>
  <si>
    <t xml:space="preserve">e48053b8a0796af904ca8faf04da78c9e4e7d08375643b6282cb9f26092fd277</t>
  </si>
  <si>
    <t xml:space="preserve">library/174_vilamendhoo-island-resort/brochure/2024_VILA-VoWs-Presentation-_Rev230424.pdf</t>
  </si>
  <si>
    <t xml:space="preserve">2024_VilaMemories-Photography-Flyer-110123.pdf</t>
  </si>
  <si>
    <t xml:space="preserve">https://dra0pipbd8ype.cloudfront.net/2024/02/VilaMemories-Photography-Flyer-110123.pdf</t>
  </si>
  <si>
    <t xml:space="preserve">ea698ca9f17587d89f529fa15464cb6b719a36b5bade194140817dd6c91c2062</t>
  </si>
  <si>
    <t xml:space="preserve">library/174_vilamendhoo-island-resort/brochure/2024_VilaMemories-Photography-Flyer-110123.pdf</t>
  </si>
  <si>
    <t xml:space="preserve">2023_VILA-VoWs-Presentation-2023.pdf</t>
  </si>
  <si>
    <t xml:space="preserve">https://dra0pipbd8ype.cloudfront.net/2023/01/VILA-VoWs-Presentation-2023.pdf</t>
  </si>
  <si>
    <t xml:space="preserve">a6fc5b8135991099c42701baebd0cf8c4b2880c31e406df559911022aa58e7de</t>
  </si>
  <si>
    <t xml:space="preserve">library/174_vilamendhoo-island-resort/brochure/2023_VILA-VoWs-Presentation-2023.pdf</t>
  </si>
  <si>
    <t xml:space="preserve">2026_Villa Nautica - Factsheet Jul 2026.pdf</t>
  </si>
  <si>
    <t xml:space="preserve">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</si>
  <si>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af680792108eb5029fcd10dcdf5cef489f1659f6abfb9da7afc13967844aa19f</t>
  </si>
  <si>
    <t xml:space="preserve">library/175_villa-nautica-paradise-island/factsheet/2026_Villa Nautica - Factsheet Jul 2026.pdf</t>
  </si>
  <si>
    <t xml:space="preserve">2025_Villa-Nautica-Factsheet-August.pdf</t>
  </si>
  <si>
    <t xml:space="preserve">https://www.neoscapesmaldives.com/wp-content/uploads/Villa-Nautica-Factsheet-August.pdf</t>
  </si>
  <si>
    <t xml:space="preserve">c680db52a337bd2638ab0d4274d18853575435277c9dec86c7ded1168ec3be0f</t>
  </si>
  <si>
    <t xml:space="preserve">library/175_villa-nautica-paradise-island/factsheet/2025_Villa-Nautica-Factsheet-August.pdf</t>
  </si>
  <si>
    <t xml:space="preserve">2023_Villa Nautica - Weddings - Menu.pdf</t>
  </si>
  <si>
    <t xml:space="preserve">villaresorts.com</t>
  </si>
  <si>
    <t xml:space="preserve">https://link.assetfile.io/7BzPFO2yqv4Xg3GX5igc4B/Villa+Nautica+-+Weddings+-+Menu.pdf</t>
  </si>
  <si>
    <t xml:space="preserve">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</si>
  <si>
    <t xml:space="preserve">d1edcd2cc76cb073e3123261dcff39e42a4c0189ac844ba210afa8926b1736f9</t>
  </si>
  <si>
    <t xml:space="preserve">library/175_villa-nautica-paradise-island/wedding/2023_Villa Nautica - Weddings - Menu.pdf</t>
  </si>
  <si>
    <t xml:space="preserve">2023_Villa Nautica - Meetings and Events - June 2023.pdf</t>
  </si>
  <si>
    <t xml:space="preserve">https://link.assetfile.io/5mM1mCnBIDWvfTyEaE52r7/Villa+Nautica+-+Meetings+and+Events+-+June+2023.pdf</t>
  </si>
  <si>
    <t xml:space="preserve">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</si>
  <si>
    <t xml:space="preserve">95818d873d234577d94dafeeb8e1c75f7270de2a3f3c984495b76eabc6d3c079</t>
  </si>
  <si>
    <t xml:space="preserve">library/175_villa-nautica-paradise-island/events/2023_Villa Nautica - Meetings and Events - June 2023.pdf</t>
  </si>
  <si>
    <t xml:space="preserve">2025_Villa-Nautica-Map-Feb-2025.pdf</t>
  </si>
  <si>
    <t xml:space="preserve">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</si>
  <si>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</si>
  <si>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8235be68b75b5eb5e3b6856cc6fd68d0b40d841d7e34f423b75b11b34ad4520a</t>
  </si>
  <si>
    <t xml:space="preserve">library/175_villa-nautica-paradise-island/map/2025_Villa-Nautica-Map-Feb-2025.pdf</t>
  </si>
  <si>
    <t xml:space="preserve">2025_Villa Nautica - Map - Jan 2025 V2.pdf</t>
  </si>
  <si>
    <t xml:space="preserve">https://maldives.ru/doc/Villa%20Nautica%20-%20Map%20-%20Jan%202025%20V2.pdf</t>
  </si>
  <si>
    <t xml:space="preserve">3b91e39a03fc5f238110313c48b346716deb1af1750ebe2248be8eeddceac4c6</t>
  </si>
  <si>
    <t xml:space="preserve">library/175_villa-nautica-paradise-island/map/2025_Villa Nautica - Map - Jan 2025 V2.pdf</t>
  </si>
  <si>
    <t xml:space="preserve">2021_Paradise-Map.pdf</t>
  </si>
  <si>
    <t xml:space="preserve">https://hotelcms-production.imgix.net/villaresorts.com/wp-content/uploads/2021/09/Paradise-Map.pdf?fm=pdf</t>
  </si>
  <si>
    <t xml:space="preserve">693dae2866cf11b22cb5afd0476ee7504c0f37769f4c66ca78db84fb6870ee47</t>
  </si>
  <si>
    <t xml:space="preserve">library/175_villa-nautica-paradise-island/map/2021_Paradise-Map.pdf</t>
  </si>
  <si>
    <t xml:space="preserve">ambiguous match [175]</t>
  </si>
  <si>
    <t xml:space="preserve">2025_Villa Nautica - Araamu Spa - Menu _August 2025_.pdf</t>
  </si>
  <si>
    <t xml:space="preserve">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</si>
  <si>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d7ff6e66cadfe3d35ba4fc43821acc4f0c6dfd69c2fd5540b933cc6e9d51051a</t>
  </si>
  <si>
    <t xml:space="preserve">library/175_villa-nautica-paradise-island/spa_menu/2025_Villa Nautica - Araamu Spa - Menu _August 2025_.pdf</t>
  </si>
  <si>
    <t xml:space="preserve">2026_WATERSPORTS MENU - Villa Nautica _1_.pdf</t>
  </si>
  <si>
    <t xml:space="preserve">https://link.assetfile.io/cNoz7t9TG2Qj8kkMZMiW3/Villa+Nautica+-+Water+Sports+-+Menu.pdf</t>
  </si>
  <si>
    <t xml:space="preserve">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</si>
  <si>
    <t xml:space="preserve">7aa817f29b655cfd56e97f195f5ec87413047da185cc47bf41114c1ff6ad002a</t>
  </si>
  <si>
    <t xml:space="preserve">library/175_villa-nautica-paradise-island/dining_menu/2026_WATERSPORTS MENU - Villa Nautica _1_.pdf</t>
  </si>
  <si>
    <t xml:space="preserve">2026_Excursions Menu - Villa Nautica.pdf</t>
  </si>
  <si>
    <t xml:space="preserve">https://link.assetfile.io/2ikXOG8UxA1HqxpGbPIoru/Villa+Nautica+-+Excursions+-+Menu.pdf</t>
  </si>
  <si>
    <t xml:space="preserve">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</si>
  <si>
    <t xml:space="preserve">373d0a5f19eafe08a204834391a87c78074fdcb5e0e79878e698f4cc32d66ebc</t>
  </si>
  <si>
    <t xml:space="preserve">library/175_villa-nautica-paradise-island/dining_menu/2026_Excursions Menu - Villa Nautica.pdf</t>
  </si>
  <si>
    <t xml:space="preserve">2026_Villa-Nautica-Ramadan-Iftar-Menu-2026.pdf</t>
  </si>
  <si>
    <t xml:space="preserve">https://hotelcms-production.imgix.net/villaresorts.com/wp-content/uploads/2026/03/Villa-Nautica-Ramadan-Iftar-Menu-2026.pdf?fm=pdf</t>
  </si>
  <si>
    <t xml:space="preserve">338bcc11da47a927ec272c44999a3a49d205b86dc3c453849c847706f51441e5</t>
  </si>
  <si>
    <t xml:space="preserve">library/175_villa-nautica-paradise-island/dining_menu/2026_Villa-Nautica-Ramadan-Iftar-Menu-2026.pdf</t>
  </si>
  <si>
    <t xml:space="preserve">2026_Villa Nautica - Diving - Brochure 2026.pdf</t>
  </si>
  <si>
    <t xml:space="preserve">https://link.assetfile.io/1MFq4VqR8haG2R35ZB9oll/Villa+Nautica+-+Diving+-+Brochure.pdf</t>
  </si>
  <si>
    <t xml:space="preserve">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</si>
  <si>
    <t xml:space="preserve">d75c68576380fe57d0cccd2eeb8844b2f4fbd3025d1450a88e0a678d2b771488</t>
  </si>
  <si>
    <t xml:space="preserve">library/175_villa-nautica-paradise-island/dive_prices/2026_Villa Nautica - Diving - Brochure 2026.pdf</t>
  </si>
  <si>
    <t xml:space="preserve">2026_Villa Nautica - Diving - Price List 2026.pdf</t>
  </si>
  <si>
    <t xml:space="preserve">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</si>
  <si>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fc6c463453c8654df0cf560776ede009a973e83208af4bdbcc458c70d2714995</t>
  </si>
  <si>
    <t xml:space="preserve">library/175_villa-nautica-paradise-island/dive_prices/2026_Villa Nautica - Diving - Price List 2026.pdf</t>
  </si>
  <si>
    <t xml:space="preserve">2023_Villa-Nautica-Kids-Club-Schedule-March-2023.pdf</t>
  </si>
  <si>
    <t xml:space="preserve">https://hotelcms-production.imgix.net/villaresorts.com/wp-content/uploads/2023/03/Villa-Nautica-Kids-Club-Schedule-March-2023.pdf?fm=pdf</t>
  </si>
  <si>
    <t xml:space="preserve">5b09f2136e791ca5e64f7a58f59e39a5c7e32f2d419232e8fa2ffb8336c7adb3</t>
  </si>
  <si>
    <t xml:space="preserve">library/175_villa-nautica-paradise-island/kids/2023_Villa-Nautica-Kids-Club-Schedule-March-2023.pdf</t>
  </si>
  <si>
    <t xml:space="preserve">2026_Villa Nautica - AI Plans _G1D27_ - May 2026.pdf</t>
  </si>
  <si>
    <t xml:space="preserve">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</si>
  <si>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f2b34cf2b8f1090a584e274b07fdd7b20fa332099015d1769668e7934ba4bc6a</t>
  </si>
  <si>
    <t xml:space="preserve">library/175_villa-nautica-paradise-island/villa_plans/2026_Villa Nautica - AI Plans _G1D27_ - May 2026.pdf</t>
  </si>
  <si>
    <t xml:space="preserve">2026_Iftaar-Villa-Nautica-2026.pdf</t>
  </si>
  <si>
    <t xml:space="preserve">https://hotelcms-production.imgix.net/villaresorts.com/wp-content/uploads/2026/02/Iftaar-Villa-Nautica-2026.pdf?fm=pdf</t>
  </si>
  <si>
    <t xml:space="preserve">084ff8b2de81e6b81273fdffe5c1546c5076f364e3c450979cde749891983ccf</t>
  </si>
  <si>
    <t xml:space="preserve">library/175_villa-nautica-paradise-island/villa_plans/2026_Iftaar-Villa-Nautica-2026.pdf</t>
  </si>
  <si>
    <t xml:space="preserve">2026_Villa-Nautica-Festive-Brochure-2025-2026.pdf</t>
  </si>
  <si>
    <t xml:space="preserve">https://hotelcms-production.imgix.net/villaresorts.com/wp-content/uploads/2025/11/Villa-Nautica-Festive-Brochure-2025-2026.pdf?fm=pdf</t>
  </si>
  <si>
    <t xml:space="preserve">7eb5109e1140ac16975fec78f490a7e777b92a1785139a0793e6aa8142039288</t>
  </si>
  <si>
    <t xml:space="preserve">library/175_villa-nautica-paradise-island/villa_plans/2026_Villa-Nautica-Festive-Brochure-2025-2026.pdf</t>
  </si>
  <si>
    <t xml:space="preserve">2025_Photo Studio - Digital Brochure - Villa Nautica.pdf</t>
  </si>
  <si>
    <t xml:space="preserve">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</si>
  <si>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e183d53dae67cb228921f25fb613ad2354faad3666718b31194a3682e9fbe8f2</t>
  </si>
  <si>
    <t xml:space="preserve">library/175_villa-nautica-paradise-island/villa_plans/2025_Photo Studio - Digital Brochure - Villa Nautica.pdf</t>
  </si>
  <si>
    <t xml:space="preserve">2025_Villa Nautica - Sunset Deluxe Beach Pool Villa.pdf</t>
  </si>
  <si>
    <t xml:space="preserve">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</si>
  <si>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dcbb4a54083c70f137ca648a23ca13014a1829d3bf6ce0348eba07afd9574c33</t>
  </si>
  <si>
    <t xml:space="preserve">library/175_villa-nautica-paradise-island/villa_plans/2025_Villa Nautica - Sunset Deluxe Beach Pool Villa.pdf</t>
  </si>
  <si>
    <t xml:space="preserve">2025_Villa Nautica - Two Bedroom Beach Villa with Two Pools.pdf</t>
  </si>
  <si>
    <t xml:space="preserve">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</si>
  <si>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028f30ea6c61db12bbd41ff5cdc1bd99397463edc626f5be0690f3b72f2604ca</t>
  </si>
  <si>
    <t xml:space="preserve">library/175_villa-nautica-paradise-island/villa_plans/2025_Villa Nautica - Two Bedroom Beach Villa with Two Pools.pdf</t>
  </si>
  <si>
    <t xml:space="preserve">2025_Villa-Nautica-Festive-Brochure-2025.pdf</t>
  </si>
  <si>
    <t xml:space="preserve">https://hotelcms-production.imgix.net/villaresorts.com/wp-content/uploads/2025/11/Villa-Nautica-Festive-Brochure-2025.pdf?fm=pdf</t>
  </si>
  <si>
    <t xml:space="preserve">50a8fad5c90b785b8151cefac44a4114ddb8622764b6045acf22f105d59585ff</t>
  </si>
  <si>
    <t xml:space="preserve">library/175_villa-nautica-paradise-island/villa_plans/2025_Villa-Nautica-Festive-Brochure-2025.pdf</t>
  </si>
  <si>
    <t xml:space="preserve">2025_Iftar-2025-Villa-Nautica.pdf</t>
  </si>
  <si>
    <t xml:space="preserve">https://hotelcms-production.imgix.net/villaresorts.com/wp-content/uploads/2025/03/Iftar-2025-Villa-Nautica.pdf?fm=pdf</t>
  </si>
  <si>
    <t xml:space="preserve">3592f04c933691ffdbc42f0a0e4a9cc40bd6eebbcf6ec7b5be582f471d88c0f4</t>
  </si>
  <si>
    <t xml:space="preserve">library/175_villa-nautica-paradise-island/villa_plans/2025_Iftar-2025-Villa-Nautica.pdf</t>
  </si>
  <si>
    <t xml:space="preserve">2024_Extra bed measurements - Nautica.pdf</t>
  </si>
  <si>
    <t xml:space="preserve">https://maldives.ru/doc/Extra%20bed%20measurements%20-%20Nautica.pdf</t>
  </si>
  <si>
    <t xml:space="preserve">bada64d9d123bfe155ca060ccd79346ab14c4cda7dcbd47b3c53ce08b2226183</t>
  </si>
  <si>
    <t xml:space="preserve">library/175_villa-nautica-paradise-island/villa_plans/2024_Extra bed measurements - Nautica.pdf</t>
  </si>
  <si>
    <t xml:space="preserve">2024_Villa-Nautica-Iftar-2024.pdf</t>
  </si>
  <si>
    <t xml:space="preserve">https://hotelcms-production.imgix.net/villaresorts.com/wp-content/uploads/2024/03/Villa-Nautica-Iftar-2024.pdf?fm=pdf</t>
  </si>
  <si>
    <t xml:space="preserve">ac4ab2f5f735686dcf7289d426363565504e88f36ff2fd52ab4599648e52ca65</t>
  </si>
  <si>
    <t xml:space="preserve">library/175_villa-nautica-paradise-island/villa_plans/2024_Villa-Nautica-Iftar-2024.pdf</t>
  </si>
  <si>
    <t xml:space="preserve">2023_Villa Nautica - Style Guides.pdf</t>
  </si>
  <si>
    <t xml:space="preserve">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</si>
  <si>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94b30137fc0d56cb8a5e2b8c76342b917cd90951fd6469fd9b7813ebb1aeb795</t>
  </si>
  <si>
    <t xml:space="preserve">library/175_villa-nautica-paradise-island/villa_plans/2023_Villa Nautica - Style Guides.pdf</t>
  </si>
  <si>
    <t xml:space="preserve">2023_Villa-Nautica-Style-Guides.pdf</t>
  </si>
  <si>
    <t xml:space="preserve">https://letsgomaldives.com/wp-content/uploads/2013/03/Villa-Nautica-Style-Guides.pdf</t>
  </si>
  <si>
    <t xml:space="preserve">4068647a7fa2ac001fbe624ef52f10adf81599355740d669bb61e1876c139ab1</t>
  </si>
  <si>
    <t xml:space="preserve">library/175_villa-nautica-paradise-island/villa_plans/2023_Villa-Nautica-Style-Guides.pdf</t>
  </si>
  <si>
    <t xml:space="preserve">2023_villa-nautica.pdf</t>
  </si>
  <si>
    <t xml:space="preserve">https://maldives.ru/doc/villa-nautica.pdf</t>
  </si>
  <si>
    <t xml:space="preserve">9a1ac0944174c90f9017d771ef836fe03ad85eefae4fcc55aee56e88e7b89f58</t>
  </si>
  <si>
    <t xml:space="preserve">library/175_villa-nautica-paradise-island/villa_plans/2023_villa-nautica.pdf</t>
  </si>
  <si>
    <t xml:space="preserve">2023_Villa-Resorts-Local-and-Expat-Offer-1.pdf</t>
  </si>
  <si>
    <t xml:space="preserve">https://hotelcms-production.imgix.net/villaresorts.com/wp-content/uploads/2023/06/Villa-Resorts-Local-and-Expat-Offer-1.pdf?fm=pdf</t>
  </si>
  <si>
    <t xml:space="preserve">https://hotelcms-production.imgix.net/villaresorts.com/wp-content/uploads/2023/06/Villa-Resorts-Local-and-Expat-Offer-1.pdf?fm=pdf | https://hotelcms-production.imgix.net/villaresorts.com/wp-content/uploads/2023/05/Villa-Resorts-Local-and-Expat-Offer.pdf?fm=pdf</t>
  </si>
  <si>
    <t xml:space="preserve">00b52c333e7e52bfa635925a7a87dbc57d2c1637bfe4bba05f7ddb066da99cb4</t>
  </si>
  <si>
    <t xml:space="preserve">library/175_villa-nautica-paradise-island/villa_plans/2023_Villa-Resorts-Local-and-Expat-Offer-1.pdf</t>
  </si>
  <si>
    <t xml:space="preserve">2022_Villa Resorts - Press Release - ILTM Cannes - December 2022.pdf</t>
  </si>
  <si>
    <t xml:space="preserve">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</si>
  <si>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564eef2914adf772aa9889b6ab10f039403bc0de48538e30c67993aa3b167923</t>
  </si>
  <si>
    <t xml:space="preserve">library/175_villa-nautica-paradise-island/villa_plans/2022_Villa Resorts - Press Release - ILTM Cannes - December 2022.pdf</t>
  </si>
  <si>
    <t xml:space="preserve">ambiguous match [175, 177]</t>
  </si>
  <si>
    <t xml:space="preserve">2026_Local Package - July 2026.pdf</t>
  </si>
  <si>
    <t xml:space="preserve">https://hotelcms-production.imgix.net/villaresorts.com/wp-content/uploads/2023/09/Local-Package-July-2026.pdf?fm=pdf</t>
  </si>
  <si>
    <t xml:space="preserve">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</si>
  <si>
    <t xml:space="preserve">2cc82bf4ad3dc3002453c10b58627450f79659560802c056d0520179eeb00c37</t>
  </si>
  <si>
    <t xml:space="preserve">library/175_villa-nautica-paradise-island/all_inclusive/2026_Local Package - July 2026.pdf</t>
  </si>
  <si>
    <t xml:space="preserve">ambiguous match [175, 177, 176]</t>
  </si>
  <si>
    <t xml:space="preserve">2023_Local-Package-MVR-July23.pdf</t>
  </si>
  <si>
    <t xml:space="preserve">https://hotelcms-production.imgix.net/villaresorts.com/wp-content/uploads/2023/07/Local-Package-MVR-July23.pdf?fm=pdf</t>
  </si>
  <si>
    <t xml:space="preserve">20b8d1019d662aac4b47ba19c867de7504d0dc9592a01bc47c670e08c23e5284</t>
  </si>
  <si>
    <t xml:space="preserve">library/175_villa-nautica-paradise-island/all_inclusive/2023_Local-Package-MVR-July23.pdf</t>
  </si>
  <si>
    <t xml:space="preserve">2026_Villa Park - Factsheet Sep 2026.pdf</t>
  </si>
  <si>
    <t xml:space="preserve">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</si>
  <si>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248134d705580d24fb565b7a0d7360f90d9a48bd26e39784fb4dfc284c2b637f</t>
  </si>
  <si>
    <t xml:space="preserve">library/176_villa-park-sun-island/factsheet/2026_Villa Park - Factsheet Sep 2026.pdf</t>
  </si>
  <si>
    <t xml:space="preserve">2021_Villa Park - MICE.pdf</t>
  </si>
  <si>
    <t xml:space="preserve">https://link.assetfile.io/3VHQAkKs9LVEglOEYEH45Y/Villa+Park+-+MICE.pdf</t>
  </si>
  <si>
    <t xml:space="preserve">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</si>
  <si>
    <t xml:space="preserve">5fd5a725268bc0d0974b6039628ae7d9734b04ae5a866333ecf960f354748faf</t>
  </si>
  <si>
    <t xml:space="preserve">library/176_villa-park-sun-island/events/2021_Villa Park - MICE.pdf</t>
  </si>
  <si>
    <t xml:space="preserve">2026_Villa Park - Map September 2026.pdf</t>
  </si>
  <si>
    <t xml:space="preserve">https://link.assetfile.io/5KSHnIZ1cX4VOIeQ93aPFi/Villa+Park+-+Map.pdf</t>
  </si>
  <si>
    <t xml:space="preserve">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</si>
  <si>
    <t xml:space="preserve">20d29af9651a9c5e5dfb0cc7c98284314d02540d16a961c6dbb2522b62339d39</t>
  </si>
  <si>
    <t xml:space="preserve">library/176_villa-park-sun-island/map/2026_Villa Park - Map September 2026.pdf</t>
  </si>
  <si>
    <t xml:space="preserve">2021_Sun-Island-Map-Updated-2021.pdf</t>
  </si>
  <si>
    <t xml:space="preserve">https://hotelcms-production.imgix.net/villaresorts.com/wp-content/uploads/2021/09/Sun-Island-Map-Updated-2021.pdf?fm=pdf</t>
  </si>
  <si>
    <t xml:space="preserve">eb4d0da55fe7e2adf005f7b8f5d9962f4ca8771046d68ff79c3a86f92047350b</t>
  </si>
  <si>
    <t xml:space="preserve">library/176_villa-park-sun-island/map/2021_Sun-Island-Map-Updated-2021.pdf</t>
  </si>
  <si>
    <t xml:space="preserve">2026_Excursions Menu - Villa Park.pdf</t>
  </si>
  <si>
    <t xml:space="preserve">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</si>
  <si>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685cb6e6df5dde85e955ae7fffa794d685ba2a8d7073c2733d7490d107799a71</t>
  </si>
  <si>
    <t xml:space="preserve">library/176_villa-park-sun-island/dining_menu/2026_Excursions Menu - Villa Park.pdf</t>
  </si>
  <si>
    <t xml:space="preserve">2026_WATERSPORTS MENU - Villa Park.pdf</t>
  </si>
  <si>
    <t xml:space="preserve">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</si>
  <si>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16ec0a770afe273c750ed910b433e178d3bb740bfe1587f2d442270f03ca9c23</t>
  </si>
  <si>
    <t xml:space="preserve">library/176_villa-park-sun-island/dining_menu/2026_WATERSPORTS MENU - Villa Park.pdf</t>
  </si>
  <si>
    <t xml:space="preserve">2026_Villa Park - Diving - Brochure 2026.pdf</t>
  </si>
  <si>
    <t xml:space="preserve">https://link.assetfile.io/4miHZXDkN37q1dqlAvAxvK/Villa+Park+-+Diving+-+Brochure.pdf</t>
  </si>
  <si>
    <t xml:space="preserve">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</si>
  <si>
    <t xml:space="preserve">8392cf294d82e91ca40f6ecdac728c912a5eb160f9c501abb496b5d76f54b628</t>
  </si>
  <si>
    <t xml:space="preserve">library/176_villa-park-sun-island/dive_prices/2026_Villa Park - Diving - Brochure 2026.pdf</t>
  </si>
  <si>
    <t xml:space="preserve">2026_Villa Park - Diving - Price List 2026.pdf</t>
  </si>
  <si>
    <t xml:space="preserve">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</si>
  <si>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443ce9c001ea0b1892b4ef817e03da5b616a98ca7b9132adced470a5201a02df</t>
  </si>
  <si>
    <t xml:space="preserve">library/176_villa-park-sun-island/dive_prices/2026_Villa Park - Diving - Price List 2026.pdf</t>
  </si>
  <si>
    <t xml:space="preserve">2026_Villa Park - AI Plans _G1D27_ - May 2026.pdf</t>
  </si>
  <si>
    <t xml:space="preserve">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</si>
  <si>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40f40c00bff9aa200d63d7b7b5c84eb77bdf650456fb8c88e9000f27e94e6f61</t>
  </si>
  <si>
    <t xml:space="preserve">library/176_villa-park-sun-island/villa_plans/2026_Villa Park - AI Plans _G1D27_ - May 2026.pdf</t>
  </si>
  <si>
    <t xml:space="preserve">2026_Villa-Park-Festive-Brochure-1.pdf</t>
  </si>
  <si>
    <t xml:space="preserve">https://hotelcms-production.imgix.net/villaresorts.com/wp-content/uploads/2025/11/Villa-Park-Festive-Brochure-1.pdf?fm=pdf</t>
  </si>
  <si>
    <t xml:space="preserve">https://hotelcms-production.imgix.net/villaresorts.com/wp-content/uploads/2025/11/Villa-Park-Festive-Brochure-1.pdf?fm=pdf | https://hotelcms-production.imgix.net/villaresorts.com/wp-content/uploads/2025/11/Villa-Park-Festive-Brochure.pdf?fm=pdf</t>
  </si>
  <si>
    <t xml:space="preserve">2cfc9079865ed389110bfec17a4a6a086cc1ed82a6c0d3ce79ee9c50033c964a</t>
  </si>
  <si>
    <t xml:space="preserve">library/176_villa-park-sun-island/villa_plans/2026_Villa-Park-Festive-Brochure-1.pdf</t>
  </si>
  <si>
    <t xml:space="preserve">2025_Photo Studio - Digital Brochure - Villa Park.pdf</t>
  </si>
  <si>
    <t xml:space="preserve">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</si>
  <si>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e58224034f6d6dd14c93645565844ecc5658ebc5d46bfe8939e83c2a6f353a43</t>
  </si>
  <si>
    <t xml:space="preserve">library/176_villa-park-sun-island/villa_plans/2025_Photo Studio - Digital Brochure - Villa Park.pdf</t>
  </si>
  <si>
    <t xml:space="preserve">2025_Villa Park - Sunset Deluxe Beach Villa.pdf</t>
  </si>
  <si>
    <t xml:space="preserve">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</si>
  <si>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b6bced83d2c2aec1bd570a1787c81789e75273321e303cc2c170ec47ff35d8f2</t>
  </si>
  <si>
    <t xml:space="preserve">library/176_villa-park-sun-island/villa_plans/2025_Villa Park - Sunset Deluxe Beach Villa.pdf</t>
  </si>
  <si>
    <t xml:space="preserve">2024_Villa Park - Brochure - FEB2024.pdf</t>
  </si>
  <si>
    <t xml:space="preserve">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</si>
  <si>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5e0290b151904b5f5ba266cba67baabed85a76a651f95959a8242e4c49d73fca</t>
  </si>
  <si>
    <t xml:space="preserve">library/176_villa-park-sun-island/villa_plans/2024_Villa Park - Brochure - FEB2024.pdf</t>
  </si>
  <si>
    <t xml:space="preserve">2023_Villa Park _ Style Guides.pdf</t>
  </si>
  <si>
    <t xml:space="preserve">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</si>
  <si>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20211e95f2833aaeecb2002a4c09c3600ca6b515e5b8a3ac35d5156f4c700ae3</t>
  </si>
  <si>
    <t xml:space="preserve">library/176_villa-park-sun-island/villa_plans/2023_Villa Park _ Style Guides.pdf</t>
  </si>
  <si>
    <t xml:space="preserve">2026_Royal - Factsheet Jun 2026.pdf</t>
  </si>
  <si>
    <t xml:space="preserve">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</si>
  <si>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f349f4de5f0aa27e60480e98751f26306fba366370e40d6fb82b2dd00927a53c</t>
  </si>
  <si>
    <t xml:space="preserve">library/177_royal-island-resort-and-spa/factsheet/2026_Royal - Factsheet Jun 2026.pdf</t>
  </si>
  <si>
    <t xml:space="preserve">2022_Royal Island - Weddings - Menu.pdf</t>
  </si>
  <si>
    <t xml:space="preserve">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</si>
  <si>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0a7467fdec21f6c61dbdbb504df4a88d0ce1eb310ac9b229e6dfc574cb8cd49c</t>
  </si>
  <si>
    <t xml:space="preserve">library/177_royal-island-resort-and-spa/wedding/2022_Royal Island - Weddings - Menu.pdf</t>
  </si>
  <si>
    <t xml:space="preserve">2025_Royal Island - Resort Map - October 2025.pdf</t>
  </si>
  <si>
    <t xml:space="preserve">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</si>
  <si>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dd747e182dffa46ec6f15c0a43b6893fe7d822d354ac89b4f571105ff59a010e</t>
  </si>
  <si>
    <t xml:space="preserve">library/177_royal-island-resort-and-spa/map/2025_Royal Island - Resort Map - October 2025.pdf</t>
  </si>
  <si>
    <t xml:space="preserve">2021_Royal-Map-2021.pdf</t>
  </si>
  <si>
    <t xml:space="preserve">https://hotelcms-production.imgix.net/villaresorts.com/wp-content/uploads/2021/09/Royal-Map-2021.pdf?fm=pdf</t>
  </si>
  <si>
    <t xml:space="preserve">3bcb195d946076d667d2707ee2d5fdb2a47b839d7b81f341cf7dd83f613c2553</t>
  </si>
  <si>
    <t xml:space="preserve">library/177_royal-island-resort-and-spa/map/2021_Royal-Map-2021.pdf</t>
  </si>
  <si>
    <t xml:space="preserve">2025_Royal Island - Araamu Spa Menu - July 2025.pdf</t>
  </si>
  <si>
    <t xml:space="preserve">https://link.assetfile.io/TqmixFgMTaixtn8pGTfuV/Royal+Island+-+Spa+-+Menu+%28April+2024%29.pdf</t>
  </si>
  <si>
    <t xml:space="preserve">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</si>
  <si>
    <t xml:space="preserve">afc4ef1dd3853e56ef251b3e2e0d3bd2fd04b78213002c2b0007f32b8a867cc9</t>
  </si>
  <si>
    <t xml:space="preserve">library/177_royal-island-resort-and-spa/spa_menu/2025_Royal Island - Araamu Spa Menu - July 2025.pdf</t>
  </si>
  <si>
    <t xml:space="preserve">2014_Spa-Ayurvedic-Royal-island-Araamu-Spa-.pdf</t>
  </si>
  <si>
    <t xml:space="preserve">https://hotelcms-production.imgix.net/villaresorts.com/wp-content/uploads/2021/09/Spa-Ayurvedic-Royal-island-Araamu-Spa-.pdf?fm=pdf</t>
  </si>
  <si>
    <t xml:space="preserve">83bb263900ad3557c6b7fe29074c628858350889126b1edb6c9fd2de02c6e656</t>
  </si>
  <si>
    <t xml:space="preserve">library/177_royal-island-resort-and-spa/spa_menu/2014_Spa-Ayurvedic-Royal-island-Araamu-Spa-.pdf</t>
  </si>
  <si>
    <t xml:space="preserve">2026_Royal Island - Diving - Brochure 2026.pdf</t>
  </si>
  <si>
    <t xml:space="preserve">https://link.assetfile.io/4rxr0CUXGWIzxHbhFjrnvp/Royal+Island+-+Diving+-+Brochure.pdf</t>
  </si>
  <si>
    <t xml:space="preserve">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</si>
  <si>
    <t xml:space="preserve">e238db4174439b90f873794ff59243e80754fbc2e04dcb14b8d36207dc161654</t>
  </si>
  <si>
    <t xml:space="preserve">library/177_royal-island-resort-and-spa/dive_prices/2026_Royal Island - Diving - Brochure 2026.pdf</t>
  </si>
  <si>
    <t xml:space="preserve">2026_Royal Island - Diving - Price List 2026.pdf</t>
  </si>
  <si>
    <t xml:space="preserve">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</si>
  <si>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bed1897f2218169eee212edfeb0bdf8d4cb7aca10791f786ec4e23f1c445164e</t>
  </si>
  <si>
    <t xml:space="preserve">library/177_royal-island-resort-and-spa/dive_prices/2026_Royal Island - Diving - Price List 2026.pdf</t>
  </si>
  <si>
    <t xml:space="preserve">2026_Royal Island - Kids Club Calender - March 2026.pdf</t>
  </si>
  <si>
    <t xml:space="preserve">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</si>
  <si>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565bae0076c131517650622a9218f5d502199f9acd88b45c4be4c144f9a5a0d2</t>
  </si>
  <si>
    <t xml:space="preserve">library/177_royal-island-resort-and-spa/kids/2026_Royal Island - Kids Club Calender - March 2026.pdf</t>
  </si>
  <si>
    <t xml:space="preserve">2022_Villa Resorts - Press Kit - December 2022.pdf</t>
  </si>
  <si>
    <t xml:space="preserve">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</si>
  <si>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bc62a8988747be4ee60e680d720d53e34f50a08bcdaba1cda2e5afd1d575048a</t>
  </si>
  <si>
    <t xml:space="preserve">library/177_royal-island-resort-and-spa/villa_plans/2022_Villa Resorts - Press Kit - December 2022.pdf</t>
  </si>
  <si>
    <t xml:space="preserve">2026_Royal Island - AI Plans _G1D27_ - May 2026.pdf</t>
  </si>
  <si>
    <t xml:space="preserve">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</si>
  <si>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16690d20c1dead576619c69e319582fe757f6594e2dd95769cb40953606c52db</t>
  </si>
  <si>
    <t xml:space="preserve">library/177_royal-island-resort-and-spa/all_inclusive/2026_Royal Island - AI Plans _G1D27_ - May 2026.pdf</t>
  </si>
  <si>
    <t xml:space="preserve">2023_Premium-AI-Inclusions.pdf</t>
  </si>
  <si>
    <t xml:space="preserve">https://hotelcms-production.imgix.net/villaresorts.com/wp-content/uploads/2023/10/Premium-AI-Inclusions.pdf?fm=pdf</t>
  </si>
  <si>
    <t xml:space="preserve">b6af6fe4a1d5d97d5131e5fe19a18370694cdc854a2e134b248cf5418b3f2117</t>
  </si>
  <si>
    <t xml:space="preserve">library/177_royal-island-resort-and-spa/all_inclusive/2023_Premium-AI-Inclusions.pdf</t>
  </si>
  <si>
    <t xml:space="preserve">2026_Royal-Island-Resort-Festive-Brochure-2025-2026.pdf</t>
  </si>
  <si>
    <t xml:space="preserve">https://hotelcms-production.imgix.net/villaresorts.com/wp-content/uploads/2025/12/Royal-Island-Resort-Festive-Brochure-2025-2026.pdf?fm=pdf</t>
  </si>
  <si>
    <t xml:space="preserve">879f8970b9065f7c74e6ec3ad7f97393420c6350de3109f88eaefe2848f53878</t>
  </si>
  <si>
    <t xml:space="preserve">library/177_royal-island-resort-and-spa/calendar/2026_Royal-Island-Resort-Festive-Brochure-2025-2026.pdf</t>
  </si>
  <si>
    <t xml:space="preserve">2026_Royal-Island-Festive-Brochure-2025-2026-1.pdf</t>
  </si>
  <si>
    <t xml:space="preserve">https://hotelcms-production.imgix.net/villaresorts.com/wp-content/uploads/2025/12/Royal-Island-Festive-Brochure-2025-2026-1.pdf?fm=pdf</t>
  </si>
  <si>
    <t xml:space="preserve">b5ce52b01e0323003987204055e29d8d12ab936efac40bfeefdb67bc04555981</t>
  </si>
  <si>
    <t xml:space="preserve">library/177_royal-island-resort-and-spa/calendar/2026_Royal-Island-Festive-Brochure-2025-2026-1.pdf</t>
  </si>
  <si>
    <t xml:space="preserve">2026_Royal-Island-Festive-Brochure-2025-2026.pdf</t>
  </si>
  <si>
    <t xml:space="preserve">https://hotelcms-production.imgix.net/villaresorts.com/wp-content/uploads/2025/11/Royal-Island-Festive-Brochure-2025-2026.pdf?fm=pdf</t>
  </si>
  <si>
    <t xml:space="preserve">499083b10a2e40394afab090a23a97d321aaf56495f9282164c90a191c9cb033</t>
  </si>
  <si>
    <t xml:space="preserve">library/177_royal-island-resort-and-spa/calendar/2026_Royal-Island-Festive-Brochure-2025-2026.pdf</t>
  </si>
  <si>
    <t xml:space="preserve">2024_2024_DiamondsAthuruga_FactSheet.pdf</t>
  </si>
  <si>
    <t xml:space="preserve">https://d1vp8nomjxwyf1.cloudfront.net/wp-content/uploads/sites/109/2017/03/17065920/2024_DiamondsAthuruga_FactSheet.pdf</t>
  </si>
  <si>
    <t xml:space="preserve">159a453da2b85e0fa81c3b33c95a6f67e8b59334bbbe0e8518c7b03d00e81852</t>
  </si>
  <si>
    <t xml:space="preserve">library/178_diamonds-athuruga-beach-water-villas/factsheet/2024_2024_DiamondsAthuruga_FactSheet.pdf</t>
  </si>
  <si>
    <t xml:space="preserve">2019_Diamonds-Athuruga-Fact-Sheet-2019.pdf</t>
  </si>
  <si>
    <t xml:space="preserve">https://neoscapesmaldives.com/wp-content/uploads/Diamonds-Athuruga-Fact-Sheet-2019.pdf</t>
  </si>
  <si>
    <t xml:space="preserve">9eb37a3f4c7b4d3470fc83d51d7e20e717c8077d23d9d64daeee5496391acf44</t>
  </si>
  <si>
    <t xml:space="preserve">library/178_diamonds-athuruga-beach-water-villas/factsheet/2019_Diamonds-Athuruga-Fact-Sheet-2019.pdf</t>
  </si>
  <si>
    <t xml:space="preserve">2020_Diamonds-Athuruga_map.pdf</t>
  </si>
  <si>
    <t xml:space="preserve">https://www.neoscapesmaldives.com/wp-content/uploads/Diamonds-Athuruga_map.pdf</t>
  </si>
  <si>
    <t xml:space="preserve">2c203ac7713b79f8def9019ba3d85ab48c9a861a899a98c38a62dfc61902c9f5</t>
  </si>
  <si>
    <t xml:space="preserve">library/178_diamonds-athuruga-beach-water-villas/map/2020_Diamonds-Athuruga_map.pdf</t>
  </si>
  <si>
    <t xml:space="preserve">2018_mc05-maldive.pdf</t>
  </si>
  <si>
    <t xml:space="preserve">https://d1vp8nomjxwyf1.cloudfront.net/wp-content/uploads/sites/109/2017/03/03070503/mc05-maldive.pdf</t>
  </si>
  <si>
    <t xml:space="preserve">b7967146877bf23ba6c55d09f4651d9f79220b77716342b7dd61fa873dfe3afa</t>
  </si>
  <si>
    <t xml:space="preserve">library/178_diamonds-athuruga-beach-water-villas/spa_menu/2018_mc05-maldive.pdf</t>
  </si>
  <si>
    <t xml:space="preserve">2019_Diamonds-Resorts_Gastronomie-e-Turisme_MarchApril-2019.pdf</t>
  </si>
  <si>
    <t xml:space="preserve">https://d1vp8nomjxwyf1.cloudfront.net/wp-content/uploads/sites/109/2017/03/29131429/Diamonds-Resorts_Gastronomie-e-Turisme_MarchApril-2019.pdf</t>
  </si>
  <si>
    <t xml:space="preserve">01fa404b6ef0aa66cb8d9d1dd6b65f0a8cae65bc1dc078e767adbe010b324cb2</t>
  </si>
  <si>
    <t xml:space="preserve">library/178_diamonds-athuruga-beach-water-villas/dining_menu/2019_Diamonds-Resorts_Gastronomie-e-Turisme_MarchApril-2019.pdf</t>
  </si>
  <si>
    <t xml:space="preserve">ambiguous match [178, 135]</t>
  </si>
  <si>
    <t xml:space="preserve">2019_Diamonds-Athuruga.pdf</t>
  </si>
  <si>
    <t xml:space="preserve">https://d1vp8nomjxwyf1.cloudfront.net/wp-content/uploads/sites/212/2023/03/17094933/Diamonds-Athuruga.pdf</t>
  </si>
  <si>
    <t xml:space="preserve">451bef3be72dffd7248c020cef69959199902a98f505dfc1be90d495e34e25fa</t>
  </si>
  <si>
    <t xml:space="preserve">library/178_diamonds-athuruga-beach-water-villas/other/2019_Diamonds-Athuruga.pdf</t>
  </si>
  <si>
    <t xml:space="preserve">2015_DiamondsMaldives_TMA-Inflight_01_2015.pdf</t>
  </si>
  <si>
    <t xml:space="preserve">https://d1vp8nomjxwyf1.cloudfront.net/wp-content/uploads/sites/110/2017/03/10145405/DiamondsMaldives_TMA-Inflight_01_2015.pdf</t>
  </si>
  <si>
    <t xml:space="preserve">https://d1vp8nomjxwyf1.cloudfront.net/wp-content/uploads/sites/110/2017/03/10145405/DiamondsMaldives_TMA-Inflight_01_2015.pdf | https://d1vp8nomjxwyf1.cloudfront.net/wp-content/uploads/sites/109/2017/03/10144945/DiamondsMaldives_TMA-Inflight_01_2015.pdf</t>
  </si>
  <si>
    <t xml:space="preserve">360d9d045a7f7c87369f123896b66839bea1a2d0a70f2b74156ef29d886a0216</t>
  </si>
  <si>
    <t xml:space="preserve">library/178_diamonds-athuruga-beach-water-villas/other/2015_DiamondsMaldives_TMA-Inflight_01_2015.pdf</t>
  </si>
  <si>
    <t xml:space="preserve">2015_DiamondsAthuruga_Aurum-9999_Winter-2015.pdf</t>
  </si>
  <si>
    <t xml:space="preserve">https://d1vp8nomjxwyf1.cloudfront.net/wp-content/uploads/sites/109/2017/03/10144057/DiamondsAthuruga_Aurum-9999_Winter-2015.pdf</t>
  </si>
  <si>
    <t xml:space="preserve">3f981060770603408bb1db8baf1e0376cf087e802358e76f0dfb71c04a32aa07</t>
  </si>
  <si>
    <t xml:space="preserve">library/178_diamonds-athuruga-beach-water-villas/other/2015_DiamondsAthuruga_Aurum-9999_Winter-2015.pdf</t>
  </si>
  <si>
    <t xml:space="preserve">2026_factsheet-siyam-world-2026.pdf</t>
  </si>
  <si>
    <t xml:space="preserve">https://www.sunsiyam.com/media/ofahluyo/factsheet-siyam-world-2026.pdf</t>
  </si>
  <si>
    <t xml:space="preserve">b756aadef3e477575b2093c895add5aefa1d86710c997c290bc3b6c4fe3ae2de</t>
  </si>
  <si>
    <t xml:space="preserve">library/179_siyam-world-maldives/factsheet/2026_factsheet-siyam-world-2026.pdf</t>
  </si>
  <si>
    <t xml:space="preserve">2024_Siyam-World-Factsheet_02-Nov-2024-31-Oct-25.pdf</t>
  </si>
  <si>
    <t xml:space="preserve">https://www.neoscapesmaldives.com/wp-content/uploads/Siyam-World-Factsheet_02-Nov-2024-31-Oct-25.pdf</t>
  </si>
  <si>
    <t xml:space="preserve">032865e409dd84d74d33523489a8d14b68f4c796884310c93381b150c1682de1</t>
  </si>
  <si>
    <t xml:space="preserve">library/179_siyam-world-maldives/factsheet/2024_Siyam-World-Factsheet_02-Nov-2024-31-Oct-25.pdf</t>
  </si>
  <si>
    <t xml:space="preserve">2025_ultimate-honeymoon-sw.pdf</t>
  </si>
  <si>
    <t xml:space="preserve">https://www.sunsiyam.com/media/grbf53ce/ultimate-honeymoon-sw.pdf</t>
  </si>
  <si>
    <t xml:space="preserve">3bad8b76613b66f2d7af1b00ca0b7af6db1149a08dddfc497e8e34075ea50163</t>
  </si>
  <si>
    <t xml:space="preserve">library/179_siyam-world-maldives/wedding/2025_ultimate-honeymoon-sw.pdf</t>
  </si>
  <si>
    <t xml:space="preserve">ambiguous match [179]</t>
  </si>
  <si>
    <t xml:space="preserve">2025_SW-main-map-with-categories.pdf</t>
  </si>
  <si>
    <t xml:space="preserve">https://www.neoscapesmaldives.com/wp-content/uploads/SW-main-map-with-categories.pdf</t>
  </si>
  <si>
    <t xml:space="preserve">e29f89009e8370a7f0ca53d67c026a1d459aeac7935ad4a1f74f429c1f3edaf6</t>
  </si>
  <si>
    <t xml:space="preserve">library/179_siyam-world-maldives/map/2025_SW-main-map-with-categories.pdf</t>
  </si>
  <si>
    <t xml:space="preserve">2023_SIYAM-WORLD_WOW-INCLUSIVE-W23S24_01-Nov-23.pdf</t>
  </si>
  <si>
    <t xml:space="preserve">https://letsgomaldives.com/wp-content/uploads/2023/11/SIYAM-WORLD_WOW-INCLUSIVE-W23S24_01-Nov-23.pdf</t>
  </si>
  <si>
    <t xml:space="preserve">61be9ce5ee8505dde496f10dc47865940303f5b7f1ca2ff84cb4b32877de08f0</t>
  </si>
  <si>
    <t xml:space="preserve">library/179_siyam-world-maldives/dining_menu/2023_SIYAM-WORLD_WOW-INCLUSIVE-W23S24_01-Nov-23.pdf</t>
  </si>
  <si>
    <t xml:space="preserve">2026_halloween-bday-bash-promotional-2026.pdf</t>
  </si>
  <si>
    <t xml:space="preserve">https://www.sunsiyam.com/media/wr3kg0fg/halloween-bday-bash-promotional-2026.pdf</t>
  </si>
  <si>
    <t xml:space="preserve">e75b7524f84ade397125637f5e5f3190c45bba7b74d794b7075ffbb8e213f1d6</t>
  </si>
  <si>
    <t xml:space="preserve">library/179_siyam-world-maldives/all_inclusive/2026_halloween-bday-bash-promotional-2026.pdf</t>
  </si>
  <si>
    <t xml:space="preserve">2025_sw-wow-all-inclusive-package.pdf</t>
  </si>
  <si>
    <t xml:space="preserve">https://www.sunsiyam.com/media/lc4fomsq/sw-wow-all-inclusive-package.pdf</t>
  </si>
  <si>
    <t xml:space="preserve">c83255ade7f300d429b921a78d3a54750a69835dae0ea7b50702ed6ee42c847b</t>
  </si>
  <si>
    <t xml:space="preserve">library/179_siyam-world-maldives/all_inclusive/2025_sw-wow-all-inclusive-package.pdf</t>
  </si>
  <si>
    <t xml:space="preserve">2025_LUX_-South-Ari-Atoll-Factsheet-ENG.pdf</t>
  </si>
  <si>
    <t xml:space="preserve">https://www.neoscapesmaldives.com/wp-content/uploads/LUX_-South-Ari-Atoll-Factsheet-ENG.pdf</t>
  </si>
  <si>
    <t xml:space="preserve">d2ce1f2aed0e1be425211fa5e31e99de185b81e658c5bbb0223f6ed6cb71dc34</t>
  </si>
  <si>
    <t xml:space="preserve">library/180_lux-south-ari-atoll-maldives/factsheet/2025_LUX_-South-Ari-Atoll-Factsheet-ENG.pdf</t>
  </si>
  <si>
    <t xml:space="preserve">2019_Map-LUX-South-Ari-Atoll.pdf</t>
  </si>
  <si>
    <t xml:space="preserve">https://www.neoscapesmaldives.com/wp-content/uploads/Map-LUX-South-Ari-Atoll.pdf</t>
  </si>
  <si>
    <t xml:space="preserve">fdf5bf4ad3319a00ee9286119aef61e143abdc1ab44ff5c0d0572cc4fbdc1612</t>
  </si>
  <si>
    <t xml:space="preserve">library/180_lux-south-ari-atoll-maldives/map/2019_Map-LUX-South-Ari-Atoll.pdf</t>
  </si>
  <si>
    <t xml:space="preserve">2027_LSAA_-FESTIVE-BROCHURE_2627.pdf</t>
  </si>
  <si>
    <t xml:space="preserve">https://letsgomaldives.com/wp-content/uploads/2026/08/LSAA_-FESTIVE-BROCHURE_2627.pdf</t>
  </si>
  <si>
    <t xml:space="preserve">c7d8b234786278bb4ca2fe1b14b08608c4b1a0670c2d8837183400e171d23e7c</t>
  </si>
  <si>
    <t xml:space="preserve">library/180_lux-south-ari-atoll-maldives/calendar/2027_LSAA_-FESTIVE-BROCHURE_2627.pdf</t>
  </si>
  <si>
    <t xml:space="preserve">2026_LSAA-Easter-Program-30th-March-to-6th-April-2026.pdf</t>
  </si>
  <si>
    <t xml:space="preserve">https://letsgomaldives.com/wp-content/uploads/2026/02/LSAA-Easter-Program-30th-March-to-6th-April-2026.pdf</t>
  </si>
  <si>
    <t xml:space="preserve">df2bdceba041c4d765f59e911da21bf00ae42827f209c118f2c12a1dc9265dfd</t>
  </si>
  <si>
    <t xml:space="preserve">library/180_lux-south-ari-atoll-maldives/calendar/2026_LSAA-Easter-Program-30th-March-to-6th-April-2026.pdf</t>
  </si>
  <si>
    <t xml:space="preserve">2025_Kuredhivaru-Resort-And-Spa-Factsheet-ENG.pdf</t>
  </si>
  <si>
    <t xml:space="preserve">https://www.neoscapesmaldives.com/wp-content/uploads/Kuredhivaru-Resort-And-Spa-Factsheet-ENG.pdf</t>
  </si>
  <si>
    <t xml:space="preserve">83f5a3d498950bd18837fa3976c7f3ed7bb56de6396e31f122ec55b137768b62</t>
  </si>
  <si>
    <t xml:space="preserve">library/182_kuredhivaru-resort-and-spa/factsheet/2025_Kuredhivaru-Resort-And-Spa-Factsheet-ENG.pdf</t>
  </si>
  <si>
    <t xml:space="preserve">2025_Kuredhivaru Resort And Spa Factsheet RU.pdf</t>
  </si>
  <si>
    <t xml:space="preserve">https://maldives.ru/doc/Kuredhivaru%20Resort%20And%20Spa%20Factsheet%20RU.pdf</t>
  </si>
  <si>
    <t xml:space="preserve">405b1bc439b0c41a57e301703ac335808270c748c5eb78003fea6633bafa2be4</t>
  </si>
  <si>
    <t xml:space="preserve">library/182_kuredhivaru-resort-and-spa/factsheet/2025_Kuredhivaru Resort And Spa Factsheet RU.pdf</t>
  </si>
  <si>
    <t xml:space="preserve">resort</t>
  </si>
  <si>
    <t xml:space="preserve">page_type</t>
  </si>
  <si>
    <t xml:space="preserve">title</t>
  </si>
  <si>
    <t xml:space="preserve">chars</t>
  </si>
  <si>
    <t xml:space="preserve">scraped_on</t>
  </si>
  <si>
    <t xml:space="preserve">path</t>
  </si>
  <si>
    <t xml:space="preserve">https://www.neoscapesmaldives.com/resort/adaaran-club-rannalhi/</t>
  </si>
  <si>
    <t xml:space="preserve">overview</t>
  </si>
  <si>
    <t xml:space="preserve">Adaaran Club Rannalhi | Neoscapes Maldives</t>
  </si>
  <si>
    <t xml:space="preserve">output/pages/069_adaaran-club-rannalhi/overview__neoscapesmaldives.com__resort-adaaran-club-rannalhi.md</t>
  </si>
  <si>
    <t xml:space="preserve">https://www.neoscapesmaldives.com/resort/adaaran-hudhuran-fushi/</t>
  </si>
  <si>
    <t xml:space="preserve">Adaaran Select Hudhuranfushi | Neoscapes Maldives</t>
  </si>
  <si>
    <t xml:space="preserve">output/pages/003_adaaran-select-hudhuranfushi/overview__neoscapesmaldives.com__resort-adaaran-hudhuran-fushi.md</t>
  </si>
  <si>
    <t xml:space="preserve">https://www.neoscapesmaldives.com/resort/adaaran-prestige-vadoo/</t>
  </si>
  <si>
    <t xml:space="preserve">Adaaran Prestige Vadoo | Neoscapes Maldives</t>
  </si>
  <si>
    <t xml:space="preserve">output/pages/163_adaaran-prestige-vadoo/overview__neoscapesmaldives.com__resort-adaaran-prestige-vadoo.md</t>
  </si>
  <si>
    <t xml:space="preserve">https://www.neoscapesmaldives.com/resort/alila-kothaifaru-maldives/</t>
  </si>
  <si>
    <t xml:space="preserve">Alila Kothaifaru Maldives | Neoscapes Maldives</t>
  </si>
  <si>
    <t xml:space="preserve">output/pages/015_alila-kothaifaru-maldives/overview__neoscapesmaldives.com__resort-alila-kothaifaru-maldives.md</t>
  </si>
  <si>
    <t xml:space="preserve">https://www.neoscapesmaldives.com/resort/amari-havodda-maldives/</t>
  </si>
  <si>
    <t xml:space="preserve">Amari Havodda Maldives | Neoscapes Maldives</t>
  </si>
  <si>
    <t xml:space="preserve">output/pages/039_nh-collection-maldives-havodda-resort/overview__neoscapesmaldives.com__resort-amari-havodda-maldives.md</t>
  </si>
  <si>
    <t xml:space="preserve">https://www.neoscapesmaldives.com/resort/amilla-fushi-resort/</t>
  </si>
  <si>
    <t xml:space="preserve">Amilla Maldives Resort and Residences | Neoscapes Maldives</t>
  </si>
  <si>
    <t xml:space="preserve">output/pages/009_amilla-fushi/overview__neoscapesmaldives.com__resort-amilla-fushi-resort.md</t>
  </si>
  <si>
    <t xml:space="preserve">https://www.neoscapesmaldives.com/resort/anantara-dhigu-resort/</t>
  </si>
  <si>
    <t xml:space="preserve">Anantara Dhigu Maldives Resort | Neoscapes Maldives</t>
  </si>
  <si>
    <t xml:space="preserve">output/pages/145_anantara-resort-and-spa-maldives/overview__neoscapesmaldives.com__resort-anantara-dhigu-resort.md</t>
  </si>
  <si>
    <t xml:space="preserve">https://www.neoscapesmaldives.com/resort/anantara-kihavah-villas/</t>
  </si>
  <si>
    <t xml:space="preserve">Anantara Kihavah Maldives Villas | Neoscapes Maldives</t>
  </si>
  <si>
    <t xml:space="preserve">output/pages/106_anantara-kihavah-villas/overview__neoscapesmaldives.com__resort-anantara-kihavah-villas.md</t>
  </si>
  <si>
    <t xml:space="preserve">https://www.neoscapesmaldives.com/resort/anantara-veli-maldives-resort/</t>
  </si>
  <si>
    <t xml:space="preserve">Anantara Veli Maldives Resort | Neoscapes Maldives</t>
  </si>
  <si>
    <t xml:space="preserve">output/pages/146_anantara-veli-and-naladhu/overview__neoscapesmaldives.com__resort-anantara-veli-maldives-resort.md</t>
  </si>
  <si>
    <t xml:space="preserve">https://www.neoscapesmaldives.com/resort/angsana-ihuru/</t>
  </si>
  <si>
    <t xml:space="preserve">Dhawa Ihuru | Neoscapes Maldives</t>
  </si>
  <si>
    <t xml:space="preserve">output/pages/096_dhawa-ihuru/overview__neoscapesmaldives.com__resort-angsana-ihuru.md</t>
  </si>
  <si>
    <t xml:space="preserve">https://www.neoscapesmaldives.com/resort/angsana-velavaru/</t>
  </si>
  <si>
    <t xml:space="preserve">Angsana Velavaru | Neoscapes Maldives</t>
  </si>
  <si>
    <t xml:space="preserve">output/pages/097_angsana-resort-spa-maldives-velavaru/overview__neoscapesmaldives.com__resort-angsana-velavaru.md</t>
  </si>
  <si>
    <t xml:space="preserve">https://www.neoscapesmaldives.com/resort/atmosphere-kanifushi-maldives/</t>
  </si>
  <si>
    <t xml:space="preserve">Atmosphere Kanifushi | Neoscapes Maldives</t>
  </si>
  <si>
    <t xml:space="preserve">output/pages/077_atmosphere-kanifushi-maldives/overview__neoscapesmaldives.com__resort-atmosphere-kanifushi-maldives.md</t>
  </si>
  <si>
    <t xml:space="preserve">https://www.neoscapesmaldives.com/resort/ayada-maldives/</t>
  </si>
  <si>
    <t xml:space="preserve">Ayada Maldives | Neoscapes Maldives</t>
  </si>
  <si>
    <t xml:space="preserve">output/pages/004_ayada-maldives/overview__neoscapesmaldives.com__resort-ayada-maldives.md</t>
  </si>
  <si>
    <t xml:space="preserve">https://www.neoscapesmaldives.com/resort/bandos-maldives/</t>
  </si>
  <si>
    <t xml:space="preserve">Bandos Maldives | Neoscapes Maldives</t>
  </si>
  <si>
    <t xml:space="preserve">output/pages/120_bandos-maldives/overview__neoscapesmaldives.com__resort-bandos-maldives.md</t>
  </si>
  <si>
    <t xml:space="preserve">https://www.neoscapesmaldives.com/resort/banyan-tree-vabbinfaru/</t>
  </si>
  <si>
    <t xml:space="preserve">Banyan Tree Vabbinfaru | Neoscapes Maldives</t>
  </si>
  <si>
    <t xml:space="preserve">output/pages/169_banyan-tree-maldives-vabbinfaru/overview__neoscapesmaldives.com__resort-banyan-tree-vabbinfaru.md</t>
  </si>
  <si>
    <t xml:space="preserve">https://www.neoscapesmaldives.com/resort/baros-maldives/</t>
  </si>
  <si>
    <t xml:space="preserve">Baros Maldives | Neoscapes Maldives</t>
  </si>
  <si>
    <t xml:space="preserve">output/pages/164_baros-maldives/overview__neoscapesmaldives.com__resort-baros-maldives.md</t>
  </si>
  <si>
    <t xml:space="preserve">https://www.neoscapesmaldives.com/resort/brennia-kottefaru-maldives/</t>
  </si>
  <si>
    <t xml:space="preserve">Brennia Kottefaru Maldives | Neoscapes Maldives</t>
  </si>
  <si>
    <t xml:space="preserve">output/pages/021_brennia-kottefaru/overview__neoscapesmaldives.com__resort-brennia-kottefaru-maldives.md</t>
  </si>
  <si>
    <t xml:space="preserve">https://www.neoscapesmaldives.com/resort/centara-grand-island-resort/</t>
  </si>
  <si>
    <t xml:space="preserve">Machchafushi Island Resort and Spa | Neoscapes Maldives</t>
  </si>
  <si>
    <t xml:space="preserve">output/pages/126_centara-grand-island-resort-spa-maldives/overview__neoscapesmaldives.com__resort-centara-grand-island-resort.md</t>
  </si>
  <si>
    <t xml:space="preserve">https://www.neoscapesmaldives.com/resort/centara-grand-lagoon</t>
  </si>
  <si>
    <t xml:space="preserve">Centara Grand Lagoon | Neoscapes Maldives</t>
  </si>
  <si>
    <t xml:space="preserve">output/pages/085_centara-mirage-lagoon-maldives-centara-grand-lagoo/overview__neoscapesmaldives.com__resort-centara-grand-lagoon.md</t>
  </si>
  <si>
    <t xml:space="preserve">https://www.neoscapesmaldives.com/resort/centara-mirage-lagoon/</t>
  </si>
  <si>
    <t xml:space="preserve">Centara Mirage Lagoon | Neoscapes Maldives</t>
  </si>
  <si>
    <t xml:space="preserve">output/pages/085_centara-mirage-lagoon-maldives-centara-grand-lagoo/overview__neoscapesmaldives.com__resort-centara-mirage-lagoon.md</t>
  </si>
  <si>
    <t xml:space="preserve">https://www.neoscapesmaldives.com/resort/centara-ras-fushi-resort/</t>
  </si>
  <si>
    <t xml:space="preserve">Centara Ras Fushi Island Resort &amp; Spa Maldives | Neoscapes Maldives</t>
  </si>
  <si>
    <t xml:space="preserve">output/pages/026_centara-ras-fushi-resort-spa/overview__neoscapesmaldives.com__resort-centara-ras-fushi-resort.md</t>
  </si>
  <si>
    <t xml:space="preserve">https://www.neoscapesmaldives.com/resort/cheval-blanc-randheli/</t>
  </si>
  <si>
    <t xml:space="preserve">Cheval Blanc Randheli | Neoscapes Maldives</t>
  </si>
  <si>
    <t xml:space="preserve">output/pages/065_cheval-blanc-randheli/overview__neoscapesmaldives.com__resort-cheval-blanc-randheli.md</t>
  </si>
  <si>
    <t xml:space="preserve">https://www.neoscapesmaldives.com/resort/cinnamon-dhonveli-maldives/</t>
  </si>
  <si>
    <t xml:space="preserve">Cinnamon Dhonveli Maldives | Neoscapes Maldives</t>
  </si>
  <si>
    <t xml:space="preserve">output/pages/159_cinnamon-dhonveli-maldives/overview__neoscapesmaldives.com__resort-cinnamon-dhonveli-maldives.md</t>
  </si>
  <si>
    <t xml:space="preserve">https://www.neoscapesmaldives.com/resort/cinnamon-velifushi-maldives/</t>
  </si>
  <si>
    <t xml:space="preserve">Cinnamon Velifushi Maldives | Neoscapes Maldives</t>
  </si>
  <si>
    <t xml:space="preserve">output/pages/160_cinnamon-velifushi-maldives/overview__neoscapesmaldives.com__resort-cinnamon-velifushi-maldives.md</t>
  </si>
  <si>
    <t xml:space="preserve">https://www.neoscapesmaldives.com/resort/coco-palm-bodu-hithi/</t>
  </si>
  <si>
    <t xml:space="preserve">Coco Bodu Hithi | Neoscapes Maldives</t>
  </si>
  <si>
    <t xml:space="preserve">output/pages/150_coco-bodu-hithi/overview__neoscapesmaldives.com__resort-coco-palm-bodu-hithi.md</t>
  </si>
  <si>
    <t xml:space="preserve">https://www.neoscapesmaldives.com/resort/cocoon-maldives/</t>
  </si>
  <si>
    <t xml:space="preserve">Cocoon Maldives | Neoscapes Maldives</t>
  </si>
  <si>
    <t xml:space="preserve">output/pages/032_cocoon-maldives/overview__neoscapesmaldives.com__resort-cocoon-maldives.md</t>
  </si>
  <si>
    <t xml:space="preserve">https://www.neoscapesmaldives.com/resort/como-cocoa-island/</t>
  </si>
  <si>
    <t xml:space="preserve">COMO Cocoa Island | Neoscapes Maldives</t>
  </si>
  <si>
    <t xml:space="preserve">output/pages/121_cocoa-island/overview__neoscapesmaldives.com__resort-como-cocoa-island.md</t>
  </si>
  <si>
    <t xml:space="preserve">https://www.neoscapesmaldives.com/resort/como-maalifushi/</t>
  </si>
  <si>
    <t xml:space="preserve">COMO Maalifushi | Neoscapes Maldives</t>
  </si>
  <si>
    <t xml:space="preserve">output/pages/066_como-maalifushi/overview__neoscapesmaldives.com__resort-como-maalifushi.md</t>
  </si>
  <si>
    <t xml:space="preserve">https://www.neoscapesmaldives.com/resort/conrad-maldives-rangali-island/</t>
  </si>
  <si>
    <t xml:space="preserve">Conrad Maldives Rangali Island | Neoscapes Maldives</t>
  </si>
  <si>
    <t xml:space="preserve">output/pages/099_conrad-maldives-rangali-island/overview__neoscapesmaldives.com__resort-conrad-maldives-rangali-island.md</t>
  </si>
  <si>
    <t xml:space="preserve">https://www.neoscapesmaldives.com/resort/constance-halaveli-maldives/</t>
  </si>
  <si>
    <t xml:space="preserve">Constance Halaveli Maldives | Neoscapes Maldives</t>
  </si>
  <si>
    <t xml:space="preserve">output/pages/155_constance-halaveli-resort/overview__neoscapesmaldives.com__resort-constance-halaveli-maldives.md</t>
  </si>
  <si>
    <t xml:space="preserve">https://www.neoscapesmaldives.com/resort/constance-moofushi-resort/</t>
  </si>
  <si>
    <t xml:space="preserve">Constance Moofushi Maldives | Neoscapes Maldives</t>
  </si>
  <si>
    <t xml:space="preserve">output/pages/109_constance-moofushi-resort/overview__neoscapesmaldives.com__resort-constance-moofushi-resort.md</t>
  </si>
  <si>
    <t xml:space="preserve">https://www.neoscapesmaldives.com/resort/cora-cora-maldives/</t>
  </si>
  <si>
    <t xml:space="preserve">Cora Cora Maldives | Neoscapes Maldives</t>
  </si>
  <si>
    <t xml:space="preserve">output/pages/062_cora-cora-maldives/overview__neoscapesmaldives.com__resort-cora-cora-maldives.md</t>
  </si>
  <si>
    <t xml:space="preserve">https://www.neoscapesmaldives.com/resort/dhigali-maldives/</t>
  </si>
  <si>
    <t xml:space="preserve">Niva Dhigali Maldives | Neoscapes Maldives</t>
  </si>
  <si>
    <t xml:space="preserve">output/pages/033_dhigali-maldives/overview__neoscapesmaldives.com__resort-dhigali-maldives.md</t>
  </si>
  <si>
    <t xml:space="preserve">https://www.neoscapesmaldives.com/resort/diamonds-athuruga-villas/</t>
  </si>
  <si>
    <t xml:space="preserve">Diamonds Athuruga Maldives | Neoscapes Maldives</t>
  </si>
  <si>
    <t xml:space="preserve">output/pages/178_diamonds-athuruga-beach-water-villas/overview__neoscapesmaldives.com__resort-diamonds-athuruga-villas.md</t>
  </si>
  <si>
    <t xml:space="preserve">https://www.neoscapesmaldives.com/resort/diamonds-thudufushi-villas/</t>
  </si>
  <si>
    <t xml:space="preserve">Diamonds Thudufushi Maldives | Neoscapes Maldives</t>
  </si>
  <si>
    <t xml:space="preserve">output/pages/135_diamonds-thudufushi-beach-and-water-villas/overview__neoscapesmaldives.com__resort-diamonds-thudufushi-villas.md</t>
  </si>
  <si>
    <t xml:space="preserve">https://www.neoscapesmaldives.com/resort/dusit-thani-maldives/</t>
  </si>
  <si>
    <t xml:space="preserve">Dusit Thani Maldives | Neoscapes Maldives</t>
  </si>
  <si>
    <t xml:space="preserve">output/pages/048_dusit-thani-maldives/overview__neoscapesmaldives.com__resort-dusit-thani-maldives.md</t>
  </si>
  <si>
    <t xml:space="preserve">https://www.neoscapesmaldives.com/resort/emerald-faarufushi-resort-spa/</t>
  </si>
  <si>
    <t xml:space="preserve">Emerald Faarufushi Resort &amp; Spa | Neoscapes Maldives</t>
  </si>
  <si>
    <t xml:space="preserve">output/pages/054_emerald-faarufushi-resort-spa/overview__neoscapesmaldives.com__resort-emerald-faarufushi-resort-spa.md</t>
  </si>
  <si>
    <t xml:space="preserve">https://www.neoscapesmaldives.com/resort/emerald-maldives-resort-spa/</t>
  </si>
  <si>
    <t xml:space="preserve">Emerald Maldives Resort &amp; Spa | Neoscapes Maldives Holidays</t>
  </si>
  <si>
    <t xml:space="preserve">output/pages/051_emerald-maldives-resort-spa-fasmendho/overview__neoscapesmaldives.com__resort-emerald-maldives-resort-spa.md</t>
  </si>
  <si>
    <t xml:space="preserve">https://www.neoscapesmaldives.com/resort/fairmont-maldives-sirru-fen-fushi/</t>
  </si>
  <si>
    <t xml:space="preserve">Sirru Fen Fushi | Neoscapes Maldives</t>
  </si>
  <si>
    <t xml:space="preserve">output/pages/058_sirru-fen-fushi/overview__neoscapesmaldives.com__resort-fairmont-maldives-sirru-fen-fushi.md</t>
  </si>
  <si>
    <t xml:space="preserve">https://www.neoscapesmaldives.com/resort/finolhu-maldives/</t>
  </si>
  <si>
    <t xml:space="preserve">Finolhu Baa Atoll Maldives | Neoscapes Maldives</t>
  </si>
  <si>
    <t xml:space="preserve">output/pages/136_finolhu-baa-atoll-maldives/overview__neoscapesmaldives.com__resort-finolhu-maldives.md</t>
  </si>
  <si>
    <t xml:space="preserve">https://www.neoscapesmaldives.com/resort/four-seasons-kuda-huraa-maldives/</t>
  </si>
  <si>
    <t xml:space="preserve">Four Seasons Resort Maldives at Kuda Huraa | Neoscapes Maldives</t>
  </si>
  <si>
    <t xml:space="preserve">output/pages/056_four-seasons-resort-maldives-at-kuda-huraa/overview__neoscapesmaldives.com__resort-four-seasons-kuda-huraa-maldives.md</t>
  </si>
  <si>
    <t xml:space="preserve">https://www.neoscapesmaldives.com/resort/furaveri-island-resort/</t>
  </si>
  <si>
    <t xml:space="preserve">Furaveri Maldives | Neoscapes Maldives</t>
  </si>
  <si>
    <t xml:space="preserve">output/pages/052_eri-maldives/overview__neoscapesmaldives.com__resort-furaveri-island-resort.md</t>
  </si>
  <si>
    <t xml:space="preserve">https://www.neoscapesmaldives.com/resort/grand-park-kodhipparu-resort/</t>
  </si>
  <si>
    <t xml:space="preserve">Grand Park Kodhipparu Resort | Neoscapes Maldives</t>
  </si>
  <si>
    <t xml:space="preserve">output/pages/027_grand-park-kodhipparu-maldives/overview__neoscapesmaldives.com__resort-grand-park-kodhipparu-resort.md</t>
  </si>
  <si>
    <t xml:space="preserve">https://www.neoscapesmaldives.com/resort/hard-rock-hotel-maldives/</t>
  </si>
  <si>
    <t xml:space="preserve">Hard Rock Hotel Maldives | Neoscapes Maldives</t>
  </si>
  <si>
    <t xml:space="preserve">output/pages/044_hard-rock-hotel-maldives/overview__neoscapesmaldives.com__resort-hard-rock-hotel-maldives.md</t>
  </si>
  <si>
    <t xml:space="preserve">https://www.neoscapesmaldives.com/resort/heritance-aarah/</t>
  </si>
  <si>
    <t xml:space="preserve">Heritance Aarah | Neoscapes Maldives</t>
  </si>
  <si>
    <t xml:space="preserve">output/pages/035_heritance-aarah/overview__neoscapesmaldives.com__resort-heritance-aarah.md</t>
  </si>
  <si>
    <t xml:space="preserve">https://www.neoscapesmaldives.com/resort/hideaway-beach-resort-spa/</t>
  </si>
  <si>
    <t xml:space="preserve">Hideaway Beach Resort &amp; Spa | Neoscapes Maldives</t>
  </si>
  <si>
    <t xml:space="preserve">output/pages/076_hideaway-beach-resort-and-spa-at-dhonakulhi-island/overview__neoscapesmaldives.com__resort-hideaway-beach-resort-spa.md</t>
  </si>
  <si>
    <t xml:space="preserve">https://www.neoscapesmaldives.com/resort/hilton-maldives-amingiri-resort-spa/</t>
  </si>
  <si>
    <t xml:space="preserve">Hilton Maldives Amingiri Resort &amp; Spa | Neoscapes Maldives</t>
  </si>
  <si>
    <t xml:space="preserve">output/pages/008_hilton-maldives-amingiri-resort-spa/overview__neoscapesmaldives.com__resort-hilton-maldives-amingiri-resort-spa.md</t>
  </si>
  <si>
    <t xml:space="preserve">https://www.neoscapesmaldives.com/resort/hurawalhi-island-resort/</t>
  </si>
  <si>
    <t xml:space="preserve">Hurawalhi Island Resort | Neoscapes Maldives</t>
  </si>
  <si>
    <t xml:space="preserve">output/pages/030_hurawalhi-island-resort/overview__neoscapesmaldives.com__resort-hurawalhi-island-resort.md</t>
  </si>
  <si>
    <t xml:space="preserve">https://www.neoscapesmaldives.com/resort/huvafen-fushi-maldives/</t>
  </si>
  <si>
    <t xml:space="preserve">Huvafen Fushi Maldives | Neoscapes Maldives</t>
  </si>
  <si>
    <t xml:space="preserve">output/pages/111_huvafenfushi-maldives/overview__neoscapesmaldives.com__resort-huvafen-fushi-maldives.md</t>
  </si>
  <si>
    <t xml:space="preserve">https://www.neoscapesmaldives.com/resort/ifuru-island-maldives</t>
  </si>
  <si>
    <t xml:space="preserve">Ifuru Island Maldives | Neoscapes Maldives</t>
  </si>
  <si>
    <t xml:space="preserve">output/pages/082_ifuru-island-maldives/overview__neoscapesmaldives.com__resort-ifuru-island-maldives.md</t>
  </si>
  <si>
    <t xml:space="preserve">https://www.neoscapesmaldives.com/resort/intercontinental-maldives-2/</t>
  </si>
  <si>
    <t xml:space="preserve">Intercontinental Maldives Resort | Neoscapes Maldives</t>
  </si>
  <si>
    <t xml:space="preserve">output/pages/089_inter-continental-maldives-maamunagau/overview__neoscapesmaldives.com__resort-intercontinental-maldives-2.md</t>
  </si>
  <si>
    <t xml:space="preserve">https://www.neoscapesmaldives.com/resort/ja-manafaru-resort/</t>
  </si>
  <si>
    <t xml:space="preserve">JA Manafaru Resort | Neoscapes Maldives</t>
  </si>
  <si>
    <t xml:space="preserve">output/pages/068_ja-manafaru/overview__neoscapesmaldives.com__resort-ja-manafaru-resort.md</t>
  </si>
  <si>
    <t xml:space="preserve">https://www.neoscapesmaldives.com/resort/joali-being/</t>
  </si>
  <si>
    <t xml:space="preserve">Joali Being Bodufushi | Neoscapes Maldives</t>
  </si>
  <si>
    <t xml:space="preserve">output/pages/006_joali-being-bodufushi/overview__neoscapesmaldives.com__resort-joali-being.md</t>
  </si>
  <si>
    <t xml:space="preserve">https://www.neoscapesmaldives.com/resort/joali-maldives/</t>
  </si>
  <si>
    <t xml:space="preserve">Joali Maldives | Neoscapes Maldives</t>
  </si>
  <si>
    <t xml:space="preserve">output/pages/007_joali-muravandhoo/overview__neoscapesmaldives.com__resort-joali-maldives.md</t>
  </si>
  <si>
    <t xml:space="preserve">https://www.neoscapesmaldives.com/resort/joy-island-maldives</t>
  </si>
  <si>
    <t xml:space="preserve">Joy Island Maldives by The Cocoon Collection | Neoscapes Maldives</t>
  </si>
  <si>
    <t xml:space="preserve">output/pages/070_joy-island/overview__neoscapesmaldives.com__resort-joy-island-maldives.md</t>
  </si>
  <si>
    <t xml:space="preserve">https://www.neoscapesmaldives.com/resort/jumeirah-maldives-olhahali/</t>
  </si>
  <si>
    <t xml:space="preserve">Jumeirah Maldives Olhahali Island | Neoscapes Maldives</t>
  </si>
  <si>
    <t xml:space="preserve">output/pages/059_jumeirah-maldives-olhahali-island/overview__neoscapesmaldives.com__resort-jumeirah-maldives-olhahali.md</t>
  </si>
  <si>
    <t xml:space="preserve">https://www.neoscapesmaldives.com/resort/jw-marriott-kaafu-atoll-island-resort/</t>
  </si>
  <si>
    <t xml:space="preserve">JW Marriott Kaafu Atoll Island Resort | Neoscapes Maldives</t>
  </si>
  <si>
    <t xml:space="preserve">output/pages/016_jw-marriott-kaafu-atoll-island-resort/overview__neoscapesmaldives.com__resort-jw-marriott-kaafu-atoll-island-resort.md</t>
  </si>
  <si>
    <t xml:space="preserve">https://www.neoscapesmaldives.com/resort/jw-marriott-maldives/</t>
  </si>
  <si>
    <t xml:space="preserve">JW Marriott Maldives Resort &amp; Spa | Neoscapes Maldives</t>
  </si>
  <si>
    <t xml:space="preserve">output/pages/018_jw-marriott-maldives-resort-spa/overview__neoscapesmaldives.com__resort-jw-marriott-maldives.md</t>
  </si>
  <si>
    <t xml:space="preserve">https://www.neoscapesmaldives.com/resort/kandima-maldives/</t>
  </si>
  <si>
    <t xml:space="preserve">Kandima Maldives | Neoscapes Maldives</t>
  </si>
  <si>
    <t xml:space="preserve">output/pages/075_kandima-maldives/overview__neoscapesmaldives.com__resort-kandima-maldives.md</t>
  </si>
  <si>
    <t xml:space="preserve">https://www.neoscapesmaldives.com/resort/kandolhu-maldives/</t>
  </si>
  <si>
    <t xml:space="preserve">Kandolhu Maldives | Neoscapes Maldives</t>
  </si>
  <si>
    <t xml:space="preserve">output/pages/074_kandolhu-island-maldives/overview__neoscapesmaldives.com__resort-kandolhu-maldives.md</t>
  </si>
  <si>
    <t xml:space="preserve">https://www.neoscapesmaldives.com/resort/kanuhura-maldives/</t>
  </si>
  <si>
    <t xml:space="preserve">Six Senses Kanuhura | Neoscapes Maldives</t>
  </si>
  <si>
    <t xml:space="preserve">output/pages/090_six-senses-kanuhura/overview__neoscapesmaldives.com__resort-kanuhura-maldives.md</t>
  </si>
  <si>
    <t xml:space="preserve">https://www.neoscapesmaldives.com/resort/kuda-villingili-resort-maldives/</t>
  </si>
  <si>
    <t xml:space="preserve">Kuda Villingili Resort Maldives | Neoscapes Maldives</t>
  </si>
  <si>
    <t xml:space="preserve">output/pages/105_kuda-villingili-resort-maldives/overview__neoscapesmaldives.com__resort-kuda-villingili-resort-maldives.md</t>
  </si>
  <si>
    <t xml:space="preserve">https://www.neoscapesmaldives.com/resort/kudafushi-maldives/</t>
  </si>
  <si>
    <t xml:space="preserve">Kudafushi Maldives | Neoscapes Maldives</t>
  </si>
  <si>
    <t xml:space="preserve">output/pages/139_kudafushi-resort-spa/overview__neoscapesmaldives.com__resort-kudafushi-maldives.md</t>
  </si>
  <si>
    <t xml:space="preserve">https://www.neoscapesmaldives.com/resort/kuramathi-island-resort/</t>
  </si>
  <si>
    <t xml:space="preserve">Niva Kuramathi Maldives | Neoscapes Maldives</t>
  </si>
  <si>
    <t xml:space="preserve">output/pages/166_kuramathi-maldives/overview__neoscapesmaldives.com__resort-kuramathi-island-resort.md</t>
  </si>
  <si>
    <t xml:space="preserve">https://www.neoscapesmaldives.com/resort/kuredhivaru-resort-and-spa/</t>
  </si>
  <si>
    <t xml:space="preserve">Kuredhivaru Resort and Spa | Neoscapes Maldives</t>
  </si>
  <si>
    <t xml:space="preserve">output/pages/182_kuredhivaru-resort-and-spa/overview__neoscapesmaldives.com__resort-kuredhivaru-resort-and-spa.md</t>
  </si>
  <si>
    <t xml:space="preserve">https://www.neoscapesmaldives.com/resort/kurumba-maldives/</t>
  </si>
  <si>
    <t xml:space="preserve">Niva Kurumba Maldives | Neoscapes Maldives</t>
  </si>
  <si>
    <t xml:space="preserve">output/pages/173_kurumba-maldives/overview__neoscapesmaldives.com__resort-kurumba-maldives.md</t>
  </si>
  <si>
    <t xml:space="preserve">https://www.neoscapesmaldives.com/resort/landaa-giraavaru-four-seasons/</t>
  </si>
  <si>
    <t xml:space="preserve">Four Seasons Resort Maldives at Landaa Giraavaru | Neoscapes Maldives</t>
  </si>
  <si>
    <t xml:space="preserve">output/pages/087_four-seasons-resort-maldives-at-landaa-giraavaru/overview__neoscapesmaldives.com__resort-landaa-giraavaru-four-seasons.md</t>
  </si>
  <si>
    <t xml:space="preserve">https://www.neoscapesmaldives.com/resort/le-meridien-maldives/</t>
  </si>
  <si>
    <t xml:space="preserve">Le Meridien Maldives | Neoscapes Maldives</t>
  </si>
  <si>
    <t xml:space="preserve">output/pages/040_le-meridien-maldives-resort-and-spa/overview__neoscapesmaldives.com__resort-le-meridien-maldives.md</t>
  </si>
  <si>
    <t xml:space="preserve">https://www.neoscapesmaldives.com/resort/lily-beach-resort-spa/</t>
  </si>
  <si>
    <t xml:space="preserve">Lily Beach Resort &amp; Spa | Neoscapes Maldives</t>
  </si>
  <si>
    <t xml:space="preserve">output/pages/091_lily-beach-resort/overview__neoscapesmaldives.com__resort-lily-beach-resort-spa.md</t>
  </si>
  <si>
    <t xml:space="preserve">https://www.neoscapesmaldives.com/resort/lux-maldives/</t>
  </si>
  <si>
    <t xml:space="preserve">LUX* South Ari Atoll | Neoscapes Maldives</t>
  </si>
  <si>
    <t xml:space="preserve">output/pages/180_lux-south-ari-atoll-maldives/overview__neoscapesmaldives.com__resort-lux-maldives.md</t>
  </si>
  <si>
    <t xml:space="preserve">https://www.neoscapesmaldives.com/resort/maafushivaru-maldives/</t>
  </si>
  <si>
    <t xml:space="preserve">Outrigger Maldives Maafushivaru Resort | Neoscapes</t>
  </si>
  <si>
    <t xml:space="preserve">output/pages/119_outrigger-maldives-maafushivaru-resort/overview__neoscapesmaldives.com__resort-maafushivaru-maldives.md</t>
  </si>
  <si>
    <t xml:space="preserve">https://www.neoscapesmaldives.com/resort/malahini-kuda-bandos/</t>
  </si>
  <si>
    <t xml:space="preserve">Malahini Kuda Bandos | Neoscapes Maldives</t>
  </si>
  <si>
    <t xml:space="preserve">output/pages/095_malahini-kuda-bandos/overview__neoscapesmaldives.com__resort-malahini-kuda-bandos.md</t>
  </si>
  <si>
    <t xml:space="preserve">https://www.neoscapesmaldives.com/resort/melia-whale-lagoon-maldives</t>
  </si>
  <si>
    <t xml:space="preserve">Meliá Whale Lagoon Maldives | Neoscapes Maldives</t>
  </si>
  <si>
    <t xml:space="preserve">output/pages/022_barcelo-whale-lagoon-maldives/overview__neoscapesmaldives.com__resort-melia-whale-lagoon-maldives.md</t>
  </si>
  <si>
    <t xml:space="preserve">https://www.neoscapesmaldives.com/resort/milaidhoo-island-maldives/</t>
  </si>
  <si>
    <t xml:space="preserve">Milaidhoo Island Maldives | Neoscapes Maldives</t>
  </si>
  <si>
    <t xml:space="preserve">output/pages/167_milaidhoo-island-maldives/overview__neoscapesmaldives.com__resort-milaidhoo-island-maldives.md</t>
  </si>
  <si>
    <t xml:space="preserve">https://www.neoscapesmaldives.com/resort/nh-maldives-kuda-rah/</t>
  </si>
  <si>
    <t xml:space="preserve">NH Maldives Kuda Rah | Neoscapes Maldives</t>
  </si>
  <si>
    <t xml:space="preserve">output/pages/092_amaya-kuda-rah-maldives/overview__neoscapesmaldives.com__resort-nh-maldives-kuda-rah.md</t>
  </si>
  <si>
    <t xml:space="preserve">https://www.neoscapesmaldives.com/resort/nika-island-resort/</t>
  </si>
  <si>
    <t xml:space="preserve">Nika Island Resort &amp; Spa | Neoscapes Maldives</t>
  </si>
  <si>
    <t xml:space="preserve">output/pages/112_nika-island-resort-and-spa/overview__neoscapesmaldives.com__resort-nika-island-resort.md</t>
  </si>
  <si>
    <t xml:space="preserve">https://www.neoscapesmaldives.com/resort/niyama-private-islands-maldives/</t>
  </si>
  <si>
    <t xml:space="preserve">Niyama Private Islands Maldives | Neoscapes Maldives</t>
  </si>
  <si>
    <t xml:space="preserve">output/pages/117_niyama-maldives/overview__neoscapesmaldives.com__resort-niyama-private-islands-maldives.md</t>
  </si>
  <si>
    <t xml:space="preserve">https://www.neoscapesmaldives.com/resort/noku-maldives-resort/</t>
  </si>
  <si>
    <t xml:space="preserve">Noku Maldives Resort | Neoscapes Maldives</t>
  </si>
  <si>
    <t xml:space="preserve">output/pages/132_noku-maldives/overview__neoscapesmaldives.com__resort-noku-maldives-resort.md</t>
  </si>
  <si>
    <t xml:space="preserve">https://www.neoscapesmaldives.com/resort/nooe-maldives-kunaavashi/</t>
  </si>
  <si>
    <t xml:space="preserve">NOOE Maldives Kunaavashi | Neoscapes Maldives</t>
  </si>
  <si>
    <t xml:space="preserve">output/pages/023_nooe-maldives-kunavashi/overview__neoscapesmaldives.com__resort-nooe-maldives-kunaavashi.md</t>
  </si>
  <si>
    <t xml:space="preserve">https://www.neoscapesmaldives.com/resort/nova-maldives/</t>
  </si>
  <si>
    <t xml:space="preserve">Nova Maldives | Neoscapes Maldives</t>
  </si>
  <si>
    <t xml:space="preserve">output/pages/116_nova-maldives/overview__neoscapesmaldives.com__resort-nova-maldives.md</t>
  </si>
  <si>
    <t xml:space="preserve">https://www.neoscapesmaldives.com/resort/oblu-nature-helengeli/</t>
  </si>
  <si>
    <t xml:space="preserve">OBLU NATURE Helengeli by SENTIDO | Neoscapes Maldives</t>
  </si>
  <si>
    <t xml:space="preserve">output/pages/133_oblu-by-atmosphere-at-helengeli/overview__neoscapesmaldives.com__resort-oblu-nature-helengeli.md</t>
  </si>
  <si>
    <t xml:space="preserve">https://www.neoscapesmaldives.com/resort/oblu-select-at-sangeli/</t>
  </si>
  <si>
    <t xml:space="preserve">OBLU Select Sangeli | Neoscapes Maldives</t>
  </si>
  <si>
    <t xml:space="preserve">output/pages/115_oblu-select-by-atmosphere-at-sangeli/overview__neoscapesmaldives.com__resort-oblu-select-at-sangeli.md</t>
  </si>
  <si>
    <t xml:space="preserve">https://www.neoscapesmaldives.com/resort/oblu-select-lobigili/</t>
  </si>
  <si>
    <t xml:space="preserve">OBLU SELECT Lobigili | Neoscapes Maldives</t>
  </si>
  <si>
    <t xml:space="preserve">output/pages/115_oblu-select-by-atmosphere-at-sangeli/overview__neoscapesmaldives.com__resort-oblu-select-lobigili.md</t>
  </si>
  <si>
    <t xml:space="preserve">https://www.neoscapesmaldives.com/resort/olhuveli-beach-spa-maldives/</t>
  </si>
  <si>
    <t xml:space="preserve">Sun Siyam Olhuveli | Neoscapes Maldives</t>
  </si>
  <si>
    <t xml:space="preserve">output/pages/050_sun-siyam-olhuveli-maldives/overview__neoscapesmaldives.com__resort-olhuveli-beach-spa-maldives.md</t>
  </si>
  <si>
    <t xml:space="preserve">https://www.neoscapesmaldives.com/resort/one-only-reethi-rah-resort/</t>
  </si>
  <si>
    <t xml:space="preserve">One &amp; Only Reethi Rah | Neoscapes Maldives</t>
  </si>
  <si>
    <t xml:space="preserve">output/pages/128_one-only-reethi-rah-maldives/overview__neoscapesmaldives.com__resort-one-only-reethi-rah-resort.md</t>
  </si>
  <si>
    <t xml:space="preserve">https://www.neoscapesmaldives.com/resort/ozen-life-maadhoo</t>
  </si>
  <si>
    <t xml:space="preserve">OZEN Life Maadhoo | Neoscapes Maldives</t>
  </si>
  <si>
    <t xml:space="preserve">output/pages/041_ozen-by-atmosphere-at-maadhoo/overview__neoscapesmaldives.com__resort-ozen-life-maadhoo.md</t>
  </si>
  <si>
    <t xml:space="preserve">https://www.neoscapesmaldives.com/resort/ozen-reserve-bolifushi/</t>
  </si>
  <si>
    <t xml:space="preserve">OZEN Reserve Bolifushi | Neoscapes Maldives</t>
  </si>
  <si>
    <t xml:space="preserve">output/pages/005_bolifushi-island-resort/overview__neoscapesmaldives.com__resort-ozen-reserve-bolifushi.md</t>
  </si>
  <si>
    <t xml:space="preserve">https://www.neoscapesmaldives.com/resort/paradise-island-resort/</t>
  </si>
  <si>
    <t xml:space="preserve">Villa Nautica Maldives Resort | Neoscapes Maldives</t>
  </si>
  <si>
    <t xml:space="preserve">output/pages/175_villa-nautica-paradise-island/overview__neoscapesmaldives.com__resort-paradise-island-resort.md</t>
  </si>
  <si>
    <t xml:space="preserve">https://www.neoscapesmaldives.com/resort/patina-maldives/</t>
  </si>
  <si>
    <t xml:space="preserve">Patina Maldives | Neoscapes Maldives</t>
  </si>
  <si>
    <t xml:space="preserve">output/pages/158_patina-maldives-fari-islands/overview__neoscapesmaldives.com__resort-patina-maldives.md</t>
  </si>
  <si>
    <t xml:space="preserve">https://www.neoscapesmaldives.com/resort/raaya-by-atmosphere/</t>
  </si>
  <si>
    <t xml:space="preserve">RAAYA By Atmosphere | Neoscapes Maldives</t>
  </si>
  <si>
    <t xml:space="preserve">output/pages/080_raaya-by-atmosphere/overview__neoscapesmaldives.com__resort-raaya-by-atmosphere.md</t>
  </si>
  <si>
    <t xml:space="preserve">https://www.neoscapesmaldives.com/resort/radisson-blu-resort-maldives/</t>
  </si>
  <si>
    <t xml:space="preserve">Radisson Blu Resort Maldives | Neoscapes Maldives</t>
  </si>
  <si>
    <t xml:space="preserve">output/pages/064_radisson-blu-resort-maldives/overview__neoscapesmaldives.com__resort-radisson-blu-resort-maldives.md</t>
  </si>
  <si>
    <t xml:space="preserve">https://www.neoscapesmaldives.com/resort/raffles-maldives-meradhoo-resort/</t>
  </si>
  <si>
    <t xml:space="preserve">The Halcyon Private Isles Maldives, Autograph Collection | Neoscapes Maldives</t>
  </si>
  <si>
    <t xml:space="preserve">output/pages/025_raffles-maldives-meradhoo-resort/overview__neoscapesmaldives.com__resort-raffles-maldives-meradhoo-resort.md</t>
  </si>
  <si>
    <t xml:space="preserve">https://www.neoscapesmaldives.com/resort/saii-lagoon-maldives/</t>
  </si>
  <si>
    <t xml:space="preserve">SAii Lagoon Maldives, by Hilton | Neoscapes Maldives</t>
  </si>
  <si>
    <t xml:space="preserve">output/pages/045_saii-lagoon-maldives/overview__neoscapesmaldives.com__resort-saii-lagoon-maldives.md</t>
  </si>
  <si>
    <t xml:space="preserve">https://www.neoscapesmaldives.com/resort/sheraton-maldives-full-moon-resort-spa/</t>
  </si>
  <si>
    <t xml:space="preserve">Sheraton Maldives Full Moon Resort &amp; Spa | Neoscapes Maldives</t>
  </si>
  <si>
    <t xml:space="preserve">output/pages/103_sheraton-maldives-full-moon-resort-spa/overview__neoscapesmaldives.com__resort-sheraton-maldives-full-moon-resort-spa.md</t>
  </si>
  <si>
    <t xml:space="preserve">https://www.neoscapesmaldives.com/resort/siyam-world-maldives/</t>
  </si>
  <si>
    <t xml:space="preserve">Siyam World Maldives | Neoscapes Maldives</t>
  </si>
  <si>
    <t xml:space="preserve">output/pages/179_siyam-world-maldives/overview__neoscapesmaldives.com__resort-siyam-world-maldives.md</t>
  </si>
  <si>
    <t xml:space="preserve">https://www.neoscapesmaldives.com/resort/so-maldives/</t>
  </si>
  <si>
    <t xml:space="preserve">SO/ Maldives | Neoscapes Maldives</t>
  </si>
  <si>
    <t xml:space="preserve">output/pages/046_so-maldives/overview__neoscapesmaldives.com__resort-so-maldives.md</t>
  </si>
  <si>
    <t xml:space="preserve">https://www.neoscapesmaldives.com/resort/soneva-fushi/</t>
  </si>
  <si>
    <t xml:space="preserve">Soneva Fushi | Neoscapes Maldives</t>
  </si>
  <si>
    <t xml:space="preserve">output/pages/141_soneva-fushi-resort/overview__neoscapesmaldives.com__resort-soneva-fushi.md</t>
  </si>
  <si>
    <t xml:space="preserve">https://www.neoscapesmaldives.com/resort/soneva-jani/</t>
  </si>
  <si>
    <t xml:space="preserve">Soneva Jani | Neoscapes Maldives</t>
  </si>
  <si>
    <t xml:space="preserve">output/pages/143_soneva-jani/overview__neoscapesmaldives.com__resort-soneva-jani.md</t>
  </si>
  <si>
    <t xml:space="preserve">https://www.neoscapesmaldives.com/resort/sun-siyam-iru-veli/</t>
  </si>
  <si>
    <t xml:space="preserve">Sun Siyam Iru Veli | Neoscapes Maldives</t>
  </si>
  <si>
    <t xml:space="preserve">output/pages/118_sun-siyam-iru-veli-maldives/overview__neoscapesmaldives.com__resort-sun-siyam-iru-veli.md</t>
  </si>
  <si>
    <t xml:space="preserve">https://www.neoscapesmaldives.com/resort/sun-siyam-vilu-reef/</t>
  </si>
  <si>
    <t xml:space="preserve">Sun Siyam Vilu Reef | Neoscapes Maldives</t>
  </si>
  <si>
    <t xml:space="preserve">output/pages/147_sun-siyam-vilu-reef-maldives/overview__neoscapesmaldives.com__resort-sun-siyam-vilu-reef.md</t>
  </si>
  <si>
    <t xml:space="preserve">https://www.neoscapesmaldives.com/resort/taj-coral-reef-resort-spa/</t>
  </si>
  <si>
    <t xml:space="preserve">Taj Coral Reef Resort &amp; Spa | Neoscapes Maldives</t>
  </si>
  <si>
    <t xml:space="preserve">output/pages/153_taj-coral-reef-resort-and-spa/overview__neoscapesmaldives.com__resort-taj-coral-reef-resort-spa.md</t>
  </si>
  <si>
    <t xml:space="preserve">https://www.neoscapesmaldives.com/resort/taj-exotica-resort-spa/</t>
  </si>
  <si>
    <t xml:space="preserve">Taj Exotica Resort &amp; Spa | Neoscapes Maldives</t>
  </si>
  <si>
    <t xml:space="preserve">output/pages/154_taj-exotica-resort-spa-maldives/overview__neoscapesmaldives.com__resort-taj-exotica-resort-spa.md</t>
  </si>
  <si>
    <t xml:space="preserve">https://www.neoscapesmaldives.com/resort/the-ritz-carlton-maldives/</t>
  </si>
  <si>
    <t xml:space="preserve">The Ritz-Carlton Maldives | Neoscapes Maldives</t>
  </si>
  <si>
    <t xml:space="preserve">output/pages/037_the-ritz-carlton-maldives-fari-islands/overview__neoscapesmaldives.com__resort-the-ritz-carlton-maldives.md</t>
  </si>
  <si>
    <t xml:space="preserve">https://www.neoscapesmaldives.com/resort/the-st-regis-maldives-vommuli-resort/</t>
  </si>
  <si>
    <t xml:space="preserve">The St. Regis Maldives Vommuli Resort | Neoscapes Maldives</t>
  </si>
  <si>
    <t xml:space="preserve">output/pages/134_the-st-regis-vommuli-resort-maldives/overview__neoscapesmaldives.com__resort-the-st-regis-maldives-vommuli-resort.md</t>
  </si>
  <si>
    <t xml:space="preserve">https://www.neoscapesmaldives.com/resort/the-standard-huruvalhi-maldives/</t>
  </si>
  <si>
    <t xml:space="preserve">The Standard, Huruvalhi Maldives | Neoscapes Maldives</t>
  </si>
  <si>
    <t xml:space="preserve">output/pages/140_the-standard-huruvalhi-maldives/overview__neoscapesmaldives.com__resort-the-standard-huruvalhi-maldives.md</t>
  </si>
  <si>
    <t xml:space="preserve">https://www.neoscapesmaldives.com/resort/the-sun-siyam-irufushi/</t>
  </si>
  <si>
    <t xml:space="preserve">Sun Siyam Irufushi | Neoscapes Maldives</t>
  </si>
  <si>
    <t xml:space="preserve">output/pages/148_sun-siyam-iru-fushi-maldives/overview__neoscapesmaldives.com__resort-the-sun-siyam-irufushi.md</t>
  </si>
  <si>
    <t xml:space="preserve">https://www.neoscapesmaldives.com/resort/vakkaru-maldives/</t>
  </si>
  <si>
    <t xml:space="preserve">Vakkaru Maldives | Neoscapes Maldives</t>
  </si>
  <si>
    <t xml:space="preserve">output/pages/049_vakkaru-maldives/overview__neoscapesmaldives.com__resort-vakkaru-maldives.md</t>
  </si>
  <si>
    <t xml:space="preserve">https://www.neoscapesmaldives.com/resort/varu-by-atmosphere/</t>
  </si>
  <si>
    <t xml:space="preserve">VARU by Atmosphere | Neoscapes Maldives</t>
  </si>
  <si>
    <t xml:space="preserve">output/pages/138_varu-island-resort/overview__neoscapesmaldives.com__resort-varu-by-atmosphere.md</t>
  </si>
  <si>
    <t xml:space="preserve">https://www.neoscapesmaldives.com/resort/velaa-private-island/</t>
  </si>
  <si>
    <t xml:space="preserve">Velaa Private Island Maldives | Neoscapes Maldives</t>
  </si>
  <si>
    <t xml:space="preserve">output/pages/171_velaa-private-island-maldives/overview__neoscapesmaldives.com__resort-velaa-private-island.md</t>
  </si>
  <si>
    <t xml:space="preserve">https://www.neoscapesmaldives.com/resort/velassaru-maldives/</t>
  </si>
  <si>
    <t xml:space="preserve">Niva Velassaru Maldives | Neoscapes Maldives</t>
  </si>
  <si>
    <t xml:space="preserve">output/pages/165_velassaru-maldives/overview__neoscapesmaldives.com__resort-velassaru-maldives.md</t>
  </si>
  <si>
    <t xml:space="preserve">https://www.neoscapesmaldives.com/resort/w-resort-maldives/</t>
  </si>
  <si>
    <t xml:space="preserve">W Maldives | Neoscapes Maldives</t>
  </si>
  <si>
    <t xml:space="preserve">output/pages/102_w-maldives/overview__neoscapesmaldives.com__resort-w-resort-maldives.md</t>
  </si>
  <si>
    <t xml:space="preserve">https://www.neoscapesmaldives.com/resort/waldorf-astoria-maldives/</t>
  </si>
  <si>
    <t xml:space="preserve">Waldorf Astoria Maldives Ithaafushi | Neoscapes</t>
  </si>
  <si>
    <t xml:space="preserve">output/pages/067_waldorf-astoria-maldives-ithaafushi/overview__neoscapesmaldives.com__resort-waldorf-astoria-maldives.md</t>
  </si>
  <si>
    <t xml:space="preserve">https://www.neoscapesmaldives.com/resort/you-me-by-cocoon-maldives/</t>
  </si>
  <si>
    <t xml:space="preserve">You &amp; Me by Cocoon Maldives | Neoscapes Maldives</t>
  </si>
  <si>
    <t xml:space="preserve">output/pages/032_cocoon-maldives/overview__neoscapesmaldives.com__resort-you-me-by-cocoon-maldives.md</t>
  </si>
  <si>
    <t xml:space="preserve">https://www.ayadamaldives.com/</t>
  </si>
  <si>
    <t xml:space="preserve">diving</t>
  </si>
  <si>
    <t xml:space="preserve">Ayada Maldives - Official Website</t>
  </si>
  <si>
    <t xml:space="preserve">output/pages/004_ayada-maldives/diving__ayadamaldives.com__home.md</t>
  </si>
  <si>
    <t xml:space="preserve">https://www.ayadamaldives.com/environment</t>
  </si>
  <si>
    <t xml:space="preserve">Environmental initiatives — Ayada Maldives - Official Website</t>
  </si>
  <si>
    <t xml:space="preserve">output/pages/004_ayada-maldives/diving__ayadamaldives.com__environment.md</t>
  </si>
  <si>
    <t xml:space="preserve">https://www.ayadamaldives.com/welcome</t>
  </si>
  <si>
    <t xml:space="preserve">output/pages/004_ayada-maldives/diving__ayadamaldives.com__welcome.md</t>
  </si>
  <si>
    <t xml:space="preserve">https://www.ayadamaldives.com/ivd</t>
  </si>
  <si>
    <t xml:space="preserve">dining</t>
  </si>
  <si>
    <t xml:space="preserve">In-Villa Dining — Ayada Maldives - Official Website</t>
  </si>
  <si>
    <t xml:space="preserve">output/pages/004_ayada-maldives/dining__ayadamaldives.com__ivd.md</t>
  </si>
  <si>
    <t xml:space="preserve">https://www.ayadamaldives.com/new-blog/2025/8/1/experiencing-the-authentic-maldives-a-guests-guide-to-local-life</t>
  </si>
  <si>
    <t xml:space="preserve">Experiencing the Authentic Maldives: A Guest’s Guide to Local Life — Ayada Maldives - Official Website</t>
  </si>
  <si>
    <t xml:space="preserve">output/pages/004_ayada-maldives/diving__ayadamaldives.com__new-blog-2025-8-1-experiencing-the-authentic-maldives-a-gues.md</t>
  </si>
  <si>
    <t xml:space="preserve">https://www.ayadamaldives.com/new-blog/festive-maldives-2025</t>
  </si>
  <si>
    <t xml:space="preserve">A Tropical Wonderland of Festive Cheer at Ayada Maldives — Ayada Maldives - Official Website</t>
  </si>
  <si>
    <t xml:space="preserve">output/pages/004_ayada-maldives/diving__ayadamaldives.com__new-blog-festive-maldives-2025.md</t>
  </si>
  <si>
    <t xml:space="preserve">https://www.ayadamaldives.com/ile-de-joie</t>
  </si>
  <si>
    <t xml:space="preserve">Ile de Joie — Ayada Maldives - Official Website</t>
  </si>
  <si>
    <t xml:space="preserve">output/pages/004_ayada-maldives/diving__ayadamaldives.com__ile-de-joie.md</t>
  </si>
  <si>
    <t xml:space="preserve">https://www.adaaran.com/selecthudhuranfushi/</t>
  </si>
  <si>
    <t xml:space="preserve">Maldives All inclusive Hotel | Adaaran Select Hudhuranfushi Official Site</t>
  </si>
  <si>
    <t xml:space="preserve">output/pages/003_adaaran-select-hudhuranfushi/diving__adaaran.com__selecthudhuranfushi.md</t>
  </si>
  <si>
    <t xml:space="preserve">https://www.ayadamaldives.com/sunset-ocean-suite</t>
  </si>
  <si>
    <t xml:space="preserve">Sunset Ocean Suite with Pool — Ayada Maldives - Official Website</t>
  </si>
  <si>
    <t xml:space="preserve">output/pages/004_ayada-maldives/diving__ayadamaldives.com__sunset-ocean-suite.md</t>
  </si>
  <si>
    <t xml:space="preserve">https://www.adaaran.com/selecthudhuranfushi/villas/sunset-beach-villas/</t>
  </si>
  <si>
    <t xml:space="preserve">Sunset Maldives Beach Villas | Adaaran Select Hudhuranfushi</t>
  </si>
  <si>
    <t xml:space="preserve">output/pages/003_adaaran-select-hudhuranfushi/diving__adaaran.com__selecthudhuranfushi-villas-sunset-beach-villas.md</t>
  </si>
  <si>
    <t xml:space="preserve">https://www.ayadamaldives.com/ottoman-lounge</t>
  </si>
  <si>
    <t xml:space="preserve">Ottoman Lounge — Ayada Maldives - Official Website</t>
  </si>
  <si>
    <t xml:space="preserve">output/pages/004_ayada-maldives/diving__ayadamaldives.com__ottoman-lounge.md</t>
  </si>
  <si>
    <t xml:space="preserve">https://www.adaaran.com/selecthudhuranfushi/facilities/transfers/</t>
  </si>
  <si>
    <t xml:space="preserve">Maldives Speedboat Transfers | Transfers to Adaaran Select Hudhuranfushi</t>
  </si>
  <si>
    <t xml:space="preserve">output/pages/003_adaaran-select-hudhuranfushi/diving__adaaran.com__selecthudhuranfushi-facilities-transfers.md</t>
  </si>
  <si>
    <t xml:space="preserve">https://www.ayadamaldives.com/new-blog/2023/8/28/festive-season-highlights-a-memorable-stay-at-ayada-maldives</t>
  </si>
  <si>
    <t xml:space="preserve">Festive Season Highlights: A Memorable Stay at Ayada Maldives — Ayada Maldives - Official Website</t>
  </si>
  <si>
    <t xml:space="preserve">output/pages/004_ayada-maldives/diving__ayadamaldives.com__new-blog-2023-8-28-festive-season-highlights-a-memorable-sta.md</t>
  </si>
  <si>
    <t xml:space="preserve">https://www.adaaran.com/selecthudhuranfushi/offers/book-direct/</t>
  </si>
  <si>
    <t xml:space="preserve">Maldives Resort Deals | Adaaran Hudhuranfushi | Book Direct</t>
  </si>
  <si>
    <t xml:space="preserve">output/pages/003_adaaran-select-hudhuranfushi/diving__adaaran.com__selecthudhuranfushi-offers-book-direct.md</t>
  </si>
  <si>
    <t xml:space="preserve">https://www.ayadamaldives.com/new-blog/2021/11/25/vegan-friendly-cuisine-at-ayada-maldives</t>
  </si>
  <si>
    <t xml:space="preserve">Vegan-Friendly Cuisine at Ayada Maldives — Ayada Maldives - Official Website</t>
  </si>
  <si>
    <t xml:space="preserve">output/pages/004_ayada-maldives/dining__ayadamaldives.com__new-blog-2021-11-25-vegan-friendly-cuisine-at-ayada-maldives.md</t>
  </si>
  <si>
    <t xml:space="preserve">https://www.adaaran.com/selecthudhuranfushi/weddings/</t>
  </si>
  <si>
    <t xml:space="preserve">Maldives Wedding Resorts | Renew your vows at Adaaran Select Hudhuranfushi</t>
  </si>
  <si>
    <t xml:space="preserve">output/pages/003_adaaran-select-hudhuranfushi/wedding__adaaran.com__selecthudhuranfushi-weddings.md</t>
  </si>
  <si>
    <t xml:space="preserve">https://www.ayadamaldives.com/new-blog/2019/6/15/ysmq2ri1yo00l6yqc4zr2xuqhzrc4q</t>
  </si>
  <si>
    <t xml:space="preserve">Enjoy lunch at a whole new level at our Zero Degree poolside restaurant — Ayada Maldives - Official Website</t>
  </si>
  <si>
    <t xml:space="preserve">output/pages/004_ayada-maldives/dining__ayadamaldives.com__new-blog-2019-6-15-ysmq2ri1yo00l6yqc4zr2xuqhzrc4q.md</t>
  </si>
  <si>
    <t xml:space="preserve">https://www.ayadamaldives.com/brandambassador</t>
  </si>
  <si>
    <t xml:space="preserve">Brand Ambassadors Scheme — Ayada Maldives - Official Website</t>
  </si>
  <si>
    <t xml:space="preserve">output/pages/004_ayada-maldives/diving__ayadamaldives.com__brandambassador.md</t>
  </si>
  <si>
    <t xml:space="preserve">https://www.adaaran.com/selecthudhuranfushi/offers/book-direct-es/</t>
  </si>
  <si>
    <t xml:space="preserve">output/pages/003_adaaran-select-hudhuranfushi/diving__adaaran.com__selecthudhuranfushi-offers-book-direct-es.md</t>
  </si>
  <si>
    <t xml:space="preserve">https://www.adaaran.com/selecthudhuranfushi/location/</t>
  </si>
  <si>
    <t xml:space="preserve">Luxury Maldives Resort | Location | Adaaran Select Hudhuranfushi</t>
  </si>
  <si>
    <t xml:space="preserve">output/pages/003_adaaran-select-hudhuranfushi/diving__adaaran.com__selecthudhuranfushi-location.md</t>
  </si>
  <si>
    <t xml:space="preserve">https://www.ayadamaldives.com/new-blog/2025/6/7/what-makes-ayada-maldives-one-of-the-most-loved-resorts-in-the-world</t>
  </si>
  <si>
    <t xml:space="preserve">What Makes Ayada Maldives One of the Most Loved Resorts in the World — Ayada Maldives - Official Website</t>
  </si>
  <si>
    <t xml:space="preserve">output/pages/004_ayada-maldives/diving__ayadamaldives.com__new-blog-2025-6-7-what-makes-ayada-maldives-one-of-the-most-.md</t>
  </si>
  <si>
    <t xml:space="preserve">https://www.adaaran.com/selecthudhuranfushi/dining/hiyala-bar/</t>
  </si>
  <si>
    <t xml:space="preserve">Resort Bars Maldives | Hiyala Bar at Adaaran Select Hudhuranfushi</t>
  </si>
  <si>
    <t xml:space="preserve">output/pages/003_adaaran-select-hudhuranfushi/dining__adaaran.com__selecthudhuranfushi-dining-hiyala-bar.md</t>
  </si>
  <si>
    <t xml:space="preserve">https://www.ayadamaldives.com/family-experiences</t>
  </si>
  <si>
    <t xml:space="preserve">Family Experiences — Ayada Maldives - Official Website</t>
  </si>
  <si>
    <t xml:space="preserve">output/pages/004_ayada-maldives/diving__ayadamaldives.com__family-experiences.md</t>
  </si>
  <si>
    <t xml:space="preserve">https://www.adaaran.com/selecthudhuranfushi/offers/family-getaway/</t>
  </si>
  <si>
    <t xml:space="preserve">Maldives Family Vacation | Adaaran Hudhuranfushi | Family Gateway</t>
  </si>
  <si>
    <t xml:space="preserve">output/pages/003_adaaran-select-hudhuranfushi/diving__adaaran.com__selecthudhuranfushi-offers-family-getaway.md</t>
  </si>
  <si>
    <t xml:space="preserve">https://www.ayadamaldives.com/new-blog/2025/6/7/planning-a-perfect-summer-holiday-heres-why-ayada-maldives-should-be-on-your-list</t>
  </si>
  <si>
    <t xml:space="preserve">Planning a Perfect Summer Holiday? Here’s Why Ayada Maldives Should Be on Your List — Ayada Maldives - Official Website</t>
  </si>
  <si>
    <t xml:space="preserve">output/pages/004_ayada-maldives/diving__ayadamaldives.com__new-blog-2025-6-7-planning-a-perfect-summer-holiday-heres-wh.md</t>
  </si>
  <si>
    <t xml:space="preserve">https://www.adaaran.com/selecthudhuranfushi/sitemap/</t>
  </si>
  <si>
    <t xml:space="preserve">Sitemap | Adaaran Select Hudhuranfushi</t>
  </si>
  <si>
    <t xml:space="preserve">output/pages/003_adaaran-select-hudhuranfushi/other__adaaran.com__selecthudhuranfushi-sitemap.md</t>
  </si>
  <si>
    <t xml:space="preserve">https://www.ayadamaldives.com/new-blog/2019/6/6/is-it-possible-to-stand-out-from-the-crowd</t>
  </si>
  <si>
    <t xml:space="preserve">Is it possible to stand out from the crowd? Ayada does... — Ayada Maldives - Official Website</t>
  </si>
  <si>
    <t xml:space="preserve">output/pages/004_ayada-maldives/diving__ayadamaldives.com__new-blog-2019-6-6-is-it-possible-to-stand-out-from-the-crowd.md</t>
  </si>
  <si>
    <t xml:space="preserve">https://www.adaaran.com/selecthudhuranfushi/offers/early-bird/</t>
  </si>
  <si>
    <t xml:space="preserve">Maldives Hotel Packages | Early Bird Offer at Adaaran Hudhuranfushi</t>
  </si>
  <si>
    <t xml:space="preserve">output/pages/003_adaaran-select-hudhuranfushi/diving__adaaran.com__selecthudhuranfushi-offers-early-bird.md</t>
  </si>
  <si>
    <t xml:space="preserve">https://www.ayadamaldives.com/ocean-villa</t>
  </si>
  <si>
    <t xml:space="preserve">Ocean Villa with Pool — Ayada Maldives - Official Website</t>
  </si>
  <si>
    <t xml:space="preserve">output/pages/004_ayada-maldives/diving__ayadamaldives.com__ocean-villa.md</t>
  </si>
  <si>
    <t xml:space="preserve">https://www.adaaran.com/selecthudhuranfushi/dining/sunset-restaurant/</t>
  </si>
  <si>
    <t xml:space="preserve">Sunset Restaurant Maldives | Adaaran Select Hudhuranfushi</t>
  </si>
  <si>
    <t xml:space="preserve">output/pages/003_adaaran-select-hudhuranfushi/dining__adaaran.com__selecthudhuranfushi-dining-sunset-restaurant.md</t>
  </si>
  <si>
    <t xml:space="preserve">https://www.ayadamaldives.com/new-blog/2025/5/24/halal-food-excellence-dining-at-ayada-maldives</t>
  </si>
  <si>
    <t xml:space="preserve">Halal Food Excellence: Dining at Ayada Maldives — Ayada Maldives - Official Website</t>
  </si>
  <si>
    <t xml:space="preserve">output/pages/004_ayada-maldives/dining__ayadamaldives.com__new-blog-2025-5-24-halal-food-excellence-dining-at-ayada-mal.md</t>
  </si>
  <si>
    <t xml:space="preserve">https://www.adaaran.com/selecthudhuranfushi/dining/banyan-restaurant/</t>
  </si>
  <si>
    <t xml:space="preserve">Best Restaurant in Maldives | Adaaran Select Hudhuranfushi</t>
  </si>
  <si>
    <t xml:space="preserve">output/pages/003_adaaran-select-hudhuranfushi/dining__adaaran.com__selecthudhuranfushi-dining-banyan-restaurant.md</t>
  </si>
  <si>
    <t xml:space="preserve">https://www.ayadamaldives.com/new-blog/2025/6/25/ayada-maldives-a-top-resort-for-privacy-and-seclusion-without-compromise</t>
  </si>
  <si>
    <t xml:space="preserve">Ayada Maldives: A Top Resort for Privacy and Seclusion Without Compromise — Ayada Maldives - Official Website</t>
  </si>
  <si>
    <t xml:space="preserve">output/pages/004_ayada-maldives/diving__ayadamaldives.com__new-blog-2025-6-25-ayada-maldives-a-top-resort-for-privacy-a.md</t>
  </si>
  <si>
    <t xml:space="preserve">https://forsale.godaddy.com/forsale/www.filitheyo.com?utm_source=TDFS_BINNS2&amp;utm_medium=parkedpages&amp;utm_campaign=x_corp_tdfs-binns2_base&amp;traffic_type=TDFS_BINNS2&amp;traffic_id=binns2&amp;</t>
  </si>
  <si>
    <t xml:space="preserve">Access Denied</t>
  </si>
  <si>
    <t xml:space="preserve">output/pages/002_filitheyo-island-resort/other__forsale.godaddy.com__forsale-www-filitheyo-com.md</t>
  </si>
  <si>
    <t xml:space="preserve">https://www.adaaran.com/selecthudhuranfushi/villas/deluxe-beach-villa/</t>
  </si>
  <si>
    <t xml:space="preserve">Maldives Luxury Villas | Deluxe Beach Villa at Adaaran Select Hudhuranfushi</t>
  </si>
  <si>
    <t xml:space="preserve">output/pages/003_adaaran-select-hudhuranfushi/diving__adaaran.com__selecthudhuranfushi-villas-deluxe-beach-villa.md</t>
  </si>
  <si>
    <t xml:space="preserve">https://www.ayadamaldives.com/offer-summer-escape</t>
  </si>
  <si>
    <t xml:space="preserve">Offer: Summer Escape — Ayada Maldives - Official Website</t>
  </si>
  <si>
    <t xml:space="preserve">output/pages/004_ayada-maldives/diving__ayadamaldives.com__offer-summer-escape.md</t>
  </si>
  <si>
    <t xml:space="preserve">https://www.adaaran.com/selecthudhuranfushi/view-download/?id=menu-12</t>
  </si>
  <si>
    <t xml:space="preserve">Maldives Resorts | Adaaran All Inclusive Resorts Official Site</t>
  </si>
  <si>
    <t xml:space="preserve">output/pages/003_adaaran-select-hudhuranfushi/diving__adaaran.com__selecthudhuranfushi-view-download.md</t>
  </si>
  <si>
    <t xml:space="preserve">https://www.ayadamaldives.com/new-blog/2022/3/17/the-perfect-maldives-resort-for-complete-relaxation</t>
  </si>
  <si>
    <t xml:space="preserve">The perfect Maldives resort for complete relaxation — Ayada Maldives - Official Website</t>
  </si>
  <si>
    <t xml:space="preserve">output/pages/004_ayada-maldives/diving__ayadamaldives.com__new-blog-2022-3-17-the-perfect-maldives-resort-for-complete-.md</t>
  </si>
  <si>
    <t xml:space="preserve">https://www.ayadamaldives.com/menus</t>
  </si>
  <si>
    <t xml:space="preserve">Russian Menus — Ayada Maldives - Official Website</t>
  </si>
  <si>
    <t xml:space="preserve">output/pages/004_ayada-maldives/dining__ayadamaldives.com__menus.md</t>
  </si>
  <si>
    <t xml:space="preserve">https://www.adaaran.com/selecthudhuranfushi/experiences/watersports/</t>
  </si>
  <si>
    <t xml:space="preserve">Maldives Water Sports Holidays | Adaaran Select Hudhuranfushi</t>
  </si>
  <si>
    <t xml:space="preserve">output/pages/003_adaaran-select-hudhuranfushi/diving__adaaran.com__selecthudhuranfushi-experiences-watersports.md</t>
  </si>
  <si>
    <t xml:space="preserve">https://www.adaaran.com/selecthudhuranfushi/premium-all-inclusive-offering/</t>
  </si>
  <si>
    <t xml:space="preserve">Maldives All Inclusive | Offers at Adaaran Select Hudhuranfushi</t>
  </si>
  <si>
    <t xml:space="preserve">output/pages/003_adaaran-select-hudhuranfushi/diving__adaaran.com__selecthudhuranfushi-premium-all-inclusive-offering.md</t>
  </si>
  <si>
    <t xml:space="preserve">https://www.ayadamaldives.com/ocean-breeze</t>
  </si>
  <si>
    <t xml:space="preserve">Ocean Breeze — Ayada Maldives - Official Website</t>
  </si>
  <si>
    <t xml:space="preserve">output/pages/004_ayada-maldives/diving__ayadamaldives.com__ocean-breeze.md</t>
  </si>
  <si>
    <t xml:space="preserve">https://www.adaaran.com/selecthudhuranfushi/gallery/</t>
  </si>
  <si>
    <t xml:space="preserve">Most Beautiful Maldives Resort | Gallery | Adaaran Hudhuranfushi</t>
  </si>
  <si>
    <t xml:space="preserve">output/pages/003_adaaran-select-hudhuranfushi/diving__adaaran.com__selecthudhuranfushi-gallery.md</t>
  </si>
  <si>
    <t xml:space="preserve">https://www.ayadamaldives.com/middle-east-en</t>
  </si>
  <si>
    <t xml:space="preserve">Middle East EN — Ayada Maldives - Official Website</t>
  </si>
  <si>
    <t xml:space="preserve">output/pages/004_ayada-maldives/diving__ayadamaldives.com__middle-east-en.md</t>
  </si>
  <si>
    <t xml:space="preserve">https://www.adaaran.com/selecthudhuranfushi/villas/family-beach-villas/</t>
  </si>
  <si>
    <t xml:space="preserve">Maldives Family Beach Villas | Family Beach Villas at Adaaran Select Hudhuranfushi</t>
  </si>
  <si>
    <t xml:space="preserve">output/pages/003_adaaran-select-hudhuranfushi/diving__adaaran.com__selecthudhuranfushi-villas-family-beach-villas.md</t>
  </si>
  <si>
    <t xml:space="preserve">https://www.ayadamaldives.com/new-blog/2025/6/25/why-ayada-maldives-is-one-of-the-best-resorts-for-group-getaways</t>
  </si>
  <si>
    <t xml:space="preserve">Why Ayada Maldives Is One of the Best Resorts for Group Getaways — Ayada Maldives - Official Website</t>
  </si>
  <si>
    <t xml:space="preserve">output/pages/004_ayada-maldives/events__ayadamaldives.com__new-blog-2025-6-25-why-ayada-maldives-is-one-of-the-best-res.md</t>
  </si>
  <si>
    <t xml:space="preserve">https://www.adaaran.com/selecthudhuranfushi/experiences/diving/housereef-hudhuranfushi/</t>
  </si>
  <si>
    <t xml:space="preserve">Maldives Diving Resorts | Housereef at Adaaran Select Hudhuranfushi</t>
  </si>
  <si>
    <t xml:space="preserve">output/pages/003_adaaran-select-hudhuranfushi/diving__adaaran.com__selecthudhuranfushi-experiences-diving-housereef-hudhuranfus.md</t>
  </si>
  <si>
    <t xml:space="preserve">https://www.adaaran.com/selecthudhuranfushi/dining/tiki-bar/</t>
  </si>
  <si>
    <t xml:space="preserve">Bars in Maldives | Tiki Bar at Adaaran Select Hudhuranfushi</t>
  </si>
  <si>
    <t xml:space="preserve">output/pages/003_adaaran-select-hudhuranfushi/dining__adaaran.com__selecthudhuranfushi-dining-tiki-bar.md</t>
  </si>
  <si>
    <t xml:space="preserve">https://www.ayadamaldives.com/new-blog/2025/5/24/ayspa-the-multi-award-winning-of-spa-at-ayada-maldives</t>
  </si>
  <si>
    <t xml:space="preserve">spa</t>
  </si>
  <si>
    <t xml:space="preserve">AySpa: The Multi-Award Winning of Spa at Ayada Maldives — Ayada Maldives - Official Website</t>
  </si>
  <si>
    <t xml:space="preserve">output/pages/004_ayada-maldives/spa__ayadamaldives.com__new-blog-2025-5-24-ayspa-the-multi-award-winning-of-spa-at-a.md</t>
  </si>
  <si>
    <t xml:space="preserve">https://www.adaaran.com/selecthudhuranfushi/experiences/surf/</t>
  </si>
  <si>
    <t xml:space="preserve">Surfing in Maldives for Beginners | Adaaran Select Hudhuranfushi</t>
  </si>
  <si>
    <t xml:space="preserve">output/pages/003_adaaran-select-hudhuranfushi/diving__adaaran.com__selecthudhuranfushi-experiences-surf.md</t>
  </si>
  <si>
    <t xml:space="preserve">https://www.ayadamaldives.com/new-blog/2019/6/5/identifying-sea-turtles</t>
  </si>
  <si>
    <t xml:space="preserve">Would you like to name a sea turtle? — Ayada Maldives - Official Website</t>
  </si>
  <si>
    <t xml:space="preserve">output/pages/004_ayada-maldives/diving__ayadamaldives.com__new-blog-2019-6-5-identifying-sea-turtles.md</t>
  </si>
  <si>
    <t xml:space="preserve">https://www.adaaran.com/selecthudhuranfushi/dining/lohis-bar/</t>
  </si>
  <si>
    <t xml:space="preserve">Maldives Bar | Lohis Wave at Adaaran Select Hudhuranfushi</t>
  </si>
  <si>
    <t xml:space="preserve">output/pages/003_adaaran-select-hudhuranfushi/dining__adaaran.com__selecthudhuranfushi-dining-lohis-bar.md</t>
  </si>
  <si>
    <t xml:space="preserve">https://www.ayadamaldives.com/contact</t>
  </si>
  <si>
    <t xml:space="preserve">Contact — Ayada Maldives - Official Website</t>
  </si>
  <si>
    <t xml:space="preserve">output/pages/004_ayada-maldives/diving__ayadamaldives.com__contact.md</t>
  </si>
  <si>
    <t xml:space="preserve">https://www.adaaran.com/selecthudhuranfushi/facilities/lohis-yoga/</t>
  </si>
  <si>
    <t xml:space="preserve">Maldives Yoga Resort | Yoga at Adaaran Select Hudhuranfushi</t>
  </si>
  <si>
    <t xml:space="preserve">output/pages/003_adaaran-select-hudhuranfushi/spa__adaaran.com__selecthudhuranfushi-facilities-lohis-yoga.md</t>
  </si>
  <si>
    <t xml:space="preserve">https://www.ayadamaldives.com/new-blog/2025/6/7/top-reasons-guests-choose-ayada-maldives-again-and-again</t>
  </si>
  <si>
    <t xml:space="preserve">Top Reasons Guests Choose Ayada Maldives Again and Again — Ayada Maldives - Official Website</t>
  </si>
  <si>
    <t xml:space="preserve">output/pages/004_ayada-maldives/diving__ayadamaldives.com__new-blog-2025-6-7-top-reasons-guests-choose-ayada-maldives-a.md</t>
  </si>
  <si>
    <t xml:space="preserve">https://www.adaaran.com/selecthudhuranfushi/facilities/spa/</t>
  </si>
  <si>
    <t xml:space="preserve">Maldives Luxury Spa | Spa at Adaaran Select Hudhuranfushi</t>
  </si>
  <si>
    <t xml:space="preserve">output/pages/003_adaaran-select-hudhuranfushi/spa__adaaran.com__selecthudhuranfushi-facilities-spa.md</t>
  </si>
  <si>
    <t xml:space="preserve">https://www.adaaran.com/selecthudhuranfushi/dining/indian-pavilion/</t>
  </si>
  <si>
    <t xml:space="preserve">Indian Restaurant in Maldives | Adaaran Select Hudhuranfushi</t>
  </si>
  <si>
    <t xml:space="preserve">output/pages/003_adaaran-select-hudhuranfushi/dining__adaaran.com__selecthudhuranfushi-dining-indian-pavilion.md</t>
  </si>
  <si>
    <t xml:space="preserve">https://www.ayadamaldives.com/new-blog</t>
  </si>
  <si>
    <t xml:space="preserve">New Blog — Ayada Maldives - Official Website</t>
  </si>
  <si>
    <t xml:space="preserve">output/pages/004_ayada-maldives/diving__ayadamaldives.com__new-blog.md</t>
  </si>
  <si>
    <t xml:space="preserve">https://www.ayadamaldives.com/kai</t>
  </si>
  <si>
    <t xml:space="preserve">Kai — Ayada Maldives - Official Website</t>
  </si>
  <si>
    <t xml:space="preserve">output/pages/004_ayada-maldives/diving__ayadamaldives.com__kai.md</t>
  </si>
  <si>
    <t xml:space="preserve">https://www.adaaran.com/selecthudhuranfushi/offers/romantic-getaway/</t>
  </si>
  <si>
    <t xml:space="preserve">Maldives Resort Honeymoon Package | Adaaran Hudhuranfushi</t>
  </si>
  <si>
    <t xml:space="preserve">output/pages/003_adaaran-select-hudhuranfushi/wedding__adaaran.com__selecthudhuranfushi-offers-romantic-getaway.md</t>
  </si>
  <si>
    <t xml:space="preserve">https://www.ayadamaldives.com/mizu</t>
  </si>
  <si>
    <t xml:space="preserve">Mizu — Ayada Maldives - Official Website</t>
  </si>
  <si>
    <t xml:space="preserve">output/pages/004_ayada-maldives/diving__ayadamaldives.com__mizu.md</t>
  </si>
  <si>
    <t xml:space="preserve">https://www.adaaran.com/selecthudhuranfushi/experiences/surf-package/</t>
  </si>
  <si>
    <t xml:space="preserve">Surfing in Maldives | Adaaran Select Hudhuranfushi | Surf Package</t>
  </si>
  <si>
    <t xml:space="preserve">output/pages/003_adaaran-select-hudhuranfushi/diving__adaaran.com__selecthudhuranfushi-experiences-surf-package.md</t>
  </si>
  <si>
    <t xml:space="preserve">https://www.ayadamaldives.com/new-blog/2024/9/20/renew-your-vows-in-paradise-an-intimate-maldivian-ceremony</t>
  </si>
  <si>
    <t xml:space="preserve">Renew Your Vows in Paradise: An Intimate Maldivian Ceremony — Ayada Maldives - Official Website</t>
  </si>
  <si>
    <t xml:space="preserve">output/pages/004_ayada-maldives/wedding__ayadamaldives.com__new-blog-2024-9-20-renew-your-vows-in-paradise-an-intimate-m.md</t>
  </si>
  <si>
    <t xml:space="preserve">https://www.adaaran.com/selecthudhuranfushi/villas/lohis-villa/</t>
  </si>
  <si>
    <t xml:space="preserve">Maldives Luxury Holiday | Lohis Villas at Adaaran Select Hudhuranfushi</t>
  </si>
  <si>
    <t xml:space="preserve">output/pages/003_adaaran-select-hudhuranfushi/diving__adaaran.com__selecthudhuranfushi-villas-lohis-villa.md</t>
  </si>
  <si>
    <t xml:space="preserve">https://amilla.com/</t>
  </si>
  <si>
    <t xml:space="preserve">Luxury Resort in Maldives | Amilla Maldives Official Site</t>
  </si>
  <si>
    <t xml:space="preserve">output/pages/009_amilla-fushi/diving__amilla.com__home.md</t>
  </si>
  <si>
    <t xml:space="preserve">https://www.adaaran.com/selecthudhuranfushi/villas/family-villas/</t>
  </si>
  <si>
    <t xml:space="preserve">Maldives Family Villas | Adaaran Select Hudhuranfushi</t>
  </si>
  <si>
    <t xml:space="preserve">output/pages/003_adaaran-select-hudhuranfushi/diving__adaaran.com__selecthudhuranfushi-villas-family-villas.md</t>
  </si>
  <si>
    <t xml:space="preserve">https://amilla.com/inclusive-hospitality/</t>
  </si>
  <si>
    <t xml:space="preserve">Inclucare Certified &amp; Accessible Resorts | Amilla Maldives</t>
  </si>
  <si>
    <t xml:space="preserve">output/pages/009_amilla-fushi/diving__amilla.com__inclusive-hospitality.md</t>
  </si>
  <si>
    <t xml:space="preserve">https://www.ayadamaldives.com/wedding</t>
  </si>
  <si>
    <t xml:space="preserve">Weddings at Ayada Maldives — Ayada Maldives - Official Website</t>
  </si>
  <si>
    <t xml:space="preserve">output/pages/004_ayada-maldives/wedding__ayadamaldives.com__wedding.md</t>
  </si>
  <si>
    <t xml:space="preserve">https://www.adaaran.com/selecthudhuranfushi/dining/beach-bar/</t>
  </si>
  <si>
    <t xml:space="preserve">Beach Bar Maldives | Beach Grill Bar at Adaaran Select Hudhuranfushi</t>
  </si>
  <si>
    <t xml:space="preserve">output/pages/003_adaaran-select-hudhuranfushi/dining__adaaran.com__selecthudhuranfushi-dining-beach-bar.md</t>
  </si>
  <si>
    <t xml:space="preserve">https://amilla.com/maldives-residences/luxury-maldives-mansion/</t>
  </si>
  <si>
    <t xml:space="preserve">Family Friendly Maldives Resorts | Amilla Estate at Amilla Maldives</t>
  </si>
  <si>
    <t xml:space="preserve">output/pages/009_amilla-fushi/diving__amilla.com__maldives-residences-luxury-maldives-mansion.md</t>
  </si>
  <si>
    <t xml:space="preserve">https://www.ayadamaldives.com/exclusive-offers/transfer50-znxhz-5cbl7-5ljel</t>
  </si>
  <si>
    <t xml:space="preserve">Lowest Discounted Offer: Non-Refundable Rate — Ayada Maldives - Official Website</t>
  </si>
  <si>
    <t xml:space="preserve">output/pages/004_ayada-maldives/diving__ayadamaldives.com__exclusive-offers-transfer50-znxhz-5cbl7-5ljel.md</t>
  </si>
  <si>
    <t xml:space="preserve">https://www.adaaran.com/selecthudhuranfushi/offers/storrington-collective-family-getaway/</t>
  </si>
  <si>
    <t xml:space="preserve">Family Getaway in Maldives | Adaaran Select Hudhuranfushi</t>
  </si>
  <si>
    <t xml:space="preserve">output/pages/003_adaaran-select-hudhuranfushi/diving__adaaran.com__selecthudhuranfushi-offers-storrington-collective-family-get.md</t>
  </si>
  <si>
    <t xml:space="preserve">https://www.ayadamaldives.com/new-blog/category/Celebrity+Visits</t>
  </si>
  <si>
    <t xml:space="preserve">Celebrity Visits — New Blog — Ayada Maldives - Official Website</t>
  </si>
  <si>
    <t xml:space="preserve">output/pages/004_ayada-maldives/diving__ayadamaldives.com__new-blog-category-celebrity-visits.md</t>
  </si>
  <si>
    <t xml:space="preserve">https://www.adaaran.com/selecthudhuranfushi/facilities/koamas-kids-club/</t>
  </si>
  <si>
    <t xml:space="preserve">Family Friendly Maldives Resorts | Koamas Kids Club at Hudhuranfushi</t>
  </si>
  <si>
    <t xml:space="preserve">output/pages/003_adaaran-select-hudhuranfushi/diving__adaaran.com__selecthudhuranfushi-facilities-koamas-kids-club.md</t>
  </si>
  <si>
    <t xml:space="preserve">https://amilla.com/maldives-dining/</t>
  </si>
  <si>
    <t xml:space="preserve">Dining in Maldives | Maldives Dining at Amilla Maldives</t>
  </si>
  <si>
    <t xml:space="preserve">output/pages/009_amilla-fushi/dining__amilla.com__maldives-dining.md</t>
  </si>
  <si>
    <t xml:space="preserve">https://www.ayadamaldives.com/new-blog/2019/6/5/what-to-pack-for-a-week-at-ayada-maldives</t>
  </si>
  <si>
    <t xml:space="preserve">What to pack for a week at Ayada Maldives? — Ayada Maldives - Official Website</t>
  </si>
  <si>
    <t xml:space="preserve">output/pages/004_ayada-maldives/diving__ayadamaldives.com__new-blog-2019-6-5-what-to-pack-for-a-week-at-ayada-maldives.md</t>
  </si>
  <si>
    <t xml:space="preserve">https://www.adaaran.com/selecthudhuranfushi/villas/sunset-ocean-villas/</t>
  </si>
  <si>
    <t xml:space="preserve">Maldives Ocean Villas | Sunset Ocean Villas at Adaaran Select Hudhuranfushi</t>
  </si>
  <si>
    <t xml:space="preserve">output/pages/003_adaaran-select-hudhuranfushi/diving__adaaran.com__selecthudhuranfushi-villas-sunset-ocean-villas.md</t>
  </si>
  <si>
    <t xml:space="preserve">https://amilla.com/maldives-villas/one-bedroom-lagoon-pool-villa/</t>
  </si>
  <si>
    <t xml:space="preserve">Lagoon Pool Villa Maldives | Amilla Maldives | Lagoon Pool Villa</t>
  </si>
  <si>
    <t xml:space="preserve">output/pages/009_amilla-fushi/diving__amilla.com__maldives-villas-one-bedroom-lagoon-pool-villa.md</t>
  </si>
  <si>
    <t xml:space="preserve">https://www.ayadamaldives.com/beach-suite</t>
  </si>
  <si>
    <t xml:space="preserve">Beach Suite — Ayada Maldives - Official Website</t>
  </si>
  <si>
    <t xml:space="preserve">output/pages/004_ayada-maldives/diving__ayadamaldives.com__beach-suite.md</t>
  </si>
  <si>
    <t xml:space="preserve">https://dreamland.com.mv/</t>
  </si>
  <si>
    <t xml:space="preserve">Dreamland</t>
  </si>
  <si>
    <t xml:space="preserve">output/pages/010_dreamland-the-unique-sea-lake-resort-spa/other__dreamland.com.mv__home.md</t>
  </si>
  <si>
    <t xml:space="preserve">https://www.adaaran.com/selecthudhuranfushi/villas/garden-villa/</t>
  </si>
  <si>
    <t xml:space="preserve">Maldives Luxury Holiday | Garden Villas at Adaaran Select Hudhuranfushi</t>
  </si>
  <si>
    <t xml:space="preserve">output/pages/003_adaaran-select-hudhuranfushi/diving__adaaran.com__selecthudhuranfushi-villas-garden-villa.md</t>
  </si>
  <si>
    <t xml:space="preserve">https://www.ayadamaldives.com/sea-salt</t>
  </si>
  <si>
    <t xml:space="preserve">Sea Salt — Ayada Maldives - Official Website</t>
  </si>
  <si>
    <t xml:space="preserve">output/pages/004_ayada-maldives/diving__ayadamaldives.com__sea-salt.md</t>
  </si>
  <si>
    <t xml:space="preserve">https://amilla.com/events-celebrations/</t>
  </si>
  <si>
    <t xml:space="preserve">Maldives Wedding Resorts | Celebrations at Amilla Maldives</t>
  </si>
  <si>
    <t xml:space="preserve">output/pages/009_amilla-fushi/wedding__amilla.com__events-celebrations.md</t>
  </si>
  <si>
    <t xml:space="preserve">https://www.adaaran.com/selecthudhuranfushi/experiences/excursions/</t>
  </si>
  <si>
    <t xml:space="preserve">Maldives Things to do | Excursions at Adaaran Select Hudhuranfushi</t>
  </si>
  <si>
    <t xml:space="preserve">output/pages/003_adaaran-select-hudhuranfushi/diving__adaaran.com__selecthudhuranfushi-experiences-excursions.md</t>
  </si>
  <si>
    <t xml:space="preserve">https://www.ayadamaldives.com/sunset-beach-suite</t>
  </si>
  <si>
    <t xml:space="preserve">Sunset Beach Suite with Pool — Ayada Maldives - Official Website</t>
  </si>
  <si>
    <t xml:space="preserve">output/pages/004_ayada-maldives/diving__ayadamaldives.com__sunset-beach-suite.md</t>
  </si>
  <si>
    <t xml:space="preserve">https://www.ayadamaldives.com/watersports</t>
  </si>
  <si>
    <t xml:space="preserve">Watersports — Ayada Maldives - Official Website</t>
  </si>
  <si>
    <t xml:space="preserve">output/pages/004_ayada-maldives/diving__ayadamaldives.com__watersports.md</t>
  </si>
  <si>
    <t xml:space="preserve">https://dreamland.com.mv/dining/lake-view-bar/</t>
  </si>
  <si>
    <t xml:space="preserve">Lake View Bar – Dreamland</t>
  </si>
  <si>
    <t xml:space="preserve">output/pages/010_dreamland-the-unique-sea-lake-resort-spa/dining__dreamland.com.mv__dining-lake-view-bar.md</t>
  </si>
  <si>
    <t xml:space="preserve">https://www.adaaran.com/selecthudhuranfushi/villas/sunrise-ocean-villas/</t>
  </si>
  <si>
    <t xml:space="preserve">Maldives Ocean Villa | Sunrise Ocean Villas at Adaaran Select Hudhuranfushi</t>
  </si>
  <si>
    <t xml:space="preserve">output/pages/003_adaaran-select-hudhuranfushi/diving__adaaran.com__selecthudhuranfushi-villas-sunrise-ocean-villas.md</t>
  </si>
  <si>
    <t xml:space="preserve">https://www.ayadamaldives.com/new-blog/2021/8/27/traveling-to-ayada-maldives-in-2021-new-airport-amp-travel-advice</t>
  </si>
  <si>
    <t xml:space="preserve">Traveling to Ayada Maldives in 2021 - New Airport &amp; Travel Advice — Ayada Maldives - Official Website</t>
  </si>
  <si>
    <t xml:space="preserve">output/pages/004_ayada-maldives/diving__ayadamaldives.com__new-blog-2021-8-27-traveling-to-ayada-maldives-in-2021-new-a.md</t>
  </si>
  <si>
    <t xml:space="preserve">https://amilla.com/travel-to-the-maldives/</t>
  </si>
  <si>
    <t xml:space="preserve">Maldives Baa Atoll Resorts | Getting Here | Amilla Maldives</t>
  </si>
  <si>
    <t xml:space="preserve">output/pages/009_amilla-fushi/diving__amilla.com__travel-to-the-maldives.md</t>
  </si>
  <si>
    <t xml:space="preserve">https://www.adaaran.com/selecthudhuranfushi/villas/sunset-family-beach-villas/</t>
  </si>
  <si>
    <t xml:space="preserve">Family Villas in Maldives | Sunset Family Beach Villas</t>
  </si>
  <si>
    <t xml:space="preserve">output/pages/003_adaaran-select-hudhuranfushi/diving__adaaran.com__selecthudhuranfushi-villas-sunset-family-beach-villas.md</t>
  </si>
  <si>
    <t xml:space="preserve">https://www.ayadamaldives.com/new-blog/2019/6/5/how-to-spend-a-perfect-day-at-ayada-maldives</t>
  </si>
  <si>
    <t xml:space="preserve">How to spend a perfect day at Ayada Maldives? — Ayada Maldives - Official Website</t>
  </si>
  <si>
    <t xml:space="preserve">output/pages/004_ayada-maldives/diving__ayadamaldives.com__new-blog-2019-6-5-how-to-spend-a-perfect-day-at-ayada-maldiv.md</t>
  </si>
  <si>
    <t xml:space="preserve">https://dreamland.com.mv/activities/fitness-centre-gym/</t>
  </si>
  <si>
    <t xml:space="preserve">Fitness Centre &amp; Gym – Dreamland</t>
  </si>
  <si>
    <t xml:space="preserve">output/pages/010_dreamland-the-unique-sea-lake-resort-spa/excursions__dreamland.com.mv__activities-fitness-centre-gym.md</t>
  </si>
  <si>
    <t xml:space="preserve">https://www.adaaran.com/selecthudhuranfushi/villas/maldives-beach-villas/</t>
  </si>
  <si>
    <t xml:space="preserve">Maldives Beach Villas | Beach Villas at Adaaran Select Hudhuranfushi</t>
  </si>
  <si>
    <t xml:space="preserve">output/pages/003_adaaran-select-hudhuranfushi/diving__adaaran.com__selecthudhuranfushi-villas-maldives-beach-villas.md</t>
  </si>
  <si>
    <t xml:space="preserve">https://www.ayadamaldives.com/dining-overview</t>
  </si>
  <si>
    <t xml:space="preserve">Dining at Ayada — Ayada Maldives - Official Website</t>
  </si>
  <si>
    <t xml:space="preserve">output/pages/004_ayada-maldives/dining__ayadamaldives.com__dining-overview.md</t>
  </si>
  <si>
    <t xml:space="preserve">https://amilla.com/maldives-activities/</t>
  </si>
  <si>
    <t xml:space="preserve">Maldives Things to Do and See | Experiences | Amilla Maldives</t>
  </si>
  <si>
    <t xml:space="preserve">output/pages/009_amilla-fushi/diving__amilla.com__maldives-activities.md</t>
  </si>
  <si>
    <t xml:space="preserve">https://www.adaaran.com/selecthudhuranfushi/experiences/diving/</t>
  </si>
  <si>
    <t xml:space="preserve">Maldives Dive Resorts | Diving | Adaaran Select Hudhuranfushi</t>
  </si>
  <si>
    <t xml:space="preserve">output/pages/003_adaaran-select-hudhuranfushi/diving__adaaran.com__selecthudhuranfushi-experiences-diving.md</t>
  </si>
  <si>
    <t xml:space="preserve">https://www.ayadamaldives.com/careers</t>
  </si>
  <si>
    <t xml:space="preserve">Careers at Ayada Maldives — Ayada Maldives - Official Website</t>
  </si>
  <si>
    <t xml:space="preserve">output/pages/004_ayada-maldives/diving__ayadamaldives.com__careers.md</t>
  </si>
  <si>
    <t xml:space="preserve">https://www.adaaran.com/selecthudhuranfushi/offers/</t>
  </si>
  <si>
    <t xml:space="preserve">All Inclusive Maldives Packages | Adaaran Select Hudhuranfushi</t>
  </si>
  <si>
    <t xml:space="preserve">output/pages/003_adaaran-select-hudhuranfushi/diving__adaaran.com__selecthudhuranfushi-offers.md</t>
  </si>
  <si>
    <t xml:space="preserve">https://dreamland.com.mv/dining/sea-view-restaurant/</t>
  </si>
  <si>
    <t xml:space="preserve">Sea View Restaurant – Dreamland</t>
  </si>
  <si>
    <t xml:space="preserve">output/pages/010_dreamland-the-unique-sea-lake-resort-spa/dining__dreamland.com.mv__dining-sea-view-restaurant.md</t>
  </si>
  <si>
    <t xml:space="preserve">https://amilla.com/maldives-activities/hanifaru-bay/</t>
  </si>
  <si>
    <t xml:space="preserve">Best Maldives Island for Diving | Hanifaru Bay Adventure at Amilla</t>
  </si>
  <si>
    <t xml:space="preserve">output/pages/009_amilla-fushi/diving__amilla.com__maldives-activities-hanifaru-bay.md</t>
  </si>
  <si>
    <t xml:space="preserve">https://www.ayadamaldives.com/exclusive-offers/transfer50-znxhz</t>
  </si>
  <si>
    <t xml:space="preserve">Family Offer — Ayada Maldives - Official Website</t>
  </si>
  <si>
    <t xml:space="preserve">output/pages/004_ayada-maldives/diving__ayadamaldives.com__exclusive-offers-transfer50-znxhz.md</t>
  </si>
  <si>
    <t xml:space="preserve">https://www.adaaran.com/selecthudhuranfushi/events/</t>
  </si>
  <si>
    <t xml:space="preserve">Maldives Corporate Events |  Events at Adaaran Select Hudhuran Fushi</t>
  </si>
  <si>
    <t xml:space="preserve">output/pages/003_adaaran-select-hudhuranfushi/events__adaaran.com__selecthudhuranfushi-events.md</t>
  </si>
  <si>
    <t xml:space="preserve">https://amilla.com/maldives-villas/treetop-villas/</t>
  </si>
  <si>
    <t xml:space="preserve">Maldives Villa with Private Pool | Treetop Pool Villas at Amilla</t>
  </si>
  <si>
    <t xml:space="preserve">output/pages/009_amilla-fushi/diving__amilla.com__maldives-villas-treetop-villas.md</t>
  </si>
  <si>
    <t xml:space="preserve">https://www.ayadamaldives.com/new-blog/2025/5/15/a-honeymoon-to-remember-at-ayada-maldives</t>
  </si>
  <si>
    <t xml:space="preserve">A Honeymoon to Remember at Ayada Maldives — Ayada Maldives - Official Website</t>
  </si>
  <si>
    <t xml:space="preserve">output/pages/004_ayada-maldives/wedding__ayadamaldives.com__new-blog-2025-5-15-a-honeymoon-to-remember-at-ayada-maldives.md</t>
  </si>
  <si>
    <t xml:space="preserve">https://www.adaaran.com/selecthudhuranfushi/experiences/</t>
  </si>
  <si>
    <t xml:space="preserve">Best Things to do in Maldives | Adaaran Select Hudhuranfushi | Excursions</t>
  </si>
  <si>
    <t xml:space="preserve">output/pages/003_adaaran-select-hudhuranfushi/diving__adaaran.com__selecthudhuranfushi-experiences.md</t>
  </si>
  <si>
    <t xml:space="preserve">https://dreamland.com.mv/activities/excursions/</t>
  </si>
  <si>
    <t xml:space="preserve">Excursions – Dreamland</t>
  </si>
  <si>
    <t xml:space="preserve">output/pages/010_dreamland-the-unique-sea-lake-resort-spa/excursions__dreamland.com.mv__activities-excursions.md</t>
  </si>
  <si>
    <t xml:space="preserve">https://www.ayadamaldives.com/secret-garden</t>
  </si>
  <si>
    <t xml:space="preserve">Secret Garden — Ayada Maldives - Official Website</t>
  </si>
  <si>
    <t xml:space="preserve">output/pages/004_ayada-maldives/diving__ayadamaldives.com__secret-garden.md</t>
  </si>
  <si>
    <t xml:space="preserve">https://amilla.com/maldives-villas/two-bedroom-beach-villa/</t>
  </si>
  <si>
    <t xml:space="preserve">Two Bedroom Beach Villa | Amilla Resort | Beach Pool Villa</t>
  </si>
  <si>
    <t xml:space="preserve">output/pages/009_amilla-fushi/diving__amilla.com__maldives-villas-two-bedroom-beach-villa.md</t>
  </si>
  <si>
    <t xml:space="preserve">https://www.adaaran.com/selecthudhuranfushi/dining/</t>
  </si>
  <si>
    <t xml:space="preserve">Maldives Restaurants | Dining at Adaaran Select Hudhuranfushi</t>
  </si>
  <si>
    <t xml:space="preserve">output/pages/003_adaaran-select-hudhuranfushi/dining__adaaran.com__selecthudhuranfushi-dining.md</t>
  </si>
  <si>
    <t xml:space="preserve">https://www.ayadamaldives.com/get-inspired</t>
  </si>
  <si>
    <t xml:space="preserve">Get Inspired — Ayada Maldives - Official Website</t>
  </si>
  <si>
    <t xml:space="preserve">output/pages/004_ayada-maldives/diving__ayadamaldives.com__get-inspired.md</t>
  </si>
  <si>
    <t xml:space="preserve">https://amilla.com/maldives-villas/two-bedroom-maldives-family-villas/</t>
  </si>
  <si>
    <t xml:space="preserve">2 Bedroom Overwater Villa Maldives | Amilla Maldives Resort | Pool Villa</t>
  </si>
  <si>
    <t xml:space="preserve">output/pages/009_amilla-fushi/diving__amilla.com__maldives-villas-two-bedroom-maldives-family-villas.md</t>
  </si>
  <si>
    <t xml:space="preserve">https://www.ayadamaldives.com/new-blog/2019/7/10/the-perfect-first-family-vacation</t>
  </si>
  <si>
    <t xml:space="preserve">The perfect first family vacation — Ayada Maldives - Official Website</t>
  </si>
  <si>
    <t xml:space="preserve">output/pages/004_ayada-maldives/diving__ayadamaldives.com__new-blog-2019-7-10-the-perfect-first-family-vacation.md</t>
  </si>
  <si>
    <t xml:space="preserve">https://dreamland.com.mv/activities/water-sports/</t>
  </si>
  <si>
    <t xml:space="preserve">Water Sports – Dreamland</t>
  </si>
  <si>
    <t xml:space="preserve">output/pages/010_dreamland-the-unique-sea-lake-resort-spa/diving__dreamland.com.mv__activities-water-sports.md</t>
  </si>
  <si>
    <t xml:space="preserve">https://amilla.com/maldives-accommodations/</t>
  </si>
  <si>
    <t xml:space="preserve">Five Star Maldives Resorts | Villas &amp; Residences | Amilla Maldives</t>
  </si>
  <si>
    <t xml:space="preserve">output/pages/009_amilla-fushi/diving__amilla.com__maldives-accommodations.md</t>
  </si>
  <si>
    <t xml:space="preserve">https://www.ayadamaldives.com/safety</t>
  </si>
  <si>
    <t xml:space="preserve">Safety guidelines — Ayada Maldives - Official Website</t>
  </si>
  <si>
    <t xml:space="preserve">output/pages/004_ayada-maldives/diving__ayadamaldives.com__safety.md</t>
  </si>
  <si>
    <t xml:space="preserve">https://www.adaaran.com/selecthudhuranfushi/villas/</t>
  </si>
  <si>
    <t xml:space="preserve">Luxury Maldives Resort | Accommodation at Adaaran Select Hudhuranfushi</t>
  </si>
  <si>
    <t xml:space="preserve">output/pages/003_adaaran-select-hudhuranfushi/diving__adaaran.com__selecthudhuranfushi-villas.md</t>
  </si>
  <si>
    <t xml:space="preserve">https://www.ayadamaldives.com/new-blog/2021/9/21/tips-on-making-a-reservation-at-ayada-maldives</t>
  </si>
  <si>
    <t xml:space="preserve">Tips on making a reservation at Ayada Maldives — Ayada Maldives - Official Website</t>
  </si>
  <si>
    <t xml:space="preserve">output/pages/004_ayada-maldives/diving__ayadamaldives.com__new-blog-2021-9-21-tips-on-making-a-reservation-at-ayada-mal.md</t>
  </si>
  <si>
    <t xml:space="preserve">https://dreamland.com.mv/dining/lake-view-restaurant/</t>
  </si>
  <si>
    <t xml:space="preserve">Lake View Restaurant – Dreamland</t>
  </si>
  <si>
    <t xml:space="preserve">output/pages/010_dreamland-the-unique-sea-lake-resort-spa/dining__dreamland.com.mv__dining-lake-view-restaurant.md</t>
  </si>
  <si>
    <t xml:space="preserve">https://www.ayadamaldives.com/beach-family-suite</t>
  </si>
  <si>
    <t xml:space="preserve">Beach Family Suite with Pool — Ayada Maldives - Official Website</t>
  </si>
  <si>
    <t xml:space="preserve">output/pages/004_ayada-maldives/diving__ayadamaldives.com__beach-family-suite.md</t>
  </si>
  <si>
    <t xml:space="preserve">https://dreamland.com.mv/activities/diving/</t>
  </si>
  <si>
    <t xml:space="preserve">Diving – Dreamland</t>
  </si>
  <si>
    <t xml:space="preserve">output/pages/010_dreamland-the-unique-sea-lake-resort-spa/diving__dreamland.com.mv__activities-diving.md</t>
  </si>
  <si>
    <t xml:space="preserve">https://amilla.com/maldives-offers/</t>
  </si>
  <si>
    <t xml:space="preserve">Maldives Hotel Offers | Maldives Offers at Amilla Maldives</t>
  </si>
  <si>
    <t xml:space="preserve">output/pages/009_amilla-fushi/diving__amilla.com__maldives-offers.md</t>
  </si>
  <si>
    <t xml:space="preserve">https://www.ayadamaldives.com/new-blog/category/Trending</t>
  </si>
  <si>
    <t xml:space="preserve">Trending — New Blog — Ayada Maldives - Official Website</t>
  </si>
  <si>
    <t xml:space="preserve">output/pages/004_ayada-maldives/diving__ayadamaldives.com__new-blog-category-trending.md</t>
  </si>
  <si>
    <t xml:space="preserve">https://dreamland.com.mv/stay/</t>
  </si>
  <si>
    <t xml:space="preserve">villas</t>
  </si>
  <si>
    <t xml:space="preserve">Dream Stay – Dreamland</t>
  </si>
  <si>
    <t xml:space="preserve">output/pages/010_dreamland-the-unique-sea-lake-resort-spa/villas__dreamland.com.mv__stay.md</t>
  </si>
  <si>
    <t xml:space="preserve">https://www.ayadamaldives.com/private-dining</t>
  </si>
  <si>
    <t xml:space="preserve">Private dining — Ayada Maldives - Official Website</t>
  </si>
  <si>
    <t xml:space="preserve">output/pages/004_ayada-maldives/dining__ayadamaldives.com__private-dining.md</t>
  </si>
  <si>
    <t xml:space="preserve">https://amilla.com/maldives-faq/</t>
  </si>
  <si>
    <t xml:space="preserve">Maldives FAQs | Amilla Maldives</t>
  </si>
  <si>
    <t xml:space="preserve">output/pages/009_amilla-fushi/diving__amilla.com__maldives-faq.md</t>
  </si>
  <si>
    <t xml:space="preserve">https://www.ayadamaldives.com/new-blog/2019/11/21/odf9e16wjf0wzxnfdzgkgbj463f6wf</t>
  </si>
  <si>
    <t xml:space="preserve">If breakfast in the pool is not your thing, why not try our floating sundowners instead? — Ayada Maldives - Official Web</t>
  </si>
  <si>
    <t xml:space="preserve">output/pages/004_ayada-maldives/diving__ayadamaldives.com__new-blog-2019-11-21-odf9e16wjf0wzxnfdzgkgbj463f6wf.md</t>
  </si>
  <si>
    <t xml:space="preserve">https://www.ayadamaldives.com/spa</t>
  </si>
  <si>
    <t xml:space="preserve">AySpa — Ayada Maldives - Official Website</t>
  </si>
  <si>
    <t xml:space="preserve">output/pages/004_ayada-maldives/spa__ayadamaldives.com__spa.md</t>
  </si>
  <si>
    <t xml:space="preserve">https://amilla.com/maldives-sustainability/</t>
  </si>
  <si>
    <t xml:space="preserve">Eco Friendly Resort Maldives | Sustainability | Amilla Maldives</t>
  </si>
  <si>
    <t xml:space="preserve">output/pages/009_amilla-fushi/diving__amilla.com__maldives-sustainability.md</t>
  </si>
  <si>
    <t xml:space="preserve">https://dreamland.com.mv/wedding/</t>
  </si>
  <si>
    <t xml:space="preserve">Weddings – Dreamland</t>
  </si>
  <si>
    <t xml:space="preserve">output/pages/010_dreamland-the-unique-sea-lake-resort-spa/wedding__dreamland.com.mv__wedding.md</t>
  </si>
  <si>
    <t xml:space="preserve">https://www.ayadamaldives.com/terms-conditions</t>
  </si>
  <si>
    <t xml:space="preserve">Terms &amp; Conditions — Ayada Maldives - Official Website</t>
  </si>
  <si>
    <t xml:space="preserve">output/pages/004_ayada-maldives/diving__ayadamaldives.com__terms-conditions.md</t>
  </si>
  <si>
    <t xml:space="preserve">https://amilla.com/maldives-events/</t>
  </si>
  <si>
    <t xml:space="preserve">Maldives Events | Amilla Resort and Residences Maldives</t>
  </si>
  <si>
    <t xml:space="preserve">output/pages/009_amilla-fushi/events__amilla.com__maldives-events.md</t>
  </si>
  <si>
    <t xml:space="preserve">https://www.ayadamaldives.com/middle-east-experience</t>
  </si>
  <si>
    <t xml:space="preserve">Middle East experience — Ayada Maldives - Official Website</t>
  </si>
  <si>
    <t xml:space="preserve">output/pages/004_ayada-maldives/diving__ayadamaldives.com__middle-east-experience.md</t>
  </si>
  <si>
    <t xml:space="preserve">https://dreamland.com.mv/dining/</t>
  </si>
  <si>
    <t xml:space="preserve">Dream Dining – Dreamland</t>
  </si>
  <si>
    <t xml:space="preserve">output/pages/010_dreamland-the-unique-sea-lake-resort-spa/dining__dreamland.com.mv__dining.md</t>
  </si>
  <si>
    <t xml:space="preserve">https://amilla.com/amilla-people/</t>
  </si>
  <si>
    <t xml:space="preserve">Best Private Island in Maldives | People at Amilla Maldives</t>
  </si>
  <si>
    <t xml:space="preserve">output/pages/009_amilla-fushi/diving__amilla.com__amilla-people.md</t>
  </si>
  <si>
    <t xml:space="preserve">https://www.adaaran.com/selecthudhuranfushi/view-download/?id=kids-act-list</t>
  </si>
  <si>
    <t xml:space="preserve">downloads</t>
  </si>
  <si>
    <t xml:space="preserve">output/pages/003_adaaran-select-hudhuranfushi/downloads__adaaran.com__selecthudhuranfushi-view-download.md</t>
  </si>
  <si>
    <t xml:space="preserve">https://www.ayadamaldives.com/excursions</t>
  </si>
  <si>
    <t xml:space="preserve">Excursions — Ayada Maldives - Official Website</t>
  </si>
  <si>
    <t xml:space="preserve">output/pages/004_ayada-maldives/diving__ayadamaldives.com__excursions.md</t>
  </si>
  <si>
    <t xml:space="preserve">https://dreamland.com.mv/dining/beach-bar/</t>
  </si>
  <si>
    <t xml:space="preserve">Beach Bar – Dreamland</t>
  </si>
  <si>
    <t xml:space="preserve">output/pages/010_dreamland-the-unique-sea-lake-resort-spa/dining__dreamland.com.mv__dining-beach-bar.md</t>
  </si>
  <si>
    <t xml:space="preserve">https://www.ayadamaldives.com/store-items/floating-breakfast</t>
  </si>
  <si>
    <t xml:space="preserve">Floating Breakfast — Ayada Maldives - Official Website</t>
  </si>
  <si>
    <t xml:space="preserve">output/pages/004_ayada-maldives/diving__ayadamaldives.com__store-items-floating-breakfast.md</t>
  </si>
  <si>
    <t xml:space="preserve">https://amilla.com/maldives-luxury-villas/</t>
  </si>
  <si>
    <t xml:space="preserve">Maldives Five Star Resorts | Beach &amp; Pool Villas at Amilla Maldives</t>
  </si>
  <si>
    <t xml:space="preserve">output/pages/009_amilla-fushi/diving__amilla.com__maldives-luxury-villas.md</t>
  </si>
  <si>
    <t xml:space="preserve">https://dreamland.com.mv/activities/other-facilities/</t>
  </si>
  <si>
    <t xml:space="preserve">Other Facilities – Dreamland</t>
  </si>
  <si>
    <t xml:space="preserve">output/pages/010_dreamland-the-unique-sea-lake-resort-spa/excursions__dreamland.com.mv__activities-other-facilities.md</t>
  </si>
  <si>
    <t xml:space="preserve">https://www.ayadamaldives.com/new-blog/2025/5/15/how-to-choose-the-perfect-maldives-resort</t>
  </si>
  <si>
    <t xml:space="preserve">How to Choose the Perfect Maldives Resort — Ayada Maldives - Official Website</t>
  </si>
  <si>
    <t xml:space="preserve">output/pages/004_ayada-maldives/diving__ayadamaldives.com__new-blog-2025-5-15-how-to-choose-the-perfect-maldives-resort.md</t>
  </si>
  <si>
    <t xml:space="preserve">https://dreamland.com.mv/terms-conditions/</t>
  </si>
  <si>
    <t xml:space="preserve">Terms &amp; Conditions – Dreamland</t>
  </si>
  <si>
    <t xml:space="preserve">output/pages/010_dreamland-the-unique-sea-lake-resort-spa/other__dreamland.com.mv__terms-conditions.md</t>
  </si>
  <si>
    <t xml:space="preserve">https://www.ayadamaldives.com/sunset-family-lagoon-suite</t>
  </si>
  <si>
    <t xml:space="preserve">Sunset Family Lagoon Suite with Pool — Ayada Maldives - Official Website</t>
  </si>
  <si>
    <t xml:space="preserve">output/pages/004_ayada-maldives/diving__ayadamaldives.com__sunset-family-lagoon-suite.md</t>
  </si>
  <si>
    <t xml:space="preserve">https://amilla.com/careers/</t>
  </si>
  <si>
    <t xml:space="preserve">Careers | Maldives island professions at Amilla Maldives</t>
  </si>
  <si>
    <t xml:space="preserve">output/pages/009_amilla-fushi/diving__amilla.com__careers.md</t>
  </si>
  <si>
    <t xml:space="preserve">https://dreamland.com.mv/activities/</t>
  </si>
  <si>
    <t xml:space="preserve">Activities – Dreamland</t>
  </si>
  <si>
    <t xml:space="preserve">output/pages/010_dreamland-the-unique-sea-lake-resort-spa/excursions__dreamland.com.mv__activities.md</t>
  </si>
  <si>
    <t xml:space="preserve">https://amilla.com/maldives-villas/water-pool-villas/</t>
  </si>
  <si>
    <t xml:space="preserve">Water Villa with Pool Maldives | Sunset Water Pool Villa at Amilla</t>
  </si>
  <si>
    <t xml:space="preserve">output/pages/009_amilla-fushi/diving__amilla.com__maldives-villas-water-pool-villas.md</t>
  </si>
  <si>
    <t xml:space="preserve">https://www.ayadamaldives.com/new-blog/2025/8/1/behind-the-scenes-sustainability-amp-island-farming-at-ayada</t>
  </si>
  <si>
    <t xml:space="preserve">Behind the Scenes: Sustainability &amp; Island Farming at Ayada — Ayada Maldives - Official Website</t>
  </si>
  <si>
    <t xml:space="preserve">output/pages/004_ayada-maldives/diving__ayadamaldives.com__new-blog-2025-8-1-behind-the-scenes-sustainability-amp-islan.md</t>
  </si>
  <si>
    <t xml:space="preserve">https://dreamland.com.mv/hotel-policy/</t>
  </si>
  <si>
    <t xml:space="preserve">Hotel Policy – Dreamland</t>
  </si>
  <si>
    <t xml:space="preserve">output/pages/010_dreamland-the-unique-sea-lake-resort-spa/other__dreamland.com.mv__hotel-policy.md</t>
  </si>
  <si>
    <t xml:space="preserve">https://www.ayadamaldives.com/clinic</t>
  </si>
  <si>
    <t xml:space="preserve">Resort Clinic — Ayada Maldives - Official Website</t>
  </si>
  <si>
    <t xml:space="preserve">output/pages/004_ayada-maldives/diving__ayadamaldives.com__clinic.md</t>
  </si>
  <si>
    <t xml:space="preserve">https://amilla.com/maldives-villas/one-bedroom-beach-villa/</t>
  </si>
  <si>
    <t xml:space="preserve">Best Beach Villas in Maldives | Beach Villa with Pool | Amilla Resort</t>
  </si>
  <si>
    <t xml:space="preserve">output/pages/009_amilla-fushi/diving__amilla.com__maldives-villas-one-bedroom-beach-villa.md</t>
  </si>
  <si>
    <t xml:space="preserve">https://dreamland.com.mv/plan-your-visit/</t>
  </si>
  <si>
    <t xml:space="preserve">Plan your visit – Dreamland</t>
  </si>
  <si>
    <t xml:space="preserve">output/pages/010_dreamland-the-unique-sea-lake-resort-spa/other__dreamland.com.mv__plan-your-visit.md</t>
  </si>
  <si>
    <t xml:space="preserve">https://amilla.com/maldives-residences/beach-resort-residences/</t>
  </si>
  <si>
    <t xml:space="preserve">Luxury Family Resorts Maldives | Beach Residences at Amilla</t>
  </si>
  <si>
    <t xml:space="preserve">output/pages/009_amilla-fushi/diving__amilla.com__maldives-residences-beach-resort-residences.md</t>
  </si>
  <si>
    <t xml:space="preserve">https://dreamland.com.mv/downloads/</t>
  </si>
  <si>
    <t xml:space="preserve">Downloads – Dreamland</t>
  </si>
  <si>
    <t xml:space="preserve">output/pages/010_dreamland-the-unique-sea-lake-resort-spa/downloads__dreamland.com.mv__downloads.md</t>
  </si>
  <si>
    <t xml:space="preserve">https://amilla.com/maldives-residences/great-beach-residence-maldives/</t>
  </si>
  <si>
    <t xml:space="preserve">Best Hotels in Maldives for Families | Great Residence at Amilla</t>
  </si>
  <si>
    <t xml:space="preserve">output/pages/009_amilla-fushi/dining__amilla.com__maldives-residences-great-beach-residence-maldives.md</t>
  </si>
  <si>
    <t xml:space="preserve">https://dreamland.com.mv/spa/</t>
  </si>
  <si>
    <t xml:space="preserve">Duny Thai Spa – Dreamland</t>
  </si>
  <si>
    <t xml:space="preserve">output/pages/010_dreamland-the-unique-sea-lake-resort-spa/spa__dreamland.com.mv__spa.md</t>
  </si>
  <si>
    <t xml:space="preserve">https://amilla.com/luxury-spa-maldives/</t>
  </si>
  <si>
    <t xml:space="preserve">Wellness Resort Maldives | Wellness at Amilla Maldives</t>
  </si>
  <si>
    <t xml:space="preserve">output/pages/009_amilla-fushi/spa__amilla.com__luxury-spa-maldives.md</t>
  </si>
  <si>
    <t xml:space="preserve">https://amilla.com/maldives-residences/</t>
  </si>
  <si>
    <t xml:space="preserve">Maldives Residences | Luxury Residences at Amilla Maldives</t>
  </si>
  <si>
    <t xml:space="preserve">output/pages/009_amilla-fushi/diving__amilla.com__maldives-residences.md</t>
  </si>
  <si>
    <t xml:space="preserve">https://dreamland.com.mv/gallery/</t>
  </si>
  <si>
    <t xml:space="preserve">Gallery – Dreamland</t>
  </si>
  <si>
    <t xml:space="preserve">output/pages/010_dreamland-the-unique-sea-lake-resort-spa/downloads__dreamland.com.mv__gallery.md</t>
  </si>
  <si>
    <t xml:space="preserve">https://amilla.com/terms-conditions/</t>
  </si>
  <si>
    <t xml:space="preserve">Terms &amp; Conditions | Amilla Maldives Resort &amp; Residences</t>
  </si>
  <si>
    <t xml:space="preserve">output/pages/009_amilla-fushi/diving__amilla.com__terms-conditions.md</t>
  </si>
  <si>
    <t xml:space="preserve">https://dreamland.com.mv/privacy-policy/</t>
  </si>
  <si>
    <t xml:space="preserve">Privacy Policy – Dreamland</t>
  </si>
  <si>
    <t xml:space="preserve">output/pages/010_dreamland-the-unique-sea-lake-resort-spa/other__dreamland.com.mv__privacy-policy.md</t>
  </si>
  <si>
    <t xml:space="preserve">https://amilla.com/privacy-policy/</t>
  </si>
  <si>
    <t xml:space="preserve">Data &amp; Privacy Policy | Amilla Maldives Resort &amp; Residences</t>
  </si>
  <si>
    <t xml:space="preserve">output/pages/009_amilla-fushi/diving__amilla.com__privacy-policy.md</t>
  </si>
  <si>
    <t xml:space="preserve">https://dreamland.com.mv/activities/sports-activities/</t>
  </si>
  <si>
    <t xml:space="preserve">Sports &amp; Activities – Dreamland</t>
  </si>
  <si>
    <t xml:space="preserve">output/pages/010_dreamland-the-unique-sea-lake-resort-spa/excursions__dreamland.com.mv__activities-sports-activities.md</t>
  </si>
  <si>
    <t xml:space="preserve">https://amilla.com/why-amilla/</t>
  </si>
  <si>
    <t xml:space="preserve">5 Star Luxury Resorts in Maldives | About Us | Amilla Maldives</t>
  </si>
  <si>
    <t xml:space="preserve">output/pages/009_amilla-fushi/diving__amilla.com__why-amilla.md</t>
  </si>
  <si>
    <t xml:space="preserve">https://dreamland.com.mv</t>
  </si>
  <si>
    <t xml:space="preserve">https://amilla.com</t>
  </si>
  <si>
    <t xml:space="preserve">https://amilla.com/factsheets/</t>
  </si>
  <si>
    <t xml:space="preserve">Factsheets | Amilla Maldives Resort</t>
  </si>
  <si>
    <t xml:space="preserve">output/pages/009_amilla-fushi/diving__amilla.com__factsheets.md</t>
  </si>
  <si>
    <t xml:space="preserve">https://www.angaga.com.mv/</t>
  </si>
  <si>
    <t xml:space="preserve">Angaga Island Resort &amp; Spa</t>
  </si>
  <si>
    <t xml:space="preserve">output/pages/011_angaga-island-resort-and-spa/spa__angaga.com.mv__home.md</t>
  </si>
  <si>
    <t xml:space="preserve">https://amilla.com/maldives-villas/reef-water-villa/</t>
  </si>
  <si>
    <t xml:space="preserve">Best Overwater Villa Maldives | Reef Water Pool Villa | Amilla Maldives</t>
  </si>
  <si>
    <t xml:space="preserve">output/pages/009_amilla-fushi/diving__amilla.com__maldives-villas-reef-water-villa.md</t>
  </si>
  <si>
    <t xml:space="preserve">https://www.thulhagiri.com.mv/</t>
  </si>
  <si>
    <t xml:space="preserve">Thulhagiri Island Resort and Spa Maldives</t>
  </si>
  <si>
    <t xml:space="preserve">output/pages/012_thulhagiri-island-resort-spa/spa__thulhagiri.com.mv__home.md</t>
  </si>
  <si>
    <t xml:space="preserve">https://www.angaga.com.mv/activities/diving/</t>
  </si>
  <si>
    <t xml:space="preserve">output/pages/011_angaga-island-resort-and-spa/spa__angaga.com.mv__activities-diving.md</t>
  </si>
  <si>
    <t xml:space="preserve">https://www.angaga.com.mv/wedding/</t>
  </si>
  <si>
    <t xml:space="preserve">output/pages/011_angaga-island-resort-and-spa/wedding__angaga.com.mv__wedding.md</t>
  </si>
  <si>
    <t xml:space="preserve">https://amilla.com/maldives-villas/sunset-water-villa-with-pool/</t>
  </si>
  <si>
    <t xml:space="preserve">output/pages/009_amilla-fushi/diving__amilla.com__maldives-villas-sunset-water-villa-with-pool.md</t>
  </si>
  <si>
    <t xml:space="preserve">https://www.thulhagiri.com.mv/activities/sports-activities/</t>
  </si>
  <si>
    <t xml:space="preserve">Sports &amp; Activities - Thulhagiri Island Resort and Spa Maldives</t>
  </si>
  <si>
    <t xml:space="preserve">output/pages/012_thulhagiri-island-resort-spa/spa__thulhagiri.com.mv__activities-sports-activities.md</t>
  </si>
  <si>
    <t xml:space="preserve">https://www.angaga.com.mv/activities/other-facilities/</t>
  </si>
  <si>
    <t xml:space="preserve">output/pages/011_angaga-island-resort-and-spa/spa__angaga.com.mv__activities-other-facilities.md</t>
  </si>
  <si>
    <t xml:space="preserve">https://www.thulhagiri.com.mv/downloads/</t>
  </si>
  <si>
    <t xml:space="preserve">Downloads - Thulhagiri Island Resort and Spa Maldives</t>
  </si>
  <si>
    <t xml:space="preserve">output/pages/012_thulhagiri-island-resort-spa/spa__thulhagiri.com.mv__downloads.md</t>
  </si>
  <si>
    <t xml:space="preserve">https://www.angaga.com.mv/activities/fitness-centre-gym/</t>
  </si>
  <si>
    <t xml:space="preserve">output/pages/011_angaga-island-resort-and-spa/spa__angaga.com.mv__activities-fitness-centre-gym.md</t>
  </si>
  <si>
    <t xml:space="preserve">https://www.thulhagiri.com.mv/terms-conditions/</t>
  </si>
  <si>
    <t xml:space="preserve">Terms &amp; Conditions - Thulhagiri Island Resort and Spa Maldives</t>
  </si>
  <si>
    <t xml:space="preserve">output/pages/012_thulhagiri-island-resort-spa/spa__thulhagiri.com.mv__terms-conditions.md</t>
  </si>
  <si>
    <t xml:space="preserve">https://www.angaga.com.mv/terms-conditions/</t>
  </si>
  <si>
    <t xml:space="preserve">output/pages/011_angaga-island-resort-and-spa/spa__angaga.com.mv__terms-conditions.md</t>
  </si>
  <si>
    <t xml:space="preserve">https://www.angaga.com.mv/dine/sundown-bar/</t>
  </si>
  <si>
    <t xml:space="preserve">output/pages/011_angaga-island-resort-and-spa/dining__angaga.com.mv__dine-sundown-bar.md</t>
  </si>
  <si>
    <t xml:space="preserve">https://www.thulhagiri.com.mv/activities/fitness-centre-gym/</t>
  </si>
  <si>
    <t xml:space="preserve">Fitness Centre &amp; Gym - Thulhagiri Island Resort and Spa Maldives</t>
  </si>
  <si>
    <t xml:space="preserve">output/pages/012_thulhagiri-island-resort-spa/spa__thulhagiri.com.mv__activities-fitness-centre-gym.md</t>
  </si>
  <si>
    <t xml:space="preserve">https://www.angaga.com.mv/hotel-policy/</t>
  </si>
  <si>
    <t xml:space="preserve">output/pages/011_angaga-island-resort-and-spa/spa__angaga.com.mv__hotel-policy.md</t>
  </si>
  <si>
    <t xml:space="preserve">https://www.thulhagiri.com.mv/activities/other-facilities/</t>
  </si>
  <si>
    <t xml:space="preserve">Other Facilities - Thulhagiri Island Resort and Spa Maldives</t>
  </si>
  <si>
    <t xml:space="preserve">output/pages/012_thulhagiri-island-resort-spa/spa__thulhagiri.com.mv__activities-other-facilities.md</t>
  </si>
  <si>
    <t xml:space="preserve">https://www.angaga.com.mv/downloads/</t>
  </si>
  <si>
    <t xml:space="preserve">output/pages/011_angaga-island-resort-and-spa/spa__angaga.com.mv__downloads.md</t>
  </si>
  <si>
    <t xml:space="preserve">https://www.thulhagiri.com.mv/dine/sand-bar/</t>
  </si>
  <si>
    <t xml:space="preserve">Sand Bar - Thulhagiri Island Resort and Spa Maldives</t>
  </si>
  <si>
    <t xml:space="preserve">output/pages/012_thulhagiri-island-resort-spa/dining__thulhagiri.com.mv__dine-sand-bar.md</t>
  </si>
  <si>
    <t xml:space="preserve">https://www.angaga.com.mv/dine/dolphin-restaurant/</t>
  </si>
  <si>
    <t xml:space="preserve">output/pages/011_angaga-island-resort-and-spa/dining__angaga.com.mv__dine-dolphin-restaurant.md</t>
  </si>
  <si>
    <t xml:space="preserve">https://www.thulhagiri.com.mv/activities/</t>
  </si>
  <si>
    <t xml:space="preserve">Activities - Thulhagiri Island Resort and Spa Maldives</t>
  </si>
  <si>
    <t xml:space="preserve">output/pages/012_thulhagiri-island-resort-spa/spa__thulhagiri.com.mv__activities.md</t>
  </si>
  <si>
    <t xml:space="preserve">https://www.angaga.com.mv/activities/</t>
  </si>
  <si>
    <t xml:space="preserve">output/pages/011_angaga-island-resort-and-spa/spa__angaga.com.mv__activities.md</t>
  </si>
  <si>
    <t xml:space="preserve">https://www.thulhagiri.com.mv/privacy-policy/</t>
  </si>
  <si>
    <t xml:space="preserve">Privacy Policy - Thulhagiri Island Resort and Spa Maldives</t>
  </si>
  <si>
    <t xml:space="preserve">output/pages/012_thulhagiri-island-resort-spa/spa__thulhagiri.com.mv__privacy-policy.md</t>
  </si>
  <si>
    <t xml:space="preserve">https://www.angaga.com.mv/dine/</t>
  </si>
  <si>
    <t xml:space="preserve">output/pages/011_angaga-island-resort-and-spa/spa__angaga.com.mv__dine.md</t>
  </si>
  <si>
    <t xml:space="preserve">https://www.thulhagiri.com.mv/wedding/</t>
  </si>
  <si>
    <t xml:space="preserve">Wedding - Thulhagiri Island Resort and Spa Maldives</t>
  </si>
  <si>
    <t xml:space="preserve">output/pages/012_thulhagiri-island-resort-spa/wedding__thulhagiri.com.mv__wedding.md</t>
  </si>
  <si>
    <t xml:space="preserve">https://www.angaga.com.mv/plan-your-visit/</t>
  </si>
  <si>
    <t xml:space="preserve">output/pages/011_angaga-island-resort-and-spa/spa__angaga.com.mv__plan-your-visit.md</t>
  </si>
  <si>
    <t xml:space="preserve">https://www.thulhagiri.com.mv/hotel-policy/</t>
  </si>
  <si>
    <t xml:space="preserve">Hotel Policy - Thulhagiri Island Resort and Spa Maldives</t>
  </si>
  <si>
    <t xml:space="preserve">output/pages/012_thulhagiri-island-resort-spa/spa__thulhagiri.com.mv__hotel-policy.md</t>
  </si>
  <si>
    <t xml:space="preserve">https://www.angaga.com.mv/activities/sports-activities/</t>
  </si>
  <si>
    <t xml:space="preserve">output/pages/011_angaga-island-resort-and-spa/spa__angaga.com.mv__activities-sports-activities.md</t>
  </si>
  <si>
    <t xml:space="preserve">https://www.thulhagiri.com.mv/360-of-luxury/</t>
  </si>
  <si>
    <t xml:space="preserve">360 of Luxury - Thulhagiri Island Resort and Spa Maldives</t>
  </si>
  <si>
    <t xml:space="preserve">output/pages/012_thulhagiri-island-resort-spa/spa__thulhagiri.com.mv__360-of-luxury.md</t>
  </si>
  <si>
    <t xml:space="preserve">https://www.angaga.com.mv/activities/water-sports-activities/</t>
  </si>
  <si>
    <t xml:space="preserve">output/pages/011_angaga-island-resort-and-spa/spa__angaga.com.mv__activities-water-sports-activities.md</t>
  </si>
  <si>
    <t xml:space="preserve">https://www.angaga.com.mv/activities/excursions/</t>
  </si>
  <si>
    <t xml:space="preserve">output/pages/011_angaga-island-resort-and-spa/spa__angaga.com.mv__activities-excursions.md</t>
  </si>
  <si>
    <t xml:space="preserve">https://www.thulhagiri.com.mv/stay/</t>
  </si>
  <si>
    <t xml:space="preserve">Stay - Thulhagiri Island Resort and Spa Maldives</t>
  </si>
  <si>
    <t xml:space="preserve">output/pages/012_thulhagiri-island-resort-spa/spa__thulhagiri.com.mv__stay.md</t>
  </si>
  <si>
    <t xml:space="preserve">https://www.thulhagiri.com.mv/dine/beach-bar/</t>
  </si>
  <si>
    <t xml:space="preserve">Beach Bar - Thulhagiri Island Resort and Spa Maldives</t>
  </si>
  <si>
    <t xml:space="preserve">output/pages/012_thulhagiri-island-resort-spa/dining__thulhagiri.com.mv__dine-beach-bar.md</t>
  </si>
  <si>
    <t xml:space="preserve">https://www.angaga.com.mv/dine/main-bar/</t>
  </si>
  <si>
    <t xml:space="preserve">output/pages/011_angaga-island-resort-and-spa/dining__angaga.com.mv__dine-main-bar.md</t>
  </si>
  <si>
    <t xml:space="preserve">https://www.thulhagiri.com.mv/spa/</t>
  </si>
  <si>
    <t xml:space="preserve">SPA - Thulhagiri Island Resort and Spa Maldives</t>
  </si>
  <si>
    <t xml:space="preserve">output/pages/012_thulhagiri-island-resort-spa/spa__thulhagiri.com.mv__spa.md</t>
  </si>
  <si>
    <t xml:space="preserve">https://www.angaga.com.mv/stay/</t>
  </si>
  <si>
    <t xml:space="preserve">output/pages/011_angaga-island-resort-and-spa/spa__angaga.com.mv__stay.md</t>
  </si>
  <si>
    <t xml:space="preserve">https://www.angaga.com.mv/360-of-luxury/</t>
  </si>
  <si>
    <t xml:space="preserve">output/pages/011_angaga-island-resort-and-spa/spa__angaga.com.mv__360-of-luxury.md</t>
  </si>
  <si>
    <t xml:space="preserve">https://www.thulhagiri.com.mv/activities/diving/</t>
  </si>
  <si>
    <t xml:space="preserve">Diving - Thulhagiri Island Resort and Spa Maldives</t>
  </si>
  <si>
    <t xml:space="preserve">output/pages/012_thulhagiri-island-resort-spa/spa__thulhagiri.com.mv__activities-diving.md</t>
  </si>
  <si>
    <t xml:space="preserve">https://www.thulhagiri.com.mv/plan-your-visit/</t>
  </si>
  <si>
    <t xml:space="preserve">Plan Your Visit - Thulhagiri Island Resort and Spa Maldives</t>
  </si>
  <si>
    <t xml:space="preserve">output/pages/012_thulhagiri-island-resort-spa/spa__thulhagiri.com.mv__plan-your-visit.md</t>
  </si>
  <si>
    <t xml:space="preserve">https://www.thulhagiri.com.mv/gallery/</t>
  </si>
  <si>
    <t xml:space="preserve">Gallery - Thulhagiri Island Resort and Spa Maldives</t>
  </si>
  <si>
    <t xml:space="preserve">output/pages/012_thulhagiri-island-resort-spa/spa__thulhagiri.com.mv__gallery.md</t>
  </si>
  <si>
    <t xml:space="preserve">https://www.angaga.com.mv/spa/</t>
  </si>
  <si>
    <t xml:space="preserve">output/pages/011_angaga-island-resort-and-spa/spa__angaga.com.mv__spa.md</t>
  </si>
  <si>
    <t xml:space="preserve">https://www.thulhagiri.com.mv/activities/water-sports-activities/</t>
  </si>
  <si>
    <t xml:space="preserve">Water Sports - Thulhagiri Island Resort and Spa Maldives</t>
  </si>
  <si>
    <t xml:space="preserve">output/pages/012_thulhagiri-island-resort-spa/spa__thulhagiri.com.mv__activities-water-sports-activities.md</t>
  </si>
  <si>
    <t xml:space="preserve">https://www.angaga.com.mv/privacy-policy/</t>
  </si>
  <si>
    <t xml:space="preserve">output/pages/011_angaga-island-resort-and-spa/spa__angaga.com.mv__privacy-policy.md</t>
  </si>
  <si>
    <t xml:space="preserve">https://www.thulhagiri.com.mv/activities/excursions/</t>
  </si>
  <si>
    <t xml:space="preserve">Excursions - Thulhagiri Island Resort and Spa Maldives</t>
  </si>
  <si>
    <t xml:space="preserve">output/pages/012_thulhagiri-island-resort-spa/spa__thulhagiri.com.mv__activities-excursions.md</t>
  </si>
  <si>
    <t xml:space="preserve">https://www.angaga.com.mv/gallery/</t>
  </si>
  <si>
    <t xml:space="preserve">output/pages/011_angaga-island-resort-and-spa/spa__angaga.com.mv__gallery.md</t>
  </si>
  <si>
    <t xml:space="preserve">https://www.thulhagiri.com.mv/dine/main-restaurant/</t>
  </si>
  <si>
    <t xml:space="preserve">Main Restaurant - Thulhagiri Island Resort and Spa Maldives</t>
  </si>
  <si>
    <t xml:space="preserve">output/pages/012_thulhagiri-island-resort-spa/dining__thulhagiri.com.mv__dine-main-restaurant.md</t>
  </si>
  <si>
    <t xml:space="preserve">https://www.angaga.com.mv/wedding</t>
  </si>
  <si>
    <t xml:space="preserve">https://www.thulhagiri.com.mv/wedding</t>
  </si>
  <si>
    <t xml:space="preserve">https://www.angaga.com.mv</t>
  </si>
  <si>
    <t xml:space="preserve">https://thulhagiri.com.mv/privacy-policy/</t>
  </si>
  <si>
    <t xml:space="preserve">https://www.thulhagiri.com.mv</t>
  </si>
  <si>
    <t xml:space="preserve">https://angaga.com.mv/privacy-policy/</t>
  </si>
  <si>
    <t xml:space="preserve">https://expireddomains.com/domain/rihivelimaldives.com?utm_source=redi</t>
  </si>
  <si>
    <t xml:space="preserve">rihivelimaldives.com — seasoned .com domain (2y) | ED.com</t>
  </si>
  <si>
    <t xml:space="preserve">output/pages/017_rihiveli-maldives-resort/diving__expireddomains.com__domain-rihivelimaldives-com.md</t>
  </si>
  <si>
    <t xml:space="preserve">https://thulhagiri.com.mv/plan-your-visit/</t>
  </si>
  <si>
    <t xml:space="preserve">https://thulhagiri.com.mv/spa/</t>
  </si>
  <si>
    <t xml:space="preserve">https://thulhagiri.com.mv/stay/</t>
  </si>
  <si>
    <t xml:space="preserve">https://thulhagiri.com.mv/gallery/</t>
  </si>
  <si>
    <t xml:space="preserve">https://thulhagiri.com.mv/wedding/</t>
  </si>
  <si>
    <t xml:space="preserve">https://thulhagiri.com.mv/terms-conditions/</t>
  </si>
  <si>
    <t xml:space="preserve">https://thulhagiri.com.mv/downloads/</t>
  </si>
  <si>
    <t xml:space="preserve">https://thulhagiri.com.mv/hotel-policy/</t>
  </si>
  <si>
    <t xml:space="preserve">https://thulhagiri.com.mv</t>
  </si>
  <si>
    <t xml:space="preserve">https://thulhagiri.com.mv/activities/</t>
  </si>
  <si>
    <t xml:space="preserve">http://angaga.com.mv</t>
  </si>
  <si>
    <t xml:space="preserve">https://angaga.com.mv/gallery/</t>
  </si>
  <si>
    <t xml:space="preserve">https://angaga.com.mv/terms-conditions/</t>
  </si>
  <si>
    <t xml:space="preserve">https://angaga.com.mv/downloads/</t>
  </si>
  <si>
    <t xml:space="preserve">https://angaga.com.mv/stay/</t>
  </si>
  <si>
    <t xml:space="preserve">https://angaga.com.mv/wedding/</t>
  </si>
  <si>
    <t xml:space="preserve">https://angaga.com.mv</t>
  </si>
  <si>
    <t xml:space="preserve">https://angaga.com.mv/activities/</t>
  </si>
  <si>
    <t xml:space="preserve">https://angaga.com.mv/hotel-policy/</t>
  </si>
  <si>
    <t xml:space="preserve">https://angaga.com.mv/plan-your-visit/</t>
  </si>
  <si>
    <t xml:space="preserve">https://angaga.com.mv/spa/</t>
  </si>
  <si>
    <t xml:space="preserve">https://angaga.com.mv/dine/</t>
  </si>
  <si>
    <t xml:space="preserve">https://www.planhotel.com/en/hotel/sandies-bathala-maldives</t>
  </si>
  <si>
    <t xml:space="preserve">Page not found | Planhotel Hospitality Group</t>
  </si>
  <si>
    <t xml:space="preserve">output/pages/013_sandies-bathala/events__planhotel.com__en-hotel-sandies-bathala-maldives.md</t>
  </si>
  <si>
    <t xml:space="preserve">https://www.planhotel.com/de/unsere-hotels-resorts/diamonds-hotels-resorts/diamonds-mapenzi-beach/</t>
  </si>
  <si>
    <t xml:space="preserve">Diamonds Hotels and Resorts - DIAMONDS MAPENZI BEACH Hotel -  Planhotel Hospitality group der Indischen Ozean</t>
  </si>
  <si>
    <t xml:space="preserve">output/pages/013_sandies-bathala/events__planhotel.com__de-unsere-hotels-resorts-diamonds-hotels-resorts-diamonds-ma.md</t>
  </si>
  <si>
    <t xml:space="preserve">https://www.planhotel.com/it/i-nostri-hotels-resorts/diamonds-hotels-and-resorts/</t>
  </si>
  <si>
    <t xml:space="preserve">I Nostri Hotels &amp; Resorts - Diamonds Hotels and Resorts Hotel  - Planhotel Hospitality group  nell' Oceano Indiano</t>
  </si>
  <si>
    <t xml:space="preserve">output/pages/013_sandies-bathala/events__planhotel.com__it-i-nostri-hotels-resorts-diamonds-hotels-and-resorts.md</t>
  </si>
  <si>
    <t xml:space="preserve">https://www.cenizaro.com/theresidence/maldives-fm</t>
  </si>
  <si>
    <t xml:space="preserve">Maldives Luxury Resorts | The Residence Maldives</t>
  </si>
  <si>
    <t xml:space="preserve">output/pages/019_the-residence-maldives/diving__cenizaro.com__theresidence-maldives-fm.md</t>
  </si>
  <si>
    <t xml:space="preserve">https://www.planhotel.com/de/unsere-hotels-resorts/diamonds-hotels-resorts/diamonds-malindi/</t>
  </si>
  <si>
    <t xml:space="preserve">Diamonds Hotels and Resorts - DIAMONDS MALINDI Hotel -  Planhotel Hospitality group der Indischen Ozean</t>
  </si>
  <si>
    <t xml:space="preserve">https://www.planhotel.com/fr/nos-hotels-resorts/diamonds-hotels-resorts/diamonds-leisure-beach-golf-resort/</t>
  </si>
  <si>
    <t xml:space="preserve">Diamonds Hotels and Resorts - DIAMONDS LEISURE BEACH &amp; GOLF RESORT Hotel  -  Planhotel Hospitality group dans l'Océan In</t>
  </si>
  <si>
    <t xml:space="preserve">output/pages/013_sandies-bathala/events__planhotel.com__fr-nos-hotels-resorts-diamonds-hotels-resorts-diamonds-leisu.md</t>
  </si>
  <si>
    <t xml:space="preserve">https://www.planhotel.com/the-group/</t>
  </si>
  <si>
    <t xml:space="preserve">PLANHOTEL HOSPITALITY GROUP  Hotel - Planhotel Hospitality group  in the Indian Ocean</t>
  </si>
  <si>
    <t xml:space="preserve">output/pages/013_sandies-bathala/events__planhotel.com__the-group.md</t>
  </si>
  <si>
    <t xml:space="preserve">https://www.planhotel.com/group-hotels/diamonds-hotels-and-resorts/diamonds-mapenzi-beach/</t>
  </si>
  <si>
    <t xml:space="preserve">Diamonds Hotels and Resorts - DIAMONDS MAPENZI BEACH  Hotel - Planhotel Hospitality group  in the Indian Ocean</t>
  </si>
  <si>
    <t xml:space="preserve">output/pages/013_sandies-bathala/events__planhotel.com__group-hotels-diamonds-hotels-and-resorts-diamonds-mapenzi-be.md</t>
  </si>
  <si>
    <t xml:space="preserve">https://www.planhotel.com/terms-conditions/</t>
  </si>
  <si>
    <t xml:space="preserve">Terms &amp; Conditions  Hotel - Planhotel Hospitality group  in the Indian Ocean</t>
  </si>
  <si>
    <t xml:space="preserve">output/pages/013_sandies-bathala/events__planhotel.com__terms-conditions.md</t>
  </si>
  <si>
    <t xml:space="preserve">https://www.planhotel.com/travel-professional/meeting-incentive/</t>
  </si>
  <si>
    <t xml:space="preserve">Travel Professional - Meeting &amp; Incentive  Hotel - Planhotel Hospitality group  in the Indian Ocean</t>
  </si>
  <si>
    <t xml:space="preserve">output/pages/013_sandies-bathala/events__planhotel.com__travel-professional-meeting-incentive.md</t>
  </si>
  <si>
    <t xml:space="preserve">https://www.planhotel.com/fr/solutions-professionnelles/voyages-de-noces-et-anniversaires/sandies-tropical-village/</t>
  </si>
  <si>
    <t xml:space="preserve">Voyages de noces et anniversaires - Sandies Tropical Village Hotel  -  Planhotel Hospitality group dans l'Océan Indien</t>
  </si>
  <si>
    <t xml:space="preserve">output/pages/013_sandies-bathala/events__planhotel.com__fr-solutions-professionnelles-voyages-de-noces-et-anniversai.md</t>
  </si>
  <si>
    <t xml:space="preserve">https://www.planhotel.com/it/media-centre/</t>
  </si>
  <si>
    <t xml:space="preserve">Media Centre Hotel   - Planhotel Hospitality group  nell' Oceano Indiano</t>
  </si>
  <si>
    <t xml:space="preserve">output/pages/013_sandies-bathala/events__planhotel.com__it-media-centre.md</t>
  </si>
  <si>
    <t xml:space="preserve">https://www.planhotel.com/sustainability/empowering-female-education/</t>
  </si>
  <si>
    <t xml:space="preserve">SUSTAINABILITY - EMPOWERING FEMALE EDUCATION  Hotel - Planhotel Hospitality group  in the Indian Ocean</t>
  </si>
  <si>
    <t xml:space="preserve">output/pages/013_sandies-bathala/events__planhotel.com__sustainability-empowering-female-education.md</t>
  </si>
  <si>
    <t xml:space="preserve">https://www.planhotel.com/fr</t>
  </si>
  <si>
    <t xml:space="preserve">Planhotel Hospitality group - Réserver un resort exclusive de luxe dans l'Océan Indien</t>
  </si>
  <si>
    <t xml:space="preserve">output/pages/013_sandies-bathala/events__planhotel.com__fr.md</t>
  </si>
  <si>
    <t xml:space="preserve">https://www.planhotel.com/it/i-nostri-hotels-resorts/diamonds-hotels-and-resorts/diamonds-mapenzi-beach/</t>
  </si>
  <si>
    <t xml:space="preserve">Diamonds Hotels and Resorts - DIAMONDS MAPENZI BEACH Hotel  - Planhotel Hospitality group  nell' Oceano Indiano</t>
  </si>
  <si>
    <t xml:space="preserve">output/pages/013_sandies-bathala/events__planhotel.com__it-i-nostri-hotels-resorts-diamonds-hotels-and-resorts-diamo.md</t>
  </si>
  <si>
    <t xml:space="preserve">https://www.cenizaro.com/theresidence/maldives-dg</t>
  </si>
  <si>
    <t xml:space="preserve">Maldives Beach Resort l The Residence Maldives Dhigurah</t>
  </si>
  <si>
    <t xml:space="preserve">output/pages/020_the-residence-maldives-at-dhigurah/diving__cenizaro.com__theresidence-maldives-dg.md</t>
  </si>
  <si>
    <t xml:space="preserve">https://www.cenizaro.com/theresidence/maldives-dg/dining/earth-table</t>
  </si>
  <si>
    <t xml:space="preserve">Restaurant Maldives l Earth Table l Residence Dhigurah</t>
  </si>
  <si>
    <t xml:space="preserve">output/pages/020_the-residence-maldives-at-dhigurah/dining__cenizaro.com__theresidence-maldives-dg-dining-earth-table.md</t>
  </si>
  <si>
    <t xml:space="preserve">https://www.planhotel.com/de/sitemap/</t>
  </si>
  <si>
    <t xml:space="preserve">Sitemap Hotel  -  Planhotel Hospitality group der Indischen Ozean</t>
  </si>
  <si>
    <t xml:space="preserve">output/pages/013_sandies-bathala/events__planhotel.com__de-sitemap.md</t>
  </si>
  <si>
    <t xml:space="preserve">https://www.cenizaro.com/theresidence/maldives-dg/offers/summerbreak-offers</t>
  </si>
  <si>
    <t xml:space="preserve">Beach Break, Summer Smiles</t>
  </si>
  <si>
    <t xml:space="preserve">output/pages/020_the-residence-maldives-at-dhigurah/diving__cenizaro.com__theresidence-maldives-dg-offers-summerbreak-offers.md</t>
  </si>
  <si>
    <t xml:space="preserve">https://www.planhotel.com/de/press-area/</t>
  </si>
  <si>
    <t xml:space="preserve">Press Area Hotel  -  Planhotel Hospitality group der Indischen Ozean</t>
  </si>
  <si>
    <t xml:space="preserve">output/pages/013_sandies-bathala/events__planhotel.com__de-press-area.md</t>
  </si>
  <si>
    <t xml:space="preserve">https://www.cenizaro.com/theresidence/maldives-dg/spa-wellness/fitness</t>
  </si>
  <si>
    <t xml:space="preserve">Personal Fitness Maldives l The Residence Maldives Dhigurah</t>
  </si>
  <si>
    <t xml:space="preserve">output/pages/020_the-residence-maldives-at-dhigurah/spa__cenizaro.com__theresidence-maldives-dg-spa-wellness-fitness.md</t>
  </si>
  <si>
    <t xml:space="preserve">https://www.cenizaro.com/theresidence/maldives-dg/offers/ultimate-romantic-escape</t>
  </si>
  <si>
    <t xml:space="preserve">Your Ultimate Romantic Escape</t>
  </si>
  <si>
    <t xml:space="preserve">output/pages/020_the-residence-maldives-at-dhigurah/diving__cenizaro.com__theresidence-maldives-dg-offers-ultimate-romantic-escape.md</t>
  </si>
  <si>
    <t xml:space="preserve">https://www.planhotel.com/it/travel-professional-it/meeting-incentive/sandies-tropical-village/</t>
  </si>
  <si>
    <t xml:space="preserve">Meeting &amp; Incentive - Sandies Tropical Village Hotel  - Planhotel Hospitality group  nell' Oceano Indiano</t>
  </si>
  <si>
    <t xml:space="preserve">output/pages/013_sandies-bathala/events__planhotel.com__it-travel-professional-it-meeting-incentive-sandies-tropical.md</t>
  </si>
  <si>
    <t xml:space="preserve">https://www.planhotel.com/careers/</t>
  </si>
  <si>
    <t xml:space="preserve">CAREERS  Hotel - Planhotel Hospitality group  in the Indian Ocean</t>
  </si>
  <si>
    <t xml:space="preserve">output/pages/013_sandies-bathala/events__planhotel.com__careers.md</t>
  </si>
  <si>
    <t xml:space="preserve">https://www.cenizaro.com/theresidence/maldives-dg/accommodation</t>
  </si>
  <si>
    <t xml:space="preserve">Luxury Resort Maldives l Villas at The Residence Dhigurah</t>
  </si>
  <si>
    <t xml:space="preserve">output/pages/020_the-residence-maldives-at-dhigurah/diving__cenizaro.com__theresidence-maldives-dg-accommodation.md</t>
  </si>
  <si>
    <t xml:space="preserve">https://www.cenizaro.com/theresidence/maldives-dg/accommodation/sunrise-sunset-beach-pool-villa-two-bedroom</t>
  </si>
  <si>
    <t xml:space="preserve">Maldives Beach Villa with Private Pool l Beach Pool Villa</t>
  </si>
  <si>
    <t xml:space="preserve">output/pages/020_the-residence-maldives-at-dhigurah/diving__cenizaro.com__theresidence-maldives-dg-accommodation-sunrise-sunset-beach-.md</t>
  </si>
  <si>
    <t xml:space="preserve">https://www.planhotel.com/it/travel-professional-it/meeting-incentive/the-view-lugano/</t>
  </si>
  <si>
    <t xml:space="preserve">Meeting &amp; Incentive - The View Lugano Hotel  - Planhotel Hospitality group  nell' Oceano Indiano</t>
  </si>
  <si>
    <t xml:space="preserve">output/pages/013_sandies-bathala/events__planhotel.com__it-travel-professional-it-meeting-incentive-the-view-lugano.md</t>
  </si>
  <si>
    <t xml:space="preserve">https://www.planhotel.com/sustainability/community-involvement/</t>
  </si>
  <si>
    <t xml:space="preserve">SUSTAINABILITY - COMMUNITY INVOLVEMENT  Hotel - Planhotel Hospitality group  in the Indian Ocean</t>
  </si>
  <si>
    <t xml:space="preserve">output/pages/013_sandies-bathala/events__planhotel.com__sustainability-community-involvement.md</t>
  </si>
  <si>
    <t xml:space="preserve">https://www.cenizaro.com/theresidence/maldives-dg/dining/the-beach-club</t>
  </si>
  <si>
    <t xml:space="preserve">Beach Club Maldives l The Residence Dhigurah | Beach Club</t>
  </si>
  <si>
    <t xml:space="preserve">output/pages/020_the-residence-maldives-at-dhigurah/dining__cenizaro.com__theresidence-maldives-dg-dining-the-beach-club.md</t>
  </si>
  <si>
    <t xml:space="preserve">https://www.planhotel.com/travel-professional/weddings-ceremonies/the-view-lugano/</t>
  </si>
  <si>
    <t xml:space="preserve">Weddings &amp; Ceremonies - The View Lugano  Hotel - Planhotel Hospitality group  in the Indian Ocean</t>
  </si>
  <si>
    <t xml:space="preserve">output/pages/013_sandies-bathala/wedding__planhotel.com__travel-professional-weddings-ceremonies-the-view-lugano.md</t>
  </si>
  <si>
    <t xml:space="preserve">https://www.planhotel.com/sustainability/the-big-build-maldives/</t>
  </si>
  <si>
    <t xml:space="preserve">SUSTAINABILITY - THE BIG BUILD MALDIVES  Hotel - Planhotel Hospitality group  in the Indian Ocean</t>
  </si>
  <si>
    <t xml:space="preserve">output/pages/013_sandies-bathala/events__planhotel.com__sustainability-the-big-build-maldives.md</t>
  </si>
  <si>
    <t xml:space="preserve">https://www.cenizaro.com/theresidence/maldives-dg/about/guest-services</t>
  </si>
  <si>
    <t xml:space="preserve">Best 5 Star Resorts in Maldives l Guest Services</t>
  </si>
  <si>
    <t xml:space="preserve">output/pages/020_the-residence-maldives-at-dhigurah/diving__cenizaro.com__theresidence-maldives-dg-about-guest-services.md</t>
  </si>
  <si>
    <t xml:space="preserve">https://www.planhotel.com/de/unsere-hotels-resorts/sandies-hotels-resorts/</t>
  </si>
  <si>
    <t xml:space="preserve">Unsere Hotels &amp; Resorts - Sandies Hotels and Resorts Hotel -  Planhotel Hospitality group der Indischen Ozean</t>
  </si>
  <si>
    <t xml:space="preserve">output/pages/013_sandies-bathala/events__planhotel.com__de-unsere-hotels-resorts-sandies-hotels-resorts.md</t>
  </si>
  <si>
    <t xml:space="preserve">https://www.cenizaro.com/theresidence/maldives-dg/offers/dhigurah-early-bird-offer</t>
  </si>
  <si>
    <t xml:space="preserve">Early Bird Offer</t>
  </si>
  <si>
    <t xml:space="preserve">output/pages/020_the-residence-maldives-at-dhigurah/diving__cenizaro.com__theresidence-maldives-dg-offers-dhigurah-early-bird-offer.md</t>
  </si>
  <si>
    <t xml:space="preserve">https://www.planhotel.com/de/professionelle-loesungen/meetings-und-incentives/diamonds-dream-africa/</t>
  </si>
  <si>
    <t xml:space="preserve">Meetings und Incentives - Diamonds Dream of Africa Hotel -  Planhotel Hospitality group der Indischen Ozean</t>
  </si>
  <si>
    <t xml:space="preserve">output/pages/013_sandies-bathala/events__planhotel.com__de-professionelle-loesungen-meetings-und-incentives-diamonds.md</t>
  </si>
  <si>
    <t xml:space="preserve">https://www.planhotel.com/it</t>
  </si>
  <si>
    <t xml:space="preserve">Planhotel Hospitality group - Prenotazione di un resort esclusivo di lusso nell'oceano indiano</t>
  </si>
  <si>
    <t xml:space="preserve">output/pages/013_sandies-bathala/events__planhotel.com__it.md</t>
  </si>
  <si>
    <t xml:space="preserve">https://www.planhotel.com/sustainability/sustainable-mobility/</t>
  </si>
  <si>
    <t xml:space="preserve">SUSTAINABILITY - SUSTAINABLE MOBILITY  Hotel - Planhotel Hospitality group  in the Indian Ocean</t>
  </si>
  <si>
    <t xml:space="preserve">output/pages/013_sandies-bathala/events__planhotel.com__sustainability-sustainable-mobility.md</t>
  </si>
  <si>
    <t xml:space="preserve">https://www.planhotel.com/fr/nos-hotels-resorts/sandies-hotels-resorts/sandies-baobab-zanzibar/</t>
  </si>
  <si>
    <t xml:space="preserve">Sandies Hotels and Resorts - Sandies Baobab Beach Zanzibar Hotel  -  Planhotel Hospitality group dans l'Océan Indien</t>
  </si>
  <si>
    <t xml:space="preserve">output/pages/013_sandies-bathala/events__planhotel.com__fr-nos-hotels-resorts-sandies-hotels-resorts-sandies-baobab-.md</t>
  </si>
  <si>
    <t xml:space="preserve">https://www.planhotel.com/it/i-nostri-hotels-resorts/</t>
  </si>
  <si>
    <t xml:space="preserve">I Nostri Hotels &amp; Resorts Hotel   - Planhotel Hospitality group  nell' Oceano Indiano</t>
  </si>
  <si>
    <t xml:space="preserve">output/pages/013_sandies-bathala/events__planhotel.com__it-i-nostri-hotels-resorts.md</t>
  </si>
  <si>
    <t xml:space="preserve">https://www.planhotel.com/travel-professional/honeymoons-anniversaries/diamonds-thudufushi-beach/</t>
  </si>
  <si>
    <t xml:space="preserve">Honeymoons &amp; Anniversaries - Diamonds Thudufushi Beach  Hotel - Planhotel Hospitality group  in the Indian Ocean</t>
  </si>
  <si>
    <t xml:space="preserve">output/pages/013_sandies-bathala/wedding__planhotel.com__travel-professional-honeymoons-anniversaries-diamonds-thuduf.md</t>
  </si>
  <si>
    <t xml:space="preserve">https://www.cenizaro.com/theresidence/maldives-fm/experiences</t>
  </si>
  <si>
    <t xml:space="preserve">Maldives Best Places to Visit | The Residence Maldives</t>
  </si>
  <si>
    <t xml:space="preserve">output/pages/019_the-residence-maldives/diving__cenizaro.com__theresidence-maldives-fm-experiences.md</t>
  </si>
  <si>
    <t xml:space="preserve">https://www.cenizaro.com/theresidence/maldives-fm/dining/the-beach-bar</t>
  </si>
  <si>
    <t xml:space="preserve">Best Bars in Maldives | The Beach Bar | Residence Maldives</t>
  </si>
  <si>
    <t xml:space="preserve">output/pages/019_the-residence-maldives/dining__cenizaro.com__theresidence-maldives-fm-dining-the-beach-bar.md</t>
  </si>
  <si>
    <t xml:space="preserve">https://www.cenizaro.com/theresidence/maldives-fm/about/diving-activities</t>
  </si>
  <si>
    <t xml:space="preserve">Maldives Diving Resorts | Diving at The Residence Maldives</t>
  </si>
  <si>
    <t xml:space="preserve">output/pages/019_the-residence-maldives/diving__cenizaro.com__theresidence-maldives-fm-about-diving-activities.md</t>
  </si>
  <si>
    <t xml:space="preserve">https://www.cenizaro.com/theresidence/maldives-fm/about/activites</t>
  </si>
  <si>
    <t xml:space="preserve">Best Luxury Resort Maldives | The Residence Maldives</t>
  </si>
  <si>
    <t xml:space="preserve">output/pages/019_the-residence-maldives/diving__cenizaro.com__theresidence-maldives-fm-about-activites.md</t>
  </si>
  <si>
    <t xml:space="preserve">https://www.cenizaro.com/theresidence/maldives-fm/accommodation/beach-pool-villas</t>
  </si>
  <si>
    <t xml:space="preserve">Maldives Villas with Private Pool | The Residence Maldives</t>
  </si>
  <si>
    <t xml:space="preserve">output/pages/019_the-residence-maldives/diving__cenizaro.com__theresidence-maldives-fm-accommodation-beach-pool-villas.md</t>
  </si>
  <si>
    <t xml:space="preserve">https://www.cenizaro.com/theresidence/maldives-fm/events-meetings/event-venues</t>
  </si>
  <si>
    <t xml:space="preserve">Events Venues Maldives | The Residence Maldives Event Venues</t>
  </si>
  <si>
    <t xml:space="preserve">output/pages/019_the-residence-maldives/events__cenizaro.com__theresidence-maldives-fm-events-meetings-event-venues.md</t>
  </si>
  <si>
    <t xml:space="preserve">https://www.cenizaro.com/theresidence/maldives-fm/offers/ultimate-romantic-escape</t>
  </si>
  <si>
    <t xml:space="preserve">output/pages/019_the-residence-maldives/diving__cenizaro.com__theresidence-maldives-fm-offers-ultimate-romantic-escape.md</t>
  </si>
  <si>
    <t xml:space="preserve">https://www.cenizaro.com/theresidence/maldives-fm/dining/the-dining-room</t>
  </si>
  <si>
    <t xml:space="preserve">Best Restaurant in Maldives | The Dining Room Restaurant</t>
  </si>
  <si>
    <t xml:space="preserve">output/pages/019_the-residence-maldives/dining__cenizaro.com__theresidence-maldives-fm-dining-the-dining-room.md</t>
  </si>
  <si>
    <t xml:space="preserve">https://www.cenizaro.com/theresidence/maldives-fm/destination/discover</t>
  </si>
  <si>
    <t xml:space="preserve">What to See in Maldives | Discover | The Residence Maldives</t>
  </si>
  <si>
    <t xml:space="preserve">output/pages/019_the-residence-maldives/diving__cenizaro.com__theresidence-maldives-fm-destination-discover.md</t>
  </si>
  <si>
    <t xml:space="preserve">https://www.cenizaro.com/theresidence/maldives-dg/experiences/snorkelling-safari</t>
  </si>
  <si>
    <t xml:space="preserve">Best Maldives Resorts for Snorkeling | Snorkelling Safari</t>
  </si>
  <si>
    <t xml:space="preserve">output/pages/020_the-residence-maldives-at-dhigurah/diving__cenizaro.com__theresidence-maldives-dg-experiences-snorkelling-safari.md</t>
  </si>
  <si>
    <t xml:space="preserve">https://www.cenizaro.com/theresidence/maldives-dg/accommodation/sunrise-sunset-water-pool-villa-two-bedroom</t>
  </si>
  <si>
    <t xml:space="preserve">Maldives Overwater Villa with Pool l Water Pool Villa</t>
  </si>
  <si>
    <t xml:space="preserve">output/pages/020_the-residence-maldives-at-dhigurah/diving__cenizaro.com__theresidence-maldives-dg-accommodation-sunrise-sunset-water-.md</t>
  </si>
  <si>
    <t xml:space="preserve">https://www.cenizaro.com/theresidence/maldives-dg/spa-wellness</t>
  </si>
  <si>
    <t xml:space="preserve">Maldives Spa | The Residence Dhigurah | Spa and Wellness</t>
  </si>
  <si>
    <t xml:space="preserve">output/pages/020_the-residence-maldives-at-dhigurah/spa__cenizaro.com__theresidence-maldives-dg-spa-wellness.md</t>
  </si>
  <si>
    <t xml:space="preserve">https://www.cenizaro.com/theresidence/maldives-dg/spa-wellness/signature-treatments</t>
  </si>
  <si>
    <t xml:space="preserve">Maldives Spa Resorts | The Residence Dhigurah Spa Treatments</t>
  </si>
  <si>
    <t xml:space="preserve">output/pages/020_the-residence-maldives-at-dhigurah/dining__cenizaro.com__theresidence-maldives-dg-spa-wellness-signature-treatments.md</t>
  </si>
  <si>
    <t xml:space="preserve">https://www.planhotel.com/group-hotels/diamonds-hotels-and-resorts/diamonds-bijoux/</t>
  </si>
  <si>
    <t xml:space="preserve">Diamonds Hotels and Resorts - Diamonds Bijoux  Hotel - Planhotel Hospitality group  in the Indian Ocean</t>
  </si>
  <si>
    <t xml:space="preserve">output/pages/013_sandies-bathala/events__planhotel.com__group-hotels-diamonds-hotels-and-resorts-diamonds-bijoux.md</t>
  </si>
  <si>
    <t xml:space="preserve">https://www.cenizaro.com/theresidence/maldives-dg/experiences/earth-basket</t>
  </si>
  <si>
    <t xml:space="preserve">Maldives Vegetable Garden | The Residence Dhigurah</t>
  </si>
  <si>
    <t xml:space="preserve">output/pages/020_the-residence-maldives-at-dhigurah/diving__cenizaro.com__theresidence-maldives-dg-experiences-earth-basket.md</t>
  </si>
  <si>
    <t xml:space="preserve">https://www.cenizaro.com/theresidence/maldives-dg/about/activities</t>
  </si>
  <si>
    <t xml:space="preserve">Luxury Resorts in Maldives Island l Activities</t>
  </si>
  <si>
    <t xml:space="preserve">output/pages/020_the-residence-maldives-at-dhigurah/diving__cenizaro.com__theresidence-maldives-dg-about-activities.md</t>
  </si>
  <si>
    <t xml:space="preserve">https://www.cenizaro.com/theresidence/maldives-dg/accommodation/sunrise-sunset-beach-pool-villa</t>
  </si>
  <si>
    <t xml:space="preserve">Maldives Private Beach Villa l Sunrise Beach Pool Villa</t>
  </si>
  <si>
    <t xml:space="preserve">https://www.cenizaro.com/theresidence/maldives-fm/events-meetings</t>
  </si>
  <si>
    <t xml:space="preserve">Maldives Events | The Residence Maldives Events &amp; Meetings</t>
  </si>
  <si>
    <t xml:space="preserve">output/pages/019_the-residence-maldives/events__cenizaro.com__theresidence-maldives-fm-events-meetings.md</t>
  </si>
  <si>
    <t xml:space="preserve">https://www.cenizaro.com/theresidence/maldives-fm/offers</t>
  </si>
  <si>
    <t xml:space="preserve">Maldives Resort Packages | The Residence Maldives | Offers</t>
  </si>
  <si>
    <t xml:space="preserve">output/pages/019_the-residence-maldives/diving__cenizaro.com__theresidence-maldives-fm-offers.md</t>
  </si>
  <si>
    <t xml:space="preserve">https://www.cenizaro.com/theresidence/maldives-fm/experiences/snorkelling-safari</t>
  </si>
  <si>
    <t xml:space="preserve">Maldives Snorkeling Resorts | The Residence Maldives</t>
  </si>
  <si>
    <t xml:space="preserve">output/pages/019_the-residence-maldives/diving__cenizaro.com__theresidence-maldives-fm-experiences-snorkelling-safari.md</t>
  </si>
  <si>
    <t xml:space="preserve">https://www.cenizaro.com/theresidence/maldives-fm/experiences/earth-basket</t>
  </si>
  <si>
    <t xml:space="preserve">Maldives Resort Vegetable Garden | The Residence Maldives</t>
  </si>
  <si>
    <t xml:space="preserve">output/pages/019_the-residence-maldives/diving__cenizaro.com__theresidence-maldives-fm-experiences-earth-basket.md</t>
  </si>
  <si>
    <t xml:space="preserve">https://www.cenizaro.com/theresidence/maldives-fm/offers/summerbreak-offers</t>
  </si>
  <si>
    <t xml:space="preserve">output/pages/019_the-residence-maldives/diving__cenizaro.com__theresidence-maldives-fm-offers-summerbreak-offers.md</t>
  </si>
  <si>
    <t xml:space="preserve">https://www.cenizaro.com/theresidence/maldives-fm/spa-wellness/spa-programmes</t>
  </si>
  <si>
    <t xml:space="preserve">Maldives Resort and Spa | The Residence Maldives Spa</t>
  </si>
  <si>
    <t xml:space="preserve">output/pages/019_the-residence-maldives/spa__cenizaro.com__theresidence-maldives-fm-spa-wellness-spa-programmes.md</t>
  </si>
  <si>
    <t xml:space="preserve">https://www.cenizaro.com/theresidence/maldives-dg/dining</t>
  </si>
  <si>
    <t xml:space="preserve">Best Restaurants in Maldives l The Residence Dhigurah</t>
  </si>
  <si>
    <t xml:space="preserve">output/pages/020_the-residence-maldives-at-dhigurah/dining__cenizaro.com__theresidence-maldives-dg-dining.md</t>
  </si>
  <si>
    <t xml:space="preserve">https://www.cenizaro.com/theresidence/maldives-fm/spa-wellness/signature-treatments</t>
  </si>
  <si>
    <t xml:space="preserve">Maldives Spa Resorts | The Residence Maldives Spa Treatments</t>
  </si>
  <si>
    <t xml:space="preserve">output/pages/019_the-residence-maldives/dining__cenizaro.com__theresidence-maldives-fm-spa-wellness-signature-treatments.md</t>
  </si>
  <si>
    <t xml:space="preserve">https://www.cenizaro.com/theresidence/maldives-dg/offers/renewal-retreats</t>
  </si>
  <si>
    <t xml:space="preserve">output/pages/020_the-residence-maldives-at-dhigurah/wedding__cenizaro.com__theresidence-maldives-dg-offers-renewal-retreats.md</t>
  </si>
  <si>
    <t xml:space="preserve">https://www.cenizaro.com/theresidence/maldives-fm/events-meetings/meetings-incentives</t>
  </si>
  <si>
    <t xml:space="preserve">Meeting Facilities Maldives | The Residence Maldives</t>
  </si>
  <si>
    <t xml:space="preserve">output/pages/019_the-residence-maldives/events__cenizaro.com__theresidence-maldives-fm-events-meetings-meetings-incentives.md</t>
  </si>
  <si>
    <t xml:space="preserve">https://www.cenizaro.com/theresidence/maldives-dg/destination/location</t>
  </si>
  <si>
    <t xml:space="preserve">Five Star Resorts in Maldives | The Residence Dhigurah</t>
  </si>
  <si>
    <t xml:space="preserve">output/pages/020_the-residence-maldives-at-dhigurah/diving__cenizaro.com__theresidence-maldives-dg-destination-location.md</t>
  </si>
  <si>
    <t xml:space="preserve">https://www.cenizaro.com/theresidence/maldives-fm/dining</t>
  </si>
  <si>
    <t xml:space="preserve">Maldives Restaurants | Dining at The Residence Maldives</t>
  </si>
  <si>
    <t xml:space="preserve">output/pages/019_the-residence-maldives/dining__cenizaro.com__theresidence-maldives-fm-dining.md</t>
  </si>
  <si>
    <t xml:space="preserve">https://www.cenizaro.com/theresidence/maldives-dg/accommodation/lagoon-pool-villa</t>
  </si>
  <si>
    <t xml:space="preserve">Maldives Lagoon Villa with Pool l Lagoon Pool Villa</t>
  </si>
  <si>
    <t xml:space="preserve">output/pages/020_the-residence-maldives-at-dhigurah/diving__cenizaro.com__theresidence-maldives-dg-accommodation-lagoon-pool-villa.md</t>
  </si>
  <si>
    <t xml:space="preserve">https://www.cenizaro.com/theresidence/maldives-dg/events-meetings</t>
  </si>
  <si>
    <t xml:space="preserve">Events in Maldives l The Residence Maldives Dhigurah Events</t>
  </si>
  <si>
    <t xml:space="preserve">output/pages/020_the-residence-maldives-at-dhigurah/events__cenizaro.com__theresidence-maldives-dg-events-meetings.md</t>
  </si>
  <si>
    <t xml:space="preserve">https://www.cenizaro.com/theresidence/maldives-fm/spa-wellness</t>
  </si>
  <si>
    <t xml:space="preserve">Maldives Spa | The Residence Maldives | Spa The  Wellness</t>
  </si>
  <si>
    <t xml:space="preserve">output/pages/019_the-residence-maldives/spa__cenizaro.com__theresidence-maldives-fm-spa-wellness.md</t>
  </si>
  <si>
    <t xml:space="preserve">https://www.cenizaro.com/theresidence/maldives-dg/experiences</t>
  </si>
  <si>
    <t xml:space="preserve">Best Things to Do in Maldives | The Residence Dhigurah</t>
  </si>
  <si>
    <t xml:space="preserve">output/pages/020_the-residence-maldives-at-dhigurah/diving__cenizaro.com__theresidence-maldives-dg-experiences.md</t>
  </si>
  <si>
    <t xml:space="preserve">https://www.cenizaro.com/theresidence/maldives-fm/accommodation/deluxe-water-pool-villas</t>
  </si>
  <si>
    <t xml:space="preserve">Maldives Water Pool Villa | The Residence Maldives</t>
  </si>
  <si>
    <t xml:space="preserve">output/pages/019_the-residence-maldives/diving__cenizaro.com__theresidence-maldives-fm-accommodation-deluxe-water-pool-vil.md</t>
  </si>
  <si>
    <t xml:space="preserve">https://www.cenizaro.com/theresidence/maldives-dg/dining/private-dining</t>
  </si>
  <si>
    <t xml:space="preserve">Maldives Private Dining l Residence Dhigurah Private Dining</t>
  </si>
  <si>
    <t xml:space="preserve">output/pages/020_the-residence-maldives-at-dhigurah/dining__cenizaro.com__theresidence-maldives-dg-dining-private-dining.md</t>
  </si>
  <si>
    <t xml:space="preserve">https://www.planhotel.com/group-hotels/diamonds-hotels-and-resorts/diamonds-leisure-beach-golf-resort/</t>
  </si>
  <si>
    <t xml:space="preserve">Diamonds Hotels and Resorts - DIAMONDS LEISURE BEACH &amp; GOLF RESORT  Hotel - Planhotel Hospitality group  in the Indian O</t>
  </si>
  <si>
    <t xml:space="preserve">output/pages/013_sandies-bathala/events__planhotel.com__group-hotels-diamonds-hotels-and-resorts-diamonds-leisure-be.md</t>
  </si>
  <si>
    <t xml:space="preserve">https://www.cenizaro.com/theresidence/maldives-fm/about/guest-services</t>
  </si>
  <si>
    <t xml:space="preserve">Maldives Hotels 5 Star | Services at The Residence Maldives</t>
  </si>
  <si>
    <t xml:space="preserve">output/pages/019_the-residence-maldives/diving__cenizaro.com__theresidence-maldives-fm-about-guest-services.md</t>
  </si>
  <si>
    <t xml:space="preserve">https://www.cenizaro.com/theresidence/maldives-dg/about/facilities</t>
  </si>
  <si>
    <t xml:space="preserve">Family Friendly Resorts Maldives l Resort Facilities</t>
  </si>
  <si>
    <t xml:space="preserve">output/pages/020_the-residence-maldives-at-dhigurah/diving__cenizaro.com__theresidence-maldives-dg-about-facilities.md</t>
  </si>
  <si>
    <t xml:space="preserve">https://www.cenizaro.com/theresidence/maldives-fm/accommodation/water-pool-villas</t>
  </si>
  <si>
    <t xml:space="preserve">Maldives Water Villa With Pool | Two Bedroom Pool Villa</t>
  </si>
  <si>
    <t xml:space="preserve">output/pages/019_the-residence-maldives/diving__cenizaro.com__theresidence-maldives-fm-accommodation-water-pool-villas.md</t>
  </si>
  <si>
    <t xml:space="preserve">https://www.cenizaro.com/theresidence/maldives-dg/about</t>
  </si>
  <si>
    <t xml:space="preserve">Beach Villas in Maldives l About Us l The Residence Dhigurah</t>
  </si>
  <si>
    <t xml:space="preserve">output/pages/020_the-residence-maldives-at-dhigurah/diving__cenizaro.com__theresidence-maldives-dg-about.md</t>
  </si>
  <si>
    <t xml:space="preserve">https://www.cenizaro.com/theresidence/maldives-fm/about</t>
  </si>
  <si>
    <t xml:space="preserve">Maldives Island Resorts |  About Us | The Residence Maldives</t>
  </si>
  <si>
    <t xml:space="preserve">output/pages/019_the-residence-maldives/diving__cenizaro.com__theresidence-maldives-fm-about.md</t>
  </si>
  <si>
    <t xml:space="preserve">https://www.cenizaro.com/theresidence/maldives-dg/accommodation/deluxe-lagoon-pool-villa</t>
  </si>
  <si>
    <t xml:space="preserve">Maldives Water Villa with Private Pool l Lagoon Pool Villa</t>
  </si>
  <si>
    <t xml:space="preserve">output/pages/020_the-residence-maldives-at-dhigurah/diving__cenizaro.com__theresidence-maldives-dg-accommodation-deluxe-lagoon-pool-vi.md</t>
  </si>
  <si>
    <t xml:space="preserve">https://www.cenizaro.com/theresidence/maldives-fm/falhumaafushi-early-bird-offer</t>
  </si>
  <si>
    <t xml:space="preserve">output/pages/019_the-residence-maldives/diving__cenizaro.com__theresidence-maldives-fm-falhumaafushi-early-bird-offer.md</t>
  </si>
  <si>
    <t xml:space="preserve">https://www.cenizaro.com/theresidence/maldives-dg/dining/long-island</t>
  </si>
  <si>
    <t xml:space="preserve">Maldives Resort Bar l The Residence Dhigurah | Long Island</t>
  </si>
  <si>
    <t xml:space="preserve">output/pages/020_the-residence-maldives-at-dhigurah/dining__cenizaro.com__theresidence-maldives-dg-dining-long-island.md</t>
  </si>
  <si>
    <t xml:space="preserve">https://www.cenizaro.com/theresidence/maldives-fm/destination</t>
  </si>
  <si>
    <t xml:space="preserve">Best Places to Visit in Maldives | Destination</t>
  </si>
  <si>
    <t xml:space="preserve">output/pages/019_the-residence-maldives/diving__cenizaro.com__theresidence-maldives-fm-destination.md</t>
  </si>
  <si>
    <t xml:space="preserve">https://www.cenizaro.com/theresidence/maldives-dg/dining/cafe-del-sol</t>
  </si>
  <si>
    <t xml:space="preserve">Mediterranean Restaurant in Maldives l Dine at Café Del Sol</t>
  </si>
  <si>
    <t xml:space="preserve">output/pages/020_the-residence-maldives-at-dhigurah/dining__cenizaro.com__theresidence-maldives-dg-dining-cafe-del-sol.md</t>
  </si>
  <si>
    <t xml:space="preserve">https://www.cenizaro.com/theresidence/maldives-fm/experiences/dive-the-deep-blue</t>
  </si>
  <si>
    <t xml:space="preserve">Best Dive Resorts Maldives | The Residence Maldives</t>
  </si>
  <si>
    <t xml:space="preserve">output/pages/019_the-residence-maldives/diving__cenizaro.com__theresidence-maldives-fm-experiences-dive-the-deep-blue.md</t>
  </si>
  <si>
    <t xml:space="preserve">https://www.cenizaro.com/theresidence/maldives-dg/destination/travel-tips</t>
  </si>
  <si>
    <t xml:space="preserve">Maldives Travel Tips l The Residence Dhigurah | Travel Tips</t>
  </si>
  <si>
    <t xml:space="preserve">output/pages/020_the-residence-maldives-at-dhigurah/diving__cenizaro.com__theresidence-maldives-dg-destination-travel-tips.md</t>
  </si>
  <si>
    <t xml:space="preserve">https://www.cenizaro.com/theresidence/maldives-fm/destination/itineraries</t>
  </si>
  <si>
    <t xml:space="preserve">Sightseeing in Maldives | The Residence Maldives Itineraries</t>
  </si>
  <si>
    <t xml:space="preserve">output/pages/019_the-residence-maldives/diving__cenizaro.com__theresidence-maldives-fm-destination-itineraries.md</t>
  </si>
  <si>
    <t xml:space="preserve">https://www.cenizaro.com/theresidence/maldives-dg/offers/solo-soulcations</t>
  </si>
  <si>
    <t xml:space="preserve">Solo Soulcations</t>
  </si>
  <si>
    <t xml:space="preserve">output/pages/020_the-residence-maldives-at-dhigurah/diving__cenizaro.com__theresidence-maldives-dg-offers-solo-soulcations.md</t>
  </si>
  <si>
    <t xml:space="preserve">https://www.cenizaro.com/theresidence/maldives-fm/accommodation/beach-beach-pool-villa</t>
  </si>
  <si>
    <t xml:space="preserve">Beach Pool Villa Maldives | The Residence Maldives</t>
  </si>
  <si>
    <t xml:space="preserve">output/pages/019_the-residence-maldives/diving__cenizaro.com__theresidence-maldives-fm-accommodation-beach-beach-pool-vill.md</t>
  </si>
  <si>
    <t xml:space="preserve">https://www.cenizaro.com/theresidence/maldives-dg/experiences/bottom-line-fishing</t>
  </si>
  <si>
    <t xml:space="preserve">Deep Sea Fishing Maldives | The Residence Dhigurah</t>
  </si>
  <si>
    <t xml:space="preserve">output/pages/020_the-residence-maldives-at-dhigurah/diving__cenizaro.com__theresidence-maldives-dg-experiences-bottom-line-fishing.md</t>
  </si>
  <si>
    <t xml:space="preserve">https://www.planhotel.com/brochures/</t>
  </si>
  <si>
    <t xml:space="preserve">Brochures  Hotel - Planhotel Hospitality group  in the Indian Ocean</t>
  </si>
  <si>
    <t xml:space="preserve">output/pages/013_sandies-bathala/events__planhotel.com__brochures.md</t>
  </si>
  <si>
    <t xml:space="preserve">https://www.cenizaro.com/theresidence/maldives-fm/offers/best-of-the-best</t>
  </si>
  <si>
    <t xml:space="preserve">Maldives Offers | Best of the Best | The Residence Maldives</t>
  </si>
  <si>
    <t xml:space="preserve">output/pages/019_the-residence-maldives/diving__cenizaro.com__theresidence-maldives-fm-offers-best-of-the-best.md</t>
  </si>
  <si>
    <t xml:space="preserve">https://www.cenizaro.com/theresidence/maldives-dg/destination/discover</t>
  </si>
  <si>
    <t xml:space="preserve">Maldives Sightseeing l The Residence Maldives Dhigurah</t>
  </si>
  <si>
    <t xml:space="preserve">output/pages/020_the-residence-maldives-at-dhigurah/diving__cenizaro.com__theresidence-maldives-dg-destination-discover.md</t>
  </si>
  <si>
    <t xml:space="preserve">https://www.cenizaro.com/theresidence/maldives-fm/experiences/bottom-line-fishing</t>
  </si>
  <si>
    <t xml:space="preserve">Deep Sea Fishing in Maldives | The Residence Maldives</t>
  </si>
  <si>
    <t xml:space="preserve">output/pages/019_the-residence-maldives/diving__cenizaro.com__theresidence-maldives-fm-experiences-bottom-line-fishing.md</t>
  </si>
  <si>
    <t xml:space="preserve">https://www.cenizaro.com/theresidence/maldives-dg/contact</t>
  </si>
  <si>
    <t xml:space="preserve">Maldives Five Star Resort | The Residence Dhigurah Contact</t>
  </si>
  <si>
    <t xml:space="preserve">output/pages/020_the-residence-maldives-at-dhigurah/diving__cenizaro.com__theresidence-maldives-dg-contact.md</t>
  </si>
  <si>
    <t xml:space="preserve">https://www.cenizaro.com/theresidence/maldives-fm/offers/renewal-retreats</t>
  </si>
  <si>
    <t xml:space="preserve">output/pages/019_the-residence-maldives/wedding__cenizaro.com__theresidence-maldives-fm-offers-renewal-retreats.md</t>
  </si>
  <si>
    <t xml:space="preserve">https://www.planhotel.com/group-hotels/sandies-hotels-and-resorts/sandies-bathala-maldives/</t>
  </si>
  <si>
    <t xml:space="preserve">Sandies Hotels and Resorts - Sandies Bathala Maldives  Hotel - Planhotel Hospitality group  in the Indian Ocean</t>
  </si>
  <si>
    <t xml:space="preserve">output/pages/013_sandies-bathala/events__planhotel.com__group-hotels-sandies-hotels-and-resorts-sandies-bathala-mald.md</t>
  </si>
  <si>
    <t xml:space="preserve">https://www.planhotel.com/travel-professional/weddings-ceremonies/diamonds-athuruga-beach/</t>
  </si>
  <si>
    <t xml:space="preserve">Weddings &amp; Ceremonies - Diamonds Athuruga Beach  Hotel - Planhotel Hospitality group  in the Indian Ocean</t>
  </si>
  <si>
    <t xml:space="preserve">output/pages/013_sandies-bathala/wedding__planhotel.com__travel-professional-weddings-ceremonies-diamonds-athuruga-be.md</t>
  </si>
  <si>
    <t xml:space="preserve">https://www.cenizaro.com/theresidence/maldives-fm/experiences/dhoni-and-dolphins</t>
  </si>
  <si>
    <t xml:space="preserve">Dolphin Watching Maldives | The Residence Maldives</t>
  </si>
  <si>
    <t xml:space="preserve">output/pages/019_the-residence-maldives/diving__cenizaro.com__theresidence-maldives-fm-experiences-dhoni-and-dolphins.md</t>
  </si>
  <si>
    <t xml:space="preserve">https://www.cenizaro.com/theresidence/maldives-dg/events-meetings/weddings-events</t>
  </si>
  <si>
    <t xml:space="preserve">Wedding Venues Maldives l The Residence Dhigurah | Weddings</t>
  </si>
  <si>
    <t xml:space="preserve">output/pages/020_the-residence-maldives-at-dhigurah/wedding__cenizaro.com__theresidence-maldives-dg-events-meetings-weddings-events.md</t>
  </si>
  <si>
    <t xml:space="preserve">https://www.cenizaro.com/theresidence/maldives-fm/destination/travel-tips</t>
  </si>
  <si>
    <t xml:space="preserve">Travel Tips for Maldives | The Residence Maldives</t>
  </si>
  <si>
    <t xml:space="preserve">output/pages/019_the-residence-maldives/diving__cenizaro.com__theresidence-maldives-fm-destination-travel-tips.md</t>
  </si>
  <si>
    <t xml:space="preserve">https://www.planhotel.com/de/professionelle-loesungen/meetings-und-incentives/</t>
  </si>
  <si>
    <t xml:space="preserve">Professionelle Lösungen - Meetings und Incentives Hotel -  Planhotel Hospitality group der Indischen Ozean</t>
  </si>
  <si>
    <t xml:space="preserve">output/pages/013_sandies-bathala/events__planhotel.com__de-professionelle-loesungen-meetings-und-incentives.md</t>
  </si>
  <si>
    <t xml:space="preserve">https://www.cenizaro.com/theresidence/maldives-dg/events-meetings/catering</t>
  </si>
  <si>
    <t xml:space="preserve">Catering Services in Maldives l The Residence Dhigurah</t>
  </si>
  <si>
    <t xml:space="preserve">output/pages/020_the-residence-maldives-at-dhigurah/events__cenizaro.com__theresidence-maldives-dg-events-meetings-catering.md</t>
  </si>
  <si>
    <t xml:space="preserve">https://www.cenizaro.com/theresidence/maldives-fm/contact</t>
  </si>
  <si>
    <t xml:space="preserve">Maldives Five Star Resorts | The Residence Maldives Contact</t>
  </si>
  <si>
    <t xml:space="preserve">output/pages/019_the-residence-maldives/diving__cenizaro.com__theresidence-maldives-fm-contact.md</t>
  </si>
  <si>
    <t xml:space="preserve">https://www.planhotel.com/travel-professional/meeting-incentive/diamonds-leisure-beach-golf-resort/</t>
  </si>
  <si>
    <t xml:space="preserve">Meeting &amp; Incentive - Diamonds Leisure Beach &amp; Golf Resort  Hotel - Planhotel Hospitality group  in the Indian Ocean</t>
  </si>
  <si>
    <t xml:space="preserve">output/pages/013_sandies-bathala/events__planhotel.com__travel-professional-meeting-incentive-diamonds-leisure-beach.md</t>
  </si>
  <si>
    <t xml:space="preserve">https://www.cenizaro.com/theresidence/maldives-dg/accommodation/sunrise-sunset-water-pool-villa</t>
  </si>
  <si>
    <t xml:space="preserve">Luxury Water Villa Maldives l One Bedroom Water Pool Villa</t>
  </si>
  <si>
    <t xml:space="preserve">https://www.cenizaro.com/theresidence/maldives-fm/accommodation</t>
  </si>
  <si>
    <t xml:space="preserve">Maldives 5 Star Resorts | The Residence Maldives | Villas</t>
  </si>
  <si>
    <t xml:space="preserve">output/pages/019_the-residence-maldives/diving__cenizaro.com__theresidence-maldives-fm-accommodation.md</t>
  </si>
  <si>
    <t xml:space="preserve">https://www.cenizaro.com/theresidence/maldives-dg/destination/itineraries</t>
  </si>
  <si>
    <t xml:space="preserve">Maldives Resort Activities l The Residence Maldives Dhigurah</t>
  </si>
  <si>
    <t xml:space="preserve">output/pages/020_the-residence-maldives-at-dhigurah/diving__cenizaro.com__theresidence-maldives-dg-destination-itineraries.md</t>
  </si>
  <si>
    <t xml:space="preserve">https://www.cenizaro.com/theresidence/maldives-fm/accommodation/room-amenities</t>
  </si>
  <si>
    <t xml:space="preserve">Maldives Beach Front Villas | The Residence Maldives</t>
  </si>
  <si>
    <t xml:space="preserve">output/pages/019_the-residence-maldives/diving__cenizaro.com__theresidence-maldives-fm-accommodation-room-amenities.md</t>
  </si>
  <si>
    <t xml:space="preserve">https://www.planhotel.com/faq/</t>
  </si>
  <si>
    <t xml:space="preserve">Faq  Hotel - Planhotel Hospitality group  in the Indian Ocean</t>
  </si>
  <si>
    <t xml:space="preserve">output/pages/013_sandies-bathala/events__planhotel.com__faq.md</t>
  </si>
  <si>
    <t xml:space="preserve">https://www.planhotel.com/media-centre/</t>
  </si>
  <si>
    <t xml:space="preserve">Media Centre  Hotel - Planhotel Hospitality group  in the Indian Ocean</t>
  </si>
  <si>
    <t xml:space="preserve">output/pages/013_sandies-bathala/events__planhotel.com__media-centre.md</t>
  </si>
  <si>
    <t xml:space="preserve">https://www.cenizaro.com/theresidence/maldives-dg/spa-wellness/yoga</t>
  </si>
  <si>
    <t xml:space="preserve">Maldives Yoga Retreat l Yoga at The Residence Dhigurah</t>
  </si>
  <si>
    <t xml:space="preserve">output/pages/020_the-residence-maldives-at-dhigurah/dining__cenizaro.com__theresidence-maldives-dg-spa-wellness-yoga.md</t>
  </si>
  <si>
    <t xml:space="preserve">https://www.cenizaro.com/theresidence/maldives-fm/dining/librarybar</t>
  </si>
  <si>
    <t xml:space="preserve">Maldives Resort Bars | The Residence Maldives | Library Bar</t>
  </si>
  <si>
    <t xml:space="preserve">output/pages/019_the-residence-maldives/dining__cenizaro.com__theresidence-maldives-fm-dining-librarybar.md</t>
  </si>
  <si>
    <t xml:space="preserve">https://www.cenizaro.com/theresidence/maldives-dg/accommodation/sunrise-sunset-deluxe-beach-pool-villa</t>
  </si>
  <si>
    <t xml:space="preserve">Maldives Luxury Villas l Sunrise Deluxe Beach Pool Villa</t>
  </si>
  <si>
    <t xml:space="preserve">output/pages/020_the-residence-maldives-at-dhigurah/diving__cenizaro.com__theresidence-maldives-dg-accommodation-sunrise-sunset-deluxe.md</t>
  </si>
  <si>
    <t xml:space="preserve">https://www.planhotel.com/travel-professional/weddings-ceremonies/diamonds-dream-africa/</t>
  </si>
  <si>
    <t xml:space="preserve">Weddings &amp; Ceremonies - Diamonds Dream of Africa  Hotel - Planhotel Hospitality group  in the Indian Ocean</t>
  </si>
  <si>
    <t xml:space="preserve">output/pages/013_sandies-bathala/wedding__planhotel.com__travel-professional-weddings-ceremonies-diamonds-dream-afric.md</t>
  </si>
  <si>
    <t xml:space="preserve">https://www.cenizaro.com/theresidence/maldives-fm/about/facilities</t>
  </si>
  <si>
    <t xml:space="preserve">Top Resorts in Maldives | The Residence Maldives Facilities</t>
  </si>
  <si>
    <t xml:space="preserve">output/pages/019_the-residence-maldives/diving__cenizaro.com__theresidence-maldives-fm-about-facilities.md</t>
  </si>
  <si>
    <t xml:space="preserve">https://www.cenizaro.com/theresidence/maldives-dg/accommodation/room-amenities</t>
  </si>
  <si>
    <t xml:space="preserve">Best Beach Villas in Maldives l Room Amenities</t>
  </si>
  <si>
    <t xml:space="preserve">output/pages/020_the-residence-maldives-at-dhigurah/diving__cenizaro.com__theresidence-maldives-dg-accommodation-room-amenities.md</t>
  </si>
  <si>
    <t xml:space="preserve">https://www.cenizaro.com/theresidence/maldives-fm/events-meetings/catering</t>
  </si>
  <si>
    <t xml:space="preserve">Catering in Maldives | The Residence Maldives | Catering</t>
  </si>
  <si>
    <t xml:space="preserve">output/pages/019_the-residence-maldives/events__cenizaro.com__theresidence-maldives-fm-events-meetings-catering.md</t>
  </si>
  <si>
    <t xml:space="preserve">https://www.planhotel.com/de/unsere-hotels-resorts/sandies-hotels-resorts/sandies-baobab-zanzibar/</t>
  </si>
  <si>
    <t xml:space="preserve">Sandies Hotels and Resorts - Sandies Baobab Beach Zanzibar Hotel -  Planhotel Hospitality group der Indischen Ozean</t>
  </si>
  <si>
    <t xml:space="preserve">output/pages/013_sandies-bathala/events__planhotel.com__de-unsere-hotels-resorts-sandies-hotels-resorts-sandies-baob.md</t>
  </si>
  <si>
    <t xml:space="preserve">https://www.cenizaro.com/theresidence/maldives-dg/dining/li-bai</t>
  </si>
  <si>
    <t xml:space="preserve">Chinese Food in Maldives l Li Bai l The Residence Dhigurah</t>
  </si>
  <si>
    <t xml:space="preserve">output/pages/020_the-residence-maldives-at-dhigurah/dining__cenizaro.com__theresidence-maldives-dg-dining-li-bai.md</t>
  </si>
  <si>
    <t xml:space="preserve">https://www.planhotel.com/it/travel-professional-it/matrimoni-cerimonie/sandies-tropical-village/</t>
  </si>
  <si>
    <t xml:space="preserve">Matrimoni &amp; Cerimonie - Sandies Tropical Village Hotel  - Planhotel Hospitality group  nell' Oceano Indiano</t>
  </si>
  <si>
    <t xml:space="preserve">output/pages/013_sandies-bathala/events__planhotel.com__it-travel-professional-it-matrimoni-cerimonie-sandies-tropic.md</t>
  </si>
  <si>
    <t xml:space="preserve">https://www.cenizaro.com/theresidence/maldives-fm/events-meetings/weddings-events</t>
  </si>
  <si>
    <t xml:space="preserve">Maldives Wedding Venues | Weddings &amp; Events | The Residence Maldives</t>
  </si>
  <si>
    <t xml:space="preserve">output/pages/019_the-residence-maldives/wedding__cenizaro.com__theresidence-maldives-fm-events-meetings-weddings-events.md</t>
  </si>
  <si>
    <t xml:space="preserve">https://www.cenizaro.com/theresidence/maldives-dg/experiences/dhoni-and-dolphins</t>
  </si>
  <si>
    <t xml:space="preserve">Maldives Dolphin Watching | The Residence Maldives Dhigurah</t>
  </si>
  <si>
    <t xml:space="preserve">output/pages/020_the-residence-maldives-at-dhigurah/diving__cenizaro.com__theresidence-maldives-dg-experiences-dhoni-and-dolphins.md</t>
  </si>
  <si>
    <t xml:space="preserve">https://www.planhotel.com/fr/nos-hotels-resorts/hotel-italia-cortona/</t>
  </si>
  <si>
    <t xml:space="preserve">Nos Hôtels &amp; Resorts - Hôtel Italia Cortona Hotel  -  Planhotel Hospitality group dans l'Océan Indien</t>
  </si>
  <si>
    <t xml:space="preserve">output/pages/013_sandies-bathala/events__planhotel.com__fr-nos-hotels-resorts-hotel-italia-cortona.md</t>
  </si>
  <si>
    <t xml:space="preserve">https://www.cenizaro.com/theresidence/maldives-fm/dining/private-dining</t>
  </si>
  <si>
    <t xml:space="preserve">Private Dining Maldives | The Residence Maldives</t>
  </si>
  <si>
    <t xml:space="preserve">output/pages/019_the-residence-maldives/dining__cenizaro.com__theresidence-maldives-fm-dining-private-dining.md</t>
  </si>
  <si>
    <t xml:space="preserve">https://www.cenizaro.com/theresidence/maldives-dg/offers</t>
  </si>
  <si>
    <t xml:space="preserve">Maldives Hotel Deals l The Residence Dhigurah Special Offers</t>
  </si>
  <si>
    <t xml:space="preserve">output/pages/020_the-residence-maldives-at-dhigurah/diving__cenizaro.com__theresidence-maldives-dg-offers.md</t>
  </si>
  <si>
    <t xml:space="preserve">https://www.cenizaro.com/theresidence/maldives-fm/dining/the-falhumaa</t>
  </si>
  <si>
    <t xml:space="preserve">Fine Dining Maldives | The Falhumaa | The Residence Maldives</t>
  </si>
  <si>
    <t xml:space="preserve">output/pages/019_the-residence-maldives/dining__cenizaro.com__theresidence-maldives-fm-dining-the-falhumaa.md</t>
  </si>
  <si>
    <t xml:space="preserve">https://www.planhotel.com/fr/nos-hotels-resorts/sandies-hotels-resorts/</t>
  </si>
  <si>
    <t xml:space="preserve">Nos Hôtels &amp; Resorts - Sandies Hotels and Resorts Hotel  -  Planhotel Hospitality group dans l'Océan Indien</t>
  </si>
  <si>
    <t xml:space="preserve">output/pages/013_sandies-bathala/events__planhotel.com__fr-nos-hotels-resorts-sandies-hotels-resorts.md</t>
  </si>
  <si>
    <t xml:space="preserve">https://www.cenizaro.com/theresidence/maldives-dg/destination</t>
  </si>
  <si>
    <t xml:space="preserve">Maldives Attractions l The Residence Dhigurah | Destination</t>
  </si>
  <si>
    <t xml:space="preserve">output/pages/020_the-residence-maldives-at-dhigurah/diving__cenizaro.com__theresidence-maldives-dg-destination.md</t>
  </si>
  <si>
    <t xml:space="preserve">https://www.planhotel.com/sustainability/beach-cleaning-days/</t>
  </si>
  <si>
    <t xml:space="preserve">SUSTAINABILITY - BEACH CLEANING DAYS  Hotel - Planhotel Hospitality group  in the Indian Ocean</t>
  </si>
  <si>
    <t xml:space="preserve">output/pages/013_sandies-bathala/events__planhotel.com__sustainability-beach-cleaning-days.md</t>
  </si>
  <si>
    <t xml:space="preserve">https://www.planhotel.com/fr/solutions-professionnelles/meeting-incentive/</t>
  </si>
  <si>
    <t xml:space="preserve">Solutions Professionnelles - Meeting &amp; Incentive Hotel  -  Planhotel Hospitality group dans l'Océan Indien</t>
  </si>
  <si>
    <t xml:space="preserve">output/pages/013_sandies-bathala/events__planhotel.com__fr-solutions-professionnelles-meeting-incentive.md</t>
  </si>
  <si>
    <t xml:space="preserve">https://www.cenizaro.com/theresidence/maldives-fm/accommodation/water-water-pool-villas</t>
  </si>
  <si>
    <t xml:space="preserve">Maldives Villa with Pool | One Bedroom Water Pool Villa</t>
  </si>
  <si>
    <t xml:space="preserve">output/pages/019_the-residence-maldives/diving__cenizaro.com__theresidence-maldives-fm-accommodation-water-water-pool-vill.md</t>
  </si>
  <si>
    <t xml:space="preserve">https://www.cenizaro.com/theresidence/maldives-dg/dining/the-dining-room</t>
  </si>
  <si>
    <t xml:space="preserve">Restaurant Maldives l The Residence Dhigurah Dining Room</t>
  </si>
  <si>
    <t xml:space="preserve">output/pages/020_the-residence-maldives-at-dhigurah/dining__cenizaro.com__theresidence-maldives-dg-dining-the-dining-room.md</t>
  </si>
  <si>
    <t xml:space="preserve">https://www.cenizaro.com/theresidence/maldives-fm/destination/location</t>
  </si>
  <si>
    <t xml:space="preserve">Five Star Maldives Resorts | The Residence Maldives Location</t>
  </si>
  <si>
    <t xml:space="preserve">output/pages/019_the-residence-maldives/diving__cenizaro.com__theresidence-maldives-fm-destination-location.md</t>
  </si>
  <si>
    <t xml:space="preserve">https://www.cenizaro.com/theresidence/maldives-dg/spa-wellness/wellness-retreat</t>
  </si>
  <si>
    <t xml:space="preserve">Wellness Packages Maldives l The Residence Dhigurah</t>
  </si>
  <si>
    <t xml:space="preserve">output/pages/020_the-residence-maldives-at-dhigurah/dining__cenizaro.com__theresidence-maldives-dg-spa-wellness-wellness-retreat.md</t>
  </si>
  <si>
    <t xml:space="preserve">https://www.planhotel.com/de/umweltvertraeglichkeit/the-big-build-maldives-de/</t>
  </si>
  <si>
    <t xml:space="preserve">Nachhatigkeit - THE BIG BUILD MALDIVES Hotel -  Planhotel Hospitality group der Indischen Ozean</t>
  </si>
  <si>
    <t xml:space="preserve">output/pages/013_sandies-bathala/events__planhotel.com__de-umweltvertraeglichkeit-the-big-build-maldives-de.md</t>
  </si>
  <si>
    <t xml:space="preserve">https://www.cenizaro.com/theresidence/maldives-dg/experiences/dive-the-deep-blue</t>
  </si>
  <si>
    <t xml:space="preserve">Maldives Scuba Diving Resorts | The Residence Dhigurah</t>
  </si>
  <si>
    <t xml:space="preserve">output/pages/020_the-residence-maldives-at-dhigurah/diving__cenizaro.com__theresidence-maldives-dg-experiences-dive-the-deep-blue.md</t>
  </si>
  <si>
    <t xml:space="preserve">https://www.planhotel.com/de/unsere-hotels-resorts/hotel-italia-cortona/</t>
  </si>
  <si>
    <t xml:space="preserve">Unsere Hotels &amp; Resorts - Hotel Italia Cortona Hotel -  Planhotel Hospitality group der Indischen Ozean</t>
  </si>
  <si>
    <t xml:space="preserve">output/pages/013_sandies-bathala/events__planhotel.com__de-unsere-hotels-resorts-hotel-italia-cortona.md</t>
  </si>
  <si>
    <t xml:space="preserve">https://www.planhotel.com/sustainability/mahre-marine-labs/</t>
  </si>
  <si>
    <t xml:space="preserve">SUSTAINABILITY - MaRHE MARINE LABS  Hotel - Planhotel Hospitality group  in the Indian Ocean</t>
  </si>
  <si>
    <t xml:space="preserve">output/pages/013_sandies-bathala/events__planhotel.com__sustainability-mahre-marine-labs.md</t>
  </si>
  <si>
    <t xml:space="preserve">https://www.cenizaro.com/theresidence/maldives-dg/sustainability</t>
  </si>
  <si>
    <t xml:space="preserve">The Residence Maldives | Sustainability</t>
  </si>
  <si>
    <t xml:space="preserve">output/pages/020_the-residence-maldives-at-dhigurah/diving__cenizaro.com__theresidence-maldives-dg-sustainability.md</t>
  </si>
  <si>
    <t xml:space="preserve">https://www.planhotel.com/it/i-nostri-hotels-resorts/hotel-italia-cortona/</t>
  </si>
  <si>
    <t xml:space="preserve">I Nostri Hotels &amp; Resorts - Hotel Italia Cortona Hotel  - Planhotel Hospitality group  nell' Oceano Indiano</t>
  </si>
  <si>
    <t xml:space="preserve">output/pages/013_sandies-bathala/events__planhotel.com__it-i-nostri-hotels-resorts-hotel-italia-cortona.md</t>
  </si>
  <si>
    <t xml:space="preserve">https://www.planhotel.com/it/i-nostri-hotels-resorts/diamonds-hotels-and-resorts/diamonds-leisure-beach-golf-resort/</t>
  </si>
  <si>
    <t xml:space="preserve">Diamonds Hotels and Resorts - DIAMONDS LEISURE BEACH &amp; GOLF RESORT Hotel  - Planhotel Hospitality group  nell' Oceano In</t>
  </si>
  <si>
    <t xml:space="preserve">https://www.planhotel.com/press-awards/</t>
  </si>
  <si>
    <t xml:space="preserve">Press Area  Hotel - Planhotel Hospitality group  in the Indian Ocean</t>
  </si>
  <si>
    <t xml:space="preserve">output/pages/013_sandies-bathala/events__planhotel.com__press-awards.md</t>
  </si>
  <si>
    <t xml:space="preserve">https://www.planhotel.com/fr/impressum/</t>
  </si>
  <si>
    <t xml:space="preserve">Impressum Hotel  -  Planhotel Hospitality group dans l'Océan Indien</t>
  </si>
  <si>
    <t xml:space="preserve">output/pages/013_sandies-bathala/events__planhotel.com__fr-impressum.md</t>
  </si>
  <si>
    <t xml:space="preserve">https://www.planhotel.com/dstv/</t>
  </si>
  <si>
    <t xml:space="preserve">DSTV  Hotel - Planhotel Hospitality group  in the Indian Ocean</t>
  </si>
  <si>
    <t xml:space="preserve">output/pages/013_sandies-bathala/events__planhotel.com__dstv.md</t>
  </si>
  <si>
    <t xml:space="preserve">https://www.planhotel.com/travel-professional/weddings-ceremonies/diamonds-mapenzi-beach/</t>
  </si>
  <si>
    <t xml:space="preserve">Weddings &amp; Ceremonies - Diamonds Mapenzi Beach  Hotel - Planhotel Hospitality group  in the Indian Ocean</t>
  </si>
  <si>
    <t xml:space="preserve">output/pages/013_sandies-bathala/wedding__planhotel.com__travel-professional-weddings-ceremonies-diamonds-mapenzi-bea.md</t>
  </si>
  <si>
    <t xml:space="preserve">https://www.planhotel.com/de/professionelle-loesungen/flitterwochen-und-jubilaen/diamonds-mapenzi-beach/</t>
  </si>
  <si>
    <t xml:space="preserve">Flitterwochen und Jubilaen - Diamonds Mapenzi Beach Hotel -  Planhotel Hospitality group der Indischen Ozean</t>
  </si>
  <si>
    <t xml:space="preserve">output/pages/013_sandies-bathala/events__planhotel.com__de-professionelle-loesungen-flitterwochen-und-jubilaen-diamo.md</t>
  </si>
  <si>
    <t xml:space="preserve">https://www.planhotel.com/it/travel-professional-it/meeting-incentive/diamonds-dream-africa/</t>
  </si>
  <si>
    <t xml:space="preserve">Meeting &amp; Incentive - Diamonds Dream of Africa Hotel  - Planhotel Hospitality group  nell' Oceano Indiano</t>
  </si>
  <si>
    <t xml:space="preserve">output/pages/013_sandies-bathala/events__planhotel.com__it-travel-professional-it-meeting-incentive-diamonds-dream-a.md</t>
  </si>
  <si>
    <t xml:space="preserve">https://www.planhotel.com/it/travel-professional-it/meeting-incentive/</t>
  </si>
  <si>
    <t xml:space="preserve">Soluzioni Professionali - Meeting &amp; Incentive Hotel  - Planhotel Hospitality group  nell' Oceano Indiano</t>
  </si>
  <si>
    <t xml:space="preserve">output/pages/013_sandies-bathala/events__planhotel.com__it-travel-professional-it-meeting-incentive.md</t>
  </si>
  <si>
    <t xml:space="preserve">https://www.planhotel.com/company/</t>
  </si>
  <si>
    <t xml:space="preserve">Company  Hotel - Planhotel Hospitality group  in the Indian Ocean</t>
  </si>
  <si>
    <t xml:space="preserve">output/pages/013_sandies-bathala/events__planhotel.com__company.md</t>
  </si>
  <si>
    <t xml:space="preserve">https://www.planhotel.com/fr/nos-hotels-resorts/</t>
  </si>
  <si>
    <t xml:space="preserve">Nos Hôtels &amp; Resorts Hotel  -  Planhotel Hospitality group dans l'Océan Indien</t>
  </si>
  <si>
    <t xml:space="preserve">output/pages/013_sandies-bathala/events__planhotel.com__fr-nos-hotels-resorts.md</t>
  </si>
  <si>
    <t xml:space="preserve">https://www.planhotel.com/de/faq/</t>
  </si>
  <si>
    <t xml:space="preserve">Faq Hotel  -  Planhotel Hospitality group der Indischen Ozean</t>
  </si>
  <si>
    <t xml:space="preserve">output/pages/013_sandies-bathala/events__planhotel.com__de-faq.md</t>
  </si>
  <si>
    <t xml:space="preserve">https://www.planhotel.com/it/i-nostri-hotels-resorts/the-view-lugano/</t>
  </si>
  <si>
    <t xml:space="preserve">I Nostri Hotels &amp; Resorts - The View Lugano Hotel  - Planhotel Hospitality group  nell' Oceano Indiano</t>
  </si>
  <si>
    <t xml:space="preserve">output/pages/013_sandies-bathala/events__planhotel.com__it-i-nostri-hotels-resorts-the-view-lugano.md</t>
  </si>
  <si>
    <t xml:space="preserve">https://www.planhotel.com/fr/solutions-professionnelles/meeting-incentive/sandies-tropical-village/</t>
  </si>
  <si>
    <t xml:space="preserve">Meeting &amp; Incentive - Sandies Tropical Village Hotel  -  Planhotel Hospitality group dans l'Océan Indien</t>
  </si>
  <si>
    <t xml:space="preserve">output/pages/013_sandies-bathala/events__planhotel.com__fr-solutions-professionnelles-meeting-incentive-sandies-trop.md</t>
  </si>
  <si>
    <t xml:space="preserve">https://www.planhotel.com/sustainability/investing-in-our-people/</t>
  </si>
  <si>
    <t xml:space="preserve">SUSTAINABILITY - INVESTING IN OUR PEOPLE  Hotel - Planhotel Hospitality group  in the Indian Ocean</t>
  </si>
  <si>
    <t xml:space="preserve">output/pages/013_sandies-bathala/events__planhotel.com__sustainability-investing-in-our-people.md</t>
  </si>
  <si>
    <t xml:space="preserve">https://www.planhotel.com/travel-professional/weddings-ceremonies/sandies-tropical-village/</t>
  </si>
  <si>
    <t xml:space="preserve">Weddings &amp; Ceremonies - Sandies Tropical Village  Hotel - Planhotel Hospitality group  in the Indian Ocean</t>
  </si>
  <si>
    <t xml:space="preserve">output/pages/013_sandies-bathala/wedding__planhotel.com__travel-professional-weddings-ceremonies-sandies-tropical-vil.md</t>
  </si>
  <si>
    <t xml:space="preserve">https://www.planhotel.com/privacy/</t>
  </si>
  <si>
    <t xml:space="preserve">Privacy  Hotel - Planhotel Hospitality group  in the Indian Ocean</t>
  </si>
  <si>
    <t xml:space="preserve">output/pages/013_sandies-bathala/events__planhotel.com__privacy.md</t>
  </si>
  <si>
    <t xml:space="preserve">https://www.planhotel.com/it/press-area/</t>
  </si>
  <si>
    <t xml:space="preserve">Press Area Hotel   - Planhotel Hospitality group  nell' Oceano Indiano</t>
  </si>
  <si>
    <t xml:space="preserve">output/pages/013_sandies-bathala/events__planhotel.com__it-press-area.md</t>
  </si>
  <si>
    <t xml:space="preserve">https://www.planhotel.com/travel-professional/honeymoons-anniversaries/diamonds-mequfi-beach/</t>
  </si>
  <si>
    <t xml:space="preserve">Honeymoons &amp; Anniversaries - Diamonds Mequfi Beach  Hotel - Planhotel Hospitality group  in the Indian Ocean</t>
  </si>
  <si>
    <t xml:space="preserve">output/pages/013_sandies-bathala/wedding__planhotel.com__travel-professional-honeymoons-anniversaries-diamonds-mequfi.md</t>
  </si>
  <si>
    <t xml:space="preserve">https://www.planhotel.com/fr/nos-hotels-resorts/diamonds-hotels-resorts/diamonds-thudufushi/</t>
  </si>
  <si>
    <t xml:space="preserve">Diamonds Hotels and Resorts - DIAMONDS THUDUFUSHI Hotel  -  Planhotel Hospitality group dans l'Océan Indien</t>
  </si>
  <si>
    <t xml:space="preserve">output/pages/013_sandies-bathala/events__planhotel.com__fr-nos-hotels-resorts-diamonds-hotels-resorts-diamonds-thudu.md</t>
  </si>
  <si>
    <t xml:space="preserve">https://www.planhotel.com/group-hotels/diamonds-hotels-and-resorts/diamonds-athuruga/</t>
  </si>
  <si>
    <t xml:space="preserve">Diamonds Hotels and Resorts - DIAMONDS ATHURUGA  Hotel - Planhotel Hospitality group  in the Indian Ocean</t>
  </si>
  <si>
    <t xml:space="preserve">output/pages/013_sandies-bathala/events__planhotel.com__group-hotels-diamonds-hotels-and-resorts-diamonds-athuruga.md</t>
  </si>
  <si>
    <t xml:space="preserve">https://www.planhotel.com/it/i-nostri-hotels-resorts/diamonds-hotels-and-resorts/diamonds-malindi/</t>
  </si>
  <si>
    <t xml:space="preserve">Diamonds Hotels and Resorts - DIAMONDS MALINDI Hotel  - Planhotel Hospitality group  nell' Oceano Indiano</t>
  </si>
  <si>
    <t xml:space="preserve">https://canareef.com/</t>
  </si>
  <si>
    <t xml:space="preserve">Best Resorts in Maldives | Canareef Resort Maldives Official Site</t>
  </si>
  <si>
    <t xml:space="preserve">output/pages/024_canareef-resort-maldives/diving__canareef.com__home.md</t>
  </si>
  <si>
    <t xml:space="preserve">https://canareef.com/offer-2025-locals-work-permit-holders/</t>
  </si>
  <si>
    <t xml:space="preserve">Canareef Resort Maldives Local Deal</t>
  </si>
  <si>
    <t xml:space="preserve">output/pages/024_canareef-resort-maldives/diving__canareef.com__offer-2025-locals-work-permit-holders.md</t>
  </si>
  <si>
    <t xml:space="preserve">https://canareef.com/maldives-world-bodybuilding-championships-canareef-resort-2024/</t>
  </si>
  <si>
    <t xml:space="preserve">Maldives Hosts 15th World Bodybuilding Championships at Canareef Resort</t>
  </si>
  <si>
    <t xml:space="preserve">output/pages/024_canareef-resort-maldives/diving__canareef.com__maldives-world-bodybuilding-championships-canareef-resort-20.md</t>
  </si>
  <si>
    <t xml:space="preserve">https://canareef.com/transfer/</t>
  </si>
  <si>
    <t xml:space="preserve">Speedboat Transfer Maldives | Canareef Maldives Transfer</t>
  </si>
  <si>
    <t xml:space="preserve">output/pages/024_canareef-resort-maldives/diving__canareef.com__transfer.md</t>
  </si>
  <si>
    <t xml:space="preserve">https://canareef.com/largest-chinese-group-arrival-jan-2024/</t>
  </si>
  <si>
    <t xml:space="preserve">Canareef Resort Welcomes Largest-Ever Chinese Group to Addu Atoll</t>
  </si>
  <si>
    <t xml:space="preserve">output/pages/024_canareef-resort-maldives/events__canareef.com__largest-chinese-group-arrival-jan-2024.md</t>
  </si>
  <si>
    <t xml:space="preserve">https://canareef.com/terms-conditions/</t>
  </si>
  <si>
    <t xml:space="preserve">Terms &amp; Conditions - Canareef</t>
  </si>
  <si>
    <t xml:space="preserve">output/pages/024_canareef-resort-maldives/other__canareef.com__terms-conditions.md</t>
  </si>
  <si>
    <t xml:space="preserve">https://canareef.com/canareef-maldives-world-travel-awards-2026/</t>
  </si>
  <si>
    <t xml:space="preserve">Canareef Maldives Nominated for World Travel Awards</t>
  </si>
  <si>
    <t xml:space="preserve">output/pages/024_canareef-resort-maldives/diving__canareef.com__canareef-maldives-world-travel-awards-2026.md</t>
  </si>
  <si>
    <t xml:space="preserve">https://canareef.com/canareef-resort-maldives-appoints-brenda-prosper-as-new-human-resources-manager/</t>
  </si>
  <si>
    <t xml:space="preserve">Canareef Resort Maldives Appoints Brenda Prosper as New Human Resources Manager - Canareef</t>
  </si>
  <si>
    <t xml:space="preserve">output/pages/024_canareef-resort-maldives/diving__canareef.com__canareef-resort-maldives-appoints-brenda-prosper-as-new-huma.md</t>
  </si>
  <si>
    <t xml:space="preserve">https://canareef.com/canareef-resort-maldives-receives-recommended-on-holidaycheck-award-for-2024/</t>
  </si>
  <si>
    <t xml:space="preserve">Canareef Resort Maldives Receives "Recommended on HolidayCheck" Award for 2024 - Canareef</t>
  </si>
  <si>
    <t xml:space="preserve">output/pages/024_canareef-resort-maldives/diving__canareef.com__canareef-resort-maldives-receives-recommended-on-holidaychec.md</t>
  </si>
  <si>
    <t xml:space="preserve">https://canareef.com/keymaa-restaurant/</t>
  </si>
  <si>
    <t xml:space="preserve">Best Buffet Maldives | Canareef Maldives | Keymaa Restaurant</t>
  </si>
  <si>
    <t xml:space="preserve">output/pages/024_canareef-resort-maldives/dining__canareef.com__keymaa-restaurant.md</t>
  </si>
  <si>
    <t xml:space="preserve">https://canareef.com/canareef-maldives-redefining-family-holidays/</t>
  </si>
  <si>
    <t xml:space="preserve">Canareef Maldives: Family Island Holidays</t>
  </si>
  <si>
    <t xml:space="preserve">output/pages/024_canareef-resort-maldives/diving__canareef.com__canareef-maldives-redefining-family-holidays.md</t>
  </si>
  <si>
    <t xml:space="preserve">https://canareef.com/all-inclusive-package/</t>
  </si>
  <si>
    <t xml:space="preserve">Best Maldives All Inclusive Packages | Canareef Resort Maldives</t>
  </si>
  <si>
    <t xml:space="preserve">output/pages/024_canareef-resort-maldives/diving__canareef.com__all-inclusive-package.md</t>
  </si>
  <si>
    <t xml:space="preserve">https://canareef.com/occasions/</t>
  </si>
  <si>
    <t xml:space="preserve">Romantic Maldives Resorts | Canareef Resort | Occasions</t>
  </si>
  <si>
    <t xml:space="preserve">output/pages/024_canareef-resort-maldives/diving__canareef.com__occasions.md</t>
  </si>
  <si>
    <t xml:space="preserve">https://canareef.com/canareef-resort-maldives-receives-prestigious-schauinsland-reisen-awards-2023/</t>
  </si>
  <si>
    <t xml:space="preserve">Canareef Resort Maldives Receives Prestigious Schauinsland Reisen Awards 2023 - Canareef</t>
  </si>
  <si>
    <t xml:space="preserve">output/pages/024_canareef-resort-maldives/diving__canareef.com__canareef-resort-maldives-receives-prestigious-schauinsland-r.md</t>
  </si>
  <si>
    <t xml:space="preserve">https://canareef.com/family-package/</t>
  </si>
  <si>
    <t xml:space="preserve">Family Package - Canareef</t>
  </si>
  <si>
    <t xml:space="preserve">output/pages/024_canareef-resort-maldives/kids__canareef.com__family-package.md</t>
  </si>
  <si>
    <t xml:space="preserve">https://canareef.com/repeater-offer-15-off/</t>
  </si>
  <si>
    <t xml:space="preserve">Repeater Offer 15% off - Canareef</t>
  </si>
  <si>
    <t xml:space="preserve">output/pages/024_canareef-resort-maldives/dining__canareef.com__repeater-offer-15-off.md</t>
  </si>
  <si>
    <t xml:space="preserve">https://canareef.com/leandra-worrell-carrington-joins-canareef-resort-maldives/</t>
  </si>
  <si>
    <t xml:space="preserve">Leandra Worrell Joins Canareef as Assistant Training Manager</t>
  </si>
  <si>
    <t xml:space="preserve">output/pages/024_canareef-resort-maldives/diving__canareef.com__leandra-worrell-carrington-joins-canareef-resort-maldives.md</t>
  </si>
  <si>
    <t xml:space="preserve">https://canareef.com/https-www-canareef-com-valentines-day-offers/</t>
  </si>
  <si>
    <t xml:space="preserve">Canareef Resort Maldives: Exclusive Valentine's Day Offers</t>
  </si>
  <si>
    <t xml:space="preserve">output/pages/024_canareef-resort-maldives/diving__canareef.com__https-www-canareef-com-valentines-day-offers.md</t>
  </si>
  <si>
    <t xml:space="preserve">https://canareef.com/gan-island-srilankan-airlines-educational-tour/</t>
  </si>
  <si>
    <t xml:space="preserve">SriLankan airline's Educational Tour at Canareef Maldives</t>
  </si>
  <si>
    <t xml:space="preserve">output/pages/024_canareef-resort-maldives/diving__canareef.com__gan-island-srilankan-airlines-educational-tour.md</t>
  </si>
  <si>
    <t xml:space="preserve">https://canareef.com/maldives-oktoberfest/</t>
  </si>
  <si>
    <t xml:space="preserve">Canareef Resort Maldives Gets Ready to Oktoberfest - Canareef</t>
  </si>
  <si>
    <t xml:space="preserve">output/pages/024_canareef-resort-maldives/diving__canareef.com__maldives-oktoberfest.md</t>
  </si>
  <si>
    <t xml:space="preserve">https://canareef.com/30-off-your-dream-getaway/</t>
  </si>
  <si>
    <t xml:space="preserve">30% Off Your Dream Getaway! - Canareef</t>
  </si>
  <si>
    <t xml:space="preserve">output/pages/024_canareef-resort-maldives/other__canareef.com__30-off-your-dream-getaway.md</t>
  </si>
  <si>
    <t xml:space="preserve">https://canareef.com/canareef-dolphin-dreams-maldives/</t>
  </si>
  <si>
    <t xml:space="preserve">Dolphin Dreams at Canareef Resort Maldives</t>
  </si>
  <si>
    <t xml:space="preserve">output/pages/024_canareef-resort-maldives/diving__canareef.com__canareef-dolphin-dreams-maldives.md</t>
  </si>
  <si>
    <t xml:space="preserve">https://canareef.com/festive-season/</t>
  </si>
  <si>
    <t xml:space="preserve">Festive Season at Maldives</t>
  </si>
  <si>
    <t xml:space="preserve">output/pages/024_canareef-resort-maldives/diving__canareef.com__festive-season.md</t>
  </si>
  <si>
    <t xml:space="preserve">https://canareef.com/dining/meera-bar/</t>
  </si>
  <si>
    <t xml:space="preserve">Beach Bar Maldives | Canareef Resort Maldives | Meera Bar</t>
  </si>
  <si>
    <t xml:space="preserve">output/pages/024_canareef-resort-maldives/dining__canareef.com__dining-meera-bar.md</t>
  </si>
  <si>
    <t xml:space="preserve">https://canareef.com/embrace-the-festive-season-at-canareef-resort-maldives/</t>
  </si>
  <si>
    <t xml:space="preserve">Embrace the Festive Season at Canareef Resort Maldives - Canareef</t>
  </si>
  <si>
    <t xml:space="preserve">output/pages/024_canareef-resort-maldives/diving__canareef.com__embrace-the-festive-season-at-canareef-resort-maldives.md</t>
  </si>
  <si>
    <t xml:space="preserve">https://canareef.com/guide-choosing-best-romantic-getaway-maldives/</t>
  </si>
  <si>
    <t xml:space="preserve">A Guide to Choosing the Best Getaway Resort in the Maldives for Honeymoon and Romance | Canareef</t>
  </si>
  <si>
    <t xml:space="preserve">output/pages/024_canareef-resort-maldives/wedding__canareef.com__guide-choosing-best-romantic-getaway-maldives.md</t>
  </si>
  <si>
    <t xml:space="preserve">https://www.centarahotelsresorts.com/centara/crf</t>
  </si>
  <si>
    <t xml:space="preserve">Discover Centara Ras Fushi Resort &amp; Spa Maldives</t>
  </si>
  <si>
    <t xml:space="preserve">output/pages/026_centara-ras-fushi-resort-spa/spa__centarahotelsresorts.com__centara-crf.md</t>
  </si>
  <si>
    <t xml:space="preserve">https://canareef.com/early-bird-offer/</t>
  </si>
  <si>
    <t xml:space="preserve">offers</t>
  </si>
  <si>
    <t xml:space="preserve">Early Bird Offer - Canareef</t>
  </si>
  <si>
    <t xml:space="preserve">output/pages/024_canareef-resort-maldives/offers__canareef.com__early-bird-offer.md</t>
  </si>
  <si>
    <t xml:space="preserve">https://www.centarahotelsresorts.com/centara/crf/centara-rasfushi-offer</t>
  </si>
  <si>
    <t xml:space="preserve">Ultimate Adults-Only Escape | Centara</t>
  </si>
  <si>
    <t xml:space="preserve">output/pages/026_centara-ras-fushi-resort-spa/offers__centarahotelsresorts.com__centara-crf-centara-rasfushi-offer.md</t>
  </si>
  <si>
    <t xml:space="preserve">https://canareef.com/careers/</t>
  </si>
  <si>
    <t xml:space="preserve">Careers | Canareef</t>
  </si>
  <si>
    <t xml:space="preserve">output/pages/024_canareef-resort-maldives/other__canareef.com__careers.md</t>
  </si>
  <si>
    <t xml:space="preserve">https://canareef.com/dining/beach-bar/</t>
  </si>
  <si>
    <t xml:space="preserve">Maldives Beach Bar | Canareef Resort Maldives | Beach Bar</t>
  </si>
  <si>
    <t xml:space="preserve">output/pages/024_canareef-resort-maldives/dining__canareef.com__dining-beach-bar.md</t>
  </si>
  <si>
    <t xml:space="preserve">https://canareef.com/blog/</t>
  </si>
  <si>
    <t xml:space="preserve">Things to Do in Maldives | Canareef Resort Maldives | Blog</t>
  </si>
  <si>
    <t xml:space="preserve">output/pages/024_canareef-resort-maldives/diving__canareef.com__blog.md</t>
  </si>
  <si>
    <t xml:space="preserve">https://canareef.com/canareef-resort-maldives-wins-tripadvisor-travellers-choice-award-2024/</t>
  </si>
  <si>
    <t xml:space="preserve">Canareef Resort Maldives Wins TripAdvisor Travellers’ Choice Award 2024 - Canareef</t>
  </si>
  <si>
    <t xml:space="preserve">output/pages/024_canareef-resort-maldives/diving__canareef.com__canareef-resort-maldives-wins-tripadvisor-travellers-choice-.md</t>
  </si>
  <si>
    <t xml:space="preserve">https://canareef.com/https-canareef-com-tripadvisor-travellers-choice-award-2025/</t>
  </si>
  <si>
    <t xml:space="preserve">Canareef Resort Maldives Wins Tripadvisor Travellers’ Choice Award 2025</t>
  </si>
  <si>
    <t xml:space="preserve">output/pages/024_canareef-resort-maldives/diving__canareef.com__https-canareef-com-tripadvisor-travellers-choice-award-2025.md</t>
  </si>
  <si>
    <t xml:space="preserve">https://canareef.com/canareef-resort-maldives-embraces-sustainable-energy-with-significant-solar-panel-installation/</t>
  </si>
  <si>
    <t xml:space="preserve">Canareef Resort Maldives Embraces Sustainable Energy with Significant Solar Panel Installation - Canareef</t>
  </si>
  <si>
    <t xml:space="preserve">output/pages/024_canareef-resort-maldives/diving__canareef.com__canareef-resort-maldives-embraces-sustainable-energy-with-si.md</t>
  </si>
  <si>
    <t xml:space="preserve">https://canareef.com/canareef-resort-srilankan-airlines-fam-tour/</t>
  </si>
  <si>
    <t xml:space="preserve">Canareef Resort Welcomes SriLankan Airlines Partner Agents</t>
  </si>
  <si>
    <t xml:space="preserve">output/pages/024_canareef-resort-maldives/overview__canareef.com__canareef-resort-srilankan-airlines-fam-tour.md</t>
  </si>
  <si>
    <t xml:space="preserve">https://canareef.com/maldives-weddings/</t>
  </si>
  <si>
    <t xml:space="preserve">Destination Wedding Maldives | Canareef | Maldives Weddings</t>
  </si>
  <si>
    <t xml:space="preserve">output/pages/024_canareef-resort-maldives/wedding__canareef.com__maldives-weddings.md</t>
  </si>
  <si>
    <t xml:space="preserve">https://canareef.com/canareef-resort-maldives-wins-medals-hotel-asia-2024/</t>
  </si>
  <si>
    <t xml:space="preserve">Canareef Resort Maldives Culinary Team Wins 17 Medals at Hotel Asia Exhibition 2024</t>
  </si>
  <si>
    <t xml:space="preserve">output/pages/024_canareef-resort-maldives/dining__canareef.com__canareef-resort-maldives-wins-medals-hotel-asia-2024.md</t>
  </si>
  <si>
    <t xml:space="preserve">https://canareef.com/world-wetlands-day-canareef/</t>
  </si>
  <si>
    <t xml:space="preserve">Celebrate World Wetlands Day at Canareef Resort Maldives</t>
  </si>
  <si>
    <t xml:space="preserve">output/pages/024_canareef-resort-maldives/wedding__canareef.com__world-wetlands-day-canareef.md</t>
  </si>
  <si>
    <t xml:space="preserve">https://www.centarahotelsresorts.com/centara/crf/gallery</t>
  </si>
  <si>
    <t xml:space="preserve">Gallery | Centara</t>
  </si>
  <si>
    <t xml:space="preserve">output/pages/026_centara-ras-fushi-resort-spa/downloads__centarahotelsresorts.com__centara-crf-gallery.md</t>
  </si>
  <si>
    <t xml:space="preserve">https://canareef.com/maldives-scuba-diving-at-canareef-resort-addu-atoll-paradise/</t>
  </si>
  <si>
    <t xml:space="preserve">Maldives Scuba Diving at Canareef Resort Addu Atoll Paradise</t>
  </si>
  <si>
    <t xml:space="preserve">output/pages/024_canareef-resort-maldives/diving__canareef.com__maldives-scuba-diving-at-canareef-resort-addu-atoll-paradise.md</t>
  </si>
  <si>
    <t xml:space="preserve">https://www.centarahotelsresorts.com/centara/crf/meal-plans</t>
  </si>
  <si>
    <t xml:space="preserve">Meal plans | Centara Ras Fushi Resort &amp; Spa Maldives</t>
  </si>
  <si>
    <t xml:space="preserve">output/pages/026_centara-ras-fushi-resort-spa/spa__centarahotelsresorts.com__centara-crf-meal-plans.md</t>
  </si>
  <si>
    <t xml:space="preserve">https://canareef.com/local-and-expat-offer/</t>
  </si>
  <si>
    <t xml:space="preserve">50% Discount for Maldivian Residents &amp; Expats this Eid Holiday - Canareef</t>
  </si>
  <si>
    <t xml:space="preserve">output/pages/024_canareef-resort-maldives/offers__canareef.com__local-and-expat-offer.md</t>
  </si>
  <si>
    <t xml:space="preserve">https://canareef.com/packages/</t>
  </si>
  <si>
    <t xml:space="preserve">Maldives Resort Packages | Canareef Resort Maldives | Packages</t>
  </si>
  <si>
    <t xml:space="preserve">output/pages/024_canareef-resort-maldives/diving__canareef.com__packages.md</t>
  </si>
  <si>
    <t xml:space="preserve">https://www.centarahotelsresorts.com/centara/crf/transfer</t>
  </si>
  <si>
    <t xml:space="preserve">Scenic Airport &amp; Boat Transfers | Centara Ras Fushi Maldives</t>
  </si>
  <si>
    <t xml:space="preserve">output/pages/026_centara-ras-fushi-resort-spa/diving__centarahotelsresorts.com__centara-crf-transfer.md</t>
  </si>
  <si>
    <t xml:space="preserve">https://www.centarahotelsresorts.com/centara/crf/corporate-events/</t>
  </si>
  <si>
    <t xml:space="preserve">Corporate events &amp; meetings at Centara Ras Fushi Resort</t>
  </si>
  <si>
    <t xml:space="preserve">output/pages/026_centara-ras-fushi-resort-spa/events__centarahotelsresorts.com__centara-crf-corporate-events.md</t>
  </si>
  <si>
    <t xml:space="preserve">https://canareef.com/holidaycheck-recommended-resort-2025/</t>
  </si>
  <si>
    <t xml:space="preserve">HolidayCheck 2025 Award for Canareef Resort Maldives</t>
  </si>
  <si>
    <t xml:space="preserve">output/pages/024_canareef-resort-maldives/diving__canareef.com__holidaycheck-recommended-resort-2025.md</t>
  </si>
  <si>
    <t xml:space="preserve">https://www.centarahotelsresorts.com/centara/crf/lagoon-view-beach-villa-with-swirl-pool</t>
  </si>
  <si>
    <t xml:space="preserve">Deluxe Beach Villa | Centara Ras Fushi Resort Maldives</t>
  </si>
  <si>
    <t xml:space="preserve">output/pages/026_centara-ras-fushi-resort-spa/diving__centarahotelsresorts.com__centara-crf-lagoon-view-beach-villa-with-swirl-pool.md</t>
  </si>
  <si>
    <t xml:space="preserve">https://canareef.com/coconut-benefits-maldives/</t>
  </si>
  <si>
    <t xml:space="preserve">Celebrate Coconut’s Health Benefits and Culinary Delights at Canareef Resort Maldives - Canareef</t>
  </si>
  <si>
    <t xml:space="preserve">output/pages/024_canareef-resort-maldives/wedding__canareef.com__coconut-benefits-maldives.md</t>
  </si>
  <si>
    <t xml:space="preserve">https://www.centarahotelsresorts.com/centara/crf/restaurants-and-bars</t>
  </si>
  <si>
    <t xml:space="preserve">Restaurants &amp; bars at Centara Ras Fushi Resort Maldives</t>
  </si>
  <si>
    <t xml:space="preserve">output/pages/026_centara-ras-fushi-resort-spa/dining__centarahotelsresorts.com__centara-crf-restaurants-and-bars.md</t>
  </si>
  <si>
    <t xml:space="preserve">https://canareef.com/canareef-cake-mixing-ceremony-2025/</t>
  </si>
  <si>
    <t xml:space="preserve">Canareef Hosts Joyful Cake Mixing Ceremony</t>
  </si>
  <si>
    <t xml:space="preserve">output/pages/024_canareef-resort-maldives/other__canareef.com__canareef-cake-mixing-ceremony-2025.md</t>
  </si>
  <si>
    <t xml:space="preserve">https://www.centarahotelsresorts.com/centara/crf/honeymoon</t>
  </si>
  <si>
    <t xml:space="preserve">Honeymoon Resort in Maldives | Romantic Couples Packages &amp; Villas</t>
  </si>
  <si>
    <t xml:space="preserve">output/pages/026_centara-ras-fushi-resort-spa/wedding__centarahotelsresorts.com__centara-crf-honeymoon.md</t>
  </si>
  <si>
    <t xml:space="preserve">https://canareef.com/maldives-fishermens-day-honoring-ocean-heroes/</t>
  </si>
  <si>
    <t xml:space="preserve">Maldives Fishermen’s Day: Honoring Our Ocean Heroes</t>
  </si>
  <si>
    <t xml:space="preserve">output/pages/024_canareef-resort-maldives/diving__canareef.com__maldives-fishermens-day-honoring-ocean-heroes.md</t>
  </si>
  <si>
    <t xml:space="preserve">https://www.centarahotelsresorts.com/centara/crf/deluxe-overwater-villa</t>
  </si>
  <si>
    <t xml:space="preserve">Deluxe Overwater Villa | Centara Ras Fushi Maldives</t>
  </si>
  <si>
    <t xml:space="preserve">output/pages/026_centara-ras-fushi-resort-spa/diving__centarahotelsresorts.com__centara-crf-deluxe-overwater-villa.md</t>
  </si>
  <si>
    <t xml:space="preserve">https://canareef.com/canareef-celebrates-environment-week-with-a-series-of-impactful-activities/</t>
  </si>
  <si>
    <t xml:space="preserve">Canareef Celebrates Environment Week with a Series of Impactful Activities - Canareef</t>
  </si>
  <si>
    <t xml:space="preserve">output/pages/024_canareef-resort-maldives/wedding__canareef.com__canareef-celebrates-environment-week-with-a-series-of-impact.md</t>
  </si>
  <si>
    <t xml:space="preserve">https://canareef.com/offers-old/</t>
  </si>
  <si>
    <t xml:space="preserve">Maldives Resort Packages | Canareef Resort Maldives | Offers</t>
  </si>
  <si>
    <t xml:space="preserve">output/pages/024_canareef-resort-maldives/diving__canareef.com__offers-old.md</t>
  </si>
  <si>
    <t xml:space="preserve">https://canareef.com/contact-us/</t>
  </si>
  <si>
    <t xml:space="preserve">Contact Us | Canareef</t>
  </si>
  <si>
    <t xml:space="preserve">output/pages/024_canareef-resort-maldives/other__canareef.com__contact-us.md</t>
  </si>
  <si>
    <t xml:space="preserve">https://canareef.com/experiences/</t>
  </si>
  <si>
    <t xml:space="preserve">Gan Addu Atoll Maldives | Canareef Resort Maldives | Experiences</t>
  </si>
  <si>
    <t xml:space="preserve">output/pages/024_canareef-resort-maldives/diving__canareef.com__experiences.md</t>
  </si>
  <si>
    <t xml:space="preserve">https://canareef.com/honeymoon-offer-15-off/</t>
  </si>
  <si>
    <t xml:space="preserve">Honeymoon Offer 15% off - Canareef</t>
  </si>
  <si>
    <t xml:space="preserve">output/pages/024_canareef-resort-maldives/wedding__canareef.com__honeymoon-offer-15-off.md</t>
  </si>
  <si>
    <t xml:space="preserve">https://canareef.com/html-sitemap/</t>
  </si>
  <si>
    <t xml:space="preserve">HTML Sitemap - Canareef</t>
  </si>
  <si>
    <t xml:space="preserve">output/pages/024_canareef-resort-maldives/other__canareef.com__html-sitemap.md</t>
  </si>
  <si>
    <t xml:space="preserve">https://canareef.com/celebrating-world-reef-day-with-coral-transplantation-at-canareef/</t>
  </si>
  <si>
    <t xml:space="preserve">Celebrating World Reef Day with Coral transplantation at Canareef - Canareef</t>
  </si>
  <si>
    <t xml:space="preserve">output/pages/024_canareef-resort-maldives/wedding__canareef.com__celebrating-world-reef-day-with-coral-transplantation-at-can.md</t>
  </si>
  <si>
    <t xml:space="preserve">https://canareef.com/about/</t>
  </si>
  <si>
    <t xml:space="preserve">Affordable Maldives Resorts | About Canareef Resort Maldives</t>
  </si>
  <si>
    <t xml:space="preserve">output/pages/024_canareef-resort-maldives/diving__canareef.com__about.md</t>
  </si>
  <si>
    <t xml:space="preserve">https://canareef.com/canareef-appoints-sherzod-berdov-as-front-office-manager/</t>
  </si>
  <si>
    <t xml:space="preserve">Canareef Appoints Sherzod Berdov as Front Office Manager - Canareef</t>
  </si>
  <si>
    <t xml:space="preserve">output/pages/024_canareef-resort-maldives/other__canareef.com__canareef-appoints-sherzod-berdov-as-front-office-manager.md</t>
  </si>
  <si>
    <t xml:space="preserve">https://www.centarahotelsresorts.com/centara/crf/waves-pool-bar</t>
  </si>
  <si>
    <t xml:space="preserve">Waves swim-up pool bar at Centara Ras Fushi Maldives</t>
  </si>
  <si>
    <t xml:space="preserve">output/pages/026_centara-ras-fushi-resort-spa/dining__centarahotelsresorts.com__centara-crf-waves-pool-bar.md</t>
  </si>
  <si>
    <t xml:space="preserve">https://canareef.com/sunset-cocktails-canareef-resort-maldives/</t>
  </si>
  <si>
    <t xml:space="preserve">Sunset Cocktails Ritual at Canareef Resort Maldives</t>
  </si>
  <si>
    <t xml:space="preserve">output/pages/024_canareef-resort-maldives/diving__canareef.com__sunset-cocktails-canareef-resort-maldives.md</t>
  </si>
  <si>
    <t xml:space="preserve">https://canareef.com/introduces-the-premium-beach-villa-with-whirlpool/</t>
  </si>
  <si>
    <t xml:space="preserve">Premium Beach Villa with Whirlpool</t>
  </si>
  <si>
    <t xml:space="preserve">output/pages/024_canareef-resort-maldives/villas__canareef.com__introduces-the-premium-beach-villa-with-whirlpool.md</t>
  </si>
  <si>
    <t xml:space="preserve">https://canareef.com/canareef-maldives-long-stay-offer-save-45/</t>
  </si>
  <si>
    <t xml:space="preserve">Stay Longer &amp; Save 45% at Canareef Maldives</t>
  </si>
  <si>
    <t xml:space="preserve">output/pages/024_canareef-resort-maldives/diving__canareef.com__canareef-maldives-long-stay-offer-save-45.md</t>
  </si>
  <si>
    <t xml:space="preserve">https://canareef.com/festive-season-canareef-resort-maldives/</t>
  </si>
  <si>
    <t xml:space="preserve">Celebrate a Magical Festive Season at Canareef Resort Maldives</t>
  </si>
  <si>
    <t xml:space="preserve">output/pages/024_canareef-resort-maldives/wedding__canareef.com__festive-season-canareef-resort-maldives.md</t>
  </si>
  <si>
    <t xml:space="preserve">https://canareef.com/canareef-tripadvisor-best-of-best-2026/</t>
  </si>
  <si>
    <t xml:space="preserve">Canareef Resort Maldives Best of Best 2026</t>
  </si>
  <si>
    <t xml:space="preserve">output/pages/024_canareef-resort-maldives/diving__canareef.com__canareef-tripadvisor-best-of-best-2026.md</t>
  </si>
  <si>
    <t xml:space="preserve">https://canareef.com/offers/</t>
  </si>
  <si>
    <t xml:space="preserve">Maldives Resort Offers | Canareef Resort Maldives | Offers</t>
  </si>
  <si>
    <t xml:space="preserve">output/pages/024_canareef-resort-maldives/diving__canareef.com__offers.md</t>
  </si>
  <si>
    <t xml:space="preserve">https://canareef.com/canareef-maldives-international-womens-day-yoga/</t>
  </si>
  <si>
    <t xml:space="preserve">International Women’s Day at Canareef Maldives</t>
  </si>
  <si>
    <t xml:space="preserve">output/pages/024_canareef-resort-maldives/spa__canareef.com__canareef-maldives-international-womens-day-yoga.md</t>
  </si>
  <si>
    <t xml:space="preserve">https://canareef.com/diving/</t>
  </si>
  <si>
    <t xml:space="preserve">Scuba Diving in Maldives | Canareef Resort Maldives | Diving</t>
  </si>
  <si>
    <t xml:space="preserve">output/pages/024_canareef-resort-maldives/diving__canareef.com__diving.md</t>
  </si>
  <si>
    <t xml:space="preserve">https://canareef.com/vote-world-travel-awards-2026/</t>
  </si>
  <si>
    <t xml:space="preserve">Vote Canareef: 2026 World Travel Awards Nominee</t>
  </si>
  <si>
    <t xml:space="preserve">output/pages/024_canareef-resort-maldives/other__canareef.com__vote-world-travel-awards-2026.md</t>
  </si>
  <si>
    <t xml:space="preserve">https://canareef.com/canareef-resort-maldives-family-honeymooners-experience/</t>
  </si>
  <si>
    <t xml:space="preserve">Family-Friendly &amp; Romantic Escapes | Canareef Maldives</t>
  </si>
  <si>
    <t xml:space="preserve">output/pages/024_canareef-resort-maldives/wedding__canareef.com__canareef-resort-maldives-family-honeymooners-experience.md</t>
  </si>
  <si>
    <t xml:space="preserve">https://www.centarahotelsresorts.com/centara/crf/in-villa-dining</t>
  </si>
  <si>
    <t xml:space="preserve">In-villa dining Centara Ras Fushi Resort &amp; Spa Maldives</t>
  </si>
  <si>
    <t xml:space="preserve">output/pages/026_centara-ras-fushi-resort-spa/dining__centarahotelsresorts.com__centara-crf-in-villa-dining.md</t>
  </si>
  <si>
    <t xml:space="preserve">https://canareef.com/canareef-resort-maldives-welcomes-sea-company-as-its-sales-representative-in-russia-and-the-cis-countries/</t>
  </si>
  <si>
    <t xml:space="preserve">Canareef Resort Maldives welcomes SEA Company as its Sales Representative in Russia and the CIS countries - Canareef</t>
  </si>
  <si>
    <t xml:space="preserve">output/pages/024_canareef-resort-maldives/diving__canareef.com__canareef-resort-maldives-welcomes-sea-company-as-its-sales-r.md</t>
  </si>
  <si>
    <t xml:space="preserve">https://canareef.com/villas/sunrise-villas/</t>
  </si>
  <si>
    <t xml:space="preserve">Sunrise Villas Maldives | Canareef Resort | Sunrise Villas</t>
  </si>
  <si>
    <t xml:space="preserve">output/pages/024_canareef-resort-maldives/diving__canareef.com__villas-sunrise-villas.md</t>
  </si>
  <si>
    <t xml:space="preserve">https://www.centarahotelsresorts.com/centara/crf/deluxe-spa-overwater-villa</t>
  </si>
  <si>
    <t xml:space="preserve">Deluxe Spa Overwater Villa | Centara Ras Fushi Maldives</t>
  </si>
  <si>
    <t xml:space="preserve">output/pages/026_centara-ras-fushi-resort-spa/spa__centarahotelsresorts.com__centara-crf-deluxe-spa-overwater-villa.md</t>
  </si>
  <si>
    <t xml:space="preserve">https://canareef.com/vote-canareef-sata-2026/</t>
  </si>
  <si>
    <t xml:space="preserve">Vote Canareef Resort Maldives for SATA 2026</t>
  </si>
  <si>
    <t xml:space="preserve">output/pages/024_canareef-resort-maldives/diving__canareef.com__vote-canareef-sata-2026.md</t>
  </si>
  <si>
    <t xml:space="preserve">https://canareef.com/island-getaway-locals-and-expats/</t>
  </si>
  <si>
    <t xml:space="preserve">Eid Offer 2026 – Canareef Resort Maldives Local Deal</t>
  </si>
  <si>
    <t xml:space="preserve">output/pages/024_canareef-resort-maldives/diving__canareef.com__island-getaway-locals-and-expats.md</t>
  </si>
  <si>
    <t xml:space="preserve">https://canareef.com/shaping-the-future-of-canareef-with-deepak-kannan/</t>
  </si>
  <si>
    <t xml:space="preserve">Shaping the Future of Canareef with Deepak Kannan - Canareef</t>
  </si>
  <si>
    <t xml:space="preserve">output/pages/024_canareef-resort-maldives/other__canareef.com__shaping-the-future-of-canareef-with-deepak-kannan.md</t>
  </si>
  <si>
    <t xml:space="preserve">https://www.centarahotelsresorts.com/centara/crf/social-events</t>
  </si>
  <si>
    <t xml:space="preserve">Social events | Centara Ras Fushi Resort &amp; Spa Maldives</t>
  </si>
  <si>
    <t xml:space="preserve">output/pages/026_centara-ras-fushi-resort-spa/events__centarahotelsresorts.com__centara-crf-social-events.md</t>
  </si>
  <si>
    <t xml:space="preserve">https://www.centarahotelsresorts.com/centara/crf/spa</t>
  </si>
  <si>
    <t xml:space="preserve">SPA Cenvaree at Centara Ras Fushi Resort &amp; Spa Maldives</t>
  </si>
  <si>
    <t xml:space="preserve">output/pages/026_centara-ras-fushi-resort-spa/spa__centarahotelsresorts.com__centara-crf-spa.md</t>
  </si>
  <si>
    <t xml:space="preserve">https://www.centarahotelsresorts.com/centara/crf/giraavaru-lobby-bar</t>
  </si>
  <si>
    <t xml:space="preserve">Giraavaru Lobby Bar | Centara Ras Fushi Resort Maldives</t>
  </si>
  <si>
    <t xml:space="preserve">output/pages/026_centara-ras-fushi-resort-spa/dining__centarahotelsresorts.com__centara-crf-giraavaru-lobby-bar.md</t>
  </si>
  <si>
    <t xml:space="preserve">https://www.centarahotelsresorts.com/centara/crf/experiences</t>
  </si>
  <si>
    <t xml:space="preserve">CRF Experience | Centara</t>
  </si>
  <si>
    <t xml:space="preserve">output/pages/026_centara-ras-fushi-resort-spa/excursions__centarahotelsresorts.com__centara-crf-experiences.md</t>
  </si>
  <si>
    <t xml:space="preserve">https://www.centarahotelsresorts.com/centara/crf/premium-deluxe-sunset-overwater-villa</t>
  </si>
  <si>
    <t xml:space="preserve">Premium Deluxe Sunset Overwater Villa | Centara Ras Fushi Maldives</t>
  </si>
  <si>
    <t xml:space="preserve">output/pages/026_centara-ras-fushi-resort-spa/diving__centarahotelsresorts.com__centara-crf-premium-deluxe-sunset-overwater-villa.md</t>
  </si>
  <si>
    <t xml:space="preserve">https://www.centarahotelsresorts.com/centara/crf/deluxe-sunset-overwater-villa</t>
  </si>
  <si>
    <t xml:space="preserve">Deluxe Sunset Overwater Villa | Centara Ras Fushi Maldives</t>
  </si>
  <si>
    <t xml:space="preserve">output/pages/026_centara-ras-fushi-resort-spa/diving__centarahotelsresorts.com__centara-crf-deluxe-sunset-overwater-villa.md</t>
  </si>
  <si>
    <t xml:space="preserve">https://www.centarahotelsresorts.com/centara/crf/viu-bar</t>
  </si>
  <si>
    <t xml:space="preserve">Viu Bar set over the lagoon at Centara Ras Fushi Resort</t>
  </si>
  <si>
    <t xml:space="preserve">output/pages/026_centara-ras-fushi-resort-spa/dining__centarahotelsresorts.com__centara-crf-viu-bar.md</t>
  </si>
  <si>
    <t xml:space="preserve">https://www.centarahotelsresorts.com/centara/crf/weddings</t>
  </si>
  <si>
    <t xml:space="preserve">Maldives Wedding Resort | Venues, Ceremonies, Vows &amp; Anniversaries</t>
  </si>
  <si>
    <t xml:space="preserve">output/pages/026_centara-ras-fushi-resort-spa/wedding__centarahotelsresorts.com__centara-crf-weddings.md</t>
  </si>
  <si>
    <t xml:space="preserve">https://www.centarahotelsresorts.com/centara/crf/lagoon-view-beach-villa</t>
  </si>
  <si>
    <t xml:space="preserve">Beach Villa | Centara Ras Fushi Resort &amp; Spa Maldives</t>
  </si>
  <si>
    <t xml:space="preserve">output/pages/026_centara-ras-fushi-resort-spa/spa__centarahotelsresorts.com__centara-crf-lagoon-view-beach-villa.md</t>
  </si>
  <si>
    <t xml:space="preserve">https://www.centarahotelsresorts.com/centara/crf/diving-and-excursions</t>
  </si>
  <si>
    <t xml:space="preserve">Maldives diving &amp; snorkelling | Centara Ras Fushi</t>
  </si>
  <si>
    <t xml:space="preserve">output/pages/026_centara-ras-fushi-resort-spa/diving__centarahotelsresorts.com__centara-crf-diving-and-excursions.md</t>
  </si>
  <si>
    <t xml:space="preserve">https://www.centarahotelsresorts.com/centara/crf/spa-credit</t>
  </si>
  <si>
    <t xml:space="preserve">Your Romantic Escape Awaits - Spa Credit on Us | Centara</t>
  </si>
  <si>
    <t xml:space="preserve">output/pages/026_centara-ras-fushi-resort-spa/spa__centarahotelsresorts.com__centara-crf-spa-credit.md</t>
  </si>
  <si>
    <t xml:space="preserve">https://www.centarahotelsresorts.com/centara/crf/gallery?field_media_image_type_target_id=73123</t>
  </si>
  <si>
    <t xml:space="preserve">https://www.centarahotelsresorts.com/centara/crf/gallery?field_media_image_type_target_id=73124</t>
  </si>
  <si>
    <t xml:space="preserve">https://www.centarahotelsresorts.com/centara/crf/gallery?field_media_image_type_target_id=73132</t>
  </si>
  <si>
    <t xml:space="preserve">https://www.centarahotelsresorts.com/centara/crf/gallery?field_media_image_type_target_id=73131</t>
  </si>
  <si>
    <t xml:space="preserve">https://www.centarahotelsresorts.com/centara/crf/gallery?field_media_image_type_target_id=73121</t>
  </si>
  <si>
    <t xml:space="preserve">https://www.centarahotelsresorts.com/centara/crf/al-khaimah-restaurant-event-venue</t>
  </si>
  <si>
    <t xml:space="preserve">Private events at Al Khaimah in Centara Ras Fushi</t>
  </si>
  <si>
    <t xml:space="preserve">output/pages/026_centara-ras-fushi-resort-spa/events__centarahotelsresorts.com__centara-crf-al-khaimah-restaurant-event-venue.md</t>
  </si>
  <si>
    <t xml:space="preserve">https://www.centarahotelsresorts.com/centara/crf/corporate-events</t>
  </si>
  <si>
    <t xml:space="preserve">https://www.centarahotelsresorts.com/centara/crf/overwater-villa-with-swirl-pool</t>
  </si>
  <si>
    <t xml:space="preserve">output/pages/026_centara-ras-fushi-resort-spa/spa__centarahotelsresorts.com__centara-crf-overwater-villa-with-swirl-pool.md</t>
  </si>
  <si>
    <t xml:space="preserve">https://www.centarahotelsresorts.com/centara/crf/overwater-villa</t>
  </si>
  <si>
    <t xml:space="preserve">output/pages/026_centara-ras-fushi-resort-spa/diving__centarahotelsresorts.com__centara-crf-overwater-villa.md</t>
  </si>
  <si>
    <t xml:space="preserve">https://www.centarahotelsresorts.com/centara/crf/sunset-overwater-villa-with-swirl-pool</t>
  </si>
  <si>
    <t xml:space="preserve">output/pages/026_centara-ras-fushi-resort-spa/diving__centarahotelsresorts.com__centara-crf-sunset-overwater-villa-with-swirl-pool.md</t>
  </si>
  <si>
    <t xml:space="preserve">https://www.centarahotelsresorts.com/centara/crf/experiences?field_article_type_target_id=129691</t>
  </si>
  <si>
    <t xml:space="preserve">https://www.centarahotelsresorts.com/centara/crf/sunset-overwater-villa</t>
  </si>
  <si>
    <t xml:space="preserve">output/pages/026_centara-ras-fushi-resort-spa/diving__centarahotelsresorts.com__centara-crf-sunset-overwater-villa.md</t>
  </si>
  <si>
    <t xml:space="preserve">https://www.centarahotelsresorts.com/centara/crf/underwater-wedding-ceremony</t>
  </si>
  <si>
    <t xml:space="preserve">Underwater Wedding Ceremony | Centara Ras Fushi</t>
  </si>
  <si>
    <t xml:space="preserve">output/pages/026_centara-ras-fushi-resort-spa/wedding__centarahotelsresorts.com__centara-crf-underwater-wedding-ceremony.md</t>
  </si>
  <si>
    <t xml:space="preserve">https://www.centarahotelsresorts.com/centara/crf/abadhuves-loabi-vey-wedding-package</t>
  </si>
  <si>
    <t xml:space="preserve">Abadhuves Loabi Vey wedding package | Renewal of vows</t>
  </si>
  <si>
    <t xml:space="preserve">output/pages/026_centara-ras-fushi-resort-spa/wedding__centarahotelsresorts.com__centara-crf-abadhuves-loabi-vey-wedding-package.md</t>
  </si>
  <si>
    <t xml:space="preserve">https://www.centarahotelsresorts.com/centara/crf/ocean-blessings-wedding-package</t>
  </si>
  <si>
    <t xml:space="preserve">Ocean Blessings Wedding Package | Centara Ras Fushi</t>
  </si>
  <si>
    <t xml:space="preserve">output/pages/026_centara-ras-fushi-resort-spa/wedding__centarahotelsresorts.com__centara-crf-ocean-blessings-wedding-package.md</t>
  </si>
  <si>
    <t xml:space="preserve">https://www.centarahotelsresorts.com/centara/crf/umuru-dhvahuge-wedding-package</t>
  </si>
  <si>
    <t xml:space="preserve">Umuru Dhvahuge wedding package | Blessings ceremony</t>
  </si>
  <si>
    <t xml:space="preserve">output/pages/026_centara-ras-fushi-resort-spa/wedding__centarahotelsresorts.com__centara-crf-umuru-dhvahuge-wedding-package.md</t>
  </si>
  <si>
    <t xml:space="preserve">https://www.cocoonmaldives.com/</t>
  </si>
  <si>
    <t xml:space="preserve">Cocoon Maldives | The first design hotel in the Maldives</t>
  </si>
  <si>
    <t xml:space="preserve">output/pages/032_cocoon-maldives/diving__cocoonmaldives.com__home.md</t>
  </si>
  <si>
    <t xml:space="preserve">https://www.cocoonmaldives.com/early-birds-offer</t>
  </si>
  <si>
    <t xml:space="preserve">Early Birds Offer | Cocoon Maldives Design Hotel</t>
  </si>
  <si>
    <t xml:space="preserve">output/pages/032_cocoon-maldives/diving__cocoonmaldives.com__early-birds-offer.md</t>
  </si>
  <si>
    <t xml:space="preserve">https://www.cocoonmaldives.com/cocoonsuite</t>
  </si>
  <si>
    <t xml:space="preserve">Cocoon Suite | Cocoon Maldives Design Hotel</t>
  </si>
  <si>
    <t xml:space="preserve">output/pages/032_cocoon-maldives/diving__cocoonmaldives.com__cocoonsuite.md</t>
  </si>
  <si>
    <t xml:space="preserve">https://www.cocoonmaldives.com</t>
  </si>
  <si>
    <t xml:space="preserve">https://www.cocoonmaldives.com/kurum-bar</t>
  </si>
  <si>
    <t xml:space="preserve">Kurum-Bar | Cocoon Maldives Design Hotel</t>
  </si>
  <si>
    <t xml:space="preserve">output/pages/032_cocoon-maldives/dining__cocoonmaldives.com__kurum-bar.md</t>
  </si>
  <si>
    <t xml:space="preserve">https://www.adaaran.com/selectmeedhupparu/</t>
  </si>
  <si>
    <t xml:space="preserve">Maldives Resort | Adaaran Select Meedhupparu Official Site</t>
  </si>
  <si>
    <t xml:space="preserve">output/pages/034_adaaran-select-meedhupparu/diving__adaaran.com__selectmeedhupparu.md</t>
  </si>
  <si>
    <t xml:space="preserve">https://www.adaaran.com/selectmeedhupparu/experiences/lovers-paradise/</t>
  </si>
  <si>
    <t xml:space="preserve">Things to do in Maldives for Couples | Adaaran Meedhupparu</t>
  </si>
  <si>
    <t xml:space="preserve">output/pages/034_adaaran-select-meedhupparu/diving__adaaran.com__selectmeedhupparu-experiences-lovers-paradise.md</t>
  </si>
  <si>
    <t xml:space="preserve">https://www.adaaran.com/selectmeedhupparu/dining/water-villa-restaurant/</t>
  </si>
  <si>
    <t xml:space="preserve">Water Villa Restaurant &amp; Lounge | Adaaran Select Meedhupparu</t>
  </si>
  <si>
    <t xml:space="preserve">output/pages/034_adaaran-select-meedhupparu/dining__adaaran.com__selectmeedhupparu-dining-water-villa-restaurant.md</t>
  </si>
  <si>
    <t xml:space="preserve">https://www.adaaran.com/selectmeedhupparu/facilities/komas-kids-club/</t>
  </si>
  <si>
    <t xml:space="preserve">Family Holiday Maldives | Komas Kids Club | Adaaran Meedhupparu</t>
  </si>
  <si>
    <t xml:space="preserve">output/pages/034_adaaran-select-meedhupparu/diving__adaaran.com__selectmeedhupparu-facilities-komas-kids-club.md</t>
  </si>
  <si>
    <t xml:space="preserve">https://www.adaaran.com/selectmeedhupparu/weddings/</t>
  </si>
  <si>
    <t xml:space="preserve">Maldives Weddings All Inclusive | Wedding | Adaaran Meedhupparu</t>
  </si>
  <si>
    <t xml:space="preserve">output/pages/034_adaaran-select-meedhupparu/wedding__adaaran.com__selectmeedhupparu-weddings.md</t>
  </si>
  <si>
    <t xml:space="preserve">https://www.adaaran.com/selectmeedhupparu/villas/maldives-beach-villas/</t>
  </si>
  <si>
    <t xml:space="preserve">Best Villas in Maldives | Beach Villas | Adaaran Meedhupparu</t>
  </si>
  <si>
    <t xml:space="preserve">output/pages/034_adaaran-select-meedhupparu/diving__adaaran.com__selectmeedhupparu-villas-maldives-beach-villas.md</t>
  </si>
  <si>
    <t xml:space="preserve">https://www.adaaran.com/selectmeedhupparu/offers/storrington-collective-family-getaway/</t>
  </si>
  <si>
    <t xml:space="preserve">Family Getaway in Maldives! | Adaaran Select Meedhupparu</t>
  </si>
  <si>
    <t xml:space="preserve">output/pages/034_adaaran-select-meedhupparu/diving__adaaran.com__selectmeedhupparu-offers-storrington-collective-family-getaw.md</t>
  </si>
  <si>
    <t xml:space="preserve">https://www.adaaran.com/selectmeedhupparu/dining/sunset-bar/</t>
  </si>
  <si>
    <t xml:space="preserve">Bars in Maldives | Adaaran Select Meedhupparu | Sunset Bar</t>
  </si>
  <si>
    <t xml:space="preserve">output/pages/034_adaaran-select-meedhupparu/dining__adaaran.com__selectmeedhupparu-dining-sunset-bar.md</t>
  </si>
  <si>
    <t xml:space="preserve">https://www.adaaran.com/selectmeedhupparu/experiences/excursions/</t>
  </si>
  <si>
    <t xml:space="preserve">Maldives Things to do and See | Excursions at Adaaran Meedhupparu</t>
  </si>
  <si>
    <t xml:space="preserve">output/pages/034_adaaran-select-meedhupparu/diving__adaaran.com__selectmeedhupparu-experiences-excursions.md</t>
  </si>
  <si>
    <t xml:space="preserve">https://www.adaaran.com/selectmeedhupparu/villas/honeymoon-suite/</t>
  </si>
  <si>
    <t xml:space="preserve">Best Resort for Couples in Maldives | Suite | Adaaran Meedhupparu</t>
  </si>
  <si>
    <t xml:space="preserve">output/pages/034_adaaran-select-meedhupparu/wedding__adaaran.com__selectmeedhupparu-villas-honeymoon-suite.md</t>
  </si>
  <si>
    <t xml:space="preserve">https://www.adaaran.com/selectmeedhupparu/facilities/spa/spa-facilities/</t>
  </si>
  <si>
    <t xml:space="preserve">Maldives Spa Resort | Spa Facilities | Adaaran Select Meedhupparu</t>
  </si>
  <si>
    <t xml:space="preserve">output/pages/034_adaaran-select-meedhupparu/spa__adaaran.com__selectmeedhupparu-facilities-spa-spa-facilities.md</t>
  </si>
  <si>
    <t xml:space="preserve">https://www.adaaran.com/selectmeedhupparu/sitemap/</t>
  </si>
  <si>
    <t xml:space="preserve">Sitemap | Adaaran Select Meedhupparu</t>
  </si>
  <si>
    <t xml:space="preserve">output/pages/034_adaaran-select-meedhupparu/other__adaaran.com__selectmeedhupparu-sitemap.md</t>
  </si>
  <si>
    <t xml:space="preserve">https://www.adaaran.com/selectmeedhupparu/facilities/transfers/</t>
  </si>
  <si>
    <t xml:space="preserve">Maldives Speedboat Transfers | Adaaran Meedhupparu | Facilities</t>
  </si>
  <si>
    <t xml:space="preserve">output/pages/034_adaaran-select-meedhupparu/diving__adaaran.com__selectmeedhupparu-facilities-transfers.md</t>
  </si>
  <si>
    <t xml:space="preserve">https://www.adaaran.com/selectmeedhupparu/experiences/housereef-meedhupparu/</t>
  </si>
  <si>
    <t xml:space="preserve">Housereef Meedhupparu | Adaaran Select Meedhupparu</t>
  </si>
  <si>
    <t xml:space="preserve">output/pages/034_adaaran-select-meedhupparu/excursions__adaaran.com__selectmeedhupparu-experiences-housereef-meedhupparu.md</t>
  </si>
  <si>
    <t xml:space="preserve">https://www.adaaran.com/selectmeedhupparu/experiences/dive-point/</t>
  </si>
  <si>
    <t xml:space="preserve">Diving Holidays Maldives | Adaaran Select Meedhupparu | Diving</t>
  </si>
  <si>
    <t xml:space="preserve">output/pages/034_adaaran-select-meedhupparu/diving__adaaran.com__selectmeedhupparu-experiences-dive-point.md</t>
  </si>
  <si>
    <t xml:space="preserve">https://www.adaaran.com/selectmeedhupparu/dining/sufura-restaurant/</t>
  </si>
  <si>
    <t xml:space="preserve">Best Resorts in Maldives with Indian food | Adaaran Meedhupparu</t>
  </si>
  <si>
    <t xml:space="preserve">output/pages/034_adaaran-select-meedhupparu/dining__adaaran.com__selectmeedhupparu-dining-sufura-restaurant.md</t>
  </si>
  <si>
    <t xml:space="preserve">https://www.adaaran.com/selectmeedhupparu/villas/deluxe-beach-villas/</t>
  </si>
  <si>
    <t xml:space="preserve">Deluxe Villa Maldives | Adaaran Select Meedhupparu</t>
  </si>
  <si>
    <t xml:space="preserve">output/pages/034_adaaran-select-meedhupparu/diving__adaaran.com__selectmeedhupparu-villas-deluxe-beach-villas.md</t>
  </si>
  <si>
    <t xml:space="preserve">https://www.heritancehotels.com/aarah/</t>
  </si>
  <si>
    <t xml:space="preserve">Premium All Inclusive Resort in Maldives | Heritance Aarah Official Site</t>
  </si>
  <si>
    <t xml:space="preserve">output/pages/035_heritance-aarah/diving__heritancehotels.com__aarah.md</t>
  </si>
  <si>
    <t xml:space="preserve">https://www.adaaran.com/selectmeedhupparu/villas/duplex-honeymoon-suite/</t>
  </si>
  <si>
    <t xml:space="preserve">All Inclusive Resorts in Maldives for Couples | Adaaran Meedhapparu</t>
  </si>
  <si>
    <t xml:space="preserve">output/pages/034_adaaran-select-meedhupparu/wedding__adaaran.com__selectmeedhupparu-villas-duplex-honeymoon-suite.md</t>
  </si>
  <si>
    <t xml:space="preserve">https://www.heritancehotels.com/aarah/dining/ambula-overwater-restaurant/</t>
  </si>
  <si>
    <t xml:space="preserve">Maldives Best Restaurant | Ambula Overwater Restaurant at Heritance Aarah</t>
  </si>
  <si>
    <t xml:space="preserve">output/pages/035_heritance-aarah/dining__heritancehotels.com__aarah-dining-ambula-overwater-restaurant.md</t>
  </si>
  <si>
    <t xml:space="preserve">https://www.adaaran.com/selectmeedhupparu/experiences/sunset-photo-flip/</t>
  </si>
  <si>
    <t xml:space="preserve">Maldives Sunset Cruise | Photo Flip | Adaaran Meedhupparu</t>
  </si>
  <si>
    <t xml:space="preserve">output/pages/034_adaaran-select-meedhupparu/diving__adaaran.com__selectmeedhupparu-experiences-sunset-photo-flip.md</t>
  </si>
  <si>
    <t xml:space="preserve">https://www.heritancehotels.com/aarah/experiences/wind-surfing/</t>
  </si>
  <si>
    <t xml:space="preserve">Windsurfing Maldives | Wind Surfing at Heritance Aarah Maldives</t>
  </si>
  <si>
    <t xml:space="preserve">output/pages/035_heritance-aarah/diving__heritancehotels.com__aarah-experiences-wind-surfing.md</t>
  </si>
  <si>
    <t xml:space="preserve">https://www.adaaran.com/selectmeedhupparu/offers/early-bird/</t>
  </si>
  <si>
    <t xml:space="preserve">Maldives Island Hotel Offer | Early Bird Offer at Adaaran Meedhupparu</t>
  </si>
  <si>
    <t xml:space="preserve">output/pages/034_adaaran-select-meedhupparu/diving__adaaran.com__selectmeedhupparu-offers-early-bird.md</t>
  </si>
  <si>
    <t xml:space="preserve">https://www.heritancehotels.com/aarah/dining/ginifati-private-dining/</t>
  </si>
  <si>
    <t xml:space="preserve">Ginifati private dining in Maldives | Restaurants Heritance Aarah</t>
  </si>
  <si>
    <t xml:space="preserve">output/pages/035_heritance-aarah/dining__heritancehotels.com__aarah-dining-ginifati-private-dining.md</t>
  </si>
  <si>
    <t xml:space="preserve">https://www.adaaran.com/selectmeedhupparu/facilities/spa/spa-treatments/</t>
  </si>
  <si>
    <t xml:space="preserve">Spa Treatments | Adaaran Select Meedhupparu</t>
  </si>
  <si>
    <t xml:space="preserve">output/pages/034_adaaran-select-meedhupparu/dining__adaaran.com__selectmeedhupparu-facilities-spa-spa-treatments.md</t>
  </si>
  <si>
    <t xml:space="preserve">https://www.heritancehotels.com/aarah/storrington-collective-family-getaway/</t>
  </si>
  <si>
    <t xml:space="preserve">Family Getaway in Maldives | Heritance Hotels</t>
  </si>
  <si>
    <t xml:space="preserve">output/pages/035_heritance-aarah/diving__heritancehotels.com__aarah-storrington-collective-family-getaway.md</t>
  </si>
  <si>
    <t xml:space="preserve">https://www.heritancehotels.com/aarah/offers/family-getaway/</t>
  </si>
  <si>
    <t xml:space="preserve">output/pages/035_heritance-aarah/diving__heritancehotels.com__aarah-offers-family-getaway.md</t>
  </si>
  <si>
    <t xml:space="preserve">https://www.adaaran.com/selectmeedhupparu/premium-all-inclusive-offering/</t>
  </si>
  <si>
    <t xml:space="preserve">Maldives Premium All Inclusive | Adaaran Select Meedhupparu</t>
  </si>
  <si>
    <t xml:space="preserve">output/pages/034_adaaran-select-meedhupparu/diving__adaaran.com__selectmeedhupparu-premium-all-inclusive-offering.md</t>
  </si>
  <si>
    <t xml:space="preserve">https://www.adaaran.com/selectmeedhupparu/offers/book-direct-ru/</t>
  </si>
  <si>
    <t xml:space="preserve">Maldives Resort All Inclusive Deals | Book Direct | Adaaran Meedhupparu</t>
  </si>
  <si>
    <t xml:space="preserve">output/pages/034_adaaran-select-meedhupparu/diving__adaaran.com__selectmeedhupparu-offers-book-direct-ru.md</t>
  </si>
  <si>
    <t xml:space="preserve">https://www.heritancehotels.com/aarah/experiences/water-skiing/</t>
  </si>
  <si>
    <t xml:space="preserve">Water Sports in Maldives | Water Skiing at Heritance Aarah Resort</t>
  </si>
  <si>
    <t xml:space="preserve">output/pages/035_heritance-aarah/diving__heritancehotels.com__aarah-experiences-water-skiing.md</t>
  </si>
  <si>
    <t xml:space="preserve">https://www.adaaran.com/selectmeedhupparu/dining/halaboli-bar/</t>
  </si>
  <si>
    <t xml:space="preserve">Best Bar in Maldives | Adaaran Select Meedhupparu | Halaboli Bar</t>
  </si>
  <si>
    <t xml:space="preserve">output/pages/034_adaaran-select-meedhupparu/dining__adaaran.com__selectmeedhupparu-dining-halaboli-bar.md</t>
  </si>
  <si>
    <t xml:space="preserve">https://www.heritancehotels.com/aarah/accommodation/ocean-villas/</t>
  </si>
  <si>
    <t xml:space="preserve">Maldives Best Water Villas| Ocean Villa at Heritance Aarah</t>
  </si>
  <si>
    <t xml:space="preserve">output/pages/035_heritance-aarah/diving__heritancehotels.com__aarah-accommodation-ocean-villas.md</t>
  </si>
  <si>
    <t xml:space="preserve">https://www.adaaran.com/selectmeedhupparu/villas/family-beach-villa/</t>
  </si>
  <si>
    <t xml:space="preserve">Family Villas Maldives | Family Beach Villa | Adaaran Meedhupparu</t>
  </si>
  <si>
    <t xml:space="preserve">output/pages/034_adaaran-select-meedhupparu/diving__adaaran.com__selectmeedhupparu-villas-family-beach-villa.md</t>
  </si>
  <si>
    <t xml:space="preserve">https://www.heritancehotels.com/aarah/accommodation/two-bedroom-family-pool-beach-villas/</t>
  </si>
  <si>
    <t xml:space="preserve">Family Villas in Maldives with Pool | Heritance Aarah</t>
  </si>
  <si>
    <t xml:space="preserve">output/pages/035_heritance-aarah/diving__heritancehotels.com__aarah-accommodation-two-bedroom-family-pool-beach-villas.md</t>
  </si>
  <si>
    <t xml:space="preserve">https://www.cocoonmaldives.com/winter-escapes</t>
  </si>
  <si>
    <t xml:space="preserve">Winter Escapes | Cocoon Maldives  Design Hotel</t>
  </si>
  <si>
    <t xml:space="preserve">output/pages/032_cocoon-maldives/diving__cocoonmaldives.com__winter-escapes.md</t>
  </si>
  <si>
    <t xml:space="preserve">https://www.adaaran.com/selectmeedhupparu/offers/book-direct/</t>
  </si>
  <si>
    <t xml:space="preserve">output/pages/034_adaaran-select-meedhupparu/diving__adaaran.com__selectmeedhupparu-offers-book-direct.md</t>
  </si>
  <si>
    <t xml:space="preserve">https://www.heritancehotels.com/aarah/accommodation/beach-villas/</t>
  </si>
  <si>
    <t xml:space="preserve">Beach Villa Maldives | Beach Villas at Heritance Aarah</t>
  </si>
  <si>
    <t xml:space="preserve">output/pages/035_heritance-aarah/diving__heritancehotels.com__aarah-accommodation-beach-villas.md</t>
  </si>
  <si>
    <t xml:space="preserve">https://www.adaaran.com/selectmeedhupparu/experiences/dolphin-safari/</t>
  </si>
  <si>
    <t xml:space="preserve">Dolphin Watching Maldives | Dolphin Safari | Adaaran Meedhupparu</t>
  </si>
  <si>
    <t xml:space="preserve">output/pages/034_adaaran-select-meedhupparu/diving__adaaran.com__selectmeedhupparu-experiences-dolphin-safari.md</t>
  </si>
  <si>
    <t xml:space="preserve">https://www.heritancehotels.com/aarah/experiences/diving/</t>
  </si>
  <si>
    <t xml:space="preserve">Maldives Dive Resort | Heritance Aarah Maldives</t>
  </si>
  <si>
    <t xml:space="preserve">output/pages/035_heritance-aarah/diving__heritancehotels.com__aarah-experiences-diving.md</t>
  </si>
  <si>
    <t xml:space="preserve">https://www.adaaran.com/selectmeedhupparu/gallery/</t>
  </si>
  <si>
    <t xml:space="preserve">Most beautiful resort in Maldives | Gallery | Adaaran Meedhupparu</t>
  </si>
  <si>
    <t xml:space="preserve">output/pages/034_adaaran-select-meedhupparu/diving__adaaran.com__selectmeedhupparu-gallery.md</t>
  </si>
  <si>
    <t xml:space="preserve">https://www.heritancehotels.com/aarah/offers/bologna-fc/</t>
  </si>
  <si>
    <t xml:space="preserve">Maldives Resort Offers | Bologna FC | Heritance Aarah</t>
  </si>
  <si>
    <t xml:space="preserve">output/pages/035_heritance-aarah/diving__heritancehotels.com__aarah-offers-bologna-fc.md</t>
  </si>
  <si>
    <t xml:space="preserve">https://www.adaaran.com/selectmeedhupparu/offers/romantic-getaway/</t>
  </si>
  <si>
    <t xml:space="preserve">Honeymoon Offers Maldives | Adaaran Meedhupparu | Romantic Gateway</t>
  </si>
  <si>
    <t xml:space="preserve">output/pages/034_adaaran-select-meedhupparu/wedding__adaaran.com__selectmeedhupparu-offers-romantic-getaway.md</t>
  </si>
  <si>
    <t xml:space="preserve">https://www.cocoonmaldives.com/watersport-diving</t>
  </si>
  <si>
    <t xml:space="preserve">Water Sports and Diving | Cocoon Maldives Design Hotel</t>
  </si>
  <si>
    <t xml:space="preserve">output/pages/032_cocoon-maldives/diving__cocoonmaldives.com__watersport-diving.md</t>
  </si>
  <si>
    <t xml:space="preserve">https://www.heritancehotels.com/aarah/experiences/photography-and-videography/</t>
  </si>
  <si>
    <t xml:space="preserve">Photography Services | Photograph at Heritance Aarah Maldives</t>
  </si>
  <si>
    <t xml:space="preserve">output/pages/035_heritance-aarah/diving__heritancehotels.com__aarah-experiences-photography-and-videography.md</t>
  </si>
  <si>
    <t xml:space="preserve">https://www.adaaran.com/selectmeedhupparu/location/maldives-attractions/</t>
  </si>
  <si>
    <t xml:space="preserve">Maldives Sightseeing | Maldives Attractions | Adaaran Meedhupparu</t>
  </si>
  <si>
    <t xml:space="preserve">output/pages/034_adaaran-select-meedhupparu/diving__adaaran.com__selectmeedhupparu-location-maldives-attractions.md</t>
  </si>
  <si>
    <t xml:space="preserve">https://www.heritancehotels.com/aarah/facilities/transfers/</t>
  </si>
  <si>
    <t xml:space="preserve">Maldives Transfers | Heritance Aarah | Get In</t>
  </si>
  <si>
    <t xml:space="preserve">output/pages/035_heritance-aarah/diving__heritancehotels.com__aarah-facilities-transfers.md</t>
  </si>
  <si>
    <t xml:space="preserve">https://www.cocoonmaldives.com/offers</t>
  </si>
  <si>
    <t xml:space="preserve">Offers | Cocoon Maldives Design Hotel</t>
  </si>
  <si>
    <t xml:space="preserve">output/pages/032_cocoon-maldives/diving__cocoonmaldives.com__offers.md</t>
  </si>
  <si>
    <t xml:space="preserve">https://www.adaaran.com/selectmeedhupparu/offers/eid-al-fitr-offer/</t>
  </si>
  <si>
    <t xml:space="preserve">Eid Al-Fitr | Adaaran Select Meedhupparu</t>
  </si>
  <si>
    <t xml:space="preserve">output/pages/034_adaaran-select-meedhupparu/offers__adaaran.com__selectmeedhupparu-offers-eid-al-fitr-offer.md</t>
  </si>
  <si>
    <t xml:space="preserve">https://www.heritancehotels.com/aarah/dining/ralu-overwater-restaurant/</t>
  </si>
  <si>
    <t xml:space="preserve">Top Restaurants in Maldives | Ralu of Heritance Aarah</t>
  </si>
  <si>
    <t xml:space="preserve">output/pages/035_heritance-aarah/dining__heritancehotels.com__aarah-dining-ralu-overwater-restaurant.md</t>
  </si>
  <si>
    <t xml:space="preserve">https://www.cocoonmaldives.com/japanese-garden</t>
  </si>
  <si>
    <t xml:space="preserve">Japanese Garden | Cocoon Maldives Design Hotel</t>
  </si>
  <si>
    <t xml:space="preserve">output/pages/032_cocoon-maldives/diving__cocoonmaldives.com__japanese-garden.md</t>
  </si>
  <si>
    <t xml:space="preserve">https://www.adaaran.com/selectmeedhupparu/location/</t>
  </si>
  <si>
    <t xml:space="preserve">Maldives Resort Island | Location | Adaaran Select Meedhupparu</t>
  </si>
  <si>
    <t xml:space="preserve">output/pages/034_adaaran-select-meedhupparu/diving__adaaran.com__selectmeedhupparu-location.md</t>
  </si>
  <si>
    <t xml:space="preserve">https://www.heritancehotels.com/aarah/accommodation/sunset-pool-and-beach-villas/</t>
  </si>
  <si>
    <t xml:space="preserve">Maldives Beach Villa with Private Pool | Heritance Aarah</t>
  </si>
  <si>
    <t xml:space="preserve">output/pages/035_heritance-aarah/diving__heritancehotels.com__aarah-accommodation-sunset-pool-and-beach-villas.md</t>
  </si>
  <si>
    <t xml:space="preserve">https://www.nivadhigali.com/privacy-policy/</t>
  </si>
  <si>
    <t xml:space="preserve">Privacy Policy | Niva Dhigali Maldives</t>
  </si>
  <si>
    <t xml:space="preserve">output/pages/033_dhigali-maldives/diving__nivadhigali.com__privacy-policy.md</t>
  </si>
  <si>
    <t xml:space="preserve">https://www.adaaran.com/selectmeedhupparu/dining/thavaa-restaurant/</t>
  </si>
  <si>
    <t xml:space="preserve">Mediterranean Maldives | Thavaa Restaurant | Adaaran Meedhupparu</t>
  </si>
  <si>
    <t xml:space="preserve">output/pages/034_adaaran-select-meedhupparu/dining__adaaran.com__selectmeedhupparu-dining-thavaa-restaurant.md</t>
  </si>
  <si>
    <t xml:space="preserve">https://www.heritancehotels.com/aarah/dining/hathaa-overwater-restaurant/</t>
  </si>
  <si>
    <t xml:space="preserve">Hathaa Overwater Maldives Restaurant | Heritance Aarah</t>
  </si>
  <si>
    <t xml:space="preserve">output/pages/035_heritance-aarah/dining__heritancehotels.com__aarah-dining-hathaa-overwater-restaurant.md</t>
  </si>
  <si>
    <t xml:space="preserve">https://www.adaaran.com/selectmeedhupparu/villas/deluxe-family-beach-villa/</t>
  </si>
  <si>
    <t xml:space="preserve">Deluxe Family Beach Villa | Adaaran Select Meedhupparu</t>
  </si>
  <si>
    <t xml:space="preserve">output/pages/034_adaaran-select-meedhupparu/kids__adaaran.com__selectmeedhupparu-villas-deluxe-family-beach-villa.md</t>
  </si>
  <si>
    <t xml:space="preserve">https://www.adaaran.com/selectmeedhupparu/villas/sunset-beach-villas/</t>
  </si>
  <si>
    <t xml:space="preserve">Sunset Beach Villa Maldives | Adaaran Select Meedhupparu</t>
  </si>
  <si>
    <t xml:space="preserve">output/pages/034_adaaran-select-meedhupparu/diving__adaaran.com__selectmeedhupparu-villas-sunset-beach-villas.md</t>
  </si>
  <si>
    <t xml:space="preserve">https://www.adaaran.com/selectmeedhupparu/villas/jacuzzi-beach-villas/</t>
  </si>
  <si>
    <t xml:space="preserve">Beach Villas in Maldives | Jacuzzi Villas | Adaaran Meedhupparu</t>
  </si>
  <si>
    <t xml:space="preserve">output/pages/034_adaaran-select-meedhupparu/diving__adaaran.com__selectmeedhupparu-villas-jacuzzi-beach-villas.md</t>
  </si>
  <si>
    <t xml:space="preserve">https://www.heritancehotels.com/aarah/facilities/kokaa-kids-club/</t>
  </si>
  <si>
    <t xml:space="preserve">Family Hotel Maldives | Heritance Aarah Resort Koka Kids Club</t>
  </si>
  <si>
    <t xml:space="preserve">output/pages/035_heritance-aarah/diving__heritancehotels.com__aarah-facilities-kokaa-kids-club.md</t>
  </si>
  <si>
    <t xml:space="preserve">https://www.adaaran.com/selectmeedhupparu/facilities/spa/</t>
  </si>
  <si>
    <t xml:space="preserve">Maldives Spa Hotel | Adaaran Select Meedhupparu | Spa Facility</t>
  </si>
  <si>
    <t xml:space="preserve">output/pages/034_adaaran-select-meedhupparu/spa__adaaran.com__selectmeedhupparu-facilities-spa.md</t>
  </si>
  <si>
    <t xml:space="preserve">https://www.heritancehotels.com/aarah/experiences/maldivian-village/</t>
  </si>
  <si>
    <t xml:space="preserve">Best Places to See in Maldives | Village Experience | Heritance Aarah</t>
  </si>
  <si>
    <t xml:space="preserve">output/pages/035_heritance-aarah/diving__heritancehotels.com__aarah-experiences-maldivian-village.md</t>
  </si>
  <si>
    <t xml:space="preserve">https://www.adaaran.com/selectmeedhupparu/villas/water-villa/</t>
  </si>
  <si>
    <t xml:space="preserve">Overwater Villa in Maldives | Adaaran Select Meedhupparu</t>
  </si>
  <si>
    <t xml:space="preserve">output/pages/034_adaaran-select-meedhupparu/diving__adaaran.com__selectmeedhupparu-villas-water-villa.md</t>
  </si>
  <si>
    <t xml:space="preserve">https://www.heritancehotels.com/aarah/dining/ralu-overwater-lounge-bar/</t>
  </si>
  <si>
    <t xml:space="preserve">Ralu Overwater Lounge Bar in Maldives | Heritance Hotels</t>
  </si>
  <si>
    <t xml:space="preserve">output/pages/035_heritance-aarah/dining__heritancehotels.com__aarah-dining-ralu-overwater-lounge-bar.md</t>
  </si>
  <si>
    <t xml:space="preserve">https://www.adaaran.com/selectmeedhupparu/dining/albino-bar/</t>
  </si>
  <si>
    <t xml:space="preserve">Maldives Beach Restaurant | Albino Bar at Adaaran Meedhupparu</t>
  </si>
  <si>
    <t xml:space="preserve">output/pages/034_adaaran-select-meedhupparu/dining__adaaran.com__selectmeedhupparu-dining-albino-bar.md</t>
  </si>
  <si>
    <t xml:space="preserve">https://www.heritancehotels.com/aarah/dining/baani-overwater-fine-dining/</t>
  </si>
  <si>
    <t xml:space="preserve">Fine Dining Maldives | Banni Restaurant at Heritance Aarah</t>
  </si>
  <si>
    <t xml:space="preserve">output/pages/035_heritance-aarah/dining__heritancehotels.com__aarah-dining-baani-overwater-fine-dining.md</t>
  </si>
  <si>
    <t xml:space="preserve">https://www.adaaran.com/selectmeedhupparu/dining/pool-bar/</t>
  </si>
  <si>
    <t xml:space="preserve">Maldives Beach Bar | Adaaran Select Meedhupparu | Pool Bar</t>
  </si>
  <si>
    <t xml:space="preserve">output/pages/034_adaaran-select-meedhupparu/dining__adaaran.com__selectmeedhupparu-dining-pool-bar.md</t>
  </si>
  <si>
    <t xml:space="preserve">https://www.heritancehotels.com/aarah/dining/ranba-restaurant/</t>
  </si>
  <si>
    <t xml:space="preserve">Best Restaurant in Maldives | Ranba International Buffet of Heritance Aarah</t>
  </si>
  <si>
    <t xml:space="preserve">output/pages/035_heritance-aarah/dining__heritancehotels.com__aarah-dining-ranba-restaurant.md</t>
  </si>
  <si>
    <t xml:space="preserve">https://www.adaaran.com/selectmeedhupparu/offers/long-stay-offer/</t>
  </si>
  <si>
    <t xml:space="preserve">Maldives Island Hotel Offer | Long Stay Offer at Adaaran Meedhupparu</t>
  </si>
  <si>
    <t xml:space="preserve">output/pages/034_adaaran-select-meedhupparu/diving__adaaran.com__selectmeedhupparu-offers-long-stay-offer.md</t>
  </si>
  <si>
    <t xml:space="preserve">https://www.heritancehotels.com/aarah/accommodation/</t>
  </si>
  <si>
    <t xml:space="preserve">Maldives All Inclusive Hotel and Resort | Suites and Villas at Heritance Aarah</t>
  </si>
  <si>
    <t xml:space="preserve">output/pages/035_heritance-aarah/diving__heritancehotels.com__aarah-accommodation.md</t>
  </si>
  <si>
    <t xml:space="preserve">https://www.adaaran.com/selectmeedhupparu/offers/family-getaway/</t>
  </si>
  <si>
    <t xml:space="preserve">Maldives Family Vacation Packages | Adaaran Meedhupparu</t>
  </si>
  <si>
    <t xml:space="preserve">output/pages/034_adaaran-select-meedhupparu/diving__adaaran.com__selectmeedhupparu-offers-family-getaway.md</t>
  </si>
  <si>
    <t xml:space="preserve">https://www.heritancehotels.com/aarah/experiences/</t>
  </si>
  <si>
    <t xml:space="preserve">Things to do in Maldives | Experiences Aat Heritance Aarah</t>
  </si>
  <si>
    <t xml:space="preserve">output/pages/035_heritance-aarah/diving__heritancehotels.com__aarah-experiences.md</t>
  </si>
  <si>
    <t xml:space="preserve">https://www.adaaran.com/selectmeedhupparu/facilities/spa/spa-packages/</t>
  </si>
  <si>
    <t xml:space="preserve">Maldives Spa Holiday | Spa Packages | Adaaran Select Meedhupparu</t>
  </si>
  <si>
    <t xml:space="preserve">output/pages/034_adaaran-select-meedhupparu/spa__adaaran.com__selectmeedhupparu-facilities-spa-spa-packages.md</t>
  </si>
  <si>
    <t xml:space="preserve">https://www.heritancehotels.com/aarah/iaso-spa/aesthetics/</t>
  </si>
  <si>
    <t xml:space="preserve">Aesthetic Treatments at Iaso Spa | Heritance Aarah Resort</t>
  </si>
  <si>
    <t xml:space="preserve">output/pages/035_heritance-aarah/dining__heritancehotels.com__aarah-iaso-spa-aesthetics.md</t>
  </si>
  <si>
    <t xml:space="preserve">https://www.adaaran.com/selectmeedhupparu/dining/cafe-mass/</t>
  </si>
  <si>
    <t xml:space="preserve">Cafes in Maldives | Adaaran Select Meedhupparu  | Café Mass</t>
  </si>
  <si>
    <t xml:space="preserve">output/pages/034_adaaran-select-meedhupparu/dining__adaaran.com__selectmeedhupparu-dining-cafe-mass.md</t>
  </si>
  <si>
    <t xml:space="preserve">https://www.heritancehotels.com/aarah/experiences/kite-surfing/</t>
  </si>
  <si>
    <t xml:space="preserve">Maldives Kitesurfing Resort | Heritance Aarah Maldives</t>
  </si>
  <si>
    <t xml:space="preserve">output/pages/035_heritance-aarah/diving__heritancehotels.com__aarah-experiences-kite-surfing.md</t>
  </si>
  <si>
    <t xml:space="preserve">https://www.adaaran.com/selectmeedhupparu/experiences/watersports/</t>
  </si>
  <si>
    <t xml:space="preserve">Maldives Water Sports | Watersports | Adaaran Select Meedhupparu</t>
  </si>
  <si>
    <t xml:space="preserve">output/pages/034_adaaran-select-meedhupparu/diving__adaaran.com__selectmeedhupparu-experiences-watersports.md</t>
  </si>
  <si>
    <t xml:space="preserve">https://www.adaaran.com/selectmeedhupparu/dining/jaafaiy-restaurant/</t>
  </si>
  <si>
    <t xml:space="preserve">Restaurant in Maldives | Jaafaiy Restaurant | Adaaran Meedhupparu</t>
  </si>
  <si>
    <t xml:space="preserve">output/pages/034_adaaran-select-meedhupparu/dining__adaaran.com__selectmeedhupparu-dining-jaafaiy-restaurant.md</t>
  </si>
  <si>
    <t xml:space="preserve">https://www.adaaran.com/selectmeedhupparu/villas/one-bedroom-family-beach-villa/</t>
  </si>
  <si>
    <t xml:space="preserve">output/pages/034_adaaran-select-meedhupparu/diving__adaaran.com__selectmeedhupparu-villas-one-bedroom-family-beach-villa.md</t>
  </si>
  <si>
    <t xml:space="preserve">https://www.heritancehotels.com/aarah/au-event/</t>
  </si>
  <si>
    <t xml:space="preserve">Heritance Aarah LUXPERIENCE | Heritance Hotels</t>
  </si>
  <si>
    <t xml:space="preserve">output/pages/035_heritance-aarah/events__heritancehotels.com__aarah-au-event.md</t>
  </si>
  <si>
    <t xml:space="preserve">https://www.adaaran.com/selectmeedhupparu/experiences/</t>
  </si>
  <si>
    <t xml:space="preserve">Maldives Activities | Excursions | Adaaran Select Meedhupparu</t>
  </si>
  <si>
    <t xml:space="preserve">output/pages/034_adaaran-select-meedhupparu/diving__adaaran.com__selectmeedhupparu-experiences.md</t>
  </si>
  <si>
    <t xml:space="preserve">https://www.heritancehotels.com/aarah/sustainability/</t>
  </si>
  <si>
    <t xml:space="preserve">Eco Resort Maldives | Sustainability at Heritance Aarah</t>
  </si>
  <si>
    <t xml:space="preserve">output/pages/035_heritance-aarah/diving__heritancehotels.com__aarah-sustainability.md</t>
  </si>
  <si>
    <t xml:space="preserve">https://www.heritancehotels.com/aarah/accommodation/ocean-residences-with-infinity-lap-pool/</t>
  </si>
  <si>
    <t xml:space="preserve">Maldives Ocean Residence | Heritance Aarah | Ocean Residence with Infinity Pool</t>
  </si>
  <si>
    <t xml:space="preserve">output/pages/035_heritance-aarah/diving__heritancehotels.com__aarah-accommodation-ocean-residences-with-infinity-lap-pool.md</t>
  </si>
  <si>
    <t xml:space="preserve">https://www.adaaran.com/selectmeedhupparu/offers/</t>
  </si>
  <si>
    <t xml:space="preserve">Maldives All Inclusive Deals | Offers |  Adaaran Meedhupparu</t>
  </si>
  <si>
    <t xml:space="preserve">output/pages/034_adaaran-select-meedhupparu/diving__adaaran.com__selectmeedhupparu-offers.md</t>
  </si>
  <si>
    <t xml:space="preserve">https://www.heritancehotels.com/aarah/offers/romantic-getaway/</t>
  </si>
  <si>
    <t xml:space="preserve">Honeymoon Offers in Maldives | Heritance Aarah</t>
  </si>
  <si>
    <t xml:space="preserve">output/pages/035_heritance-aarah/wedding__heritancehotels.com__aarah-offers-romantic-getaway.md</t>
  </si>
  <si>
    <t xml:space="preserve">https://www.adaaran.com/selectmeedhupparu/villas/</t>
  </si>
  <si>
    <t xml:space="preserve">Maldives All Inclusive | Accommodation | Adaaran Meedhupparu</t>
  </si>
  <si>
    <t xml:space="preserve">output/pages/034_adaaran-select-meedhupparu/diving__adaaran.com__selectmeedhupparu-villas.md</t>
  </si>
  <si>
    <t xml:space="preserve">https://www.heritancehotels.com/aarah/iaso-spa/medical-assessment/</t>
  </si>
  <si>
    <t xml:space="preserve">Professional Health &amp; Medical Assessments | Heritance Aarah Resort</t>
  </si>
  <si>
    <t xml:space="preserve">output/pages/035_heritance-aarah/spa__heritancehotels.com__aarah-iaso-spa-medical-assessment.md</t>
  </si>
  <si>
    <t xml:space="preserve">https://www.adaaran.com/selectmeedhupparu/dining/</t>
  </si>
  <si>
    <t xml:space="preserve">Best Restaurants in Maldives | Dining | Adaaran Meedhupparu</t>
  </si>
  <si>
    <t xml:space="preserve">output/pages/034_adaaran-select-meedhupparu/dining__adaaran.com__selectmeedhupparu-dining.md</t>
  </si>
  <si>
    <t xml:space="preserve">https://www.heritancehotels.com/aarah/experiences/jet-ski-tours/</t>
  </si>
  <si>
    <t xml:space="preserve">Jet Ski Tours | Heritance Aarah Maldives</t>
  </si>
  <si>
    <t xml:space="preserve">output/pages/035_heritance-aarah/diving__heritancehotels.com__aarah-experiences-jet-ski-tours.md</t>
  </si>
  <si>
    <t xml:space="preserve">https://www.heritancehotels.com/aarah/experiences/photography-and-videography/request-acknowledgement-photography-and-videography/</t>
  </si>
  <si>
    <t xml:space="preserve">Request Acknowledgement - Photography and Videography | Heritance Hotels</t>
  </si>
  <si>
    <t xml:space="preserve">output/pages/035_heritance-aarah/excursions__heritancehotels.com__aarah-experiences-photography-and-videography-request-acknow.md</t>
  </si>
  <si>
    <t xml:space="preserve">https://www.heritancehotels.com/aarah/facilities/weddings/</t>
  </si>
  <si>
    <t xml:space="preserve">Maldives Wedding Resort | Heritance Aarah | Weddng Venue</t>
  </si>
  <si>
    <t xml:space="preserve">output/pages/035_heritance-aarah/wedding__heritancehotels.com__aarah-facilities-weddings.md</t>
  </si>
  <si>
    <t xml:space="preserve">https://www.heritancehotels.com/aarah/accommodation/overwater-ocean-suites-with-infinity-pool/</t>
  </si>
  <si>
    <t xml:space="preserve">Overwater Suite Maldives | Ocean Suite with Pool at Heritance Aarah</t>
  </si>
  <si>
    <t xml:space="preserve">output/pages/035_heritance-aarah/diving__heritancehotels.com__aarah-accommodation-overwater-ocean-suites-with-infinity-poo.md</t>
  </si>
  <si>
    <t xml:space="preserve">https://www.heritancehotels.com/aarah/iaso-spa/wellness-packages/</t>
  </si>
  <si>
    <t xml:space="preserve">Wellness Package Maldives | Heritance Aarah Resort</t>
  </si>
  <si>
    <t xml:space="preserve">output/pages/035_heritance-aarah/spa__heritancehotels.com__aarah-iaso-spa-wellness-packages.md</t>
  </si>
  <si>
    <t xml:space="preserve">https://www.adaaran.com/selectmeedhupparu/offers/my-adaaran/</t>
  </si>
  <si>
    <t xml:space="preserve">output/pages/034_adaaran-select-meedhupparu/diving__adaaran.com__selectmeedhupparu-offers-my-adaaran.md</t>
  </si>
  <si>
    <t xml:space="preserve">https://www.heritancehotels.com/aarah/dining/bandhi-pool-bar/</t>
  </si>
  <si>
    <t xml:space="preserve">Bandhi Bar in Maldives | Heritance Aarah</t>
  </si>
  <si>
    <t xml:space="preserve">output/pages/035_heritance-aarah/dining__heritancehotels.com__aarah-dining-bandhi-pool-bar.md</t>
  </si>
  <si>
    <t xml:space="preserve">https://www.heritancehotels.com/aarah/gallery/</t>
  </si>
  <si>
    <t xml:space="preserve">Beautiful Resort in Maldives | Gallery at Heritance Aarah</t>
  </si>
  <si>
    <t xml:space="preserve">output/pages/035_heritance-aarah/diving__heritancehotels.com__aarah-gallery.md</t>
  </si>
  <si>
    <t xml:space="preserve">https://www.cocoonmaldives.com/entertainment</t>
  </si>
  <si>
    <t xml:space="preserve">Entertainment | Cocoon Maldives Design Hotel</t>
  </si>
  <si>
    <t xml:space="preserve">output/pages/032_cocoon-maldives/diving__cocoonmaldives.com__entertainment.md</t>
  </si>
  <si>
    <t xml:space="preserve">https://www.heritancehotels.com/aarah/experiences/catamaran-sailing/</t>
  </si>
  <si>
    <t xml:space="preserve">Catamaran Sailing Maldives with Heritance Aarah Resort</t>
  </si>
  <si>
    <t xml:space="preserve">output/pages/035_heritance-aarah/diving__heritancehotels.com__aarah-experiences-catamaran-sailing.md</t>
  </si>
  <si>
    <t xml:space="preserve">https://www.cocoonmaldives.com/news/cocoon-maldives-wins-2-prestigious-awards-at-sata-2022-</t>
  </si>
  <si>
    <t xml:space="preserve">Cocoon Maldives Wins 2 Prestigious Awards at SATA 2022  | Cocoon Maldives  New</t>
  </si>
  <si>
    <t xml:space="preserve">output/pages/032_cocoon-maldives/diving__cocoonmaldives.com__news-cocoon-maldives-wins-2-prestigious-awards-at-sata-2022.md</t>
  </si>
  <si>
    <t xml:space="preserve">https://www.adaaran.com/selectmeedhupparu/the-island-calendar/</t>
  </si>
  <si>
    <t xml:space="preserve">The Island Calendar | Adaaran Select Meedhupparu</t>
  </si>
  <si>
    <t xml:space="preserve">output/pages/034_adaaran-select-meedhupparu/overview__adaaran.com__selectmeedhupparu-the-island-calendar.md</t>
  </si>
  <si>
    <t xml:space="preserve">https://www.heritancehotels.com/aarah/offers/heritance-exclusive/</t>
  </si>
  <si>
    <t xml:space="preserve">Maldives Resort Offers | Island Getaways | Heritance Aarah</t>
  </si>
  <si>
    <t xml:space="preserve">output/pages/035_heritance-aarah/diving__heritancehotels.com__aarah-offers-heritance-exclusive.md</t>
  </si>
  <si>
    <t xml:space="preserve">https://www.cocoonmaldives.com/lagoon-suite-with-pool</t>
  </si>
  <si>
    <t xml:space="preserve">Lagoon Suite with Pool | Cocoon Maldives Design Hotel</t>
  </si>
  <si>
    <t xml:space="preserve">output/pages/032_cocoon-maldives/diving__cocoonmaldives.com__lagoon-suite-with-pool.md</t>
  </si>
  <si>
    <t xml:space="preserve">https://www.heritancehotels.com/aarah/dining/sky-overwater-bar/</t>
  </si>
  <si>
    <t xml:space="preserve">Maldives Resort Bar | Sky Bar at Heritance Aarah Maldives</t>
  </si>
  <si>
    <t xml:space="preserve">output/pages/035_heritance-aarah/dining__heritancehotels.com__aarah-dining-sky-overwater-bar.md</t>
  </si>
  <si>
    <t xml:space="preserve">https://www.heritancehotels.com/aarah/experiences/things-to-do/</t>
  </si>
  <si>
    <t xml:space="preserve">Things to do | Heritance Hotels</t>
  </si>
  <si>
    <t xml:space="preserve">output/pages/035_heritance-aarah/excursions__heritancehotels.com__aarah-experiences-things-to-do.md</t>
  </si>
  <si>
    <t xml:space="preserve">https://www.cocoonmaldives.com/loabiloabi-bar</t>
  </si>
  <si>
    <t xml:space="preserve">Loabi Loabi Bar | Cocoon Maldives Design Hotel</t>
  </si>
  <si>
    <t xml:space="preserve">output/pages/032_cocoon-maldives/dining__cocoonmaldives.com__loabiloabi-bar.md</t>
  </si>
  <si>
    <t xml:space="preserve">https://www.cocoonmaldives.com/family-beach-villa</t>
  </si>
  <si>
    <t xml:space="preserve">Family Beach Villa | Cocoon Maldives Design Hotel</t>
  </si>
  <si>
    <t xml:space="preserve">output/pages/032_cocoon-maldives/diving__cocoonmaldives.com__family-beach-villa.md</t>
  </si>
  <si>
    <t xml:space="preserve">https://www.heritancehotels.com/aarah/iaso-spa/</t>
  </si>
  <si>
    <t xml:space="preserve">Maldives Spa Resorts | Spa at Heritance Aarah Resort</t>
  </si>
  <si>
    <t xml:space="preserve">output/pages/035_heritance-aarah/spa__heritancehotels.com__aarah-iaso-spa.md</t>
  </si>
  <si>
    <t xml:space="preserve">https://www.heritancehotels.com/aarah/premium-all-inclusive-packages/</t>
  </si>
  <si>
    <t xml:space="preserve">Premium All Inclusive in Maldives | Heritance Aarah Resort</t>
  </si>
  <si>
    <t xml:space="preserve">output/pages/035_heritance-aarah/diving__heritancehotels.com__aarah-premium-all-inclusive-packages.md</t>
  </si>
  <si>
    <t xml:space="preserve">https://www.cocoonmaldives.com/meal-plan-overview</t>
  </si>
  <si>
    <t xml:space="preserve">Meal Plan Overview | Cocoon Maldives Design Hotel</t>
  </si>
  <si>
    <t xml:space="preserve">output/pages/032_cocoon-maldives/diving__cocoonmaldives.com__meal-plan-overview.md</t>
  </si>
  <si>
    <t xml:space="preserve">https://www.cocoonmaldives.com/beach-suite-with-pool</t>
  </si>
  <si>
    <t xml:space="preserve">Beach Suite with Pool | Cocoon Maldives Design Hotel</t>
  </si>
  <si>
    <t xml:space="preserve">output/pages/032_cocoon-maldives/diving__cocoonmaldives.com__beach-suite-with-pool.md</t>
  </si>
  <si>
    <t xml:space="preserve">https://www.heritancehotels.com/aarah/iaso-spa/iaso-spa-special-promotions/</t>
  </si>
  <si>
    <t xml:space="preserve">Maldives Spa Packages | Heritance Aarah | Spa Promotions</t>
  </si>
  <si>
    <t xml:space="preserve">output/pages/035_heritance-aarah/spa__heritancehotels.com__aarah-iaso-spa-iaso-spa-special-promotions.md</t>
  </si>
  <si>
    <t xml:space="preserve">https://www.heritancehotels.com/aarah/facilities/daily-activities-and-entertainment-in-maldives/</t>
  </si>
  <si>
    <t xml:space="preserve">Activities to do in Maldives | Daily Entertainment at Heritance Aarah</t>
  </si>
  <si>
    <t xml:space="preserve">output/pages/035_heritance-aarah/diving__heritancehotels.com__aarah-facilities-daily-activities-and-entertainment-in-maldi.md</t>
  </si>
  <si>
    <t xml:space="preserve">https://www.heritancehotels.com/aarah/offers/free-transfers/</t>
  </si>
  <si>
    <t xml:space="preserve">Free Transfer Offers in Maldives | Heritance Aarah</t>
  </si>
  <si>
    <t xml:space="preserve">output/pages/035_heritance-aarah/diving__heritancehotels.com__aarah-offers-free-transfers.md</t>
  </si>
  <si>
    <t xml:space="preserve">https://www.cocoonmaldives.com/spa</t>
  </si>
  <si>
    <t xml:space="preserve">The Cube Spa | Cocoon Maldives Design Hotel</t>
  </si>
  <si>
    <t xml:space="preserve">output/pages/032_cocoon-maldives/spa__cocoonmaldives.com__spa.md</t>
  </si>
  <si>
    <t xml:space="preserve">https://www.heritancehotels.com/aarah/dining/pizza-shack/</t>
  </si>
  <si>
    <t xml:space="preserve">Maldives Pizza Restaurant | Pizza Shack at Heritance Aarah</t>
  </si>
  <si>
    <t xml:space="preserve">output/pages/035_heritance-aarah/dining__heritancehotels.com__aarah-dining-pizza-shack.md</t>
  </si>
  <si>
    <t xml:space="preserve">https://www.cocoonmaldives.com/adventureawaits</t>
  </si>
  <si>
    <t xml:space="preserve">Events | Cocoon Maldives  Design Hotel</t>
  </si>
  <si>
    <t xml:space="preserve">output/pages/032_cocoon-maldives/events__cocoonmaldives.com__adventureawaits.md</t>
  </si>
  <si>
    <t xml:space="preserve">https://www.heritancehotels.com/aarah/sitemap/</t>
  </si>
  <si>
    <t xml:space="preserve">Sitemap | Heritance Aarah</t>
  </si>
  <si>
    <t xml:space="preserve">output/pages/035_heritance-aarah/other__heritancehotels.com__aarah-sitemap.md</t>
  </si>
  <si>
    <t xml:space="preserve">https://www.heritancehotels.com/aarah/experiences/snorkeling/</t>
  </si>
  <si>
    <t xml:space="preserve">Best Maldives Resorts for Snorkeling | Snorkeling at Aarah</t>
  </si>
  <si>
    <t xml:space="preserve">output/pages/035_heritance-aarah/diving__heritancehotels.com__aarah-experiences-snorkeling.md</t>
  </si>
  <si>
    <t xml:space="preserve">https://www.cocoonmaldives.com/lagoonvilla</t>
  </si>
  <si>
    <t xml:space="preserve">Lagoon Villa | Cocoon Maldives Design Hotel</t>
  </si>
  <si>
    <t xml:space="preserve">output/pages/032_cocoon-maldives/diving__cocoonmaldives.com__lagoonvilla.md</t>
  </si>
  <si>
    <t xml:space="preserve">https://www.cocoonmaldives.com/news</t>
  </si>
  <si>
    <t xml:space="preserve">News | Cocoon Maldives Design Hotel</t>
  </si>
  <si>
    <t xml:space="preserve">output/pages/032_cocoon-maldives/diving__cocoonmaldives.com__news.md</t>
  </si>
  <si>
    <t xml:space="preserve">https://www.heritancehotels.com/aarah/location/</t>
  </si>
  <si>
    <t xml:space="preserve">Maldives Private Island Resort | Heritance Aarah | Location, Raa Atoll</t>
  </si>
  <si>
    <t xml:space="preserve">output/pages/035_heritance-aarah/diving__heritancehotels.com__aarah-location.md</t>
  </si>
  <si>
    <t xml:space="preserve">https://www.cocoonmaldives.com/photostudio</t>
  </si>
  <si>
    <t xml:space="preserve">Photo Studio | Cocoon Maldives Design Hotel</t>
  </si>
  <si>
    <t xml:space="preserve">output/pages/032_cocoon-maldives/diving__cocoonmaldives.com__photostudio.md</t>
  </si>
  <si>
    <t xml:space="preserve">https://www.heritancehotels.com/aarah/iaso-spa/hair-salon-and-nail-services/</t>
  </si>
  <si>
    <t xml:space="preserve">Premium Salon Treatments – Hair &amp; Nails | Heritance Aarah Resort</t>
  </si>
  <si>
    <t xml:space="preserve">output/pages/035_heritance-aarah/dining__heritancehotels.com__aarah-iaso-spa-hair-salon-and-nail-services.md</t>
  </si>
  <si>
    <t xml:space="preserve">https://www.heritancehotels.com/aarah/dining/falhu-overwater-bar/</t>
  </si>
  <si>
    <t xml:space="preserve">Best Bars in Maldives | Falhu Bar at Heritance Aarah</t>
  </si>
  <si>
    <t xml:space="preserve">output/pages/035_heritance-aarah/dining__heritancehotels.com__aarah-dining-falhu-overwater-bar.md</t>
  </si>
  <si>
    <t xml:space="preserve">https://www.heritancehotels.com/aarah/dining/</t>
  </si>
  <si>
    <t xml:space="preserve">Dining in Maldives| Restaurants at Heritance Aarah Resort</t>
  </si>
  <si>
    <t xml:space="preserve">output/pages/035_heritance-aarah/dining__heritancehotels.com__aarah-dining.md</t>
  </si>
  <si>
    <t xml:space="preserve">https://www.heritancehotels.com/aarah/offers/</t>
  </si>
  <si>
    <t xml:space="preserve">Maldives Resort Package | Heritance Aarah Special Offers</t>
  </si>
  <si>
    <t xml:space="preserve">output/pages/035_heritance-aarah/diving__heritancehotels.com__aarah-offers.md</t>
  </si>
  <si>
    <t xml:space="preserve">https://www.cocoonmaldives.com/lagoon-suite-with-slide</t>
  </si>
  <si>
    <t xml:space="preserve">Lagoon Suite with Slide | Cocoon Maldives Design Hotel</t>
  </si>
  <si>
    <t xml:space="preserve">output/pages/032_cocoon-maldives/diving__cocoonmaldives.com__lagoon-suite-with-slide.md</t>
  </si>
  <si>
    <t xml:space="preserve">https://www.heritancehotels.com/aarah/?lang=zh-hans</t>
  </si>
  <si>
    <r>
      <rPr>
        <sz val="11"/>
        <color theme="1"/>
        <rFont val="WenQuanYi Zen Hei"/>
        <family val="2"/>
      </rPr>
      <t xml:space="preserve">马尔代夫高端一价全包度假酒店 </t>
    </r>
    <r>
      <rPr>
        <sz val="11"/>
        <color theme="1"/>
        <rFont val="Calibri"/>
        <family val="2"/>
        <charset val="1"/>
      </rPr>
      <t xml:space="preserve">| </t>
    </r>
    <r>
      <rPr>
        <sz val="11"/>
        <color theme="1"/>
        <rFont val="WenQuanYi Zen Hei"/>
        <family val="2"/>
      </rPr>
      <t xml:space="preserve">瑰宝岛阿拉赫遗产酒店官网</t>
    </r>
  </si>
  <si>
    <t xml:space="preserve">output/pages/035_heritance-aarah/other__heritancehotels.com__aarah.md</t>
  </si>
  <si>
    <t xml:space="preserve">https://www.heritancehotels.com/aarah/iaso-spa-in-maldives/</t>
  </si>
  <si>
    <t xml:space="preserve">output/pages/035_heritance-aarah/spa__heritancehotels.com__aarah-iaso-spa-in-maldives.md</t>
  </si>
  <si>
    <t xml:space="preserve">https://www.cocoonmaldives.com/august-escape-offer</t>
  </si>
  <si>
    <t xml:space="preserve">August Escape Offer | Cocoon Maldives  Design Hotel</t>
  </si>
  <si>
    <t xml:space="preserve">output/pages/032_cocoon-maldives/diving__cocoonmaldives.com__august-escape-offer.md</t>
  </si>
  <si>
    <t xml:space="preserve">https://www.cocoonmaldives.com/beachsuite</t>
  </si>
  <si>
    <t xml:space="preserve">Beach Suite | Cocoon Maldives Design Hotel</t>
  </si>
  <si>
    <t xml:space="preserve">output/pages/032_cocoon-maldives/diving__cocoonmaldives.com__beachsuite.md</t>
  </si>
  <si>
    <t xml:space="preserve">https://www.heritancehotels.com/aarah/dining/udaras-overwater-infinity-pool-bar/</t>
  </si>
  <si>
    <t xml:space="preserve">Maldives Bar | Udaras Infinity Pool Bar | Heritance Aarah</t>
  </si>
  <si>
    <t xml:space="preserve">output/pages/035_heritance-aarah/dining__heritancehotels.com__aarah-dining-udaras-overwater-infinity-pool-bar.md</t>
  </si>
  <si>
    <t xml:space="preserve">https://www.heritancehotels.com/aarah/?lang=ja</t>
  </si>
  <si>
    <t xml:space="preserve">モルディブのプレミアム・オールインクルーシブリゾート｜ヘリタンス・アーラ公式サイト</t>
  </si>
  <si>
    <t xml:space="preserve">https://www.heritancehotels.com/aarah/?lang=ru</t>
  </si>
  <si>
    <t xml:space="preserve">Курорт по системе «Премиум всё включено» на Мальдивах | «Heritance Aarah«</t>
  </si>
  <si>
    <t xml:space="preserve">https://www.cocoonmaldives.com/watersports-diving</t>
  </si>
  <si>
    <t xml:space="preserve">Water Sports &amp; Diving | Cocoon Maldives  Design Hotel</t>
  </si>
  <si>
    <t xml:space="preserve">output/pages/032_cocoon-maldives/diving__cocoonmaldives.com__watersports-diving.md</t>
  </si>
  <si>
    <t xml:space="preserve">https://www.heritancehotels.com/aarah/dining/ambula-overwater-restaurant/?lang=ja</t>
  </si>
  <si>
    <r>
      <rPr>
        <sz val="11"/>
        <color theme="1"/>
        <rFont val="WenQuanYi Zen Hei"/>
        <family val="2"/>
      </rPr>
      <t xml:space="preserve">モルディブ屈指のレストラン </t>
    </r>
    <r>
      <rPr>
        <sz val="11"/>
        <color theme="1"/>
        <rFont val="Calibri"/>
        <family val="2"/>
        <charset val="1"/>
      </rPr>
      <t xml:space="preserve">| </t>
    </r>
    <r>
      <rPr>
        <sz val="11"/>
        <color theme="1"/>
        <rFont val="WenQuanYi Zen Hei"/>
        <family val="2"/>
      </rPr>
      <t xml:space="preserve">ヘリタンス・アーラ、アンブラ・オーバーウォーターレストラン</t>
    </r>
  </si>
  <si>
    <t xml:space="preserve">https://www.heritancehotels.com/aarah/dining/ambula-overwater-restaurant/?lang=zh-hans</t>
  </si>
  <si>
    <r>
      <rPr>
        <sz val="11"/>
        <color theme="1"/>
        <rFont val="WenQuanYi Zen Hei"/>
        <family val="2"/>
      </rPr>
      <t xml:space="preserve">马尔代夫顶级餐厅 </t>
    </r>
    <r>
      <rPr>
        <sz val="11"/>
        <color theme="1"/>
        <rFont val="Calibri"/>
        <family val="2"/>
        <charset val="1"/>
      </rPr>
      <t xml:space="preserve">| </t>
    </r>
    <r>
      <rPr>
        <sz val="11"/>
        <color theme="1"/>
        <rFont val="WenQuanYi Zen Hei"/>
        <family val="2"/>
      </rPr>
      <t xml:space="preserve">瑰宝岛阿拉赫遗产酒店安布拉水上餐厅</t>
    </r>
  </si>
  <si>
    <t xml:space="preserve">https://www.cocoonmaldives.com/dining</t>
  </si>
  <si>
    <t xml:space="preserve">Dining | Cocoon Maldives Design Hotel</t>
  </si>
  <si>
    <t xml:space="preserve">output/pages/032_cocoon-maldives/dining__cocoonmaldives.com__dining.md</t>
  </si>
  <si>
    <t xml:space="preserve">https://www.heritancehotels.com/aarah/wind-surfing/?lang=ja</t>
  </si>
  <si>
    <t xml:space="preserve">モルディブのウィンドサーフィン｜ヘリタンス・アーラ・モルディブ</t>
  </si>
  <si>
    <t xml:space="preserve">output/pages/035_heritance-aarah/diving__heritancehotels.com__aarah-wind-surfing.md</t>
  </si>
  <si>
    <t xml:space="preserve">https://www.cocoonmaldives.com/news/cocoon-maldives-appoints-ahmed-jihad-jay-as-new-general-manager</t>
  </si>
  <si>
    <t xml:space="preserve">Cocoon Maldives Appoints Ahmed Jihad-Jay as New General Manager | Cocoon Maldives  New</t>
  </si>
  <si>
    <t xml:space="preserve">output/pages/032_cocoon-maldives/diving__cocoonmaldives.com__news-cocoon-maldives-appoints-ahmed-jihad-jay-as-new-general.md</t>
  </si>
  <si>
    <t xml:space="preserve">https://www.cocoonmaldives.com/manta-restaurant</t>
  </si>
  <si>
    <t xml:space="preserve">Manta Restaurant | Cocoon Maldives Design Hotel</t>
  </si>
  <si>
    <t xml:space="preserve">output/pages/032_cocoon-maldives/dining__cocoonmaldives.com__manta-restaurant.md</t>
  </si>
  <si>
    <t xml:space="preserve">https://www.heritancehotels.com/aarah/experiences/wind-surfing/?lang=zh-hans</t>
  </si>
  <si>
    <r>
      <rPr>
        <sz val="11"/>
        <color theme="1"/>
        <rFont val="WenQuanYi Zen Hei"/>
        <family val="2"/>
      </rPr>
      <t xml:space="preserve">马尔代夫滑浪风帆 </t>
    </r>
    <r>
      <rPr>
        <sz val="11"/>
        <color theme="1"/>
        <rFont val="Calibri"/>
        <family val="2"/>
        <charset val="1"/>
      </rPr>
      <t xml:space="preserve">| </t>
    </r>
    <r>
      <rPr>
        <sz val="11"/>
        <color theme="1"/>
        <rFont val="WenQuanYi Zen Hei"/>
        <family val="2"/>
      </rPr>
      <t xml:space="preserve">瑰宝岛阿拉赫遗产酒店滑浪风帆体验</t>
    </r>
  </si>
  <si>
    <t xml:space="preserve">https://www.cocoonmaldives.com/accomodation</t>
  </si>
  <si>
    <t xml:space="preserve">Accommodation | Cocoon Maldives Design Hotel</t>
  </si>
  <si>
    <t xml:space="preserve">output/pages/032_cocoon-maldives/diving__cocoonmaldives.com__accomodation.md</t>
  </si>
  <si>
    <t xml:space="preserve">https://www.heritancehotels.com/aarah/dining/ginifati-private-dining/?lang=zh-hans</t>
  </si>
  <si>
    <r>
      <rPr>
        <sz val="11"/>
        <color theme="1"/>
        <rFont val="WenQuanYi Zen Hei"/>
        <family val="2"/>
      </rPr>
      <t xml:space="preserve">马尔代夫吉尼法蒂私密用餐 </t>
    </r>
    <r>
      <rPr>
        <sz val="11"/>
        <color theme="1"/>
        <rFont val="Calibri"/>
        <family val="2"/>
        <charset val="1"/>
      </rPr>
      <t xml:space="preserve">| </t>
    </r>
    <r>
      <rPr>
        <sz val="11"/>
        <color theme="1"/>
        <rFont val="WenQuanYi Zen Hei"/>
        <family val="2"/>
      </rPr>
      <t xml:space="preserve">瑰宝岛阿拉赫遗产酒店餐厅</t>
    </r>
  </si>
  <si>
    <t xml:space="preserve">https://www.cocoonmaldives.com/festive-2024</t>
  </si>
  <si>
    <t xml:space="preserve">Never Before Festival | Cocoon Maldives  Design Hotel</t>
  </si>
  <si>
    <t xml:space="preserve">output/pages/032_cocoon-maldives/diving__cocoonmaldives.com__festive-2024.md</t>
  </si>
  <si>
    <t xml:space="preserve">https://www.heritancehotels.com/aarah/dining/ginifati-private-dining/?lang=ja</t>
  </si>
  <si>
    <r>
      <rPr>
        <sz val="11"/>
        <color theme="1"/>
        <rFont val="WenQuanYi Zen Hei"/>
        <family val="2"/>
      </rPr>
      <t xml:space="preserve">モルディブ・ギニファティ・プライベートダイニング </t>
    </r>
    <r>
      <rPr>
        <sz val="11"/>
        <color theme="1"/>
        <rFont val="Calibri"/>
        <family val="2"/>
        <charset val="1"/>
      </rPr>
      <t xml:space="preserve">| </t>
    </r>
    <r>
      <rPr>
        <sz val="11"/>
        <color theme="1"/>
        <rFont val="WenQuanYi Zen Hei"/>
        <family val="2"/>
      </rPr>
      <t xml:space="preserve">ヘリタンス・アーラのレストラン</t>
    </r>
  </si>
  <si>
    <t xml:space="preserve">https://www.cocoonmaldives.com/what-snewatcocoonmaldives</t>
  </si>
  <si>
    <t xml:space="preserve">What's New at Cocoon Maldives | Cocoon Maldives  Design Hotel</t>
  </si>
  <si>
    <t xml:space="preserve">output/pages/032_cocoon-maldives/diving__cocoonmaldives.com__what-snewatcocoonmaldives.md</t>
  </si>
  <si>
    <t xml:space="preserve">https://www.heritancehotels.com/aarah/storrington-collective-family-getaway/?lang=ja</t>
  </si>
  <si>
    <r>
      <rPr>
        <sz val="11"/>
        <color theme="1"/>
        <rFont val="WenQuanYi Zen Hei"/>
        <family val="2"/>
      </rPr>
      <t xml:space="preserve">モルディブで家族旅行 </t>
    </r>
    <r>
      <rPr>
        <sz val="11"/>
        <color theme="1"/>
        <rFont val="Calibri"/>
        <family val="2"/>
        <charset val="1"/>
      </rPr>
      <t xml:space="preserve">| Heritance Hotels</t>
    </r>
  </si>
  <si>
    <t xml:space="preserve">output/pages/035_heritance-aarah/kids__heritancehotels.com__aarah-storrington-collective-family-getaway.md</t>
  </si>
  <si>
    <t xml:space="preserve">https://www.cocoonmaldives.com/offer</t>
  </si>
  <si>
    <t xml:space="preserve">output/pages/032_cocoon-maldives/diving__cocoonmaldives.com__offer.md</t>
  </si>
  <si>
    <t xml:space="preserve">https://www.heritancehotels.com/aarah/storrington-collective-family-getaway/?lang=ru</t>
  </si>
  <si>
    <t xml:space="preserve">https://www.heritancehotels.com/aarah/offers/family-getaway/?lang=zh-hans</t>
  </si>
  <si>
    <r>
      <rPr>
        <sz val="11"/>
        <color theme="1"/>
        <rFont val="WenQuanYi Zen Hei"/>
        <family val="2"/>
      </rPr>
      <t xml:space="preserve">马尔代夫家庭度假之旅 </t>
    </r>
    <r>
      <rPr>
        <sz val="11"/>
        <color theme="1"/>
        <rFont val="Calibri"/>
        <family val="2"/>
        <charset val="1"/>
      </rPr>
      <t xml:space="preserve">| Heritance Hotels</t>
    </r>
  </si>
  <si>
    <t xml:space="preserve">output/pages/035_heritance-aarah/kids__heritancehotels.com__aarah-offers-family-getaway.md</t>
  </si>
  <si>
    <t xml:space="preserve">https://www.heritancehotels.com/aarah/%d0%bf%d1%80%d0%b5%d0%b4%d0%bb%d0%be%d0%b6%d0%b5%d0%bd%d0%b8%d1%8f/family-getaway/?lang=ru</t>
  </si>
  <si>
    <t xml:space="preserve">output/pages/035_heritance-aarah/diving__heritancehotels.com__aarah-d0-bf-d1-80-d0-b5-d0-b4-d0-bb-d0-be-d0-b6-d0-b5-d0-bd-.md</t>
  </si>
  <si>
    <t xml:space="preserve">https://veligandu.com/blog/2025/08/30/join-my-ocean-world-at-veligandu/</t>
  </si>
  <si>
    <t xml:space="preserve">Join My Ocean World - Excusions &amp; Watersports</t>
  </si>
  <si>
    <t xml:space="preserve">output/pages/038_veligandu-maldives-resort-island/diving__veligandu.com__blog-2025-08-30-join-my-ocean-world-at-veligandu.md</t>
  </si>
  <si>
    <t xml:space="preserve">https://veligandu.com/blog/2026/03/27/veligandu-sensory-wine-tasting-journey/</t>
  </si>
  <si>
    <t xml:space="preserve">Veligandus' Sensory Wine Tasting Journey - Veligandu Maldives</t>
  </si>
  <si>
    <t xml:space="preserve">output/pages/038_veligandu-maldives-resort-island/diving__veligandu.com__blog-2026-03-27-veligandu-sensory-wine-tasting-journey.md</t>
  </si>
  <si>
    <t xml:space="preserve">https://www.cocoonmaldives.com/wedding</t>
  </si>
  <si>
    <t xml:space="preserve">Wedding | Cocoon Maldives Design Hotel</t>
  </si>
  <si>
    <t xml:space="preserve">output/pages/032_cocoon-maldives/wedding__cocoonmaldives.com__wedding.md</t>
  </si>
  <si>
    <t xml:space="preserve">https://veligandu.com/blog/2026/07/03/sustainable-food-how-pineapples-are-repurposed/</t>
  </si>
  <si>
    <t xml:space="preserve">Sustainable Food: One Pineapple, Endless Possibilities - Veligandu Maldives</t>
  </si>
  <si>
    <t xml:space="preserve">output/pages/038_veligandu-maldives-resort-island/dining__veligandu.com__blog-2026-07-03-sustainable-food-how-pineapples-are-repurpos.md</t>
  </si>
  <si>
    <t xml:space="preserve">https://veligandu.com/blog/2026/05/06/protecting-the-beauty-beneath-the-surface-coral-restoration/</t>
  </si>
  <si>
    <t xml:space="preserve">Coral Restoration at Veligandu Maldives | Protecting Our Reef Protecting The Beauty Beneath The Surface - Coral Restorat</t>
  </si>
  <si>
    <t xml:space="preserve">output/pages/038_veligandu-maldives-resort-island/dining__veligandu.com__blog-2026-05-06-protecting-the-beauty-beneath-the-surface-co.md</t>
  </si>
  <si>
    <t xml:space="preserve">https://veligandu.com/blog/2026/07/30/the-dive-every-diver-talks-about-veligandu-maldives/</t>
  </si>
  <si>
    <t xml:space="preserve">Madivaru Corner Dive Site: The Best Channel Dive Near Veligandu Maldives - Veligandu Maldives</t>
  </si>
  <si>
    <t xml:space="preserve">output/pages/038_veligandu-maldives-resort-island/diving__veligandu.com__blog-2026-07-30-the-dive-every-diver-talks-about-veligandu-m.md</t>
  </si>
  <si>
    <t xml:space="preserve">https://veligandu.com/blog/2026/01/09/world-class-padel-pickleball-veligandu-maldives/</t>
  </si>
  <si>
    <t xml:space="preserve">World-Class Padel &amp; Pickleball Comes to Veligandu Maldives - Veligandu Maldives</t>
  </si>
  <si>
    <t xml:space="preserve">output/pages/038_veligandu-maldives-resort-island/diving__veligandu.com__blog-2026-01-09-world-class-padel-pickleball-veligandu-maldi.md</t>
  </si>
  <si>
    <t xml:space="preserve">https://veligandu.com/blog/2026/02/09/luxury-yachting-at-veligandu/</t>
  </si>
  <si>
    <t xml:space="preserve">Luxury Yacht Experiences at Veligandu Maldives - Veligandu Maldives</t>
  </si>
  <si>
    <t xml:space="preserve">output/pages/038_veligandu-maldives-resort-island/diving__veligandu.com__blog-2026-02-09-luxury-yachting-at-veligandu.md</t>
  </si>
  <si>
    <t xml:space="preserve">https://veligandu.com/gallery/</t>
  </si>
  <si>
    <t xml:space="preserve">Gallery - Veligandu Maldives</t>
  </si>
  <si>
    <t xml:space="preserve">output/pages/038_veligandu-maldives-resort-island/diving__veligandu.com__gallery.md</t>
  </si>
  <si>
    <t xml:space="preserve">https://www.jawakaraislands.com/</t>
  </si>
  <si>
    <t xml:space="preserve">jawakaraislands.com is registered at Namecheap</t>
  </si>
  <si>
    <t xml:space="preserve">output/pages/029_dheruhfinolhu-by-jawakara-islands-maldives/overview__jawakaraislands.com__home.md</t>
  </si>
  <si>
    <t xml:space="preserve">https://veligandu.com/blog/2025/09/30/bars-mixology-crafting-moments-in-every-pour/</t>
  </si>
  <si>
    <t xml:space="preserve">Bars &amp; mixology - Crafting Moments In Every Pour - Veligandu Maldives</t>
  </si>
  <si>
    <t xml:space="preserve">output/pages/038_veligandu-maldives-resort-island/dining__veligandu.com__blog-2025-09-30-bars-mixology-crafting-moments-in-every-pour.md</t>
  </si>
  <si>
    <t xml:space="preserve">https://veligandu.com/blog/2026/09/07/discover-typti-at-veligandu/</t>
  </si>
  <si>
    <t xml:space="preserve">Discover TYPTI, the new racquet sport in Veligandu - Veligandu Maldives</t>
  </si>
  <si>
    <t xml:space="preserve">output/pages/038_veligandu-maldives-resort-island/diving__veligandu.com__blog-2026-09-07-discover-typti-at-veligandu.md</t>
  </si>
  <si>
    <t xml:space="preserve">https://www.cocoonmaldives.com/faq</t>
  </si>
  <si>
    <t xml:space="preserve">Frequently Asked Questions | Cocoon Maldives  Design Hotel</t>
  </si>
  <si>
    <t xml:space="preserve">output/pages/032_cocoon-maldives/diving__cocoonmaldives.com__faq.md</t>
  </si>
  <si>
    <t xml:space="preserve">https://www.cocoonmaldives.com/experiences</t>
  </si>
  <si>
    <t xml:space="preserve">Experiences | Cocoon Maldives Design Hotel</t>
  </si>
  <si>
    <t xml:space="preserve">output/pages/032_cocoon-maldives/diving__cocoonmaldives.com__experiences.md</t>
  </si>
  <si>
    <t xml:space="preserve">https://www.cocoonmaldives.com/lago-design</t>
  </si>
  <si>
    <t xml:space="preserve">LAGO | Cocoon Maldives Design Hotel</t>
  </si>
  <si>
    <t xml:space="preserve">output/pages/032_cocoon-maldives/diving__cocoonmaldives.com__lago-design.md</t>
  </si>
  <si>
    <t xml:space="preserve">https://www.cocoonmaldives.com/winter-bliss-offer</t>
  </si>
  <si>
    <t xml:space="preserve">Winter Bliss Offer | Cocoon Maldives Design Hotel</t>
  </si>
  <si>
    <t xml:space="preserve">output/pages/032_cocoon-maldives/diving__cocoonmaldives.com__winter-bliss-offer.md</t>
  </si>
  <si>
    <t xml:space="preserve">https://www.cocoonmaldives.com/fishing</t>
  </si>
  <si>
    <t xml:space="preserve">Fishing | Cocoon Maldives Design Hotel</t>
  </si>
  <si>
    <t xml:space="preserve">output/pages/032_cocoon-maldives/diving__cocoonmaldives.com__fishing.md</t>
  </si>
  <si>
    <t xml:space="preserve">https://www.cocoonmaldives.com/privacy</t>
  </si>
  <si>
    <t xml:space="preserve">Privacy | Cocoon Maldives Design Hotel | Maldives</t>
  </si>
  <si>
    <t xml:space="preserve">output/pages/032_cocoon-maldives/diving__cocoonmaldives.com__privacy.md</t>
  </si>
  <si>
    <t xml:space="preserve">https://veligandu.com/locations.kml</t>
  </si>
  <si>
    <t xml:space="preserve">Locations Sitemap - Veligandu Maldives</t>
  </si>
  <si>
    <t xml:space="preserve">output/pages/038_veligandu-maldives-resort-island/diving__veligandu.com__locations-kml.md</t>
  </si>
  <si>
    <t xml:space="preserve">https://veligandu.com/blog/2025/05/22/a-3-day-escape-to-veligandu/</t>
  </si>
  <si>
    <t xml:space="preserve">A 3-Day Escape to Veligandu - Veligandu Maldives</t>
  </si>
  <si>
    <t xml:space="preserve">output/pages/038_veligandu-maldives-resort-island/diving__veligandu.com__blog-2025-05-22-a-3-day-escape-to-veligandu.md</t>
  </si>
  <si>
    <t xml:space="preserve">https://veligandu.com/elementor-707/</t>
  </si>
  <si>
    <t xml:space="preserve">Template 1 - Veligandu Maldives</t>
  </si>
  <si>
    <t xml:space="preserve">output/pages/038_veligandu-maldives-resort-island/diving__veligandu.com__elementor-707.md</t>
  </si>
  <si>
    <t xml:space="preserve">https://veligandu.com/blog/2025/05/24/family-travel-to-maldives-with-teenagers/</t>
  </si>
  <si>
    <t xml:space="preserve">Fun Maldives Vacations for Families with Teens - Veligandu Maldives</t>
  </si>
  <si>
    <t xml:space="preserve">output/pages/038_veligandu-maldives-resort-island/diving__veligandu.com__blog-2025-05-24-family-travel-to-maldives-with-teenagers.md</t>
  </si>
  <si>
    <t xml:space="preserve">https://www.cocoonmaldives.com/octopus-restaurant</t>
  </si>
  <si>
    <t xml:space="preserve">Octopus Restaurant | Cocoon Maldives Design Hotel</t>
  </si>
  <si>
    <t xml:space="preserve">output/pages/032_cocoon-maldives/dining__cocoonmaldives.com__octopus-restaurant.md</t>
  </si>
  <si>
    <t xml:space="preserve">https://www.cocoonmaldives.com/kids-club</t>
  </si>
  <si>
    <t xml:space="preserve">Kids Club | Cocoon Maldives Design Hotel</t>
  </si>
  <si>
    <t xml:space="preserve">output/pages/032_cocoon-maldives/diving__cocoonmaldives.com__kids-club.md</t>
  </si>
  <si>
    <t xml:space="preserve">https://www.cocoonmaldives.com/family-getaway</t>
  </si>
  <si>
    <t xml:space="preserve">Family Getaway | Cocoon Maldives</t>
  </si>
  <si>
    <t xml:space="preserve">output/pages/032_cocoon-maldives/diving__cocoonmaldives.com__family-getaway.md</t>
  </si>
  <si>
    <t xml:space="preserve">https://www.cocoonmaldives.com/honeymoon-getaway</t>
  </si>
  <si>
    <t xml:space="preserve">Honeymoon Getaway | Cocoon Maldives  Design Hotel</t>
  </si>
  <si>
    <t xml:space="preserve">output/pages/032_cocoon-maldives/wedding__cocoonmaldives.com__honeymoon-getaway.md</t>
  </si>
  <si>
    <t xml:space="preserve">https://www.cocoonmaldives.com/festive</t>
  </si>
  <si>
    <t xml:space="preserve">Festive | Cocoon Maldives Design Hotel</t>
  </si>
  <si>
    <t xml:space="preserve">output/pages/032_cocoon-maldives/diving__cocoonmaldives.com__festive.md</t>
  </si>
  <si>
    <t xml:space="preserve">https://www.cocoonmaldives.com/excursions</t>
  </si>
  <si>
    <t xml:space="preserve">Excursions | Cocoon Maldives Design Hotel</t>
  </si>
  <si>
    <t xml:space="preserve">output/pages/032_cocoon-maldives/diving__cocoonmaldives.com__excursions.md</t>
  </si>
  <si>
    <t xml:space="preserve">https://veligandu.com/blog/2026/09/08/active-holidays-in-maldives-with-veligandu/</t>
  </si>
  <si>
    <t xml:space="preserve">Active Holiday in the Maldives: Move, Play &amp; Relax - Veligandu Maldives</t>
  </si>
  <si>
    <t xml:space="preserve">output/pages/038_veligandu-maldives-resort-island/diving__veligandu.com__blog-2026-09-08-active-holidays-in-maldives-with-veligandu.md</t>
  </si>
  <si>
    <t xml:space="preserve">https://www.cocoonmaldives.com/beachvilla</t>
  </si>
  <si>
    <t xml:space="preserve">Beach Villa | Cocoon Maldives Design Hotel</t>
  </si>
  <si>
    <t xml:space="preserve">output/pages/032_cocoon-maldives/diving__cocoonmaldives.com__beachvilla.md</t>
  </si>
  <si>
    <t xml:space="preserve">https://www.cocoonmaldives.com/news/manta-restaurant-wins-traveler's-choice-award-by-tripadvisor</t>
  </si>
  <si>
    <t xml:space="preserve">Manta Restaurant Wins Traveler's Choice Award by TripAdvisor | Cocoon Maldives  New</t>
  </si>
  <si>
    <t xml:space="preserve">output/pages/032_cocoon-maldives/dining__cocoonmaldives.com__news-manta-restaurant-wins-traveler-s-choice-award-by-tripad.md</t>
  </si>
  <si>
    <t xml:space="preserve">https://veligandu.com/blog/2025/08/04/through-my-hands-through-my-heart-discover-himeyn-spa/</t>
  </si>
  <si>
    <t xml:space="preserve">Melia's Journey at Himeyn Spa - Veligandu Maldives</t>
  </si>
  <si>
    <t xml:space="preserve">output/pages/038_veligandu-maldives-resort-island/spa__veligandu.com__blog-2025-08-04-through-my-hands-through-my-heart-discover-h.md</t>
  </si>
  <si>
    <t xml:space="preserve">https://veligandu.com/blog/2026/07/29/ocean-adventures-beyond-the-reefs-of-veligandu-maldives/</t>
  </si>
  <si>
    <t xml:space="preserve">Maldives' unforgettable adventures - Veligandu Maldives</t>
  </si>
  <si>
    <t xml:space="preserve">output/pages/038_veligandu-maldives-resort-island/diving__veligandu.com__blog-2026-07-29-ocean-adventures-beyond-the-reefs-of-veligan.md</t>
  </si>
  <si>
    <t xml:space="preserve">https://veligandu.com/blog/2025/08/29/hot-grill-and-floating-tea-at-veligandu/</t>
  </si>
  <si>
    <t xml:space="preserve">New Dining Experiences at Veligandu</t>
  </si>
  <si>
    <t xml:space="preserve">output/pages/038_veligandu-maldives-resort-island/dining__veligandu.com__blog-2025-08-29-hot-grill-and-floating-tea-at-veligandu.md</t>
  </si>
  <si>
    <t xml:space="preserve">https://veligandu.com/blog/2026/05/25/how-to-celebrate-weddings-birtdays-milestones-in-maldives/</t>
  </si>
  <si>
    <t xml:space="preserve">How to celebrate weddings, babymoons, birthdays &amp; milestones in Maldives - Veligandu Maldives</t>
  </si>
  <si>
    <t xml:space="preserve">output/pages/038_veligandu-maldives-resort-island/wedding__veligandu.com__blog-2026-05-25-how-to-celebrate-weddings-birtdays-milestone.md</t>
  </si>
  <si>
    <t xml:space="preserve">https://veligandu.com/blog/2026/06/30/renewable-energy-nitiatives-at-veligandu-maldives/</t>
  </si>
  <si>
    <t xml:space="preserve">Powering Paradise with Renewable Energy - Veligandu Maldives</t>
  </si>
  <si>
    <t xml:space="preserve">output/pages/038_veligandu-maldives-resort-island/diving__veligandu.com__blog-2026-06-30-renewable-energy-nitiatives-at-veligandu-mal.md</t>
  </si>
  <si>
    <t xml:space="preserve">https://veligandu.com/blog/2024/08/23/veligandu-maldives-logo-the-story/</t>
  </si>
  <si>
    <t xml:space="preserve">Veligandu Maldives Logo – The Story - Veligandu Maldives</t>
  </si>
  <si>
    <t xml:space="preserve">output/pages/038_veligandu-maldives-resort-island/diving__veligandu.com__blog-2024-08-23-veligandu-maldives-logo-the-story.md</t>
  </si>
  <si>
    <t xml:space="preserve">https://veligandu.com/blog/2026/05/23/best-time-to-snorkel-at-veligandu-maldives-house-reef/</t>
  </si>
  <si>
    <t xml:space="preserve">Best time to snorkel at the House Reef of Veligandu Maldives - Veligandu Maldives</t>
  </si>
  <si>
    <t xml:space="preserve">output/pages/038_veligandu-maldives-resort-island/diving__veligandu.com__blog-2026-05-23-best-time-to-snorkel-at-veligandu-maldives-h.md</t>
  </si>
  <si>
    <t xml:space="preserve">https://veligandu.com/blog/2025/10/11/meet-the-team-villa-attendant-shahid/</t>
  </si>
  <si>
    <t xml:space="preserve">Meet The Team - Villa Attendant Shahid - Veligandu Maldives</t>
  </si>
  <si>
    <t xml:space="preserve">output/pages/038_veligandu-maldives-resort-island/diving__veligandu.com__blog-2025-10-11-meet-the-team-villa-attendant-shahid.md</t>
  </si>
  <si>
    <t xml:space="preserve">https://veligandu.com/blog/2025/08/03/your-island-your-way-villas-for-all-ages/</t>
  </si>
  <si>
    <t xml:space="preserve">Veligandu Villa Options for Families &amp; Adults - Veligandu Maldives</t>
  </si>
  <si>
    <t xml:space="preserve">output/pages/038_veligandu-maldives-resort-island/diving__veligandu.com__blog-2025-08-03-your-island-your-way-villas-for-all-ages.md</t>
  </si>
  <si>
    <t xml:space="preserve">https://veligandu.com/blog/2025/04/04/discover-the-graceful-giants-of-the-maldives-manta-rays-and-eagle-rays/</t>
  </si>
  <si>
    <t xml:space="preserve">Graceful Giants of Maldives: Manta Rays and Eagle Rays - Veligandu Maldives</t>
  </si>
  <si>
    <t xml:space="preserve">output/pages/038_veligandu-maldives-resort-island/diving__veligandu.com__blog-2025-04-04-discover-the-graceful-giants-of-the-maldives.md</t>
  </si>
  <si>
    <t xml:space="preserve">https://veligandu.com/blog/2024/08/24/mas-riha-maldivian-fish-curry-by-chef-didi-taste-of-maldives-by-veligandu/</t>
  </si>
  <si>
    <t xml:space="preserve">Mas Riha - Cook a Maldivian Fish Curry | Taste Of Maldives - Veligandu Maldives</t>
  </si>
  <si>
    <t xml:space="preserve">output/pages/038_veligandu-maldives-resort-island/diving__veligandu.com__blog-2024-08-24-mas-riha-maldivian-fish-curry-by-chef-didi-t.md</t>
  </si>
  <si>
    <t xml:space="preserve">https://veligandu.com/blog/2025/05/18/one-island-infinite-wedding-options/</t>
  </si>
  <si>
    <t xml:space="preserve">Veligandu Vows: One Island, Infinite Wedding Dreams - Veligandu Maldives</t>
  </si>
  <si>
    <t xml:space="preserve">output/pages/038_veligandu-maldives-resort-island/wedding__veligandu.com__blog-2025-05-18-one-island-infinite-wedding-options.md</t>
  </si>
  <si>
    <t xml:space="preserve">https://veligandu.com/blog/2025/03/05/exploring-the-vibrant-coral-reefs-of-veligandu/</t>
  </si>
  <si>
    <t xml:space="preserve">Exploring the Vibrant Coral Reefs of Veligandu - Veligandu Maldives</t>
  </si>
  <si>
    <t xml:space="preserve">output/pages/038_veligandu-maldives-resort-island/diving__veligandu.com__blog-2025-03-05-exploring-the-vibrant-coral-reefs-of-veligan.md</t>
  </si>
  <si>
    <t xml:space="preserve">https://veligandu.com/blog/category/blog/</t>
  </si>
  <si>
    <t xml:space="preserve">Blog - Veligandu Maldives</t>
  </si>
  <si>
    <t xml:space="preserve">output/pages/038_veligandu-maldives-resort-island/diving__veligandu.com__blog-category-blog.md</t>
  </si>
  <si>
    <t xml:space="preserve">https://veligandu.com/blog/2026/07/05/hidden-touches-of-sustainable-luxury/</t>
  </si>
  <si>
    <t xml:space="preserve">The Thoughtful Side Of Sustainable Luxury - Veligandu Maldives</t>
  </si>
  <si>
    <t xml:space="preserve">output/pages/038_veligandu-maldives-resort-island/diving__veligandu.com__blog-2026-07-05-hidden-touches-of-sustainable-luxury.md</t>
  </si>
  <si>
    <t xml:space="preserve">https://veligandu.com/cookie-policy/</t>
  </si>
  <si>
    <t xml:space="preserve">Cookie Policy - Veligandu Maldives</t>
  </si>
  <si>
    <t xml:space="preserve">output/pages/038_veligandu-maldives-resort-island/diving__veligandu.com__cookie-policy.md</t>
  </si>
  <si>
    <t xml:space="preserve">https://veligandu.com/blog/2025/12/05/moments-we-love-to-create-for-you-lifestyle-recommendations/</t>
  </si>
  <si>
    <t xml:space="preserve">Moments we love to create for you - Lifestyle Recommendations - Veligandu Maldives</t>
  </si>
  <si>
    <t xml:space="preserve">output/pages/038_veligandu-maldives-resort-island/dining__veligandu.com__blog-2025-12-05-moments-we-love-to-create-for-you-lifestyle-.md</t>
  </si>
  <si>
    <t xml:space="preserve">https://dhigufaru.com/</t>
  </si>
  <si>
    <t xml:space="preserve">Dhigufaru Island Resort - Baa Atoll, Maldives</t>
  </si>
  <si>
    <t xml:space="preserve">output/pages/043_dhigufaru-island-resort/diving__dhigufaru.com__home.md</t>
  </si>
  <si>
    <t xml:space="preserve">https://dhigufaru.com/experiences/stargazing-cruise/</t>
  </si>
  <si>
    <t xml:space="preserve">Stargazing Cruise – Dhigufaru Island Resort, Maldives</t>
  </si>
  <si>
    <t xml:space="preserve">output/pages/043_dhigufaru-island-resort/diving__dhigufaru.com__experiences-stargazing-cruise.md</t>
  </si>
  <si>
    <t xml:space="preserve">https://www.saiihotels.com/lagoon-maldives/</t>
  </si>
  <si>
    <t xml:space="preserve">Maldives Resort | SAii Lagoon Maldives Official Site</t>
  </si>
  <si>
    <t xml:space="preserve">output/pages/045_saii-lagoon-maldives/diving__saiihotels.com__lagoon-maldives.md</t>
  </si>
  <si>
    <t xml:space="preserve">https://dhigufaru.com/experiences/</t>
  </si>
  <si>
    <t xml:space="preserve">Experiences – Dhigufaru Island Resort, Maldives</t>
  </si>
  <si>
    <t xml:space="preserve">output/pages/043_dhigufaru-island-resort/diving__dhigufaru.com__experiences.md</t>
  </si>
  <si>
    <t xml:space="preserve">https://dhigufaru.com/wine-dine/dhandifulhu-restaurant/</t>
  </si>
  <si>
    <t xml:space="preserve">Dhandifulhu Restaurant – Dhigufaru Island Resort, Maldives</t>
  </si>
  <si>
    <t xml:space="preserve">output/pages/043_dhigufaru-island-resort/dining__dhigufaru.com__wine-dine-dhandifulhu-restaurant.md</t>
  </si>
  <si>
    <t xml:space="preserve">https://dhigufaru.com/spa/treatment-rooms/</t>
  </si>
  <si>
    <t xml:space="preserve">Treatment rooms – Dhigufaru Island Resort, Maldives</t>
  </si>
  <si>
    <t xml:space="preserve">output/pages/043_dhigufaru-island-resort/dining__dhigufaru.com__spa-treatment-rooms.md</t>
  </si>
  <si>
    <t xml:space="preserve">https://dhigufaru.com/experiences/fishing-excursions/</t>
  </si>
  <si>
    <t xml:space="preserve">Fishing Excursions – Dhigufaru Island Resort, Maldives</t>
  </si>
  <si>
    <t xml:space="preserve">output/pages/043_dhigufaru-island-resort/diving__dhigufaru.com__experiences-fishing-excursions.md</t>
  </si>
  <si>
    <t xml:space="preserve">https://dhigufaru.com/accommodation/sangu-suite/</t>
  </si>
  <si>
    <t xml:space="preserve">Sangu Suite – Dhigufaru Island Resort, Maldives</t>
  </si>
  <si>
    <t xml:space="preserve">output/pages/043_dhigufaru-island-resort/diving__dhigufaru.com__accommodation-sangu-suite.md</t>
  </si>
  <si>
    <t xml:space="preserve">https://dhigufaru.com/experiences/recreation-center/</t>
  </si>
  <si>
    <t xml:space="preserve">Thundi Recreation Center – Dhigufaru Island Resort, Maldives</t>
  </si>
  <si>
    <t xml:space="preserve">output/pages/043_dhigufaru-island-resort/dining__dhigufaru.com__experiences-recreation-center.md</t>
  </si>
  <si>
    <t xml:space="preserve">https://dhigufaru.com/accommodation/pool-beach-villa/</t>
  </si>
  <si>
    <t xml:space="preserve">Pool Beach Villa – Dhigufaru Island Resort, Maldives</t>
  </si>
  <si>
    <t xml:space="preserve">output/pages/043_dhigufaru-island-resort/diving__dhigufaru.com__accommodation-pool-beach-villa.md</t>
  </si>
  <si>
    <t xml:space="preserve">https://dhigufaru.com/accommodation/semi-water-villa/</t>
  </si>
  <si>
    <t xml:space="preserve">Semi Water Villa – Dhigufaru Island Resort, Maldives</t>
  </si>
  <si>
    <t xml:space="preserve">output/pages/043_dhigufaru-island-resort/diving__dhigufaru.com__accommodation-semi-water-villa.md</t>
  </si>
  <si>
    <t xml:space="preserve">https://dhigufaru.com/spa/</t>
  </si>
  <si>
    <t xml:space="preserve">Funa Spa – Dhigufaru Island Resort, Maldives</t>
  </si>
  <si>
    <t xml:space="preserve">output/pages/043_dhigufaru-island-resort/spa__dhigufaru.com__spa.md</t>
  </si>
  <si>
    <t xml:space="preserve">https://dhigufaru.com/weddings/</t>
  </si>
  <si>
    <t xml:space="preserve">Weddings in the Maldives – Dhigufaru Island Resort, Maldives</t>
  </si>
  <si>
    <t xml:space="preserve">output/pages/043_dhigufaru-island-resort/wedding__dhigufaru.com__weddings.md</t>
  </si>
  <si>
    <t xml:space="preserve">https://dhigufaru.com/spa/foot-therapy/</t>
  </si>
  <si>
    <t xml:space="preserve">Foot Therapy – Dhigufaru Island Resort, Maldives</t>
  </si>
  <si>
    <t xml:space="preserve">output/pages/043_dhigufaru-island-resort/spa__dhigufaru.com__spa-foot-therapy.md</t>
  </si>
  <si>
    <t xml:space="preserve">https://dhigufaru.com/experiences/dolphin-cruise/</t>
  </si>
  <si>
    <t xml:space="preserve">Dolphin Cruise – Dhigufaru Island Resort, Maldives</t>
  </si>
  <si>
    <t xml:space="preserve">output/pages/043_dhigufaru-island-resort/diving__dhigufaru.com__experiences-dolphin-cruise.md</t>
  </si>
  <si>
    <t xml:space="preserve">https://dhigufaru.com/story/</t>
  </si>
  <si>
    <t xml:space="preserve">Story – Dhigufaru Island Resort, Maldives</t>
  </si>
  <si>
    <t xml:space="preserve">output/pages/043_dhigufaru-island-resort/diving__dhigufaru.com__story.md</t>
  </si>
  <si>
    <t xml:space="preserve">https://dhigufaru.com/spa/sauna-steam-room/</t>
  </si>
  <si>
    <t xml:space="preserve">Sauna &amp; Steam Room – Dhigufaru Island Resort, Maldives</t>
  </si>
  <si>
    <t xml:space="preserve">output/pages/043_dhigufaru-island-resort/spa__dhigufaru.com__spa-sauna-steam-room.md</t>
  </si>
  <si>
    <t xml:space="preserve">https://dhigufaru.com/accommodation/water-villa/</t>
  </si>
  <si>
    <t xml:space="preserve">Water Villa – Dhigufaru Island Resort, Maldives</t>
  </si>
  <si>
    <t xml:space="preserve">output/pages/043_dhigufaru-island-resort/diving__dhigufaru.com__accommodation-water-villa.md</t>
  </si>
  <si>
    <t xml:space="preserve">https://dhigufaru.com/experiences/baraveli-kids-club/</t>
  </si>
  <si>
    <t xml:space="preserve">Baraveli Kids Club – Dhigufaru Island Resort, Maldives</t>
  </si>
  <si>
    <t xml:space="preserve">output/pages/043_dhigufaru-island-resort/dining__dhigufaru.com__experiences-baraveli-kids-club.md</t>
  </si>
  <si>
    <t xml:space="preserve">https://dhigufaru.com/wine-dine/in-villa-dining/</t>
  </si>
  <si>
    <t xml:space="preserve">In-Villa Dining – Dhigufaru Island Resort, Maldives</t>
  </si>
  <si>
    <t xml:space="preserve">output/pages/043_dhigufaru-island-resort/dining__dhigufaru.com__wine-dine-in-villa-dining.md</t>
  </si>
  <si>
    <t xml:space="preserve">https://dhigufaru.com/wine-dine/thundi-pool-bar/</t>
  </si>
  <si>
    <t xml:space="preserve">Thundi Pool Bar – Dhigufaru Island Resort, Maldives</t>
  </si>
  <si>
    <t xml:space="preserve">output/pages/043_dhigufaru-island-resort/dining__dhigufaru.com__wine-dine-thundi-pool-bar.md</t>
  </si>
  <si>
    <t xml:space="preserve">https://dhigufaru.com/inquiry/</t>
  </si>
  <si>
    <t xml:space="preserve">Inquiry – Dhigufaru Island Resort, Maldives</t>
  </si>
  <si>
    <t xml:space="preserve">output/pages/043_dhigufaru-island-resort/diving__dhigufaru.com__inquiry.md</t>
  </si>
  <si>
    <t xml:space="preserve">https://dhigufaru.com/spa/salon/</t>
  </si>
  <si>
    <t xml:space="preserve">Salon – Dhigufaru Island Resort, Maldives</t>
  </si>
  <si>
    <t xml:space="preserve">output/pages/043_dhigufaru-island-resort/spa__dhigufaru.com__spa-salon.md</t>
  </si>
  <si>
    <t xml:space="preserve">https://dhigufaru.com/privacy-policy/</t>
  </si>
  <si>
    <t xml:space="preserve">Privacy Policy – Dhigufaru Island Resort, Maldives</t>
  </si>
  <si>
    <t xml:space="preserve">output/pages/043_dhigufaru-island-resort/diving__dhigufaru.com__privacy-policy.md</t>
  </si>
  <si>
    <t xml:space="preserve">https://hotel.hardrock.com/maldives/</t>
  </si>
  <si>
    <t xml:space="preserve">Maldives Island Resort | Hard Rock Hotel Maldives Official Site</t>
  </si>
  <si>
    <t xml:space="preserve">output/pages/044_hard-rock-hotel-maldives/diving__hotel.hardrock.com__maldives.md</t>
  </si>
  <si>
    <t xml:space="preserve">https://dhigufaru.com/terms-conditions/</t>
  </si>
  <si>
    <t xml:space="preserve">Terms &amp; Conditions – Dhigufaru Island Resort, Maldives</t>
  </si>
  <si>
    <t xml:space="preserve">output/pages/043_dhigufaru-island-resort/diving__dhigufaru.com__terms-conditions.md</t>
  </si>
  <si>
    <t xml:space="preserve">https://hotel.hardrock.com/maldives/eat-and-drink.aspx</t>
  </si>
  <si>
    <t xml:space="preserve">Dining in Maldives | Eat &amp; Drink | Hard Rock Hotel Maldives</t>
  </si>
  <si>
    <t xml:space="preserve">output/pages/044_hard-rock-hotel-maldives/dining__hotel.hardrock.com__maldives-eat-and-drink-aspx.md</t>
  </si>
  <si>
    <t xml:space="preserve">https://dhigufaru.com/experiences/local-island-visits/</t>
  </si>
  <si>
    <t xml:space="preserve">Local Island Visits – Dhigufaru Island Resort, Maldives</t>
  </si>
  <si>
    <t xml:space="preserve">output/pages/043_dhigufaru-island-resort/diving__dhigufaru.com__experiences-local-island-visits.md</t>
  </si>
  <si>
    <t xml:space="preserve">https://hotel.hardrock.com/maldives/weddings.aspx</t>
  </si>
  <si>
    <t xml:space="preserve">Maldives Destination Wedding | Hard Rock Maldives</t>
  </si>
  <si>
    <t xml:space="preserve">output/pages/044_hard-rock-hotel-maldives/wedding__hotel.hardrock.com__maldives-weddings-aspx.md</t>
  </si>
  <si>
    <t xml:space="preserve">https://hotel.hardrock.com/maldives/rock-spa.aspx</t>
  </si>
  <si>
    <t xml:space="preserve">Spa Resorts Maldives | Hard Rock Hotel Maldives | Rock Spa</t>
  </si>
  <si>
    <t xml:space="preserve">output/pages/044_hard-rock-hotel-maldives/spa__hotel.hardrock.com__maldives-rock-spa-aspx.md</t>
  </si>
  <si>
    <t xml:space="preserve">https://dhigufaru.com/experiences/multi-purpose-court/</t>
  </si>
  <si>
    <t xml:space="preserve">Multi-Purpose Court – Dhigufaru Island Resort, Maldives</t>
  </si>
  <si>
    <t xml:space="preserve">output/pages/043_dhigufaru-island-resort/diving__dhigufaru.com__experiences-multi-purpose-court.md</t>
  </si>
  <si>
    <t xml:space="preserve">https://hotel.hardrock.com/maldives/offers.aspx</t>
  </si>
  <si>
    <t xml:space="preserve">Maldives Resort Deals | Offers | Hard Rock Hotel Hotel Maldives</t>
  </si>
  <si>
    <t xml:space="preserve">output/pages/044_hard-rock-hotel-maldives/diving__hotel.hardrock.com__maldives-offers-aspx.md</t>
  </si>
  <si>
    <t xml:space="preserve">https://dhigufaru.com/accommodation/pool-water-villa/</t>
  </si>
  <si>
    <t xml:space="preserve">Pool Water Villa – Dhigufaru Island Resort, Maldives</t>
  </si>
  <si>
    <t xml:space="preserve">output/pages/043_dhigufaru-island-resort/diving__dhigufaru.com__accommodation-pool-water-villa.md</t>
  </si>
  <si>
    <t xml:space="preserve">https://hotel.hardrock.com/maldives/resort-activities.aspx</t>
  </si>
  <si>
    <t xml:space="preserve">Activities in Maldives | Hard Rock Hotel Maldives</t>
  </si>
  <si>
    <t xml:space="preserve">output/pages/044_hard-rock-hotel-maldives/diving__hotel.hardrock.com__maldives-resort-activities-aspx.md</t>
  </si>
  <si>
    <t xml:space="preserve">https://dhigufaru.com/experiences/sunset-cruise/</t>
  </si>
  <si>
    <t xml:space="preserve">Sunset Cruise – Dhigufaru Island Resort, Maldives</t>
  </si>
  <si>
    <t xml:space="preserve">output/pages/043_dhigufaru-island-resort/diving__dhigufaru.com__experiences-sunset-cruise.md</t>
  </si>
  <si>
    <t xml:space="preserve">https://hotel.hardrock.com/maldives/request-information.aspx</t>
  </si>
  <si>
    <t xml:space="preserve">Request Maldives Event Information | Hard Rock Hotel Maldives</t>
  </si>
  <si>
    <t xml:space="preserve">output/pages/044_hard-rock-hotel-maldives/events__hotel.hardrock.com__maldives-request-information-aspx.md</t>
  </si>
  <si>
    <t xml:space="preserve">https://hotel.hardrock.com/maldives/amenities.aspx</t>
  </si>
  <si>
    <t xml:space="preserve">5 Star Resorts in Maldives | Amenities | Hard Rock Maldives</t>
  </si>
  <si>
    <t xml:space="preserve">output/pages/044_hard-rock-hotel-maldives/diving__hotel.hardrock.com__maldives-amenities-aspx.md</t>
  </si>
  <si>
    <t xml:space="preserve">https://dhigufaru.com/wine-dine/</t>
  </si>
  <si>
    <t xml:space="preserve">Wine &amp; Dine – Dhigufaru Island Resort, Maldives</t>
  </si>
  <si>
    <t xml:space="preserve">output/pages/043_dhigufaru-island-resort/diving__dhigufaru.com__wine-dine.md</t>
  </si>
  <si>
    <t xml:space="preserve">https://hotel.hardrock.com/maldives/sustainability.aspx</t>
  </si>
  <si>
    <t xml:space="preserve">Eco-friendly Resort in Maldives | Sustainability | Hard Rock Hotel</t>
  </si>
  <si>
    <t xml:space="preserve">output/pages/044_hard-rock-hotel-maldives/diving__hotel.hardrock.com__maldives-sustainability-aspx.md</t>
  </si>
  <si>
    <t xml:space="preserve">https://dhigufaru.com/accommodation/two-bedroom-family-beach-villa/</t>
  </si>
  <si>
    <t xml:space="preserve">Two Bedroom Family Beach Villa – Dhigufaru Island Resort, Maldives</t>
  </si>
  <si>
    <t xml:space="preserve">output/pages/043_dhigufaru-island-resort/diving__dhigufaru.com__accommodation-two-bedroom-family-beach-villa.md</t>
  </si>
  <si>
    <t xml:space="preserve">https://hotel.hardrock.com/maldives/hard-rock-roxity-kids-club.aspx</t>
  </si>
  <si>
    <t xml:space="preserve">Maldives Family Resort | Kids Club | Hard Rock Hotel Maldives</t>
  </si>
  <si>
    <t xml:space="preserve">output/pages/044_hard-rock-hotel-maldives/diving__hotel.hardrock.com__maldives-hard-rock-roxity-kids-club-aspx.md</t>
  </si>
  <si>
    <t xml:space="preserve">https://dhigufaru.com/experiences/sand-bank-picnic/</t>
  </si>
  <si>
    <t xml:space="preserve">Sand Bank Picnic – Dhigufaru Island Resort, Maldives</t>
  </si>
  <si>
    <t xml:space="preserve">output/pages/043_dhigufaru-island-resort/diving__dhigufaru.com__experiences-sand-bank-picnic.md</t>
  </si>
  <si>
    <t xml:space="preserve">https://hotel.hardrock.com/maldives/faq.aspx</t>
  </si>
  <si>
    <t xml:space="preserve">Frequently Asked Questions (FAQ) | Hard Rock Hotel Maldives</t>
  </si>
  <si>
    <t xml:space="preserve">output/pages/044_hard-rock-hotel-maldives/diving__hotel.hardrock.com__maldives-faq-aspx.md</t>
  </si>
  <si>
    <t xml:space="preserve">https://dhigufaru.com/accommodation/beach-villa/</t>
  </si>
  <si>
    <t xml:space="preserve">Beach Villa – Dhigufaru Island Resort, Maldives</t>
  </si>
  <si>
    <t xml:space="preserve">output/pages/043_dhigufaru-island-resort/diving__dhigufaru.com__accommodation-beach-villa.md</t>
  </si>
  <si>
    <t xml:space="preserve">https://hotel.hardrock.com/maldives/meetings-and-events.aspx</t>
  </si>
  <si>
    <t xml:space="preserve">Meeting Venues Maldives | Meetings &amp; Events | Hard Rock Maldives</t>
  </si>
  <si>
    <t xml:space="preserve">output/pages/044_hard-rock-hotel-maldives/events__hotel.hardrock.com__maldives-meetings-and-events-aspx.md</t>
  </si>
  <si>
    <t xml:space="preserve">https://dhigufaru.com/wine-dine/raagudi-bar/</t>
  </si>
  <si>
    <t xml:space="preserve">Raagudi Bar – Dhigufaru Island Resort, Maldives</t>
  </si>
  <si>
    <t xml:space="preserve">output/pages/043_dhigufaru-island-resort/dining__dhigufaru.com__wine-dine-raagudi-bar.md</t>
  </si>
  <si>
    <t xml:space="preserve">https://hotel.hardrock.com/maldives/an-iconic-all-inclusive-stay.aspx</t>
  </si>
  <si>
    <t xml:space="preserve">An Iconic All-Inclusive Stay</t>
  </si>
  <si>
    <t xml:space="preserve">output/pages/044_hard-rock-hotel-maldives/diving__hotel.hardrock.com__maldives-an-iconic-all-inclusive-stay-aspx.md</t>
  </si>
  <si>
    <t xml:space="preserve">https://dhigufaru.com/payments-communication-policy/</t>
  </si>
  <si>
    <t xml:space="preserve">Payments &amp; Communication Policy – Dhigufaru Island Resort, Maldives</t>
  </si>
  <si>
    <t xml:space="preserve">output/pages/043_dhigufaru-island-resort/diving__dhigufaru.com__payments-communication-policy.md</t>
  </si>
  <si>
    <t xml:space="preserve">https://hotel.hardrock.com/maldives/rooms-and-villas.aspx</t>
  </si>
  <si>
    <t xml:space="preserve">5 Star Hotels in Maldives | Rooms &amp; Villas | Hard Rock Maldives</t>
  </si>
  <si>
    <t xml:space="preserve">output/pages/044_hard-rock-hotel-maldives/diving__hotel.hardrock.com__maldives-rooms-and-villas-aspx.md</t>
  </si>
  <si>
    <t xml:space="preserve">https://dhigufaru.com/experiences/dive-school-water-sports-center/</t>
  </si>
  <si>
    <t xml:space="preserve">Ocean Dimensions Dive School &amp; Water Sports Center – Dhigufaru Island Resort, Maldives</t>
  </si>
  <si>
    <t xml:space="preserve">output/pages/043_dhigufaru-island-resort/diving__dhigufaru.com__experiences-dive-school-water-sports-center.md</t>
  </si>
  <si>
    <t xml:space="preserve">https://hotel.hardrock.com/maldives/meal-plans.aspx</t>
  </si>
  <si>
    <t xml:space="preserve">Maldives All Inclusive Offers | Hard Rock Hotel | Meal Plans</t>
  </si>
  <si>
    <t xml:space="preserve">output/pages/044_hard-rock-hotel-maldives/diving__hotel.hardrock.com__maldives-meal-plans-aspx.md</t>
  </si>
  <si>
    <t xml:space="preserve">https://hotel.hardrock.com/maldives/calendar-of-events.aspx</t>
  </si>
  <si>
    <t xml:space="preserve">Calendar of Events – October 2026 in Male</t>
  </si>
  <si>
    <t xml:space="preserve">output/pages/044_hard-rock-hotel-maldives/events__hotel.hardrock.com__maldives-calendar-of-events-aspx.md</t>
  </si>
  <si>
    <t xml:space="preserve">https://dhigufaru.com/accommodation/</t>
  </si>
  <si>
    <t xml:space="preserve">Accommodations – Dhigufaru Island Resort, Maldives</t>
  </si>
  <si>
    <t xml:space="preserve">output/pages/043_dhigufaru-island-resort/diving__dhigufaru.com__accommodation.md</t>
  </si>
  <si>
    <t xml:space="preserve">https://hotel.hardrock.com/maldives/meetings-and-weddings.aspx</t>
  </si>
  <si>
    <t xml:space="preserve">Event Venues Maldives | Meetings &amp; Weddings | Hard Rock Maldives</t>
  </si>
  <si>
    <t xml:space="preserve">output/pages/044_hard-rock-hotel-maldives/wedding__hotel.hardrock.com__maldives-meetings-and-weddings-aspx.md</t>
  </si>
  <si>
    <t xml:space="preserve">https://hotel.hardrock.com/maldives/unity-member-exclusive-offer.aspx</t>
  </si>
  <si>
    <t xml:space="preserve">Unity Member Exclusive | Hard Rock Hotel Maldives</t>
  </si>
  <si>
    <t xml:space="preserve">output/pages/044_hard-rock-hotel-maldives/diving__hotel.hardrock.com__maldives-unity-member-exclusive-offer-aspx.md</t>
  </si>
  <si>
    <t xml:space="preserve">https://dhigufaru.com/contact-us/</t>
  </si>
  <si>
    <t xml:space="preserve">Contact us – Dhigufaru Island Resort, Maldives</t>
  </si>
  <si>
    <t xml:space="preserve">output/pages/043_dhigufaru-island-resort/diving__dhigufaru.com__contact-us.md</t>
  </si>
  <si>
    <t xml:space="preserve">https://hotel.hardrock.com/maldives/advance-purchase.aspx</t>
  </si>
  <si>
    <t xml:space="preserve">Maldives Early Booking Offers | Offers | Hard Rock Maldives</t>
  </si>
  <si>
    <t xml:space="preserve">output/pages/044_hard-rock-hotel-maldives/diving__hotel.hardrock.com__maldives-advance-purchase-aspx.md</t>
  </si>
  <si>
    <t xml:space="preserve">https://dhigufaru.com/wine-dine/muraka-fine-dining-restaurant/</t>
  </si>
  <si>
    <t xml:space="preserve">Muraka Fine Dining Restaurant – Dhigufaru Island Resort, Maldives</t>
  </si>
  <si>
    <t xml:space="preserve">output/pages/043_dhigufaru-island-resort/dining__dhigufaru.com__wine-dine-muraka-fine-dining-restaurant.md</t>
  </si>
  <si>
    <t xml:space="preserve">https://hotel.hardrock.com/maldives/gallery.aspx</t>
  </si>
  <si>
    <t xml:space="preserve">Photos Gallery | Hard Rock Hotel Maldives | Hotel Images</t>
  </si>
  <si>
    <t xml:space="preserve">output/pages/044_hard-rock-hotel-maldives/diving__hotel.hardrock.com__maldives-gallery-aspx.md</t>
  </si>
  <si>
    <t xml:space="preserve">https://hotel.hardrock.com/maldives/entertainment.aspx</t>
  </si>
  <si>
    <t xml:space="preserve">Entertainment in Maldives | Night Life | Hard Rock Maldives</t>
  </si>
  <si>
    <t xml:space="preserve">output/pages/044_hard-rock-hotel-maldives/diving__hotel.hardrock.com__maldives-entertainment-aspx.md</t>
  </si>
  <si>
    <t xml:space="preserve">https://dhigufaru.com/spa</t>
  </si>
  <si>
    <t xml:space="preserve">https://hotel.hardrock.com/maldives/area-guide.aspx</t>
  </si>
  <si>
    <t xml:space="preserve">Maldives Attractions | Maldives Area Guide | Hard Rock Hotel</t>
  </si>
  <si>
    <t xml:space="preserve">output/pages/044_hard-rock-hotel-maldives/diving__hotel.hardrock.com__maldives-area-guide-aspx.md</t>
  </si>
  <si>
    <t xml:space="preserve">https://dhigufaru.com/spa/reflexology-centre/</t>
  </si>
  <si>
    <t xml:space="preserve">output/pages/043_dhigufaru-island-resort/spa__dhigufaru.com__spa-reflexology-centre.md</t>
  </si>
  <si>
    <t xml:space="preserve">https://hotel.hardrock.com/maldives/hotel-policies.aspx</t>
  </si>
  <si>
    <t xml:space="preserve">Hotel Policies | Hard Rock Hotel Maldives</t>
  </si>
  <si>
    <t xml:space="preserve">output/pages/044_hard-rock-hotel-maldives/diving__hotel.hardrock.com__maldives-hotel-policies-aspx.md</t>
  </si>
  <si>
    <t xml:space="preserve">https://dhigufaru.com/weddings</t>
  </si>
  <si>
    <t xml:space="preserve">https://hotel.hardrock.com/maldives/privacy-policy.aspx</t>
  </si>
  <si>
    <t xml:space="preserve">Privacy Policy | Hard Rock Hotel Maldives</t>
  </si>
  <si>
    <t xml:space="preserve">output/pages/044_hard-rock-hotel-maldives/diving__hotel.hardrock.com__maldives-privacy-policy-aspx.md</t>
  </si>
  <si>
    <t xml:space="preserve">https://dhigufaru.com/accomodation/beach-villa/</t>
  </si>
  <si>
    <t xml:space="preserve">output/pages/043_dhigufaru-island-resort/diving__dhigufaru.com__accomodation-beach-villa.md</t>
  </si>
  <si>
    <t xml:space="preserve">https://hotel.hardrock.com/maldives/arabic.aspx</t>
  </si>
  <si>
    <t xml:space="preserve">منتجع شاطئ المالديف | إن فندق هارد روك بجزر المالديف</t>
  </si>
  <si>
    <t xml:space="preserve">output/pages/044_hard-rock-hotel-maldives/diving__hotel.hardrock.com__maldives-arabic-aspx.md</t>
  </si>
  <si>
    <t xml:space="preserve">https://dhigufaru.com/inquiry</t>
  </si>
  <si>
    <t xml:space="preserve">https://hotel.hardrock.com/maldives/sitemap.aspx</t>
  </si>
  <si>
    <t xml:space="preserve">Sitemap | Hard Rock Hotel Maldives Gallery</t>
  </si>
  <si>
    <t xml:space="preserve">output/pages/044_hard-rock-hotel-maldives/diving__hotel.hardrock.com__maldives-sitemap-aspx.md</t>
  </si>
  <si>
    <t xml:space="preserve">https://dhigufaru.com/accomodation/pool-beach-villa/</t>
  </si>
  <si>
    <t xml:space="preserve">output/pages/043_dhigufaru-island-resort/diving__dhigufaru.com__accomodation-pool-beach-villa.md</t>
  </si>
  <si>
    <t xml:space="preserve">https://dhigufaru.com/wine-dine/athiri-speciality-restaurant</t>
  </si>
  <si>
    <t xml:space="preserve">Athiri Grill – Dhigufaru Island Resort, Maldives</t>
  </si>
  <si>
    <t xml:space="preserve">output/pages/043_dhigufaru-island-resort/dining__dhigufaru.com__wine-dine-athiri-speciality-restaurant.md</t>
  </si>
  <si>
    <t xml:space="preserve">https://dhigufaru.com/spa/reflexology-centre</t>
  </si>
  <si>
    <t xml:space="preserve">https://dhigufaru.com/experiences/sand-bank-picnic</t>
  </si>
  <si>
    <t xml:space="preserve">https://dhigufaru.com/wine-dine/muraka-fine-dining-restaurant</t>
  </si>
  <si>
    <t xml:space="preserve">https://dhigufaru.com/story</t>
  </si>
  <si>
    <t xml:space="preserve">https://dhigufaru.com/spa/treatment-rooms</t>
  </si>
  <si>
    <t xml:space="preserve">https://dhigufaru.com/experiences/fishing-excursions</t>
  </si>
  <si>
    <t xml:space="preserve">https://dhigufaru.com/privacy-policy</t>
  </si>
  <si>
    <t xml:space="preserve">https://dhigufaru.com/terms-conditions</t>
  </si>
  <si>
    <t xml:space="preserve">https://dhigufaru.com/experiences/dive-school-water-sports-center</t>
  </si>
  <si>
    <t xml:space="preserve">https://dhigufaru.com/wine-dine/thundi-pool-bar</t>
  </si>
  <si>
    <t xml:space="preserve">https://dhigufaru.com/wine-dine/dhandifulhu-restaurant</t>
  </si>
  <si>
    <t xml:space="preserve">https://dhigufaru.com/experiences/fulhangi-dive-school/</t>
  </si>
  <si>
    <t xml:space="preserve">output/pages/043_dhigufaru-island-resort/diving__dhigufaru.com__experiences-fulhangi-dive-school.md</t>
  </si>
  <si>
    <t xml:space="preserve">https://dhigufaru.com/spa/sauna-steam-room</t>
  </si>
  <si>
    <t xml:space="preserve">https://www.vakkarumaldives.com/</t>
  </si>
  <si>
    <t xml:space="preserve">Vakkaru Maldives - Luxury Resorts in Maldives</t>
  </si>
  <si>
    <t xml:space="preserve">output/pages/049_vakkaru-maldives/diving__vakkarumaldives.com__home.md</t>
  </si>
  <si>
    <t xml:space="preserve">https://www.vakkarumaldives.com/news/vakkaru-maldives-receives-one-michelin-key.html</t>
  </si>
  <si>
    <t xml:space="preserve">Vakkaru Maldives Receives One MICHELIN Key - Vakkaru Maldives.</t>
  </si>
  <si>
    <t xml:space="preserve">output/pages/049_vakkaru-maldives/diving__vakkarumaldives.com__news-vakkaru-maldives-receives-one-michelin-key-html.md</t>
  </si>
  <si>
    <t xml:space="preserve">https://www.vakkarumaldives.com/news/2024/</t>
  </si>
  <si>
    <t xml:space="preserve">News &amp; Events - Latest Updates from Vakkaru Maldives  - 2024</t>
  </si>
  <si>
    <t xml:space="preserve">output/pages/049_vakkaru-maldives/events__vakkarumaldives.com__news-2024.md</t>
  </si>
  <si>
    <t xml:space="preserve">https://www.vakkarumaldives.com/things-to-do-in-maldives/diving-courses.html</t>
  </si>
  <si>
    <t xml:space="preserve">Diving Courses in Maldives - Vakkaru Maldives - Maldives Island Resort</t>
  </si>
  <si>
    <t xml:space="preserve">output/pages/049_vakkaru-maldives/diving__vakkarumaldives.com__things-to-do-in-maldives-diving-courses-html.md</t>
  </si>
  <si>
    <t xml:space="preserve">https://www.vakkarumaldives.com/accommodation/residences/vakkaru-over-water-residence.html</t>
  </si>
  <si>
    <t xml:space="preserve">Luxury Overwater Bungalows Maldives - Vakkaru Maldives Resort</t>
  </si>
  <si>
    <t xml:space="preserve">output/pages/049_vakkaru-maldives/diving__vakkarumaldives.com__accommodation-residences-vakkaru-over-water-residence-html.md</t>
  </si>
  <si>
    <t xml:space="preserve">https://www.vakkarumaldives.com/news/2024/02/</t>
  </si>
  <si>
    <t xml:space="preserve">News &amp; Events - Latest Updates from Vakkaru Maldives  - 2024,February</t>
  </si>
  <si>
    <t xml:space="preserve">output/pages/049_vakkaru-maldives/events__vakkarumaldives.com__news-2024-02.md</t>
  </si>
  <si>
    <t xml:space="preserve">https://www.vakkarumaldives.com/index.html</t>
  </si>
  <si>
    <t xml:space="preserve">output/pages/049_vakkaru-maldives/diving__vakkarumaldives.com__index-html.md</t>
  </si>
  <si>
    <t xml:space="preserve">https://www.vakkarumaldives.com/offers/index.html</t>
  </si>
  <si>
    <t xml:space="preserve">Maldives Holiday Packages - Luxury Maldives Resort Deals at Vakkaru</t>
  </si>
  <si>
    <t xml:space="preserve">output/pages/049_vakkaru-maldives/diving__vakkarumaldives.com__offers-index-html.md</t>
  </si>
  <si>
    <t xml:space="preserve">https://www.vakkarumaldives.com/news/page3.html</t>
  </si>
  <si>
    <t xml:space="preserve">News &amp; Events - Latest Updates from Vakkaru Maldives  - Page3</t>
  </si>
  <si>
    <t xml:space="preserve">output/pages/049_vakkaru-maldives/events__vakkarumaldives.com__news-page3-html.md</t>
  </si>
  <si>
    <t xml:space="preserve">https://www.vakkarumaldives.com/news/2019/06/</t>
  </si>
  <si>
    <t xml:space="preserve">News &amp; Events - Latest Updates from Vakkaru Maldives  - 2019,June</t>
  </si>
  <si>
    <t xml:space="preserve">output/pages/049_vakkaru-maldives/events__vakkarumaldives.com__news-2019-06.md</t>
  </si>
  <si>
    <t xml:space="preserve">https://www.vakkarumaldives.com/things-to-do-in-maldives/snorkelling.html</t>
  </si>
  <si>
    <t xml:space="preserve">Snorkeling in Maldives - Vakkaru, Best Maldives Resorts for Snorkeling</t>
  </si>
  <si>
    <t xml:space="preserve">output/pages/049_vakkaru-maldives/diving__vakkarumaldives.com__things-to-do-in-maldives-snorkelling-html.md</t>
  </si>
  <si>
    <t xml:space="preserve">https://www.vakkarumaldives.com/news/2023/09/</t>
  </si>
  <si>
    <t xml:space="preserve">News &amp; Events - Latest Updates from Vakkaru Maldives  - 2023,September</t>
  </si>
  <si>
    <t xml:space="preserve">output/pages/049_vakkaru-maldives/events__vakkarumaldives.com__news-2023-09.md</t>
  </si>
  <si>
    <t xml:space="preserve">https://www.vakkarumaldives.com/accommodation/residences/</t>
  </si>
  <si>
    <t xml:space="preserve">Beach and Overwater Bungalows in Maldives - Vakkaru Maldives Resort</t>
  </si>
  <si>
    <t xml:space="preserve">output/pages/049_vakkaru-maldives/diving__vakkarumaldives.com__accommodation-residences.md</t>
  </si>
  <si>
    <t xml:space="preserve">https://www.vakkarumaldives.com/news/page4.html</t>
  </si>
  <si>
    <t xml:space="preserve">News &amp; Events - Latest Updates from Vakkaru Maldives  - Page4</t>
  </si>
  <si>
    <t xml:space="preserve">output/pages/049_vakkaru-maldives/events__vakkarumaldives.com__news-page4-html.md</t>
  </si>
  <si>
    <t xml:space="preserve">https://www.vakkarumaldives.com/accommodation/villa/over-water-pool-villa.html</t>
  </si>
  <si>
    <t xml:space="preserve">Luxury Overwater Villa Maldives - Vakkaru Maldives Resort</t>
  </si>
  <si>
    <t xml:space="preserve">output/pages/049_vakkaru-maldives/diving__vakkarumaldives.com__accommodation-villa-over-water-pool-villa-html.md</t>
  </si>
  <si>
    <t xml:space="preserve">https://hotel.hardrock.com/maldives/german.aspx</t>
  </si>
  <si>
    <t xml:space="preserve">Hard Rock Hotel Malediven Beach Resort | offizielle Website</t>
  </si>
  <si>
    <t xml:space="preserve">output/pages/044_hard-rock-hotel-maldives/diving__hotel.hardrock.com__maldives-german-aspx.md</t>
  </si>
  <si>
    <t xml:space="preserve">https://hotel.hardrock.com/maldives/chinese.aspx</t>
  </si>
  <si>
    <r>
      <rPr>
        <sz val="11"/>
        <color theme="1"/>
        <rFont val="WenQuanYi Zen Hei"/>
        <family val="2"/>
      </rPr>
      <t xml:space="preserve">马尔代夫沙滩度假村 </t>
    </r>
    <r>
      <rPr>
        <sz val="11"/>
        <color theme="1"/>
        <rFont val="Calibri"/>
        <family val="2"/>
        <charset val="1"/>
      </rPr>
      <t xml:space="preserve">| </t>
    </r>
    <r>
      <rPr>
        <sz val="11"/>
        <color theme="1"/>
        <rFont val="WenQuanYi Zen Hei"/>
        <family val="2"/>
      </rPr>
      <t xml:space="preserve">马尔代夫硬石酒店 </t>
    </r>
    <r>
      <rPr>
        <sz val="11"/>
        <color theme="1"/>
        <rFont val="Calibri"/>
        <family val="2"/>
        <charset val="1"/>
      </rPr>
      <t xml:space="preserve">| </t>
    </r>
    <r>
      <rPr>
        <sz val="11"/>
        <color theme="1"/>
        <rFont val="WenQuanYi Zen Hei"/>
        <family val="2"/>
      </rPr>
      <t xml:space="preserve">官方网站</t>
    </r>
  </si>
  <si>
    <t xml:space="preserve">output/pages/044_hard-rock-hotel-maldives/diving__hotel.hardrock.com__maldives-chinese-aspx.md</t>
  </si>
  <si>
    <t xml:space="preserve">https://www.vakkarumaldives.com/news/2023/11/</t>
  </si>
  <si>
    <t xml:space="preserve">News &amp; Events - Latest Updates from Vakkaru Maldives  - 2023,November</t>
  </si>
  <si>
    <t xml:space="preserve">output/pages/049_vakkaru-maldives/events__vakkarumaldives.com__news-2023-11.md</t>
  </si>
  <si>
    <t xml:space="preserve">https://hotel.hardrock.com/maldives/contact.aspx</t>
  </si>
  <si>
    <t xml:space="preserve">Contact Us | Telephone, E-mail | Hard Rock Hotel Maldives</t>
  </si>
  <si>
    <t xml:space="preserve">output/pages/044_hard-rock-hotel-maldives/diving__hotel.hardrock.com__maldives-contact-aspx.md</t>
  </si>
  <si>
    <t xml:space="preserve">https://www.vakkarumaldives.com/things-to-do-in-maldives/fishing-adventures.html</t>
  </si>
  <si>
    <t xml:space="preserve">Fishing Trip Maldives - Sunset Fishing and Big Game Fishing -  Vakkaru</t>
  </si>
  <si>
    <t xml:space="preserve">output/pages/049_vakkaru-maldives/diving__vakkarumaldives.com__things-to-do-in-maldives-fishing-adventures-html.md</t>
  </si>
  <si>
    <t xml:space="preserve">https://hotel.hardrock.com/maldives/careers.aspx</t>
  </si>
  <si>
    <t xml:space="preserve">Maldives Hotel Careers | Hard Rock Hotel Maldives Careers</t>
  </si>
  <si>
    <t xml:space="preserve">output/pages/044_hard-rock-hotel-maldives/diving__hotel.hardrock.com__maldives-careers-aspx.md</t>
  </si>
  <si>
    <t xml:space="preserve">https://hardrockhotels.com/maldives/russian.aspx</t>
  </si>
  <si>
    <t xml:space="preserve">Пляжный курорт на Мальдивах | Hard Rock Hotel Maldives</t>
  </si>
  <si>
    <t xml:space="preserve">output/pages/044_hard-rock-hotel-maldives/diving__hardrockhotels.com__maldives-russian-aspx.md</t>
  </si>
  <si>
    <t xml:space="preserve">https://www.vakkarumaldives.com/news/2023/page2.html</t>
  </si>
  <si>
    <t xml:space="preserve">News &amp; Events - Latest Updates from Vakkaru Maldives  - 2023 - Page2</t>
  </si>
  <si>
    <t xml:space="preserve">output/pages/049_vakkaru-maldives/events__vakkarumaldives.com__news-2023-page2-html.md</t>
  </si>
  <si>
    <t xml:space="preserve">https://www.vakkarumaldives.com/news/2024/01/</t>
  </si>
  <si>
    <t xml:space="preserve">News &amp; Events - Latest Updates from Vakkaru Maldives  - 2024,January</t>
  </si>
  <si>
    <t xml:space="preserve">output/pages/049_vakkaru-maldives/events__vakkarumaldives.com__news-2024-01.md</t>
  </si>
  <si>
    <t xml:space="preserve">https://www.vakkarumaldives.com/experiences/parrotfish-club.html</t>
  </si>
  <si>
    <t xml:space="preserve">Parrotfish Kids Club - Vakkaru, Kid Friendly Resorts in Maldives</t>
  </si>
  <si>
    <t xml:space="preserve">output/pages/049_vakkaru-maldives/diving__vakkarumaldives.com__experiences-parrotfish-club-html.md</t>
  </si>
  <si>
    <t xml:space="preserve">https://www.vakkarumaldives.com/experiences/sports-fields.html</t>
  </si>
  <si>
    <t xml:space="preserve">Sports Fields - Maldives Sports Activities - Vakkaru Maldives Resort</t>
  </si>
  <si>
    <t xml:space="preserve">output/pages/049_vakkaru-maldives/diving__vakkarumaldives.com__experiences-sports-fields-html.md</t>
  </si>
  <si>
    <t xml:space="preserve">https://www.vakkarumaldives.com/news/page2.html</t>
  </si>
  <si>
    <t xml:space="preserve">News &amp; Events - Latest Updates from Vakkaru Maldives  - Page2</t>
  </si>
  <si>
    <t xml:space="preserve">output/pages/049_vakkaru-maldives/events__vakkarumaldives.com__news-page2-html.md</t>
  </si>
  <si>
    <t xml:space="preserve">https://www.vakkarumaldives.com/brand-assets-and-collateral.html</t>
  </si>
  <si>
    <t xml:space="preserve">Brand Assets &amp; Collateral</t>
  </si>
  <si>
    <t xml:space="preserve">output/pages/049_vakkaru-maldives/other__vakkarumaldives.com__brand-assets-and-collateral-html.md</t>
  </si>
  <si>
    <t xml:space="preserve">https://www.vakkarumaldives.com/dining/lagoon-bar.html</t>
  </si>
  <si>
    <t xml:space="preserve">Lagoon Bar - Overwater Bar in Maldives - Vakkaru Maldives Resort</t>
  </si>
  <si>
    <t xml:space="preserve">output/pages/049_vakkaru-maldives/dining__vakkarumaldives.com__dining-lagoon-bar-html.md</t>
  </si>
  <si>
    <t xml:space="preserve">https://www.vakkarumaldives.com/experiences/</t>
  </si>
  <si>
    <t xml:space="preserve">Things to Do in Maldives Island - Vakkaru Maldives Resort</t>
  </si>
  <si>
    <t xml:space="preserve">output/pages/049_vakkaru-maldives/diving__vakkarumaldives.com__experiences.md</t>
  </si>
  <si>
    <t xml:space="preserve">https://www.vakkarumaldives.com/news/2019/03/</t>
  </si>
  <si>
    <t xml:space="preserve">News &amp; Events - Latest Updates from Vakkaru Maldives  - 2019,March</t>
  </si>
  <si>
    <t xml:space="preserve">output/pages/049_vakkaru-maldives/events__vakkarumaldives.com__news-2019-03.md</t>
  </si>
  <si>
    <t xml:space="preserve">https://www.vakkarumaldives.com/accommodation/villa/</t>
  </si>
  <si>
    <t xml:space="preserve">Luxury Water Villas &amp; Beach Villas in Maldives - Vakkaru Maldives</t>
  </si>
  <si>
    <t xml:space="preserve">output/pages/049_vakkaru-maldives/diving__vakkarumaldives.com__accommodation-villa.md</t>
  </si>
  <si>
    <t xml:space="preserve">https://www.sunsiyam.com/sun-siyam-olhuveli/</t>
  </si>
  <si>
    <t xml:space="preserve">Sun Siyam Olhuveli | 4 Star Beach &amp; Spa Resort in the Maldives</t>
  </si>
  <si>
    <t xml:space="preserve">output/pages/050_sun-siyam-olhuveli-maldives/spa__sunsiyam.com__sun-siyam-olhuveli.md</t>
  </si>
  <si>
    <t xml:space="preserve">https://www.vakkarumaldives.com/about/location.html</t>
  </si>
  <si>
    <t xml:space="preserve">Vakkaru Maldives Location - Private Island Resort in Maldives</t>
  </si>
  <si>
    <t xml:space="preserve">output/pages/049_vakkaru-maldives/diving__vakkarumaldives.com__about-location-html.md</t>
  </si>
  <si>
    <t xml:space="preserve">https://www.vakkarumaldives.com/offers/from-beach-to-beach.html</t>
  </si>
  <si>
    <t xml:space="preserve">From Beach to Beach - Vakkaru Maldives</t>
  </si>
  <si>
    <t xml:space="preserve">output/pages/049_vakkaru-maldives/diving__vakkarumaldives.com__offers-from-beach-to-beach-html.md</t>
  </si>
  <si>
    <t xml:space="preserve">https://www.vakkarumaldives.com/things-to-do-in-maldives/</t>
  </si>
  <si>
    <t xml:space="preserve">Watersports Maldives - Vakkaru, Maldives Resorts with Water Sports</t>
  </si>
  <si>
    <t xml:space="preserve">output/pages/049_vakkaru-maldives/diving__vakkarumaldives.com__things-to-do-in-maldives.md</t>
  </si>
  <si>
    <t xml:space="preserve">https://www.vakkarumaldives.com/news/lunar-new-year-magic-at-vakkaru-maldives.html</t>
  </si>
  <si>
    <t xml:space="preserve">Lunar New Year Magic at Vakkaru Maldives - Vakkaru Maldives.</t>
  </si>
  <si>
    <t xml:space="preserve">output/pages/049_vakkaru-maldives/diving__vakkarumaldives.com__news-lunar-new-year-magic-at-vakkaru-maldives-html.md</t>
  </si>
  <si>
    <t xml:space="preserve">https://www.vakkarumaldives.com/offers/vakkaru-dream-getaway-exclusive-deal.html</t>
  </si>
  <si>
    <t xml:space="preserve">Vakkaru Dream Getaway - Vakkaru Maldives</t>
  </si>
  <si>
    <t xml:space="preserve">output/pages/049_vakkaru-maldives/diving__vakkarumaldives.com__offers-vakkaru-dream-getaway-exclusive-deal-html.md</t>
  </si>
  <si>
    <t xml:space="preserve">https://www.vakkarumaldives.com/accommodation/villa/beach-pool-villa.html</t>
  </si>
  <si>
    <t xml:space="preserve">Maldives Beach Villa with Pool - Vakkaru Maldives Resort</t>
  </si>
  <si>
    <t xml:space="preserve">output/pages/049_vakkaru-maldives/diving__vakkarumaldives.com__accommodation-villa-beach-pool-villa-html.md</t>
  </si>
  <si>
    <t xml:space="preserve">https://www.sunsiyam.com/sun-siyam-olhuveli/leisure-activities/</t>
  </si>
  <si>
    <t xml:space="preserve">Maldives Activities | Watersports &amp; Diving | Sun Siyam Olhuveli</t>
  </si>
  <si>
    <t xml:space="preserve">output/pages/050_sun-siyam-olhuveli-maldives/diving__sunsiyam.com__sun-siyam-olhuveli-leisure-activities.md</t>
  </si>
  <si>
    <t xml:space="preserve">https://www.vakkarumaldives.com/about/</t>
  </si>
  <si>
    <t xml:space="preserve">About Vakkaru Maldives - Luxury Private Island Resorts in Maldives</t>
  </si>
  <si>
    <t xml:space="preserve">output/pages/049_vakkaru-maldives/diving__vakkarumaldives.com__about.md</t>
  </si>
  <si>
    <t xml:space="preserve">https://www.vakkarumaldives.com/experiences/event-inquiries.html</t>
  </si>
  <si>
    <t xml:space="preserve">Event Inquiries - Vakkaru Maldives - Luxury Island Resorts Maldives</t>
  </si>
  <si>
    <t xml:space="preserve">output/pages/049_vakkaru-maldives/events__vakkarumaldives.com__experiences-event-inquiries-html.md</t>
  </si>
  <si>
    <t xml:space="preserve">https://www.vakkarumaldives.com/news/2026/</t>
  </si>
  <si>
    <t xml:space="preserve">News &amp; Events - Latest Updates from Vakkaru Maldives  - 2026</t>
  </si>
  <si>
    <t xml:space="preserve">output/pages/049_vakkaru-maldives/events__vakkarumaldives.com__news-2026.md</t>
  </si>
  <si>
    <t xml:space="preserve">https://hotel.hardrock.com/maldives/request-spa-appointment.aspx</t>
  </si>
  <si>
    <t xml:space="preserve">Maldives Spa Resort | Rock Spa® Reservation at Hard Rock Maldives</t>
  </si>
  <si>
    <t xml:space="preserve">output/pages/044_hard-rock-hotel-maldives/spa__hotel.hardrock.com__maldives-request-spa-appointment-aspx.md</t>
  </si>
  <si>
    <t xml:space="preserve">https://hotel.hardrock.com/maldives/experiences/rock-spa</t>
  </si>
  <si>
    <t xml:space="preserve">output/pages/044_hard-rock-hotel-maldives/spa__hotel.hardrock.com__maldives-experiences-rock-spa.md</t>
  </si>
  <si>
    <t xml:space="preserve">https://www.vakkarumaldives.com/news/celebrations-as-the-maldives-and-vakkaru-maldives-welcome-the-one-millionth-visitor-to-the-island-country.html</t>
  </si>
  <si>
    <t xml:space="preserve">Celebrations as the Maldives and Vakkaru Maldives welcome the one-millionth visitor to the island country - Vakkaru Mald</t>
  </si>
  <si>
    <t xml:space="preserve">output/pages/049_vakkaru-maldives/wedding__vakkarumaldives.com__news-celebrations-as-the-maldives-and-vakkaru-maldives-welco.md</t>
  </si>
  <si>
    <t xml:space="preserve">https://www.vakkarumaldives.com/dining/anguru-teppanyaki.html</t>
  </si>
  <si>
    <t xml:space="preserve">Anguru Teppanyaki Maldives - Japanese Teppanyaki Restaurants - Vakkaru</t>
  </si>
  <si>
    <t xml:space="preserve">output/pages/049_vakkaru-maldives/dining__vakkarumaldives.com__dining-anguru-teppanyaki-html.md</t>
  </si>
  <si>
    <t xml:space="preserve">https://www.sunsiyam.com/sun-siyam-olhuveli/leisure-activities/watersports/</t>
  </si>
  <si>
    <t xml:space="preserve">Water Sports in the Maldives | Sun Siyam Olhuveli Resort</t>
  </si>
  <si>
    <t xml:space="preserve">output/pages/050_sun-siyam-olhuveli-maldives/diving__sunsiyam.com__sun-siyam-olhuveli-leisure-activities-watersports.md</t>
  </si>
  <si>
    <t xml:space="preserve">https://www.vakkarumaldives.com/spa-and-wellness/wellness.html</t>
  </si>
  <si>
    <t xml:space="preserve">Maldives Wellness Massage &amp; Spa - Vakkaru, Yoga Retreat Maldives</t>
  </si>
  <si>
    <t xml:space="preserve">output/pages/049_vakkaru-maldives/dining__vakkarumaldives.com__spa-and-wellness-wellness-html.md</t>
  </si>
  <si>
    <t xml:space="preserve">https://www.vakkarumaldives.com/sustainability.html</t>
  </si>
  <si>
    <t xml:space="preserve">Sustainability &amp; Marine Conservation - Vakkaru, Maldives Eco Resort</t>
  </si>
  <si>
    <t xml:space="preserve">output/pages/049_vakkaru-maldives/diving__vakkarumaldives.com__sustainability-html.md</t>
  </si>
  <si>
    <t xml:space="preserve">https://www.sunsiyam.com/sun-siyam-olhuveli/accommodation/</t>
  </si>
  <si>
    <t xml:space="preserve">Beach &amp; Romance Villas in Maldives | Sun Siyam Olhuveli</t>
  </si>
  <si>
    <t xml:space="preserve">output/pages/050_sun-siyam-olhuveli-maldives/wedding__sunsiyam.com__sun-siyam-olhuveli-accommodation.md</t>
  </si>
  <si>
    <t xml:space="preserve">https://www.vakkarumaldives.com/accommodation/residences/deluxe-beach-pool-residence.html</t>
  </si>
  <si>
    <t xml:space="preserve">One Bedroom Deluxe Beach Pool Residence - Vakkaru Maldives</t>
  </si>
  <si>
    <t xml:space="preserve">output/pages/049_vakkaru-maldives/diving__vakkarumaldives.com__accommodation-residences-deluxe-beach-pool-residence-html.md</t>
  </si>
  <si>
    <t xml:space="preserve">https://www.sunsiyam.com/sun-siyam-olhuveli/offers/oktoberfest-offer/</t>
  </si>
  <si>
    <t xml:space="preserve">Oktoberfest Offer | Sun Siyam Olhuveli</t>
  </si>
  <si>
    <t xml:space="preserve">output/pages/050_sun-siyam-olhuveli-maldives/offers__sunsiyam.com__sun-siyam-olhuveli-offers-oktoberfest-offer.md</t>
  </si>
  <si>
    <t xml:space="preserve">https://www.vakkarumaldives.com/news/2023/02/</t>
  </si>
  <si>
    <t xml:space="preserve">News &amp; Events - Latest Updates from Vakkaru Maldives  - 2023,February</t>
  </si>
  <si>
    <t xml:space="preserve">output/pages/049_vakkaru-maldives/events__vakkarumaldives.com__news-2023-02.md</t>
  </si>
  <si>
    <t xml:space="preserve">https://www.vakkarumaldives.com/privacy-policy.html</t>
  </si>
  <si>
    <t xml:space="preserve">Privacy Policy - Vakkaru Maldives - Luxury Island Resorts Maldives</t>
  </si>
  <si>
    <t xml:space="preserve">output/pages/049_vakkaru-maldives/diving__vakkarumaldives.com__privacy-policy-html.md</t>
  </si>
  <si>
    <t xml:space="preserve">https://www.sunsiyam.com/sun-siyam-olhuveli/meetings-enquiry/</t>
  </si>
  <si>
    <t xml:space="preserve">Meeting Enquiries | Sun Siyam Olhuveli Resort, Maldives</t>
  </si>
  <si>
    <t xml:space="preserve">output/pages/050_sun-siyam-olhuveli-maldives/events__sunsiyam.com__sun-siyam-olhuveli-meetings-enquiry.md</t>
  </si>
  <si>
    <t xml:space="preserve">https://www.emerald-maldives.com/</t>
  </si>
  <si>
    <t xml:space="preserve">Emerald Maldives Resort &amp; Spa</t>
  </si>
  <si>
    <t xml:space="preserve">output/pages/051_emerald-maldives-resort-spa-fasmendho/spa__emerald-maldives.com__home.md</t>
  </si>
  <si>
    <t xml:space="preserve">https://www.vakkarumaldives.com/news/2025/11/</t>
  </si>
  <si>
    <t xml:space="preserve">News &amp; Events - Latest Updates from Vakkaru Maldives  - 2025,November</t>
  </si>
  <si>
    <t xml:space="preserve">output/pages/049_vakkaru-maldives/events__vakkarumaldives.com__news-2025-11.md</t>
  </si>
  <si>
    <t xml:space="preserve">https://www.emerald-maldives.com/blog-posts/sweet-or-savory</t>
  </si>
  <si>
    <t xml:space="preserve">output/pages/051_emerald-maldives-resort-spa-fasmendho/other__emerald-maldives.com__blog-posts-sweet-or-savory.md</t>
  </si>
  <si>
    <t xml:space="preserve">https://www.emerald-maldives.com/villas/b-jac</t>
  </si>
  <si>
    <t xml:space="preserve">Emerald Maldives Resort &amp; Spa - Jacuzzi Beach Villas | All Inclusive Resort</t>
  </si>
  <si>
    <t xml:space="preserve">output/pages/051_emerald-maldives-resort-spa-fasmendho/spa__emerald-maldives.com__villas-b-jac.md</t>
  </si>
  <si>
    <t xml:space="preserve">https://www.vakkarumaldives.com/experiences/index.html</t>
  </si>
  <si>
    <t xml:space="preserve">output/pages/049_vakkaru-maldives/diving__vakkarumaldives.com__experiences-index-html.md</t>
  </si>
  <si>
    <t xml:space="preserve">https://www.emerald-maldives.com/experiences/gym-sports</t>
  </si>
  <si>
    <t xml:space="preserve">Emerald Maldives Resort &amp; Spa - Gym &amp; Sports Center</t>
  </si>
  <si>
    <t xml:space="preserve">output/pages/051_emerald-maldives-resort-spa-fasmendho/spa__emerald-maldives.com__experiences-gym-sports.md</t>
  </si>
  <si>
    <t xml:space="preserve">https://www.emerald-maldives.com/experiences/emerald-spa</t>
  </si>
  <si>
    <t xml:space="preserve">Emerald Maldives Resort &amp; Spa | 5 star All Inclusive Resort with Spa</t>
  </si>
  <si>
    <t xml:space="preserve">output/pages/051_emerald-maldives-resort-spa-fasmendho/spa__emerald-maldives.com__experiences-emerald-spa.md</t>
  </si>
  <si>
    <t xml:space="preserve">https://www.emerald-maldives.com/restaurants/sunrise-cafe</t>
  </si>
  <si>
    <t xml:space="preserve">Emerald Maldives Resort &amp; Spa - Sunrise Café</t>
  </si>
  <si>
    <t xml:space="preserve">output/pages/051_emerald-maldives-resort-spa-fasmendho/dining__emerald-maldives.com__restaurants-sunrise-cafe.md</t>
  </si>
  <si>
    <t xml:space="preserve">https://www.vakkarumaldives.com/accommodation/residences/beach-pool-residence.html</t>
  </si>
  <si>
    <t xml:space="preserve">Maldives Beach Bungalow with Pool - Vakkaru Maldives</t>
  </si>
  <si>
    <t xml:space="preserve">output/pages/049_vakkaru-maldives/diving__vakkarumaldives.com__accommodation-residences-beach-pool-residence-html.md</t>
  </si>
  <si>
    <t xml:space="preserve">https://www.emerald-maldives.com/restaurants/sunset-pool-cafe</t>
  </si>
  <si>
    <t xml:space="preserve">Emerald Maldives Resort &amp; Spa - Sunset Pool Café</t>
  </si>
  <si>
    <t xml:space="preserve">output/pages/051_emerald-maldives-resort-spa-fasmendho/dining__emerald-maldives.com__restaurants-sunset-pool-cafe.md</t>
  </si>
  <si>
    <t xml:space="preserve">https://www.emerald-maldives.com/blog-posts/the-art-of-mixology</t>
  </si>
  <si>
    <t xml:space="preserve">output/pages/051_emerald-maldives-resort-spa-fasmendho/other__emerald-maldives.com__blog-posts-the-art-of-mixology.md</t>
  </si>
  <si>
    <t xml:space="preserve">https://www.vakkarumaldives.com/dining/private-destination-dining.html</t>
  </si>
  <si>
    <t xml:space="preserve">Luxury Destination Dining Maldives - Vakkaru Maldives Resort</t>
  </si>
  <si>
    <t xml:space="preserve">output/pages/049_vakkaru-maldives/dining__vakkarumaldives.com__dining-private-destination-dining-html.md</t>
  </si>
  <si>
    <t xml:space="preserve">https://www.emerald-maldives.com/blog-posts/5-things-you-can-do-to-feel-at-emerald-maldives</t>
  </si>
  <si>
    <t xml:space="preserve">output/pages/051_emerald-maldives-resort-spa-fasmendho/diving__emerald-maldives.com__blog-posts-5-things-you-can-do-to-feel-at-emerald-maldives.md</t>
  </si>
  <si>
    <t xml:space="preserve">https://www.emerald-maldives.com/welcome</t>
  </si>
  <si>
    <t xml:space="preserve">Emerald Maldives Resort &amp; Spa - Become a friend</t>
  </si>
  <si>
    <t xml:space="preserve">output/pages/051_emerald-maldives-resort-spa-fasmendho/spa__emerald-maldives.com__welcome.md</t>
  </si>
  <si>
    <t xml:space="preserve">https://www.sunsiyam.com/sun-siyam-olhuveli/leisure-activities/diving/</t>
  </si>
  <si>
    <t xml:space="preserve">Diving in the Maldives | Sun Siyam Olhuveli Resort</t>
  </si>
  <si>
    <t xml:space="preserve">output/pages/050_sun-siyam-olhuveli-maldives/diving__sunsiyam.com__sun-siyam-olhuveli-leisure-activities-diving.md</t>
  </si>
  <si>
    <t xml:space="preserve">https://www.emerald-maldives.com/get-here</t>
  </si>
  <si>
    <t xml:space="preserve">Emerald Maldives Resort &amp; Spa - How to Get here  | Luxury Resort</t>
  </si>
  <si>
    <t xml:space="preserve">output/pages/051_emerald-maldives-resort-spa-fasmendho/spa__emerald-maldives.com__get-here.md</t>
  </si>
  <si>
    <t xml:space="preserve">https://www.vakkarumaldives.com/news/2025/06/</t>
  </si>
  <si>
    <t xml:space="preserve">News &amp; Events - Latest Updates from Vakkaru Maldives  - 2025,June</t>
  </si>
  <si>
    <t xml:space="preserve">output/pages/049_vakkaru-maldives/events__vakkarumaldives.com__news-2025-06.md</t>
  </si>
  <si>
    <t xml:space="preserve">https://www.emerald-maldives.com/blog-posts/easter-at-emerald-maldives</t>
  </si>
  <si>
    <t xml:space="preserve">output/pages/051_emerald-maldives-resort-spa-fasmendho/diving__emerald-maldives.com__blog-posts-easter-at-emerald-maldives.md</t>
  </si>
  <si>
    <t xml:space="preserve">https://www.emerald-maldives.com/blog-posts/plant-your-heart-at-emerald-maldives</t>
  </si>
  <si>
    <t xml:space="preserve">output/pages/051_emerald-maldives-resort-spa-fasmendho/diving__emerald-maldives.com__blog-posts-plant-your-heart-at-emerald-maldives.md</t>
  </si>
  <si>
    <t xml:space="preserve">https://www.sunsiyam.com/sun-siyam-olhuveli/experiences/</t>
  </si>
  <si>
    <t xml:space="preserve">Fun Experiences in Maldives | Sun Siyam Olhuveli Luxury Resort</t>
  </si>
  <si>
    <t xml:space="preserve">output/pages/050_sun-siyam-olhuveli-maldives/diving__sunsiyam.com__sun-siyam-olhuveli-experiences.md</t>
  </si>
  <si>
    <t xml:space="preserve">https://www.vakkarumaldives.com/contact.html</t>
  </si>
  <si>
    <t xml:space="preserve">Vakkaru Maldives Contact - Maldives Private Island Resort</t>
  </si>
  <si>
    <t xml:space="preserve">output/pages/049_vakkaru-maldives/diving__vakkarumaldives.com__contact-html.md</t>
  </si>
  <si>
    <t xml:space="preserve">https://www.emerald-maldives.com/blog-posts/russian-cuisine-landed-at-emerald-maldives</t>
  </si>
  <si>
    <t xml:space="preserve">output/pages/051_emerald-maldives-resort-spa-fasmendho/dining__emerald-maldives.com__blog-posts-russian-cuisine-landed-at-emerald-maldives.md</t>
  </si>
  <si>
    <t xml:space="preserve">https://hotel.hardrock.com/maldives/calendar-of-events.aspx?date=10/1/2026&amp;display=grid</t>
  </si>
  <si>
    <t xml:space="preserve">https://www.emerald-maldives.com/blog-posts/emerald-maldives-home-of-marine-turtles</t>
  </si>
  <si>
    <t xml:space="preserve">output/pages/051_emerald-maldives-resort-spa-fasmendho/diving__emerald-maldives.com__blog-posts-emerald-maldives-home-of-marine-turtles.md</t>
  </si>
  <si>
    <t xml:space="preserve">https://www.sunsiyam.com/sun-siyam-olhuveli/gallery/</t>
  </si>
  <si>
    <t xml:space="preserve">Our Gallery | Sun Siyam Olhuveli 4 Star Beach Resort, Maldives</t>
  </si>
  <si>
    <t xml:space="preserve">output/pages/050_sun-siyam-olhuveli-maldives/diving__sunsiyam.com__sun-siyam-olhuveli-gallery.md</t>
  </si>
  <si>
    <t xml:space="preserve">https://hotel.hardrock.com/maldives/calendar-of-events.aspx?date=10/14/2026&amp;display=day</t>
  </si>
  <si>
    <t xml:space="preserve">Calendar of Events – 10/14/2026 in Male</t>
  </si>
  <si>
    <t xml:space="preserve">https://www.emerald-maldives.com/blog-posts/rajeshwar-rao-kalakuntla-front-office-manager</t>
  </si>
  <si>
    <t xml:space="preserve">output/pages/051_emerald-maldives-resort-spa-fasmendho/other__emerald-maldives.com__blog-posts-rajeshwar-rao-kalakuntla-front-office-manager.md</t>
  </si>
  <si>
    <t xml:space="preserve">https://hotel.hardrock.com/maldives/calendar-of-events.aspx?date=10/2/2026&amp;display=day</t>
  </si>
  <si>
    <t xml:space="preserve">Calendar of Events – 10/2/2026 in Male</t>
  </si>
  <si>
    <t xml:space="preserve">https://www.emerald-maldives.com/villas/w-sup</t>
  </si>
  <si>
    <t xml:space="preserve">Emerald Maldives Resort &amp; Spa - Superior Water Villas with Pool</t>
  </si>
  <si>
    <t xml:space="preserve">output/pages/051_emerald-maldives-resort-spa-fasmendho/spa__emerald-maldives.com__villas-w-sup.md</t>
  </si>
  <si>
    <t xml:space="preserve">https://www.vakkarumaldives.com/news/2019/</t>
  </si>
  <si>
    <t xml:space="preserve">News &amp; Events - Latest Updates from Vakkaru Maldives  - 2019</t>
  </si>
  <si>
    <t xml:space="preserve">output/pages/049_vakkaru-maldives/events__vakkarumaldives.com__news-2019.md</t>
  </si>
  <si>
    <t xml:space="preserve">https://hotel.hardrock.com/maldives/calendar-of-events.aspx?date=10/6/2026&amp;display=day</t>
  </si>
  <si>
    <t xml:space="preserve">Calendar of Events – 10/6/2026 in Male</t>
  </si>
  <si>
    <t xml:space="preserve">https://www.emerald-maldives.com/blog-posts/emerald-maldives-resort-spa-blog-the-first-amazonico-restaurant</t>
  </si>
  <si>
    <t xml:space="preserve">output/pages/051_emerald-maldives-resort-spa-fasmendho/dining__emerald-maldives.com__blog-posts-emerald-maldives-resort-spa-blog-the-first-amazon.md</t>
  </si>
  <si>
    <t xml:space="preserve">https://www.sunsiyam.com/sun-siyam-olhuveli/offers/honeymoon-offer/</t>
  </si>
  <si>
    <t xml:space="preserve">Honeymoon Offer | Sun Siyam Olhuveli Resort</t>
  </si>
  <si>
    <t xml:space="preserve">output/pages/050_sun-siyam-olhuveli-maldives/wedding__sunsiyam.com__sun-siyam-olhuveli-offers-honeymoon-offer.md</t>
  </si>
  <si>
    <t xml:space="preserve">https://www.emerald-maldives.com/special-offers/early-bird-offer</t>
  </si>
  <si>
    <t xml:space="preserve">output/pages/051_emerald-maldives-resort-spa-fasmendho/offers__emerald-maldives.com__special-offers-early-bird-offer.md</t>
  </si>
  <si>
    <t xml:space="preserve">https://hotel.hardrock.com/maldives/calendar-of-events.aspx?date=10/4/2026&amp;display=day</t>
  </si>
  <si>
    <t xml:space="preserve">Calendar of Events – 10/4/2026 in Male</t>
  </si>
  <si>
    <t xml:space="preserve">https://www.sunsiyam.com/sun-siyam-olhuveli/leisure-activities/excursions/</t>
  </si>
  <si>
    <t xml:space="preserve">Excursions in the Maldives | Sun Siyam Olhuveli Resort</t>
  </si>
  <si>
    <t xml:space="preserve">output/pages/050_sun-siyam-olhuveli-maldives/diving__sunsiyam.com__sun-siyam-olhuveli-leisure-activities-excursions.md</t>
  </si>
  <si>
    <t xml:space="preserve">https://hotel.hardrock.com/maldives/calendar-of-events.aspx?date=10/12/2026&amp;display=day</t>
  </si>
  <si>
    <t xml:space="preserve">Calendar of Events – 10/12/2026 in Male</t>
  </si>
  <si>
    <t xml:space="preserve">https://www.emerald-maldives.com/lp/deluxe-all-inclusive-family-vacation</t>
  </si>
  <si>
    <t xml:space="preserve">Emerald Maldives</t>
  </si>
  <si>
    <t xml:space="preserve">output/pages/051_emerald-maldives-resort-spa-fasmendho/diving__emerald-maldives.com__lp-deluxe-all-inclusive-family-vacation.md</t>
  </si>
  <si>
    <t xml:space="preserve">https://www.vakkarumaldives.com/dining/the-organic-farm.html</t>
  </si>
  <si>
    <t xml:space="preserve">Organic Garden Dining at Vakkaru Maldives  - Maldives Eco Resort</t>
  </si>
  <si>
    <t xml:space="preserve">output/pages/049_vakkaru-maldives/dining__vakkarumaldives.com__dining-the-organic-farm-html.md</t>
  </si>
  <si>
    <t xml:space="preserve">https://www.emerald-maldives.com/covid-update</t>
  </si>
  <si>
    <t xml:space="preserve">Emerald Maldives Resort &amp; Spa - Covid-19 Update Details</t>
  </si>
  <si>
    <t xml:space="preserve">output/pages/051_emerald-maldives-resort-spa-fasmendho/spa__emerald-maldives.com__covid-update.md</t>
  </si>
  <si>
    <t xml:space="preserve">https://hotel.hardrock.com/maldives/calendar-of-events.aspx?date=10/24/2026&amp;display=day</t>
  </si>
  <si>
    <t xml:space="preserve">Calendar of Events – 10/24/2026 in Male</t>
  </si>
  <si>
    <t xml:space="preserve">https://www.emerald-maldives.com/villas/w-jac</t>
  </si>
  <si>
    <t xml:space="preserve">Emerald Maldives Resort &amp; Spa - Jacuzzi Water Villas | 5-star resort</t>
  </si>
  <si>
    <t xml:space="preserve">output/pages/051_emerald-maldives-resort-spa-fasmendho/spa__emerald-maldives.com__villas-w-jac.md</t>
  </si>
  <si>
    <t xml:space="preserve">https://hotel.hardrock.com/maldives/calendar-of-events.aspx?date=10/31/2026&amp;display=event&amp;eventid=2479135</t>
  </si>
  <si>
    <t xml:space="preserve">Calendar of Events – Halloween 10/31/2026 in Male</t>
  </si>
  <si>
    <t xml:space="preserve">https://www.emerald-maldives.com/special-offers/honeymoon-special-offer-maldives</t>
  </si>
  <si>
    <t xml:space="preserve">output/pages/051_emerald-maldives-resort-spa-fasmendho/wedding__emerald-maldives.com__special-offers-honeymoon-special-offer-maldives.md</t>
  </si>
  <si>
    <t xml:space="preserve">https://www.vakkarumaldives.com/news/world-leading-luxury-honeymoon-resort.html</t>
  </si>
  <si>
    <t xml:space="preserve">Vakkaru Maldives Crowned Leading Luxury Honeymoon Resort 2023 - Vakkaru Maldives.</t>
  </si>
  <si>
    <t xml:space="preserve">output/pages/049_vakkaru-maldives/wedding__vakkarumaldives.com__news-world-leading-luxury-honeymoon-resort-html.md</t>
  </si>
  <si>
    <t xml:space="preserve">https://hotel.hardrock.com/maldives/calendar-of-events.aspx?date=10/26/2026&amp;display=day</t>
  </si>
  <si>
    <t xml:space="preserve">Calendar of Events – 10/26/2026 in Male</t>
  </si>
  <si>
    <t xml:space="preserve">https://www.emerald-maldives.com/contact</t>
  </si>
  <si>
    <t xml:space="preserve">Emerald Maldives Resort &amp; Spa - Contact Us | Best 5 star Holiday</t>
  </si>
  <si>
    <t xml:space="preserve">output/pages/051_emerald-maldives-resort-spa-fasmendho/spa__emerald-maldives.com__contact.md</t>
  </si>
  <si>
    <t xml:space="preserve">https://hotel.hardrock.com/maldives/calendar-of-events.aspx?date=10/30/2026&amp;display=event&amp;eventid=2479134</t>
  </si>
  <si>
    <t xml:space="preserve">Calendar of Events – Halloween 10/30/2026 in Male</t>
  </si>
  <si>
    <t xml:space="preserve">https://hotel.hardrock.com/maldives/calendar-of-events.aspx?date=10/30/2026&amp;display=day</t>
  </si>
  <si>
    <t xml:space="preserve">Calendar of Events – 10/30/2026 in Male</t>
  </si>
  <si>
    <t xml:space="preserve">https://www.emerald-maldives.com/blog-posts/asian-cuisine-at-the-maldives</t>
  </si>
  <si>
    <t xml:space="preserve">output/pages/051_emerald-maldives-resort-spa-fasmendho/dining__emerald-maldives.com__blog-posts-asian-cuisine-at-the-maldives.md</t>
  </si>
  <si>
    <t xml:space="preserve">https://www.vakkarumaldives.com/things-to-do-in-maldives/scuba-diving.html</t>
  </si>
  <si>
    <t xml:space="preserve">Scuba Diving Maldives - Vakkaru, Maldives Diving Resort</t>
  </si>
  <si>
    <t xml:space="preserve">output/pages/049_vakkaru-maldives/diving__vakkarumaldives.com__things-to-do-in-maldives-scuba-diving-html.md</t>
  </si>
  <si>
    <t xml:space="preserve">https://hotel.hardrock.com/maldives/calendar-of-events.aspx?date=10/1/2026&amp;display=list</t>
  </si>
  <si>
    <t xml:space="preserve">https://www.emerald-maldives.com/villas/b-pool</t>
  </si>
  <si>
    <t xml:space="preserve">Emerald Maldives Resort &amp; Spa - Beach Villas with Pool | All Inclusive</t>
  </si>
  <si>
    <t xml:space="preserve">output/pages/051_emerald-maldives-resort-spa-fasmendho/spa__emerald-maldives.com__villas-b-pool.md</t>
  </si>
  <si>
    <t xml:space="preserve">https://www.sunsiyam.com/sun-siyam-olhuveli/restaurants-bars/</t>
  </si>
  <si>
    <t xml:space="preserve">Maldives Restaurants &amp; Bars | Sun Siyam Olhuveli 4 Star Resort</t>
  </si>
  <si>
    <t xml:space="preserve">output/pages/050_sun-siyam-olhuveli-maldives/dining__sunsiyam.com__sun-siyam-olhuveli-restaurants-bars.md</t>
  </si>
  <si>
    <t xml:space="preserve">https://www.emerald-maldives.com/blog-posts/emerald-brand-new-maldives-luxury-resort</t>
  </si>
  <si>
    <t xml:space="preserve">output/pages/051_emerald-maldives-resort-spa-fasmendho/diving__emerald-maldives.com__blog-posts-emerald-brand-new-maldives-luxury-resort.md</t>
  </si>
  <si>
    <t xml:space="preserve">https://hotel.hardrock.com/maldives/calendar-of-events.aspx?date=10/31/2026&amp;display=day</t>
  </si>
  <si>
    <t xml:space="preserve">Calendar of Events – 10/31/2026 in Male</t>
  </si>
  <si>
    <t xml:space="preserve">https://www.emerald-maldives.com/oasis</t>
  </si>
  <si>
    <t xml:space="preserve">Emerald Maldives Resort &amp; Spa - Oasis of bliss  | All Inclusive Holiday</t>
  </si>
  <si>
    <t xml:space="preserve">output/pages/051_emerald-maldives-resort-spa-fasmendho/spa__emerald-maldives.com__oasis.md</t>
  </si>
  <si>
    <t xml:space="preserve">https://www.vakkarumaldives.com/accommodation/residences/three-bedroom-beach-pool-residence.html</t>
  </si>
  <si>
    <t xml:space="preserve">Three Bedroom Beach Pool Residence - Vakkaru Maldives Beach Resort</t>
  </si>
  <si>
    <t xml:space="preserve">output/pages/049_vakkaru-maldives/diving__vakkarumaldives.com__accommodation-residences-three-bedroom-beach-pool-residence-.md</t>
  </si>
  <si>
    <t xml:space="preserve">https://hotel.hardrock.com/maldives/calendar-of-events.aspx?date=10/23/2026&amp;display=event&amp;eventid=2479132</t>
  </si>
  <si>
    <t xml:space="preserve">Calendar of Events – Pinktober 10/23/2026 in Male</t>
  </si>
  <si>
    <t xml:space="preserve">https://www.emerald-maldives.com/blog-posts/emerald-maldives-resort-spa-blog-a-proposal-at-emerald-maldives</t>
  </si>
  <si>
    <t xml:space="preserve">output/pages/051_emerald-maldives-resort-spa-fasmendho/spa__emerald-maldives.com__blog-posts-emerald-maldives-resort-spa-blog-a-proposal-at-em.md</t>
  </si>
  <si>
    <t xml:space="preserve">https://hotel.hardrock.com/maldives/calendar-of-events.aspx?date=10/3/2026&amp;display=day</t>
  </si>
  <si>
    <t xml:space="preserve">Calendar of Events – 10/3/2026 in Male</t>
  </si>
  <si>
    <t xml:space="preserve">https://www.emerald-maldives.com/blog-posts/festive-season-with-a-tropical-twist</t>
  </si>
  <si>
    <t xml:space="preserve">output/pages/051_emerald-maldives-resort-spa-fasmendho/other__emerald-maldives.com__blog-posts-festive-season-with-a-tropical-twist.md</t>
  </si>
  <si>
    <t xml:space="preserve">https://hotel.hardrock.com/maldives/calendar-of-events.aspx?date=10/9/2026&amp;display=day</t>
  </si>
  <si>
    <t xml:space="preserve">Calendar of Events – 10/9/2026 in Male</t>
  </si>
  <si>
    <t xml:space="preserve">https://www.sunsiyam.com/sun-siyam-olhuveli/offers/festive-offer/</t>
  </si>
  <si>
    <t xml:space="preserve">Festive Offer | Sun Siyam Olhuveli</t>
  </si>
  <si>
    <t xml:space="preserve">output/pages/050_sun-siyam-olhuveli-maldives/offers__sunsiyam.com__sun-siyam-olhuveli-offers-festive-offer.md</t>
  </si>
  <si>
    <t xml:space="preserve">https://www.emerald-maldives.com/experiences/diving</t>
  </si>
  <si>
    <t xml:space="preserve">Emerald Maldives Resort &amp; Spa - Diving Center | Resort with Activity</t>
  </si>
  <si>
    <t xml:space="preserve">output/pages/051_emerald-maldives-resort-spa-fasmendho/spa__emerald-maldives.com__experiences-diving.md</t>
  </si>
  <si>
    <t xml:space="preserve">https://www.vakkarumaldives.com/spa-and-wellness/ayurveda.html</t>
  </si>
  <si>
    <t xml:space="preserve">Ayurveda Maldives - Vakkaru Maldives - Best Spa Resort in Maldives</t>
  </si>
  <si>
    <t xml:space="preserve">output/pages/049_vakkaru-maldives/spa__vakkarumaldives.com__spa-and-wellness-ayurveda-html.md</t>
  </si>
  <si>
    <t xml:space="preserve">https://hotel.hardrock.com/maldives/calendar-of-events.aspx?date=10/11/2026&amp;display=day</t>
  </si>
  <si>
    <t xml:space="preserve">Calendar of Events – 10/11/2026 in Male</t>
  </si>
  <si>
    <t xml:space="preserve">https://www.emerald-maldives.com/villas/w-pres</t>
  </si>
  <si>
    <t xml:space="preserve">Emerald Maldives Resort &amp; Spa - Presidential Water Villa | All Inclusive Holiday</t>
  </si>
  <si>
    <t xml:space="preserve">output/pages/051_emerald-maldives-resort-spa-fasmendho/spa__emerald-maldives.com__villas-w-pres.md</t>
  </si>
  <si>
    <t xml:space="preserve">https://hotel.hardrock.com/maldives/calendar-of-events.aspx?date=10/18/2026&amp;display=day</t>
  </si>
  <si>
    <t xml:space="preserve">Calendar of Events – 10/18/2026 in Male</t>
  </si>
  <si>
    <t xml:space="preserve">https://www.emerald-maldives.com/blog-posts/discover-the-maldivian-sea-world</t>
  </si>
  <si>
    <t xml:space="preserve">output/pages/051_emerald-maldives-resort-spa-fasmendho/excursions__emerald-maldives.com__blog-posts-discover-the-maldivian-sea-world.md</t>
  </si>
  <si>
    <t xml:space="preserve">https://www.sunsiyam.com/sun-siyam-olhuveli/weddings-celebrations/</t>
  </si>
  <si>
    <t xml:space="preserve">Celebrate Your Special Moments | Sun Siyam Olhuveli Maldives</t>
  </si>
  <si>
    <t xml:space="preserve">output/pages/050_sun-siyam-olhuveli-maldives/wedding__sunsiyam.com__sun-siyam-olhuveli-weddings-celebrations.md</t>
  </si>
  <si>
    <t xml:space="preserve">https://hotel.hardrock.com/maldives/calendar-of-events.aspx?date=10/10/2026&amp;display=day</t>
  </si>
  <si>
    <t xml:space="preserve">Calendar of Events – 10/10/2026 in Male</t>
  </si>
  <si>
    <t xml:space="preserve">https://www.vakkarumaldives.com/spa-and-wellness/salon.html</t>
  </si>
  <si>
    <t xml:space="preserve">Hair Studio and Nail Care -  Vakkaru, Maldives Wellness Resort</t>
  </si>
  <si>
    <t xml:space="preserve">output/pages/049_vakkaru-maldives/spa__vakkarumaldives.com__spa-and-wellness-salon-html.md</t>
  </si>
  <si>
    <t xml:space="preserve">https://hotel.hardrock.com/maldives/calendar-of-events.aspx?&amp;format=ical</t>
  </si>
  <si>
    <t xml:space="preserve">https://hotel.hardrock.com/maldives/calendar-of-events.aspx?date=10/7/2026&amp;display=day</t>
  </si>
  <si>
    <t xml:space="preserve">Calendar of Events – 10/7/2026 in Male</t>
  </si>
  <si>
    <t xml:space="preserve">https://www.emerald-maldives.com/blog-posts/more-than-a-romance</t>
  </si>
  <si>
    <t xml:space="preserve">output/pages/051_emerald-maldives-resort-spa-fasmendho/wedding__emerald-maldives.com__blog-posts-more-than-a-romance.md</t>
  </si>
  <si>
    <t xml:space="preserve">https://hotel.hardrock.com/maldives/calendar-of-events.aspx?date=10/1/2026&amp;display=day</t>
  </si>
  <si>
    <t xml:space="preserve">Calendar of Events – 10/1/2026 in Male</t>
  </si>
  <si>
    <t xml:space="preserve">https://www.emerald-maldives.com/villas/b-sup</t>
  </si>
  <si>
    <t xml:space="preserve">Emerald Maldives Resort &amp; Spa - Superior Beach Villas with Pool</t>
  </si>
  <si>
    <t xml:space="preserve">output/pages/051_emerald-maldives-resort-spa-fasmendho/spa__emerald-maldives.com__villas-b-sup.md</t>
  </si>
  <si>
    <t xml:space="preserve">https://hotel.hardrock.com/maldives/calendar-of-events.aspx?date=10/21/2026&amp;display=day</t>
  </si>
  <si>
    <t xml:space="preserve">Calendar of Events – 10/21/2026 in Male</t>
  </si>
  <si>
    <t xml:space="preserve">https://www.emerald-maldives.com/blog-posts/emerald-maldives-resort-spa-blog-vote-for-emerald-maldives-in-the-world-travel-2020-awards</t>
  </si>
  <si>
    <t xml:space="preserve">output/pages/051_emerald-maldives-resort-spa-fasmendho/spa__emerald-maldives.com__blog-posts-emerald-maldives-resort-spa-blog-vote-for-emerald.md</t>
  </si>
  <si>
    <t xml:space="preserve">https://www.vakkarumaldives.com/dining/index.html</t>
  </si>
  <si>
    <t xml:space="preserve">Best Restaurants and Bars in Maldives - Vakkaru Maldives Luxury Dining</t>
  </si>
  <si>
    <t xml:space="preserve">output/pages/049_vakkaru-maldives/dining__vakkarumaldives.com__dining-index-html.md</t>
  </si>
  <si>
    <t xml:space="preserve">https://hotel.hardrock.com/maldives/calendar-of-events.aspx?date=10/5/2026&amp;display=day</t>
  </si>
  <si>
    <t xml:space="preserve">Calendar of Events – 10/5/2026 in Male</t>
  </si>
  <si>
    <t xml:space="preserve">https://www.emerald-maldives.com/restaurants/asiatique</t>
  </si>
  <si>
    <t xml:space="preserve">Emerald Maldives Resort &amp; Spa - Le Asiatique</t>
  </si>
  <si>
    <t xml:space="preserve">output/pages/051_emerald-maldives-resort-spa-fasmendho/dining__emerald-maldives.com__restaurants-asiatique.md</t>
  </si>
  <si>
    <t xml:space="preserve">https://hotel.hardrock.com/maldives/calendar-of-events.aspx?date=10/13/2026&amp;display=day</t>
  </si>
  <si>
    <t xml:space="preserve">Calendar of Events – 10/13/2026 in Male</t>
  </si>
  <si>
    <t xml:space="preserve">https://www.emerald-maldives.com/blog-posts/emerald-maldives-resort-spa-blog-a-greener-emerald-maldives</t>
  </si>
  <si>
    <t xml:space="preserve">output/pages/051_emerald-maldives-resort-spa-fasmendho/spa__emerald-maldives.com__blog-posts-emerald-maldives-resort-spa-blog-a-greener-emeral.md</t>
  </si>
  <si>
    <t xml:space="preserve">https://hotel.hardrock.com/maldives/calendar-of-events.aspx?date=10/19/2026&amp;display=day</t>
  </si>
  <si>
    <t xml:space="preserve">Calendar of Events – 10/19/2026 in Male</t>
  </si>
  <si>
    <t xml:space="preserve">https://www.emerald-maldives.com/blog-posts/kids-magical-side-of-the-maldives</t>
  </si>
  <si>
    <t xml:space="preserve">output/pages/051_emerald-maldives-resort-spa-fasmendho/diving__emerald-maldives.com__blog-posts-kids-magical-side-of-the-maldives.md</t>
  </si>
  <si>
    <t xml:space="preserve">https://www.vakkarumaldives.com/accommodation/residences/two-bedroom-beach-pool-residence.html</t>
  </si>
  <si>
    <t xml:space="preserve">Two Bedroom Beach Pool Residence - Vakkaru Maldives Family Resort</t>
  </si>
  <si>
    <t xml:space="preserve">output/pages/049_vakkaru-maldives/diving__vakkarumaldives.com__accommodation-residences-two-bedroom-beach-pool-residence-ht.md</t>
  </si>
  <si>
    <t xml:space="preserve">https://hotel.hardrock.com/maldives/calendar-of-events.aspx?date=10/23/2026&amp;display=day</t>
  </si>
  <si>
    <t xml:space="preserve">Calendar of Events – 10/23/2026 in Male</t>
  </si>
  <si>
    <t xml:space="preserve">https://hotel.hardrock.com/maldives/calendar-of-events.aspx?&amp;format=rss</t>
  </si>
  <si>
    <t xml:space="preserve">Hard Rock Hotel Maldives Calendar RSS</t>
  </si>
  <si>
    <t xml:space="preserve">https://www.emerald-maldives.com/blog-posts/the-beach-club-grill-restaurant</t>
  </si>
  <si>
    <t xml:space="preserve">output/pages/051_emerald-maldives-resort-spa-fasmendho/dining__emerald-maldives.com__blog-posts-the-beach-club-grill-restaurant.md</t>
  </si>
  <si>
    <t xml:space="preserve">https://hotel.hardrock.com/maldives/calendar-of-events.aspx?date=10/27/2026&amp;display=day</t>
  </si>
  <si>
    <t xml:space="preserve">Calendar of Events – 10/27/2026 in Male</t>
  </si>
  <si>
    <t xml:space="preserve">https://www.emerald-maldives.com/restaurants/beach-club-grill</t>
  </si>
  <si>
    <t xml:space="preserve">Emerald Maldives Resort &amp; Spa - Beach Club Grill Restaurant</t>
  </si>
  <si>
    <t xml:space="preserve">output/pages/051_emerald-maldives-resort-spa-fasmendho/dining__emerald-maldives.com__restaurants-beach-club-grill.md</t>
  </si>
  <si>
    <t xml:space="preserve">https://hotel.hardrock.com/maldives/calendar-of-events.aspx?date=11/1/2026&amp;display=grid</t>
  </si>
  <si>
    <t xml:space="preserve">Calendar of Events – November 2026 in Male</t>
  </si>
  <si>
    <t xml:space="preserve">https://www.emerald-maldives.com/villas/water-villa</t>
  </si>
  <si>
    <t xml:space="preserve">Water Villas Maldives | Emerald Maldives Resort &amp; Spa</t>
  </si>
  <si>
    <t xml:space="preserve">output/pages/051_emerald-maldives-resort-spa-fasmendho/spa__emerald-maldives.com__villas-water-villa.md</t>
  </si>
  <si>
    <t xml:space="preserve">https://www.vakkarumaldives.com/news/vakkaru-maldives-welcomes-miha-plesnik-as-new-resident-tennis-coach.html</t>
  </si>
  <si>
    <t xml:space="preserve">Vakkaru Maldives Welcomes Miha Plesnik as New Resident Tennis Coach - Vakkaru Maldives.</t>
  </si>
  <si>
    <t xml:space="preserve">output/pages/049_vakkaru-maldives/diving__vakkarumaldives.com__news-vakkaru-maldives-welcomes-miha-plesnik-as-new-resident-.md</t>
  </si>
  <si>
    <t xml:space="preserve">https://hotel.hardrock.com/maldives/calendar-of-events.aspx?date=10/16/2026&amp;display=day</t>
  </si>
  <si>
    <t xml:space="preserve">Calendar of Events – 10/16/2026 in Male</t>
  </si>
  <si>
    <t xml:space="preserve">https://www.emerald-maldives.com/blog-posts/green-holidays</t>
  </si>
  <si>
    <t xml:space="preserve">output/pages/051_emerald-maldives-resort-spa-fasmendho/sustainability__emerald-maldives.com__blog-posts-green-holidays.md</t>
  </si>
  <si>
    <t xml:space="preserve">https://www.sunsiyam.com/sun-siyam-olhuveli/wellness-enquiry/</t>
  </si>
  <si>
    <t xml:space="preserve">Wellness Enquiries | Sun Siyam Olhuveli 4 Star Beach Resort</t>
  </si>
  <si>
    <t xml:space="preserve">output/pages/050_sun-siyam-olhuveli-maldives/spa__sunsiyam.com__sun-siyam-olhuveli-wellness-enquiry.md</t>
  </si>
  <si>
    <t xml:space="preserve">https://hotel.hardrock.com/maldives/calendar-of-events.aspx?date=10/25/2026&amp;display=day</t>
  </si>
  <si>
    <t xml:space="preserve">Calendar of Events – 10/25/2026 in Male</t>
  </si>
  <si>
    <t xml:space="preserve">https://www.emerald-maldives.com/villas/b</t>
  </si>
  <si>
    <t xml:space="preserve">Emerald Maldives Resort &amp; Spa - Luxury Beach Villas</t>
  </si>
  <si>
    <t xml:space="preserve">output/pages/051_emerald-maldives-resort-spa-fasmendho/spa__emerald-maldives.com__villas-b.md</t>
  </si>
  <si>
    <t xml:space="preserve">https://hotel.hardrock.com/maldives/calendar-of-events.aspx?date=10/22/2026&amp;display=day</t>
  </si>
  <si>
    <t xml:space="preserve">Calendar of Events – 10/22/2026 in Male</t>
  </si>
  <si>
    <t xml:space="preserve">https://www.sunsiyam.com/sun-siyam-olhuveli/facilities/excursions/</t>
  </si>
  <si>
    <t xml:space="preserve">output/pages/050_sun-siyam-olhuveli-maldives/diving__sunsiyam.com__sun-siyam-olhuveli-facilities-excursions.md</t>
  </si>
  <si>
    <t xml:space="preserve">https://hotel.hardrock.com/maldives/calendar-of-events.aspx?date=10/24/2026&amp;display=event&amp;eventid=2479133</t>
  </si>
  <si>
    <t xml:space="preserve">Calendar of Events – Pinktober 10/24/2026 in Male</t>
  </si>
  <si>
    <t xml:space="preserve">https://www.vakkarumaldives.com/news/2023/12/</t>
  </si>
  <si>
    <t xml:space="preserve">News &amp; Events - Latest Updates from Vakkaru Maldives  - 2023,December</t>
  </si>
  <si>
    <t xml:space="preserve">output/pages/049_vakkaru-maldives/events__vakkarumaldives.com__news-2023-12.md</t>
  </si>
  <si>
    <t xml:space="preserve">https://www.emerald-maldives.com/blog-posts/re-imagine-the-maldives-family-friendly</t>
  </si>
  <si>
    <t xml:space="preserve">output/pages/051_emerald-maldives-resort-spa-fasmendho/diving__emerald-maldives.com__blog-posts-re-imagine-the-maldives-family-friendly.md</t>
  </si>
  <si>
    <t xml:space="preserve">https://hotel.hardrock.com/maldives/calendar-of-events.aspx?date=10/29/2026&amp;display=day</t>
  </si>
  <si>
    <t xml:space="preserve">Calendar of Events – 10/29/2026 in Male</t>
  </si>
  <si>
    <t xml:space="preserve">https://www.emerald-maldives.com/experiences</t>
  </si>
  <si>
    <t xml:space="preserve">Emerald Maldives Resort &amp; Spa -5 star All Inclusive Experiences</t>
  </si>
  <si>
    <t xml:space="preserve">output/pages/051_emerald-maldives-resort-spa-fasmendho/spa__emerald-maldives.com__experiences.md</t>
  </si>
  <si>
    <t xml:space="preserve">https://hotel.hardrock.com/maldives/calendar-of-events.aspx?date=10/28/2026&amp;display=day</t>
  </si>
  <si>
    <t xml:space="preserve">Calendar of Events – 10/28/2026 in Male</t>
  </si>
  <si>
    <t xml:space="preserve">https://www.sunsiyam.com/sun-siyam-olhuveli/experiences/jet-car/</t>
  </si>
  <si>
    <t xml:space="preserve">Jet Car Experience at Sun Siyam Olhuveli</t>
  </si>
  <si>
    <t xml:space="preserve">output/pages/050_sun-siyam-olhuveli-maldives/excursions__sunsiyam.com__sun-siyam-olhuveli-experiences-jet-car.md</t>
  </si>
  <si>
    <t xml:space="preserve">https://www.emerald-maldives.com/blog-posts/natural-elegance</t>
  </si>
  <si>
    <t xml:space="preserve">output/pages/051_emerald-maldives-resort-spa-fasmendho/other__emerald-maldives.com__blog-posts-natural-elegance.md</t>
  </si>
  <si>
    <t xml:space="preserve">https://www.vakkarumaldives.com/news/page5.html</t>
  </si>
  <si>
    <t xml:space="preserve">News &amp; Events - Latest Updates from Vakkaru Maldives  - Page5</t>
  </si>
  <si>
    <t xml:space="preserve">output/pages/049_vakkaru-maldives/events__vakkarumaldives.com__news-page5-html.md</t>
  </si>
  <si>
    <t xml:space="preserve">https://www.emerald-maldives.com/blog-posts/christmas-holidays-in-the-maldives</t>
  </si>
  <si>
    <t xml:space="preserve">output/pages/051_emerald-maldives-resort-spa-fasmendho/diving__emerald-maldives.com__blog-posts-christmas-holidays-in-the-maldives.md</t>
  </si>
  <si>
    <t xml:space="preserve">https://www.emerald-maldives.com/special-offers</t>
  </si>
  <si>
    <t xml:space="preserve">Special Offers</t>
  </si>
  <si>
    <t xml:space="preserve">output/pages/051_emerald-maldives-resort-spa-fasmendho/offers__emerald-maldives.com__special-offers.md</t>
  </si>
  <si>
    <t xml:space="preserve">https://www.vakkarumaldives.com/spa-and-wellness/merana-spa.html</t>
  </si>
  <si>
    <t xml:space="preserve">Merana Spa - Luxury Spa Maldives - Vakkaru, Maldives Spa Resort</t>
  </si>
  <si>
    <t xml:space="preserve">output/pages/049_vakkaru-maldives/spa__vakkarumaldives.com__spa-and-wellness-merana-spa-html.md</t>
  </si>
  <si>
    <t xml:space="preserve">https://www.emerald-maldives.com/blog-posts/5-star-padi-diving-center</t>
  </si>
  <si>
    <t xml:space="preserve">output/pages/051_emerald-maldives-resort-spa-fasmendho/diving__emerald-maldives.com__blog-posts-5-star-padi-diving-center.md</t>
  </si>
  <si>
    <t xml:space="preserve">https://www.emerald-maldives.com/blog-posts/emerald-maldives-resort-spa-blog-love-paradise-destination</t>
  </si>
  <si>
    <t xml:space="preserve">output/pages/051_emerald-maldives-resort-spa-fasmendho/spa__emerald-maldives.com__blog-posts-emerald-maldives-resort-spa-blog-love-paradise-de.md</t>
  </si>
  <si>
    <t xml:space="preserve">https://www.emerald-maldives.com/all-inclusive</t>
  </si>
  <si>
    <t xml:space="preserve">Emerald Maldives Resort &amp; Spa - 5 Star Deluxe All-inclusive Sanctuary</t>
  </si>
  <si>
    <t xml:space="preserve">output/pages/051_emerald-maldives-resort-spa-fasmendho/spa__emerald-maldives.com__all-inclusive.md</t>
  </si>
  <si>
    <t xml:space="preserve">https://www.vakkarumaldives.com/accommodation/villa/index.html</t>
  </si>
  <si>
    <t xml:space="preserve">output/pages/049_vakkaru-maldives/diving__vakkarumaldives.com__accommodation-villa-index-html.md</t>
  </si>
  <si>
    <t xml:space="preserve">https://www.emerald-maldives.com/special-offers/winter-special-offer</t>
  </si>
  <si>
    <t xml:space="preserve">output/pages/051_emerald-maldives-resort-spa-fasmendho/offers__emerald-maldives.com__special-offers-winter-special-offer.md</t>
  </si>
  <si>
    <t xml:space="preserve">https://www.sunsiyam.com/sun-siyam-olhuveli/offers/romance-offer/</t>
  </si>
  <si>
    <t xml:space="preserve">Romantic Getaway at Sun Siyam Olhuveli Romance Island</t>
  </si>
  <si>
    <t xml:space="preserve">output/pages/050_sun-siyam-olhuveli-maldives/wedding__sunsiyam.com__sun-siyam-olhuveli-offers-romance-offer.md</t>
  </si>
  <si>
    <t xml:space="preserve">https://www.emerald-maldives.com/blog-posts/eco-green-resort</t>
  </si>
  <si>
    <t xml:space="preserve">output/pages/051_emerald-maldives-resort-spa-fasmendho/sustainability__emerald-maldives.com__blog-posts-eco-green-resort.md</t>
  </si>
  <si>
    <t xml:space="preserve">https://www.emerald-maldives.com/blog-posts/maldives-resort-general-manager-interview</t>
  </si>
  <si>
    <t xml:space="preserve">output/pages/051_emerald-maldives-resort-spa-fasmendho/diving__emerald-maldives.com__blog-posts-maldives-resort-general-manager-interview.md</t>
  </si>
  <si>
    <t xml:space="preserve">https://www.vakkarumaldives.com/news/2023/05/</t>
  </si>
  <si>
    <t xml:space="preserve">News &amp; Events - Latest Updates from Vakkaru Maldives  - 2023,May</t>
  </si>
  <si>
    <t xml:space="preserve">output/pages/049_vakkaru-maldives/events__vakkarumaldives.com__news-2023-05.md</t>
  </si>
  <si>
    <t xml:space="preserve">https://www.vakkarumaldives.com/careers/index.html</t>
  </si>
  <si>
    <t xml:space="preserve">Resort Jobs in Maldives - Vakkaru Maldives Careers</t>
  </si>
  <si>
    <t xml:space="preserve">output/pages/049_vakkaru-maldives/diving__vakkarumaldives.com__careers-index-html.md</t>
  </si>
  <si>
    <t xml:space="preserve">https://www.sunsiyam.com/sun-siyam-olhuveli/facilities/watersports/</t>
  </si>
  <si>
    <t xml:space="preserve">output/pages/050_sun-siyam-olhuveli-maldives/diving__sunsiyam.com__sun-siyam-olhuveli-facilities-watersports.md</t>
  </si>
  <si>
    <t xml:space="preserve">https://www.emerald-maldives.com/villas</t>
  </si>
  <si>
    <t xml:space="preserve">Emerald Maldives Resort &amp; Spa - Villas | 5 Star All Inclusive</t>
  </si>
  <si>
    <t xml:space="preserve">output/pages/051_emerald-maldives-resort-spa-fasmendho/spa__emerald-maldives.com__villas.md</t>
  </si>
  <si>
    <t xml:space="preserve">https://www.emerald-maldives.com/blog-posts/five-reasons-spend-holidays-maldives</t>
  </si>
  <si>
    <t xml:space="preserve">output/pages/051_emerald-maldives-resort-spa-fasmendho/diving__emerald-maldives.com__blog-posts-five-reasons-spend-holidays-maldives.md</t>
  </si>
  <si>
    <t xml:space="preserve">https://www.emerald-maldives.com/blog-posts/emerald-maldives-resort-spa-blog-move-your-home-to-us</t>
  </si>
  <si>
    <t xml:space="preserve">output/pages/051_emerald-maldives-resort-spa-fasmendho/spa__emerald-maldives.com__blog-posts-emerald-maldives-resort-spa-blog-move-your-home-t.md</t>
  </si>
  <si>
    <t xml:space="preserve">https://www.vakkarumaldives.com/news/timeless-romance-valentines-day-celebration-at-vakkaru-maldives.html</t>
  </si>
  <si>
    <t xml:space="preserve">'Timeless Romance' Valentine’s Day Celebration at Vakkaru Maldives - Vakkaru Maldives.</t>
  </si>
  <si>
    <t xml:space="preserve">output/pages/049_vakkaru-maldives/wedding__vakkarumaldives.com__news-timeless-romance-valentines-day-celebration-at-vakkaru-.md</t>
  </si>
  <si>
    <t xml:space="preserve">https://www.emerald-maldives.com/blog-posts/maldives-with-family</t>
  </si>
  <si>
    <t xml:space="preserve">output/pages/051_emerald-maldives-resort-spa-fasmendho/diving__emerald-maldives.com__blog-posts-maldives-with-family.md</t>
  </si>
  <si>
    <t xml:space="preserve">https://www.emerald-maldives.com/experiences/water-sports</t>
  </si>
  <si>
    <t xml:space="preserve">Emerald Maldives Resort &amp; Spa - Water Sports Center | Resort with Activities</t>
  </si>
  <si>
    <t xml:space="preserve">output/pages/051_emerald-maldives-resort-spa-fasmendho/spa__emerald-maldives.com__experiences-water-sports.md</t>
  </si>
  <si>
    <t xml:space="preserve">https://www.vakkarumaldives.com/accommodation/residences/four-bedroom-beach-pool-residence.html</t>
  </si>
  <si>
    <t xml:space="preserve">Four Bedroom Beach Pool Residence - Vakkaru Maldives Beach Resort</t>
  </si>
  <si>
    <t xml:space="preserve">output/pages/049_vakkaru-maldives/diving__vakkarumaldives.com__accommodation-residences-four-bedroom-beach-pool-residence-h.md</t>
  </si>
  <si>
    <t xml:space="preserve">https://www.emerald-maldives.com/blog-posts/a-family-friendly-destination</t>
  </si>
  <si>
    <t xml:space="preserve">output/pages/051_emerald-maldives-resort-spa-fasmendho/kids__emerald-maldives.com__blog-posts-a-family-friendly-destination.md</t>
  </si>
  <si>
    <t xml:space="preserve">https://www.emerald-maldives.com/blog-posts/dreaming-about-the-maldivian-essence</t>
  </si>
  <si>
    <t xml:space="preserve">output/pages/051_emerald-maldives-resort-spa-fasmendho/overview__emerald-maldives.com__blog-posts-dreaming-about-the-maldivian-essence.md</t>
  </si>
  <si>
    <t xml:space="preserve">https://www.vakkarumaldives.com/offers/</t>
  </si>
  <si>
    <t xml:space="preserve">output/pages/049_vakkaru-maldives/diving__vakkarumaldives.com__offers.md</t>
  </si>
  <si>
    <t xml:space="preserve">https://www.emerald-maldives.com/villas/b-royal</t>
  </si>
  <si>
    <t xml:space="preserve">Emerald Maldives Resort &amp; Spa - Royal Beach Villa | Maldives Honeymoon</t>
  </si>
  <si>
    <t xml:space="preserve">output/pages/051_emerald-maldives-resort-spa-fasmendho/wedding__emerald-maldives.com__villas-b-royal.md</t>
  </si>
  <si>
    <t xml:space="preserve">https://www.vakkarumaldives.com/offers/idyllic-romance-package-at-vakkaru-maldives.html</t>
  </si>
  <si>
    <t xml:space="preserve">Idyllic Romance Package - Vakkaru Maldives</t>
  </si>
  <si>
    <t xml:space="preserve">output/pages/049_vakkaru-maldives/wedding__vakkarumaldives.com__offers-idyllic-romance-package-at-vakkaru-maldives-html.md</t>
  </si>
  <si>
    <t xml:space="preserve">https://www.emerald-maldives.com/restaurants/amazonico</t>
  </si>
  <si>
    <t xml:space="preserve">Emerald Maldives Resort &amp; Spa - Amazònico Restaurant</t>
  </si>
  <si>
    <t xml:space="preserve">output/pages/051_emerald-maldives-resort-spa-fasmendho/dining__emerald-maldives.com__restaurants-amazonico.md</t>
  </si>
  <si>
    <t xml:space="preserve">https://www.sunsiyam.com/sun-siyam-olhuveli/facilities/diving/</t>
  </si>
  <si>
    <t xml:space="preserve">output/pages/050_sun-siyam-olhuveli-maldives/diving__sunsiyam.com__sun-siyam-olhuveli-facilities-diving.md</t>
  </si>
  <si>
    <t xml:space="preserve">https://www.emerald-maldives.com/blog-posts/emerald-maldives-resort-spa-blog-feeling-blue-think-emerald</t>
  </si>
  <si>
    <t xml:space="preserve">output/pages/051_emerald-maldives-resort-spa-fasmendho/spa__emerald-maldives.com__blog-posts-emerald-maldives-resort-spa-blog-feeling-blue-thi.md</t>
  </si>
  <si>
    <t xml:space="preserve">https://www.emerald-maldives.com/blog-posts/emerald-maldives-resort-spa-blog-enhancing-your-holiday-at-the-emerald-spa</t>
  </si>
  <si>
    <t xml:space="preserve">output/pages/051_emerald-maldives-resort-spa-fasmendho/spa__emerald-maldives.com__blog-posts-emerald-maldives-resort-spa-blog-enhancing-your-h.md</t>
  </si>
  <si>
    <t xml:space="preserve">https://www.sunsiyam.com/sun-siyam-olhuveli/offers/</t>
  </si>
  <si>
    <t xml:space="preserve">Maldives Resort Deals &amp; Offers| Sun Siyam Olhuveli, Maldives</t>
  </si>
  <si>
    <t xml:space="preserve">output/pages/050_sun-siyam-olhuveli-maldives/diving__sunsiyam.com__sun-siyam-olhuveli-offers.md</t>
  </si>
  <si>
    <t xml:space="preserve">https://www.emerald-maldives.com/blog-posts/from-dolphin-kids-club-to-you</t>
  </si>
  <si>
    <t xml:space="preserve">output/pages/051_emerald-maldives-resort-spa-fasmendho/kids__emerald-maldives.com__blog-posts-from-dolphin-kids-club-to-you.md</t>
  </si>
  <si>
    <t xml:space="preserve">https://www.emerald-faarufushi.com/</t>
  </si>
  <si>
    <t xml:space="preserve">output/pages/054_emerald-faarufushi-resort-spa/spa__emerald-faarufushi.com__home.md</t>
  </si>
  <si>
    <t xml:space="preserve">https://emerald-faarufushi.com/welcome</t>
  </si>
  <si>
    <t xml:space="preserve">Emerald Faarufushi Resort &amp; Spa - Become a friend</t>
  </si>
  <si>
    <t xml:space="preserve">output/pages/054_emerald-faarufushi-resort-spa/spa__emerald-faarufushi.com__welcome.md</t>
  </si>
  <si>
    <t xml:space="preserve">https://emerald-faarufushi.com/contact</t>
  </si>
  <si>
    <t xml:space="preserve">Emerald Faarufushi Resort &amp; Spa - Contact Us | Best 5 star Holiday</t>
  </si>
  <si>
    <t xml:space="preserve">output/pages/054_emerald-faarufushi-resort-spa/spa__emerald-faarufushi.com__contact.md</t>
  </si>
  <si>
    <t xml:space="preserve">https://emerald-faarufushi.com</t>
  </si>
  <si>
    <t xml:space="preserve">https://emerald-faarufushi.com/villas/beach-villas-with-pool</t>
  </si>
  <si>
    <t xml:space="preserve">Emerald Faarufushi Resort &amp; Spa - Beach Villas with Pool</t>
  </si>
  <si>
    <t xml:space="preserve">output/pages/054_emerald-faarufushi-resort-spa/spa__emerald-faarufushi.com__villas-beach-villas-with-pool.md</t>
  </si>
  <si>
    <t xml:space="preserve">https://erimaldives.com/</t>
  </si>
  <si>
    <t xml:space="preserve">Eri Maldives | Eco-Chic Island Resort 45min from Male Airport</t>
  </si>
  <si>
    <t xml:space="preserve">output/pages/052_eri-maldives/diving__erimaldives.com__home.md</t>
  </si>
  <si>
    <t xml:space="preserve">https://emerald-faarufushi.com/restaurants/sunset-pool-bar</t>
  </si>
  <si>
    <t xml:space="preserve">Emerald Faarufushi Resort &amp; Spa - Sunset Pool &amp; Bar</t>
  </si>
  <si>
    <t xml:space="preserve">output/pages/054_emerald-faarufushi-resort-spa/dining__emerald-faarufushi.com__restaurants-sunset-pool-bar.md</t>
  </si>
  <si>
    <t xml:space="preserve">https://emerald-faarufushi.com/restaurants/asiatique-teppanyaki-grill</t>
  </si>
  <si>
    <t xml:space="preserve">Emerald Faarufushi Resort &amp; Spa - Le Asiatique and Teppanyaki Grill</t>
  </si>
  <si>
    <t xml:space="preserve">output/pages/054_emerald-faarufushi-resort-spa/dining__emerald-faarufushi.com__restaurants-asiatique-teppanyaki-grill.md</t>
  </si>
  <si>
    <t xml:space="preserve">https://emerald-faarufushi.com/restaurants/mediterraneo-restaurant</t>
  </si>
  <si>
    <t xml:space="preserve">Emerald Faarufushi Resort &amp; Spa - Mediterraneo Restaurant</t>
  </si>
  <si>
    <t xml:space="preserve">output/pages/054_emerald-faarufushi-resort-spa/dining__emerald-faarufushi.com__restaurants-mediterraneo-restaurant.md</t>
  </si>
  <si>
    <t xml:space="preserve">https://erimaldives.com/blog/post/why-may-is-the-best-time-to-visit-the-maldives/</t>
  </si>
  <si>
    <t xml:space="preserve">Why May is the Best Time to Visit the Maldives - Eri Maldives</t>
  </si>
  <si>
    <t xml:space="preserve">output/pages/052_eri-maldives/diving__erimaldives.com__blog-post-why-may-is-the-best-time-to-visit-the-maldives.md</t>
  </si>
  <si>
    <t xml:space="preserve">https://emerald-faarufushi.com/experiences/gym-sports-center</t>
  </si>
  <si>
    <t xml:space="preserve">Emerald Faarufushi Resort &amp; Spa - Gym &amp; Sports Center</t>
  </si>
  <si>
    <t xml:space="preserve">output/pages/054_emerald-faarufushi-resort-spa/spa__emerald-faarufushi.com__experiences-gym-sports-center.md</t>
  </si>
  <si>
    <t xml:space="preserve">https://emerald-faarufushi.com/lp/deluxe-all-inclusive-family-vacation</t>
  </si>
  <si>
    <t xml:space="preserve">Emerald Faarufushi</t>
  </si>
  <si>
    <t xml:space="preserve">output/pages/054_emerald-faarufushi-resort-spa/kids__emerald-faarufushi.com__lp-deluxe-all-inclusive-family-vacation.md</t>
  </si>
  <si>
    <t xml:space="preserve">https://emerald-faarufushi.com/restaurants/carnivorous-restaurant</t>
  </si>
  <si>
    <t xml:space="preserve">Emerald Faarufushi Resort &amp; Spa - Carnivorous Restaurant</t>
  </si>
  <si>
    <t xml:space="preserve">output/pages/054_emerald-faarufushi-resort-spa/dining__emerald-faarufushi.com__restaurants-carnivorous-restaurant.md</t>
  </si>
  <si>
    <t xml:space="preserve">https://erimaldives.com/eri-map/</t>
  </si>
  <si>
    <t xml:space="preserve">Eri Map - Eri Maldives</t>
  </si>
  <si>
    <t xml:space="preserve">output/pages/052_eri-maldives/diving__erimaldives.com__eri-map.md</t>
  </si>
  <si>
    <t xml:space="preserve">https://emerald-faarufushi.com/restaurants/aqua-restaurant</t>
  </si>
  <si>
    <t xml:space="preserve">Emerald Faarufushi Resort &amp; Spa - Aqua Restaurant</t>
  </si>
  <si>
    <t xml:space="preserve">output/pages/054_emerald-faarufushi-resort-spa/dining__emerald-faarufushi.com__restaurants-aqua-restaurant.md</t>
  </si>
  <si>
    <t xml:space="preserve">https://www.cinnamonhotels.com/</t>
  </si>
  <si>
    <t xml:space="preserve">Sri Lanka Hotels | Cinnamon Hotels &amp; Resorts Official Site</t>
  </si>
  <si>
    <t xml:space="preserve">output/pages/053_cinnamon-hakuraa-huraa-maldives/overview__cinnamonhotels.com__home.md</t>
  </si>
  <si>
    <t xml:space="preserve">https://emerald-faarufushi.com/villas/water-villas-with-pool</t>
  </si>
  <si>
    <t xml:space="preserve">Emerald Faarufushi Resort &amp; Spa - Water Villas with Pool</t>
  </si>
  <si>
    <t xml:space="preserve">output/pages/054_emerald-faarufushi-resort-spa/spa__emerald-faarufushi.com__villas-water-villas-with-pool.md</t>
  </si>
  <si>
    <t xml:space="preserve">https://erimaldives.com/facilities/</t>
  </si>
  <si>
    <t xml:space="preserve">Facilities - Eri Maldives</t>
  </si>
  <si>
    <t xml:space="preserve">output/pages/052_eri-maldives/diving__erimaldives.com__facilities.md</t>
  </si>
  <si>
    <t xml:space="preserve">https://emerald-faarufushi.com/villas/superior-water-villas-with-pool</t>
  </si>
  <si>
    <t xml:space="preserve">Emerald Faarufushi Resort &amp; Spa - Superior Water Villas with Pool</t>
  </si>
  <si>
    <t xml:space="preserve">output/pages/054_emerald-faarufushi-resort-spa/spa__emerald-faarufushi.com__villas-superior-water-villas-with-pool.md</t>
  </si>
  <si>
    <t xml:space="preserve">https://emerald-faarufushi.com/villas/sunset-water-villas-with-pool</t>
  </si>
  <si>
    <t xml:space="preserve">Emerald Faarufushi Resort &amp; Spa - Sunset Water Villas with Pool</t>
  </si>
  <si>
    <t xml:space="preserve">output/pages/054_emerald-faarufushi-resort-spa/spa__emerald-faarufushi.com__villas-sunset-water-villas-with-pool.md</t>
  </si>
  <si>
    <t xml:space="preserve">https://emerald-faarufushi.com/special-offers/honeymoon-special-offer-maldives</t>
  </si>
  <si>
    <t xml:space="preserve">output/pages/054_emerald-faarufushi-resort-spa/wedding__emerald-faarufushi.com__special-offers-honeymoon-special-offer-maldives.md</t>
  </si>
  <si>
    <t xml:space="preserve">https://erimaldives.com/blog/post/best-resort-for-maldives-vacations/</t>
  </si>
  <si>
    <t xml:space="preserve">Best Resort for Maldives Vacations - Eri Maldives</t>
  </si>
  <si>
    <t xml:space="preserve">output/pages/052_eri-maldives/diving__erimaldives.com__blog-post-best-resort-for-maldives-vacations.md</t>
  </si>
  <si>
    <t xml:space="preserve">https://emerald-faarufushi.com/covid-update</t>
  </si>
  <si>
    <t xml:space="preserve">Emerald Faarufushi Resort &amp; Spa - Covid-19 Update Details</t>
  </si>
  <si>
    <t xml:space="preserve">output/pages/054_emerald-faarufushi-resort-spa/spa__emerald-faarufushi.com__covid-update.md</t>
  </si>
  <si>
    <t xml:space="preserve">https://emerald-faarufushi.com/villas</t>
  </si>
  <si>
    <t xml:space="preserve">Emerald Faarufushi Resort &amp; Spa - Villas</t>
  </si>
  <si>
    <t xml:space="preserve">output/pages/054_emerald-faarufushi-resort-spa/spa__emerald-faarufushi.com__villas.md</t>
  </si>
  <si>
    <t xml:space="preserve">https://emerald-faarufushi.com/restaurants/eclipse-bar</t>
  </si>
  <si>
    <t xml:space="preserve">Emerald Faarufushi Resort &amp; Spa - Eclipse bar</t>
  </si>
  <si>
    <t xml:space="preserve">output/pages/054_emerald-faarufushi-resort-spa/dining__emerald-faarufushi.com__restaurants-eclipse-bar.md</t>
  </si>
  <si>
    <t xml:space="preserve">https://erimaldives.com/about-us/</t>
  </si>
  <si>
    <t xml:space="preserve">About Us - Eri Maldives</t>
  </si>
  <si>
    <t xml:space="preserve">output/pages/052_eri-maldives/diving__erimaldives.com__about-us.md</t>
  </si>
  <si>
    <t xml:space="preserve">https://emerald-faarufushi.com/villas/family-beach-villas-with-pool</t>
  </si>
  <si>
    <t xml:space="preserve">Emerald Faarufushi Resort &amp; Spa - Family Beach Villas with Pool</t>
  </si>
  <si>
    <t xml:space="preserve">output/pages/054_emerald-faarufushi-resort-spa/spa__emerald-faarufushi.com__villas-family-beach-villas-with-pool.md</t>
  </si>
  <si>
    <t xml:space="preserve">https://emerald-faarufushi.com/how-to-get-here</t>
  </si>
  <si>
    <t xml:space="preserve">Emerald Faarufushi Resort &amp; Spa - How to Get here</t>
  </si>
  <si>
    <t xml:space="preserve">output/pages/054_emerald-faarufushi-resort-spa/spa__emerald-faarufushi.com__how-to-get-here.md</t>
  </si>
  <si>
    <t xml:space="preserve">https://erimaldives.com/villas/beach-suite/</t>
  </si>
  <si>
    <t xml:space="preserve">Beach Suite - Eri Maldives</t>
  </si>
  <si>
    <t xml:space="preserve">output/pages/052_eri-maldives/diving__erimaldives.com__villas-beach-suite.md</t>
  </si>
  <si>
    <t xml:space="preserve">https://emerald-faarufushi.com/barefoot-haven-of-bliss</t>
  </si>
  <si>
    <t xml:space="preserve">Emerald Faarufushi Resort &amp; Spa - Barefoot Haven of Bliss</t>
  </si>
  <si>
    <t xml:space="preserve">output/pages/054_emerald-faarufushi-resort-spa/dining__emerald-faarufushi.com__barefoot-haven-of-bliss.md</t>
  </si>
  <si>
    <t xml:space="preserve">https://emerald-faarufushi.com/villas/beach-villas</t>
  </si>
  <si>
    <t xml:space="preserve">Emerald Faarufushi Resort &amp; Spa - Beach Villas</t>
  </si>
  <si>
    <t xml:space="preserve">output/pages/054_emerald-faarufushi-resort-spa/spa__emerald-faarufushi.com__villas-beach-villas.md</t>
  </si>
  <si>
    <t xml:space="preserve">https://emerald-faarufushi.com/experiences/the-emerald-spa</t>
  </si>
  <si>
    <t xml:space="preserve">Emerald Faarufushi Resort &amp; Spa - The Emerald Spa</t>
  </si>
  <si>
    <t xml:space="preserve">output/pages/054_emerald-faarufushi-resort-spa/spa__emerald-faarufushi.com__experiences-the-emerald-spa.md</t>
  </si>
  <si>
    <t xml:space="preserve">https://erimaldives.com/offers/festive-offer/</t>
  </si>
  <si>
    <t xml:space="preserve">Maldives Festive Offer | Eri Maldives Up to 30% Off</t>
  </si>
  <si>
    <t xml:space="preserve">output/pages/052_eri-maldives/diving__erimaldives.com__offers-festive-offer.md</t>
  </si>
  <si>
    <t xml:space="preserve">https://emerald-faarufushi.com/deluxe-all-inclusive-oasis</t>
  </si>
  <si>
    <t xml:space="preserve">Emerald Faarufushi Resort &amp; Spa - Deluxe All-Inclusive Oasis</t>
  </si>
  <si>
    <t xml:space="preserve">output/pages/054_emerald-faarufushi-resort-spa/spa__emerald-faarufushi.com__deluxe-all-inclusive-oasis.md</t>
  </si>
  <si>
    <t xml:space="preserve">https://emerald-faarufushi.com/friends/signup</t>
  </si>
  <si>
    <t xml:space="preserve">Emerald Faarufushi Resort &amp; Spa - Welcome new Friend!</t>
  </si>
  <si>
    <t xml:space="preserve">output/pages/054_emerald-faarufushi-resort-spa/spa__emerald-faarufushi.com__friends-signup.md</t>
  </si>
  <si>
    <t xml:space="preserve">https://emerald-faarufushi.com/experiences/water-sports</t>
  </si>
  <si>
    <t xml:space="preserve">Emerald Faarufushi Resort &amp; Spa - Water Sports Center</t>
  </si>
  <si>
    <t xml:space="preserve">output/pages/054_emerald-faarufushi-resort-spa/spa__emerald-faarufushi.com__experiences-water-sports.md</t>
  </si>
  <si>
    <t xml:space="preserve">https://erimaldives.com/renew-your-vows-in-paradise/</t>
  </si>
  <si>
    <t xml:space="preserve">Weddings in Maldives | Renewal of vows at Eri Maldives</t>
  </si>
  <si>
    <t xml:space="preserve">output/pages/052_eri-maldives/wedding__erimaldives.com__renew-your-vows-in-paradise.md</t>
  </si>
  <si>
    <t xml:space="preserve">https://emerald-faarufushi.com/special-offers/maldives-get-away-deal</t>
  </si>
  <si>
    <t xml:space="preserve">output/pages/054_emerald-faarufushi-resort-spa/diving__emerald-faarufushi.com__special-offers-maldives-get-away-deal.md</t>
  </si>
  <si>
    <t xml:space="preserve">https://emerald-faarufushi.com/experiences/kids-club</t>
  </si>
  <si>
    <t xml:space="preserve">Emerald Faarufushi Resort &amp; Spa - Dolphin Kids Club</t>
  </si>
  <si>
    <t xml:space="preserve">output/pages/054_emerald-faarufushi-resort-spa/spa__emerald-faarufushi.com__experiences-kids-club.md</t>
  </si>
  <si>
    <t xml:space="preserve">https://www.fushifaru.com/</t>
  </si>
  <si>
    <t xml:space="preserve">5 Star Boutique Resort in the Maldives - Fushifaru Maldives Resort</t>
  </si>
  <si>
    <t xml:space="preserve">output/pages/057_fushifaru-maldives/diving__fushifaru.com__home.md</t>
  </si>
  <si>
    <t xml:space="preserve">https://emerald-faarufushi.com/villas/presidential-beach-villa</t>
  </si>
  <si>
    <t xml:space="preserve">Emerald Faarufushi Resort &amp; Spa - Presidential Beach Villa</t>
  </si>
  <si>
    <t xml:space="preserve">output/pages/054_emerald-faarufushi-resort-spa/spa__emerald-faarufushi.com__villas-presidential-beach-villa.md</t>
  </si>
  <si>
    <t xml:space="preserve">https://erimaldives.com/blog/post/how-to-stay-healthy-during-your-stay-at-eri-maldives/</t>
  </si>
  <si>
    <t xml:space="preserve">How to Stay Healthy During Your Stay at Eri Maldives - Eri Maldives</t>
  </si>
  <si>
    <t xml:space="preserve">output/pages/052_eri-maldives/diving__erimaldives.com__blog-post-how-to-stay-healthy-during-your-stay-at-eri-maldiv.md</t>
  </si>
  <si>
    <t xml:space="preserve">https://emerald-faarufushi.com/experiences/5-star-diving-center</t>
  </si>
  <si>
    <t xml:space="preserve">Emerald Faarufushi Resort &amp; Spa - Diving Center</t>
  </si>
  <si>
    <t xml:space="preserve">output/pages/054_emerald-faarufushi-resort-spa/spa__emerald-faarufushi.com__experiences-5-star-diving-center.md</t>
  </si>
  <si>
    <t xml:space="preserve">https://www.fushifaru.com/honeymoon-of-a-lifetime-at-fushifaru-maldives/</t>
  </si>
  <si>
    <t xml:space="preserve">The Ultimate Maldives Honeymoon Guide: Fushifaru Maldives - Fushifaru Maldives Resort</t>
  </si>
  <si>
    <t xml:space="preserve">output/pages/057_fushifaru-maldives/wedding__fushifaru.com__honeymoon-of-a-lifetime-at-fushifaru-maldives.md</t>
  </si>
  <si>
    <t xml:space="preserve">https://emerald-faarufushi.com/special-offers</t>
  </si>
  <si>
    <t xml:space="preserve">Emerald Faarufushi Resort &amp; Spa - Special Offers</t>
  </si>
  <si>
    <t xml:space="preserve">output/pages/054_emerald-faarufushi-resort-spa/spa__emerald-faarufushi.com__special-offers.md</t>
  </si>
  <si>
    <t xml:space="preserve">https://www.fushifaru.com/villa/premium-pool-water-villa/</t>
  </si>
  <si>
    <t xml:space="preserve">Premium Pool Water Villa - Luxury Water Villas - Fushifaru Maldives</t>
  </si>
  <si>
    <t xml:space="preserve">output/pages/057_fushifaru-maldives/diving__fushifaru.com__villa-premium-pool-water-villa.md</t>
  </si>
  <si>
    <t xml:space="preserve">https://emerald-faarufushi.com/special-offers/early-bird-offer</t>
  </si>
  <si>
    <t xml:space="preserve">output/pages/054_emerald-faarufushi-resort-spa/offers__emerald-faarufushi.com__special-offers-early-bird-offer.md</t>
  </si>
  <si>
    <t xml:space="preserve">https://erimaldives.com/blog/post/the-maldives-guide-for-travellers-who-love-nature-beyond-the-beach/</t>
  </si>
  <si>
    <t xml:space="preserve">The Maldives Guide for Travellers Who Love Nature Beyond the Beach - Eri Maldives</t>
  </si>
  <si>
    <t xml:space="preserve">output/pages/052_eri-maldives/diving__erimaldives.com__blog-post-the-maldives-guide-for-travellers-who-love-nature-.md</t>
  </si>
  <si>
    <t xml:space="preserve">https://www.fushifaru.com/offer/winter-sun-escape-offer/</t>
  </si>
  <si>
    <t xml:space="preserve">Winter Sun Escape Offer - Fushifaru Maldives Resort</t>
  </si>
  <si>
    <t xml:space="preserve">output/pages/057_fushifaru-maldives/diving__fushifaru.com__offer-winter-sun-escape-offer.md</t>
  </si>
  <si>
    <t xml:space="preserve">https://emerald-faarufushi.com/emerald-experiences</t>
  </si>
  <si>
    <t xml:space="preserve">Emerald Faarufushi Resort &amp; Spa - Emerald Experiences</t>
  </si>
  <si>
    <t xml:space="preserve">output/pages/054_emerald-faarufushi-resort-spa/spa__emerald-faarufushi.com__emerald-experiences.md</t>
  </si>
  <si>
    <t xml:space="preserve">https://emerald-faarufushi.com/restaurants/beach-club-grill-restaurant</t>
  </si>
  <si>
    <t xml:space="preserve">Emerald Faarufushi Resort &amp; Spa - Beach Club Grill Restaurant</t>
  </si>
  <si>
    <t xml:space="preserve">output/pages/054_emerald-faarufushi-resort-spa/dining__emerald-faarufushi.com__restaurants-beach-club-grill-restaurant.md</t>
  </si>
  <si>
    <t xml:space="preserve">https://erimaldives.com/villas/beach-villa/</t>
  </si>
  <si>
    <t xml:space="preserve">Beach Villa - Eri Maldives</t>
  </si>
  <si>
    <t xml:space="preserve">output/pages/052_eri-maldives/diving__erimaldives.com__villas-beach-villa.md</t>
  </si>
  <si>
    <t xml:space="preserve">https://www.emerald-faarufushi.com/deluxe-all-inclusive-oasis</t>
  </si>
  <si>
    <t xml:space="preserve">https://www.fushifaru.com/a-hopeful-future-for-our-coral-reefs/</t>
  </si>
  <si>
    <t xml:space="preserve">Coral Reef Restoration in the Maldives | Fushifaru Maldives</t>
  </si>
  <si>
    <t xml:space="preserve">output/pages/057_fushifaru-maldives/diving__fushifaru.com__a-hopeful-future-for-our-coral-reefs.md</t>
  </si>
  <si>
    <t xml:space="preserve">https://www.emerald-faarufushi.com/special-offers</t>
  </si>
  <si>
    <t xml:space="preserve">https://www.fushifaru.com/news-press/</t>
  </si>
  <si>
    <t xml:space="preserve">Our News - Fushifaru Maldives Resort</t>
  </si>
  <si>
    <t xml:space="preserve">output/pages/057_fushifaru-maldives/diving__fushifaru.com__news-press.md</t>
  </si>
  <si>
    <t xml:space="preserve">https://erimaldives.com/destination-dining/</t>
  </si>
  <si>
    <t xml:space="preserve">Destination Dining - Eri Maldives</t>
  </si>
  <si>
    <t xml:space="preserve">output/pages/052_eri-maldives/dining__erimaldives.com__destination-dining.md</t>
  </si>
  <si>
    <t xml:space="preserve">https://www.emerald-faarufushi.com/welcome</t>
  </si>
  <si>
    <t xml:space="preserve">https://erimaldives.com/accommodation/</t>
  </si>
  <si>
    <t xml:space="preserve">Resorts Near Male Airport | Eri Maldives | Accommodation</t>
  </si>
  <si>
    <t xml:space="preserve">output/pages/052_eri-maldives/diving__erimaldives.com__accommodation.md</t>
  </si>
  <si>
    <t xml:space="preserve">https://www.emerald-faarufushi.com/how-to-get-here</t>
  </si>
  <si>
    <t xml:space="preserve">https://www.emerald-faarufushi.com/contact</t>
  </si>
  <si>
    <t xml:space="preserve">https://www.fushifaru.com/offer/romantic-indulgence/</t>
  </si>
  <si>
    <t xml:space="preserve">Romantic Indulgence - Fushifaru Maldives Resort</t>
  </si>
  <si>
    <t xml:space="preserve">output/pages/057_fushifaru-maldives/diving__fushifaru.com__offer-romantic-indulgence.md</t>
  </si>
  <si>
    <t xml:space="preserve">https://www.emerald-faarufushi.com/barefoot-haven-of-bliss</t>
  </si>
  <si>
    <t xml:space="preserve">https://erimaldives.com/authentic-cultural-immersion/</t>
  </si>
  <si>
    <t xml:space="preserve">Authentic Cultural Immersion - Eri Maldives</t>
  </si>
  <si>
    <t xml:space="preserve">output/pages/052_eri-maldives/diving__erimaldives.com__authentic-cultural-immersion.md</t>
  </si>
  <si>
    <t xml:space="preserve">https://www.emerald-faarufushi.com/villas</t>
  </si>
  <si>
    <t xml:space="preserve">https://www.fushifaru.com/experience/cultural-activities/</t>
  </si>
  <si>
    <t xml:space="preserve">Cultural Activities - Fushifaru Maldives Resort</t>
  </si>
  <si>
    <t xml:space="preserve">output/pages/057_fushifaru-maldives/diving__fushifaru.com__experience-cultural-activities.md</t>
  </si>
  <si>
    <t xml:space="preserve">https://www.emerald-faarufushi.com/emerald-experiences</t>
  </si>
  <si>
    <t xml:space="preserve">https://emerald-faarufushi.com/</t>
  </si>
  <si>
    <t xml:space="preserve">https://www.fushifaru.com/villa/beach-villa-sunrise/</t>
  </si>
  <si>
    <t xml:space="preserve">Maldives Private Beach Villas Sunrise - Fushifaru Maldives Resort</t>
  </si>
  <si>
    <t xml:space="preserve">output/pages/057_fushifaru-maldives/diving__fushifaru.com__villa-beach-villa-sunrise.md</t>
  </si>
  <si>
    <t xml:space="preserve">https://erimaldives.com/villas/beach-pool-villa/</t>
  </si>
  <si>
    <t xml:space="preserve">Beach Pool Villa - Eri Maldives</t>
  </si>
  <si>
    <t xml:space="preserve">output/pages/052_eri-maldives/diving__erimaldives.com__villas-beach-pool-villa.md</t>
  </si>
  <si>
    <t xml:space="preserve">https://www.emerald-faarufushi.com/restaurants/aqua-restaurant</t>
  </si>
  <si>
    <t xml:space="preserve">https://www.emerald-faarufushi.com/restaurants/asiatique-teppanyaki-grill</t>
  </si>
  <si>
    <t xml:space="preserve">https://www.fushifaru.com/why-celebrate-easter-2026-at-fushifaru-maldives/</t>
  </si>
  <si>
    <t xml:space="preserve">Why Celebrate Easter at Fushifaru Maldives: A Perfect Family Holiday Destination - Fushifaru Maldives Resort</t>
  </si>
  <si>
    <t xml:space="preserve">output/pages/057_fushifaru-maldives/wedding__fushifaru.com__why-celebrate-easter-2026-at-fushifaru-maldives.md</t>
  </si>
  <si>
    <t xml:space="preserve">https://www.fushifaru.com/experiences/</t>
  </si>
  <si>
    <t xml:space="preserve">Things to do in the Maldives - Fushifaru Maldives Boutique Hotel</t>
  </si>
  <si>
    <t xml:space="preserve">output/pages/057_fushifaru-maldives/diving__fushifaru.com__experiences.md</t>
  </si>
  <si>
    <t xml:space="preserve">https://www.emerald-faarufushi.com/restaurants/eclipse-bar</t>
  </si>
  <si>
    <t xml:space="preserve">https://erimaldives.com/meet-the-turtles-of-eri/</t>
  </si>
  <si>
    <t xml:space="preserve">Meet the Turtles of Eri - Eri Maldives</t>
  </si>
  <si>
    <t xml:space="preserve">output/pages/052_eri-maldives/diving__erimaldives.com__meet-the-turtles-of-eri.md</t>
  </si>
  <si>
    <t xml:space="preserve">https://www.emerald-faarufushi.com/restaurants/carnivorous-restaurant</t>
  </si>
  <si>
    <t xml:space="preserve">https://www.fushifaru.com/why-boutique-resorts-are-the-maldives-best-kept-secret/</t>
  </si>
  <si>
    <t xml:space="preserve">Why Boutique Resorts Are the Maldives' Best-Kept Secret - Fushifaru Maldives Resort</t>
  </si>
  <si>
    <t xml:space="preserve">output/pages/057_fushifaru-maldives/diving__fushifaru.com__why-boutique-resorts-are-the-maldives-best-kept-secret.md</t>
  </si>
  <si>
    <t xml:space="preserve">https://www.emerald-faarufushi.com/restaurants/sunset-pool-bar</t>
  </si>
  <si>
    <t xml:space="preserve">https://www.emerald-faarufushi.com/restaurants/mediterraneo-restaurant</t>
  </si>
  <si>
    <t xml:space="preserve">https://erimaldives.com/blog/post/snorkelling-and-diving-in-the-maldives/</t>
  </si>
  <si>
    <t xml:space="preserve">Snorkelling and Diving in the Maldives - Eri Maldives</t>
  </si>
  <si>
    <t xml:space="preserve">output/pages/052_eri-maldives/diving__erimaldives.com__blog-post-snorkelling-and-diving-in-the-maldives.md</t>
  </si>
  <si>
    <t xml:space="preserve">https://www.emerald-faarufushi.com/restaurants/beach-club-grill-restaurant</t>
  </si>
  <si>
    <t xml:space="preserve">https://www.emerald-faarufushi.com/special-offers/early-bird-offer</t>
  </si>
  <si>
    <t xml:space="preserve">https://www.emerald-faarufushi.com/special-offers/maldives-get-away-deal</t>
  </si>
  <si>
    <t xml:space="preserve">https://www.fushifaru.com/villa/pool-beach-villa-sunset/</t>
  </si>
  <si>
    <t xml:space="preserve">Maldives Beach Villas Sunset with Private Pool - Fushifaru Maldives Resort</t>
  </si>
  <si>
    <t xml:space="preserve">output/pages/057_fushifaru-maldives/diving__fushifaru.com__villa-pool-beach-villa-sunset.md</t>
  </si>
  <si>
    <t xml:space="preserve">https://erimaldives.com/blog/post/a-solo-escape-at-eri-maldives/</t>
  </si>
  <si>
    <t xml:space="preserve">A Solo Escape at Eri Maldives - Eri Maldives</t>
  </si>
  <si>
    <t xml:space="preserve">output/pages/052_eri-maldives/diving__erimaldives.com__blog-post-a-solo-escape-at-eri-maldives.md</t>
  </si>
  <si>
    <t xml:space="preserve">https://www.emerald-faarufushi.com/special-offers/honeymoon-special-offer-maldives</t>
  </si>
  <si>
    <t xml:space="preserve">https://www.emerald-faarufushi.com/experiences/water-sports</t>
  </si>
  <si>
    <t xml:space="preserve">https://www.fushifaru.com/dine/raalhu-bar/</t>
  </si>
  <si>
    <t xml:space="preserve">Raalhu Bar - Fushifaru Maldives Resort</t>
  </si>
  <si>
    <t xml:space="preserve">output/pages/057_fushifaru-maldives/dining__fushifaru.com__dine-raalhu-bar.md</t>
  </si>
  <si>
    <t xml:space="preserve">https://www.emerald-faarufushi.com/villas/water-villas-with-pool</t>
  </si>
  <si>
    <t xml:space="preserve">https://www.emerald-faarufushi.com/villas/beach-villas-with-pool</t>
  </si>
  <si>
    <t xml:space="preserve">https://www.emerald-faarufushi.com/villas/presidential-beach-villa</t>
  </si>
  <si>
    <t xml:space="preserve">https://erimaldives.com/villas/premium-beach-villa/</t>
  </si>
  <si>
    <t xml:space="preserve">output/pages/052_eri-maldives/diving__erimaldives.com__villas-premium-beach-villa.md</t>
  </si>
  <si>
    <t xml:space="preserve">https://www.emerald-faarufushi.com/experiences/the-emerald-spa</t>
  </si>
  <si>
    <t xml:space="preserve">https://www.emerald-faarufushi.com/experiences/5-star-diving-center</t>
  </si>
  <si>
    <t xml:space="preserve">https://www.emerald-faarufushi.com/experiences/gym-sports-center</t>
  </si>
  <si>
    <t xml:space="preserve">https://www.emerald-faarufushi.com/villas/superior-water-villas-with-pool</t>
  </si>
  <si>
    <t xml:space="preserve">https://erimaldives.com/blog/post/dive-sites-near-north-male-atoll/</t>
  </si>
  <si>
    <t xml:space="preserve">Dive Sites Near North Male’ Atoll - Eri Maldives</t>
  </si>
  <si>
    <t xml:space="preserve">output/pages/052_eri-maldives/diving__erimaldives.com__blog-post-dive-sites-near-north-male-atoll.md</t>
  </si>
  <si>
    <t xml:space="preserve">https://www.emerald-faarufushi.com/villas/family-beach-villas-with-pool</t>
  </si>
  <si>
    <t xml:space="preserve">https://www.emerald-faarufushi.com/experiences/kids-club</t>
  </si>
  <si>
    <t xml:space="preserve">https://erimaldives.com/blog/post/which-resort-is-the-most-romantic-in-the-maldives/</t>
  </si>
  <si>
    <t xml:space="preserve">Which Resort Is the Most Romantic in the Maldives? - Eri Maldives</t>
  </si>
  <si>
    <t xml:space="preserve">output/pages/052_eri-maldives/diving__erimaldives.com__blog-post-which-resort-is-the-most-romantic-in-the-maldives.md</t>
  </si>
  <si>
    <t xml:space="preserve">https://www.jumeirah.com/en/stay/maldives/jumeirah-olhahali-island</t>
  </si>
  <si>
    <t xml:space="preserve">Book your stay with Jumeirah Olhahali Island in the Maldives</t>
  </si>
  <si>
    <t xml:space="preserve">output/pages/059_jumeirah-maldives-olhahali-island/diving__jumeirah.com__en-stay-maldives-jumeirah-olhahali-island.md</t>
  </si>
  <si>
    <t xml:space="preserve">https://www.fushifaru.com/offer/family-offer/</t>
  </si>
  <si>
    <t xml:space="preserve">Family Offer - Fushifaru Maldives Resort</t>
  </si>
  <si>
    <t xml:space="preserve">output/pages/057_fushifaru-maldives/diving__fushifaru.com__offer-family-offer.md</t>
  </si>
  <si>
    <t xml:space="preserve">https://www.fushifaru.com/villas/</t>
  </si>
  <si>
    <t xml:space="preserve">Luxurious Accommodation in the Maldives - Fushifaru Maldives Boutique Hotel</t>
  </si>
  <si>
    <t xml:space="preserve">output/pages/057_fushifaru-maldives/diving__fushifaru.com__villas.md</t>
  </si>
  <si>
    <t xml:space="preserve">https://erimaldives.com/blog/post/can-you-swim-in-the-maldives-all-year/</t>
  </si>
  <si>
    <t xml:space="preserve">Can You Swim in the Maldives All Year? - Eri Maldives</t>
  </si>
  <si>
    <t xml:space="preserve">output/pages/052_eri-maldives/diving__erimaldives.com__blog-post-can-you-swim-in-the-maldives-all-year.md</t>
  </si>
  <si>
    <t xml:space="preserve">https://erimaldives.com/offers/advance-purchase-offer/</t>
  </si>
  <si>
    <t xml:space="preserve">2027 Advance Purchase Offer: Up to 40% Off at Eri Maldives</t>
  </si>
  <si>
    <t xml:space="preserve">output/pages/052_eri-maldives/diving__erimaldives.com__offers-advance-purchase-offer.md</t>
  </si>
  <si>
    <t xml:space="preserve">https://www.fushifaru.com/spa/hair-beauty-salon/</t>
  </si>
  <si>
    <t xml:space="preserve">Hair &amp; Beauty Salon - Fushifaru Maldives Resort</t>
  </si>
  <si>
    <t xml:space="preserve">output/pages/057_fushifaru-maldives/spa__fushifaru.com__spa-hair-beauty-salon.md</t>
  </si>
  <si>
    <t xml:space="preserve">https://erimaldives.com/blog/post/discover-the-right-maldives-resort-for-you/</t>
  </si>
  <si>
    <t xml:space="preserve">Discover the Right Maldives Resort for You - Eri Maldives</t>
  </si>
  <si>
    <t xml:space="preserve">output/pages/052_eri-maldives/diving__erimaldives.com__blog-post-discover-the-right-maldives-resort-for-you.md</t>
  </si>
  <si>
    <t xml:space="preserve">https://www.fushifaru.com/spa/veyoge-spa/</t>
  </si>
  <si>
    <t xml:space="preserve">Veyoge Spa - Fushifaru Maldives Resort</t>
  </si>
  <si>
    <t xml:space="preserve">output/pages/057_fushifaru-maldives/spa__fushifaru.com__spa-veyoge-spa.md</t>
  </si>
  <si>
    <t xml:space="preserve">https://www.fushifaru.com/5-unique-experiences-at-fushifaru/</t>
  </si>
  <si>
    <t xml:space="preserve">5 Unique Experiences at Fushifaru - Fushifaru Maldives Resort</t>
  </si>
  <si>
    <t xml:space="preserve">output/pages/057_fushifaru-maldives/diving__fushifaru.com__5-unique-experiences-at-fushifaru.md</t>
  </si>
  <si>
    <t xml:space="preserve">https://erimaldives.com/villas/beach-studio/</t>
  </si>
  <si>
    <t xml:space="preserve">Beach Studio - Eri Maldives</t>
  </si>
  <si>
    <t xml:space="preserve">output/pages/052_eri-maldives/diving__erimaldives.com__villas-beach-studio.md</t>
  </si>
  <si>
    <t xml:space="preserve">https://www.fushifaru.com/experience-the-magic-of-manta-ray-season/</t>
  </si>
  <si>
    <t xml:space="preserve">Experience the Magic of Manta Ray Season - Fushifaru Maldives Resort</t>
  </si>
  <si>
    <t xml:space="preserve">output/pages/057_fushifaru-maldives/diving__fushifaru.com__experience-the-magic-of-manta-ray-season.md</t>
  </si>
  <si>
    <t xml:space="preserve">https://erimaldives.com/offers/eri-all-inclusive-offer/</t>
  </si>
  <si>
    <t xml:space="preserve">Eri Maldives All-Inclusive Offer: Save Up to 40%</t>
  </si>
  <si>
    <t xml:space="preserve">output/pages/052_eri-maldives/diving__erimaldives.com__offers-eri-all-inclusive-offer.md</t>
  </si>
  <si>
    <t xml:space="preserve">https://erimaldives.com/blog/post/which-maldives-resort-offers-the-best-beachfront-villas/</t>
  </si>
  <si>
    <t xml:space="preserve">Which Maldives Resort Offers the Best Beachfront Villas? - Eri Maldives</t>
  </si>
  <si>
    <t xml:space="preserve">output/pages/052_eri-maldives/diving__erimaldives.com__blog-post-which-maldives-resort-offers-the-best-beachfront-v.md</t>
  </si>
  <si>
    <t xml:space="preserve">https://erimaldives.com/dining/soul-kitchen/</t>
  </si>
  <si>
    <t xml:space="preserve">Soul Kitchen Maldives | All-Day Dining at Eri Maldives</t>
  </si>
  <si>
    <t xml:space="preserve">output/pages/052_eri-maldives/dining__erimaldives.com__dining-soul-kitchen.md</t>
  </si>
  <si>
    <t xml:space="preserve">https://erimaldives.com/blog/post/discover-the-maldives-the-local-way-at-eri-maldives/</t>
  </si>
  <si>
    <t xml:space="preserve">Discover the Maldives the Local Way at Eri Maldives - Eri Maldives</t>
  </si>
  <si>
    <t xml:space="preserve">output/pages/052_eri-maldives/diving__erimaldives.com__blog-post-discover-the-maldives-the-local-way-at-eri-maldive.md</t>
  </si>
  <si>
    <t xml:space="preserve">https://erimaldives.com/experiences/</t>
  </si>
  <si>
    <t xml:space="preserve">Top Things to Do in Maldives | Experiences at Eri Maldives</t>
  </si>
  <si>
    <t xml:space="preserve">output/pages/052_eri-maldives/diving__erimaldives.com__experiences.md</t>
  </si>
  <si>
    <t xml:space="preserve">https://erimaldives.com/blog/post/resorts-near-velana-airport/</t>
  </si>
  <si>
    <t xml:space="preserve">Resorts Near Velana Airport - Eri Maldives</t>
  </si>
  <si>
    <t xml:space="preserve">output/pages/052_eri-maldives/diving__erimaldives.com__blog-post-resorts-near-velana-airport.md</t>
  </si>
  <si>
    <t xml:space="preserve">https://erimaldives.com/dining/beach-shack/</t>
  </si>
  <si>
    <t xml:space="preserve">Beach Shack - Beachfront Dining &amp; Cocktails at Eri Maldives</t>
  </si>
  <si>
    <t xml:space="preserve">output/pages/052_eri-maldives/dining__erimaldives.com__dining-beach-shack.md</t>
  </si>
  <si>
    <t xml:space="preserve">https://erimaldives.com/blog/post/marine-wonders-to-discover-in-the-maldives/</t>
  </si>
  <si>
    <t xml:space="preserve">Marine Wonders to Discover in the Maldives - Eri Maldives</t>
  </si>
  <si>
    <t xml:space="preserve">output/pages/052_eri-maldives/diving__erimaldives.com__blog-post-marine-wonders-to-discover-in-the-maldives.md</t>
  </si>
  <si>
    <t xml:space="preserve">https://erimaldives.com/blog/post/wellness-at-eri-maldives/</t>
  </si>
  <si>
    <t xml:space="preserve">Wellness at Eri Maldives - Eri Maldives</t>
  </si>
  <si>
    <t xml:space="preserve">output/pages/052_eri-maldives/spa__erimaldives.com__blog-post-wellness-at-eri-maldives.md</t>
  </si>
  <si>
    <t xml:space="preserve">https://erimaldives.com/blog/post/the-perfect-day-at-eri-maldives/</t>
  </si>
  <si>
    <t xml:space="preserve">The Perfect Day at Eri Maldives - Eri Maldives</t>
  </si>
  <si>
    <t xml:space="preserve">output/pages/052_eri-maldives/diving__erimaldives.com__blog-post-the-perfect-day-at-eri-maldives.md</t>
  </si>
  <si>
    <t xml:space="preserve">https://erimaldives.com/blog/post/a-guide-to-the-villas-at-eri-maldives/</t>
  </si>
  <si>
    <t xml:space="preserve">A Guide to the Villas at Eri Maldives - Eri Maldives</t>
  </si>
  <si>
    <t xml:space="preserve">output/pages/052_eri-maldives/diving__erimaldives.com__blog-post-a-guide-to-the-villas-at-eri-maldives.md</t>
  </si>
  <si>
    <t xml:space="preserve">https://erimaldives.com/offers/</t>
  </si>
  <si>
    <t xml:space="preserve">Maldives Resort Offers &amp; All-Inclusive Stays - 40% Off | Eri Maldives</t>
  </si>
  <si>
    <t xml:space="preserve">output/pages/052_eri-maldives/diving__erimaldives.com__offers.md</t>
  </si>
  <si>
    <t xml:space="preserve">https://erimaldives.com/blog/post/dining-at-eri-maldives-best-restaurants-in-north-male-atoll/</t>
  </si>
  <si>
    <t xml:space="preserve">Dining at Eri: Best Restaurants in North Male Atoll - Eri Maldives</t>
  </si>
  <si>
    <t xml:space="preserve">output/pages/052_eri-maldives/dining__erimaldives.com__blog-post-dining-at-eri-maldives-best-restaurants-in-north-m.md</t>
  </si>
  <si>
    <t xml:space="preserve">https://erimaldives.com/getting-here/</t>
  </si>
  <si>
    <t xml:space="preserve">Getting Here is a Breeze - Eri Maldives</t>
  </si>
  <si>
    <t xml:space="preserve">output/pages/052_eri-maldives/diving__erimaldives.com__getting-here.md</t>
  </si>
  <si>
    <t xml:space="preserve">https://erimaldives.com/blog/post/top-reasons-to-visit-the-maldives-in-the-off-season/</t>
  </si>
  <si>
    <t xml:space="preserve">Top Reasons to Visit the Maldives in the Off-Season - Eri Maldives</t>
  </si>
  <si>
    <t xml:space="preserve">output/pages/052_eri-maldives/diving__erimaldives.com__blog-post-top-reasons-to-visit-the-maldives-in-the-off-seaso.md</t>
  </si>
  <si>
    <t xml:space="preserve">https://erimaldives.com/blog/post/eco-chic-stays-at-eri/</t>
  </si>
  <si>
    <t xml:space="preserve">Eco-Chic Stays at Eri - Eri Maldives</t>
  </si>
  <si>
    <t xml:space="preserve">output/pages/052_eri-maldives/diving__erimaldives.com__blog-post-eco-chic-stays-at-eri.md</t>
  </si>
  <si>
    <t xml:space="preserve">https://erimaldives.com/offers/barefoot-beginnings/</t>
  </si>
  <si>
    <t xml:space="preserve">output/pages/052_eri-maldives/dining__erimaldives.com__offers-barefoot-beginnings.md</t>
  </si>
  <si>
    <t xml:space="preserve">https://erimaldives.com/blog/post/where-can-you-experience-a-mindful-maldives-getaway/</t>
  </si>
  <si>
    <t xml:space="preserve">Where Can You Experience a Mindful Maldives Getaway? - Eri Maldives</t>
  </si>
  <si>
    <t xml:space="preserve">output/pages/052_eri-maldives/diving__erimaldives.com__blog-post-where-can-you-experience-a-mindful-maldives-getawa.md</t>
  </si>
  <si>
    <t xml:space="preserve">https://erimaldives.com/blog/post/seven-days-by-the-sea-an-ocean-wellness-itinerary-at-eri-maldives/</t>
  </si>
  <si>
    <t xml:space="preserve">Seven Days by the Sea: An Ocean Wellness Itinerary at Eri Maldives - Eri Maldives</t>
  </si>
  <si>
    <t xml:space="preserve">output/pages/052_eri-maldives/spa__erimaldives.com__blog-post-seven-days-by-the-sea-an-ocean-wellness-itinerary-.md</t>
  </si>
  <si>
    <t xml:space="preserve">https://erimaldives.com/wellness/</t>
  </si>
  <si>
    <t xml:space="preserve">Wellness - Eri Maldives</t>
  </si>
  <si>
    <t xml:space="preserve">output/pages/052_eri-maldives/spa__erimaldives.com__wellness.md</t>
  </si>
  <si>
    <t xml:space="preserve">https://erimaldives.com/blog/post/sunrise-to-sunset-at-eri/</t>
  </si>
  <si>
    <t xml:space="preserve">Sunrise to Sunset at Eri - Eri Maldives</t>
  </si>
  <si>
    <t xml:space="preserve">output/pages/052_eri-maldives/diving__erimaldives.com__blog-post-sunrise-to-sunset-at-eri.md</t>
  </si>
  <si>
    <t xml:space="preserve">https://erimaldives.com/offers/limited-time-deal/</t>
  </si>
  <si>
    <t xml:space="preserve">Maldives Resort Deals: Up to 40% Off | Flash Sale at Eri Maldives</t>
  </si>
  <si>
    <t xml:space="preserve">output/pages/052_eri-maldives/diving__erimaldives.com__offers-limited-time-deal.md</t>
  </si>
  <si>
    <t xml:space="preserve">https://erimaldives.com/blog/post/where-can-couples-find-a-romantic-resort-near-male-airport/</t>
  </si>
  <si>
    <t xml:space="preserve">Where Can Couples Find a Romantic Resort Near Malé Airport? - Eri Maldives</t>
  </si>
  <si>
    <t xml:space="preserve">output/pages/052_eri-maldives/diving__erimaldives.com__blog-post-where-can-couples-find-a-romantic-resort-near-male.md</t>
  </si>
  <si>
    <t xml:space="preserve">https://erimaldives.com/blog/post/maldives-travel-tips-everything-you-need-to-know-before-your-island-escape/</t>
  </si>
  <si>
    <t xml:space="preserve">Maldives Travel Tips: Everything You Need to Know Before Your Island Escape - Eri Maldives</t>
  </si>
  <si>
    <t xml:space="preserve">output/pages/052_eri-maldives/diving__erimaldives.com__blog-post-maldives-travel-tips-everything-you-need-to-know-b.md</t>
  </si>
  <si>
    <t xml:space="preserve">https://erimaldives.com/experiences/underwater-diving/dive-sites/</t>
  </si>
  <si>
    <t xml:space="preserve">Best Dive Sites in Maldives | Eri Maldives</t>
  </si>
  <si>
    <t xml:space="preserve">output/pages/052_eri-maldives/diving__erimaldives.com__experiences-underwater-diving-dive-sites.md</t>
  </si>
  <si>
    <t xml:space="preserve">https://erimaldives.com/villas/sunset-beach-villa/</t>
  </si>
  <si>
    <t xml:space="preserve">Sunset Beach Villa - Eri Maldives</t>
  </si>
  <si>
    <t xml:space="preserve">output/pages/052_eri-maldives/diving__erimaldives.com__villas-sunset-beach-villa.md</t>
  </si>
  <si>
    <t xml:space="preserve">https://erimaldives.com/dining/sip-dip-main-bar/</t>
  </si>
  <si>
    <t xml:space="preserve">Sip &amp; Dip - Main Bar - Eri Maldives</t>
  </si>
  <si>
    <t xml:space="preserve">output/pages/052_eri-maldives/dining__erimaldives.com__dining-sip-dip-main-bar.md</t>
  </si>
  <si>
    <t xml:space="preserve">https://erimaldives.com/blog/post/what-kind-of-traveller-are-you-in-the-maldives/</t>
  </si>
  <si>
    <t xml:space="preserve">What Kind of Traveller Are You in the Maldives? - Eri Maldives</t>
  </si>
  <si>
    <t xml:space="preserve">output/pages/052_eri-maldives/diving__erimaldives.com__blog-post-what-kind-of-traveller-are-you-in-the-maldives.md</t>
  </si>
  <si>
    <t xml:space="preserve">https://erimaldives.com/blog/post/first-time-diving-in-the-maldives-your-beginners-guide-to-diving-at-eri/</t>
  </si>
  <si>
    <t xml:space="preserve">First Time Diving in the Maldives? Your Beginner’s Guide to Diving at Eri - Eri Maldives</t>
  </si>
  <si>
    <t xml:space="preserve">output/pages/052_eri-maldives/diving__erimaldives.com__blog-post-first-time-diving-in-the-maldives-your-beginners-g.md</t>
  </si>
  <si>
    <t xml:space="preserve">https://erimaldives.com/blog/post/a-guide-to-island-moments-made-for-two/</t>
  </si>
  <si>
    <t xml:space="preserve">A Guide to Island Moments Made for Two - Eri Maldives</t>
  </si>
  <si>
    <t xml:space="preserve">output/pages/052_eri-maldives/diving__erimaldives.com__blog-post-a-guide-to-island-moments-made-for-two.md</t>
  </si>
  <si>
    <t xml:space="preserve">https://erimaldives.com/blog/</t>
  </si>
  <si>
    <t xml:space="preserve">Blog - Eri Maldives</t>
  </si>
  <si>
    <t xml:space="preserve">output/pages/052_eri-maldives/diving__erimaldives.com__blog.md</t>
  </si>
  <si>
    <t xml:space="preserve">https://erimaldives.com/blog/post/beneath-eris-turquoise-waters/</t>
  </si>
  <si>
    <t xml:space="preserve">Beneath Eri’s Turquoise Waters - Eri Maldives</t>
  </si>
  <si>
    <t xml:space="preserve">output/pages/052_eri-maldives/dining__erimaldives.com__blog-post-beneath-eris-turquoise-waters.md</t>
  </si>
  <si>
    <t xml:space="preserve">https://erimaldives.com/blog/post/eri-maldives-pristine-coral-gardens/</t>
  </si>
  <si>
    <t xml:space="preserve">Eri Maldives’ Pristine Coral Gardens - Eri Maldives</t>
  </si>
  <si>
    <t xml:space="preserve">output/pages/052_eri-maldives/diving__erimaldives.com__blog-post-eri-maldives-pristine-coral-gardens.md</t>
  </si>
  <si>
    <t xml:space="preserve">https://erimaldives.com/blog/post/easter-in-full-bloom-at-eri/</t>
  </si>
  <si>
    <t xml:space="preserve">Easter in Full Bloom at Eri - Eri Maldives</t>
  </si>
  <si>
    <t xml:space="preserve">output/pages/052_eri-maldives/diving__erimaldives.com__blog-post-easter-in-full-bloom-at-eri.md</t>
  </si>
  <si>
    <t xml:space="preserve">https://erimaldives.com/blog/post/how-to-make-the-most-of-a-5-day-maldives-vacation/</t>
  </si>
  <si>
    <t xml:space="preserve">How to Make the Most of a 5-Day Maldives Vacation - Eri Maldives</t>
  </si>
  <si>
    <t xml:space="preserve">output/pages/052_eri-maldives/diving__erimaldives.com__blog-post-how-to-make-the-most-of-a-5-day-maldives-vacation.md</t>
  </si>
  <si>
    <t xml:space="preserve">https://erimaldives.com/eri-meal-plan/</t>
  </si>
  <si>
    <t xml:space="preserve">Eri Meal Plan - Eri Maldives</t>
  </si>
  <si>
    <t xml:space="preserve">output/pages/052_eri-maldives/diving__erimaldives.com__eri-meal-plan.md</t>
  </si>
  <si>
    <t xml:space="preserve">https://erimaldives.com/blog/post/how-eri-maldives-combines-adventure-and-relaxation-for-every-traveller/</t>
  </si>
  <si>
    <t xml:space="preserve">How Eri Maldives Combines Adventure and Relaxation for Every Traveller - Eri Maldives</t>
  </si>
  <si>
    <t xml:space="preserve">output/pages/052_eri-maldives/diving__erimaldives.com__blog-post-how-eri-maldives-combines-adventure-and-relaxation.md</t>
  </si>
  <si>
    <t xml:space="preserve">https://erimaldives.com/blog/post/romantic-villas-for-two-in-the-maldives-a-soulful-escape-at-eri/</t>
  </si>
  <si>
    <t xml:space="preserve">Romantic Villas for Two in the Maldives: A Soulful Escape at Eri - Eri Maldives</t>
  </si>
  <si>
    <t xml:space="preserve">output/pages/052_eri-maldives/diving__erimaldives.com__blog-post-romantic-villas-for-two-in-the-maldives-a-soulful-.md</t>
  </si>
  <si>
    <t xml:space="preserve">https://erimaldives.com/blog/post/resorts-near-male-international-airport/</t>
  </si>
  <si>
    <t xml:space="preserve">Resorts Near Male' International Airport - Eri Maldives</t>
  </si>
  <si>
    <t xml:space="preserve">output/pages/052_eri-maldives/diving__erimaldives.com__blog-post-resorts-near-male-international-airport.md</t>
  </si>
  <si>
    <t xml:space="preserve">https://erimaldives.com/dining/</t>
  </si>
  <si>
    <t xml:space="preserve">Best Restaurants in Maldives | Dining at Eri Maldives</t>
  </si>
  <si>
    <t xml:space="preserve">output/pages/052_eri-maldives/dining__erimaldives.com__dining.md</t>
  </si>
  <si>
    <t xml:space="preserve">https://erimaldives.com/blog/post/plan-the-ultimate-group-getaway-at-eri-maldives/</t>
  </si>
  <si>
    <t xml:space="preserve">Plan the Ultimate Group Getaway at Eri - Spacious Beach Villas for Group Getaways</t>
  </si>
  <si>
    <t xml:space="preserve">output/pages/052_eri-maldives/events__erimaldives.com__blog-post-plan-the-ultimate-group-getaway-at-eri-maldives.md</t>
  </si>
  <si>
    <t xml:space="preserve">https://erimaldives.com/experiences/underwater-diving/</t>
  </si>
  <si>
    <t xml:space="preserve">Best Place to Dive in Maldives | Diving at Eri Maldives</t>
  </si>
  <si>
    <t xml:space="preserve">output/pages/052_eri-maldives/diving__erimaldives.com__experiences-underwater-diving.md</t>
  </si>
  <si>
    <t xml:space="preserve">https://erimaldives.com/villas/seaview-sky-room/</t>
  </si>
  <si>
    <t xml:space="preserve">Sky Studio - Eri Maldives</t>
  </si>
  <si>
    <t xml:space="preserve">output/pages/052_eri-maldives/diving__erimaldives.com__villas-seaview-sky-room.md</t>
  </si>
  <si>
    <t xml:space="preserve">https://erimaldives.com/blog/post/a-guide-to-spending-5-days-in-the-maldives/</t>
  </si>
  <si>
    <t xml:space="preserve">A Guide to Spending 5 Days in the Maldives - Eri Maldives</t>
  </si>
  <si>
    <t xml:space="preserve">output/pages/052_eri-maldives/diving__erimaldives.com__blog-post-a-guide-to-spending-5-days-in-the-maldives.md</t>
  </si>
  <si>
    <t xml:space="preserve">https://mondomaldive.it/it/villaggio/pullman-maldives-maamutaa-resort/foto_utenti</t>
  </si>
  <si>
    <t xml:space="preserve">Le fotografie di tutti i Villaggi isole Maldive - Elenco: Pullman Maldives Maamutaa Resort - MondoMaldive</t>
  </si>
  <si>
    <t xml:space="preserve">output/pages/123_pullman-maldives-maamutaa-resort/diving__mondomaldive.it__it-villaggio-pullman-maldives-maamutaa-resort-foto-utenti.md</t>
  </si>
  <si>
    <t xml:space="preserve">https://mondomaldive.it/it/villaggio/angaga-island-resort/recensione/5039</t>
  </si>
  <si>
    <t xml:space="preserve">Recensione di ManuelaeAndrea in data 12/02/2013 per Angaga Island Resort - MondoMaldive</t>
  </si>
  <si>
    <t xml:space="preserve">output/pages/011_angaga-island-resort-and-spa/diving__mondomaldive.it__it-villaggio-angaga-island-resort-recensione-5039.md</t>
  </si>
  <si>
    <t xml:space="preserve">https://mondomaldive.it/it/villaggio/maayafushi-maldives/recensione/3587</t>
  </si>
  <si>
    <t xml:space="preserve">Recensione di Susana in data 28/02/2010 per Maayafushi Maldives - MondoMaldive</t>
  </si>
  <si>
    <t xml:space="preserve">output/pages/093_maayafushi-tourist-resort/diving__mondomaldive.it__it-villaggio-maayafushi-maldives-recensione-3587.md</t>
  </si>
  <si>
    <t xml:space="preserve">https://mondomaldive.it/it/villaggio/angsana-velavaru/recensione/4521</t>
  </si>
  <si>
    <t xml:space="preserve">Recensione di aryfra in data 11/07/2011 per Angsana Velavaru - MondoMaldive</t>
  </si>
  <si>
    <t xml:space="preserve">output/pages/097_angsana-resort-spa-maldives-velavaru/diving__mondomaldive.it__it-villaggio-angsana-velavaru-recensione-4521.md</t>
  </si>
  <si>
    <t xml:space="preserve">https://mondomaldive.it/it/villaggio/makunudu-island/recensione/6217</t>
  </si>
  <si>
    <t xml:space="preserve">Recensione di REBECCA V. in data 21/09/2018 per Makunudu Island - MondoMaldive</t>
  </si>
  <si>
    <t xml:space="preserve">output/pages/152_makunudu-island/diving__mondomaldive.it__it-villaggio-makunudu-island-recensione-6217.md</t>
  </si>
  <si>
    <t xml:space="preserve">https://mondomaldive.it/it/villaggio/thulhagiri-island-resort/recensione/4999</t>
  </si>
  <si>
    <t xml:space="preserve">Recensione di molly8 in data 24/12/2012 per Thulhagiri Island Resort - MondoMaldive</t>
  </si>
  <si>
    <t xml:space="preserve">output/pages/012_thulhagiri-island-resort-spa/diving__mondomaldive.it__it-villaggio-thulhagiri-island-resort-recensione-4999.md</t>
  </si>
  <si>
    <t xml:space="preserve">https://mondomaldive.it/it/villaggio/maayafushi-maldives/recensione/5261</t>
  </si>
  <si>
    <t xml:space="preserve">Recensione di Dany e Corrado in data 20/01/2014 per Maayafushi Maldives - MondoMaldive</t>
  </si>
  <si>
    <t xml:space="preserve">output/pages/093_maayafushi-tourist-resort/diving__mondomaldive.it__it-villaggio-maayafushi-maldives-recensione-5261.md</t>
  </si>
  <si>
    <t xml:space="preserve">https://mondomaldive.it/it/villaggio/kandolhu-island/racconti</t>
  </si>
  <si>
    <t xml:space="preserve">Racconti Villaggi isole Maldive - Elenco: Kandolhu Island - MondoMaldive</t>
  </si>
  <si>
    <t xml:space="preserve">output/pages/074_kandolhu-island-maldives/diving__mondomaldive.it__it-villaggio-kandolhu-island-racconti.md</t>
  </si>
  <si>
    <t xml:space="preserve">https://mondomaldive.it/it/villaggio/lily-beach-resort/recensione/3895</t>
  </si>
  <si>
    <t xml:space="preserve">Recensione di MANTA64FLY in data 08/08/2010 per Lily Beach Resort - MondoMaldive</t>
  </si>
  <si>
    <t xml:space="preserve">output/pages/091_lily-beach-resort/diving__mondomaldive.it__it-villaggio-lily-beach-resort-recensione-3895.md</t>
  </si>
  <si>
    <t xml:space="preserve">https://mondomaldive.it/it/villaggio/vilamendhoo-island-resort/recensione/5296</t>
  </si>
  <si>
    <t xml:space="preserve">Recensione di Roby in data 05/03/2014 per Vilamendhoo Island Resort - MondoMaldive</t>
  </si>
  <si>
    <t xml:space="preserve">output/pages/174_vilamendhoo-island-resort/diving__mondomaldive.it__it-villaggio-vilamendhoo-island-resort-recensione-5296.md</t>
  </si>
  <si>
    <t xml:space="preserve">https://mondomaldive.it/it/villaggio/waldorf-astoria-maldives-ithaafushi/recensioni</t>
  </si>
  <si>
    <t xml:space="preserve">Schede di Valutazione e Recensioni  - Elenco: Waldorf Astoria Maldives Ithaafushi - MondoMaldive</t>
  </si>
  <si>
    <t xml:space="preserve">output/pages/067_waldorf-astoria-maldives-ithaafushi/diving__mondomaldive.it__it-villaggio-waldorf-astoria-maldives-ithaafushi-recensioni.md</t>
  </si>
  <si>
    <t xml:space="preserve">https://mondomaldive.it/it/villaggio/reethi-faru-resort/foto_utenti</t>
  </si>
  <si>
    <t xml:space="preserve">Le fotografie di tutti i Villaggi isole Maldive - Elenco: Reethi Faru Resort - MondoMaldive</t>
  </si>
  <si>
    <t xml:space="preserve">output/pages/094_reethi-faru-resort/diving__mondomaldive.it__it-villaggio-reethi-faru-resort-foto-utenti.md</t>
  </si>
  <si>
    <t xml:space="preserve">https://mondomaldive.it/it/villaggio/thulhagiri-island-resort/recensione/6265</t>
  </si>
  <si>
    <t xml:space="preserve">Recensione di Claudio B. in data 04/01/2019 per Thulhagiri Island Resort - MondoMaldive</t>
  </si>
  <si>
    <t xml:space="preserve">output/pages/012_thulhagiri-island-resort-spa/diving__mondomaldive.it__it-villaggio-thulhagiri-island-resort-recensione-6265.md</t>
  </si>
  <si>
    <t xml:space="preserve">https://mondomaldive.it/it/villaggio/angaga-island-resort/recensione/5859</t>
  </si>
  <si>
    <t xml:space="preserve">Recensione di rogi in data 12/02/2017 per Angaga Island Resort - MondoMaldive</t>
  </si>
  <si>
    <t xml:space="preserve">output/pages/011_angaga-island-resort-and-spa/diving__mondomaldive.it__it-villaggio-angaga-island-resort-recensione-5859.md</t>
  </si>
  <si>
    <t xml:space="preserve">https://mondomaldive.it/it/villaggio/maayafushi-maldives/recensione/5412</t>
  </si>
  <si>
    <t xml:space="preserve">Recensione di pado in data 24/11/2014 per Maayafushi Maldives - MondoMaldive</t>
  </si>
  <si>
    <t xml:space="preserve">output/pages/093_maayafushi-tourist-resort/diving__mondomaldive.it__it-villaggio-maayafushi-maldives-recensione-5412.md</t>
  </si>
  <si>
    <t xml:space="preserve">https://mondomaldive.it/it/villaggio/alimatha-maldives/recensione/4830</t>
  </si>
  <si>
    <t xml:space="preserve">Recensione di gixxgi in data 16/04/2012 per Bravo Alimathà - MondoMaldive</t>
  </si>
  <si>
    <t xml:space="preserve">output/pages/084_alimatha-aquatic-resort/diving__mondomaldive.it__it-villaggio-alimatha-maldives-recensione-4830.md</t>
  </si>
  <si>
    <t xml:space="preserve">https://mondomaldive.it/it/villaggio/park-hyatt-hadahaa/foto_utenti</t>
  </si>
  <si>
    <t xml:space="preserve">Le fotografie di tutti i Villaggi isole Maldive - Elenco: Park Hyatt Hadahaa - MondoMaldive</t>
  </si>
  <si>
    <t xml:space="preserve">output/pages/047_park-hyatt-maldives-hadahaa/diving__mondomaldive.it__it-villaggio-park-hyatt-hadahaa-foto-utenti.md</t>
  </si>
  <si>
    <t xml:space="preserve">https://mondomaldive.it/it/villaggio/angaga-island-resort/recensione/6606</t>
  </si>
  <si>
    <t xml:space="preserve">Recensione di nicola d. in data 13/12/2019 per Angaga Island Resort - MondoMaldive</t>
  </si>
  <si>
    <t xml:space="preserve">output/pages/011_angaga-island-resort-and-spa/diving__mondomaldive.it__it-villaggio-angaga-island-resort-recensione-6606.md</t>
  </si>
  <si>
    <t xml:space="preserve">https://mondomaldive.it/it/fotografie_villaggio/hotel-riu-atoll</t>
  </si>
  <si>
    <t xml:space="preserve">Hotel Riu Atoll atollo di  Dhaalu - MondoMaldive</t>
  </si>
  <si>
    <t xml:space="preserve">output/pages/129_riu-atoll-and-riu-palace-maldivas/diving__mondomaldive.it__it-fotografie-villaggio-hotel-riu-atoll.md</t>
  </si>
  <si>
    <t xml:space="preserve">https://mondomaldive.it/it/villaggio/maayafushi-maldives/recensione/5918</t>
  </si>
  <si>
    <t xml:space="preserve">Recensione di andrinia in data 10/04/2017 per Maayafushi Maldives - MondoMaldive</t>
  </si>
  <si>
    <t xml:space="preserve">output/pages/093_maayafushi-tourist-resort/diving__mondomaldive.it__it-villaggio-maayafushi-maldives-recensione-5918.md</t>
  </si>
  <si>
    <t xml:space="preserve">https://mondomaldive.it/it/villaggio/dhiggiri-maldives/recensione/6039</t>
  </si>
  <si>
    <t xml:space="preserve">Recensione di MARGHERITA C. in data 22/01/2018 per Dhiggiri Maldives - MondoMaldive</t>
  </si>
  <si>
    <t xml:space="preserve">output/pages/042_dhiggiri-tourist-resort/diving__mondomaldive.it__it-villaggio-dhiggiri-maldives-recensione-6039.md</t>
  </si>
  <si>
    <t xml:space="preserve">https://mondomaldive.it/it/villaggio/maayafushi-maldives/recensione/5669</t>
  </si>
  <si>
    <t xml:space="preserve">Recensione di Lalelolo in data 22/02/2016 per Maayafushi Maldives - MondoMaldive</t>
  </si>
  <si>
    <t xml:space="preserve">output/pages/093_maayafushi-tourist-resort/diving__mondomaldive.it__it-villaggio-maayafushi-maldives-recensione-5669.md</t>
  </si>
  <si>
    <t xml:space="preserve">https://mondomaldive.it/it/villaggio/grand-park-kodhipparu/recensioni</t>
  </si>
  <si>
    <t xml:space="preserve">Schede di Valutazione e Recensioni  - Elenco: Grand Park Kodhipparu - MondoMaldive</t>
  </si>
  <si>
    <t xml:space="preserve">output/pages/027_grand-park-kodhipparu-maldives/diving__mondomaldive.it__it-villaggio-grand-park-kodhipparu-recensioni.md</t>
  </si>
  <si>
    <t xml:space="preserve">https://hummingbird.travel/company/journals/surf-sunsets-island-life-james-experience-at-niyama-private-islands-maldives</t>
  </si>
  <si>
    <t xml:space="preserve">Surf, Sunsets &amp; Island Life: James’ Experience at Niyama Private Islands Maldives - Hummingbird Travel</t>
  </si>
  <si>
    <t xml:space="preserve">output/pages/117_niyama-maldives/diving__hummingbird.travel__company-journals-surf-sunsets-island-life-james-experience-a.md</t>
  </si>
  <si>
    <t xml:space="preserve">https://mondomaldive.it/it/villaggio/cinnamon-dhonveli-maldives/racconto/un-altro-mondo-in-questo</t>
  </si>
  <si>
    <t xml:space="preserve">UN ALTRO MONDO IN QUESTO  - isole Maldive - MondoMaldive</t>
  </si>
  <si>
    <t xml:space="preserve">output/pages/159_cinnamon-dhonveli-maldives/diving__mondomaldive.it__it-villaggio-cinnamon-dhonveli-maldives-racconto-un-altro-mo.md</t>
  </si>
  <si>
    <t xml:space="preserve">https://letsgomaldives.com/news/celebrate-the-holidays-with-rhythms-of-the-eras-at-kandima-maldives/</t>
  </si>
  <si>
    <t xml:space="preserve">Celebrate the Holidays with “Rhythms of the Eras” at Kandima Maldives - Maldives Tour Packages - Lets Go Maldives Pvt. L</t>
  </si>
  <si>
    <t xml:space="preserve">output/pages/075_kandima-maldives/wedding__letsgomaldives.com__news-celebrate-the-holidays-with-rhythms-of-the-eras-at-kand.md</t>
  </si>
  <si>
    <t xml:space="preserve">https://letsgomaldives.com/blogs/rejuvenate-your-senses-at-kuda-villingili-resort-maldives-spa/</t>
  </si>
  <si>
    <t xml:space="preserve">Rejuvenate Your Senses at Kuda Villingili Resort Maldives Spa - Maldives Tour Packages - Lets Go Maldives Pvt. Ltd.</t>
  </si>
  <si>
    <t xml:space="preserve">output/pages/105_kuda-villingili-resort-maldives/spa__letsgomaldives.com__blogs-rejuvenate-your-senses-at-kuda-villingili-resort-maldi.md</t>
  </si>
  <si>
    <t xml:space="preserve">https://letsgomaldives.com/news/full-moon-rituals-renew-balance-and-manifest-at-the-nautilus-maldives/</t>
  </si>
  <si>
    <t xml:space="preserve">Full Moon Rituals: Renew, Balance, and Manifest at The Nautilus Maldives - Maldives Tour Packages - Lets Go Maldives Pvt</t>
  </si>
  <si>
    <t xml:space="preserve">output/pages/157_the-nautilus-maldives/diving__letsgomaldives.com__news-full-moon-rituals-renew-balance-and-manifest-at-the-nau.md</t>
  </si>
  <si>
    <t xml:space="preserve">https://letsgomaldives.com/news/baglioni-resort-maldives/</t>
  </si>
  <si>
    <t xml:space="preserve">Baglioni Resort Maldives - Maldives Tour Packages - Lets Go Maldives Pvt. Ltd.</t>
  </si>
  <si>
    <t xml:space="preserve">output/pages/014_baglioni-resort-maldives/diving__letsgomaldives.com__news-baglioni-resort-maldives.md</t>
  </si>
  <si>
    <t xml:space="preserve">https://mondomaldive.it/it/villaggio/filitheyo-island-resort/racconto/una-settimana-in-paradiso-1</t>
  </si>
  <si>
    <t xml:space="preserve">Una settimana in paradiso  - isole Maldive - MondoMaldive</t>
  </si>
  <si>
    <t xml:space="preserve">output/pages/002_filitheyo-island-resort/diving__mondomaldive.it__it-villaggio-filitheyo-island-resort-racconto-una-settimana-.md</t>
  </si>
  <si>
    <t xml:space="preserve">https://letsgomaldives.com/news/experience-a-sweet-escape-at-ifuru-island-maldives-candyland-easter-celebration/</t>
  </si>
  <si>
    <t xml:space="preserve">Experience a Sweet Escape at Ifuru Island Maldives’ Candyland Easter Celebration - Maldives Tour Packages - Lets Go Mald</t>
  </si>
  <si>
    <t xml:space="preserve">output/pages/082_ifuru-island-maldives/wedding__letsgomaldives.com__news-experience-a-sweet-escape-at-ifuru-island-maldives-cand.md</t>
  </si>
  <si>
    <t xml:space="preserve">https://mondomaldive.it/it/villaggio/alimatha-maldives/recensione/5629</t>
  </si>
  <si>
    <t xml:space="preserve">Recensione di Cristina E. in data 10/01/2016 per Bravo Alimathà - MondoMaldive</t>
  </si>
  <si>
    <t xml:space="preserve">output/pages/084_alimatha-aquatic-resort/diving__mondomaldive.it__it-villaggio-alimatha-maldives-recensione-5629.md</t>
  </si>
  <si>
    <t xml:space="preserve">https://mondomaldive.it/it/villaggio/kandima-maldives/foto_utenti</t>
  </si>
  <si>
    <t xml:space="preserve">Le fotografie di tutti i Villaggi isole Maldive - Elenco: Kandima Maldives - MondoMaldive</t>
  </si>
  <si>
    <t xml:space="preserve">output/pages/075_kandima-maldives/diving__mondomaldive.it__it-villaggio-kandima-maldives-foto-utenti.md</t>
  </si>
  <si>
    <t xml:space="preserve">https://mondomaldive.it/it/villaggio/gangehi-island-resort/recensione/3613</t>
  </si>
  <si>
    <t xml:space="preserve">Recensione di ciro e chiara in data 06/03/2010 per Gangehi Island Resort - MondoMaldive</t>
  </si>
  <si>
    <t xml:space="preserve">output/pages/114_gangehi-island-resort/diving__mondomaldive.it__it-villaggio-gangehi-island-resort-recensione-3613.md</t>
  </si>
  <si>
    <t xml:space="preserve">https://letsgomaldives.com/news/special-offer-from-centara-grand-island-resort-spa-maldives/</t>
  </si>
  <si>
    <t xml:space="preserve">6 Reasons to Visit Centara Grand Island Resort &amp; Spa Maldives - Maldives Tour Packages - Lets Go Maldives Pvt. Ltd.</t>
  </si>
  <si>
    <t xml:space="preserve">output/pages/126_centara-grand-island-resort-spa-maldives/spa__letsgomaldives.com__news-special-offer-from-centara-grand-island-resort-spa-mald.md</t>
  </si>
  <si>
    <t xml:space="preserve">https://mondomaldive.it/it/villaggio/saii-lagoon-maldives/foto_utenti</t>
  </si>
  <si>
    <t xml:space="preserve">Le fotografie di tutti i Villaggi isole Maldive - Elenco: SAii Lagoon Maldives - MondoMaldive</t>
  </si>
  <si>
    <t xml:space="preserve">output/pages/045_saii-lagoon-maldives/diving__mondomaldive.it__it-villaggio-saii-lagoon-maldives-foto-utenti.md</t>
  </si>
  <si>
    <t xml:space="preserve">https://letsgomaldives.com/news/fushifaru-maldives-wins-four-awards-at-the-prestigious-luxe-global-awards/</t>
  </si>
  <si>
    <t xml:space="preserve">Fushifaru Maldives Wins Four Awards at the Prestigious Luxe Global Awards - Maldives Tour Packages - Lets Go Maldives Pv</t>
  </si>
  <si>
    <t xml:space="preserve">output/pages/057_fushifaru-maldives/diving__letsgomaldives.com__news-fushifaru-maldives-wins-four-awards-at-the-prestigious-.md</t>
  </si>
  <si>
    <t xml:space="preserve">https://hummingbird.travel/property/kurumba-maldives</t>
  </si>
  <si>
    <t xml:space="preserve">Niva Kurumba Maldives - Hummingbird Travel</t>
  </si>
  <si>
    <t xml:space="preserve">output/pages/173_kurumba-maldives/diving__hummingbird.travel__property-kurumba-maldives.md</t>
  </si>
  <si>
    <t xml:space="preserve">https://mondomaldive.it/it/villaggio/maayafushi-maldives/recensione/5392</t>
  </si>
  <si>
    <t xml:space="preserve">Recensione di mattbond in data 19/08/2014 per Maayafushi Maldives - MondoMaldive</t>
  </si>
  <si>
    <t xml:space="preserve">output/pages/093_maayafushi-tourist-resort/diving__mondomaldive.it__it-villaggio-maayafushi-maldives-recensione-5392.md</t>
  </si>
  <si>
    <t xml:space="preserve">https://mondomaldive.it/it/villaggio/adaaran-club-rannalhi/recensione/5525</t>
  </si>
  <si>
    <t xml:space="preserve">Recensione di Fux1966 in data 04/04/2015 per Adaaran Club Rannalhi - MondoMaldive</t>
  </si>
  <si>
    <t xml:space="preserve">output/pages/069_adaaran-club-rannalhi/diving__mondomaldive.it__it-villaggio-adaaran-club-rannalhi-recensione-5525.md</t>
  </si>
  <si>
    <t xml:space="preserve">https://letsgomaldives.com/news/kandolhu-maldives-unveils-refined-luxury-and-inspired-experiences/</t>
  </si>
  <si>
    <t xml:space="preserve">Kandolhu Maldives Unveils Refined Luxury and Inspired Experiences - Maldives Tour Packages - Lets Go Maldives Pvt. Ltd.</t>
  </si>
  <si>
    <t xml:space="preserve">output/pages/074_kandolhu-island-maldives/diving__letsgomaldives.com__news-kandolhu-maldives-unveils-refined-luxury-and-inspired-e.md</t>
  </si>
  <si>
    <t xml:space="preserve">https://mondomaldive.it/it/villaggio/drift-thelu-veliga-retreat-maldives/recensione/6601</t>
  </si>
  <si>
    <t xml:space="preserve">Recensione di Maria G. in data 20/12/2019 per Drift Thelu Veliga - MondoMaldive</t>
  </si>
  <si>
    <t xml:space="preserve">output/pages/156_drift-theluveliga-retreat/dining__mondomaldive.it__it-villaggio-drift-thelu-veliga-retreat-maldives-recensione-.md</t>
  </si>
  <si>
    <t xml:space="preserve">https://letsgomaldives.com/news/ifuru-island-maldives-launches-curated-dive-packages-for-all-levels-of-experience/</t>
  </si>
  <si>
    <t xml:space="preserve">Ifuru Island Maldives Launches Curated Dive Packages for All Levels of Experience - Maldives Tour Packages - Lets Go Mal</t>
  </si>
  <si>
    <t xml:space="preserve">output/pages/082_ifuru-island-maldives/diving__letsgomaldives.com__news-ifuru-island-maldives-launches-curated-dive-packages-fo.md</t>
  </si>
  <si>
    <t xml:space="preserve">https://letsgomaldives.com/news/escape-to-maldives-with-angsana-velavaru/</t>
  </si>
  <si>
    <t xml:space="preserve">Escape to Maldives with Angsana Velavaru - Maldives Tour Packages - Lets Go Maldives Pvt. Ltd.</t>
  </si>
  <si>
    <t xml:space="preserve">output/pages/097_angsana-resort-spa-maldives-velavaru/diving__letsgomaldives.com__news-escape-to-maldives-with-angsana-velavaru.md</t>
  </si>
  <si>
    <t xml:space="preserve">https://letsgomaldives.com/news/cheval-blanc-randheli-a-commitment-to-sustainability-and-excellence/</t>
  </si>
  <si>
    <t xml:space="preserve">Cheval Blanc Randheli: A Commitment to Sustainability and Excellence - Maldives Tour Packages - Lets Go Maldives Pvt. Lt</t>
  </si>
  <si>
    <t xml:space="preserve">output/pages/065_cheval-blanc-randheli/diving__letsgomaldives.com__news-cheval-blanc-randheli-a-commitment-to-sustainability-an.md</t>
  </si>
  <si>
    <t xml:space="preserve">https://mondomaldive.it/it/villaggio/oneonlyreethi-rah/recensione/3937</t>
  </si>
  <si>
    <t xml:space="preserve">Recensione di eti in data 19/08/2010 per One&amp;Only Reethi Rah - MondoMaldive</t>
  </si>
  <si>
    <t xml:space="preserve">output/pages/128_one-only-reethi-rah-maldives/diving__mondomaldive.it__it-villaggio-oneonlyreethi-rah-recensione-3937.md</t>
  </si>
  <si>
    <t xml:space="preserve">https://letsgomaldives.com/news/discover-wellness-like-never-before-at-st-regis-maldives-vommuli-resort/</t>
  </si>
  <si>
    <t xml:space="preserve">Discover Wellness Like Never Before at St. Regis Maldives Vommuli Resort - Maldives Tour Packages - Lets Go Maldives Pvt</t>
  </si>
  <si>
    <t xml:space="preserve">output/pages/134_the-st-regis-vommuli-resort-maldives/spa__letsgomaldives.com__news-discover-wellness-like-never-before-at-st-regis-maldive.md</t>
  </si>
  <si>
    <t xml:space="preserve">https://letsgomaldives.com/news/cocoon-maldives-temporarily-closed-for-renovation-august-15-september-30-2024/</t>
  </si>
  <si>
    <t xml:space="preserve">Cocoon Maldives: Temporarily Closed for Renovation August 15 - September 30, 2024 - Maldives Tour Packages - Lets Go Mal</t>
  </si>
  <si>
    <t xml:space="preserve">output/pages/032_cocoon-maldives/diving__letsgomaldives.com__news-cocoon-maldives-temporarily-closed-for-renovation-augus.md</t>
  </si>
  <si>
    <t xml:space="preserve">https://mondomaldive.it/it/villaggio/maayafushi-maldives/recensione/5077</t>
  </si>
  <si>
    <t xml:space="preserve">Recensione di lacki64 in data 09/03/2013 per Maayafushi Maldives - MondoMaldive</t>
  </si>
  <si>
    <t xml:space="preserve">output/pages/093_maayafushi-tourist-resort/diving__mondomaldive.it__it-villaggio-maayafushi-maldives-recensione-5077.md</t>
  </si>
  <si>
    <t xml:space="preserve">https://mondomaldive.it/it/villaggio/radisson-blu-resort-maldives</t>
  </si>
  <si>
    <t xml:space="preserve">Radisson Blu Resort Maldives - scheda del Villaggio - MondoMaldive</t>
  </si>
  <si>
    <t xml:space="preserve">output/pages/064_radisson-blu-resort-maldives/diving__mondomaldive.it__it-villaggio-radisson-blu-resort-maldives.md</t>
  </si>
  <si>
    <t xml:space="preserve">https://hummingbird.travel/property/dhigali-maldives</t>
  </si>
  <si>
    <t xml:space="preserve">Niva Dhigali Maldives - Hummingbird Travel</t>
  </si>
  <si>
    <t xml:space="preserve">output/pages/033_dhigali-maldives/diving__hummingbird.travel__property-dhigali-maldives.md</t>
  </si>
  <si>
    <t xml:space="preserve">https://letsgomaldives.com/news/machchafushis-house-reef-named-one-of-the-best-in-the-maldives-and-its-easy-to-see-why/</t>
  </si>
  <si>
    <t xml:space="preserve">Machchafushi’s House Reef Named One of the Best in the Maldives — and It’s Easy to See Why - Maldives Tour Packages - Le</t>
  </si>
  <si>
    <t xml:space="preserve">output/pages/126_centara-grand-island-resort-spa-maldives/diving__letsgomaldives.com__news-machchafushis-house-reef-named-one-of-the-best-in-the-m.md</t>
  </si>
  <si>
    <t xml:space="preserve">https://letsgomaldives.com/news/leadership-strengthens-ultra-luxury-positioning-at-the-ritz-carlton-maldives-fari-islands/</t>
  </si>
  <si>
    <t xml:space="preserve">Leadership Strengthens Ultra-Luxury Positioning at The Ritz-Carlton Maldives, Fari Islands - Maldives Tour Packages - Le</t>
  </si>
  <si>
    <t xml:space="preserve">output/pages/037_the-ritz-carlton-maldives-fari-islands/diving__letsgomaldives.com__news-leadership-strengthens-ultra-luxury-positioning-at-the-.md</t>
  </si>
  <si>
    <t xml:space="preserve">https://mondomaldive.it/it/villaggio/sandies-bathala/recensione/6593</t>
  </si>
  <si>
    <t xml:space="preserve">Recensione di Giorgia C. in data 16/12/2019 per Sandies Bathala - MondoMaldive</t>
  </si>
  <si>
    <t xml:space="preserve">output/pages/013_sandies-bathala/diving__mondomaldive.it__it-villaggio-sandies-bathala-recensione-6593.md</t>
  </si>
  <si>
    <t xml:space="preserve">https://mondomaldive.it/it/villaggio/hurawalhi-resort-maldives/recensione/6094</t>
  </si>
  <si>
    <t xml:space="preserve">Recensione di tiziana P. in data 07/03/2018 per Hurawalhi Resort - MondoMaldive</t>
  </si>
  <si>
    <t xml:space="preserve">output/pages/030_hurawalhi-island-resort/diving__mondomaldive.it__it-villaggio-hurawalhi-resort-maldives-recensione-6094.md</t>
  </si>
  <si>
    <t xml:space="preserve">https://mondomaldive.it/it/villaggio/adaaran-club-rannalhi/recensioni</t>
  </si>
  <si>
    <t xml:space="preserve">Schede di Valutazione e Recensioni  - Elenco: Adaaran Club Rannalhi - MondoMaldive</t>
  </si>
  <si>
    <t xml:space="preserve">output/pages/069_adaaran-club-rannalhi/diving__mondomaldive.it__it-villaggio-adaaran-club-rannalhi-recensioni.md</t>
  </si>
  <si>
    <t xml:space="preserve">https://letsgomaldives.com/news/milaidhoo-maldives-elevates-culinary-travel-with-a-chateau-minuty-wine-pairing-dinner/</t>
  </si>
  <si>
    <t xml:space="preserve">Milaidhoo Maldives Elevates Culinary Travel with a Château Minuty Wine Pairing Dinner - Maldives Tour Packages - Lets Go</t>
  </si>
  <si>
    <t xml:space="preserve">output/pages/167_milaidhoo-island-maldives/dining__letsgomaldives.com__news-milaidhoo-maldives-elevates-culinary-travel-with-a-chat.md</t>
  </si>
  <si>
    <t xml:space="preserve">https://letsgomaldives.com/news/celebrate-the-holidays-at-sun-siyam-vilu-reef-ocean-odyssey-festive-2025/</t>
  </si>
  <si>
    <t xml:space="preserve">Celebrate the Holidays at Sun Siyam Vilu Reef: Ocean Odyssey – Festive 2025 - Maldives Tour Packages - Lets Go Maldives </t>
  </si>
  <si>
    <t xml:space="preserve">output/pages/147_sun-siyam-vilu-reef-maldives/wedding__letsgomaldives.com__news-celebrate-the-holidays-at-sun-siyam-vilu-reef-ocean-ody.md</t>
  </si>
  <si>
    <t xml:space="preserve">https://letsgomaldives.com/news/celebrate-a-wholesome-tropical-easter-at-fushifaru-maldives/</t>
  </si>
  <si>
    <t xml:space="preserve">Celebrate a Wholesome, Tropical Easter at Fushifaru Maldives - Maldives Tour Packages - Lets Go Maldives Pvt. Ltd.</t>
  </si>
  <si>
    <t xml:space="preserve">output/pages/057_fushifaru-maldives/wedding__letsgomaldives.com__news-celebrate-a-wholesome-tropical-easter-at-fushifaru-mald.md</t>
  </si>
  <si>
    <t xml:space="preserve">https://mondomaldive.it/it/villaggio/angaga-island-resort/recensione/4603</t>
  </si>
  <si>
    <t xml:space="preserve">Recensione di enrygio in data 05/10/2011 per Angaga Island Resort - MondoMaldive</t>
  </si>
  <si>
    <t xml:space="preserve">output/pages/011_angaga-island-resort-and-spa/diving__mondomaldive.it__it-villaggio-angaga-island-resort-recensione-4603.md</t>
  </si>
  <si>
    <t xml:space="preserve">https://mondomaldive.it/it/villaggio/kudafushi-resort-spa/gallery/maldive-le-foto-di-matteo</t>
  </si>
  <si>
    <t xml:space="preserve">Kudafushi Resort &amp; Spa - Raa - MondoMaldive</t>
  </si>
  <si>
    <t xml:space="preserve">output/pages/139_kudafushi-resort-spa/spa__mondomaldive.it__it-villaggio-kudafushi-resort-spa-gallery-maldive-le-foto-di.md</t>
  </si>
  <si>
    <t xml:space="preserve">https://letsgomaldives.com/news/sun-siyam-olhuveli-unveils-a-high-energy-start-to-the-festive-season-with-charith-n-silva/</t>
  </si>
  <si>
    <t xml:space="preserve">Sun Siyam Olhuveli Unveils a High-Energy Start to the Festive Season with Charith N. Silva - Maldives Tour Packages - Le</t>
  </si>
  <si>
    <t xml:space="preserve">output/pages/050_sun-siyam-olhuveli-maldives/diving__letsgomaldives.com__news-sun-siyam-olhuveli-unveils-a-high-energy-start-to-the-f.md</t>
  </si>
  <si>
    <t xml:space="preserve">https://letsgomaldives.com/news/alila-kothaifaru-maldives-luxury-meets-sustainability/</t>
  </si>
  <si>
    <t xml:space="preserve">Alila Kothaifaru Maldives: Luxury Meets Sustainability - Maldives Tour Packages - Lets Go Maldives Pvt. Ltd.</t>
  </si>
  <si>
    <t xml:space="preserve">output/pages/015_alila-kothaifaru-maldives/diving__letsgomaldives.com__news-alila-kothaifaru-maldives-luxury-meets-sustainability.md</t>
  </si>
  <si>
    <t xml:space="preserve">https://letsgomaldives.com/news/velassaru-moments-revealed/</t>
  </si>
  <si>
    <t xml:space="preserve">Velassaru Moments Revealed - Maldives Tour Packages - Lets Go Maldives Pvt. Ltd.</t>
  </si>
  <si>
    <t xml:space="preserve">output/pages/165_velassaru-maldives/diving__letsgomaldives.com__news-velassaru-moments-revealed.md</t>
  </si>
  <si>
    <t xml:space="preserve">https://mondomaldive.it/it/mappa_villaggio/four-seasons-kuda-huraa</t>
  </si>
  <si>
    <t xml:space="preserve">La mappa di Four Seasons Kuda Huraa - MondoMaldive</t>
  </si>
  <si>
    <t xml:space="preserve">output/pages/056_four-seasons-resort-maldives-at-kuda-huraa/diving__mondomaldive.it__it-mappa-villaggio-four-seasons-kuda-huraa.md</t>
  </si>
  <si>
    <t xml:space="preserve">https://letsgomaldives.com/news/escape-to-paradise-veligandu-island-resort-spa/</t>
  </si>
  <si>
    <t xml:space="preserve">Escape to Paradise: Veligandu Island Resort &amp; Spa - Maldives Tour Packages - Lets Go Maldives Pvt. Ltd.</t>
  </si>
  <si>
    <t xml:space="preserve">output/pages/038_veligandu-maldives-resort-island/spa__letsgomaldives.com__news-escape-to-paradise-veligandu-island-resort-spa.md</t>
  </si>
  <si>
    <t xml:space="preserve">https://letsgomaldives.com/news/the-westin-maldives-miriandhoo-resort-appoints-alberto-burgio-as-executive-chef/</t>
  </si>
  <si>
    <t xml:space="preserve">The Westin Maldives Miriandhoo Resort Appoints Alberto Burgio as Executive Chef - Maldives Tour Packages - Lets Go Maldi</t>
  </si>
  <si>
    <t xml:space="preserve">output/pages/107_the-westin-maldives-miriandhoo-resort/diving__letsgomaldives.com__news-the-westin-maldives-miriandhoo-resort-appoints-alberto-.md</t>
  </si>
  <si>
    <t xml:space="preserve">https://mondomaldive.it/it/villaggio/safari-island-resort/recensione/5444</t>
  </si>
  <si>
    <t xml:space="preserve">Recensione di efenfra in data 10/01/2015 per Safari Island Resort - MondoMaldive</t>
  </si>
  <si>
    <t xml:space="preserve">output/pages/142_safari-island/diving__mondomaldive.it__it-villaggio-safari-island-resort-recensione-5444.md</t>
  </si>
  <si>
    <t xml:space="preserve">https://mondomaldive.it/it/villaggio/makunudu-island/recensione/6494</t>
  </si>
  <si>
    <t xml:space="preserve">Recensione di laura g. in data 18/01/2019 per Makunudu Island - MondoMaldive</t>
  </si>
  <si>
    <t xml:space="preserve">output/pages/152_makunudu-island/diving__mondomaldive.it__it-villaggio-makunudu-island-recensione-6494.md</t>
  </si>
  <si>
    <t xml:space="preserve">https://letsgomaldives.com/news/equator-village-scores-leading-airport-city-hotel-at-the-maldives-travel-awards/</t>
  </si>
  <si>
    <t xml:space="preserve">Equator Village scores "Leading Airport &amp; City Hotel" Award at the Maldives Travel Awards! - Maldives Tour Packages - Le</t>
  </si>
  <si>
    <t xml:space="preserve">output/pages/061_equator-village/diving__letsgomaldives.com__news-equator-village-scores-leading-airport-city-hotel-at-th.md</t>
  </si>
  <si>
    <t xml:space="preserve">https://mondomaldive.it/it/villaggio/thulhagiri-island-resort/recensione/6070</t>
  </si>
  <si>
    <t xml:space="preserve">Recensione di ManuelaeAndrea in data 07/02/2018 per Thulhagiri Island Resort - MondoMaldive</t>
  </si>
  <si>
    <t xml:space="preserve">output/pages/012_thulhagiri-island-resort-spa/diving__mondomaldive.it__it-villaggio-thulhagiri-island-resort-recensione-6070.md</t>
  </si>
  <si>
    <t xml:space="preserve">https://mondomaldive.it/it/villaggio/gangehi-island-resort/recensione/4448</t>
  </si>
  <si>
    <t xml:space="preserve">Recensione di alorac82 in data 16/05/2011 per Gangehi Island Resort - MondoMaldive</t>
  </si>
  <si>
    <t xml:space="preserve">output/pages/114_gangehi-island-resort/diving__mondomaldive.it__it-villaggio-gangehi-island-resort-recensione-4448.md</t>
  </si>
  <si>
    <t xml:space="preserve">https://letsgomaldives.com/offers/anantara-dhigu-offers/</t>
  </si>
  <si>
    <t xml:space="preserve">Anantara Dhigu Offers - Maldives Tour Packages - Lets Go Maldives Pvt. Ltd.</t>
  </si>
  <si>
    <t xml:space="preserve">output/pages/145_anantara-resort-and-spa-maldives/diving__letsgomaldives.com__offers-anantara-dhigu-offers.md</t>
  </si>
  <si>
    <t xml:space="preserve">https://letsgomaldives.com/pt-pt/sem-categoria/este-agosto-el-futbol-se-convierte-en-magia-en-siyam-world-maldives/</t>
  </si>
  <si>
    <t xml:space="preserve">Este agosto, el fútbol se convierte en magia en Siyam World Maldives - Maldives Tour Packages - Lets Go Maldives Pvt. Lt</t>
  </si>
  <si>
    <t xml:space="preserve">output/pages/179_siyam-world-maldives/diving__letsgomaldives.com__pt-pt-sem-categoria-este-agosto-el-futbol-se-convierte-en-ma.md</t>
  </si>
  <si>
    <t xml:space="preserve">https://mondomaldive.it/it/villaggio/vakkaru-maldives/foto_utenti</t>
  </si>
  <si>
    <t xml:space="preserve">Le fotografie di tutti i Villaggi isole Maldive - Elenco: Vakkaru Maldives - MondoMaldive</t>
  </si>
  <si>
    <t xml:space="preserve">output/pages/049_vakkaru-maldives/diving__mondomaldive.it__it-villaggio-vakkaru-maldives-foto-utenti.md</t>
  </si>
  <si>
    <t xml:space="preserve">https://letsgomaldives.com/news/festive-program-for-angsana-ihuru-2014/</t>
  </si>
  <si>
    <t xml:space="preserve">Festive Program for Angsana Ihuru 2014 - Maldives Tour Packages - Lets Go Maldives Pvt. Ltd.</t>
  </si>
  <si>
    <t xml:space="preserve">output/pages/096_dhawa-ihuru/diving__letsgomaldives.com__news-festive-program-for-angsana-ihuru-2014.md</t>
  </si>
  <si>
    <t xml:space="preserve">https://letsgomaldives.com/news/a-sustainable-shift-ellaidhoo-maldives-by-cinnamon-embraces-eco-friendly-mosquito-control/</t>
  </si>
  <si>
    <t xml:space="preserve">A Sustainable Shift: Ellaidhoo Maldives by Cinnamon Embraces Eco-Friendly Mosquito Control - Maldives Tour Packages - Le</t>
  </si>
  <si>
    <t xml:space="preserve">output/pages/161_ellaidhoo-maldives-by-cinnamon/diving__letsgomaldives.com__news-a-sustainable-shift-ellaidhoo-maldives-by-cinnamon-embr.md</t>
  </si>
  <si>
    <t xml:space="preserve">https://mondomaldive.it/it/villaggio/athuruga-diamonds-island-resort/recensione/5357</t>
  </si>
  <si>
    <t xml:space="preserve">Recensione di charder70 in data 19/05/2014 per Athuruga Diamonds - MondoMaldive</t>
  </si>
  <si>
    <t xml:space="preserve">output/pages/178_diamonds-athuruga-beach-water-villas/diving__mondomaldive.it__it-villaggio-athuruga-diamonds-island-resort-recensione-5357.md</t>
  </si>
  <si>
    <t xml:space="preserve">https://mondomaldive.it/it/villaggio/royal-island-resort/recensione/6602</t>
  </si>
  <si>
    <t xml:space="preserve">Recensione di Marianna F. in data 26/08/2019 per Royal Island Resort - MondoMaldive</t>
  </si>
  <si>
    <t xml:space="preserve">output/pages/177_royal-island-resort-and-spa/diving__mondomaldive.it__it-villaggio-royal-island-resort-recensione-6602.md</t>
  </si>
  <si>
    <t xml:space="preserve">https://letsgomaldives.com/news/the-5-best-dining-options-at-ja-manafaru-island/</t>
  </si>
  <si>
    <t xml:space="preserve">The 5 Best Dining Options at Ja Manafaru Island - Maldives Tour Packages - Lets Go Maldives Pvt. Ltd.</t>
  </si>
  <si>
    <t xml:space="preserve">output/pages/068_ja-manafaru/dining__letsgomaldives.com__news-the-5-best-dining-options-at-ja-manafaru-island.md</t>
  </si>
  <si>
    <t xml:space="preserve">https://letsgomaldives.com/news/celebrate-world-oceans-day-at-sirru-fen-fushi-a-freediving-journey-like-no-other/</t>
  </si>
  <si>
    <t xml:space="preserve">CELEBRATE WORLD OCEANS DAY AT SIRRU FEN FUSHI – One Ocean, One Breath  - Maldives Tour Packages - Lets Go Maldives Pvt. </t>
  </si>
  <si>
    <t xml:space="preserve">output/pages/058_sirru-fen-fushi/wedding__letsgomaldives.com__news-celebrate-world-oceans-day-at-sirru-fen-fushi-a-freediv.md</t>
  </si>
  <si>
    <t xml:space="preserve">https://mondomaldive.it/it/villaggio/banyan-tree-vabbinfaru/foto_utenti</t>
  </si>
  <si>
    <t xml:space="preserve">Le fotografie di tutti i Villaggi isole Maldive - Elenco: Banyan Tree Vabbinfaru - MondoMaldive</t>
  </si>
  <si>
    <t xml:space="preserve">output/pages/169_banyan-tree-maldives-vabbinfaru/diving__mondomaldive.it__it-villaggio-banyan-tree-vabbinfaru-foto-utenti.md</t>
  </si>
  <si>
    <t xml:space="preserve">https://mondomaldive.it/it/villaggio/dhiggiri-maldives/recensioni</t>
  </si>
  <si>
    <t xml:space="preserve">Schede di Valutazione e Recensioni  - Elenco: Dhiggiri Maldives - MondoMaldive</t>
  </si>
  <si>
    <t xml:space="preserve">output/pages/042_dhiggiri-tourist-resort/diving__mondomaldive.it__it-villaggio-dhiggiri-maldives-recensioni.md</t>
  </si>
  <si>
    <t xml:space="preserve">https://letsgomaldives.com/offers/angsana-velavaru-offers-2/</t>
  </si>
  <si>
    <t xml:space="preserve">ANGSANA VELAVARU – OFFERS  - Maldives Tour Packages - Lets Go Maldives Pvt. Ltd.</t>
  </si>
  <si>
    <t xml:space="preserve">output/pages/097_angsana-resort-spa-maldives-velavaru/diving__letsgomaldives.com__offers-angsana-velavaru-offers-2.md</t>
  </si>
  <si>
    <t xml:space="preserve">https://mondomaldive.it/it/villaggio/cinnamon-dhonveli-maldives/racconti</t>
  </si>
  <si>
    <t xml:space="preserve">Racconti Villaggi isole Maldive - Elenco: Cinnamon Dhonveli Maldives - MondoMaldive</t>
  </si>
  <si>
    <t xml:space="preserve">output/pages/159_cinnamon-dhonveli-maldives/diving__mondomaldive.it__it-villaggio-cinnamon-dhonveli-maldives-racconti.md</t>
  </si>
  <si>
    <t xml:space="preserve">https://letsgomaldives.com/news/well-fest-at-dusit-thani-maldives/</t>
  </si>
  <si>
    <t xml:space="preserve">Join Well-Fest at Dusit Thani Maldives - Maldives Tour Packages - Lets Go Maldives Pvt. Ltd.</t>
  </si>
  <si>
    <t xml:space="preserve">output/pages/048_dusit-thani-maldives/diving__letsgomaldives.com__news-well-fest-at-dusit-thani-maldives.md</t>
  </si>
  <si>
    <t xml:space="preserve">https://mondomaldive.it/it/villaggio/thudufushi-diamonds-island-resort/recensione/4269</t>
  </si>
  <si>
    <t xml:space="preserve">Recensione di vienna in data 27/02/2011 per Thudufushi Diamonds - MondoMaldive</t>
  </si>
  <si>
    <t xml:space="preserve">output/pages/135_diamonds-thudufushi-beach-and-water-villas/diving__mondomaldive.it__it-villaggio-thudufushi-diamonds-island-resort-recensione-42.md</t>
  </si>
  <si>
    <t xml:space="preserve">https://letsgomaldives.com/news/a-taste-of-italy-in-the-heart-of-the-maldives-chef-igles-corelli-arrives-at-lily-beach/</t>
  </si>
  <si>
    <t xml:space="preserve">A Taste of Italy in the Heart of the Maldives: Chef Igles Corelli Arrives at Lily Beach - Maldives Tour Packages - Lets </t>
  </si>
  <si>
    <t xml:space="preserve">output/pages/091_lily-beach-resort/diving__letsgomaldives.com__news-a-taste-of-italy-in-the-heart-of-the-maldives-chef-igle.md</t>
  </si>
  <si>
    <t xml:space="preserve">https://letsgomaldives.com/news/testing-the-new-stand-up-paddleboards-in-maafushivaru/</t>
  </si>
  <si>
    <t xml:space="preserve">Testing the new stand up paddleboards in Maafushivaru - Maldives Tour Packages - Lets Go Maldives Pvt. Ltd.</t>
  </si>
  <si>
    <t xml:space="preserve">output/pages/119_outrigger-maldives-maafushivaru-resort/diving__letsgomaldives.com__news-testing-the-new-stand-up-paddleboards-in-maafushivaru.md</t>
  </si>
  <si>
    <t xml:space="preserve">https://letsgomaldives.com/news/outrigger-maldives-maafushivaru-resort-pioneering-conservation-through-tourism/</t>
  </si>
  <si>
    <t xml:space="preserve">Outrigger Maldives Maafushivaru Resort: Pioneering Conservation Through Tourism - Maldives Tour Packages - Lets Go Maldi</t>
  </si>
  <si>
    <t xml:space="preserve">output/pages/119_outrigger-maldives-maafushivaru-resort/diving__letsgomaldives.com__news-outrigger-maldives-maafushivaru-resort-pioneering-conse.md</t>
  </si>
  <si>
    <t xml:space="preserve">https://mondomaldive.it/it/villaggio/adaaran-club-rannalhi/recensione/3668</t>
  </si>
  <si>
    <t xml:space="preserve">Recensione di Pol&amp;Barbara in data 14/03/2010 per Adaaran Club Rannalhi - MondoMaldive</t>
  </si>
  <si>
    <t xml:space="preserve">output/pages/069_adaaran-club-rannalhi/dining__mondomaldive.it__it-villaggio-adaaran-club-rannalhi-recensione-3668.md</t>
  </si>
  <si>
    <t xml:space="preserve">https://letsgomaldives.com/news/whats-next-in-august-w-maldives/</t>
  </si>
  <si>
    <t xml:space="preserve">What's Next in August | W Maldives - Maldives Tour Packages - Lets Go Maldives Pvt. Ltd.</t>
  </si>
  <si>
    <t xml:space="preserve">output/pages/102_w-maldives/diving__letsgomaldives.com__news-whats-next-in-august-w-maldives.md</t>
  </si>
  <si>
    <t xml:space="preserve">https://mondomaldive.it/it/villaggio/maayafushi-maldives/recensione/3970</t>
  </si>
  <si>
    <t xml:space="preserve">Recensione di dader7484 in data 06/09/2010 per Maayafushi Maldives - MondoMaldive</t>
  </si>
  <si>
    <t xml:space="preserve">output/pages/093_maayafushi-tourist-resort/diving__mondomaldive.it__it-villaggio-maayafushi-maldives-recensione-3970.md</t>
  </si>
  <si>
    <t xml:space="preserve">https://mondomaldive.it/it/villaggio/the-nautilus-maldives</t>
  </si>
  <si>
    <t xml:space="preserve">The Nautilus Maldives - scheda del Villaggio - MondoMaldive</t>
  </si>
  <si>
    <t xml:space="preserve">output/pages/157_the-nautilus-maldives/diving__mondomaldive.it__it-villaggio-the-nautilus-maldives.md</t>
  </si>
  <si>
    <t xml:space="preserve">https://mondomaldive.it/it/villaggio/vilamendhoo-island-resort/recensione/6155</t>
  </si>
  <si>
    <t xml:space="preserve">Recensione di Gustavo G. in data 23/06/2018 per Vilamendhoo Island Resort - MondoMaldive</t>
  </si>
  <si>
    <t xml:space="preserve">output/pages/174_vilamendhoo-island-resort/diving__mondomaldive.it__it-villaggio-vilamendhoo-island-resort-recensione-6155.md</t>
  </si>
  <si>
    <t xml:space="preserve">https://mondomaldive.it/it/villaggio/vilamendhoo-island-resort/recensione/5978</t>
  </si>
  <si>
    <t xml:space="preserve">Recensione di maria paola in data 22/09/2017 per Vilamendhoo Island Resort - MondoMaldive</t>
  </si>
  <si>
    <t xml:space="preserve">output/pages/174_vilamendhoo-island-resort/diving__mondomaldive.it__it-villaggio-vilamendhoo-island-resort-recensione-5978.md</t>
  </si>
  <si>
    <t xml:space="preserve">https://mondomaldive.it/it/villaggio/gangehi-island-resort/recensione/5827</t>
  </si>
  <si>
    <t xml:space="preserve">Recensione di Attila K. in data 06/01/2017 per Gangehi Island Resort - MondoMaldive</t>
  </si>
  <si>
    <t xml:space="preserve">output/pages/114_gangehi-island-resort/diving__mondomaldive.it__it-villaggio-gangehi-island-resort-recensione-5827.md</t>
  </si>
  <si>
    <t xml:space="preserve">https://letsgomaldives.com/news/exclusive-new-retreat-velaa-private-island-opens-today-in-the-maldives/</t>
  </si>
  <si>
    <t xml:space="preserve">Exclusive New Retreat Velaa Private Island Opens in the Maldives - Maldives Tour Packages - Lets Go Maldives Pvt. Ltd.</t>
  </si>
  <si>
    <t xml:space="preserve">output/pages/171_velaa-private-island-maldives/dining__letsgomaldives.com__news-exclusive-new-retreat-velaa-private-island-opens-today-.md</t>
  </si>
  <si>
    <t xml:space="preserve">https://letsgomaldives.com/news/ifuru-island-maldives-strengthens-global-commercial-team-with-two-strategic-promotions/</t>
  </si>
  <si>
    <t xml:space="preserve">Ifuru Island Maldives Strengthens Global Commercial Team With Two Strategic Promotions - Maldives Tour Packages - Lets G</t>
  </si>
  <si>
    <t xml:space="preserve">output/pages/082_ifuru-island-maldives/diving__letsgomaldives.com__news-ifuru-island-maldives-strengthens-global-commercial-tea.md</t>
  </si>
  <si>
    <t xml:space="preserve">https://mondomaldive.it/it/villaggio/gangehi-island-resort/recensione/3563</t>
  </si>
  <si>
    <t xml:space="preserve">Recensione di Maxlivorno in data 16/02/2010 per Gangehi Island Resort - MondoMaldive</t>
  </si>
  <si>
    <t xml:space="preserve">output/pages/114_gangehi-island-resort/diving__mondomaldive.it__it-villaggio-gangehi-island-resort-recensione-3563.md</t>
  </si>
  <si>
    <t xml:space="preserve">https://mondomaldive.it/it/villaggio/angsana-velavaru/recensione/4279</t>
  </si>
  <si>
    <t xml:space="preserve">Recensione di edcanelles in data 01/03/2011 per Angsana Velavaru - MondoMaldive</t>
  </si>
  <si>
    <t xml:space="preserve">output/pages/097_angsana-resort-spa-maldives-velavaru/diving__mondomaldive.it__it-villaggio-angsana-velavaru-recensione-4279.md</t>
  </si>
  <si>
    <t xml:space="preserve">https://letsgomaldives.com/news/become-instagram-famous-with-ayada-maldives/</t>
  </si>
  <si>
    <t xml:space="preserve">Ayada Maldives - Maldives Ayada Resort - Maldives Tour Packages - Lets Go Maldives Pvt. Ltd.</t>
  </si>
  <si>
    <t xml:space="preserve">output/pages/004_ayada-maldives/diving__letsgomaldives.com__news-become-instagram-famous-with-ayada-maldives.md</t>
  </si>
  <si>
    <t xml:space="preserve">https://hummingbird.travel/property/huvafen-fushi</t>
  </si>
  <si>
    <t xml:space="preserve">Huvafen Fushi - Hummingbird Travel</t>
  </si>
  <si>
    <t xml:space="preserve">output/pages/111_huvafenfushi-maldives/other__hummingbird.travel__property-huvafen-fushi.md</t>
  </si>
  <si>
    <t xml:space="preserve">https://letsgomaldives.com/news/celebrate-summer-with-connection-creativity-and-adventure-at-jumeirah-olhahali-island/</t>
  </si>
  <si>
    <t xml:space="preserve">Celebrate Summer with Connection, Creativity, and Adventure at Jumeirah Olhahali Island - Maldives Tour Packages - Lets </t>
  </si>
  <si>
    <t xml:space="preserve">output/pages/059_jumeirah-maldives-olhahali-island/wedding__letsgomaldives.com__news-celebrate-summer-with-connection-creativity-and-adventu.md</t>
  </si>
  <si>
    <t xml:space="preserve">https://letsgomaldives.com/news/baros-maldives-hosts-exclusive-duval-leroy-champagne-pairing-dinner-at-the-lighthouse/</t>
  </si>
  <si>
    <t xml:space="preserve">Baros Maldives Hosts Exclusive Duval-Leroy Champagne Pairing Dinner at The Lighthouse - Maldives Tour Packages - Lets Go</t>
  </si>
  <si>
    <t xml:space="preserve">output/pages/164_baros-maldives/dining__letsgomaldives.com__news-baros-maldives-hosts-exclusive-duval-leroy-champagne-pa.md</t>
  </si>
  <si>
    <t xml:space="preserve">https://letsgomaldives.com/news/this-summer-rediscover-the-art-of-doing-nothing-at-oaga-art-resort/</t>
  </si>
  <si>
    <t xml:space="preserve">This Summer, Rediscover the Art of Doing Nothing at Oaga Art Resort - Maldives Tour Packages - Lets Go Maldives Pvt. Ltd</t>
  </si>
  <si>
    <t xml:space="preserve">output/pages/127_oaga-art-resort/diving__letsgomaldives.com__news-this-summer-rediscover-the-art-of-doing-nothing-at-oaga.md</t>
  </si>
  <si>
    <t xml:space="preserve">https://letsgomaldives.com/news/a-festive-escape-at-sheraton-maldives-full-moon-resort-spa/</t>
  </si>
  <si>
    <t xml:space="preserve">A Festive Escape at Sheraton Maldives Full Moon Resort &amp; Spa - Maldives Tour Packages - Lets Go Maldives Pvt. Ltd.</t>
  </si>
  <si>
    <t xml:space="preserve">output/pages/103_sheraton-maldives-full-moon-resort-spa/spa__letsgomaldives.com__news-a-festive-escape-at-sheraton-maldives-full-moon-resort-.md</t>
  </si>
  <si>
    <t xml:space="preserve">https://hummingbird.travel/property/milaidhoo-maldives</t>
  </si>
  <si>
    <t xml:space="preserve">Milaidhoo Maldives - Hummingbird Travel</t>
  </si>
  <si>
    <t xml:space="preserve">output/pages/167_milaidhoo-island-maldives/diving__hummingbird.travel__property-milaidhoo-maldives.md</t>
  </si>
  <si>
    <t xml:space="preserve">https://mondomaldive.it/it/villaggio/fihalhohi-island-resort/recensione/6319</t>
  </si>
  <si>
    <t xml:space="preserve">Recensione di Andrea P. in data 20/02/2019 per Fihalhohi Maldives - MondoMaldive</t>
  </si>
  <si>
    <t xml:space="preserve">output/pages/055_fihaalhohi-maldives/diving__mondomaldive.it__it-villaggio-fihalhohi-island-resort-recensione-6319.md</t>
  </si>
  <si>
    <t xml:space="preserve">https://mondomaldive.it/it/villaggio/maayafushi-maldives/recensione/5606</t>
  </si>
  <si>
    <t xml:space="preserve">Recensione di sarah G. in data 27/11/2015 per Maayafushi Maldives - MondoMaldive</t>
  </si>
  <si>
    <t xml:space="preserve">output/pages/093_maayafushi-tourist-resort/diving__mondomaldive.it__it-villaggio-maayafushi-maldives-recensione-5606.md</t>
  </si>
  <si>
    <t xml:space="preserve">https://letsgomaldives.com/news/michelin-starred-chef-glynn-purnell-joins-the-st-regis-maldives-tastemaker-series/</t>
  </si>
  <si>
    <t xml:space="preserve">Michelin-Starred Chef Glynn Purnell Joins the St. Regis Maldives Tastemaker Series - Maldives Tour Packages - Lets Go Ma</t>
  </si>
  <si>
    <t xml:space="preserve">output/pages/134_the-st-regis-vommuli-resort-maldives/diving__letsgomaldives.com__news-michelin-starred-chef-glynn-purnell-joins-the-st-regis-.md</t>
  </si>
  <si>
    <t xml:space="preserve">https://mondomaldive.it/it/fotografie_villaggio/adaaran-club-rannalhi</t>
  </si>
  <si>
    <t xml:space="preserve">Adaaran Club Rannalhi atollo di  Male Sud - MondoMaldive</t>
  </si>
  <si>
    <t xml:space="preserve">output/pages/069_adaaran-club-rannalhi/diving__mondomaldive.it__it-fotografie-villaggio-adaaran-club-rannalhi.md</t>
  </si>
  <si>
    <t xml:space="preserve">https://letsgomaldives.com/news/a-fresh-take-on-island-luxury-the-new-era-of-cinnamon-hakuraa-huraa-maldives/</t>
  </si>
  <si>
    <t xml:space="preserve">A Fresh Take on Island Luxury: The New Era of Cinnamon Hakuraa Huraa Maldives - Maldives Tour Packages - Lets Go Maldive</t>
  </si>
  <si>
    <t xml:space="preserve">output/pages/053_cinnamon-hakuraa-huraa-maldives/diving__letsgomaldives.com__news-a-fresh-take-on-island-luxury-the-new-era-of-cinnamon-h.md</t>
  </si>
  <si>
    <t xml:space="preserve">https://hummingbird.travel/property/baros-maldives</t>
  </si>
  <si>
    <t xml:space="preserve">Baros Maldives - Hummingbird Travel</t>
  </si>
  <si>
    <t xml:space="preserve">output/pages/164_baros-maldives/dining__hummingbird.travel__property-baros-maldives.md</t>
  </si>
  <si>
    <t xml:space="preserve">https://mondomaldive.it/it/villaggio/gangehi-island-resort/recensione/5623</t>
  </si>
  <si>
    <t xml:space="preserve">Recensione di patrizia B. in data 01/01/2016 per Gangehi Island Resort - MondoMaldive</t>
  </si>
  <si>
    <t xml:space="preserve">output/pages/114_gangehi-island-resort/diving__mondomaldive.it__it-villaggio-gangehi-island-resort-recensione-5623.md</t>
  </si>
  <si>
    <t xml:space="preserve">https://mondomaldive.it/it/villaggio/safari-island-resort/recensione/6516</t>
  </si>
  <si>
    <t xml:space="preserve">Recensione di Andrea B. in data 13/08/2019 per Safari Island Resort - MondoMaldive</t>
  </si>
  <si>
    <t xml:space="preserve">output/pages/142_safari-island/diving__mondomaldive.it__it-villaggio-safari-island-resort-recensione-6516.md</t>
  </si>
  <si>
    <t xml:space="preserve">https://mondomaldive.it/it/villaggio/vilamendhoo-island-resort/recensione/5999</t>
  </si>
  <si>
    <t xml:space="preserve">Recensione di Mario B. in data 17/12/2017 per Vilamendhoo Island Resort - MondoMaldive</t>
  </si>
  <si>
    <t xml:space="preserve">output/pages/174_vilamendhoo-island-resort/diving__mondomaldive.it__it-villaggio-vilamendhoo-island-resort-recensione-5999.md</t>
  </si>
  <si>
    <t xml:space="preserve">https://letsgomaldives.com/news/celebrate-easter-in-paradise-at-sun-siyam-iru-fushi/</t>
  </si>
  <si>
    <t xml:space="preserve">Celebrate Easter in Paradise at Sun Siyam Iru Fushi - Maldives Tour Packages - Lets Go Maldives Pvt. Ltd.</t>
  </si>
  <si>
    <t xml:space="preserve">output/pages/148_sun-siyam-iru-fushi-maldives/wedding__letsgomaldives.com__news-celebrate-easter-in-paradise-at-sun-siyam-iru-fushi.md</t>
  </si>
  <si>
    <t xml:space="preserve">https://mondomaldive.it/it/villaggio/filitheyo-island-resort/recensione/6784</t>
  </si>
  <si>
    <t xml:space="preserve">Recensione di VITTORIO C. in data 03/03/2020 per Filitheyo Island Resort - MondoMaldive</t>
  </si>
  <si>
    <t xml:space="preserve">output/pages/002_filitheyo-island-resort/diving__mondomaldive.it__it-villaggio-filitheyo-island-resort-recensione-6784.md</t>
  </si>
  <si>
    <t xml:space="preserve">https://letsgomaldives.com/news/discover-obsidian-skincare-for-men-at-kuramathi-spa/</t>
  </si>
  <si>
    <t xml:space="preserve">Discover Obsidian: Skincare for Men at Kuramathi Spa - Maldives Tour Packages - Lets Go Maldives Pvt. Ltd.</t>
  </si>
  <si>
    <t xml:space="preserve">output/pages/166_kuramathi-maldives/spa__letsgomaldives.com__news-discover-obsidian-skincare-for-men-at-kuramathi-spa.md</t>
  </si>
  <si>
    <t xml:space="preserve">https://mondomaldive.it/it/villaggio/maayafushi-maldives/racconto/la-storia-di-gio</t>
  </si>
  <si>
    <t xml:space="preserve">La storia di gio  - isole Maldive - MondoMaldive</t>
  </si>
  <si>
    <t xml:space="preserve">output/pages/093_maayafushi-tourist-resort/diving__mondomaldive.it__it-villaggio-maayafushi-maldives-racconto-la-storia-di-gio.md</t>
  </si>
  <si>
    <t xml:space="preserve">https://letsgomaldives.com/news/easter-island-moments-at-ayada-maldives-a-relaxed-seasonal-escape-for-families-and-couples/</t>
  </si>
  <si>
    <t xml:space="preserve">Easter Island Moments at Ayada Maldives: A Relaxed Seasonal Escape for Families and Couples - Maldives Tour Packages - L</t>
  </si>
  <si>
    <t xml:space="preserve">output/pages/004_ayada-maldives/diving__letsgomaldives.com__news-easter-island-moments-at-ayada-maldives-a-relaxed-seaso.md</t>
  </si>
  <si>
    <t xml:space="preserve">https://hummingbird.travel/property/velassaru-maldives</t>
  </si>
  <si>
    <t xml:space="preserve">Niva Velassaru Maldives - Hummingbird Travel</t>
  </si>
  <si>
    <t xml:space="preserve">output/pages/165_velassaru-maldives/diving__hummingbird.travel__property-velassaru-maldives.md</t>
  </si>
  <si>
    <t xml:space="preserve">https://letsgomaldives.com/news/unveil-festive-traditions-and-magical-moments-at-finolhu-baa-atoll-maldives/</t>
  </si>
  <si>
    <t xml:space="preserve">Unveil Festive Traditions and Magical Moments at Finolhu Baa Atoll Maldives - Maldives Tour Packages - Lets Go Maldives </t>
  </si>
  <si>
    <t xml:space="preserve">output/pages/136_finolhu-baa-atoll-maldives/diving__letsgomaldives.com__news-unveil-festive-traditions-and-magical-moments-at-finolh.md</t>
  </si>
  <si>
    <t xml:space="preserve">https://mondomaldive.it/it/villaggio/royal-island-resort/recensione/3639</t>
  </si>
  <si>
    <t xml:space="preserve">Recensione di laurasgio in data 20/02/2010 per Royal Island Resort - MondoMaldive</t>
  </si>
  <si>
    <t xml:space="preserve">output/pages/177_royal-island-resort-and-spa/diving__mondomaldive.it__it-villaggio-royal-island-resort-recensione-3639.md</t>
  </si>
  <si>
    <t xml:space="preserve">https://mondomaldive.it/it/villaggio/angaga-island-resort/recensione/6173</t>
  </si>
  <si>
    <t xml:space="preserve">Recensione di Francesca C. in data 15/08/2018 per Angaga Island Resort - MondoMaldive</t>
  </si>
  <si>
    <t xml:space="preserve">output/pages/011_angaga-island-resort-and-spa/diving__mondomaldive.it__it-villaggio-angaga-island-resort-recensione-6173.md</t>
  </si>
  <si>
    <t xml:space="preserve">https://letsgomaldives.com/news/re-vibe-collective-wellness-experience-lti-maafushivaru-maldives/</t>
  </si>
  <si>
    <t xml:space="preserve">Re-Vibe Collective - wellness experience @ Lti Maafushivaru Maldives - Maldives Tour Packages - Lets Go Maldives Pvt. Lt</t>
  </si>
  <si>
    <t xml:space="preserve">output/pages/119_outrigger-maldives-maafushivaru-resort/spa__letsgomaldives.com__news-re-vibe-collective-wellness-experience-lti-maafushivaru.md</t>
  </si>
  <si>
    <t xml:space="preserve">https://letsgomaldives.com/ru/%d0%bd%d0%be%d0%b2%d0%be%d1%81%d1%82%d0%b8/kandooma-maldives-%d0%bb%d1%83%d1%87%d1%88%d0%b8%d0%b9-%d0%b4%d0%b0%d0%b9%d0%b2-%d0%ba%d1%83%d1%80%d0%be%d1%80%d1%82-%d0%bc%d0%b0%d0%bb%d1%8c%d0%b4%d0%b8%d0%b2-%d0%b2-2025-%d0%b3%d0%be%d0%b4%d1%83/</t>
  </si>
  <si>
    <t xml:space="preserve">Kandooma Maldives - лучший дайв-курорт Мальдив в 2025 году - Maldives Tour Packages - Lets Go Maldives Pvt. Ltd.</t>
  </si>
  <si>
    <t xml:space="preserve">output/pages/088_holiday-inn-resort-kandooma-maldives/diving__letsgomaldives.com__ru-d0-bd-d0-be-d0-b2-d0-be-d1-81-d1-82-d0-b8-kandooma-maldiv.md</t>
  </si>
  <si>
    <t xml:space="preserve">https://letsgomaldives.com/news/a-new-chapter-of-experiences-at-the-st-regis-maldives-vommuli-resort/</t>
  </si>
  <si>
    <t xml:space="preserve">A New Chapter of Experiences at The St. Regis Maldives Vommuli Resort - Maldives Tour Packages - Lets Go Maldives Pvt. L</t>
  </si>
  <si>
    <t xml:space="preserve">output/pages/134_the-st-regis-vommuli-resort-maldives/diving__letsgomaldives.com__news-a-new-chapter-of-experiences-at-the-st-regis-maldives-v.md</t>
  </si>
  <si>
    <t xml:space="preserve">https://mondomaldive.it/it/villaggio/maayafushi-maldives/recensione/5809</t>
  </si>
  <si>
    <t xml:space="preserve">Recensione di Giulia C. in data 24/12/2016 per Maayafushi Maldives - MondoMaldive</t>
  </si>
  <si>
    <t xml:space="preserve">output/pages/093_maayafushi-tourist-resort/diving__mondomaldive.it__it-villaggio-maayafushi-maldives-recensione-5809.md</t>
  </si>
  <si>
    <t xml:space="preserve">https://letsgomaldives.com/news/noku-maldives-joins-ihgs-vignette-collection-a-new-era-of-luxury-in-noonu-atoll/</t>
  </si>
  <si>
    <t xml:space="preserve">Noku Maldives Joins IHG’s Vignette Collection: A New Era of Luxury in Noonu Atoll - Maldives Tour Packages - Lets Go Mal</t>
  </si>
  <si>
    <t xml:space="preserve">output/pages/132_noku-maldives/diving__letsgomaldives.com__news-noku-maldives-joins-ihgs-vignette-collection-a-new-era-.md</t>
  </si>
  <si>
    <t xml:space="preserve">https://mondomaldive.it/it/villaggio/adaaran-club-rannalhi/recensione/4283</t>
  </si>
  <si>
    <t xml:space="preserve">Recensione di morenito in data 02/01/2011 per Adaaran Club Rannalhi - MondoMaldive</t>
  </si>
  <si>
    <t xml:space="preserve">output/pages/069_adaaran-club-rannalhi/diving__mondomaldive.it__it-villaggio-adaaran-club-rannalhi-recensione-4283.md</t>
  </si>
  <si>
    <t xml:space="preserve">https://mondomaldive.it/it/villaggio/atmosphere-kanifushi-maldives/recensione/5485</t>
  </si>
  <si>
    <t xml:space="preserve">Recensione di Claudio N. in data 01/03/2015 per Atmosphere Kanifushi - MondoMaldive</t>
  </si>
  <si>
    <t xml:space="preserve">output/pages/077_atmosphere-kanifushi-maldives/diving__mondomaldive.it__it-villaggio-atmosphere-kanifushi-maldives-recensione-5485.md</t>
  </si>
  <si>
    <t xml:space="preserve">https://mondomaldive.it/it/villaggio/grand-park-kodhipparu</t>
  </si>
  <si>
    <t xml:space="preserve">Grand Park Kodhipparu - scheda del Villaggio - MondoMaldive</t>
  </si>
  <si>
    <t xml:space="preserve">output/pages/027_grand-park-kodhipparu-maldives/diving__mondomaldive.it__it-villaggio-grand-park-kodhipparu.md</t>
  </si>
  <si>
    <t xml:space="preserve">https://letsgomaldives.com/news/so-maldives-presents-savour-the-unexpected-a-four-day-fusion-culinary-showcase-with-chef-kareem-atef/</t>
  </si>
  <si>
    <t xml:space="preserve">SO/ Maldives Presents “Savour the Unexpected” - A Four-Day Fusion Culinary Showcase with Chef Kareem Atef - Maldives Tou</t>
  </si>
  <si>
    <t xml:space="preserve">output/pages/046_so-maldives/dining__letsgomaldives.com__news-so-maldives-presents-savour-the-unexpected-a-four-day-f.md</t>
  </si>
  <si>
    <t xml:space="preserve">https://hummingbird.travel/bespoke-journeys/indian-ocean/perfect-pairing-gili-lankanfushi-raffles-maldives</t>
  </si>
  <si>
    <t xml:space="preserve">Perfect Pairing: Gili Lankanfushi &amp; The Halcyon Private Isles Maldives</t>
  </si>
  <si>
    <t xml:space="preserve">output/pages/125_gili-lankanfushi/diving__hummingbird.travel__bespoke-journeys-indian-ocean-perfect-pairing-gili-lankanfus.md</t>
  </si>
  <si>
    <t xml:space="preserve">https://mondomaldive.it/it/villaggio/thudufushi-diamonds-island-resort/recensione/4596</t>
  </si>
  <si>
    <t xml:space="preserve">Recensione di npetretto in data 03/10/2011 per Thudufushi Diamonds - MondoMaldive</t>
  </si>
  <si>
    <t xml:space="preserve">output/pages/135_diamonds-thudufushi-beach-and-water-villas/diving__mondomaldive.it__it-villaggio-thudufushi-diamonds-island-resort-recensione-45.md</t>
  </si>
  <si>
    <t xml:space="preserve">https://letsgomaldives.com/news/cocoon-maldives-resort/</t>
  </si>
  <si>
    <t xml:space="preserve">Garden of Eden in Cocoon Maldives - Maldives Tour Packages - Lets Go Maldives Pvt. Ltd.</t>
  </si>
  <si>
    <t xml:space="preserve">output/pages/032_cocoon-maldives/diving__letsgomaldives.com__news-cocoon-maldives-resort.md</t>
  </si>
  <si>
    <t xml:space="preserve">https://letsgomaldives.com/news/celebrate-the-festive-season-at-coco-bodu-hithi/</t>
  </si>
  <si>
    <t xml:space="preserve">Celebrate the Festive Season at Coco Bodu Hithi - Maldives Tour Packages - Lets Go Maldives Pvt. Ltd.</t>
  </si>
  <si>
    <t xml:space="preserve">output/pages/150_coco-bodu-hithi/wedding__letsgomaldives.com__news-celebrate-the-festive-season-at-coco-bodu-hithi.md</t>
  </si>
  <si>
    <t xml:space="preserve">https://letsgomaldives.com/news/the-ritz-carlton-maldives-fari-islands-immerse-yourself-in-the-spirit-of-water-this-festive-season/</t>
  </si>
  <si>
    <t xml:space="preserve">The Ritz-Carlton Maldives, Fari Islands: Immerse Yourself in the Spirit of Water This Festive Season - Maldives Tour Pac</t>
  </si>
  <si>
    <t xml:space="preserve">output/pages/037_the-ritz-carlton-maldives-fari-islands/diving__letsgomaldives.com__news-the-ritz-carlton-maldives-fari-islands-immerse-yourself.md</t>
  </si>
  <si>
    <t xml:space="preserve">https://mondomaldive.it/it/villaggio/adaaran-club-rannalhi/recensione/5877</t>
  </si>
  <si>
    <t xml:space="preserve">Recensione di Roberto M. in data 01/03/2017 per Adaaran Club Rannalhi - MondoMaldive</t>
  </si>
  <si>
    <t xml:space="preserve">output/pages/069_adaaran-club-rannalhi/diving__mondomaldive.it__it-villaggio-adaaran-club-rannalhi-recensione-5877.md</t>
  </si>
  <si>
    <t xml:space="preserve">https://mondomaldive.it/it/villaggio/maayafushi-maldives/recensione/5351</t>
  </si>
  <si>
    <t xml:space="preserve">Recensione di brega30 in data 04/04/2014 per Maayafushi Maldives - MondoMaldive</t>
  </si>
  <si>
    <t xml:space="preserve">output/pages/093_maayafushi-tourist-resort/diving__mondomaldive.it__it-villaggio-maayafushi-maldives-recensione-5351.md</t>
  </si>
  <si>
    <t xml:space="preserve">https://letsgomaldives.com/news/celebrate-a-whimsical-easter-at-sun-siyam-iru-veli/</t>
  </si>
  <si>
    <t xml:space="preserve">Celebrate a Whimsical Easter at Sun Siyam Iru Veli - Maldives Tour Packages - Lets Go Maldives Pvt. Ltd.</t>
  </si>
  <si>
    <t xml:space="preserve">output/pages/118_sun-siyam-iru-veli-maldives/wedding__letsgomaldives.com__news-celebrate-a-whimsical-easter-at-sun-siyam-iru-veli.md</t>
  </si>
  <si>
    <t xml:space="preserve">https://mondomaldive.it/it/villaggio/maayafushi-maldives/recensione/5020</t>
  </si>
  <si>
    <t xml:space="preserve">Recensione di Iron64 in data 25/01/2013 per Maayafushi Maldives - MondoMaldive</t>
  </si>
  <si>
    <t xml:space="preserve">output/pages/093_maayafushi-tourist-resort/diving__mondomaldive.it__it-villaggio-maayafushi-maldives-recensione-5020.md</t>
  </si>
  <si>
    <t xml:space="preserve">https://mondomaldive.it/it/villaggio/kudafushi-resort-spa/recensione/6107</t>
  </si>
  <si>
    <t xml:space="preserve">Recensione di spfrs in data 15/03/2018 per Kudafushi Resort - MondoMaldive</t>
  </si>
  <si>
    <t xml:space="preserve">output/pages/139_kudafushi-resort-spa/spa__mondomaldive.it__it-villaggio-kudafushi-resort-spa-recensione-6107.md</t>
  </si>
  <si>
    <t xml:space="preserve">https://letsgomaldives.com/news/festive-family-offer-grand-park-kodhipparu-maldives/</t>
  </si>
  <si>
    <t xml:space="preserve">Festive Family Offer | Grand Park Kodhipparu Maldives - Maldives Tour Packages - Lets Go Maldives Pvt. Ltd.</t>
  </si>
  <si>
    <t xml:space="preserve">output/pages/027_grand-park-kodhipparu-maldives/diving__letsgomaldives.com__news-festive-family-offer-grand-park-kodhipparu-maldives.md</t>
  </si>
  <si>
    <t xml:space="preserve">https://letsgomaldives.com/news/women-who-shape-maldivian-hospitality-inside-she-is-hospitality-at-sun-siyam-iru-fushi/</t>
  </si>
  <si>
    <t xml:space="preserve">Women Who Shape Maldivian Hospitality: Inside “She Is Hospitality” at Sun Siyam Iru Fushi - Maldives Tour Packages - Let</t>
  </si>
  <si>
    <t xml:space="preserve">output/pages/148_sun-siyam-iru-fushi-maldives/diving__letsgomaldives.com__news-women-who-shape-maldivian-hospitality-inside-she-is-hos.md</t>
  </si>
  <si>
    <t xml:space="preserve">https://mondomaldive.it/it/villaggio/athuruga-diamonds-island-resort/gallery/il-paradiso</t>
  </si>
  <si>
    <t xml:space="preserve">Athuruga Diamonds Island Resort - Ari Sud - MondoMaldive</t>
  </si>
  <si>
    <t xml:space="preserve">output/pages/178_diamonds-athuruga-beach-water-villas/diving__mondomaldive.it__it-villaggio-athuruga-diamonds-island-resort-gallery-il-para.md</t>
  </si>
  <si>
    <t xml:space="preserve">https://letsgomaldives.com/news/call-of-the-sangu-at-dusit-thani-maldives/</t>
  </si>
  <si>
    <t xml:space="preserve">“Call of the Sangu” at Dusit Thani Maldives - Maldives Tour Packages - Lets Go Maldives Pvt. Ltd.</t>
  </si>
  <si>
    <t xml:space="preserve">output/pages/048_dusit-thani-maldives/diving__letsgomaldives.com__news-call-of-the-sangu-at-dusit-thani-maldives.md</t>
  </si>
  <si>
    <t xml:space="preserve">https://mondomaldive.it/it/villaggio/maayafushi-maldives/gallery/maldive-le-foto-di-rmaurizio</t>
  </si>
  <si>
    <t xml:space="preserve">Maayafushi Maldives - Ari Nord - MondoMaldive</t>
  </si>
  <si>
    <t xml:space="preserve">output/pages/093_maayafushi-tourist-resort/diving__mondomaldive.it__it-villaggio-maayafushi-maldives-gallery-maldive-le-foto-di-.md</t>
  </si>
  <si>
    <t xml:space="preserve">https://unihotel.org/como-cocoa-island</t>
  </si>
  <si>
    <t xml:space="preserve">Como Cocoa Island</t>
  </si>
  <si>
    <t xml:space="preserve">output/pages/121_cocoa-island/overview__unihotel.org__como-cocoa-island.md</t>
  </si>
  <si>
    <t xml:space="preserve">https://mondomaldive.it/it/villaggio/sun-siyam-iru-fushi-maldives/racconto/finalmente-iru-fushi-ecco-come-davvero</t>
  </si>
  <si>
    <t xml:space="preserve">Finalmente Iru Fushi... ecco com'è davvero !  - isole Maldive - MondoMaldive</t>
  </si>
  <si>
    <t xml:space="preserve">output/pages/148_sun-siyam-iru-fushi-maldives/diving__mondomaldive.it__it-villaggio-sun-siyam-iru-fushi-maldives-racconto-finalment.md</t>
  </si>
  <si>
    <t xml:space="preserve">https://mondomaldive.it/it/villaggio/vilamendhoo-island-resort/recensione/3621</t>
  </si>
  <si>
    <t xml:space="preserve">Recensione di stefbald in data 12/03/2010 per Vilamendhoo Island Resort - MondoMaldive</t>
  </si>
  <si>
    <t xml:space="preserve">output/pages/174_vilamendhoo-island-resort/diving__mondomaldive.it__it-villaggio-vilamendhoo-island-resort-recensione-3621.md</t>
  </si>
  <si>
    <t xml:space="preserve">https://mondomaldive.it/it/villaggio/maayafushi-maldives/recensione/5554</t>
  </si>
  <si>
    <t xml:space="preserve">Recensione di Marco Mattera in data 24/05/2015 per Maayafushi Maldives - MondoMaldive</t>
  </si>
  <si>
    <t xml:space="preserve">output/pages/093_maayafushi-tourist-resort/diving__mondomaldive.it__it-villaggio-maayafushi-maldives-recensione-5554.md</t>
  </si>
  <si>
    <t xml:space="preserve">https://letsgomaldives.com/news/eid-al-adha-crossroads/</t>
  </si>
  <si>
    <t xml:space="preserve">Eid al-Adha celebration in Crossroads Maldives - Maldives Tour Packages - Lets Go Maldives Pvt. Ltd.</t>
  </si>
  <si>
    <t xml:space="preserve">output/pages/162_the-marina-at-crossroads-maldives/wedding__letsgomaldives.com__news-eid-al-adha-crossroads.md</t>
  </si>
  <si>
    <t xml:space="preserve">https://mondomaldive.it/it/villaggio/vilamendhoo-island-resort/recensione/6149</t>
  </si>
  <si>
    <t xml:space="preserve">Recensione di anna B. in data 17/06/2018 per Vilamendhoo Island Resort - MondoMaldive</t>
  </si>
  <si>
    <t xml:space="preserve">output/pages/174_vilamendhoo-island-resort/diving__mondomaldive.it__it-villaggio-vilamendhoo-island-resort-recensione-6149.md</t>
  </si>
  <si>
    <t xml:space="preserve">https://letsgomaldives.com/news/trash-the-dress-in-kandima-maldives/</t>
  </si>
  <si>
    <t xml:space="preserve">Trash the dress in Kandima Maldives - Maldives Tour Packages - Lets Go Maldives Pvt. Ltd.</t>
  </si>
  <si>
    <t xml:space="preserve">output/pages/075_kandima-maldives/diving__letsgomaldives.com__news-trash-the-dress-in-kandima-maldives.md</t>
  </si>
  <si>
    <t xml:space="preserve">https://letsgomaldives.com/news/discover-wellness-your-way-at-ja-manafaru/</t>
  </si>
  <si>
    <t xml:space="preserve">Discover Wellness Your Way at JA Manafaru - Maldives Tour Packages - Lets Go Maldives Pvt. Ltd.</t>
  </si>
  <si>
    <t xml:space="preserve">output/pages/068_ja-manafaru/spa__letsgomaldives.com__news-discover-wellness-your-way-at-ja-manafaru.md</t>
  </si>
  <si>
    <t xml:space="preserve">https://letsgomaldives.com/news/jw-marriott-maldives-resort-spa-elevates-nowruz-with-a-curated-spring-festival-series/</t>
  </si>
  <si>
    <t xml:space="preserve">JW Marriott Maldives Resort &amp; Spa Elevates Nowruz with a Curated Spring Festival Series - Maldives Tour Packages - Lets </t>
  </si>
  <si>
    <t xml:space="preserve">output/pages/018_jw-marriott-maldives-resort-spa/spa__letsgomaldives.com__news-jw-marriott-maldives-resort-spa-elevates-nowruz-with-a-.md</t>
  </si>
  <si>
    <t xml:space="preserve">https://unihotel.org/kempinski-barbaros-bay-bodrum</t>
  </si>
  <si>
    <t xml:space="preserve">Kempinski Hotel Barbaros Bay Bodrum</t>
  </si>
  <si>
    <t xml:space="preserve">output/pages/164_baros-maldives/dining__unihotel.org__kempinski-barbaros-bay-bodrum.md</t>
  </si>
  <si>
    <t xml:space="preserve">https://mondomaldive.it/it/mappa_villaggio/w-maldives</t>
  </si>
  <si>
    <t xml:space="preserve">La mappa di W Maldives - MondoMaldive</t>
  </si>
  <si>
    <t xml:space="preserve">output/pages/102_w-maldives/diving__mondomaldive.it__it-mappa-villaggio-w-maldives.md</t>
  </si>
  <si>
    <t xml:space="preserve">https://mondomaldive.it/it/fotografie_villaggio/the-st-regis-maldives-vommuli-resort</t>
  </si>
  <si>
    <t xml:space="preserve">The St. Regis Maldives Vommuli Resort atollo di  Dhaalu - MondoMaldive</t>
  </si>
  <si>
    <t xml:space="preserve">output/pages/134_the-st-regis-vommuli-resort-maldives/diving__mondomaldive.it__it-fotografie-villaggio-the-st-regis-maldives-vommuli-resort.md</t>
  </si>
  <si>
    <t xml:space="preserve">https://letsgomaldives.com/news/nicole-scherzinger-live-at-oneonly-reethi-rah-the-ultimate-maldives-new-years-eve-2025/</t>
  </si>
  <si>
    <t xml:space="preserve">Nicole Scherzinger Live at One&amp;Only Reethi Rah: The Ultimate Maldives New Year’s Eve 2025 - Maldives Tour Packages - Let</t>
  </si>
  <si>
    <t xml:space="preserve">output/pages/128_one-only-reethi-rah-maldives/diving__letsgomaldives.com__news-nicole-scherzinger-live-at-oneonly-reethi-rah-the-ultim.md</t>
  </si>
  <si>
    <t xml:space="preserve">https://unihotel.org/kandima</t>
  </si>
  <si>
    <t xml:space="preserve">output/pages/075_kandima-maldives/diving__unihotel.org__kandima.md</t>
  </si>
  <si>
    <t xml:space="preserve">https://mondomaldive.it/it/villaggio/robinson-club-maldives/recensione/6324</t>
  </si>
  <si>
    <t xml:space="preserve">Recensione di MARIA F. in data 01/03/2019 per Robinson Club Maldives - MondoMaldive</t>
  </si>
  <si>
    <t xml:space="preserve">output/pages/131_robinson-maldives/diving__mondomaldive.it__it-villaggio-robinson-club-maldives-recensione-6324.md</t>
  </si>
  <si>
    <t xml:space="preserve">https://mondomaldive.it/it/villaggio/four-seasons-kuda-huraa/recensione/4888</t>
  </si>
  <si>
    <t xml:space="preserve">Recensione di Roberta in data 02/07/2012 per Four Seasons Kuda Huraa - MondoMaldive</t>
  </si>
  <si>
    <t xml:space="preserve">output/pages/056_four-seasons-resort-maldives-at-kuda-huraa/diving__mondomaldive.it__it-villaggio-four-seasons-kuda-huraa-recensione-4888.md</t>
  </si>
  <si>
    <t xml:space="preserve">https://mondomaldive.it/it/villaggio/the-nautilus-maldives/foto_utenti</t>
  </si>
  <si>
    <t xml:space="preserve">Le fotografie di tutti i Villaggi isole Maldive - Elenco: The Nautilus Maldives - MondoMaldive</t>
  </si>
  <si>
    <t xml:space="preserve">output/pages/157_the-nautilus-maldives/diving__mondomaldive.it__it-villaggio-the-nautilus-maldives-foto-utenti.md</t>
  </si>
  <si>
    <t xml:space="preserve">https://mondomaldive.it/it/villaggio/angsana-velavaru/recensione/6713</t>
  </si>
  <si>
    <t xml:space="preserve">Recensione di LETIZIA T. in data 07/02/2020 per Angsana Velavaru - MondoMaldive</t>
  </si>
  <si>
    <t xml:space="preserve">output/pages/097_angsana-resort-spa-maldives-velavaru/diving__mondomaldive.it__it-villaggio-angsana-velavaru-recensione-6713.md</t>
  </si>
  <si>
    <t xml:space="preserve">https://letsgomaldives.com/news/easter-2025-at-crossroads-maldives-a-celebration-of-colour-connection-and-island-joy/</t>
  </si>
  <si>
    <t xml:space="preserve">Easter 2025 at CROSSROADS Maldives: A Celebration of Colour, Connection, and Island Joy - Maldives Tour Packages - Lets </t>
  </si>
  <si>
    <t xml:space="preserve">output/pages/162_the-marina-at-crossroads-maldives/wedding__letsgomaldives.com__news-easter-2025-at-crossroads-maldives-a-celebration-of-col.md</t>
  </si>
  <si>
    <t xml:space="preserve">https://mondomaldive.it/it/villaggio/six-senses-laamu/recensioni</t>
  </si>
  <si>
    <t xml:space="preserve">Schede di Valutazione e Recensioni  - Elenco: Six Senses Laamu - MondoMaldive</t>
  </si>
  <si>
    <t xml:space="preserve">output/pages/001_six-senses-laamu/diving__mondomaldive.it__it-villaggio-six-senses-laamu-recensioni.md</t>
  </si>
  <si>
    <t xml:space="preserve">https://mondomaldive.it/it/villaggio/atmosphere-kanifushi-maldives/recensione/5250</t>
  </si>
  <si>
    <t xml:space="preserve">Recensione di Rosella P. in data 01/01/2014 per Atmosphere Kanifushi - MondoMaldive</t>
  </si>
  <si>
    <t xml:space="preserve">output/pages/077_atmosphere-kanifushi-maldives/diving__mondomaldive.it__it-villaggio-atmosphere-kanifushi-maldives-recensione-5250.md</t>
  </si>
  <si>
    <t xml:space="preserve">https://letsgomaldives.com/news/symphony-of-the-sea-festive-celebration-at-jw-marriott-maldives-resort-spa/</t>
  </si>
  <si>
    <t xml:space="preserve">Symphony of the Sea Festive Celebration at JW Marriott Maldives Resort &amp; Spa - Maldives Tour Packages - Lets Go Maldives</t>
  </si>
  <si>
    <t xml:space="preserve">output/pages/018_jw-marriott-maldives-resort-spa/wedding__letsgomaldives.com__news-symphony-of-the-sea-festive-celebration-at-jw-marriott-.md</t>
  </si>
  <si>
    <t xml:space="preserve">https://mondomaldive.it/it/villaggio/como-maalifushi/recensioni</t>
  </si>
  <si>
    <t xml:space="preserve">Schede di Valutazione e Recensioni  - Elenco: COMO Maalifushi - MondoMaldive</t>
  </si>
  <si>
    <t xml:space="preserve">output/pages/066_como-maalifushi/diving__mondomaldive.it__it-villaggio-como-maalifushi-recensioni.md</t>
  </si>
  <si>
    <t xml:space="preserve">https://mondomaldive.it/it/villaggio/club-med-finolhu-villas</t>
  </si>
  <si>
    <t xml:space="preserve">Club Med Finolhu Villas - scheda del Villaggio - MondoMaldive</t>
  </si>
  <si>
    <t xml:space="preserve">output/pages/101_club-med-finolhu-villas/diving__mondomaldive.it__it-villaggio-club-med-finolhu-villas.md</t>
  </si>
  <si>
    <t xml:space="preserve">https://letsgomaldives.com/news/so-maldives-unveils-a-refined-valentines-day-experience-for-2026-rose-all-the-way/</t>
  </si>
  <si>
    <t xml:space="preserve">SO/ Maldives Unveils a Refined Valentine’s Day Experience for 2026: Rosé All the Way - Maldives Tour Packages - Lets Go </t>
  </si>
  <si>
    <t xml:space="preserve">output/pages/046_so-maldives/diving__letsgomaldives.com__news-so-maldives-unveils-a-refined-valentines-day-experience.md</t>
  </si>
  <si>
    <t xml:space="preserve">https://mondomaldive.it/it/villaggio/vilamendhoo-island-resort/racconto/vilamendhoo-per-tutti-i-gusti</t>
  </si>
  <si>
    <t xml:space="preserve">Vilamendhoo per tutti i gusti!  - isole Maldive - MondoMaldive</t>
  </si>
  <si>
    <t xml:space="preserve">output/pages/174_vilamendhoo-island-resort/diving__mondomaldive.it__it-villaggio-vilamendhoo-island-resort-racconto-vilamendhoo-.md</t>
  </si>
  <si>
    <t xml:space="preserve">https://letsgomaldives.com/news/sun-siyam-vilu-reef-to-introduce-new-water-villas-facility-enhancement-works-starting-september-2025/</t>
  </si>
  <si>
    <t xml:space="preserve">Sun Siyam Vilu Reef to Introduce New Water Villas – Facility Enhancement Works Starting September 2025 - Maldives Tour P</t>
  </si>
  <si>
    <t xml:space="preserve">output/pages/147_sun-siyam-vilu-reef-maldives/diving__letsgomaldives.com__news-sun-siyam-vilu-reef-to-introduce-new-water-villas-facil.md</t>
  </si>
  <si>
    <t xml:space="preserve">https://mondomaldive.it/it/villaggio/maayafushi-maldives/recensione/3981</t>
  </si>
  <si>
    <t xml:space="preserve">Recensione di valerio in data 03/10/2010 per Maayafushi Maldives - MondoMaldive</t>
  </si>
  <si>
    <t xml:space="preserve">output/pages/093_maayafushi-tourist-resort/diving__mondomaldive.it__it-villaggio-maayafushi-maldives-recensione-3981.md</t>
  </si>
  <si>
    <t xml:space="preserve">https://letsgomaldives.com/news/sun-shiyam-iru-fushi-festive-programme-for-christmas-and-new-year/</t>
  </si>
  <si>
    <t xml:space="preserve">Sun Shiyam Iru Fushi - Festive Programme for Christmas and New Year - Maldives Tour Packages - Lets Go Maldives Pvt. Ltd</t>
  </si>
  <si>
    <t xml:space="preserve">output/pages/148_sun-siyam-iru-fushi-maldives/diving__letsgomaldives.com__news-sun-shiyam-iru-fushi-festive-programme-for-christmas-an.md</t>
  </si>
  <si>
    <t xml:space="preserve">https://mondomaldive.it/it/villaggio/fihalhohi-island-resort/recensione/6575</t>
  </si>
  <si>
    <t xml:space="preserve">Recensione di CLAUDIO F. in data 19/11/2019 per Fihalhohi Maldives - MondoMaldive</t>
  </si>
  <si>
    <t xml:space="preserve">output/pages/055_fihaalhohi-maldives/diving__mondomaldive.it__it-villaggio-fihalhohi-island-resort-recensione-6575.md</t>
  </si>
  <si>
    <t xml:space="preserve">https://letsgomaldives.com/zh-hans/%e5%ba%a6%e5%81%87%e6%9d%91%e5%8a%a8%e6%80%81/%e5%a4%87%e5%8f%97%e6%9c%9f%e5%be%85%e7%9a%84%e5%bc%80%e4%b8%9a%ef%bc%9av-villas-maldives-at-mirihi-mgallery-collection%ef%bc%88%e9%a2%84%e8%ae%a1-2026-%e5%b9%b4%e5%88%9d%ef%bc%89/</t>
  </si>
  <si>
    <r>
      <rPr>
        <sz val="11"/>
        <color theme="1"/>
        <rFont val="WenQuanYi Zen Hei"/>
        <family val="2"/>
      </rPr>
      <t xml:space="preserve">备受期待的开业：</t>
    </r>
    <r>
      <rPr>
        <sz val="11"/>
        <color theme="1"/>
        <rFont val="Calibri"/>
        <family val="2"/>
        <charset val="1"/>
      </rPr>
      <t xml:space="preserve">V Villas Maldives at Mirihi – MGallery Collection</t>
    </r>
    <r>
      <rPr>
        <sz val="11"/>
        <color theme="1"/>
        <rFont val="WenQuanYi Zen Hei"/>
        <family val="2"/>
      </rPr>
      <t xml:space="preserve">（预计 </t>
    </r>
    <r>
      <rPr>
        <sz val="11"/>
        <color theme="1"/>
        <rFont val="Calibri"/>
        <family val="2"/>
        <charset val="1"/>
      </rPr>
      <t xml:space="preserve">2026 </t>
    </r>
    <r>
      <rPr>
        <sz val="11"/>
        <color theme="1"/>
        <rFont val="WenQuanYi Zen Hei"/>
        <family val="2"/>
      </rPr>
      <t xml:space="preserve">年初） </t>
    </r>
    <r>
      <rPr>
        <sz val="11"/>
        <color theme="1"/>
        <rFont val="Calibri"/>
        <family val="2"/>
        <charset val="1"/>
      </rPr>
      <t xml:space="preserve">- Maldives Tour Packages - Lets Go Maldives Pvt. L</t>
    </r>
  </si>
  <si>
    <t xml:space="preserve">output/pages/172_mirihi-island-resort/diving__letsgomaldives.com__zh-hans-e5-ba-a6-e5-81-87-e6-9d-91-e5-8a-a8-e6-80-81-e5-a4-8.md</t>
  </si>
  <si>
    <t xml:space="preserve">https://mondomaldive.it/it/villaggio/anantara-dhigu-resort-spa/recensione/3557</t>
  </si>
  <si>
    <t xml:space="preserve">Recensione di kam in data 20/02/2010 per Anantara Dhigu Resort - MondoMaldive</t>
  </si>
  <si>
    <t xml:space="preserve">output/pages/145_anantara-resort-and-spa-maldives/spa__mondomaldive.it__it-villaggio-anantara-dhigu-resort-spa-recensione-3557.md</t>
  </si>
  <si>
    <t xml:space="preserve">https://letsgomaldives.com/news/hurawalhi-maldives-5-8-undersea-restaurant-is-presenting-many-enhanced-dining-experiences/</t>
  </si>
  <si>
    <t xml:space="preserve">Hurawalhi Maldives: 5.8 Undersea Restaurant is presenting many enhanced dining experiences.  - Maldives Tour Packages - </t>
  </si>
  <si>
    <t xml:space="preserve">output/pages/030_hurawalhi-island-resort/dining__letsgomaldives.com__news-hurawalhi-maldives-5-8-undersea-restaurant-is-presentin.md</t>
  </si>
  <si>
    <t xml:space="preserve">https://letsgomaldives.com/news/the-ritz-carlton-maldives-fari-islands-marks-international-womens-day-2026-with-give-to-gain/</t>
  </si>
  <si>
    <t xml:space="preserve">The Ritz-Carlton Maldives, Fari Islands Marks International Women’s Day 2026 with “Give to Gain” - Maldives Tour Package</t>
  </si>
  <si>
    <t xml:space="preserve">output/pages/037_the-ritz-carlton-maldives-fari-islands/diving__letsgomaldives.com__news-the-ritz-carlton-maldives-fari-islands-marks-internatio.md</t>
  </si>
  <si>
    <t xml:space="preserve">https://mondomaldive.it/it/villaggio/hurawalhi-resort-maldives/foto_utenti</t>
  </si>
  <si>
    <t xml:space="preserve">Le fotografie di tutti i Villaggi isole Maldive - Elenco: Hurawalhi Island Resort - MondoMaldive</t>
  </si>
  <si>
    <t xml:space="preserve">output/pages/030_hurawalhi-island-resort/diving__mondomaldive.it__it-villaggio-hurawalhi-resort-maldives-foto-utenti.md</t>
  </si>
  <si>
    <t xml:space="preserve">https://mondomaldive.it/it/villaggio/maayafushi-maldives/recensione/6156</t>
  </si>
  <si>
    <t xml:space="preserve">Recensione di MAURIZIO R. in data 09/07/2018 per Maayafushi Maldives - MondoMaldive</t>
  </si>
  <si>
    <t xml:space="preserve">output/pages/093_maayafushi-tourist-resort/diving__mondomaldive.it__it-villaggio-maayafushi-maldives-recensione-6156.md</t>
  </si>
  <si>
    <t xml:space="preserve">https://letsgomaldives.com/news/celebrate-mothers-day-at-baros/</t>
  </si>
  <si>
    <t xml:space="preserve">Celebrate Mother's Day at Baros - Maldives Tour Packages - Lets Go Maldives Pvt. Ltd.</t>
  </si>
  <si>
    <t xml:space="preserve">output/pages/164_baros-maldives/wedding__letsgomaldives.com__news-celebrate-mothers-day-at-baros.md</t>
  </si>
  <si>
    <t xml:space="preserve">https://mondomaldive.it/it/villaggio/pullman-maldives-maamutaa-resort/racconti</t>
  </si>
  <si>
    <t xml:space="preserve">Racconti Villaggi isole Maldive - Elenco: Pullman Maldives Maamutaa Resort - MondoMaldive</t>
  </si>
  <si>
    <t xml:space="preserve">output/pages/123_pullman-maldives-maamutaa-resort/diving__mondomaldive.it__it-villaggio-pullman-maldives-maamutaa-resort-racconti.md</t>
  </si>
  <si>
    <t xml:space="preserve">https://mondomaldive.it/it/villaggio/athuruga-diamonds-island-resort/recensione/5027</t>
  </si>
  <si>
    <t xml:space="preserve">Recensione di Ric68 in data 12/01/2013 per Athuruga Diamonds - MondoMaldive</t>
  </si>
  <si>
    <t xml:space="preserve">output/pages/178_diamonds-athuruga-beach-water-villas/diving__mondomaldive.it__it-villaggio-athuruga-diamonds-island-resort-recensione-5027.md</t>
  </si>
  <si>
    <t xml:space="preserve">https://mondomaldive.it/it/villaggio/cora-cora-maldives/foto_utenti</t>
  </si>
  <si>
    <t xml:space="preserve">Le fotografie di tutti i Villaggi isole Maldive - Elenco: Cora Cora Maldives - MondoMaldive</t>
  </si>
  <si>
    <t xml:space="preserve">output/pages/062_cora-cora-maldives/diving__mondomaldive.it__it-villaggio-cora-cora-maldives-foto-utenti.md</t>
  </si>
  <si>
    <t xml:space="preserve">https://letsgomaldives.com/news/pixie-lott-joins-amilla-maldives-new-years-eve-celebrations/</t>
  </si>
  <si>
    <t xml:space="preserve">Pixie Lott joins Amilla Maldives’ New Year's Eve Celebrations - Maldives Tour Packages - Lets Go Maldives Pvt. Ltd.</t>
  </si>
  <si>
    <t xml:space="preserve">output/pages/009_amilla-fushi/wedding__letsgomaldives.com__news-pixie-lott-joins-amilla-maldives-new-years-eve-celebrat.md</t>
  </si>
  <si>
    <t xml:space="preserve">https://mondomaldive.it/it/villaggio/maayafushi-maldives/recensione/5075</t>
  </si>
  <si>
    <t xml:space="preserve">Recensione di marcolino in data 21/03/2013 per Maayafushi Maldives - MondoMaldive</t>
  </si>
  <si>
    <t xml:space="preserve">output/pages/093_maayafushi-tourist-resort/diving__mondomaldive.it__it-villaggio-maayafushi-maldives-recensione-5075.md</t>
  </si>
  <si>
    <t xml:space="preserve">https://mondomaldive.it/it/villaggio/gangehi-island-resort/recensione/5949</t>
  </si>
  <si>
    <t xml:space="preserve">Recensione di VaeVictis in data 02/07/2017 per Gangehi Island Resort - MondoMaldive</t>
  </si>
  <si>
    <t xml:space="preserve">output/pages/114_gangehi-island-resort/diving__mondomaldive.it__it-villaggio-gangehi-island-resort-recensione-5949.md</t>
  </si>
  <si>
    <t xml:space="preserve">https://mondomaldive.it/it/villaggio/filitheyo-island-resort/recensione/6386</t>
  </si>
  <si>
    <t xml:space="preserve">Recensione di Carmen P. in data 30/01/2019 per Filitheyo Island Resort - MondoMaldive</t>
  </si>
  <si>
    <t xml:space="preserve">output/pages/002_filitheyo-island-resort/diving__mondomaldive.it__it-villaggio-filitheyo-island-resort-recensione-6386.md</t>
  </si>
  <si>
    <t xml:space="preserve">https://letsgomaldives.com/news/charity-run-by-st-regis-maldives-vommuli-resort/</t>
  </si>
  <si>
    <t xml:space="preserve">Charity Run hosted by St. Regis Maldives Vommuli Resort! - Maldives Tour Packages - Lets Go Maldives Pvt. Ltd.</t>
  </si>
  <si>
    <t xml:space="preserve">output/pages/134_the-st-regis-vommuli-resort-maldives/diving__letsgomaldives.com__news-charity-run-by-st-regis-maldives-vommuli-resort.md</t>
  </si>
  <si>
    <t xml:space="preserve">https://letsgomaldives.com/news/tis-the-season-to-celebrate-festivities-await-at-kuramathi/</t>
  </si>
  <si>
    <t xml:space="preserve">Tis the Season to Celebrate: Festivities Await at Kuramathi - Maldives Tour Packages - Lets Go Maldives Pvt. Ltd.</t>
  </si>
  <si>
    <t xml:space="preserve">output/pages/166_kuramathi-maldives/wedding__letsgomaldives.com__news-tis-the-season-to-celebrate-festivities-await-at-kurama.md</t>
  </si>
  <si>
    <t xml:space="preserve">https://letsgomaldives.com/maldives-vacation-packages/our-trip-to-soneva-fushi/</t>
  </si>
  <si>
    <t xml:space="preserve">Our Trip To Soneva Fushi - Maldives Tour Packages - Lets Go Maldives Pvt. Ltd.</t>
  </si>
  <si>
    <t xml:space="preserve">output/pages/141_soneva-fushi-resort/diving__letsgomaldives.com__maldives-vacation-packages-our-trip-to-soneva-fushi.md</t>
  </si>
  <si>
    <t xml:space="preserve">https://mondomaldive.it/it/fotografie_villaggio/biyadhoo-island-resort</t>
  </si>
  <si>
    <t xml:space="preserve">Biyadhoo Island Resort atollo di  Male Sud - MondoMaldive</t>
  </si>
  <si>
    <t xml:space="preserve">output/pages/149_biyaadhoo-island-resort/diving__mondomaldive.it__it-fotografie-villaggio-biyadhoo-island-resort.md</t>
  </si>
  <si>
    <t xml:space="preserve">https://mondomaldive.it/it/villaggio/thudufushi-diamonds-island-resort/recensione/6563</t>
  </si>
  <si>
    <t xml:space="preserve">Recensione di Alfredo I. in data 10/11/2019 per Thudufushi Diamonds - MondoMaldive</t>
  </si>
  <si>
    <t xml:space="preserve">output/pages/135_diamonds-thudufushi-beach-and-water-villas/diving__mondomaldive.it__it-villaggio-thudufushi-diamonds-island-resort-recensione-65.md</t>
  </si>
  <si>
    <t xml:space="preserve">https://mondomaldive.it/it/villaggio/meeru-island-resort/racconti</t>
  </si>
  <si>
    <t xml:space="preserve">Racconti Villaggi isole Maldive - Elenco: Meeru Island Resort - MondoMaldive</t>
  </si>
  <si>
    <t xml:space="preserve">output/pages/078_meeru-maldives-resort-island/diving__mondomaldive.it__it-villaggio-meeru-island-resort-racconti.md</t>
  </si>
  <si>
    <t xml:space="preserve">https://mondomaldive.it/it/villaggio/thudufushi-diamonds-island-resort/recensione/6017</t>
  </si>
  <si>
    <t xml:space="preserve">Recensione di MONALEX in data 29/12/2017 per Thudufushi Diamonds - MondoMaldive</t>
  </si>
  <si>
    <t xml:space="preserve">output/pages/135_diamonds-thudufushi-beach-and-water-villas/diving__mondomaldive.it__it-villaggio-thudufushi-diamonds-island-resort-recensione-60.md</t>
  </si>
  <si>
    <t xml:space="preserve">https://mondomaldive.it/it/villaggio/thulhagiri-island-resort/recensione/5428</t>
  </si>
  <si>
    <t xml:space="preserve">Recensione di MiMina in data 20/11/2014 per Thulhagiri Island Resort - MondoMaldive</t>
  </si>
  <si>
    <t xml:space="preserve">output/pages/012_thulhagiri-island-resort-spa/diving__mondomaldive.it__it-villaggio-thulhagiri-island-resort-recensione-5428.md</t>
  </si>
  <si>
    <t xml:space="preserve">https://mondomaldive.it/it/villaggio/cheval-blanc-randheli/recensioni</t>
  </si>
  <si>
    <t xml:space="preserve">Schede di Valutazione e Recensioni  - Elenco: Cheval Blanc Randheli - MondoMaldive</t>
  </si>
  <si>
    <t xml:space="preserve">output/pages/065_cheval-blanc-randheli/diving__mondomaldive.it__it-villaggio-cheval-blanc-randheli-recensioni.md</t>
  </si>
  <si>
    <t xml:space="preserve">https://mondomaldive.it/it/villaggio/athuruga-diamonds-island-resort/recensione/4871</t>
  </si>
  <si>
    <t xml:space="preserve">Recensione di marcer76 in data 10/05/2012 per Athuruga Diamonds - MondoMaldive</t>
  </si>
  <si>
    <t xml:space="preserve">output/pages/178_diamonds-athuruga-beach-water-villas/diving__mondomaldive.it__it-villaggio-athuruga-diamonds-island-resort-recensione-4871.md</t>
  </si>
  <si>
    <t xml:space="preserve">https://mondomaldive.it/it/villaggio/reethi-faru-resort/recensioni</t>
  </si>
  <si>
    <t xml:space="preserve">Schede di Valutazione e Recensioni  - Elenco: Reethi Faru Resort - MondoMaldive</t>
  </si>
  <si>
    <t xml:space="preserve">output/pages/094_reethi-faru-resort/diving__mondomaldive.it__it-villaggio-reethi-faru-resort-recensioni.md</t>
  </si>
  <si>
    <t xml:space="preserve">https://mondomaldive.it/it/villaggio/hard-rock-hotel-maldives/recensioni</t>
  </si>
  <si>
    <t xml:space="preserve">Schede di Valutazione e Recensioni  - Elenco: Hard Rock Hotel Maldives - MondoMaldive</t>
  </si>
  <si>
    <t xml:space="preserve">output/pages/044_hard-rock-hotel-maldives/diving__mondomaldive.it__it-villaggio-hard-rock-hotel-maldives-recensioni.md</t>
  </si>
  <si>
    <t xml:space="preserve">https://mondomaldive.it/it/villaggio/coco-bodu-hithi/recensione/5074</t>
  </si>
  <si>
    <t xml:space="preserve">Recensione di Maria Luisa B. in data 18/02/2013 per Coco Bodu Hithi - MondoMaldive</t>
  </si>
  <si>
    <t xml:space="preserve">output/pages/150_coco-bodu-hithi/diving__mondomaldive.it__it-villaggio-coco-bodu-hithi-recensione-5074.md</t>
  </si>
  <si>
    <t xml:space="preserve">https://mondomaldive.it/it/villaggio/thudufushi-diamonds-island-resort/recensione/4844</t>
  </si>
  <si>
    <t xml:space="preserve">Recensione di Popa&amp;Popo in data 23/04/2012 per Thudufushi Diamonds - MondoMaldive</t>
  </si>
  <si>
    <t xml:space="preserve">output/pages/135_diamonds-thudufushi-beach-and-water-villas/diving__mondomaldive.it__it-villaggio-thudufushi-diamonds-island-resort-recensione-48.md</t>
  </si>
  <si>
    <t xml:space="preserve">https://maldivestraveller.mv/en/holidays/maldives-tours/day-visit-to-club-med-kani</t>
  </si>
  <si>
    <t xml:space="preserve">Club Med Kani Day Pass Maldives | Transfers, Drinks &amp; Lunch</t>
  </si>
  <si>
    <t xml:space="preserve">output/pages/100_club-med-kanifinolhu/diving__maldivestraveller.mv__en-holidays-maldives-tours-day-visit-to-club-med-kani.md</t>
  </si>
  <si>
    <t xml:space="preserve">https://maldivestraveller.mv/de/holidays/maldives-tours/day-visit-to-adaaran-club-rannalhi</t>
  </si>
  <si>
    <t xml:space="preserve">Tagesausflug zum Adaaran Club Rannalhi - Maldives Traveller</t>
  </si>
  <si>
    <t xml:space="preserve">output/pages/069_adaaran-club-rannalhi/diving__maldivestraveller.mv__de-holidays-maldives-tours-day-visit-to-adaaran-club-rannalh.md</t>
  </si>
  <si>
    <t xml:space="preserve">https://maldivestraveller.mv/it/holidays/maldives-tours/day-visit-to-adaaran-hudhuran-fushi</t>
  </si>
  <si>
    <t xml:space="preserve">Escursione in giornata alle Adaaran Select Hudhuran Fushi - MT</t>
  </si>
  <si>
    <t xml:space="preserve">output/pages/003_adaaran-select-hudhuranfushi/diving__maldivestraveller.mv__it-holidays-maldives-tours-day-visit-to-adaaran-hudhuran-fus.md</t>
  </si>
  <si>
    <t xml:space="preserve">https://maldivestraveller.mv/jp/holidays/maldives-tours/day-visit-to-adaaran-hudhuran-fushi</t>
  </si>
  <si>
    <r>
      <rPr>
        <sz val="11"/>
        <color theme="1"/>
        <rFont val="WenQuanYi Zen Hei"/>
        <family val="2"/>
      </rPr>
      <t xml:space="preserve">アダーラン セレクト フドゥランフシ日帰りツアー </t>
    </r>
    <r>
      <rPr>
        <sz val="11"/>
        <color theme="1"/>
        <rFont val="Calibri"/>
        <family val="2"/>
        <charset val="1"/>
      </rPr>
      <t xml:space="preserve">- </t>
    </r>
    <r>
      <rPr>
        <sz val="11"/>
        <color theme="1"/>
        <rFont val="WenQuanYi Zen Hei"/>
        <family val="2"/>
      </rPr>
      <t xml:space="preserve">モルディブトラベラー</t>
    </r>
  </si>
  <si>
    <t xml:space="preserve">output/pages/003_adaaran-select-hudhuranfushi/diving__maldivestraveller.mv__jp-holidays-maldives-tours-day-visit-to-adaaran-hudhuran-fus.md</t>
  </si>
  <si>
    <t xml:space="preserve">https://maldivestraveller.mv/it/holidays/maldives-tours/day-visit-to-centara-ras-fushi</t>
  </si>
  <si>
    <t xml:space="preserve">Escursione in giornata alle Centara Ras Fushi - MT</t>
  </si>
  <si>
    <t xml:space="preserve">output/pages/026_centara-ras-fushi-resort-spa/diving__maldivestraveller.mv__it-holidays-maldives-tours-day-visit-to-centara-ras-fushi.md</t>
  </si>
  <si>
    <t xml:space="preserve">https://maldivestraveller.mv/jp/holidays/maldives-tours/day-tour-to-taj-exotica-resort</t>
  </si>
  <si>
    <r>
      <rPr>
        <sz val="11"/>
        <color theme="1"/>
        <rFont val="WenQuanYi Zen Hei"/>
        <family val="2"/>
      </rPr>
      <t xml:space="preserve">タージ エキゾチカ リゾートへの日帰りツアー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</si>
  <si>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output/pages/154_taj-exotica-resort-spa-maldives/diving__maldivestraveller.mv__jp-holidays-maldives-tours-day-tour-to-taj-exotica-resort.md</t>
  </si>
  <si>
    <t xml:space="preserve">https://maldivestraveller.mv/de/holidays/maldives-tours/day-visit-to-adaaran-hudhuran-fushi</t>
  </si>
  <si>
    <t xml:space="preserve">Tagesausflug zum Adaaran Select Hudhuran Fushi - MT</t>
  </si>
  <si>
    <t xml:space="preserve">output/pages/003_adaaran-select-hudhuranfushi/diving__maldivestraveller.mv__de-holidays-maldives-tours-day-visit-to-adaaran-hudhuran-fus.md</t>
  </si>
  <si>
    <t xml:space="preserve">https://maldivestraveller.mv/it/holidays/maldives-tours/day-visit-to-club-med-kani</t>
  </si>
  <si>
    <t xml:space="preserve">Escursione in giornata alle Club Med Kani - Maldives Traveller</t>
  </si>
  <si>
    <t xml:space="preserve">output/pages/100_club-med-kanifinolhu/diving__maldivestraveller.mv__it-holidays-maldives-tours-day-visit-to-club-med-kani.md</t>
  </si>
  <si>
    <t xml:space="preserve">https://maldivestraveller.mv/jp/holidays/maldives-tours/day-visit-to-adaaran-club-rannalhi</t>
  </si>
  <si>
    <r>
      <rPr>
        <sz val="11"/>
        <color theme="1"/>
        <rFont val="WenQuanYi Zen Hei"/>
        <family val="2"/>
      </rPr>
      <t xml:space="preserve">アダーラン クラブ ランナリ日帰りツアー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</si>
  <si>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output/pages/069_adaaran-club-rannalhi/diving__maldivestraveller.mv__jp-holidays-maldives-tours-day-visit-to-adaaran-club-rannalh.md</t>
  </si>
  <si>
    <t xml:space="preserve">https://maldivestraveller.mv/it/holidays/maldives-tours/day-visit-to-adaaran-club-rannalhi</t>
  </si>
  <si>
    <t xml:space="preserve">Escursione in giornata alle Adaaran Club Rannalhi - MT</t>
  </si>
  <si>
    <t xml:space="preserve">output/pages/069_adaaran-club-rannalhi/diving__maldivestraveller.mv__it-holidays-maldives-tours-day-visit-to-adaaran-club-rannalh.md</t>
  </si>
  <si>
    <t xml:space="preserve">https://www.simplymaldivesholidays.co.uk/resort/the-standard-huruvalhi-maldives/</t>
  </si>
  <si>
    <t xml:space="preserve">The Standard, Huruvalhi Maldives | Simply Maldives Holidays</t>
  </si>
  <si>
    <t xml:space="preserve">output/pages/140_the-standard-huruvalhi-maldives/diving__simplymaldivesholidays.co.uk__resort-the-standard-huruvalhi-maldives.md</t>
  </si>
  <si>
    <t xml:space="preserve">https://www.simplymaldivesholidays.co.uk/resort/four-seasons-kuda-huraa/</t>
  </si>
  <si>
    <t xml:space="preserve">Four Seasons Kuda Huraa | Simply Maldives Holidays</t>
  </si>
  <si>
    <t xml:space="preserve">output/pages/056_four-seasons-resort-maldives-at-kuda-huraa/diving__simplymaldivesholidays.co.uk__resort-four-seasons-kuda-huraa.md</t>
  </si>
  <si>
    <t xml:space="preserve">https://www.simplymaldivesholidays.co.uk/resort/jw-marriott-maldives/</t>
  </si>
  <si>
    <t xml:space="preserve">JW Marriott Maldives | Simply Maldives Holidays</t>
  </si>
  <si>
    <t xml:space="preserve">output/pages/018_jw-marriott-maldives-resort-spa/diving__simplymaldivesholidays.co.uk__resort-jw-marriott-maldives.md</t>
  </si>
  <si>
    <t xml:space="preserve">https://maldivestraveller.mv/de/holidays/maldives-tours/day-tour-to-taj-exotica-resort</t>
  </si>
  <si>
    <t xml:space="preserve">Tagesausflug zum Taj Exotica Resort - Maldives Traveller</t>
  </si>
  <si>
    <t xml:space="preserve">output/pages/154_taj-exotica-resort-spa-maldives/diving__maldivestraveller.mv__de-holidays-maldives-tours-day-tour-to-taj-exotica-resort.md</t>
  </si>
  <si>
    <t xml:space="preserve">https://www.simplymaldivesholidays.co.uk/resort/taj-coral-reef-resort-and-spa-maldives/</t>
  </si>
  <si>
    <t xml:space="preserve">Taj Coral Reef Resort and Spa Maldives | Simply Maldives Holidays</t>
  </si>
  <si>
    <t xml:space="preserve">output/pages/153_taj-coral-reef-resort-and-spa/spa__simplymaldivesholidays.co.uk__resort-taj-coral-reef-resort-and-spa-maldives.md</t>
  </si>
  <si>
    <t xml:space="preserve">https://www.simplymaldivesholidays.co.uk/resort/patina-maldives-fari-islands/</t>
  </si>
  <si>
    <t xml:space="preserve">Patina Maldives Fari Islands | Simply Maldives Holidays</t>
  </si>
  <si>
    <t xml:space="preserve">output/pages/158_patina-maldives-fari-islands/diving__simplymaldivesholidays.co.uk__resort-patina-maldives-fari-islands.md</t>
  </si>
  <si>
    <t xml:space="preserve">https://www.mymaldives.com/resort-guide/coco-palm-dhuni-kolhu/</t>
  </si>
  <si>
    <t xml:space="preserve">Coco Palm Dhuni Kolhu - Maldives Resort</t>
  </si>
  <si>
    <t xml:space="preserve">output/pages/151_coco-palm-dhunikolhu/diving__mymaldives.com__resort-guide-coco-palm-dhuni-kolhu.md</t>
  </si>
  <si>
    <t xml:space="preserve">https://www.simplymaldivesholidays.co.uk/resort/finolhu-baa-atoll-maldives/</t>
  </si>
  <si>
    <t xml:space="preserve">Finolhu Baa Atoll Maldives | Simply Maldives Holidays</t>
  </si>
  <si>
    <t xml:space="preserve">output/pages/136_finolhu-baa-atoll-maldives/diving__simplymaldivesholidays.co.uk__resort-finolhu-baa-atoll-maldives.md</t>
  </si>
  <si>
    <t xml:space="preserve">https://www.mymaldives.com/blog/kihavah-maldives-underwater-dining/</t>
  </si>
  <si>
    <t xml:space="preserve">Kihavah Maldives Underwater Dining - My Maldives</t>
  </si>
  <si>
    <t xml:space="preserve">output/pages/106_anantara-kihavah-villas/dining__mymaldives.com__blog-kihavah-maldives-underwater-dining.md</t>
  </si>
  <si>
    <t xml:space="preserve">https://www.simplymaldivesholidays.co.uk/resort/anantara-dhigu-resort-and-spa-maldives/</t>
  </si>
  <si>
    <t xml:space="preserve">Anantara Dhigu Resort and Spa Maldives | Simply Maldives Holidays</t>
  </si>
  <si>
    <t xml:space="preserve">output/pages/145_anantara-resort-and-spa-maldives/spa__simplymaldivesholidays.co.uk__resort-anantara-dhigu-resort-and-spa-maldives.md</t>
  </si>
  <si>
    <t xml:space="preserve">https://www.simplymaldivesholidays.co.uk/resort/ritz-carlton-maldives-fari-islands/</t>
  </si>
  <si>
    <t xml:space="preserve">Ritz Carlton Maldives Fari Islands | Simply Maldives Holidays</t>
  </si>
  <si>
    <t xml:space="preserve">output/pages/037_the-ritz-carlton-maldives-fari-islands/diving__simplymaldivesholidays.co.uk__resort-ritz-carlton-maldives-fari-islands.md</t>
  </si>
  <si>
    <t xml:space="preserve">https://www.mymaldives.com/blog/kurumba-maldives-announces-40-activities-to-celebrate-its-40th-years-anniversary/</t>
  </si>
  <si>
    <t xml:space="preserve">Kurumba Maldives Announces 40 activities to celebrate its 40th year’s anniversary. - My Maldives</t>
  </si>
  <si>
    <t xml:space="preserve">output/pages/173_kurumba-maldives/wedding__mymaldives.com__blog-kurumba-maldives-announces-40-activities-to-celebrate-i.md</t>
  </si>
  <si>
    <t xml:space="preserve">https://www.simplymaldivesholidays.co.uk/resort/como-maalifushi/</t>
  </si>
  <si>
    <t xml:space="preserve">COMO Maalifushi | Simply Maldives Holidays</t>
  </si>
  <si>
    <t xml:space="preserve">output/pages/066_como-maalifushi/diving__simplymaldivesholidays.co.uk__resort-como-maalifushi.md</t>
  </si>
  <si>
    <t xml:space="preserve">https://www.mymaldives.com/resort-guide/jw-marriott-maldives-resort-spa/</t>
  </si>
  <si>
    <t xml:space="preserve">JW Marriott Maldives Resort and Spa - Vagaru Island</t>
  </si>
  <si>
    <t xml:space="preserve">output/pages/018_jw-marriott-maldives-resort-spa/spa__mymaldives.com__resort-guide-jw-marriott-maldives-resort-spa.md</t>
  </si>
  <si>
    <t xml:space="preserve">https://www.mymaldives.com/resort-guide/lux-maldives/</t>
  </si>
  <si>
    <t xml:space="preserve">LUX* Maldives - Maldives Resort</t>
  </si>
  <si>
    <t xml:space="preserve">output/pages/180_lux-south-ari-atoll-maldives/diving__mymaldives.com__resort-guide-lux-maldives.md</t>
  </si>
  <si>
    <t xml:space="preserve">https://www.mymaldives.com/blog/baros-maldives-re-opens-on-october-2020-with-a-brand-new-residence/</t>
  </si>
  <si>
    <t xml:space="preserve">Baros Maldives re-opens on October 2020, with a brand new residence - My Maldives</t>
  </si>
  <si>
    <t xml:space="preserve">output/pages/164_baros-maldives/dining__mymaldives.com__blog-baros-maldives-re-opens-on-october-2020-with-a-brand-ne.md</t>
  </si>
  <si>
    <t xml:space="preserve">https://www.simplymaldivesholidays.co.uk/resort/cora-cora-maldives/</t>
  </si>
  <si>
    <t xml:space="preserve">Cora Cora Maldives | Simply Maldives Holidays</t>
  </si>
  <si>
    <t xml:space="preserve">output/pages/062_cora-cora-maldives/diving__simplymaldivesholidays.co.uk__resort-cora-cora-maldives.md</t>
  </si>
  <si>
    <t xml:space="preserve">https://maldivestraveller.mv/jp/holidays/maldives-tours/day-visit-to-embudu-village</t>
  </si>
  <si>
    <r>
      <rPr>
        <sz val="11"/>
        <color theme="1"/>
        <rFont val="WenQuanYi Zen Hei"/>
        <family val="2"/>
      </rPr>
      <t xml:space="preserve">エンブドゥ ヴィレッジリ日帰りツアー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</si>
  <si>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output/pages/072_embudhu-village/diving__maldivestraveller.mv__jp-holidays-maldives-tours-day-visit-to-embudu-village.md</t>
  </si>
  <si>
    <t xml:space="preserve">https://www.mymaldives.com/resort-guide/amilla-maldives-resort-and-residences/</t>
  </si>
  <si>
    <t xml:space="preserve">Amilla Maldives Resort and Residences - Finolhas Island</t>
  </si>
  <si>
    <t xml:space="preserve">output/pages/009_amilla-fushi/diving__mymaldives.com__resort-guide-amilla-maldives-resort-and-residences.md</t>
  </si>
  <si>
    <t xml:space="preserve">https://www.simplymaldivesholidays.co.uk/resort/filitheyo-island-resort/</t>
  </si>
  <si>
    <t xml:space="preserve">Filitheyo Island Resort  - Exclusive Simply Maldives Offers</t>
  </si>
  <si>
    <t xml:space="preserve">output/pages/002_filitheyo-island-resort/diving__simplymaldivesholidays.co.uk__resort-filitheyo-island-resort.md</t>
  </si>
  <si>
    <t xml:space="preserve">https://www.mymaldives.com/blog/the-story-of-raajje-milaidhoo-resort/</t>
  </si>
  <si>
    <t xml:space="preserve">"The Story of Raajje" by Milaidhoo Resort - My Maldives</t>
  </si>
  <si>
    <t xml:space="preserve">output/pages/167_milaidhoo-island-maldives/diving__mymaldives.com__blog-the-story-of-raajje-milaidhoo-resort.md</t>
  </si>
  <si>
    <t xml:space="preserve">https://www.simplymaldivesholidays.co.uk/resort/cheval-blanc-randheli-maldives/</t>
  </si>
  <si>
    <t xml:space="preserve">Cheval Blanc Randheli Maldives | Simply Maldives Holidays</t>
  </si>
  <si>
    <t xml:space="preserve">output/pages/065_cheval-blanc-randheli/diving__simplymaldivesholidays.co.uk__resort-cheval-blanc-randheli-maldives.md</t>
  </si>
  <si>
    <t xml:space="preserve">https://maldivestraveller.mv/it/holidays/maldives-tours/day-visit-to-embudu-village</t>
  </si>
  <si>
    <t xml:space="preserve">Escursione in giornata alle Embudu Village | Maldives Traveller</t>
  </si>
  <si>
    <t xml:space="preserve">output/pages/072_embudhu-village/diving__maldivestraveller.mv__it-holidays-maldives-tours-day-visit-to-embudu-village.md</t>
  </si>
  <si>
    <t xml:space="preserve">https://www.fushifaru.com/news/fushifaru-maldives-invites-guests-to-rediscover-barefoot-luxury/</t>
  </si>
  <si>
    <t xml:space="preserve">Fushifaru Maldives Invites Guests to Rediscover Barefoot Luxury - Fushifaru Maldives Resort</t>
  </si>
  <si>
    <t xml:space="preserve">output/pages/057_fushifaru-maldives/dining__fushifaru.com__news-fushifaru-maldives-invites-guests-to-rediscover-barefoo.md</t>
  </si>
  <si>
    <t xml:space="preserve">https://www.mymaldives.com/blog/kuda-rah-to-be-developed-into-a-five-star-resort/</t>
  </si>
  <si>
    <t xml:space="preserve">Kuda Rah to be developed into a five-star resort - My Maldives</t>
  </si>
  <si>
    <t xml:space="preserve">output/pages/092_amaya-kuda-rah-maldives/diving__mymaldives.com__blog-kuda-rah-to-be-developed-into-a-five-star-resort.md</t>
  </si>
  <si>
    <t xml:space="preserve">https://www.simplymaldivesholidays.co.uk/resort/six-senses-kanuhura/</t>
  </si>
  <si>
    <t xml:space="preserve">Six Senses Kanuhura | Simply Maldives Holidays</t>
  </si>
  <si>
    <t xml:space="preserve">output/pages/090_six-senses-kanuhura/diving__simplymaldivesholidays.co.uk__resort-six-senses-kanuhura.md</t>
  </si>
  <si>
    <t xml:space="preserve">https://www.mymaldives.com/resort-guide/angsana-resort-spa-maldives-velavaru/</t>
  </si>
  <si>
    <t xml:space="preserve">Angsana Resort &amp; Spa Maldives Velavaru - Maldives Resort</t>
  </si>
  <si>
    <t xml:space="preserve">output/pages/097_angsana-resort-spa-maldives-velavaru/spa__mymaldives.com__resort-guide-angsana-resort-spa-maldives-velavaru.md</t>
  </si>
  <si>
    <t xml:space="preserve">https://www.fushifaru.com/offer/early-bird-2027/</t>
  </si>
  <si>
    <t xml:space="preserve">Early Bird 2027 - Fushifaru Maldives Resort</t>
  </si>
  <si>
    <t xml:space="preserve">output/pages/057_fushifaru-maldives/diving__fushifaru.com__offer-early-bird-2027.md</t>
  </si>
  <si>
    <t xml:space="preserve">https://www.mymaldives.com/resort-guide/w-maldives/</t>
  </si>
  <si>
    <t xml:space="preserve">W Maldives - My Maldives</t>
  </si>
  <si>
    <t xml:space="preserve">output/pages/102_w-maldives/diving__mymaldives.com__resort-guide-w-maldives.md</t>
  </si>
  <si>
    <t xml:space="preserve">https://www.simplymaldivesholidays.co.uk/resort/kuredu-island-resort/</t>
  </si>
  <si>
    <t xml:space="preserve">Kuredu Island Resort All Inclusive | Simply Maldives Holidays</t>
  </si>
  <si>
    <t xml:space="preserve">output/pages/081_kuredu-island-resort/diving__simplymaldivesholidays.co.uk__resort-kuredu-island-resort.md</t>
  </si>
  <si>
    <t xml:space="preserve">https://www.simplymaldivesholidays.co.uk/resort/amilla-fushi/</t>
  </si>
  <si>
    <t xml:space="preserve">Amilla Maldives | Simply Maldives Holidays</t>
  </si>
  <si>
    <t xml:space="preserve">output/pages/009_amilla-fushi/diving__simplymaldivesholidays.co.uk__resort-amilla-fushi.md</t>
  </si>
  <si>
    <t xml:space="preserve">https://www.mymaldives.com/resort-guide/taj-coral-reef-resort/</t>
  </si>
  <si>
    <t xml:space="preserve">Vivanta by Taj-Coral Reef, Maldives - Maldives Resort</t>
  </si>
  <si>
    <t xml:space="preserve">output/pages/153_taj-coral-reef-resort-and-spa/diving__mymaldives.com__resort-guide-taj-coral-reef-resort.md</t>
  </si>
  <si>
    <t xml:space="preserve">https://maldivestraveller.mv/de/holidays/maldives-tours/day-visit-to-adaaran-prestige-vadoo</t>
  </si>
  <si>
    <t xml:space="preserve">Adaaran Prestige Vadoo Tagespass mit Transfer | Malediven</t>
  </si>
  <si>
    <t xml:space="preserve">output/pages/163_adaaran-prestige-vadoo/spa__maldivestraveller.mv__de-holidays-maldives-tours-day-visit-to-adaaran-prestige-vad.md</t>
  </si>
  <si>
    <t xml:space="preserve">https://www.simplymaldivesholidays.co.uk/resort/huvafen-fushi-spa-resort/</t>
  </si>
  <si>
    <t xml:space="preserve">Huvafen Fushi | Simply Maldives Holidays</t>
  </si>
  <si>
    <t xml:space="preserve">output/pages/111_huvafenfushi-maldives/spa__simplymaldivesholidays.co.uk__resort-huvafen-fushi-spa-resort.md</t>
  </si>
  <si>
    <t xml:space="preserve">https://www.simplymaldivesholidays.co.uk/resort/sirru-fen-fushi-private-lagoon-resort/</t>
  </si>
  <si>
    <t xml:space="preserve">Sirru Fen Fushi, Private Lagoon Resort | Simply Maldives Holidays</t>
  </si>
  <si>
    <t xml:space="preserve">output/pages/058_sirru-fen-fushi/diving__simplymaldivesholidays.co.uk__resort-sirru-fen-fushi-private-lagoon-resort.md</t>
  </si>
  <si>
    <t xml:space="preserve">https://www.mymaldives.com/blog/new-resort-brand-coming-to-maldives-with-atmosphere-kanifushi/</t>
  </si>
  <si>
    <t xml:space="preserve">New Resort Brand coming to Maldives; with Atmosphere Kanifushi - My Maldives</t>
  </si>
  <si>
    <t xml:space="preserve">output/pages/077_atmosphere-kanifushi-maldives/diving__mymaldives.com__blog-new-resort-brand-coming-to-maldives-with-atmosphere-kan.md</t>
  </si>
  <si>
    <t xml:space="preserve">https://www.fushifaru.com/privacy-policy/</t>
  </si>
  <si>
    <t xml:space="preserve">Privacy Policy - Fushifaru Maldives Resort</t>
  </si>
  <si>
    <t xml:space="preserve">output/pages/057_fushifaru-maldives/diving__fushifaru.com__privacy-policy.md</t>
  </si>
  <si>
    <t xml:space="preserve">https://www.mymaldives.com/resort-guide/dhawa-ihuru/</t>
  </si>
  <si>
    <t xml:space="preserve">Dhawa Ihuru - My Maldives</t>
  </si>
  <si>
    <t xml:space="preserve">output/pages/096_dhawa-ihuru/diving__mymaldives.com__resort-guide-dhawa-ihuru.md</t>
  </si>
  <si>
    <t xml:space="preserve">https://maldivestraveller.mv/it/holidays/maldives-tours/marina-crossroads-day-visit</t>
  </si>
  <si>
    <t xml:space="preserve">Visita di un giorno a The Marina at Crossroads - Maldives Traveller</t>
  </si>
  <si>
    <t xml:space="preserve">output/pages/162_the-marina-at-crossroads-maldives/diving__maldivestraveller.mv__it-holidays-maldives-tours-marina-crossroads-day-visit.md</t>
  </si>
  <si>
    <t xml:space="preserve">https://www.simplymaldivesholidays.co.uk/resort/embudu-village/</t>
  </si>
  <si>
    <t xml:space="preserve">Embudu Village | Simply Maldives Holidays</t>
  </si>
  <si>
    <t xml:space="preserve">output/pages/072_embudhu-village/diving__simplymaldivesholidays.co.uk__resort-embudu-village.md</t>
  </si>
  <si>
    <t xml:space="preserve">https://www.mymaldives.com/blog/earth-day-at-kurumba-maldives-2019/</t>
  </si>
  <si>
    <t xml:space="preserve">Earth Day at Kurumba Maldives 2019 - My Maldives</t>
  </si>
  <si>
    <t xml:space="preserve">output/pages/173_kurumba-maldives/diving__mymaldives.com__blog-earth-day-at-kurumba-maldives-2019.md</t>
  </si>
  <si>
    <t xml:space="preserve">https://www.simplymaldivesholidays.co.uk/resort/oneonly-at-reethi-rah-island/</t>
  </si>
  <si>
    <t xml:space="preserve">One &amp; Only at Reethi Rah | Simply Maldives Holidays</t>
  </si>
  <si>
    <t xml:space="preserve">output/pages/128_one-only-reethi-rah-maldives/diving__simplymaldivesholidays.co.uk__resort-oneonly-at-reethi-rah-island.md</t>
  </si>
  <si>
    <t xml:space="preserve">https://maldivestraveller.mv/de/holidays/maldives-tours/day-visit-to-club-med-kani</t>
  </si>
  <si>
    <t xml:space="preserve">Tagesausflug zum Club Med Kani - Maldives Traveller</t>
  </si>
  <si>
    <t xml:space="preserve">output/pages/100_club-med-kanifinolhu/diving__maldivestraveller.mv__de-holidays-maldives-tours-day-visit-to-club-med-kani.md</t>
  </si>
  <si>
    <t xml:space="preserve">https://www.fushifaru.com/spa/relaxation-area/</t>
  </si>
  <si>
    <t xml:space="preserve">Relaxation Area &amp; Plunge Pool - Fushifaru Maldives Resort</t>
  </si>
  <si>
    <t xml:space="preserve">output/pages/057_fushifaru-maldives/spa__fushifaru.com__spa-relaxation-area.md</t>
  </si>
  <si>
    <t xml:space="preserve">https://www.mymaldives.com/blog/destination-dining-travel-conrad-maldives-rangali-island/</t>
  </si>
  <si>
    <t xml:space="preserve">Destination Dining To Travel For - Conrad Maldives Rangali Island - My Maldives</t>
  </si>
  <si>
    <t xml:space="preserve">output/pages/099_conrad-maldives-rangali-island/dining__mymaldives.com__blog-destination-dining-travel-conrad-maldives-rangali-islan.md</t>
  </si>
  <si>
    <t xml:space="preserve">https://www.simplymaldivesholidays.co.uk/resort/cinnamon-dhonveli/</t>
  </si>
  <si>
    <t xml:space="preserve">Cinnamon Dhonveli | Simply Maldives Holidays</t>
  </si>
  <si>
    <t xml:space="preserve">output/pages/159_cinnamon-dhonveli-maldives/diving__simplymaldivesholidays.co.uk__resort-cinnamon-dhonveli.md</t>
  </si>
  <si>
    <t xml:space="preserve">https://www.fushifaru.com/wonderful-wildlife-at-fushifaru-maldives/</t>
  </si>
  <si>
    <t xml:space="preserve">Wonderful Wildlife at Fushifaru Maldives - Fushifaru Maldives Resort</t>
  </si>
  <si>
    <t xml:space="preserve">output/pages/057_fushifaru-maldives/diving__fushifaru.com__wonderful-wildlife-at-fushifaru-maldives.md</t>
  </si>
  <si>
    <t xml:space="preserve">https://www.mymaldives.com/resort-guide/gangehi-island-resort/</t>
  </si>
  <si>
    <t xml:space="preserve">Gangehi Island Resort and Spa</t>
  </si>
  <si>
    <t xml:space="preserve">output/pages/114_gangehi-island-resort/spa__mymaldives.com__resort-guide-gangehi-island-resort.md</t>
  </si>
  <si>
    <t xml:space="preserve">https://maldivestraveller.mv/en/holidays/maldives-tours/marina-crossroads-day-visit</t>
  </si>
  <si>
    <t xml:space="preserve">Day Visit to Crossroads with Beach Facility Access - MTH</t>
  </si>
  <si>
    <t xml:space="preserve">output/pages/162_the-marina-at-crossroads-maldives/diving__maldivestraveller.mv__en-holidays-maldives-tours-marina-crossroads-day-visit.md</t>
  </si>
  <si>
    <t xml:space="preserve">https://www.simplymaldivesholidays.co.uk/resort/ozen-bolifushi/</t>
  </si>
  <si>
    <t xml:space="preserve">OZEN Reserve Bolifushi Maldives | Simply Maldives Holidays</t>
  </si>
  <si>
    <t xml:space="preserve">output/pages/005_bolifushi-island-resort/diving__simplymaldivesholidays.co.uk__resort-ozen-bolifushi.md</t>
  </si>
  <si>
    <t xml:space="preserve">https://www.fushifaru.com/barefoot-luxury-at-fushifaru-maldives/</t>
  </si>
  <si>
    <t xml:space="preserve">What Is Barefoot Luxury? Discover the Art of Island Living at Fushifaru Maldives - Fushifaru Maldives Resort</t>
  </si>
  <si>
    <t xml:space="preserve">output/pages/057_fushifaru-maldives/dining__fushifaru.com__barefoot-luxury-at-fushifaru-maldives.md</t>
  </si>
  <si>
    <t xml:space="preserve">https://www.fushifaru.com/weddings-celebrations/</t>
  </si>
  <si>
    <t xml:space="preserve">Weddings and Proposals in the Maldives - Fushifaru Resort</t>
  </si>
  <si>
    <t xml:space="preserve">output/pages/057_fushifaru-maldives/wedding__fushifaru.com__weddings-celebrations.md</t>
  </si>
  <si>
    <t xml:space="preserve">https://www.simplymaldivesholidays.co.uk/resort/meeru-resort/</t>
  </si>
  <si>
    <t xml:space="preserve">Meeru Island Resort | Simply Maldives Holidays</t>
  </si>
  <si>
    <t xml:space="preserve">output/pages/078_meeru-maldives-resort-island/diving__simplymaldivesholidays.co.uk__resort-meeru-resort.md</t>
  </si>
  <si>
    <t xml:space="preserve">https://www.mymaldives.com/resort-guide/kurumba-maldives/</t>
  </si>
  <si>
    <t xml:space="preserve">Kurumba Maldives - Maldives Resort</t>
  </si>
  <si>
    <t xml:space="preserve">output/pages/173_kurumba-maldives/diving__mymaldives.com__resort-guide-kurumba-maldives.md</t>
  </si>
  <si>
    <t xml:space="preserve">https://www.fushifaru.com/a-foodies-guide-to-fushifaru/</t>
  </si>
  <si>
    <t xml:space="preserve">A Foodie's Guide To Fushifaru - Fushifaru Maldives Resort</t>
  </si>
  <si>
    <t xml:space="preserve">output/pages/057_fushifaru-maldives/dining__fushifaru.com__a-foodies-guide-to-fushifaru.md</t>
  </si>
  <si>
    <t xml:space="preserve">https://www.simplymaldivesholidays.co.uk/resort/park-hyatt-maldives-hadahaa/</t>
  </si>
  <si>
    <t xml:space="preserve">Park Hyatt Maldives Hadahaa | Simply Maldives Holidays</t>
  </si>
  <si>
    <t xml:space="preserve">output/pages/047_park-hyatt-maldives-hadahaa/diving__simplymaldivesholidays.co.uk__resort-park-hyatt-maldives-hadahaa.md</t>
  </si>
  <si>
    <t xml:space="preserve">https://maldivestraveller.mv/en/holidays/maldives-tours/overnight-at-paradise-island</t>
  </si>
  <si>
    <t xml:space="preserve">Overnight Stay Experience in Maldives - Maldives Traveller</t>
  </si>
  <si>
    <t xml:space="preserve">output/pages/175_villa-nautica-paradise-island/diving__maldivestraveller.mv__en-holidays-maldives-tours-overnight-at-paradise-island.md</t>
  </si>
  <si>
    <t xml:space="preserve">https://www.mymaldives.com/blog/hyatt-introduces-park-hyatt-maldives-hadahaa/</t>
  </si>
  <si>
    <t xml:space="preserve">Hyatt Introduces Park Hyatt Maldives Hadahaa - My Maldives</t>
  </si>
  <si>
    <t xml:space="preserve">output/pages/047_park-hyatt-maldives-hadahaa/diving__mymaldives.com__blog-hyatt-introduces-park-hyatt-maldives-hadahaa.md</t>
  </si>
  <si>
    <t xml:space="preserve">https://www.fushifaru.com/spa/steam-sauna/</t>
  </si>
  <si>
    <t xml:space="preserve">Steam &amp; Sauna - Fushifaru Maldives Resort</t>
  </si>
  <si>
    <t xml:space="preserve">output/pages/057_fushifaru-maldives/spa__fushifaru.com__spa-steam-sauna.md</t>
  </si>
  <si>
    <t xml:space="preserve">https://maldivestraveller.mv/jp/holidays/maldives-tours/day-visit-to-adaaran-prestige-vadoo</t>
  </si>
  <si>
    <r>
      <rPr>
        <sz val="11"/>
        <color theme="1"/>
        <rFont val="WenQuanYi Zen Hei"/>
        <family val="2"/>
      </rPr>
      <t xml:space="preserve">アダーラン プレステージ ヴァドウ日帰りツアー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</si>
  <si>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output/pages/163_adaaran-prestige-vadoo/diving__maldivestraveller.mv__jp-holidays-maldives-tours-day-visit-to-adaaran-prestige-vad.md</t>
  </si>
  <si>
    <t xml:space="preserve">https://www.mymaldives.com/resort-guide/vilamendhoo-island-resort/</t>
  </si>
  <si>
    <t xml:space="preserve">Vilamendhoo Island Resort &amp; Spa - My Maldives</t>
  </si>
  <si>
    <t xml:space="preserve">output/pages/174_vilamendhoo-island-resort/spa__mymaldives.com__resort-guide-vilamendhoo-island-resort.md</t>
  </si>
  <si>
    <t xml:space="preserve">https://www.fushifaru.com/a-day-in-the-life-at-fushifaru-maldives/</t>
  </si>
  <si>
    <t xml:space="preserve">A Day in the Life at Fushifaru Maldives - Fushifaru Maldives Resort</t>
  </si>
  <si>
    <t xml:space="preserve">output/pages/057_fushifaru-maldives/diving__fushifaru.com__a-day-in-the-life-at-fushifaru-maldives.md</t>
  </si>
  <si>
    <t xml:space="preserve">https://www.fushifaru.com/a-wedding-worthy-of-dreams-at-fushifaru/</t>
  </si>
  <si>
    <t xml:space="preserve">A Wedding Worthy of Dreams at Fushifaru - Fushifaru Maldives Resort</t>
  </si>
  <si>
    <t xml:space="preserve">output/pages/057_fushifaru-maldives/wedding__fushifaru.com__a-wedding-worthy-of-dreams-at-fushifaru.md</t>
  </si>
  <si>
    <t xml:space="preserve">https://www.simplymaldivesholidays.co.uk/resort/w-maldives/</t>
  </si>
  <si>
    <t xml:space="preserve">W Maldives | Simply Maldives Holidays</t>
  </si>
  <si>
    <t xml:space="preserve">output/pages/102_w-maldives/diving__simplymaldivesholidays.co.uk__resort-w-maldives.md</t>
  </si>
  <si>
    <t xml:space="preserve">https://www.mymaldives.com/resort-guide/one-and-only-reethi-rah/</t>
  </si>
  <si>
    <t xml:space="preserve">One&amp;Only Maldives at Reethi Rah</t>
  </si>
  <si>
    <t xml:space="preserve">output/pages/128_one-only-reethi-rah-maldives/diving__mymaldives.com__resort-guide-one-and-only-reethi-rah.md</t>
  </si>
  <si>
    <t xml:space="preserve">https://www.mymaldives.com/blog/hilton-maldives-iru-fushi-resort-spa-introduces-a-new-range-of-asian-flavors/</t>
  </si>
  <si>
    <t xml:space="preserve">Hilton Maldives Iru Fushi Resort &amp; Spa Introduces a New Range of Asian Flavors - My Maldives</t>
  </si>
  <si>
    <t xml:space="preserve">output/pages/148_sun-siyam-iru-fushi-maldives/spa__mymaldives.com__blog-hilton-maldives-iru-fushi-resort-spa-introduces-a-new-r.md</t>
  </si>
  <si>
    <t xml:space="preserve">https://maldivestraveller.mv/jp/holidays/maldives-tours/day-visit-to-club-med-kani</t>
  </si>
  <si>
    <r>
      <rPr>
        <sz val="11"/>
        <color theme="1"/>
        <rFont val="WenQuanYi Zen Hei"/>
        <family val="2"/>
      </rPr>
      <t xml:space="preserve">クラブメッド カニ 日帰りツアー </t>
    </r>
    <r>
      <rPr>
        <sz val="11"/>
        <color theme="1"/>
        <rFont val="Calibri"/>
        <family val="2"/>
        <charset val="1"/>
      </rPr>
      <t xml:space="preserve">- </t>
    </r>
    <r>
      <rPr>
        <sz val="11"/>
        <color theme="1"/>
        <rFont val="WenQuanYi Zen Hei"/>
        <family val="2"/>
      </rPr>
      <t xml:space="preserve">モルディブトラベラー</t>
    </r>
  </si>
  <si>
    <t xml:space="preserve">output/pages/100_club-med-kanifinolhu/diving__maldivestraveller.mv__jp-holidays-maldives-tours-day-visit-to-club-med-kani.md</t>
  </si>
  <si>
    <t xml:space="preserve">https://www.fushifaru.com/a-culinary-revamp-with-chef-jan-cleusters/</t>
  </si>
  <si>
    <t xml:space="preserve">A Culinary Revamp with Chef Jan Cleusters - Fushifaru Maldives Resort</t>
  </si>
  <si>
    <t xml:space="preserve">output/pages/057_fushifaru-maldives/dining__fushifaru.com__a-culinary-revamp-with-chef-jan-cleusters.md</t>
  </si>
  <si>
    <t xml:space="preserve">https://www.simplymaldivesholidays.co.uk/resort/gili-lankanfushi/</t>
  </si>
  <si>
    <t xml:space="preserve">Gili Lankanfushi | Simply Maldives Holidays</t>
  </si>
  <si>
    <t xml:space="preserve">output/pages/125_gili-lankanfushi/diving__simplymaldivesholidays.co.uk__resort-gili-lankanfushi.md</t>
  </si>
  <si>
    <t xml:space="preserve">https://maldivestraveller.mv/jp/holidays/maldives-tours/day-visit-to-centara-ras-fushi</t>
  </si>
  <si>
    <r>
      <rPr>
        <sz val="11"/>
        <color theme="1"/>
        <rFont val="WenQuanYi Zen Hei"/>
        <family val="2"/>
      </rPr>
      <t xml:space="preserve">センターラ ラスフシ リゾート 日帰りツアー </t>
    </r>
    <r>
      <rPr>
        <sz val="11"/>
        <color theme="1"/>
        <rFont val="Calibri"/>
        <family val="2"/>
        <charset val="1"/>
      </rPr>
      <t xml:space="preserve">- </t>
    </r>
    <r>
      <rPr>
        <sz val="11"/>
        <color theme="1"/>
        <rFont val="WenQuanYi Zen Hei"/>
        <family val="2"/>
      </rPr>
      <t xml:space="preserve">モルディブトラベラー</t>
    </r>
  </si>
  <si>
    <t xml:space="preserve">output/pages/026_centara-ras-fushi-resort-spa/diving__maldivestraveller.mv__jp-holidays-maldives-tours-day-visit-to-centara-ras-fushi.md</t>
  </si>
  <si>
    <t xml:space="preserve">https://www.fushifaru.com/wine-dine/</t>
  </si>
  <si>
    <t xml:space="preserve">Best Restaurants in the Maldives - Dining at Fushifaru Maldives Resort</t>
  </si>
  <si>
    <t xml:space="preserve">output/pages/057_fushifaru-maldives/dining__fushifaru.com__wine-dine.md</t>
  </si>
  <si>
    <t xml:space="preserve">https://www.mymaldives.com/resort-guide/constance-moofushi-resort/</t>
  </si>
  <si>
    <t xml:space="preserve">Constance Moofushi Resort - Maldives</t>
  </si>
  <si>
    <t xml:space="preserve">output/pages/109_constance-moofushi-resort/diving__mymaldives.com__resort-guide-constance-moofushi-resort.md</t>
  </si>
  <si>
    <t xml:space="preserve">https://www.mymaldives.com/blog/hilton-maldives-resort-and-spa-to-re-brand-as-conrad-maldives-rangali-island/</t>
  </si>
  <si>
    <t xml:space="preserve">Hilton Maldives Resort and Spa to Re-brand as Conrad Maldives Rangali Island - My Maldives</t>
  </si>
  <si>
    <t xml:space="preserve">output/pages/099_conrad-maldives-rangali-island/spa__mymaldives.com__blog-hilton-maldives-resort-and-spa-to-re-brand-as-conrad-ma.md</t>
  </si>
  <si>
    <t xml:space="preserve">https://www.simplymaldivesholidays.co.uk/resort/nova-maldives/</t>
  </si>
  <si>
    <t xml:space="preserve">Nova Maldives | Simply Maldives Holidays</t>
  </si>
  <si>
    <t xml:space="preserve">output/pages/116_nova-maldives/diving__simplymaldivesholidays.co.uk__resort-nova-maldives.md</t>
  </si>
  <si>
    <t xml:space="preserve">https://www.fushifaru.com/getting-here/</t>
  </si>
  <si>
    <t xml:space="preserve">Getting Here - Fushifaru Maldives Resort</t>
  </si>
  <si>
    <t xml:space="preserve">output/pages/057_fushifaru-maldives/diving__fushifaru.com__getting-here.md</t>
  </si>
  <si>
    <t xml:space="preserve">https://www.mymaldives.com/resort-guide/laamu-atoll/</t>
  </si>
  <si>
    <t xml:space="preserve">Laamu Atoll - My Maldives</t>
  </si>
  <si>
    <t xml:space="preserve">output/pages/001_six-senses-laamu/diving__mymaldives.com__resort-guide-laamu-atoll.md</t>
  </si>
  <si>
    <t xml:space="preserve">https://www.mymaldives.com/resort-guide/meeru-island-resort/</t>
  </si>
  <si>
    <t xml:space="preserve">Meeru Island Resort - Maldives Resort</t>
  </si>
  <si>
    <t xml:space="preserve">output/pages/078_meeru-maldives-resort-island/diving__mymaldives.com__resort-guide-meeru-island-resort.md</t>
  </si>
  <si>
    <t xml:space="preserve">https://www.simplymaldivesholidays.co.uk/resort/raaya-by-atmosphere/</t>
  </si>
  <si>
    <t xml:space="preserve">RAAYA by Atmosphere | Simply Maldives Holidays</t>
  </si>
  <si>
    <t xml:space="preserve">output/pages/080_raaya-by-atmosphere/diving__simplymaldivesholidays.co.uk__resort-raaya-by-atmosphere.md</t>
  </si>
  <si>
    <t xml:space="preserve">https://www.mymaldives.com/resort-guide/thulhagiri-island-resort/</t>
  </si>
  <si>
    <t xml:space="preserve">Thulhagiri Island Resort, Maldives</t>
  </si>
  <si>
    <t xml:space="preserve">output/pages/012_thulhagiri-island-resort-spa/diving__mymaldives.com__resort-guide-thulhagiri-island-resort.md</t>
  </si>
  <si>
    <t xml:space="preserve">https://www.simplymaldivesholidays.co.uk/resort/villa-nautica/</t>
  </si>
  <si>
    <t xml:space="preserve">Villa Nautica | Simply Maldives Holidays</t>
  </si>
  <si>
    <t xml:space="preserve">output/pages/175_villa-nautica-paradise-island/diving__simplymaldivesholidays.co.uk__resort-villa-nautica.md</t>
  </si>
  <si>
    <t xml:space="preserve">https://www.mymaldives.com/resort-guide/paradise-island-resort-and-spa/</t>
  </si>
  <si>
    <t xml:space="preserve">Paradise Island Resort &amp; Spa, Lankanfinolhu, Maldives</t>
  </si>
  <si>
    <t xml:space="preserve">output/pages/175_villa-nautica-paradise-island/spa__mymaldives.com__resort-guide-paradise-island-resort-and-spa.md</t>
  </si>
  <si>
    <t xml:space="preserve">https://www.mymaldives.com/resort-guide/island-hideaway-at-dhonakulhi-maldives/</t>
  </si>
  <si>
    <t xml:space="preserve">Island Hideaway at Dhonakulhi Maldives</t>
  </si>
  <si>
    <t xml:space="preserve">output/pages/076_hideaway-beach-resort-and-spa-at-dhonakulhi-island/diving__mymaldives.com__resort-guide-island-hideaway-at-dhonakulhi-maldives.md</t>
  </si>
  <si>
    <t xml:space="preserve">https://www.simplymaldivesholidays.co.uk/resort/malahini-kuda-bandos/</t>
  </si>
  <si>
    <t xml:space="preserve">Malahini Kuda Bandos | Simply Maldives Holidays</t>
  </si>
  <si>
    <t xml:space="preserve">output/pages/095_malahini-kuda-bandos/diving__simplymaldivesholidays.co.uk__resort-malahini-kuda-bandos.md</t>
  </si>
  <si>
    <t xml:space="preserve">https://maldivestraveller.mv/de/holidays/maldives-tours/day-visit-to-centara-ras-fushi</t>
  </si>
  <si>
    <t xml:space="preserve">Tagesausflug zum Centara Ras Fushi - Maldives Traveller</t>
  </si>
  <si>
    <t xml:space="preserve">output/pages/026_centara-ras-fushi-resort-spa/diving__maldivestraveller.mv__de-holidays-maldives-tours-day-visit-to-centara-ras-fushi.md</t>
  </si>
  <si>
    <t xml:space="preserve">https://www.mymaldives.com/resort-guide/dhiggiri-tourist-resort/</t>
  </si>
  <si>
    <t xml:space="preserve">Dhiggiri Tourist Resort - Maldives</t>
  </si>
  <si>
    <t xml:space="preserve">output/pages/042_dhiggiri-tourist-resort/diving__mymaldives.com__resort-guide-dhiggiri-tourist-resort.md</t>
  </si>
  <si>
    <t xml:space="preserve">https://www.maldivesholidayoffers.com/accomodation/resorts/lily-beach-resort-and-spa/</t>
  </si>
  <si>
    <t xml:space="preserve">Lily Beach Resort &amp; Spa at Huvahendhoo - Maldives All Inclusive Resort</t>
  </si>
  <si>
    <t xml:space="preserve">output/pages/091_lily-beach-resort/spa__maldivesholidayoffers.com__accomodation-resorts-lily-beach-resort-and-spa.md</t>
  </si>
  <si>
    <t xml:space="preserve">https://www.simplymaldivesholidays.co.uk/resort/nh-maldives-kuda-rah/</t>
  </si>
  <si>
    <t xml:space="preserve">NH Maldives Kuda Rah | Simply Maldives Holidays</t>
  </si>
  <si>
    <t xml:space="preserve">output/pages/092_amaya-kuda-rah-maldives/diving__simplymaldivesholidays.co.uk__resort-nh-maldives-kuda-rah.md</t>
  </si>
  <si>
    <t xml:space="preserve">https://www.mymaldives.com/blog/huvafen-fushi-maldives-listed-in-conde-nast-traveller-2007-gold-list-for-best-service/</t>
  </si>
  <si>
    <t xml:space="preserve">Huvafen Fushi Maldives listed in Condé Nast Traveller 2007 Gold List for Best Service - My Maldives</t>
  </si>
  <si>
    <t xml:space="preserve">output/pages/111_huvafenfushi-maldives/diving__mymaldives.com__blog-huvafen-fushi-maldives-listed-in-conde-nast-traveller-2.md</t>
  </si>
  <si>
    <t xml:space="preserve">https://www.mymaldives.com/resort-guide/four-seasons-resort-maldives-kuda-huraa/</t>
  </si>
  <si>
    <t xml:space="preserve">Four Seasons Resort Maldives at Kuda Huraa - Maldives Resort</t>
  </si>
  <si>
    <t xml:space="preserve">output/pages/056_four-seasons-resort-maldives-at-kuda-huraa/diving__mymaldives.com__resort-guide-four-seasons-resort-maldives-kuda-huraa.md</t>
  </si>
  <si>
    <t xml:space="preserve">https://www.simplymaldivesholidays.co.uk/resort/sun-siyam-olhuveli-maldives/</t>
  </si>
  <si>
    <t xml:space="preserve">Sun Siyam Olhuveli | Simply Maldives Holidays</t>
  </si>
  <si>
    <t xml:space="preserve">output/pages/050_sun-siyam-olhuveli-maldives/diving__simplymaldivesholidays.co.uk__resort-sun-siyam-olhuveli-maldives.md</t>
  </si>
  <si>
    <t xml:space="preserve">https://www.mymaldives.com/resort-guide/cinnamon-dhonveli/</t>
  </si>
  <si>
    <t xml:space="preserve">Chaaya Island Dhonveli Resort - Maldives Resort</t>
  </si>
  <si>
    <t xml:space="preserve">output/pages/159_cinnamon-dhonveli-maldives/diving__mymaldives.com__resort-guide-cinnamon-dhonveli.md</t>
  </si>
  <si>
    <t xml:space="preserve">https://maldivestraveller.mv/en/holidays/maldives-tours/day-visit-to-adaaran-prestige-vadoo</t>
  </si>
  <si>
    <t xml:space="preserve">All-inclusive Day Pass to Adaaran Prestige Vadoo with Transfers</t>
  </si>
  <si>
    <t xml:space="preserve">output/pages/163_adaaran-prestige-vadoo/diving__maldivestraveller.mv__en-holidays-maldives-tours-day-visit-to-adaaran-prestige-vad.md</t>
  </si>
  <si>
    <t xml:space="preserve">https://www.simplymaldivesholidays.co.uk/offer/lux-maldives-offer/</t>
  </si>
  <si>
    <t xml:space="preserve">LUX Maldives Offer | Simply Maldives Holidays</t>
  </si>
  <si>
    <t xml:space="preserve">output/pages/180_lux-south-ari-atoll-maldives/diving__simplymaldivesholidays.co.uk__offer-lux-maldives-offer.md</t>
  </si>
  <si>
    <t xml:space="preserve">https://www.mymaldives.com/resort-guide/huvafen-fushi-by-per-aquum/</t>
  </si>
  <si>
    <t xml:space="preserve">Huvafen Fushi by Per AQUUM, Nakatchafushi - Maldives Resort</t>
  </si>
  <si>
    <t xml:space="preserve">output/pages/111_huvafenfushi-maldives/diving__mymaldives.com__resort-guide-huvafen-fushi-by-per-aquum.md</t>
  </si>
  <si>
    <t xml:space="preserve">https://maldivestraveller.mv/de/holidays/maldives-tours/day-visit-to-embudu-village</t>
  </si>
  <si>
    <t xml:space="preserve">Tagesausflug zum Embudu Village - Maldives Traveller</t>
  </si>
  <si>
    <t xml:space="preserve">output/pages/072_embudhu-village/diving__maldivestraveller.mv__de-holidays-maldives-tours-day-visit-to-embudu-village.md</t>
  </si>
  <si>
    <t xml:space="preserve">https://www.simplymaldivesholidays.co.uk/resort/centara-grand-lagoon-maldives/</t>
  </si>
  <si>
    <t xml:space="preserve">Centara Grand Lagoon Maldives | Simply Maldives Holidays</t>
  </si>
  <si>
    <t xml:space="preserve">output/pages/085_centara-mirage-lagoon-maldives-centara-grand-lagoo/diving__simplymaldivesholidays.co.uk__resort-centara-grand-lagoon-maldives.md</t>
  </si>
  <si>
    <t xml:space="preserve">https://www.maldivesholidayoffers.com/blogs/blog-detail/alena-lavdovskaya-milaidhoo-return/</t>
  </si>
  <si>
    <t xml:space="preserve">Maldives Holiday Offers - An Artistic Reunion: Alena Lavdovskaya’s Creative Journey Returns To Milaidhoo</t>
  </si>
  <si>
    <t xml:space="preserve">output/pages/167_milaidhoo-island-maldives/dining__maldivesholidayoffers.com__blogs-blog-detail-alena-lavdovskaya-milaidhoo-return.md</t>
  </si>
  <si>
    <t xml:space="preserve">https://www.simplymaldivesholidays.co.uk/resort/hurawalhi/</t>
  </si>
  <si>
    <t xml:space="preserve">Hurawalhi Island Resort | Simply Maldives Holidays</t>
  </si>
  <si>
    <t xml:space="preserve">output/pages/030_hurawalhi-island-resort/diving__simplymaldivesholidays.co.uk__resort-hurawalhi.md</t>
  </si>
  <si>
    <t xml:space="preserve">https://www.simplymaldivesholidays.co.uk/resort/the-residence-maldives-at-dhigurah/</t>
  </si>
  <si>
    <t xml:space="preserve">The Residence Maldives at Dhigurah | Simply Maldives Holidays</t>
  </si>
  <si>
    <t xml:space="preserve">output/pages/020_the-residence-maldives-at-dhigurah/diving__simplymaldivesholidays.co.uk__resort-the-residence-maldives-at-dhigurah.md</t>
  </si>
  <si>
    <t xml:space="preserve">https://maldivestraveller.mv/jp/holidays/maldives-tours/marina-crossroads-day-visit</t>
  </si>
  <si>
    <r>
      <rPr>
        <sz val="11"/>
        <color theme="1"/>
        <rFont val="WenQuanYi Zen Hei"/>
        <family val="2"/>
      </rPr>
      <t xml:space="preserve">ザ マリーナ アット クロスロードの日帰りツアー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</si>
  <si>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output/pages/162_the-marina-at-crossroads-maldives/diving__maldivestraveller.mv__jp-holidays-maldives-tours-marina-crossroads-day-visit.md</t>
  </si>
  <si>
    <t xml:space="preserve">https://www.maldivesholidayoffers.com/accomodation/resorts/anantara-dhigu/</t>
  </si>
  <si>
    <t xml:space="preserve">Anantara Dhigu Maldives Resort  -  Best Family Resort</t>
  </si>
  <si>
    <t xml:space="preserve">output/pages/145_anantara-resort-and-spa-maldives/diving__maldivesholidayoffers.com__accomodation-resorts-anantara-dhigu.md</t>
  </si>
  <si>
    <t xml:space="preserve">https://www.mymaldives.com/resort-guide/olhuveli-beach-spa-resort/</t>
  </si>
  <si>
    <t xml:space="preserve">Olhuveli Beach and Spa Resort - Maldives Resort</t>
  </si>
  <si>
    <t xml:space="preserve">output/pages/050_sun-siyam-olhuveli-maldives/spa__mymaldives.com__resort-guide-olhuveli-beach-spa-resort.md</t>
  </si>
  <si>
    <t xml:space="preserve">https://www.simplymaldivesholidays.co.uk/resort/siyam-world/</t>
  </si>
  <si>
    <t xml:space="preserve">Siyam World | Simply Maldives Holidays</t>
  </si>
  <si>
    <t xml:space="preserve">output/pages/179_siyam-world-maldives/diving__simplymaldivesholidays.co.uk__resort-siyam-world.md</t>
  </si>
  <si>
    <t xml:space="preserve">https://www.mymaldives.com/resort-guide/ozen-life-maadhoo/</t>
  </si>
  <si>
    <t xml:space="preserve">OZEN LIFE Maadhoo - Maldives Resort</t>
  </si>
  <si>
    <t xml:space="preserve">output/pages/041_ozen-by-atmosphere-at-maadhoo/diving__mymaldives.com__resort-guide-ozen-life-maadhoo.md</t>
  </si>
  <si>
    <t xml:space="preserve">https://www.maldivesholidayoffers.com/holidays/gili-lankanfushi-maldives/</t>
  </si>
  <si>
    <t xml:space="preserve">4 Nights Villa Suite in Gili Lankanfushi Maldives</t>
  </si>
  <si>
    <t xml:space="preserve">output/pages/125_gili-lankanfushi/diving__maldivesholidayoffers.com__holidays-gili-lankanfushi-maldives.md</t>
  </si>
  <si>
    <t xml:space="preserve">https://www.mymaldives.com/resort-guide/mirihi-island-resort/</t>
  </si>
  <si>
    <t xml:space="preserve">Mirihi Island Resort, Maldives</t>
  </si>
  <si>
    <t xml:space="preserve">output/pages/172_mirihi-island-resort/diving__mymaldives.com__resort-guide-mirihi-island-resort.md</t>
  </si>
  <si>
    <t xml:space="preserve">https://www.simplymaldivesholidays.co.uk/resort/jumeirah-maldives/</t>
  </si>
  <si>
    <t xml:space="preserve">Jumeirah Maldives | Simply Maldives Holidays</t>
  </si>
  <si>
    <t xml:space="preserve">output/pages/059_jumeirah-maldives-olhahali-island/diving__simplymaldivesholidays.co.uk__resort-jumeirah-maldives.md</t>
  </si>
  <si>
    <t xml:space="preserve">https://www.mymaldives.com/resort-guide/conrad-maldives-rangali-island/</t>
  </si>
  <si>
    <t xml:space="preserve">Conrad Maldives Rangali Island - Maldives Resort</t>
  </si>
  <si>
    <t xml:space="preserve">output/pages/099_conrad-maldives-rangali-island/diving__mymaldives.com__resort-guide-conrad-maldives-rangali-island.md</t>
  </si>
  <si>
    <t xml:space="preserve">https://www.mymaldives.com/resort-guide/holiday-inn-resort-kandooma-maldives/</t>
  </si>
  <si>
    <t xml:space="preserve">Holiday Inn Resort Kandooma Maldives - Maldives Resort</t>
  </si>
  <si>
    <t xml:space="preserve">output/pages/088_holiday-inn-resort-kandooma-maldives/diving__mymaldives.com__resort-guide-holiday-inn-resort-kandooma-maldives.md</t>
  </si>
  <si>
    <t xml:space="preserve">https://www.maldivesholidayoffers.com/holidays/villa-nautica-maldives-all-inclusive-package/</t>
  </si>
  <si>
    <t xml:space="preserve">25% Savings - Maldives Holiday - Villa Nautica</t>
  </si>
  <si>
    <t xml:space="preserve">output/pages/175_villa-nautica-paradise-island/diving__maldivesholidayoffers.com__holidays-villa-nautica-maldives-all-inclusive-package.md</t>
  </si>
  <si>
    <t xml:space="preserve">https://www.mymaldives.com/resort-guide/anantara-dhigu-resort-spa-maldives/</t>
  </si>
  <si>
    <t xml:space="preserve">Anantara Dhigu Resort and Spa Maldives - Dhigufinolhu Island</t>
  </si>
  <si>
    <t xml:space="preserve">output/pages/145_anantara-resort-and-spa-maldives/spa__mymaldives.com__resort-guide-anantara-dhigu-resort-spa-maldives.md</t>
  </si>
  <si>
    <t xml:space="preserve">https://www.simplymaldivesholidays.co.uk/resort/anantara-kihavah-villas/</t>
  </si>
  <si>
    <t xml:space="preserve">Anantara Kihavah Villas Maldives | Simply Maldives Holidays</t>
  </si>
  <si>
    <t xml:space="preserve">output/pages/106_anantara-kihavah-villas/diving__simplymaldivesholidays.co.uk__resort-anantara-kihavah-villas.md</t>
  </si>
  <si>
    <t xml:space="preserve">https://www.maldivesholidayoffers.com/accomodation/villas/villa-nautica-maldives-/</t>
  </si>
  <si>
    <t xml:space="preserve">Maldives Holiday Offers - Villas</t>
  </si>
  <si>
    <t xml:space="preserve">output/pages/175_villa-nautica-paradise-island/diving__maldivesholidayoffers.com__accomodation-villas-villa-nautica-maldives.md</t>
  </si>
  <si>
    <t xml:space="preserve">https://www.mymaldives.com/resort-guide/alimatha-aquatic-resort/</t>
  </si>
  <si>
    <t xml:space="preserve">Alimatha Aquatic Resort - Alimatha Island</t>
  </si>
  <si>
    <t xml:space="preserve">output/pages/084_alimatha-aquatic-resort/diving__mymaldives.com__resort-guide-alimatha-aquatic-resort.md</t>
  </si>
  <si>
    <t xml:space="preserve">https://www.simplymaldivesholidays.co.uk/resort/adaaran-select-meedhupparu/</t>
  </si>
  <si>
    <t xml:space="preserve">Adaaran Select Meedhupparu Resort - Exclusive Offers with Simply Maldives</t>
  </si>
  <si>
    <t xml:space="preserve">output/pages/034_adaaran-select-meedhupparu/diving__simplymaldivesholidays.co.uk__resort-adaaran-select-meedhupparu.md</t>
  </si>
  <si>
    <t xml:space="preserve">https://www.mymaldives.com/resort-guide/milaidhoo-island-maldives/</t>
  </si>
  <si>
    <t xml:space="preserve">Milaidhoo Island Maldives - My Maldives</t>
  </si>
  <si>
    <t xml:space="preserve">output/pages/167_milaidhoo-island-maldives/diving__mymaldives.com__resort-guide-milaidhoo-island-maldives.md</t>
  </si>
  <si>
    <t xml:space="preserve">https://www.maldivesholidayoffers.com/blogs/blog-detail/amilla-maldives-top-family-resort-2025/</t>
  </si>
  <si>
    <t xml:space="preserve">Amilla Maldives Named Top Family Resort by T+L in 2025</t>
  </si>
  <si>
    <t xml:space="preserve">output/pages/009_amilla-fushi/diving__maldivesholidayoffers.com__blogs-blog-detail-amilla-maldives-top-family-resort-2025.md</t>
  </si>
  <si>
    <t xml:space="preserve">https://www.maldivesholidayoffers.com/accomodation/resorts/baros-maldives/</t>
  </si>
  <si>
    <t xml:space="preserve">Baros Maldives - Maldives Luxury Resorts</t>
  </si>
  <si>
    <t xml:space="preserve">output/pages/164_baros-maldives/dining__maldivesholidayoffers.com__accomodation-resorts-baros-maldives.md</t>
  </si>
  <si>
    <t xml:space="preserve">https://www.mymaldives.com/resort-guide/park-hyatt-maldives-hadahaa/</t>
  </si>
  <si>
    <t xml:space="preserve">Park Hyatt Maldives Hadahaa, Maldives Resort</t>
  </si>
  <si>
    <t xml:space="preserve">output/pages/047_park-hyatt-maldives-hadahaa/diving__mymaldives.com__resort-guide-park-hyatt-maldives-hadahaa.md</t>
  </si>
  <si>
    <t xml:space="preserve">https://maldivestraveller.mv/en/holidays/maldives-tours/day-visit-to-adaaran-hudhuran-fushi</t>
  </si>
  <si>
    <t xml:space="preserve">Day Visit to Adaaran Select Hudhuran Fushi, day tour - MTH</t>
  </si>
  <si>
    <t xml:space="preserve">output/pages/003_adaaran-select-hudhuranfushi/diving__maldivestraveller.mv__en-holidays-maldives-tours-day-visit-to-adaaran-hudhuran-fus.md</t>
  </si>
  <si>
    <t xml:space="preserve">https://www.simplymaldivesholidays.co.uk/resort/niva-dhigali/</t>
  </si>
  <si>
    <t xml:space="preserve">Niva Dhigali | Simply Maldives Holidays</t>
  </si>
  <si>
    <t xml:space="preserve">output/pages/033_dhigali-maldives/diving__simplymaldivesholidays.co.uk__resort-niva-dhigali.md</t>
  </si>
  <si>
    <t xml:space="preserve">https://maldivestraveller.mv/it/holidays/maldives-tours/day-tour-to-taj-exotica-resort</t>
  </si>
  <si>
    <t xml:space="preserve">Escursione in giornata alle Taj Exotica Resort - Maldives Traveller</t>
  </si>
  <si>
    <t xml:space="preserve">output/pages/154_taj-exotica-resort-spa-maldives/diving__maldivestraveller.mv__it-holidays-maldives-tours-day-tour-to-taj-exotica-resort.md</t>
  </si>
  <si>
    <t xml:space="preserve">https://www.maldivesholidayoffers.com/holidays/07-night-stay-in-sunset-beach-villa-on-atmosphere-kanifushi-maldives/</t>
  </si>
  <si>
    <t xml:space="preserve">Atmosphere Kanifushi Maldives – Up to 40% Off Deals</t>
  </si>
  <si>
    <t xml:space="preserve">output/pages/077_atmosphere-kanifushi-maldives/diving__maldivesholidayoffers.com__holidays-07-night-stay-in-sunset-beach-villa-on-atmosphere-k.md</t>
  </si>
  <si>
    <t xml:space="preserve">https://www.mymaldives.com/resort-guide/chaaya-lagoon-hakuraa-huraa/</t>
  </si>
  <si>
    <t xml:space="preserve">Chaaya Lagoon Hakuraa Huraa - Maldives Resort</t>
  </si>
  <si>
    <t xml:space="preserve">output/pages/053_cinnamon-hakuraa-huraa-maldives/diving__mymaldives.com__resort-guide-chaaya-lagoon-hakuraa-huraa.md</t>
  </si>
  <si>
    <t xml:space="preserve">https://www.simplymaldivesholidays.co.uk/resort/joy-island-maldives/</t>
  </si>
  <si>
    <t xml:space="preserve">Joy Island | Simply Maldives Holidays</t>
  </si>
  <si>
    <t xml:space="preserve">output/pages/070_joy-island/diving__simplymaldivesholidays.co.uk__resort-joy-island-maldives.md</t>
  </si>
  <si>
    <t xml:space="preserve">https://www.simplymaldivesholidays.co.uk/resort/adaaran-select-hudhuranfushi/</t>
  </si>
  <si>
    <t xml:space="preserve">Adaaran Select Hudhuranfushi Island Resort - Exclusive Simply Maldives Offers</t>
  </si>
  <si>
    <t xml:space="preserve">output/pages/003_adaaran-select-hudhuranfushi/diving__simplymaldivesholidays.co.uk__resort-adaaran-select-hudhuranfushi.md</t>
  </si>
  <si>
    <t xml:space="preserve">https://www.maldivesholidayoffers.com/accomodation/resorts/constance-moofushi/</t>
  </si>
  <si>
    <t xml:space="preserve">Constance Moofushi - All Inclusive Maldives Resort</t>
  </si>
  <si>
    <t xml:space="preserve">output/pages/109_constance-moofushi-resort/diving__maldivesholidayoffers.com__accomodation-resorts-constance-moofushi.md</t>
  </si>
  <si>
    <t xml:space="preserve">https://www.mymaldives.com/resort-guide/baros-maldives/</t>
  </si>
  <si>
    <t xml:space="preserve">Baros Maldives - Maldives Resort</t>
  </si>
  <si>
    <t xml:space="preserve">output/pages/164_baros-maldives/dining__mymaldives.com__resort-guide-baros-maldives.md</t>
  </si>
  <si>
    <t xml:space="preserve">https://www.maldivesholidayoffers.com/accomodation/resorts/conrad-rangali-maldives-island-hotel/</t>
  </si>
  <si>
    <t xml:space="preserve">Conrad Rangali Maldives Island Hotel</t>
  </si>
  <si>
    <t xml:space="preserve">output/pages/099_conrad-maldives-rangali-island/diving__maldivesholidayoffers.com__accomodation-resorts-conrad-rangali-maldives-island-hotel.md</t>
  </si>
  <si>
    <t xml:space="preserve">https://www.mymaldives.com/resort-guide/embudu-village/</t>
  </si>
  <si>
    <t xml:space="preserve">Embudu Village - Maldives Resort</t>
  </si>
  <si>
    <t xml:space="preserve">output/pages/072_embudhu-village/diving__mymaldives.com__resort-guide-embudu-village.md</t>
  </si>
  <si>
    <t xml:space="preserve">https://www.maldivesholidayoffers.com/accomodation/resorts/dhigali-maldives/</t>
  </si>
  <si>
    <t xml:space="preserve">output/pages/033_dhigali-maldives/diving__maldivesholidayoffers.com__accomodation-resorts-dhigali-maldives.md</t>
  </si>
  <si>
    <t xml:space="preserve">https://www.simplymaldivesholidays.co.uk/resort/radisson-blu-resort-maldives/</t>
  </si>
  <si>
    <t xml:space="preserve">Radisson Blu Resort Maldives | Simply Maldives Holidays</t>
  </si>
  <si>
    <t xml:space="preserve">output/pages/064_radisson-blu-resort-maldives/diving__simplymaldivesholidays.co.uk__resort-radisson-blu-resort-maldives.md</t>
  </si>
  <si>
    <t xml:space="preserve">https://www.mymaldives.com/resort-guide/diamonds-athuruga-beach-water-villas/</t>
  </si>
  <si>
    <t xml:space="preserve">Diamonds Athuruga Beach &amp; Water Villas - Maldives Resort</t>
  </si>
  <si>
    <t xml:space="preserve">output/pages/178_diamonds-athuruga-beach-water-villas/diving__mymaldives.com__resort-guide-diamonds-athuruga-beach-water-villas.md</t>
  </si>
  <si>
    <t xml:space="preserve">https://www.mymaldives.com/resort-guide/sun-island-resort-aspa/</t>
  </si>
  <si>
    <t xml:space="preserve">Villa Park Maldives - Sun Island Resort, A Tropical Escape</t>
  </si>
  <si>
    <t xml:space="preserve">output/pages/176_villa-park-sun-island/spa__mymaldives.com__resort-guide-sun-island-resort-aspa.md</t>
  </si>
  <si>
    <t xml:space="preserve">https://www.maldivesholidayoffers.com/accomodation/resorts/kuramathi-madives/</t>
  </si>
  <si>
    <t xml:space="preserve">Kuramathi Madives | Maldives Resorts | Rasdhoo Atoll</t>
  </si>
  <si>
    <t xml:space="preserve">output/pages/166_kuramathi-maldives/diving__maldivesholidayoffers.com__accomodation-resorts-kuramathi-madives.md</t>
  </si>
  <si>
    <t xml:space="preserve">https://www.mymaldives.com/resort-guide/vakarufalhi-island-resort/</t>
  </si>
  <si>
    <t xml:space="preserve">Vakarufalhi Island Resort - Maldives Resort</t>
  </si>
  <si>
    <t xml:space="preserve">output/pages/116_nova-maldives/diving__mymaldives.com__resort-guide-vakarufalhi-island-resort.md</t>
  </si>
  <si>
    <t xml:space="preserve">https://www.simplymaldivesholidays.co.uk/resort/joali/</t>
  </si>
  <si>
    <t xml:space="preserve">JOALI Maldives | Simply Maldives Holidays</t>
  </si>
  <si>
    <t xml:space="preserve">output/pages/007_joali-muravandhoo/diving__simplymaldivesholidays.co.uk__resort-joali.md</t>
  </si>
  <si>
    <t xml:space="preserve">https://www.mymaldives.com/resort-guide/angaga-island-resort-spa/</t>
  </si>
  <si>
    <t xml:space="preserve">Angaga Island Resort and Spa - Maldives Resort</t>
  </si>
  <si>
    <t xml:space="preserve">output/pages/011_angaga-island-resort-and-spa/spa__mymaldives.com__resort-guide-angaga-island-resort-spa.md</t>
  </si>
  <si>
    <t xml:space="preserve">https://www.maldivesholidayoffers.com/blogs/blog-detail/unique-dining-experience-at-lake-view-and-sea-view-restaurants-in-dreamland-maldives/</t>
  </si>
  <si>
    <t xml:space="preserve">Unique Dining Experience at Lake View and Sea View Restaurants in Dreamland Maldives</t>
  </si>
  <si>
    <t xml:space="preserve">output/pages/010_dreamland-the-unique-sea-lake-resort-spa/dining__maldivesholidayoffers.com__blogs-blog-detail-unique-dining-experience-at-lake-view-and-.md</t>
  </si>
  <si>
    <t xml:space="preserve">https://www.mymaldives.com/blog/w-maldives-named-leading-hotel-suite-at-the-20th-world-travel-awards/</t>
  </si>
  <si>
    <t xml:space="preserve">W Maldives named “Leading Hotel Suite” at the 20th World Travel Awards - My Maldives</t>
  </si>
  <si>
    <t xml:space="preserve">output/pages/102_w-maldives/diving__mymaldives.com__blog-w-maldives-named-leading-hotel-suite-at-the-20th-world-.md</t>
  </si>
  <si>
    <t xml:space="preserve">https://www.mymaldives.com/resort-guide/helengeli-island-resort/</t>
  </si>
  <si>
    <t xml:space="preserve">Helengeli Island Resort - Maldives</t>
  </si>
  <si>
    <t xml:space="preserve">output/pages/133_oblu-by-atmosphere-at-helengeli/diving__mymaldives.com__resort-guide-helengeli-island-resort.md</t>
  </si>
  <si>
    <t xml:space="preserve">https://www.mymaldives.com/resort-guide/veligandu-island-resort/</t>
  </si>
  <si>
    <t xml:space="preserve">Veligandu Island Resort &amp; Spa, Maldives</t>
  </si>
  <si>
    <t xml:space="preserve">output/pages/038_veligandu-maldives-resort-island/spa__mymaldives.com__resort-guide-veligandu-island-resort.md</t>
  </si>
  <si>
    <t xml:space="preserve">https://maldivestraveller.mv/en/holidays/maldives-tours/day-visit-to-embudu-village</t>
  </si>
  <si>
    <t xml:space="preserve">Day Tour to Embudu Village - Maldives Traveller</t>
  </si>
  <si>
    <t xml:space="preserve">output/pages/072_embudhu-village/diving__maldivestraveller.mv__en-holidays-maldives-tours-day-visit-to-embudu-village.md</t>
  </si>
  <si>
    <t xml:space="preserve">https://www.simplymaldivesholidays.co.uk/resort/furaveri-2/</t>
  </si>
  <si>
    <t xml:space="preserve">Furaveri Maldives | Simply Maldives Holidays</t>
  </si>
  <si>
    <t xml:space="preserve">output/pages/110_furaveri-island-resort-spa/diving__simplymaldivesholidays.co.uk__resort-furaveri-2.md</t>
  </si>
  <si>
    <t xml:space="preserve">https://www.maldivesholidayoffers.com/blogs/blog-detail/madifushi-newest-luxury-private-island-in-the-maldives-to-visit-2023/</t>
  </si>
  <si>
    <t xml:space="preserve">Madifushi Newest Luxury Private Island in the Maldives To Visit 2023</t>
  </si>
  <si>
    <t xml:space="preserve">output/pages/098_madifushi-private-island/diving__maldivesholidayoffers.com__blogs-blog-detail-madifushi-newest-luxury-private-island-in-.md</t>
  </si>
  <si>
    <t xml:space="preserve">https://www.maldivesholidayoffers.com/blogs/blog-detail/treat-yourself-the-top-spa-packages-at-duny-thai-spa--angaga-island-resorts/</t>
  </si>
  <si>
    <t xml:space="preserve">Treat Yourself: The Top Spa Packages at Duny Thai Spa, Angaga Island Resorts</t>
  </si>
  <si>
    <t xml:space="preserve">output/pages/011_angaga-island-resort-and-spa/dining__maldivesholidayoffers.com__blogs-blog-detail-treat-yourself-the-top-spa-packages-at-dun.md</t>
  </si>
  <si>
    <t xml:space="preserve">https://www.maldivesholidayoffers.com/blogs/blog-detail/summer-island-maldives-3d-reef-makes-its-way-to-the-guinness-list-of-world-records/</t>
  </si>
  <si>
    <t xml:space="preserve">Summer Island Maldives’ 3D reef</t>
  </si>
  <si>
    <t xml:space="preserve">output/pages/073_summer-island-maldives/diving__maldivesholidayoffers.com__blogs-blog-detail-summer-island-maldives-3d-reef-makes-its-w.md</t>
  </si>
  <si>
    <t xml:space="preserve">https://www.simplymaldivesholidays.co.uk/resort/oblu-select-at-sangeli/</t>
  </si>
  <si>
    <t xml:space="preserve">Oblu Select at Sangeli | Simply Maldives Holidays</t>
  </si>
  <si>
    <t xml:space="preserve">output/pages/115_oblu-select-by-atmosphere-at-sangeli/diving__simplymaldivesholidays.co.uk__resort-oblu-select-at-sangeli.md</t>
  </si>
  <si>
    <t xml:space="preserve">https://www.simplymaldivesholidays.co.uk/resort/komandoo/</t>
  </si>
  <si>
    <t xml:space="preserve">Komandoo | Simply Maldives Holidays</t>
  </si>
  <si>
    <t xml:space="preserve">output/pages/079_komandoo-island-resort/diving__simplymaldivesholidays.co.uk__resort-komandoo.md</t>
  </si>
  <si>
    <t xml:space="preserve">https://www.maldivesholidayoffers.com/holidays/winter-package-kandima-maldives/</t>
  </si>
  <si>
    <t xml:space="preserve">Winter package Kandima Maldives - 55% Off</t>
  </si>
  <si>
    <t xml:space="preserve">output/pages/075_kandima-maldives/diving__maldivesholidayoffers.com__holidays-winter-package-kandima-maldives.md</t>
  </si>
  <si>
    <t xml:space="preserve">https://www.mymaldives.com/resort-guide/adaaran-select-meedhupparu/</t>
  </si>
  <si>
    <t xml:space="preserve">Adaaran Select Meedhupparu - Meedhupparu Island</t>
  </si>
  <si>
    <t xml:space="preserve">output/pages/034_adaaran-select-meedhupparu/overview__mymaldives.com__resort-guide-adaaran-select-meedhupparu.md</t>
  </si>
  <si>
    <t xml:space="preserve">https://maldivestraveller.mv/en/holidays/maldives-tours/day-visit-to-centara-ras-fushi</t>
  </si>
  <si>
    <t xml:space="preserve">Centara Ras Fushi Day Pass with Transfers | Maldives</t>
  </si>
  <si>
    <t xml:space="preserve">output/pages/026_centara-ras-fushi-resort-spa/diving__maldivestraveller.mv__en-holidays-maldives-tours-day-visit-to-centara-ras-fushi.md</t>
  </si>
  <si>
    <t xml:space="preserve">https://www.mymaldives.com/resort-guide/anantara-kihavah-villas/</t>
  </si>
  <si>
    <t xml:space="preserve">Anantara Kihavah Villas - Kihavah Huravelhi Island, Maldives</t>
  </si>
  <si>
    <t xml:space="preserve">output/pages/106_anantara-kihavah-villas/diving__mymaldives.com__resort-guide-anantara-kihavah-villas.md</t>
  </si>
  <si>
    <t xml:space="preserve">https://www.maldivesholidayoffers.com/holidays/04-night-stay-in-superior-villa-on-full-board-bandos-honeymoon/</t>
  </si>
  <si>
    <t xml:space="preserve">04 Night Superior Villa on Full Board -  Bandos Resort Maldives</t>
  </si>
  <si>
    <t xml:space="preserve">output/pages/120_bandos-maldives/wedding__maldivesholidayoffers.com__holidays-04-night-stay-in-superior-villa-on-full-board-bando.md</t>
  </si>
  <si>
    <t xml:space="preserve">https://www.mymaldives.com/blog/naladhu/</t>
  </si>
  <si>
    <t xml:space="preserve">Naladhu Maldives - My Maldives</t>
  </si>
  <si>
    <t xml:space="preserve">output/pages/146_anantara-veli-and-naladhu/diving__mymaldives.com__blog-naladhu.md</t>
  </si>
  <si>
    <t xml:space="preserve">https://www.mymaldives.com/resort-guide/makunudu-island/</t>
  </si>
  <si>
    <t xml:space="preserve">Makunudu Island Resort, Maldives</t>
  </si>
  <si>
    <t xml:space="preserve">output/pages/152_makunudu-island/diving__mymaldives.com__resort-guide-makunudu-island.md</t>
  </si>
  <si>
    <t xml:space="preserve">https://www.maldivesholidayoffers.com/accomodation/resorts/dusit-thani-maldives-/</t>
  </si>
  <si>
    <t xml:space="preserve">Dusit Thani | Maldives Holiday Offers</t>
  </si>
  <si>
    <t xml:space="preserve">output/pages/048_dusit-thani-maldives/diving__maldivesholidayoffers.com__accomodation-resorts-dusit-thani-maldives.md</t>
  </si>
  <si>
    <t xml:space="preserve">https://www.maldivesholidayoffers.com/accomodation/resorts/adaaran-prestige-vadoo/</t>
  </si>
  <si>
    <t xml:space="preserve">Adaaran Prestige Vadoo  Maldives - Adult Only Resort</t>
  </si>
  <si>
    <t xml:space="preserve">output/pages/163_adaaran-prestige-vadoo/diving__maldivesholidayoffers.com__accomodation-resorts-adaaran-prestige-vadoo.md</t>
  </si>
  <si>
    <t xml:space="preserve">https://maldivestraveller.mv/jp/holidays/maldives-tours/overnight-at-paradise-island</t>
  </si>
  <si>
    <r>
      <rPr>
        <sz val="11"/>
        <color theme="1"/>
        <rFont val="WenQuanYi Zen Hei"/>
        <family val="2"/>
      </rPr>
      <t xml:space="preserve">モルディブでの宿泊体験 </t>
    </r>
    <r>
      <rPr>
        <sz val="11"/>
        <color theme="1"/>
        <rFont val="Calibri"/>
        <family val="2"/>
        <charset val="1"/>
      </rPr>
      <t xml:space="preserve">- </t>
    </r>
    <r>
      <rPr>
        <sz val="11"/>
        <color theme="1"/>
        <rFont val="WenQuanYi Zen Hei"/>
        <family val="2"/>
      </rPr>
      <t xml:space="preserve">モルディブトラベラー</t>
    </r>
  </si>
  <si>
    <t xml:space="preserve">output/pages/175_villa-nautica-paradise-island/diving__maldivestraveller.mv__jp-holidays-maldives-tours-overnight-at-paradise-island.md</t>
  </si>
  <si>
    <t xml:space="preserve">https://www.simplymaldivesholidays.co.uk/resort/velaa-private-island/</t>
  </si>
  <si>
    <t xml:space="preserve">Velaa Private Island | Simply Maldives Holidays</t>
  </si>
  <si>
    <t xml:space="preserve">output/pages/171_velaa-private-island-maldives/diving__simplymaldivesholidays.co.uk__resort-velaa-private-island.md</t>
  </si>
  <si>
    <t xml:space="preserve">https://www.maldivesholidayoffers.com/accomodation/resorts/anantara-veli/</t>
  </si>
  <si>
    <t xml:space="preserve">Anantara Veli Maldives Resort - Maldives Over Water Villas</t>
  </si>
  <si>
    <t xml:space="preserve">output/pages/146_anantara-veli-and-naladhu/diving__maldivesholidayoffers.com__accomodation-resorts-anantara-veli.md</t>
  </si>
  <si>
    <t xml:space="preserve">https://www.maldivesholidayoffers.com/accomodation/resorts/gili-lankanfushi-maldives/</t>
  </si>
  <si>
    <t xml:space="preserve">Gili Lankanfushi Maldives</t>
  </si>
  <si>
    <t xml:space="preserve">output/pages/125_gili-lankanfushi/diving__maldivesholidayoffers.com__accomodation-resorts-gili-lankanfushi-maldives.md</t>
  </si>
  <si>
    <t xml:space="preserve">https://www.simplymaldivesholidays.co.uk/resort/the-sun-siyam-iru-fushi/</t>
  </si>
  <si>
    <t xml:space="preserve">The Sun Siyam Iru Fushi | Simply Maldives Holidays</t>
  </si>
  <si>
    <t xml:space="preserve">output/pages/148_sun-siyam-iru-fushi-maldives/diving__simplymaldivesholidays.co.uk__resort-the-sun-siyam-iru-fushi.md</t>
  </si>
  <si>
    <t xml:space="preserve">https://www.mymaldives.com/resort-guide/cocoa-island/</t>
  </si>
  <si>
    <t xml:space="preserve">Cocoa Island - Maldives Resort</t>
  </si>
  <si>
    <t xml:space="preserve">output/pages/121_cocoa-island/diving__mymaldives.com__resort-guide-cocoa-island.md</t>
  </si>
  <si>
    <t xml:space="preserve">https://www.simplymaldivesholidays.co.uk/resort/naladhu-private-island-maldives/</t>
  </si>
  <si>
    <t xml:space="preserve">Naladhu Private Island Maldives | Simply Maldives Holidays</t>
  </si>
  <si>
    <t xml:space="preserve">output/pages/146_anantara-veli-and-naladhu/diving__simplymaldivesholidays.co.uk__resort-naladhu-private-island-maldives.md</t>
  </si>
  <si>
    <t xml:space="preserve">https://www.mymaldives.com/blog/kurumba-maldives-announces-majaa-kids-club/</t>
  </si>
  <si>
    <t xml:space="preserve">Kurumba Maldives announces Majaa Kids Club - My Maldives</t>
  </si>
  <si>
    <t xml:space="preserve">output/pages/173_kurumba-maldives/diving__mymaldives.com__blog-kurumba-maldives-announces-majaa-kids-club.md</t>
  </si>
  <si>
    <t xml:space="preserve">https://maldivestraveller.mv/it/holidays/maldives-tours/overnight-at-paradise-island</t>
  </si>
  <si>
    <t xml:space="preserve">Escursione in giornata alle Paradise Island Resort | Maldives Traveller</t>
  </si>
  <si>
    <t xml:space="preserve">output/pages/175_villa-nautica-paradise-island/diving__maldivestraveller.mv__it-holidays-maldives-tours-overnight-at-paradise-island.md</t>
  </si>
  <si>
    <t xml:space="preserve">https://www.mymaldives.com/resort-guide/maafushivaru/</t>
  </si>
  <si>
    <t xml:space="preserve">Maafushivaru Maldives Resort</t>
  </si>
  <si>
    <t xml:space="preserve">output/pages/119_outrigger-maldives-maafushivaru-resort/diving__mymaldives.com__resort-guide-maafushivaru.md</t>
  </si>
  <si>
    <t xml:space="preserve">https://www.simplymaldivesholidays.co.uk/resort/nh-collection-maldives-havodda-resort/</t>
  </si>
  <si>
    <t xml:space="preserve">NH Collection Maldives Havodda Resort | Simply Maldives Holidays</t>
  </si>
  <si>
    <t xml:space="preserve">output/pages/039_nh-collection-maldives-havodda-resort/diving__simplymaldivesholidays.co.uk__resort-nh-collection-maldives-havodda-resort.md</t>
  </si>
  <si>
    <t xml:space="preserve">https://www.mymaldives.com/blog/hideaway-beach-maldives-opens-fresh-water-bottling-plant/</t>
  </si>
  <si>
    <t xml:space="preserve">Hideaway Beach Maldives opens fresh water bottling plant - My Maldives</t>
  </si>
  <si>
    <t xml:space="preserve">output/pages/076_hideaway-beach-resort-and-spa-at-dhonakulhi-island/diving__mymaldives.com__blog-hideaway-beach-maldives-opens-fresh-water-bottling-plan.md</t>
  </si>
  <si>
    <t xml:space="preserve">https://www.maldivesholidayoffers.com/blogs/blog-detail/the-st-regis-maldives-to-host-celebrated-chef-jolly-for-exclusive-culinary-experience/</t>
  </si>
  <si>
    <t xml:space="preserve">St. Regis Maldives Hosts Chef Jolly for Exclusive Dining Event</t>
  </si>
  <si>
    <t xml:space="preserve">output/pages/134_the-st-regis-vommuli-resort-maldives/wedding__maldivesholidayoffers.com__blogs-blog-detail-the-st-regis-maldives-to-host-celebrated-c.md</t>
  </si>
  <si>
    <t xml:space="preserve">https://www.simplymaldivesholidays.co.uk/resort/v-villas-maldives-at-mirihi/</t>
  </si>
  <si>
    <t xml:space="preserve">V Villas Maldives at Mirihi | Simply Maldives Holidays</t>
  </si>
  <si>
    <t xml:space="preserve">output/pages/172_mirihi-island-resort/diving__simplymaldivesholidays.co.uk__resort-v-villas-maldives-at-mirihi.md</t>
  </si>
  <si>
    <t xml:space="preserve">https://www.mymaldives.com/resort-guide/filitheyo-island-resort/</t>
  </si>
  <si>
    <t xml:space="preserve">Filitheyo Island Resort - Maldives</t>
  </si>
  <si>
    <t xml:space="preserve">output/pages/002_filitheyo-island-resort/diving__mymaldives.com__resort-guide-filitheyo-island-resort.md</t>
  </si>
  <si>
    <t xml:space="preserve">https://www.maldivesholidayoffers.com/blogs/blog-detail/cocoa-island-maldives-greatest-water-villa-resort/</t>
  </si>
  <si>
    <t xml:space="preserve">Cocoa Island by COMO Maldives' greatest water villa resort</t>
  </si>
  <si>
    <t xml:space="preserve">output/pages/121_cocoa-island/dining__maldivesholidayoffers.com__blogs-blog-detail-cocoa-island-maldives-greatest-water-villa.md</t>
  </si>
  <si>
    <t xml:space="preserve">https://www.maldivesholidayoffers.com/blogs/blog-detail/the-best-st-regis-maldives-family-holiday-moments/</t>
  </si>
  <si>
    <t xml:space="preserve">The Best St. Regis Maldives Family Holiday Moments</t>
  </si>
  <si>
    <t xml:space="preserve">output/pages/134_the-st-regis-vommuli-resort-maldives/diving__maldivesholidayoffers.com__blogs-blog-detail-the-best-st-regis-maldives-family-holiday-.md</t>
  </si>
  <si>
    <t xml:space="preserve">https://www.mymaldives.com/resort-guide/eriyadu-island-resort/</t>
  </si>
  <si>
    <t xml:space="preserve">Eriyadu Island Resort - Maldives Resort</t>
  </si>
  <si>
    <t xml:space="preserve">output/pages/052_eri-maldives/diving__mymaldives.com__resort-guide-eriyadu-island-resort.md</t>
  </si>
  <si>
    <t xml:space="preserve">https://www.mymaldives.com/resort-guide/kudarah-island-resort/</t>
  </si>
  <si>
    <t xml:space="preserve">Kudarah Island Resort, Maldives</t>
  </si>
  <si>
    <t xml:space="preserve">output/pages/092_amaya-kuda-rah-maldives/diving__mymaldives.com__resort-guide-kudarah-island-resort.md</t>
  </si>
  <si>
    <t xml:space="preserve">https://www.maldivesholidayoffers.com/blogs/blog-detail/why-choose-villa-nautica-maldives-/</t>
  </si>
  <si>
    <t xml:space="preserve">Why Choose Villa Nautica Maldives?</t>
  </si>
  <si>
    <t xml:space="preserve">output/pages/175_villa-nautica-paradise-island/diving__maldivesholidayoffers.com__blogs-blog-detail-why-choose-villa-nautica-maldives.md</t>
  </si>
  <si>
    <t xml:space="preserve">https://www.simplymaldivesholidays.co.uk/resort/banyan-tree-vabbinfaru/</t>
  </si>
  <si>
    <t xml:space="preserve">Banyan Tree Maldives Vabbinfaru - Simply Maldives Call Now</t>
  </si>
  <si>
    <t xml:space="preserve">output/pages/169_banyan-tree-maldives-vabbinfaru/diving__simplymaldivesholidays.co.uk__resort-banyan-tree-vabbinfaru.md</t>
  </si>
  <si>
    <t xml:space="preserve">https://www.mymaldives.com/resort-guide/four-seasons-resort-maldives-at-landaa-giraavaru/</t>
  </si>
  <si>
    <t xml:space="preserve">Four Seasons Resort Maldives at Landaa Giraavaru - Maldives Resort</t>
  </si>
  <si>
    <t xml:space="preserve">output/pages/087_four-seasons-resort-maldives-at-landaa-giraavaru/diving__mymaldives.com__resort-guide-four-seasons-resort-maldives-at-landaa-giraavar.md</t>
  </si>
  <si>
    <t xml:space="preserve">https://www.maldives.com/resorts/coco-bodu-hithi</t>
  </si>
  <si>
    <t xml:space="preserve">Coco Bodu Hithi | Boutique Luxury Resort in Maldives | Deals for 2025</t>
  </si>
  <si>
    <t xml:space="preserve">output/pages/150_coco-bodu-hithi/diving__maldives.com__resorts-coco-bodu-hithi.md</t>
  </si>
  <si>
    <t xml:space="preserve">https://www.maldivesholidayoffers.com/accomodation/resorts/villa-nautica-maldives-/</t>
  </si>
  <si>
    <t xml:space="preserve">Villa Nautica Maldives  -  5 Star Maldives  Luxury Resort</t>
  </si>
  <si>
    <t xml:space="preserve">output/pages/175_villa-nautica-paradise-island/diving__maldivesholidayoffers.com__accomodation-resorts-villa-nautica-maldives.md</t>
  </si>
  <si>
    <t xml:space="preserve">https://www.mymaldives.com/resort-guide/adaaran-club-rannalhi/</t>
  </si>
  <si>
    <t xml:space="preserve">Adaaran Club Rannalhi - Rannalhi Island</t>
  </si>
  <si>
    <t xml:space="preserve">output/pages/069_adaaran-club-rannalhi/overview__mymaldives.com__resort-guide-adaaran-club-rannalhi.md</t>
  </si>
  <si>
    <t xml:space="preserve">https://www.maldivesholidayoffers.com/blogs/blog-detail/treat-your-valentine-with-the-best-vegan-cuisine-in-maldives-at-oblu-select-sangeli/</t>
  </si>
  <si>
    <t xml:space="preserve">Treat Your Valentine With the Best Vegan Cuisine in Maldives at Oblu Select Sangeli</t>
  </si>
  <si>
    <t xml:space="preserve">output/pages/115_oblu-select-by-atmosphere-at-sangeli/dining__maldivesholidayoffers.com__blogs-blog-detail-treat-your-valentine-with-the-best-vegan-c.md</t>
  </si>
  <si>
    <t xml:space="preserve">https://www.maldives.com/resorts/coco-palm-dhuni-kolhu</t>
  </si>
  <si>
    <t xml:space="preserve">Coco Palm Dhuni Kolhu | Luxury Resort in Baa Atoll, Maldives</t>
  </si>
  <si>
    <t xml:space="preserve">output/pages/151_coco-palm-dhunikolhu/diving__maldives.com__resorts-coco-palm-dhuni-kolhu.md</t>
  </si>
  <si>
    <t xml:space="preserve">https://www.maldivesholidayoffers.com/blogs/blog-detail/why-devarana-spa-at-dusit-thani-maldives-is-wellness-bliss/</t>
  </si>
  <si>
    <t xml:space="preserve">Why Devarana Spa at Dusit Thani Maldives is Wellness Bliss</t>
  </si>
  <si>
    <t xml:space="preserve">output/pages/048_dusit-thani-maldives/spa__maldivesholidayoffers.com__blogs-blog-detail-why-devarana-spa-at-dusit-thani-maldives-i.md</t>
  </si>
  <si>
    <t xml:space="preserve">https://www.maldives.com/resorts/reethi-beach-resort-maldives</t>
  </si>
  <si>
    <t xml:space="preserve">Reethi Beach Resort | 4-Star Island Retreat in Baa Atoll</t>
  </si>
  <si>
    <t xml:space="preserve">output/pages/060_reethi-beach-resort/dining__maldives.com__resorts-reethi-beach-resort-maldives.md</t>
  </si>
  <si>
    <t xml:space="preserve">https://www.maldivesholidayoffers.com/accomodation/resorts/bandos-maldives/</t>
  </si>
  <si>
    <t xml:space="preserve">Bandos Island Resort Maldives - All Inclusive Packages</t>
  </si>
  <si>
    <t xml:space="preserve">output/pages/120_bandos-maldives/diving__maldivesholidayoffers.com__accomodation-resorts-bandos-maldives.md</t>
  </si>
  <si>
    <t xml:space="preserve">https://www.maldives.com/resorts/nh-maldives-kuda-rah-resort</t>
  </si>
  <si>
    <t xml:space="preserve">NH Maldives Kuda Rah Resort | Luxurious Island Retreat</t>
  </si>
  <si>
    <t xml:space="preserve">output/pages/092_amaya-kuda-rah-maldives/dining__maldives.com__resorts-nh-maldives-kuda-rah-resort.md</t>
  </si>
  <si>
    <t xml:space="preserve">https://www.simplymaldivesholidays.co.uk/resort/ellaidhoo-by-cinnamon/</t>
  </si>
  <si>
    <t xml:space="preserve">Ellaidhoo Maldives by Cinnamon | Simply Maldives Holidays</t>
  </si>
  <si>
    <t xml:space="preserve">output/pages/161_ellaidhoo-maldives-by-cinnamon/diving__simplymaldivesholidays.co.uk__resort-ellaidhoo-by-cinnamon.md</t>
  </si>
  <si>
    <t xml:space="preserve">https://www.maldivesholidayoffers.com/accomodation/resorts/grand-park-kodhipparu/</t>
  </si>
  <si>
    <t xml:space="preserve">Grand Park Kodhipparu, Maldives with 15% off on Transfers</t>
  </si>
  <si>
    <t xml:space="preserve">output/pages/027_grand-park-kodhipparu-maldives/diving__maldivesholidayoffers.com__accomodation-resorts-grand-park-kodhipparu.md</t>
  </si>
  <si>
    <t xml:space="preserve">https://www.maldivesholidayoffers.com/accomodation/resorts/atmosphere-kanifushi-maldives/</t>
  </si>
  <si>
    <t xml:space="preserve">Atmosphere Kanifushi | Maldives All Inclusive Resort</t>
  </si>
  <si>
    <t xml:space="preserve">output/pages/077_atmosphere-kanifushi-maldives/diving__maldivesholidayoffers.com__accomodation-resorts-atmosphere-kanifushi-maldives.md</t>
  </si>
  <si>
    <t xml:space="preserve">https://www.maldives.com/offers/coco-palm-dhuni-kolhu-all-inclusive-deal</t>
  </si>
  <si>
    <t xml:space="preserve">Coco Palm Dhuni Kolhu | Budget 2026 | 40% off | All-Inclusive</t>
  </si>
  <si>
    <t xml:space="preserve">output/pages/151_coco-palm-dhunikolhu/offers__maldives.com__offers-coco-palm-dhuni-kolhu-all-inclusive-deal.md</t>
  </si>
  <si>
    <t xml:space="preserve">https://www.mymaldives.com/resort-guide/the-beach-house-at-iruveli-maldives/</t>
  </si>
  <si>
    <t xml:space="preserve">The Beach House at Iruveli Maldives - Maldives Resort</t>
  </si>
  <si>
    <t xml:space="preserve">output/pages/118_sun-siyam-iru-veli-maldives/diving__mymaldives.com__resort-guide-the-beach-house-at-iruveli-maldives.md</t>
  </si>
  <si>
    <t xml:space="preserve">https://www.maldives.com/offers/anantara-kihavah-winter-family-deal</t>
  </si>
  <si>
    <t xml:space="preserve">Anantara Kihavah Maldives Villas | 15% Off | Winter 2026 | Family Deal | Full Board</t>
  </si>
  <si>
    <t xml:space="preserve">output/pages/106_anantara-kihavah-villas/diving__maldives.com__offers-anantara-kihavah-winter-family-deal.md</t>
  </si>
  <si>
    <t xml:space="preserve">https://www.maldives.com/resorts/conrad-maldives-rangali-island</t>
  </si>
  <si>
    <t xml:space="preserve">Conrad Maldives Rangali Island 2026 Deals | Maldives.com</t>
  </si>
  <si>
    <t xml:space="preserve">output/pages/099_conrad-maldives-rangali-island/diving__maldives.com__resorts-conrad-maldives-rangali-island.md</t>
  </si>
  <si>
    <t xml:space="preserve">https://www.mymaldives.com/resort-guide/nika-island-resort/</t>
  </si>
  <si>
    <t xml:space="preserve">Nika Island Resort, Maldives</t>
  </si>
  <si>
    <t xml:space="preserve">output/pages/112_nika-island-resort-and-spa/diving__mymaldives.com__resort-guide-nika-island-resort.md</t>
  </si>
  <si>
    <t xml:space="preserve">https://www.simplymaldivesholidays.co.uk/resort/atmosphere-kanifushi/</t>
  </si>
  <si>
    <t xml:space="preserve">Atmosphere Kanifushi Resort Maldives | Simply Maldives Holidays</t>
  </si>
  <si>
    <t xml:space="preserve">output/pages/077_atmosphere-kanifushi-maldives/diving__simplymaldivesholidays.co.uk__resort-atmosphere-kanifushi.md</t>
  </si>
  <si>
    <t xml:space="preserve">https://www.maldives.com/resorts/barcelo-whale-lagoon-maldives</t>
  </si>
  <si>
    <t xml:space="preserve">Barceló Whale Lagoon Maldives | Luxury Resort in South Ari Atoll</t>
  </si>
  <si>
    <t xml:space="preserve">output/pages/022_barcelo-whale-lagoon-maldives/dining__maldives.com__resorts-barcelo-whale-lagoon-maldives.md</t>
  </si>
  <si>
    <t xml:space="preserve">https://www.simplymaldivesholidays.co.uk/offer/emerald-faarufushi-offer/</t>
  </si>
  <si>
    <t xml:space="preserve">Emerald Faarufushi Offer | Simply Maldives Holidays</t>
  </si>
  <si>
    <t xml:space="preserve">output/pages/054_emerald-faarufushi-resort-spa/diving__simplymaldivesholidays.co.uk__offer-emerald-faarufushi-offer.md</t>
  </si>
  <si>
    <t xml:space="preserve">https://www.mymaldives.com/resort-guide/adaaran-select-vadoo/</t>
  </si>
  <si>
    <t xml:space="preserve">Adaaran Select Vadoo - Vadoo Island</t>
  </si>
  <si>
    <t xml:space="preserve">output/pages/163_adaaran-prestige-vadoo/overview__mymaldives.com__resort-guide-adaaran-select-vadoo.md</t>
  </si>
  <si>
    <t xml:space="preserve">https://www.maldives.com/resorts/cinnamon-dhonveli-maldives</t>
  </si>
  <si>
    <t xml:space="preserve">Cinnamon Dhonveli Maldives | Tropical Resort in North Malé Atoll</t>
  </si>
  <si>
    <t xml:space="preserve">output/pages/159_cinnamon-dhonveli-maldives/diving__maldives.com__resorts-cinnamon-dhonveli-maldives.md</t>
  </si>
  <si>
    <t xml:space="preserve">https://www.simplymaldivesholidays.co.uk/resort/the-nautilus-maldives/</t>
  </si>
  <si>
    <t xml:space="preserve">The Nautilus Maldives | Simply Maldives Holidays</t>
  </si>
  <si>
    <t xml:space="preserve">output/pages/157_the-nautilus-maldives/diving__simplymaldivesholidays.co.uk__resort-the-nautilus-maldives.md</t>
  </si>
  <si>
    <t xml:space="preserve">https://www.mymaldives.com/resort-guide/herathera-island-resort/</t>
  </si>
  <si>
    <t xml:space="preserve">Herathera Island Resort - Maldives</t>
  </si>
  <si>
    <t xml:space="preserve">output/pages/024_canareef-resort-maldives/diving__mymaldives.com__resort-guide-herathera-island-resort.md</t>
  </si>
  <si>
    <t xml:space="preserve">https://www.simplymaldivesholidays.co.uk/resort/avani-fares-maldives/</t>
  </si>
  <si>
    <t xml:space="preserve">Avani+ Fares Maldives | Simply Maldives Holidays</t>
  </si>
  <si>
    <t xml:space="preserve">output/pages/122_avani-fares-maldives/diving__simplymaldivesholidays.co.uk__resort-avani-fares-maldives.md</t>
  </si>
  <si>
    <t xml:space="preserve">https://maldivestraveller.mv/it/holidays/maldives-tours/day-visit-to-adaaran-prestige-vadoo</t>
  </si>
  <si>
    <t xml:space="preserve">Escursione in giornata alle Adaaran Prestige Vadoo - MT</t>
  </si>
  <si>
    <t xml:space="preserve">output/pages/163_adaaran-prestige-vadoo/diving__maldivestraveller.mv__it-holidays-maldives-tours-day-visit-to-adaaran-prestige-vad.md</t>
  </si>
  <si>
    <t xml:space="preserve">https://www.simplymaldivesholidays.co.uk/resort/pullman-maldives-resort/</t>
  </si>
  <si>
    <t xml:space="preserve">Pullman Maldives Resort | Simply Maldives Holidays</t>
  </si>
  <si>
    <t xml:space="preserve">output/pages/123_pullman-maldives-maamutaa-resort/diving__simplymaldivesholidays.co.uk__resort-pullman-maldives-resort.md</t>
  </si>
  <si>
    <t xml:space="preserve">https://www.maldives.com/offers/kuda-villingili-all-inclusive-deal-beach-villa</t>
  </si>
  <si>
    <t xml:space="preserve">Kuda Villingili | All Inclusive Deal | 30% Off | Beach Villa with Pool</t>
  </si>
  <si>
    <t xml:space="preserve">output/pages/105_kuda-villingili-resort-maldives/villas__maldives.com__offers-kuda-villingili-all-inclusive-deal-beach-villa.md</t>
  </si>
  <si>
    <t xml:space="preserve">https://maldivestraveller.mv/en/holidays/maldives-tours/day-visit-to-adaaran-club-rannalhi</t>
  </si>
  <si>
    <t xml:space="preserve">All Inclusive Day Tour to Adaaran Club Rannalhi - MTH</t>
  </si>
  <si>
    <t xml:space="preserve">output/pages/069_adaaran-club-rannalhi/diving__maldivestraveller.mv__en-holidays-maldives-tours-day-visit-to-adaaran-club-rannalh.md</t>
  </si>
  <si>
    <t xml:space="preserve">https://www.maldivestourism.net/blog/peter-evans-in-maldives-cooking-at-six-senses-laamu/</t>
  </si>
  <si>
    <t xml:space="preserve">Peter Evans in Maldives, cooking at Six Senses Laamu - Maldives Tourism</t>
  </si>
  <si>
    <t xml:space="preserve">output/pages/001_six-senses-laamu/diving__maldivestourism.net__blog-peter-evans-in-maldives-cooking-at-six-senses-laamu.md</t>
  </si>
  <si>
    <t xml:space="preserve">https://www.maldives.com/resorts/centara-ras-fushi-resort</t>
  </si>
  <si>
    <t xml:space="preserve">Centara Ras Fushi Resort &amp; Spa Maldives | Adults-Only Luxury Retreat</t>
  </si>
  <si>
    <t xml:space="preserve">output/pages/026_centara-ras-fushi-resort-spa/dining__maldives.com__resorts-centara-ras-fushi-resort.md</t>
  </si>
  <si>
    <t xml:space="preserve">https://www.maldivestourism.net/resorts/four-seasons-resort-maldives-at-kuda-huraa/</t>
  </si>
  <si>
    <t xml:space="preserve">Four Seasons Resort Maldives at Kuda Huraa - Maldives Tourism</t>
  </si>
  <si>
    <t xml:space="preserve">output/pages/056_four-seasons-resort-maldives-at-kuda-huraa/diving__maldivestourism.net__resorts-four-seasons-resort-maldives-at-kuda-huraa.md</t>
  </si>
  <si>
    <t xml:space="preserve">https://www.maldives.com/resorts/kagi-maldives-resort-and-spa</t>
  </si>
  <si>
    <t xml:space="preserve">Kagi Maldives Resort &amp; Spa 2026 Deals | Maldives.com</t>
  </si>
  <si>
    <t xml:space="preserve">output/pages/071_kagi-maldives-resort-and-spa/spa__maldives.com__resorts-kagi-maldives-resort-and-spa.md</t>
  </si>
  <si>
    <t xml:space="preserve">https://www.simplymaldivesholidays.co.uk/resort/the-residence-maldives-falhumaafushi/</t>
  </si>
  <si>
    <t xml:space="preserve">The Residence Maldives Falhumaafushi | Simply Maldives Holidays</t>
  </si>
  <si>
    <t xml:space="preserve">output/pages/019_the-residence-maldives/diving__simplymaldivesholidays.co.uk__resort-the-residence-maldives-falhumaafushi.md</t>
  </si>
  <si>
    <t xml:space="preserve">https://www.simplymaldivesholidays.co.uk/resort/riu-atoll/</t>
  </si>
  <si>
    <t xml:space="preserve">Riu Atoll | Simply Maldives Holidays</t>
  </si>
  <si>
    <t xml:space="preserve">output/pages/129_riu-atoll-and-riu-palace-maldivas/diving__simplymaldivesholidays.co.uk__resort-riu-atoll.md</t>
  </si>
  <si>
    <t xml:space="preserve">https://www.simplymaldivesholidays.co.uk/resort/conrad-maldives-rangali-island/</t>
  </si>
  <si>
    <t xml:space="preserve">Conrad Maldives Rangali Island | Simply Maldives Holidays</t>
  </si>
  <si>
    <t xml:space="preserve">output/pages/099_conrad-maldives-rangali-island/diving__simplymaldivesholidays.co.uk__resort-conrad-maldives-rangali-island.md</t>
  </si>
  <si>
    <t xml:space="preserve">https://maldivestraveller.mv/de/holidays/maldives-tours/overnight-at-paradise-island</t>
  </si>
  <si>
    <t xml:space="preserve">Übernachtungserlebnis auf den Malediven - Maldives Traveller</t>
  </si>
  <si>
    <t xml:space="preserve">output/pages/175_villa-nautica-paradise-island/diving__maldivestraveller.mv__de-holidays-maldives-tours-overnight-at-paradise-island.md</t>
  </si>
  <si>
    <t xml:space="preserve">https://www.maldives.com/offers/siyam-world-maldives-festive-deal</t>
  </si>
  <si>
    <t xml:space="preserve">Siyam World Maldives | Festive Deals | 25% Off | All Inclusive</t>
  </si>
  <si>
    <t xml:space="preserve">output/pages/179_siyam-world-maldives/diving__maldives.com__offers-siyam-world-maldives-festive-deal.md</t>
  </si>
  <si>
    <t xml:space="preserve">https://www.maldivestourism.net/resorts/paradise-island-resort-and-spa/</t>
  </si>
  <si>
    <t xml:space="preserve">Paradise Island Resort and Spa - Maldives Tourism</t>
  </si>
  <si>
    <t xml:space="preserve">output/pages/175_villa-nautica-paradise-island/spa__maldivestourism.net__resorts-paradise-island-resort-and-spa.md</t>
  </si>
  <si>
    <t xml:space="preserve">https://www.maldives.com/resorts/sirru-fen-fushi-private-lagoon-resort</t>
  </si>
  <si>
    <t xml:space="preserve">Sirru Fen Fushi Private Lagoon Resort 2026 Deals | Maldives.com</t>
  </si>
  <si>
    <t xml:space="preserve">output/pages/058_sirru-fen-fushi/diving__maldives.com__resorts-sirru-fen-fushi-private-lagoon-resort.md</t>
  </si>
  <si>
    <t xml:space="preserve">https://www.simplymaldivesholidays.co.uk/resort/diamonds-athuruga/</t>
  </si>
  <si>
    <t xml:space="preserve">Diamonds Athuruga | Simply Maldives Holidays</t>
  </si>
  <si>
    <t xml:space="preserve">output/pages/178_diamonds-athuruga-beach-water-villas/diving__simplymaldivesholidays.co.uk__resort-diamonds-athuruga.md</t>
  </si>
  <si>
    <t xml:space="preserve">https://www.maldives.com/resorts/cinnamon-velifushi-maldives</t>
  </si>
  <si>
    <t xml:space="preserve">Cinnamon Velifushi Maldives | Premium Resort in Vaavu Atoll</t>
  </si>
  <si>
    <t xml:space="preserve">output/pages/160_cinnamon-velifushi-maldives/diving__maldives.com__resorts-cinnamon-velifushi-maldives.md</t>
  </si>
  <si>
    <t xml:space="preserve">https://www.simplymaldivesholidays.co.uk/resort/soneva-jani/</t>
  </si>
  <si>
    <t xml:space="preserve">Soneva Jani | Simply Maldives Holidays</t>
  </si>
  <si>
    <t xml:space="preserve">output/pages/143_soneva-jani/diving__simplymaldivesholidays.co.uk__resort-soneva-jani.md</t>
  </si>
  <si>
    <t xml:space="preserve">https://www.simplymaldivesholidays.co.uk/resort/makunudu-island-resort/</t>
  </si>
  <si>
    <t xml:space="preserve">Makunudu Island Resort | Simply Maldives Holidays</t>
  </si>
  <si>
    <t xml:space="preserve">output/pages/152_makunudu-island/diving__simplymaldivesholidays.co.uk__resort-makunudu-island-resort.md</t>
  </si>
  <si>
    <t xml:space="preserve">https://www.maldivestourism.net/resorts/velassaru-maldives/</t>
  </si>
  <si>
    <t xml:space="preserve">Velassaru Maldives - Maldives Tourism</t>
  </si>
  <si>
    <t xml:space="preserve">output/pages/165_velassaru-maldives/diving__maldivestourism.net__resorts-velassaru-maldives.md</t>
  </si>
  <si>
    <t xml:space="preserve">https://www.maldives.com/offers/ifuru-island-maldives-all-inclusive</t>
  </si>
  <si>
    <t xml:space="preserve">Ifuru Island Maldives | Flash Sale | 55% off | Premium All Inclusive</t>
  </si>
  <si>
    <t xml:space="preserve">output/pages/082_ifuru-island-maldives/diving__maldives.com__offers-ifuru-island-maldives-all-inclusive.md</t>
  </si>
  <si>
    <t xml:space="preserve">https://www.simplymaldivesholidays.co.uk/resort/intercontinental-maldives-maamunagau-resort/</t>
  </si>
  <si>
    <t xml:space="preserve">InterContinental Maldives Maamunagau Resort | Simply Maldives Holidays</t>
  </si>
  <si>
    <t xml:space="preserve">output/pages/089_inter-continental-maldives-maamunagau/diving__simplymaldivesholidays.co.uk__resort-intercontinental-maldives-maamunagau-resort.md</t>
  </si>
  <si>
    <t xml:space="preserve">https://www.maldivestourism.net/resorts/the-residence-maldives-falhumaafushi/</t>
  </si>
  <si>
    <t xml:space="preserve">The Residence Maldives Falhumaafushi - Maldives Tourism</t>
  </si>
  <si>
    <t xml:space="preserve">output/pages/019_the-residence-maldives/diving__maldivestourism.net__resorts-the-residence-maldives-falhumaafushi.md</t>
  </si>
  <si>
    <t xml:space="preserve">https://maldivestraveller.mv/de/holidays/maldives-tours/marina-crossroads-day-visit</t>
  </si>
  <si>
    <t xml:space="preserve">Tagesausflug zum The Marina Crossroads - Maldives Traveller</t>
  </si>
  <si>
    <t xml:space="preserve">output/pages/162_the-marina-at-crossroads-maldives/diving__maldivestraveller.mv__de-holidays-maldives-tours-marina-crossroads-day-visit.md</t>
  </si>
  <si>
    <t xml:space="preserve">https://www.maldives.com/resorts/alila-kothaifaru-maldives</t>
  </si>
  <si>
    <t xml:space="preserve">Alila Kothaifaru Maldives 2026 Deals | Maldives.com</t>
  </si>
  <si>
    <t xml:space="preserve">output/pages/015_alila-kothaifaru-maldives/diving__maldives.com__resorts-alila-kothaifaru-maldives.md</t>
  </si>
  <si>
    <t xml:space="preserve">https://visitmaldives.com/en/experience/private-sandbank-dining-at-cinnamon-hakuraa-huraa-maldives</t>
  </si>
  <si>
    <t xml:space="preserve">Visit Maldives -     Experiences
     &gt; Private sandbank dining at Cinnamon Hakuraa Huraa Maldives</t>
  </si>
  <si>
    <t xml:space="preserve">output/pages/053_cinnamon-hakuraa-huraa-maldives/dining__visitmaldives.com__en-experience-private-sandbank-dining-at-cinnamon-hakuraa-hu.md</t>
  </si>
  <si>
    <t xml:space="preserve">https://www.simplymaldivesholidays.co.uk/offer/baglioni/</t>
  </si>
  <si>
    <t xml:space="preserve">Baglioni | Simply Maldives Holidays</t>
  </si>
  <si>
    <t xml:space="preserve">output/pages/014_baglioni-resort-maldives/diving__simplymaldivesholidays.co.uk__offer-baglioni.md</t>
  </si>
  <si>
    <t xml:space="preserve">https://maldivestraveller.mv/en/holidays/maldives-tours/day-tour-to-taj-exotica-resort</t>
  </si>
  <si>
    <t xml:space="preserve">Day Tour to Taj Exotica Resort with Infinity luxury - MTH</t>
  </si>
  <si>
    <t xml:space="preserve">output/pages/154_taj-exotica-resort-spa-maldives/diving__maldivestraveller.mv__en-holidays-maldives-tours-day-tour-to-taj-exotica-resort.md</t>
  </si>
  <si>
    <t xml:space="preserve">https://www.maldives.com/resorts/grand-park-kodhipparu-maldives</t>
  </si>
  <si>
    <t xml:space="preserve">Grand Park Kodhipparu Maldives | Luxury Resort in North Malé Atoll</t>
  </si>
  <si>
    <t xml:space="preserve">output/pages/027_grand-park-kodhipparu-maldives/diving__maldives.com__resorts-grand-park-kodhipparu-maldives.md</t>
  </si>
  <si>
    <t xml:space="preserve">https://www.maldives.com/resorts/oblu-select-lobigili</t>
  </si>
  <si>
    <t xml:space="preserve">OBLU SELECT Lobigili 2026 Deals | Maldives.com</t>
  </si>
  <si>
    <t xml:space="preserve">output/pages/115_oblu-select-by-atmosphere-at-sangeli/diving__maldives.com__resorts-oblu-select-lobigili.md</t>
  </si>
  <si>
    <t xml:space="preserve">https://www.maldives.com/resorts/naladhu-private-island-maldives</t>
  </si>
  <si>
    <t xml:space="preserve">Naladhu Private Island Maldives | Exclusive Luxury Retreat</t>
  </si>
  <si>
    <t xml:space="preserve">output/pages/146_anantara-veli-and-naladhu/dining__maldives.com__resorts-naladhu-private-island-maldives.md</t>
  </si>
  <si>
    <t xml:space="preserve">https://www.maldivestourism.net/blog/nova-maldives-is-making-a-difference-on-world-ocean-day/</t>
  </si>
  <si>
    <t xml:space="preserve">Nova Maldives is making a difference on World Ocean Day - Maldives Tourism</t>
  </si>
  <si>
    <t xml:space="preserve">output/pages/116_nova-maldives/diving__maldivestourism.net__blog-nova-maldives-is-making-a-difference-on-world-ocean-day.md</t>
  </si>
  <si>
    <t xml:space="preserve">https://www.maldivestourism.net/resorts/kurumba-maldives/</t>
  </si>
  <si>
    <t xml:space="preserve">Kurumba Maldives - Maldives Tourism</t>
  </si>
  <si>
    <t xml:space="preserve">output/pages/173_kurumba-maldives/diving__maldivestourism.net__resorts-kurumba-maldives.md</t>
  </si>
  <si>
    <t xml:space="preserve">https://www.maldives.com/resorts/hard-rock-hotel-maldives</t>
  </si>
  <si>
    <t xml:space="preserve">Hard Rock Hotel Maldives | Vibrant Resort in Emboodhoo Lagoon</t>
  </si>
  <si>
    <t xml:space="preserve">output/pages/044_hard-rock-hotel-maldives/diving__maldives.com__resorts-hard-rock-hotel-maldives.md</t>
  </si>
  <si>
    <t xml:space="preserve">https://www.maldivestourism.net/blog/stay-free-night-at-angsana-ihuru-maldives/</t>
  </si>
  <si>
    <t xml:space="preserve">Stay Free Night at Angsana Ihuru Maldives - Maldives Tourism</t>
  </si>
  <si>
    <t xml:space="preserve">output/pages/096_dhawa-ihuru/diving__maldivestourism.net__blog-stay-free-night-at-angsana-ihuru-maldives.md</t>
  </si>
  <si>
    <t xml:space="preserve">https://www.maldives.com/resorts/innahura-maldives-resort</t>
  </si>
  <si>
    <t xml:space="preserve">Innahura Maldives Resort | Affordable 4-Star Resort in Lhaviyani Atoll</t>
  </si>
  <si>
    <t xml:space="preserve">output/pages/031_innahura-maldives-resort/diving__maldives.com__resorts-innahura-maldives-resort.md</t>
  </si>
  <si>
    <t xml:space="preserve">https://www.maldives.com/resorts/you-and-me-maldives</t>
  </si>
  <si>
    <t xml:space="preserve">You &amp; Me by Cocoon | Adults-Only Luxury Resort in Raa Atoll</t>
  </si>
  <si>
    <t xml:space="preserve">output/pages/168_you-me-maldives/diving__maldives.com__resorts-you-and-me-maldives.md</t>
  </si>
  <si>
    <t xml:space="preserve">https://www.maldives.com/offers/adaaran-prestige-vadoo-adults-only-summer-deal</t>
  </si>
  <si>
    <t xml:space="preserve">transfers</t>
  </si>
  <si>
    <t xml:space="preserve">Adaaran Prestige Vadoo Adults Only Deal | Summer | 25% off | Speedboat Transfers</t>
  </si>
  <si>
    <t xml:space="preserve">output/pages/163_adaaran-prestige-vadoo/transfers__maldives.com__offers-adaaran-prestige-vadoo-adults-only-summer-deal.md</t>
  </si>
  <si>
    <t xml:space="preserve">https://www.maldivestourism.net/blog/festive-season-at-baros-maldives/</t>
  </si>
  <si>
    <t xml:space="preserve">Festive Season at Baros Maldives - Maldives Tourism</t>
  </si>
  <si>
    <t xml:space="preserve">output/pages/164_baros-maldives/dining__maldivestourism.net__blog-festive-season-at-baros-maldives.md</t>
  </si>
  <si>
    <t xml:space="preserve">https://www.maldivestourism.net/resorts/filitheyo-island-resort/</t>
  </si>
  <si>
    <t xml:space="preserve">Filitheyo Island Resort - Maldives Tourism</t>
  </si>
  <si>
    <t xml:space="preserve">output/pages/002_filitheyo-island-resort/diving__maldivestourism.net__resorts-filitheyo-island-resort.md</t>
  </si>
  <si>
    <t xml:space="preserve">https://www.maldives.com/resorts/niva-kuramathi-maldives</t>
  </si>
  <si>
    <t xml:space="preserve">NIVA Kuramathi Maldives Deals &amp; Packages 2026 | Maldives.com</t>
  </si>
  <si>
    <t xml:space="preserve">output/pages/166_kuramathi-maldives/diving__maldives.com__resorts-niva-kuramathi-maldives.md</t>
  </si>
  <si>
    <t xml:space="preserve">https://www.maldivestourism.net/resorts/bandos-island-resort-and-spa/</t>
  </si>
  <si>
    <t xml:space="preserve">Bandos Island Resort and Spa - Maldives Tourism</t>
  </si>
  <si>
    <t xml:space="preserve">output/pages/120_bandos-maldives/spa__maldivestourism.net__resorts-bandos-island-resort-and-spa.md</t>
  </si>
  <si>
    <t xml:space="preserve">https://www.maldivestourism.net/resorts/oneonly-reethi-rah/</t>
  </si>
  <si>
    <t xml:space="preserve">One&amp;Only Reethi Rah - Maldives Tourism</t>
  </si>
  <si>
    <t xml:space="preserve">output/pages/128_one-only-reethi-rah-maldives/diving__maldivestourism.net__resorts-oneonly-reethi-rah.md</t>
  </si>
  <si>
    <t xml:space="preserve">https://www.maldivestourism.net/resorts/constance-halaveli-resort-maldives/</t>
  </si>
  <si>
    <t xml:space="preserve">Constance Halaveli Resort Maldives - Maldives Tourism</t>
  </si>
  <si>
    <t xml:space="preserve">output/pages/155_constance-halaveli-resort/diving__maldivestourism.net__resorts-constance-halaveli-resort-maldives.md</t>
  </si>
  <si>
    <t xml:space="preserve">https://maldivestraveller.mv/en/reviews/maldives-tours/marina-crossroads-day-visit/1283</t>
  </si>
  <si>
    <t xml:space="preserve">Great trip Maldives Traveller</t>
  </si>
  <si>
    <t xml:space="preserve">output/pages/162_the-marina-at-crossroads-maldives/dining__maldivestraveller.mv__en-reviews-maldives-tours-marina-crossroads-day-visit-1283.md</t>
  </si>
  <si>
    <t xml:space="preserve">https://www.maldivestourism.net/resorts/adaaran-club-rannalhi/</t>
  </si>
  <si>
    <t xml:space="preserve">Adaaran Club Rannalhi - Maldives Tourism</t>
  </si>
  <si>
    <t xml:space="preserve">output/pages/069_adaaran-club-rannalhi/diving__maldivestourism.net__resorts-adaaran-club-rannalhi.md</t>
  </si>
  <si>
    <t xml:space="preserve">https://www.maldives.com/resorts/cora-cora-maldives</t>
  </si>
  <si>
    <t xml:space="preserve">Cora Cora Maldives | All-Inclusive Resort | Upto 40% Savings</t>
  </si>
  <si>
    <t xml:space="preserve">output/pages/062_cora-cora-maldives/diving__maldives.com__resorts-cora-cora-maldives.md</t>
  </si>
  <si>
    <t xml:space="preserve">https://www.maldivestourism.net/resorts/alimatha-aquatic-resort/</t>
  </si>
  <si>
    <t xml:space="preserve">Alimatha Aquatic Resort - Maldives Tourism</t>
  </si>
  <si>
    <t xml:space="preserve">output/pages/084_alimatha-aquatic-resort/diving__maldivestourism.net__resorts-alimatha-aquatic-resort.md</t>
  </si>
  <si>
    <t xml:space="preserve">https://www.maldivestourism.net/photos/baros-maldives/</t>
  </si>
  <si>
    <t xml:space="preserve">Baros Maldives Photos - Maldives Tourism</t>
  </si>
  <si>
    <t xml:space="preserve">output/pages/164_baros-maldives/dining__maldivestourism.net__photos-baros-maldives.md</t>
  </si>
  <si>
    <t xml:space="preserve">https://www.maldivestourism.net/blog/president-inaugurates-hilton-maldives-irufushi-resort-and-spa/</t>
  </si>
  <si>
    <t xml:space="preserve">President inaugurates Hilton Maldives Irufushi Resort and Spa - Maldives Tourism</t>
  </si>
  <si>
    <t xml:space="preserve">output/pages/148_sun-siyam-iru-fushi-maldives/spa__maldivestourism.net__blog-president-inaugurates-hilton-maldives-irufushi-resort-a.md</t>
  </si>
  <si>
    <t xml:space="preserve">https://www.maldives.com/resorts/jawakara-islands-maldives</t>
  </si>
  <si>
    <t xml:space="preserve">Jawakara Islands Maldives | Luxury Family Resort in Lhaviyani Atoll</t>
  </si>
  <si>
    <t xml:space="preserve">output/pages/029_dheruhfinolhu-by-jawakara-islands-maldives/diving__maldives.com__resorts-jawakara-islands-maldives.md</t>
  </si>
  <si>
    <t xml:space="preserve">https://www.maldivestourism.net/resorts/herathera-island/</t>
  </si>
  <si>
    <t xml:space="preserve">Herathera Island - Maldives Tourism</t>
  </si>
  <si>
    <t xml:space="preserve">output/pages/024_canareef-resort-maldives/diving__maldivestourism.net__resorts-herathera-island.md</t>
  </si>
  <si>
    <t xml:space="preserve">https://www.maldivestourism.net/resorts/veligandu-island-resort/</t>
  </si>
  <si>
    <t xml:space="preserve">Veligandu Island Resort - Maldives Tourism</t>
  </si>
  <si>
    <t xml:space="preserve">output/pages/038_veligandu-maldives-resort-island/diving__maldivestourism.net__resorts-veligandu-island-resort.md</t>
  </si>
  <si>
    <t xml:space="preserve">https://www.maldivestourism.net/blog/conrad-maldives-triumphs-at-world-travel-awards-2015/</t>
  </si>
  <si>
    <t xml:space="preserve">Conrad Maldives Triumphs At World Travel Awards 2015 - Maldives Tourism</t>
  </si>
  <si>
    <t xml:space="preserve">output/pages/099_conrad-maldives-rangali-island/diving__maldivestourism.net__blog-conrad-maldives-triumphs-at-world-travel-awards-2015.md</t>
  </si>
  <si>
    <t xml:space="preserve">https://www.maldives.com/resorts/varu-by-atmosphere</t>
  </si>
  <si>
    <t xml:space="preserve">VARU by Atmosphere | 5-Star All-Inclusive Resort in Malé Atoll</t>
  </si>
  <si>
    <t xml:space="preserve">output/pages/138_varu-island-resort/overview__maldives.com__resorts-varu-by-atmosphere.md</t>
  </si>
  <si>
    <t xml:space="preserve">https://www.maldives.com/offers/constance-moofushi-summer-deal</t>
  </si>
  <si>
    <t xml:space="preserve">Constance Moofushi | Summer Deal | 35% Off | All Inclusive</t>
  </si>
  <si>
    <t xml:space="preserve">output/pages/109_constance-moofushi-resort/offers__maldives.com__offers-constance-moofushi-summer-deal.md</t>
  </si>
  <si>
    <t xml:space="preserve">https://visitmaldives.com/en/experience/a-taste-of-the-maldives-inside-kaags-progressive-maldivian-cookbook-at-varu-by-atmosphere</t>
  </si>
  <si>
    <t xml:space="preserve">Visit Maldives -     Experiences
     &gt; A Taste of the Maldives: Inside Kaagé’s Progressive Maldivian Cookbook at VARU </t>
  </si>
  <si>
    <t xml:space="preserve">output/pages/138_varu-island-resort/diving__visitmaldives.com__en-experience-a-taste-of-the-maldives-inside-kaags-progressi.md</t>
  </si>
  <si>
    <t xml:space="preserve">https://www.maldives.com/resorts/velaa-private-island-maldives</t>
  </si>
  <si>
    <t xml:space="preserve">Velaa Private Island | Ultra-Luxury Resort in Noonu Atoll</t>
  </si>
  <si>
    <t xml:space="preserve">output/pages/171_velaa-private-island-maldives/diving__maldives.com__resorts-velaa-private-island-maldives.md</t>
  </si>
  <si>
    <t xml:space="preserve">https://www.maldives.com/resorts/cinnamon-hakuraa-huraa-maldives</t>
  </si>
  <si>
    <t xml:space="preserve">Cinnamon Hakuraa Huraa Maldives | Luxury Resort in Meemu Atoll</t>
  </si>
  <si>
    <t xml:space="preserve">output/pages/053_cinnamon-hakuraa-huraa-maldives/diving__maldives.com__resorts-cinnamon-hakuraa-huraa-maldives.md</t>
  </si>
  <si>
    <t xml:space="preserve">https://www.maldivestourism.net/resorts/baros-island-resort/</t>
  </si>
  <si>
    <t xml:space="preserve">Baros Island Resort - Maldives Tourism</t>
  </si>
  <si>
    <t xml:space="preserve">output/pages/164_baros-maldives/dining__maldivestourism.net__resorts-baros-island-resort.md</t>
  </si>
  <si>
    <t xml:space="preserve">https://www.maldives.com/resorts/hurawalhi-island-resort</t>
  </si>
  <si>
    <t xml:space="preserve">Hurawalhi Island Resort | Adults-Only Luxury in Lhaviyani Atoll, Maldives</t>
  </si>
  <si>
    <t xml:space="preserve">output/pages/030_hurawalhi-island-resort/diving__maldives.com__resorts-hurawalhi-island-resort.md</t>
  </si>
  <si>
    <t xml:space="preserve">https://www.maldivestourism.net/resorts/zitahli-resorts-kuda-funafaru/</t>
  </si>
  <si>
    <t xml:space="preserve">Zitahli Resorts Kuda-Funafaru - Maldives Tourism</t>
  </si>
  <si>
    <t xml:space="preserve">output/pages/132_noku-maldives/diving__maldivestourism.net__resorts-zitahli-resorts-kuda-funafaru.md</t>
  </si>
  <si>
    <t xml:space="preserve">https://www.maldives.com/offers/kurumba-maldives-romantic-getaway</t>
  </si>
  <si>
    <t xml:space="preserve">NIVA Kurumba Maldives | Romatic Getaway | 20% Off |  Full Board All-Inclusive</t>
  </si>
  <si>
    <t xml:space="preserve">output/pages/173_kurumba-maldives/diving__maldives.com__offers-kurumba-maldives-romantic-getaway.md</t>
  </si>
  <si>
    <t xml:space="preserve">https://visitmaldives.com/en/experience/interview-with-visiting-chef-tipa-at-banyan-tree-vabbinfaru-bringing-the-heritage-of-southern-thailand-to-saffron-maldives</t>
  </si>
  <si>
    <t xml:space="preserve">Visit Maldives -     Experiences
     &gt; Interview with visiting Chef Tipa at Banyan Tree Vabbinfaru: Bringing the herit</t>
  </si>
  <si>
    <t xml:space="preserve">output/pages/169_banyan-tree-maldives-vabbinfaru/diving__visitmaldives.com__en-experience-interview-with-visiting-chef-tipa-at-banyan-tr.md</t>
  </si>
  <si>
    <t xml:space="preserve">https://www.maldives.com/resorts/sun-siyam-vilu-reef</t>
  </si>
  <si>
    <t xml:space="preserve">Sun Siyam Vilu Reef Deals &amp; Packages 2026 | Maldives.com</t>
  </si>
  <si>
    <t xml:space="preserve">output/pages/147_sun-siyam-vilu-reef-maldives/diving__maldives.com__resorts-sun-siyam-vilu-reef.md</t>
  </si>
  <si>
    <t xml:space="preserve">https://www.maldivestourism.net/resorts/bathala-island-resort/</t>
  </si>
  <si>
    <t xml:space="preserve">Bathala Island Resort - Maldives Tourism</t>
  </si>
  <si>
    <t xml:space="preserve">output/pages/013_sandies-bathala/diving__maldivestourism.net__resorts-bathala-island-resort.md</t>
  </si>
  <si>
    <t xml:space="preserve">https://www.maldives.com/resorts/one-and-only-reethi-rah</t>
  </si>
  <si>
    <t xml:space="preserve">One&amp;Only Reethi Rah | Luxury All-Villa Resort in Maldives</t>
  </si>
  <si>
    <t xml:space="preserve">output/pages/128_one-only-reethi-rah-maldives/diving__maldives.com__resorts-one-and-only-reethi-rah.md</t>
  </si>
  <si>
    <t xml:space="preserve">https://www.maldives.com/resorts/niva-kurumba-maldives</t>
  </si>
  <si>
    <t xml:space="preserve">NIVA Kurumba Maldives Deals &amp; Packages 2026 | Maldives.com</t>
  </si>
  <si>
    <t xml:space="preserve">output/pages/173_kurumba-maldives/diving__maldives.com__resorts-niva-kurumba-maldives.md</t>
  </si>
  <si>
    <t xml:space="preserve">https://www.maldives.com/resorts/royal-island-resort-and-spa</t>
  </si>
  <si>
    <t xml:space="preserve">Royal Island Resort &amp; Spa | 5-Star Beachfront Resort in Baa Atoll</t>
  </si>
  <si>
    <t xml:space="preserve">output/pages/177_royal-island-resort-and-spa/spa__maldives.com__resorts-royal-island-resort-and-spa.md</t>
  </si>
  <si>
    <t xml:space="preserve">https://www.maldivestourism.net/resorts/cocoa-island/</t>
  </si>
  <si>
    <t xml:space="preserve">Cocoa Island - Maldives Tourism</t>
  </si>
  <si>
    <t xml:space="preserve">output/pages/121_cocoa-island/diving__maldivestourism.net__resorts-cocoa-island.md</t>
  </si>
  <si>
    <t xml:space="preserve">https://www.maldivestourism.net/resorts/six-senses-laamu/</t>
  </si>
  <si>
    <t xml:space="preserve">Six Senses Laamu - Maldives Resort</t>
  </si>
  <si>
    <t xml:space="preserve">output/pages/001_six-senses-laamu/diving__maldivestourism.net__resorts-six-senses-laamu.md</t>
  </si>
  <si>
    <t xml:space="preserve">https://www.maldives.com/resorts/diamonds-thudufushi-maldives</t>
  </si>
  <si>
    <t xml:space="preserve">Diamonds Thudufushi Deals &amp; Packages 2026 | Maldives.com</t>
  </si>
  <si>
    <t xml:space="preserve">output/pages/135_diamonds-thudufushi-beach-and-water-villas/diving__maldives.com__resorts-diamonds-thudufushi-maldives.md</t>
  </si>
  <si>
    <t xml:space="preserve">https://www.maldivestourism.net/resorts/hudhuran-fushi/</t>
  </si>
  <si>
    <t xml:space="preserve">Hudhuran Fushi - Maldives Tourism</t>
  </si>
  <si>
    <t xml:space="preserve">output/pages/003_adaaran-select-hudhuranfushi/diving__maldivestourism.net__resorts-hudhuran-fushi.md</t>
  </si>
  <si>
    <t xml:space="preserve">https://www.maldivestourism.net/resorts/vilu-reef-beach-and-spa-resort/</t>
  </si>
  <si>
    <t xml:space="preserve">Vilu Reef Beach and Spa Resort - Maldives Tourism</t>
  </si>
  <si>
    <t xml:space="preserve">output/pages/147_sun-siyam-vilu-reef-maldives/spa__maldivestourism.net__resorts-vilu-reef-beach-and-spa-resort.md</t>
  </si>
  <si>
    <t xml:space="preserve">https://www.maldivestourism.net/resorts/irufushi-beach-spa-resort/</t>
  </si>
  <si>
    <t xml:space="preserve">Irufushi Beach and Spa Resort - Maldives Tourism</t>
  </si>
  <si>
    <t xml:space="preserve">output/pages/148_sun-siyam-iru-fushi-maldives/spa__maldivestourism.net__resorts-irufushi-beach-spa-resort.md</t>
  </si>
  <si>
    <t xml:space="preserve">https://www.maldives.com/offers/niyama-maldives-all-inclusive-deal</t>
  </si>
  <si>
    <t xml:space="preserve">Private Island | All Inclusive Deal | 40% off | Deluxe Beach Villa</t>
  </si>
  <si>
    <t xml:space="preserve">output/pages/117_niyama-maldives/diving__maldives.com__offers-niyama-maldives-all-inclusive-deal.md</t>
  </si>
  <si>
    <t xml:space="preserve">https://www.maldivestourism.net/resorts/royal-island-resort/</t>
  </si>
  <si>
    <t xml:space="preserve">Royal Island Resort - Maldives Tourism</t>
  </si>
  <si>
    <t xml:space="preserve">output/pages/177_royal-island-resort-and-spa/diving__maldivestourism.net__resorts-royal-island-resort.md</t>
  </si>
  <si>
    <t xml:space="preserve">https://www.maldives.com/resorts/nooe-maldives-kunaavashi</t>
  </si>
  <si>
    <t xml:space="preserve">NOOE Maldives Kunaavashi | Luxury Island Resort in Vaavu Atoll</t>
  </si>
  <si>
    <t xml:space="preserve">output/pages/023_nooe-maldives-kunavashi/diving__maldives.com__resorts-nooe-maldives-kunaavashi.md</t>
  </si>
  <si>
    <t xml:space="preserve">https://www.maldivestourism.net/resorts/taj-coral-reef-resort/</t>
  </si>
  <si>
    <t xml:space="preserve">Taj Coral Reef Resort - Maldives Tourism</t>
  </si>
  <si>
    <t xml:space="preserve">output/pages/153_taj-coral-reef-resort-and-spa/diving__maldivestourism.net__resorts-taj-coral-reef-resort.md</t>
  </si>
  <si>
    <t xml:space="preserve">https://www.maldivestourism.net/resorts/angsana-ihuru/</t>
  </si>
  <si>
    <t xml:space="preserve">Angsana Ihuru - Maldives Tourism</t>
  </si>
  <si>
    <t xml:space="preserve">output/pages/096_dhawa-ihuru/diving__maldivestourism.net__resorts-angsana-ihuru.md</t>
  </si>
  <si>
    <t xml:space="preserve">https://www.maldivestourism.net/resorts/angsana-velavaru/</t>
  </si>
  <si>
    <t xml:space="preserve">Angsana Velavaru - Maldives Tourism</t>
  </si>
  <si>
    <t xml:space="preserve">output/pages/097_angsana-resort-spa-maldives-velavaru/diving__maldivestourism.net__resorts-angsana-velavaru.md</t>
  </si>
  <si>
    <t xml:space="preserve">https://www.maldivestourism.net/blog/ayada-maldives-resort-officially-opened/</t>
  </si>
  <si>
    <t xml:space="preserve">Ayada Maldives Resort Officially Opened - Maldives Tourism</t>
  </si>
  <si>
    <t xml:space="preserve">output/pages/004_ayada-maldives/diving__maldivestourism.net__blog-ayada-maldives-resort-officially-opened.md</t>
  </si>
  <si>
    <t xml:space="preserve">https://www.maldivestourism.net/blog/taj-coral-reef-maldives-relaunched-as-vivanta-by-taj/</t>
  </si>
  <si>
    <t xml:space="preserve">Taj Coral Reef in Maldives to be relaunched as 'Vivanta by Taj' by August 2009 - Maldives Tourism</t>
  </si>
  <si>
    <t xml:space="preserve">output/pages/153_taj-coral-reef-resort-and-spa/diving__maldivestourism.net__blog-taj-coral-reef-maldives-relaunched-as-vivanta-by-taj.md</t>
  </si>
  <si>
    <t xml:space="preserve">https://www.maldivestourism.net/blog/veligandu-island-resort-reopens/</t>
  </si>
  <si>
    <t xml:space="preserve">Veligandu Island Resort Reopens - Maldives Tourism</t>
  </si>
  <si>
    <t xml:space="preserve">output/pages/038_veligandu-maldives-resort-island/diving__maldivestourism.net__blog-veligandu-island-resort-reopens.md</t>
  </si>
  <si>
    <t xml:space="preserve">https://www.maldives.com/offers/seaside-finolhu-all-inclusive-festive-couples</t>
  </si>
  <si>
    <t xml:space="preserve">Seaside Finolhu | Festive Couples Deals | 40% Discount | Premium All Inclusive</t>
  </si>
  <si>
    <t xml:space="preserve">output/pages/136_finolhu-baa-atoll-maldives/offers__maldives.com__offers-seaside-finolhu-all-inclusive-festive-couples.md</t>
  </si>
  <si>
    <t xml:space="preserve">https://www.maldivestourism.net/resorts/meeru-island-resort/</t>
  </si>
  <si>
    <t xml:space="preserve">Meeru Island Resort - Maldives Tourism</t>
  </si>
  <si>
    <t xml:space="preserve">output/pages/078_meeru-maldives-resort-island/diving__maldivestourism.net__resorts-meeru-island-resort.md</t>
  </si>
  <si>
    <t xml:space="preserve">https://www.maldivestourism.net/resorts/medhufushi-island-resort/</t>
  </si>
  <si>
    <t xml:space="preserve">Medhufushi Island Resort - Maldives Tourism</t>
  </si>
  <si>
    <t xml:space="preserve">output/pages/104_medhufushi-island-resort/diving__maldivestourism.net__resorts-medhufushi-island-resort.md</t>
  </si>
  <si>
    <t xml:space="preserve">https://www.maldivestourism.net/resorts/vilamendhoo-island-resort/</t>
  </si>
  <si>
    <t xml:space="preserve">Vilamendhoo Island Resort - Maldives Tourism</t>
  </si>
  <si>
    <t xml:space="preserve">output/pages/174_vilamendhoo-island-resort/diving__maldivestourism.net__resorts-vilamendhoo-island-resort.md</t>
  </si>
  <si>
    <t xml:space="preserve">https://www.maldivestourism.net/blog/shark-safari-snorkel-at-four-seasons-resort-maldives-at-kuda-huraa/</t>
  </si>
  <si>
    <t xml:space="preserve">Shark Safari Snorkel at Four Seasons Resort Maldives at Kuda Huraa - Maldives Tourism</t>
  </si>
  <si>
    <t xml:space="preserve">output/pages/056_four-seasons-resort-maldives-at-kuda-huraa/diving__maldivestourism.net__blog-shark-safari-snorkel-at-four-seasons-resort-maldives-at.md</t>
  </si>
  <si>
    <t xml:space="preserve">https://visitmaldives.com/en/news/the-age-of-legends-takes-over-siyam-world-maldives-this-festive-season</t>
  </si>
  <si>
    <t xml:space="preserve">Visit Maldives -     News
     &gt; The Age of Legends takes over Siyam World Maldives this festive season</t>
  </si>
  <si>
    <t xml:space="preserve">output/pages/179_siyam-world-maldives/diving__visitmaldives.com__en-news-the-age-of-legends-takes-over-siyam-world-maldives-t.md</t>
  </si>
  <si>
    <t xml:space="preserve">https://visitmaldives.com/en/resorts/adaaran-select-meedhupparu</t>
  </si>
  <si>
    <t xml:space="preserve">Visit Maldives - Resorts &gt; Adaaran Select Meedhupparu</t>
  </si>
  <si>
    <t xml:space="preserve">output/pages/034_adaaran-select-meedhupparu/diving__visitmaldives.com__en-resorts-adaaran-select-meedhupparu.md</t>
  </si>
  <si>
    <t xml:space="preserve">https://visitmaldives.com/en/resorts/alimatha-resort</t>
  </si>
  <si>
    <t xml:space="preserve">Visit Maldives - Resorts &gt; Alimatha Aquatic Resort</t>
  </si>
  <si>
    <t xml:space="preserve">output/pages/084_alimatha-aquatic-resort/diving__visitmaldives.com__en-resorts-alimatha-resort.md</t>
  </si>
  <si>
    <t xml:space="preserve">https://visitmaldives.com/en/resorts/alila-kothaifaru-maldives</t>
  </si>
  <si>
    <t xml:space="preserve">Visit Maldives - Resorts &gt; Alila Kothaifaru Maldives</t>
  </si>
  <si>
    <t xml:space="preserve">output/pages/015_alila-kothaifaru-maldives/diving__visitmaldives.com__en-resorts-alila-kothaifaru-maldives.md</t>
  </si>
  <si>
    <t xml:space="preserve">https://visitmaldives.com/en/resorts/amilla-maldives</t>
  </si>
  <si>
    <t xml:space="preserve">Visit Maldives - Resorts &gt; Amilla Maldives</t>
  </si>
  <si>
    <t xml:space="preserve">output/pages/009_amilla-fushi/diving__visitmaldives.com__en-resorts-amilla-maldives.md</t>
  </si>
  <si>
    <t xml:space="preserve">https://www.turquoiseholidays.co.uk/destinations/indian-ocean/maldives/huvafen-fushi/</t>
  </si>
  <si>
    <t xml:space="preserve">Huvafen Fushi Hotel &amp; Resort | Maldives | Turquoise Holidays</t>
  </si>
  <si>
    <t xml:space="preserve">output/pages/111_huvafenfushi-maldives/diving__turquoiseholidays.co.uk__destinations-indian-ocean-maldives-huvafen-fushi.md</t>
  </si>
  <si>
    <t xml:space="preserve">https://www.equatorvillage.com/</t>
  </si>
  <si>
    <t xml:space="preserve">Affordable Maldives Resorts | Equator Village Maldives Official Site</t>
  </si>
  <si>
    <t xml:space="preserve">output/pages/061_equator-village/diving__equatorvillage.com__home.md</t>
  </si>
  <si>
    <t xml:space="preserve">https://www.equatorvillage.com/experiences</t>
  </si>
  <si>
    <t xml:space="preserve">Activities to do in Maldives | Equator Village Maldives</t>
  </si>
  <si>
    <t xml:space="preserve">output/pages/061_equator-village/diving__equatorvillage.com__experiences.md</t>
  </si>
  <si>
    <t xml:space="preserve">https://www.equatorvillage.com/privacy-policy</t>
  </si>
  <si>
    <t xml:space="preserve">Privacy Policy | Data Privacy and Security at Equator Village</t>
  </si>
  <si>
    <t xml:space="preserve">output/pages/061_equator-village/villas__equatorvillage.com__privacy-policy.md</t>
  </si>
  <si>
    <t xml:space="preserve">https://www.equatorvillage.com/about-us</t>
  </si>
  <si>
    <t xml:space="preserve">Boutique Resort Maldives | About Equator Village Gan</t>
  </si>
  <si>
    <t xml:space="preserve">output/pages/061_equator-village/diving__equatorvillage.com__about-us.md</t>
  </si>
  <si>
    <t xml:space="preserve">https://www.equatorvillage.com/offers/book-early-save-big</t>
  </si>
  <si>
    <t xml:space="preserve">Book early, Save big</t>
  </si>
  <si>
    <t xml:space="preserve">output/pages/061_equator-village/offers__equatorvillage.com__offers-book-early-save-big.md</t>
  </si>
  <si>
    <t xml:space="preserve">https://www.chevalblanc.com/en/maison/randheli/</t>
  </si>
  <si>
    <t xml:space="preserve">Cheval Blanc Randheli | Luxury hotel in the Maldives</t>
  </si>
  <si>
    <t xml:space="preserve">output/pages/065_cheval-blanc-randheli/diving__chevalblanc.com__en-maison-randheli.md</t>
  </si>
  <si>
    <t xml:space="preserve">https://www.chevalblanc.com/en/maison/randheli/restaurants-and-bars/the-white/</t>
  </si>
  <si>
    <t xml:space="preserve">output/pages/065_cheval-blanc-randheli/dining__chevalblanc.com__en-maison-randheli-restaurants-and-bars-the-white.md</t>
  </si>
  <si>
    <t xml:space="preserve">https://www.equatorvillage.com/dive</t>
  </si>
  <si>
    <t xml:space="preserve">Dive Resorts Maldives | Equator Village Maldives Diving</t>
  </si>
  <si>
    <t xml:space="preserve">output/pages/061_equator-village/diving__equatorvillage.com__dive.md</t>
  </si>
  <si>
    <t xml:space="preserve">https://www.chevalblanc.com/en/maison/randheli/rooms-and-suites/garden-water-villa-2-bedroom/</t>
  </si>
  <si>
    <t xml:space="preserve">output/pages/065_cheval-blanc-randheli/villas__chevalblanc.com__en-maison-randheli-rooms-and-suites-garden-water-villa-2-bed.md</t>
  </si>
  <si>
    <t xml:space="preserve">https://www.equatorvillage.com/dive/dive-courses</t>
  </si>
  <si>
    <t xml:space="preserve">Maldives Scuba Diving Course | Equator Village Maldives</t>
  </si>
  <si>
    <t xml:space="preserve">output/pages/061_equator-village/diving__equatorvillage.com__dive-dive-courses.md</t>
  </si>
  <si>
    <t xml:space="preserve">https://www.chevalblanc.com/en/maison/randheli/experiences/art-and-design-randheli/</t>
  </si>
  <si>
    <t xml:space="preserve">Art &amp; Design | Cheval Blanc Randheli – Bold Creativity in the Maldives</t>
  </si>
  <si>
    <t xml:space="preserve">output/pages/065_cheval-blanc-randheli/dining__chevalblanc.com__en-maison-randheli-experiences-art-and-design-randheli.md</t>
  </si>
  <si>
    <t xml:space="preserve">https://www.chevalblanc.com/en/maison/randheli/rooms-and-suites/garden-water-villa-1-bedroom/</t>
  </si>
  <si>
    <t xml:space="preserve">output/pages/065_cheval-blanc-randheli/villas__chevalblanc.com__en-maison-randheli-rooms-and-suites-garden-water-villa-1-bed.md</t>
  </si>
  <si>
    <t xml:space="preserve">https://www.chevalblanc.com/en/maison/randheli/experiences/</t>
  </si>
  <si>
    <t xml:space="preserve">Experiences │ Cheval Blanc Maldives Hotel</t>
  </si>
  <si>
    <t xml:space="preserve">output/pages/065_cheval-blanc-randheli/diving__chevalblanc.com__en-maison-randheli-experiences.md</t>
  </si>
  <si>
    <t xml:space="preserve">https://www.equatorvillage.com/faq</t>
  </si>
  <si>
    <t xml:space="preserve">FAQs | Equator Village Maldives</t>
  </si>
  <si>
    <t xml:space="preserve">output/pages/061_equator-village/diving__equatorvillage.com__faq.md</t>
  </si>
  <si>
    <t xml:space="preserve">https://www.chevalblanc.com/en/maison/randheli/rooms-and-suites/lagoon-villa/</t>
  </si>
  <si>
    <t xml:space="preserve">One‑Bedroom Lagoon Villa Maldives – Turquoise Views | Cheval Blanc Randheli</t>
  </si>
  <si>
    <t xml:space="preserve">output/pages/065_cheval-blanc-randheli/diving__chevalblanc.com__en-maison-randheli-rooms-and-suites-lagoon-villa.md</t>
  </si>
  <si>
    <t xml:space="preserve">https://www.equatorvillage.com/sitemap</t>
  </si>
  <si>
    <t xml:space="preserve">Sitemap</t>
  </si>
  <si>
    <t xml:space="preserve">output/pages/061_equator-village/other__equatorvillage.com__sitemap.md</t>
  </si>
  <si>
    <t xml:space="preserve">https://coracoraresorts.com/</t>
  </si>
  <si>
    <t xml:space="preserve">Maldives Resort | It's Freedom Time | Cora Cora Maldives</t>
  </si>
  <si>
    <t xml:space="preserve">output/pages/062_cora-cora-maldives/diving__coracoraresorts.com__home.md</t>
  </si>
  <si>
    <t xml:space="preserve">https://www.chevalblanc.com/en/maison/randheli/wellness/hair-spa-leonor-greyl/</t>
  </si>
  <si>
    <t xml:space="preserve">output/pages/065_cheval-blanc-randheli/spa__chevalblanc.com__en-maison-randheli-wellness-hair-spa-leonor-greyl.md</t>
  </si>
  <si>
    <t xml:space="preserve">https://www.equatorvillage.com/gdpr-compliance</t>
  </si>
  <si>
    <t xml:space="preserve">GDPR Compliance | Equator Village</t>
  </si>
  <si>
    <t xml:space="preserve">output/pages/061_equator-village/villas__equatorvillage.com__gdpr-compliance.md</t>
  </si>
  <si>
    <t xml:space="preserve">https://www.chevalblanc.com/en/maison/randheli/rooms-and-suites/lagoon-garden-villa/</t>
  </si>
  <si>
    <t xml:space="preserve">output/pages/065_cheval-blanc-randheli/villas__chevalblanc.com__en-maison-randheli-rooms-and-suites-lagoon-garden-villa.md</t>
  </si>
  <si>
    <t xml:space="preserve">https://www.equatorvillage.com/wine-dine/veragan-bar</t>
  </si>
  <si>
    <t xml:space="preserve">Maldives Resort Bar | Equator Village Maldives Veragan Bar</t>
  </si>
  <si>
    <t xml:space="preserve">output/pages/061_equator-village/dining__equatorvillage.com__wine-dine-veragan-bar.md</t>
  </si>
  <si>
    <t xml:space="preserve">https://www.chevalblanc.com/en/maison/randheli/experiences/well-being-randheli/</t>
  </si>
  <si>
    <t xml:space="preserve">output/pages/065_cheval-blanc-randheli/excursions__chevalblanc.com__en-maison-randheli-experiences-well-being-randheli.md</t>
  </si>
  <si>
    <t xml:space="preserve">https://www.equatorvillage.com/wine-dine/vaivaru-restaurant</t>
  </si>
  <si>
    <t xml:space="preserve">Maldives Resort Restaurant | Equator Vaivaru Restaurant</t>
  </si>
  <si>
    <t xml:space="preserve">output/pages/061_equator-village/dining__equatorvillage.com__wine-dine-vaivaru-restaurant.md</t>
  </si>
  <si>
    <t xml:space="preserve">https://www.chevalblanc.com/en/maison/randheli/rooms-and-suites/island-villa-1-bedroom/</t>
  </si>
  <si>
    <t xml:space="preserve">One‑Bedroom Island Villa – Luxury Maldives Villa | Cheval Blanc Randheli</t>
  </si>
  <si>
    <t xml:space="preserve">output/pages/065_cheval-blanc-randheli/diving__chevalblanc.com__en-maison-randheli-rooms-and-suites-island-villa-1-bedroom.md</t>
  </si>
  <si>
    <t xml:space="preserve">https://www.maldives.com/resorts/gili-lankanfushi-maldives</t>
  </si>
  <si>
    <t xml:space="preserve">Gili Lankanfushi Maldives | Luxury Overwater Villas in North Malé Atoll</t>
  </si>
  <si>
    <t xml:space="preserve">output/pages/125_gili-lankanfushi/diving__maldives.com__resorts-gili-lankanfushi-maldives.md</t>
  </si>
  <si>
    <t xml:space="preserve">https://www.equatorvillage.com/dive/dive-spots</t>
  </si>
  <si>
    <t xml:space="preserve">Best Diving Spots in Maldives | Equator Village Maldives</t>
  </si>
  <si>
    <t xml:space="preserve">output/pages/061_equator-village/diving__equatorvillage.com__dive-dive-spots.md</t>
  </si>
  <si>
    <t xml:space="preserve">https://coracoraresorts.com/ko/villas/%eb%9d%bc%ea%b5%b0-%eb%b9%8c%eb%9d%bc/</t>
  </si>
  <si>
    <r>
      <rPr>
        <sz val="11"/>
        <color theme="1"/>
        <rFont val="WenQuanYi Zen Hei"/>
        <family val="2"/>
      </rPr>
      <t xml:space="preserve">몰디브 라군 빌라 </t>
    </r>
    <r>
      <rPr>
        <sz val="11"/>
        <color theme="1"/>
        <rFont val="Calibri"/>
        <family val="2"/>
        <charset val="1"/>
      </rPr>
      <t xml:space="preserve">| </t>
    </r>
    <r>
      <rPr>
        <sz val="11"/>
        <color theme="1"/>
        <rFont val="WenQuanYi Zen Hei"/>
        <family val="2"/>
      </rPr>
      <t xml:space="preserve">라군 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</si>
  <si>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output/pages/062_cora-cora-maldives/villas__coracoraresorts.com__ko-villas-eb-9d-bc-ea-b5-b0-eb-b9-8c-eb-9d-bc.md</t>
  </si>
  <si>
    <t xml:space="preserve">https://www.chevalblanc.com/en/maison/randheli/wellness/cheval-blanc-spa-randheli/</t>
  </si>
  <si>
    <t xml:space="preserve">output/pages/065_cheval-blanc-randheli/spa__chevalblanc.com__en-maison-randheli-wellness-cheval-blanc-spa-randheli.md</t>
  </si>
  <si>
    <t xml:space="preserve">https://www.chevalblanc.com/en/maison/randheli/restaurants-and-bars/table-de-partage-randheli/</t>
  </si>
  <si>
    <t xml:space="preserve">output/pages/065_cheval-blanc-randheli/dining__chevalblanc.com__en-maison-randheli-restaurants-and-bars-table-de-partage-ran.md</t>
  </si>
  <si>
    <t xml:space="preserve">https://www.equatorvillage.com/experiences/spa-wellness</t>
  </si>
  <si>
    <t xml:space="preserve">Maldives Budget Resort Spa | Spa &amp; Wellness at Equator Village</t>
  </si>
  <si>
    <t xml:space="preserve">output/pages/061_equator-village/spa__equatorvillage.com__experiences-spa-wellness.md</t>
  </si>
  <si>
    <t xml:space="preserve">https://www.comohotels.com/maldives/como-maalifushi</t>
  </si>
  <si>
    <t xml:space="preserve">Luxury 5 Star Resort in the Maldives | COMO Maalifushi</t>
  </si>
  <si>
    <t xml:space="preserve">output/pages/066_como-maalifushi/diving__comohotels.com__maldives-como-maalifushi.md</t>
  </si>
  <si>
    <t xml:space="preserve">https://www.chevalblanc.com/en/maison/randheli/rooms-and-suites/private-island/</t>
  </si>
  <si>
    <t xml:space="preserve">output/pages/065_cheval-blanc-randheli/villas__chevalblanc.com__en-maison-randheli-rooms-and-suites-private-island.md</t>
  </si>
  <si>
    <t xml:space="preserve">https://www.equatorvillage.com/offers/a-stay-worth-the-wait</t>
  </si>
  <si>
    <t xml:space="preserve">A Stay Worth The Wait</t>
  </si>
  <si>
    <t xml:space="preserve">output/pages/061_equator-village/villas__equatorvillage.com__offers-a-stay-worth-the-wait.md</t>
  </si>
  <si>
    <t xml:space="preserve">https://www.chevalblanc.com/en/maison/randheli/experiences/families-randheli/</t>
  </si>
  <si>
    <t xml:space="preserve">output/pages/065_cheval-blanc-randheli/excursions__chevalblanc.com__en-maison-randheli-experiences-families-randheli.md</t>
  </si>
  <si>
    <t xml:space="preserve">https://coracoraresorts.com/devops-skills-suite-from-ci-cd-to-devsecops/</t>
  </si>
  <si>
    <t xml:space="preserve">DevOps Skills Suite: From CI/CD to DevSecOps - Cora Cora Maldives</t>
  </si>
  <si>
    <t xml:space="preserve">output/pages/062_cora-cora-maldives/diving__coracoraresorts.com__devops-skills-suite-from-ci-cd-to-devsecops.md</t>
  </si>
  <si>
    <t xml:space="preserve">https://www.equatorvillage.com/experiences/sites-of-addu</t>
  </si>
  <si>
    <t xml:space="preserve">Maldives Local Life | Sites of Addu at Equator Village</t>
  </si>
  <si>
    <t xml:space="preserve">output/pages/061_equator-village/diving__equatorvillage.com__experiences-sites-of-addu.md</t>
  </si>
  <si>
    <t xml:space="preserve">https://www.equatorvillage.com/offers</t>
  </si>
  <si>
    <t xml:space="preserve">Resort Deals Maldives | Special Offers at Equator Village</t>
  </si>
  <si>
    <t xml:space="preserve">output/pages/061_equator-village/diving__equatorvillage.com__offers.md</t>
  </si>
  <si>
    <t xml:space="preserve">https://www.letsgo2.com/suites-and-villas/maldives/constance-moofushi/</t>
  </si>
  <si>
    <t xml:space="preserve">output/pages/109_constance-moofushi-resort/diving__letsgo2.com__suites-and-villas-maldives-constance-moofushi.md</t>
  </si>
  <si>
    <t xml:space="preserve">https://www.chevalblanc.com/en/maison/randheli/rooms-and-suites/</t>
  </si>
  <si>
    <t xml:space="preserve">Villas &amp; Bungalows | Cheval Blanc Randheli – Luxury Villas in the Maldives</t>
  </si>
  <si>
    <t xml:space="preserve">output/pages/065_cheval-blanc-randheli/diving__chevalblanc.com__en-maison-randheli-rooms-and-suites.md</t>
  </si>
  <si>
    <t xml:space="preserve">https://www.equatorvillage.com/experiences/culinary-tours</t>
  </si>
  <si>
    <t xml:space="preserve">Culinary Courses in Maldives | Equator Village Culinary Tours</t>
  </si>
  <si>
    <t xml:space="preserve">output/pages/061_equator-village/dining__equatorvillage.com__experiences-culinary-tours.md</t>
  </si>
  <si>
    <t xml:space="preserve">https://www.chevalblanc.com/en/maison/randheli/rooms-and-suites/horizon-villa/</t>
  </si>
  <si>
    <t xml:space="preserve">output/pages/065_cheval-blanc-randheli/villas__chevalblanc.com__en-maison-randheli-rooms-and-suites-horizon-villa.md</t>
  </si>
  <si>
    <t xml:space="preserve">https://www.equatorvillage.com/wine-dine</t>
  </si>
  <si>
    <t xml:space="preserve">Maldives Local Food | Wine &amp; Dine at Equator Village</t>
  </si>
  <si>
    <t xml:space="preserve">output/pages/061_equator-village/dining__equatorvillage.com__wine-dine.md</t>
  </si>
  <si>
    <t xml:space="preserve">https://www.chevalblanc.com/en/maison/randheli/restaurants-and-bars/le-diptyque/</t>
  </si>
  <si>
    <t xml:space="preserve">output/pages/065_cheval-blanc-randheli/dining__chevalblanc.com__en-maison-randheli-restaurants-and-bars-le-diptyque.md</t>
  </si>
  <si>
    <t xml:space="preserve">https://www.letsgo2.com/hotels/maldives/constance-halaveli-resort/</t>
  </si>
  <si>
    <t xml:space="preserve">output/pages/155_constance-halaveli-resort/diving__letsgo2.com__hotels-maldives-constance-halaveli-resort.md</t>
  </si>
  <si>
    <t xml:space="preserve">https://www.equatorvillage.com/stay</t>
  </si>
  <si>
    <t xml:space="preserve">Best Budget Resorts in Maldives | Accommodation at Equator</t>
  </si>
  <si>
    <t xml:space="preserve">output/pages/061_equator-village/diving__equatorvillage.com__stay.md</t>
  </si>
  <si>
    <t xml:space="preserve">https://www.chevalblanc.com/en/maison/randheli/restaurants-and-bars/deelani/</t>
  </si>
  <si>
    <t xml:space="preserve">output/pages/065_cheval-blanc-randheli/dining__chevalblanc.com__en-maison-randheli-restaurants-and-bars-deelani.md</t>
  </si>
  <si>
    <t xml:space="preserve">https://coracoraresorts.com/finding-and-understanding-escort-services-in-pattaya/</t>
  </si>
  <si>
    <t xml:space="preserve">Finding and Understanding Escort Services in Pattaya - Cora Cora Maldives</t>
  </si>
  <si>
    <t xml:space="preserve">output/pages/062_cora-cora-maldives/diving__coracoraresorts.com__finding-and-understanding-escort-services-in-pattaya.md</t>
  </si>
  <si>
    <t xml:space="preserve">https://www.chevalblanc.com/en/maison/randheli/restaurants-and-bars/</t>
  </si>
  <si>
    <t xml:space="preserve">Restaurants &amp; Bars | Cheval Blanc Randheli – Noonu Atoll Culinary Escape</t>
  </si>
  <si>
    <t xml:space="preserve">output/pages/065_cheval-blanc-randheli/dining__chevalblanc.com__en-maison-randheli-restaurants-and-bars.md</t>
  </si>
  <si>
    <t xml:space="preserve">https://www.comohotels.com/maldives/como-maalifushi/experiences/festive</t>
  </si>
  <si>
    <t xml:space="preserve">Festive Experiences 2026 | COMO Maalifushi</t>
  </si>
  <si>
    <t xml:space="preserve">output/pages/066_como-maalifushi/diving__comohotels.com__maldives-como-maalifushi-experiences-festive.md</t>
  </si>
  <si>
    <t xml:space="preserve">https://www.equatorvillage.com/experiences/snorkeling</t>
  </si>
  <si>
    <t xml:space="preserve">Maldives Resort for Snorkeling | Equator Village Maldives</t>
  </si>
  <si>
    <t xml:space="preserve">output/pages/061_equator-village/diving__equatorvillage.com__experiences-snorkeling.md</t>
  </si>
  <si>
    <t xml:space="preserve">https://www.maldives.com/offers/nh-collection-maldives-havodda-resort-festive-deal</t>
  </si>
  <si>
    <t xml:space="preserve">NH Collection Maldives Havodda Resort | Festive Deals | 50% Off | FREE Half Board</t>
  </si>
  <si>
    <t xml:space="preserve">output/pages/039_nh-collection-maldives-havodda-resort/diving__maldives.com__offers-nh-collection-maldives-havodda-resort-festive-deal.md</t>
  </si>
  <si>
    <t xml:space="preserve">https://www.chevalblanc.com/en/maison/randheli/restaurants-and-bars/spa-bar/</t>
  </si>
  <si>
    <t xml:space="preserve">output/pages/065_cheval-blanc-randheli/dining__chevalblanc.com__en-maison-randheli-restaurants-and-bars-spa-bar.md</t>
  </si>
  <si>
    <t xml:space="preserve">https://www.equatorvillage.com/facilities</t>
  </si>
  <si>
    <t xml:space="preserve">Affordable Resorts in Maldives | Facilities at Equator Village</t>
  </si>
  <si>
    <t xml:space="preserve">output/pages/061_equator-village/diving__equatorvillage.com__facilities.md</t>
  </si>
  <si>
    <t xml:space="preserve">https://www.chevalblanc.com/en/maison/randheli/rooms-and-suites/island-villa-2-bedroom/</t>
  </si>
  <si>
    <t xml:space="preserve">output/pages/065_cheval-blanc-randheli/villas__chevalblanc.com__en-maison-randheli-rooms-and-suites-island-villa-2-bedroom.md</t>
  </si>
  <si>
    <t xml:space="preserve">https://www.maldives.com/resorts/four-seasons-resort-maldives-at-landaa-giraavaru</t>
  </si>
  <si>
    <t xml:space="preserve">Four Seasons Resort Maldives at Landaa Giraavaru | Luxury Resort in Baa Atoll</t>
  </si>
  <si>
    <t xml:space="preserve">output/pages/087_four-seasons-resort-maldives-at-landaa-giraavaru/diving__maldives.com__resorts-four-seasons-resort-maldives-at-landaa-giraavaru.md</t>
  </si>
  <si>
    <t xml:space="preserve">https://www.equatorvillage.com/wine-dine/private-dining</t>
  </si>
  <si>
    <t xml:space="preserve">Private Dining Maldives | Equator Village Private Dining</t>
  </si>
  <si>
    <t xml:space="preserve">output/pages/061_equator-village/dining__equatorvillage.com__wine-dine-private-dining.md</t>
  </si>
  <si>
    <t xml:space="preserve">https://www.chevalblanc.com/en/maison/randheli/press/</t>
  </si>
  <si>
    <t xml:space="preserve">output/pages/065_cheval-blanc-randheli/downloads__chevalblanc.com__en-maison-randheli-press.md</t>
  </si>
  <si>
    <t xml:space="preserve">https://coracoraresorts.com/ko/offer/special-deal/</t>
  </si>
  <si>
    <t xml:space="preserve">Special Deal #CoraVidaLoca - Cora Cora Maldives</t>
  </si>
  <si>
    <t xml:space="preserve">output/pages/062_cora-cora-maldives/diving__coracoraresorts.com__ko-offer-special-deal.md</t>
  </si>
  <si>
    <t xml:space="preserve">https://www.equatorvillage.com/dive/wreck-diving</t>
  </si>
  <si>
    <t xml:space="preserve">Best Dive Sites in Maldives | Equator Village Wreck Diving</t>
  </si>
  <si>
    <t xml:space="preserve">output/pages/061_equator-village/diving__equatorvillage.com__dive-wreck-diving.md</t>
  </si>
  <si>
    <t xml:space="preserve">https://www.chevalblanc.com/en/maison/randheli/rooms-and-suites/water-villa/</t>
  </si>
  <si>
    <t xml:space="preserve">Water Villa Luxury Maldives | Cheval Blanc Randheli</t>
  </si>
  <si>
    <t xml:space="preserve">output/pages/065_cheval-blanc-randheli/diving__chevalblanc.com__en-maison-randheli-rooms-and-suites-water-villa.md</t>
  </si>
  <si>
    <t xml:space="preserve">https://coracoraresorts.com/villas/two-bedroom-family-beach-pool-villa/</t>
  </si>
  <si>
    <t xml:space="preserve">Family Hotels in Maldives | 2 Bedroom Family Beach Pool Villa</t>
  </si>
  <si>
    <t xml:space="preserve">output/pages/062_cora-cora-maldives/diving__coracoraresorts.com__villas-two-bedroom-family-beach-pool-villa.md</t>
  </si>
  <si>
    <t xml:space="preserve">https://www.chevalblanc.com/en/maison/randheli/experiences/couples-randheli/</t>
  </si>
  <si>
    <t xml:space="preserve">output/pages/065_cheval-blanc-randheli/excursions__chevalblanc.com__en-maison-randheli-experiences-couples-randheli.md</t>
  </si>
  <si>
    <t xml:space="preserve">https://www.equatorvillage.com/experiences/village-tours</t>
  </si>
  <si>
    <t xml:space="preserve">Excursions in Maldives | Equator | Maldives Local Experience</t>
  </si>
  <si>
    <t xml:space="preserve">output/pages/061_equator-village/diving__equatorvillage.com__experiences-village-tours.md</t>
  </si>
  <si>
    <t xml:space="preserve">https://www.chevalblanc.com/en/maison/randheli/restaurants-and-bars/wine-cigar-lounge/</t>
  </si>
  <si>
    <t xml:space="preserve">output/pages/065_cheval-blanc-randheli/dining__chevalblanc.com__en-maison-randheli-restaurants-and-bars-wine-cigar-lounge.md</t>
  </si>
  <si>
    <t xml:space="preserve">https://www.letsgo2.com/hotels/maldives/oblu-select-lobigili/</t>
  </si>
  <si>
    <t xml:space="preserve">output/pages/115_oblu-select-by-atmosphere-at-sangeli/diving__letsgo2.com__hotels-maldives-oblu-select-lobigili.md</t>
  </si>
  <si>
    <t xml:space="preserve">https://www.equatorvillage.com/stay/family-room</t>
  </si>
  <si>
    <t xml:space="preserve">Affordable Family Resort Maldives | Equator Family Room</t>
  </si>
  <si>
    <t xml:space="preserve">output/pages/061_equator-village/diving__equatorvillage.com__stay-family-room.md</t>
  </si>
  <si>
    <t xml:space="preserve">https://www.chevalblanc.com/en/maison/randheli/restaurants-and-bars/le-1947-randheli/</t>
  </si>
  <si>
    <t xml:space="preserve">output/pages/065_cheval-blanc-randheli/dining__chevalblanc.com__en-maison-randheli-restaurants-and-bars-le-1947-randheli.md</t>
  </si>
  <si>
    <t xml:space="preserve">https://www.chevalblanc.com/en/maison/randheli/wellness/</t>
  </si>
  <si>
    <t xml:space="preserve">Spa &amp; Wellness  | Cheval Blanc Randheli – Guerlain Spa in the Maldives</t>
  </si>
  <si>
    <t xml:space="preserve">output/pages/065_cheval-blanc-randheli/spa__chevalblanc.com__en-maison-randheli-wellness.md</t>
  </si>
  <si>
    <t xml:space="preserve">https://www.chevalblanc.com/en/maison/randheli/experiences/adventures-destination-randheli/</t>
  </si>
  <si>
    <t xml:space="preserve">output/pages/065_cheval-blanc-randheli/excursions__chevalblanc.com__en-maison-randheli-experiences-adventures-destination-randhe.md</t>
  </si>
  <si>
    <t xml:space="preserve">https://www.maldives.com/offers/cinnamon-dhonveli-romantic-escape</t>
  </si>
  <si>
    <t xml:space="preserve">Cinnamon Dhonveli | Honeymoon | 10% Off | All Inclusive | Water Bungalow | Speedboat</t>
  </si>
  <si>
    <t xml:space="preserve">output/pages/159_cinnamon-dhonveli-maldives/wedding__maldives.com__offers-cinnamon-dhonveli-romantic-escape.md</t>
  </si>
  <si>
    <t xml:space="preserve">https://www.chevalblanc.com/en/maison/randheli/restaurants-and-bars/white-bar-randheli/</t>
  </si>
  <si>
    <t xml:space="preserve">output/pages/065_cheval-blanc-randheli/dining__chevalblanc.com__en-maison-randheli-restaurants-and-bars-white-bar-randheli.md</t>
  </si>
  <si>
    <t xml:space="preserve">https://www.equatorvillage.com/offers/last-minute-flash-offer</t>
  </si>
  <si>
    <t xml:space="preserve">Last Minute Getaway Deal</t>
  </si>
  <si>
    <t xml:space="preserve">output/pages/061_equator-village/offers__equatorvillage.com__offers-last-minute-flash-offer.md</t>
  </si>
  <si>
    <t xml:space="preserve">https://www.maldives.com/resorts/patina-maldives-fari-islands</t>
  </si>
  <si>
    <t xml:space="preserve">Patina Maldives, Fari Islands 2026 Deals | Maldives.com</t>
  </si>
  <si>
    <t xml:space="preserve">output/pages/158_patina-maldives-fari-islands/diving__maldives.com__resorts-patina-maldives-fari-islands.md</t>
  </si>
  <si>
    <t xml:space="preserve">https://www.equatorvillage.com/experiences/water-sports</t>
  </si>
  <si>
    <t xml:space="preserve">Water Sports Activities in Maldives | Equator Village Maldives</t>
  </si>
  <si>
    <t xml:space="preserve">output/pages/061_equator-village/diving__equatorvillage.com__experiences-water-sports.md</t>
  </si>
  <si>
    <t xml:space="preserve">https://www.equatorvillage.com/experiences/diving</t>
  </si>
  <si>
    <t xml:space="preserve">Scuba Diving Resort in Maldives | Equator Village Maldives</t>
  </si>
  <si>
    <t xml:space="preserve">output/pages/061_equator-village/diving__equatorvillage.com__experiences-diving.md</t>
  </si>
  <si>
    <t xml:space="preserve">https://coracoraresorts.com/zh-hans/villas/%e5%a4%8d%e5%bc%8f%e6%b3%bb%e6%b9%96%e6%b3%b3%e6%b1%a0%e5%88%ab%e5%a2%85/</t>
  </si>
  <si>
    <r>
      <rPr>
        <sz val="11"/>
        <color theme="1"/>
        <rFont val="WenQuanYi Zen Hei"/>
        <family val="2"/>
      </rPr>
      <t xml:space="preserve">复式泻湖泳池别墅 </t>
    </r>
    <r>
      <rPr>
        <sz val="11"/>
        <color theme="1"/>
        <rFont val="Calibri"/>
        <family val="2"/>
        <charset val="1"/>
      </rPr>
      <t xml:space="preserve">| </t>
    </r>
    <r>
      <rPr>
        <sz val="11"/>
        <color theme="1"/>
        <rFont val="WenQuanYi Zen Hei"/>
        <family val="2"/>
      </rPr>
      <t xml:space="preserve">马尔代夫科拉科拉</t>
    </r>
  </si>
  <si>
    <t xml:space="preserve">output/pages/062_cora-cora-maldives/villas__coracoraresorts.com__zh-hans-villas-e5-a4-8d-e5-bc-8f-e6-b3-bb-e6-b9-96-e6-b3-b3-.md</t>
  </si>
  <si>
    <t xml:space="preserve">https://coracoraresorts.com/about-us/</t>
  </si>
  <si>
    <t xml:space="preserve">About Us | Luxury Resort Maldives | Cora Cora Maldives |</t>
  </si>
  <si>
    <t xml:space="preserve">output/pages/062_cora-cora-maldives/diving__coracoraresorts.com__about-us.md</t>
  </si>
  <si>
    <t xml:space="preserve">https://www.equatorvillage.com/blog/</t>
  </si>
  <si>
    <t xml:space="preserve">Dreamy Island Stories | Equator Village Blog</t>
  </si>
  <si>
    <t xml:space="preserve">output/pages/061_equator-village/villas__equatorvillage.com__blog.md</t>
  </si>
  <si>
    <t xml:space="preserve">https://www.maldives.com/offers/villa-park-festive-romantic-escape</t>
  </si>
  <si>
    <t xml:space="preserve">Villa Park | Festive Romance | 15% off | All-Inclusive</t>
  </si>
  <si>
    <t xml:space="preserve">output/pages/176_villa-park-sun-island/wedding__maldives.com__offers-villa-park-festive-romantic-escape.md</t>
  </si>
  <si>
    <t xml:space="preserve">https://www.equatorvillage.com</t>
  </si>
  <si>
    <t xml:space="preserve">https://www.letsgo2.com/hotels/maldives/ozen-reserve-bolifushi/</t>
  </si>
  <si>
    <t xml:space="preserve">output/pages/005_bolifushi-island-resort/diving__letsgo2.com__hotels-maldives-ozen-reserve-bolifushi.md</t>
  </si>
  <si>
    <t xml:space="preserve">https://www.equatorvillage.com/blog</t>
  </si>
  <si>
    <t xml:space="preserve">https://www.equatorvillage.com/stay/standard-room</t>
  </si>
  <si>
    <t xml:space="preserve">Best Affordable Resorts in Maldives | Equator Standard Room</t>
  </si>
  <si>
    <t xml:space="preserve">output/pages/061_equator-village/diving__equatorvillage.com__stay-standard-room.md</t>
  </si>
  <si>
    <t xml:space="preserve">https://equatorvillage.com</t>
  </si>
  <si>
    <t xml:space="preserve">https://coracoraresorts.com/ko/villas/%eb%b9%84%ec%b9%98-%ed%92%80-%ec%8a%a4%ec%9c%84%ed%8a%b8/</t>
  </si>
  <si>
    <r>
      <rPr>
        <sz val="11"/>
        <color theme="1"/>
        <rFont val="WenQuanYi Zen Hei"/>
        <family val="2"/>
      </rPr>
      <t xml:space="preserve">비치 풀 스위트를 갖춘 최고의 몰디브 리조트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</si>
  <si>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output/pages/062_cora-cora-maldives/villas__coracoraresorts.com__ko-villas-eb-b9-84-ec-b9-98-ed-92-80-ec-8a-a4-ec-9c-84-ed-8a.md</t>
  </si>
  <si>
    <t xml:space="preserve">http://www.equatorvillage.com</t>
  </si>
  <si>
    <t xml:space="preserve">https://coracoraresorts.com/ru/dining/tazaa/</t>
  </si>
  <si>
    <t xml:space="preserve">Tazäa® - Cora Cora Maldives - Исследуйте вкусы</t>
  </si>
  <si>
    <t xml:space="preserve">output/pages/062_cora-cora-maldives/dining__coracoraresorts.com__ru-dining-tazaa.md</t>
  </si>
  <si>
    <t xml:space="preserve">https://www.maldives.com/resorts/avani-fares-maldives-resort</t>
  </si>
  <si>
    <t xml:space="preserve">Avani+ Fares Maldives Resort | Luxury Resort in Baa Atoll</t>
  </si>
  <si>
    <t xml:space="preserve">output/pages/122_avani-fares-maldives/diving__maldives.com__resorts-avani-fares-maldives-resort.md</t>
  </si>
  <si>
    <t xml:space="preserve">https://www.maldives.com/resorts/fihalhohi-maldives</t>
  </si>
  <si>
    <t xml:space="preserve">Fihalhohi Island Resort | Beachfront Retreat in South Malé Atoll, Maldives</t>
  </si>
  <si>
    <t xml:space="preserve">output/pages/055_fihaalhohi-maldives/dining__maldives.com__resorts-fihalhohi-maldives.md</t>
  </si>
  <si>
    <t xml:space="preserve">https://coracoraresorts.com/fr/villas/beach-villa/</t>
  </si>
  <si>
    <t xml:space="preserve">Maldives Beach Villa | Cora Cora Maldives</t>
  </si>
  <si>
    <t xml:space="preserve">output/pages/062_cora-cora-maldives/diving__coracoraresorts.com__fr-villas-beach-villa.md</t>
  </si>
  <si>
    <t xml:space="preserve">https://www.maldives.com/resorts/constance-halaveli-maldives</t>
  </si>
  <si>
    <t xml:space="preserve">Constance Halaveli | Luxury Resort in North Ari Atoll, Maldives</t>
  </si>
  <si>
    <t xml:space="preserve">output/pages/155_constance-halaveli-resort/diving__maldives.com__resorts-constance-halaveli-maldives.md</t>
  </si>
  <si>
    <t xml:space="preserve">https://coracoraresorts.com/ko/villas/%ed%88%ac-%eb%b2%a0%eb%93%9c%eb%a3%b8-%ed%8c%a8%eb%b0%80%eb%a6%ac-%eb%b9%84%ec%b9%98-%ed%92%80%eb%b9%8c%eb%9d%bc/</t>
  </si>
  <si>
    <r>
      <rPr>
        <sz val="11"/>
        <color theme="1"/>
        <rFont val="WenQuanYi Zen Hei"/>
        <family val="2"/>
      </rPr>
      <t xml:space="preserve">몰디브의 가족 호텔 </t>
    </r>
    <r>
      <rPr>
        <sz val="11"/>
        <color theme="1"/>
        <rFont val="Calibri"/>
        <family val="2"/>
        <charset val="1"/>
      </rPr>
      <t xml:space="preserve">| </t>
    </r>
    <r>
      <rPr>
        <sz val="11"/>
        <color theme="1"/>
        <rFont val="WenQuanYi Zen Hei"/>
        <family val="2"/>
      </rPr>
      <t xml:space="preserve">투 베드룸 패밀리 비치 풀빌라</t>
    </r>
  </si>
  <si>
    <t xml:space="preserve">output/pages/062_cora-cora-maldives/villas__coracoraresorts.com__ko-villas-ed-88-ac-eb-b2-a0-eb-93-9c-eb-a3-b8-ed-8c-a8-eb-b0.md</t>
  </si>
  <si>
    <t xml:space="preserve">https://www.maldives.com/resorts/kandolhu-maldives</t>
  </si>
  <si>
    <t xml:space="preserve">Kandolhu Maldives | Intimate Luxury Resort in North Ari Atoll</t>
  </si>
  <si>
    <t xml:space="preserve">output/pages/074_kandolhu-island-maldives/diving__maldives.com__resorts-kandolhu-maldives.md</t>
  </si>
  <si>
    <t xml:space="preserve">https://coracoraresorts.com/fr/offer/book-direct/</t>
  </si>
  <si>
    <t xml:space="preserve">Book Direct Exclusive Offer - Cora Cora Maldives</t>
  </si>
  <si>
    <t xml:space="preserve">output/pages/062_cora-cora-maldives/diving__coracoraresorts.com__fr-offer-book-direct.md</t>
  </si>
  <si>
    <t xml:space="preserve">https://www.letsgo2.com/hotels/maldives/ozen-life-maadhoo/</t>
  </si>
  <si>
    <t xml:space="preserve">output/pages/041_ozen-by-atmosphere-at-maadhoo/diving__letsgo2.com__hotels-maldives-ozen-life-maadhoo.md</t>
  </si>
  <si>
    <t xml:space="preserve">https://www.maldives.com/offers/niva-kuramathi-snorkelling-holiday-deal</t>
  </si>
  <si>
    <t xml:space="preserve">NIVA Kuramathi | Snorkelling Holiday | 15% Off | Dine Around All-Inclusive Deal</t>
  </si>
  <si>
    <t xml:space="preserve">output/pages/166_kuramathi-maldives/diving__maldives.com__offers-niva-kuramathi-snorkelling-holiday-deal.md</t>
  </si>
  <si>
    <t xml:space="preserve">https://coracoraresorts.com/zh-hans/</t>
  </si>
  <si>
    <r>
      <rPr>
        <sz val="11"/>
        <color theme="1"/>
        <rFont val="WenQuanYi Zen Hei"/>
        <family val="2"/>
      </rPr>
      <t xml:space="preserve">马尔代夫度假村 </t>
    </r>
    <r>
      <rPr>
        <sz val="11"/>
        <color theme="1"/>
        <rFont val="Calibri"/>
        <family val="2"/>
        <charset val="1"/>
      </rPr>
      <t xml:space="preserve">| </t>
    </r>
    <r>
      <rPr>
        <sz val="11"/>
        <color theme="1"/>
        <rFont val="WenQuanYi Zen Hei"/>
        <family val="2"/>
      </rPr>
      <t xml:space="preserve">自由时刻 </t>
    </r>
    <r>
      <rPr>
        <sz val="11"/>
        <color theme="1"/>
        <rFont val="Calibri"/>
        <family val="2"/>
        <charset val="1"/>
      </rPr>
      <t xml:space="preserve">| </t>
    </r>
    <r>
      <rPr>
        <sz val="11"/>
        <color theme="1"/>
        <rFont val="WenQuanYi Zen Hei"/>
        <family val="2"/>
      </rPr>
      <t xml:space="preserve">马尔代夫科拉科拉度假村</t>
    </r>
  </si>
  <si>
    <t xml:space="preserve">output/pages/062_cora-cora-maldives/other__coracoraresorts.com__zh-hans.md</t>
  </si>
  <si>
    <t xml:space="preserve">https://www.jaresortshotels.com/maldives/ja-manafaru</t>
  </si>
  <si>
    <t xml:space="preserve">Forbes Recommended |Luxury Resorts in the Maldives Island | Official Site JA Manafaru Maldives</t>
  </si>
  <si>
    <t xml:space="preserve">output/pages/068_ja-manafaru/diving__jaresortshotels.com__maldives-ja-manafaru.md</t>
  </si>
  <si>
    <t xml:space="preserve">https://www.maldives.com/offers/niva-kurumba-maldives-autumn-escape</t>
  </si>
  <si>
    <t xml:space="preserve">NIVA Kurumba Maldives | Autumn Escape | 30% Off |  Dine-Around All Inclusive</t>
  </si>
  <si>
    <t xml:space="preserve">output/pages/173_kurumba-maldives/diving__maldives.com__offers-niva-kurumba-maldives-autumn-escape.md</t>
  </si>
  <si>
    <t xml:space="preserve">https://coracoraresorts.com/ko/villas/</t>
  </si>
  <si>
    <r>
      <rPr>
        <sz val="11"/>
        <color theme="1"/>
        <rFont val="WenQuanYi Zen Hei"/>
        <family val="2"/>
      </rPr>
      <t xml:space="preserve">휴식을 위한 몰디브 최고의 리조트 </t>
    </r>
    <r>
      <rPr>
        <sz val="11"/>
        <color theme="1"/>
        <rFont val="Calibri"/>
        <family val="2"/>
        <charset val="1"/>
      </rPr>
      <t xml:space="preserve">| </t>
    </r>
    <r>
      <rPr>
        <sz val="11"/>
        <color theme="1"/>
        <rFont val="WenQuanYi Zen Hei"/>
        <family val="2"/>
      </rPr>
      <t xml:space="preserve">코라 코라 몰디브 객실</t>
    </r>
  </si>
  <si>
    <t xml:space="preserve">output/pages/062_cora-cora-maldives/villas__coracoraresorts.com__ko-villas.md</t>
  </si>
  <si>
    <t xml:space="preserve">https://www.jaresortshotels.com/maldives/ja-manafaru/wellness</t>
  </si>
  <si>
    <t xml:space="preserve">Wellness Resort Maldives| Wellness | JA Manafaru</t>
  </si>
  <si>
    <t xml:space="preserve">output/pages/068_ja-manafaru/spa__jaresortshotels.com__maldives-ja-manafaru-wellness.md</t>
  </si>
  <si>
    <t xml:space="preserve">https://www.jaresortshotels.com/maldives/ja-manafaru/offers</t>
  </si>
  <si>
    <t xml:space="preserve">Hotels Specials Dubai, Maldives, Scotland | JA Resorts &amp; Hotels</t>
  </si>
  <si>
    <t xml:space="preserve">output/pages/068_ja-manafaru/diving__jaresortshotels.com__maldives-ja-manafaru-offers.md</t>
  </si>
  <si>
    <t xml:space="preserve">https://coracoraresorts.com/ja/villas/%e3%83%93%e3%83%bc%e3%83%81-%e3%83%b4%e3%82%a3%e3%83%a9/</t>
  </si>
  <si>
    <t xml:space="preserve">モルディブ ビーチ ヴィラ｜コラコラ モルディブ</t>
  </si>
  <si>
    <t xml:space="preserve">output/pages/062_cora-cora-maldives/villas__coracoraresorts.com__ja-villas-e3-83-93-e3-83-bc-e3-83-81-e3-83-b4-e3-82-a3-e3-83.md</t>
  </si>
  <si>
    <t xml:space="preserve">https://www.maldives.com/offers/baglioni-maldives-all-inclusive-deal</t>
  </si>
  <si>
    <t xml:space="preserve">Baglioni Maldives | Romantic Deal | 25% Off | All-Inclusive</t>
  </si>
  <si>
    <t xml:space="preserve">output/pages/014_baglioni-resort-maldives/diving__maldives.com__offers-baglioni-maldives-all-inclusive-deal.md</t>
  </si>
  <si>
    <t xml:space="preserve">https://coracoraresorts.com/zh-hans/dining/acquapazza/</t>
  </si>
  <si>
    <t xml:space="preserve">Acquapazza® - Cora Cora Maldives</t>
  </si>
  <si>
    <t xml:space="preserve">output/pages/062_cora-cora-maldives/dining__coracoraresorts.com__zh-hans-dining-acquapazza.md</t>
  </si>
  <si>
    <t xml:space="preserve">https://coracoraresorts.com/data-analysis-remote-data-jobs-skills-methods-and-careers/</t>
  </si>
  <si>
    <t xml:space="preserve">Data Analysis &amp; Remote Data Jobs: Skills, Methods, and Careers - Cora Cora Maldives</t>
  </si>
  <si>
    <t xml:space="preserve">output/pages/062_cora-cora-maldives/diving__coracoraresorts.com__data-analysis-remote-data-jobs-skills-methods-and-careers.md</t>
  </si>
  <si>
    <t xml:space="preserve">https://www.maldives.com/offers/cora-cora-maldives-festive-deal</t>
  </si>
  <si>
    <t xml:space="preserve">Cora Cora Maldives | Festive Deal | 10% off | Free Premium All Inclusive</t>
  </si>
  <si>
    <t xml:space="preserve">output/pages/062_cora-cora-maldives/diving__maldives.com__offers-cora-cora-maldives-festive-deal.md</t>
  </si>
  <si>
    <t xml:space="preserve">https://www.jaresortshotels.com/maldives/ja-manafaru/dining</t>
  </si>
  <si>
    <t xml:space="preserve">Best Luxury Restaurants in Dubai, Maldives and Scotland | JA Resorts &amp; Hotels</t>
  </si>
  <si>
    <t xml:space="preserve">output/pages/068_ja-manafaru/dining__jaresortshotels.com__maldives-ja-manafaru-dining.md</t>
  </si>
  <si>
    <t xml:space="preserve">https://equatorvillage.com/gdpr-compliance</t>
  </si>
  <si>
    <t xml:space="preserve">https://www.equatorvillage.com/blog/2026/03/23/an-exotic-eid-getaway-awaits-at-equator-village/</t>
  </si>
  <si>
    <t xml:space="preserve">An Exotic Eid Getaway Awaits at Equator Village</t>
  </si>
  <si>
    <t xml:space="preserve">output/pages/061_equator-village/villas__equatorvillage.com__blog-2026-03-23-an-exotic-eid-getaway-awaits-at-equator-vill.md</t>
  </si>
  <si>
    <t xml:space="preserve">https://www.equatorvillage.com/blog/2026/01/21/discover-the-maldives-island-life-at-equator-village/</t>
  </si>
  <si>
    <t xml:space="preserve">Discover the Maldives’ Island Life at Equator Village | Equator Village | Blog</t>
  </si>
  <si>
    <t xml:space="preserve">output/pages/061_equator-village/diving__equatorvillage.com__blog-2026-01-21-discover-the-maldives-island-life-at-equator.md</t>
  </si>
  <si>
    <t xml:space="preserve">https://www.jaresortshotels.com/maldives/ja-manafaru/experiences</t>
  </si>
  <si>
    <t xml:space="preserve">Things to do in Dubai, Scotland, Maldives | Experiences | JA Resorts &amp; Hotels</t>
  </si>
  <si>
    <t xml:space="preserve">output/pages/068_ja-manafaru/diving__jaresortshotels.com__maldives-ja-manafaru-experiences.md</t>
  </si>
  <si>
    <t xml:space="preserve">https://www.maldives.com/offers/soneva-fushi-all-inclusive-deal</t>
  </si>
  <si>
    <t xml:space="preserve">Soneva Fushi | Ultra Luxurious Family All-Inclusive Offer</t>
  </si>
  <si>
    <t xml:space="preserve">output/pages/141_soneva-fushi-resort/kids__maldives.com__offers-soneva-fushi-all-inclusive-deal.md</t>
  </si>
  <si>
    <t xml:space="preserve">https://www.equatorvillage.com/blog/2025/07/02/discover-the-living-history-of-addu-atoll/</t>
  </si>
  <si>
    <t xml:space="preserve">Discover the Living History of Addu Atoll | Equator village | Blog</t>
  </si>
  <si>
    <t xml:space="preserve">output/pages/061_equator-village/excursions__equatorvillage.com__blog-2025-07-02-discover-the-living-history-of-addu-atoll.md</t>
  </si>
  <si>
    <t xml:space="preserve">https://www.equatorvillage.com/blog/2025/06/30/maldives-travel-tips-for-the-curious-explorer/</t>
  </si>
  <si>
    <t xml:space="preserve">Maldives Travel Tips for the Curious Explorer | Equator village | Blog</t>
  </si>
  <si>
    <t xml:space="preserve">output/pages/061_equator-village/diving__equatorvillage.com__blog-2025-06-30-maldives-travel-tips-for-the-curious-explore.md</t>
  </si>
  <si>
    <t xml:space="preserve">https://www.equatorvillage.com/blog/2020/05/12/self-care-and-mental-well-being/</t>
  </si>
  <si>
    <t xml:space="preserve">Self-care and mental well being</t>
  </si>
  <si>
    <t xml:space="preserve">output/pages/061_equator-village/other__equatorvillage.com__blog-2020-05-12-self-care-and-mental-well-being.md</t>
  </si>
  <si>
    <t xml:space="preserve">https://equatorvillage.com/</t>
  </si>
  <si>
    <t xml:space="preserve">https://www.maldives.com/resorts/niyama-private-island-maldives</t>
  </si>
  <si>
    <t xml:space="preserve">Niyama Private Islands Maldives 2026 Deals | Maldives.com</t>
  </si>
  <si>
    <t xml:space="preserve">output/pages/117_niyama-maldives/diving__maldives.com__resorts-niyama-private-island-maldives.md</t>
  </si>
  <si>
    <t xml:space="preserve">https://www.jaresortshotels.com/maldives/ja-manafaru/festive</t>
  </si>
  <si>
    <t xml:space="preserve">Festive Season | JA Manafaru</t>
  </si>
  <si>
    <t xml:space="preserve">output/pages/068_ja-manafaru/diving__jaresortshotels.com__maldives-ja-manafaru-festive.md</t>
  </si>
  <si>
    <t xml:space="preserve">https://www.equatorvillage.com/blog/2025/12/22/an-exotic-festive-season-awaits-at-equator-village/</t>
  </si>
  <si>
    <t xml:space="preserve">An Exotic Festive Season Awaits at Equator Village | Equator Village | Blog</t>
  </si>
  <si>
    <t xml:space="preserve">output/pages/061_equator-village/villas__equatorvillage.com__blog-2025-12-22-an-exotic-festive-season-awaits-at-equator-v.md</t>
  </si>
  <si>
    <t xml:space="preserve">https://www.maldives.com/resorts/saii-lagoon-maldives-curio-collection-by-hilton</t>
  </si>
  <si>
    <t xml:space="preserve">Discover SAii Lagoon Maldives | Packages for 2025</t>
  </si>
  <si>
    <t xml:space="preserve">output/pages/045_saii-lagoon-maldives/diving__maldives.com__resorts-saii-lagoon-maldives-curio-collection-by-hilton.md</t>
  </si>
  <si>
    <t xml:space="preserve">https://www.maldives.com/resorts/lux-south-ari-atoll-maldives</t>
  </si>
  <si>
    <t xml:space="preserve">"LUX* South Ari Atoll Maldives | Luxury Island Resort</t>
  </si>
  <si>
    <t xml:space="preserve">output/pages/180_lux-south-ari-atoll-maldives/diving__maldives.com__resorts-lux-south-ari-atoll-maldives.md</t>
  </si>
  <si>
    <t xml:space="preserve">https://www.jaresortshotels.com/maldives/ja-manafaru/gallery</t>
  </si>
  <si>
    <t xml:space="preserve">Gallery | Explore More Images of JA Resorts &amp; Hotels</t>
  </si>
  <si>
    <t xml:space="preserve">output/pages/068_ja-manafaru/diving__jaresortshotels.com__maldives-ja-manafaru-gallery.md</t>
  </si>
  <si>
    <t xml:space="preserve">https://www.maldives.com/resorts/mercure-maldives-kooddoo</t>
  </si>
  <si>
    <t xml:space="preserve">Mercure Maldives Kooddoo Resort | Adults-Only Boutique Retreat</t>
  </si>
  <si>
    <t xml:space="preserve">output/pages/113_mercure-maldives-kooddoo/dining__maldives.com__resorts-mercure-maldives-kooddoo.md</t>
  </si>
  <si>
    <t xml:space="preserve">https://coracoraresorts.com/fr/sustainability/</t>
  </si>
  <si>
    <t xml:space="preserve">Sustainability at Cora Cora Maldives | Green Globe Certified Resort</t>
  </si>
  <si>
    <t xml:space="preserve">output/pages/062_cora-cora-maldives/diving__coracoraresorts.com__fr-sustainability.md</t>
  </si>
  <si>
    <t xml:space="preserve">https://coracoraresorts.com/moments/</t>
  </si>
  <si>
    <t xml:space="preserve">Unforgettable Moments in Maldives | Cora Cora Maldives</t>
  </si>
  <si>
    <t xml:space="preserve">output/pages/062_cora-cora-maldives/diving__coracoraresorts.com__moments.md</t>
  </si>
  <si>
    <t xml:space="preserve">https://coracoraresorts.com/jamaica-meets-the-maldives/</t>
  </si>
  <si>
    <t xml:space="preserve">Jamaica meets the Maldives - Cora Cora Maldives</t>
  </si>
  <si>
    <t xml:space="preserve">output/pages/062_cora-cora-maldives/diving__coracoraresorts.com__jamaica-meets-the-maldives.md</t>
  </si>
  <si>
    <t xml:space="preserve">https://www.jaresortshotels.com/maldives/ja-manafaru/meetings-events</t>
  </si>
  <si>
    <t xml:space="preserve">Events &amp; Conferences | JA Resorts &amp; Hotels Dubai</t>
  </si>
  <si>
    <t xml:space="preserve">output/pages/068_ja-manafaru/events__jaresortshotels.com__maldives-ja-manafaru-meetings-events.md</t>
  </si>
  <si>
    <t xml:space="preserve">https://www.maldives.com/offers/niva-dhigali-christmas-deal</t>
  </si>
  <si>
    <t xml:space="preserve">NIVA Dhigali | Christmas Deal | 35% Discount | All Inclusive</t>
  </si>
  <si>
    <t xml:space="preserve">output/pages/033_dhigali-maldives/offers__maldives.com__offers-niva-dhigali-christmas-deal.md</t>
  </si>
  <si>
    <t xml:space="preserve">https://www.jaresortshotels.com/maldives/ja-manafaru/gallery?page=3&amp;category=ja-manafaru</t>
  </si>
  <si>
    <t xml:space="preserve">https://www.equatorvillage.com/blog/archives/</t>
  </si>
  <si>
    <t xml:space="preserve">Archives</t>
  </si>
  <si>
    <t xml:space="preserve">output/pages/061_equator-village/other__equatorvillage.com__blog-archives.md</t>
  </si>
  <si>
    <t xml:space="preserve">https://coracoraresorts.com/ko/wellness/</t>
  </si>
  <si>
    <r>
      <rPr>
        <sz val="11"/>
        <color theme="1"/>
        <rFont val="WenQuanYi Zen Hei"/>
        <family val="2"/>
      </rPr>
      <t xml:space="preserve">몰디브 웰니스 리조트 </t>
    </r>
    <r>
      <rPr>
        <sz val="11"/>
        <color theme="1"/>
        <rFont val="Calibri"/>
        <family val="2"/>
        <charset val="1"/>
      </rPr>
      <t xml:space="preserve">| </t>
    </r>
    <r>
      <rPr>
        <sz val="11"/>
        <color theme="1"/>
        <rFont val="WenQuanYi Zen Hei"/>
        <family val="2"/>
      </rPr>
      <t xml:space="preserve">코라 코라 몰디브 스파 </t>
    </r>
    <r>
      <rPr>
        <sz val="11"/>
        <color theme="1"/>
        <rFont val="Calibri"/>
        <family val="2"/>
        <charset val="1"/>
      </rPr>
      <t xml:space="preserve">&amp; </t>
    </r>
    <r>
      <rPr>
        <sz val="11"/>
        <color theme="1"/>
        <rFont val="WenQuanYi Zen Hei"/>
        <family val="2"/>
      </rPr>
      <t xml:space="preserve">웰니스</t>
    </r>
  </si>
  <si>
    <t xml:space="preserve">output/pages/062_cora-cora-maldives/spa__coracoraresorts.com__ko-wellness.md</t>
  </si>
  <si>
    <t xml:space="preserve">https://equatorvillage.com/privacy-policy</t>
  </si>
  <si>
    <t xml:space="preserve">https://www.equatorvillage.com/blog/2025/09/24/equator-village-maldives-celebrates-win-at-south-asian-travel-awards-2005/</t>
  </si>
  <si>
    <t xml:space="preserve">Equator Village Maldives Celebrates Win at South Asian Travel Awards 2005 | Equator Village | Blog</t>
  </si>
  <si>
    <t xml:space="preserve">output/pages/061_equator-village/wedding__equatorvillage.com__blog-2025-09-24-equator-village-maldives-celebrates-win-at-s.md</t>
  </si>
  <si>
    <t xml:space="preserve">https://www.equatorvillage.com/blog/2026/02/24/the-ultimate-maldives-getaway-for-adventurous-couples/</t>
  </si>
  <si>
    <t xml:space="preserve">The Ultimate Maldives Getaway for Adventurous Couples</t>
  </si>
  <si>
    <t xml:space="preserve">output/pages/061_equator-village/diving__equatorvillage.com__blog-2026-02-24-the-ultimate-maldives-getaway-for-adventurou.md</t>
  </si>
  <si>
    <t xml:space="preserve">https://www.maldives.com/offers/baglioni-maldives-all-inclusive-deal-water-villa</t>
  </si>
  <si>
    <t xml:space="preserve">Baglioni Maldives | Winter Deal | 5% Off | Premium All-Inclusive</t>
  </si>
  <si>
    <t xml:space="preserve">output/pages/014_baglioni-resort-maldives/diving__maldives.com__offers-baglioni-maldives-all-inclusive-deal-water-villa.md</t>
  </si>
  <si>
    <t xml:space="preserve">https://www.comohotels.com/maldives/como-maalifushi/stay-inclusions</t>
  </si>
  <si>
    <t xml:space="preserve">Luxury Maldives All Inclusive Resort | COMO Maalifushi</t>
  </si>
  <si>
    <t xml:space="preserve">output/pages/066_como-maalifushi/diving__comohotels.com__maldives-como-maalifushi-stay-inclusions.md</t>
  </si>
  <si>
    <t xml:space="preserve">https://www.turquoiseholidays.co.uk/destinations/indian-ocean/maldives/oneonly-reethi-rah/</t>
  </si>
  <si>
    <t xml:space="preserve">One&amp;Only Reethi Rah Resort | Maldives | Turquoise Holidays</t>
  </si>
  <si>
    <t xml:space="preserve">output/pages/128_one-only-reethi-rah-maldives/diving__turquoiseholidays.co.uk__destinations-indian-ocean-maldives-oneonly-reethi-rah.md</t>
  </si>
  <si>
    <t xml:space="preserve">https://www.jaresortshotels.com/maldives/ja-manafaru/gallery?page=1&amp;category=ja-manafaru</t>
  </si>
  <si>
    <t xml:space="preserve">https://www.maldives.com/resorts/heritance-aarah-maldives</t>
  </si>
  <si>
    <t xml:space="preserve">Heritance Aarah Deals &amp; Packages 2026 | Maldives.com</t>
  </si>
  <si>
    <t xml:space="preserve">output/pages/035_heritance-aarah/diving__maldives.com__resorts-heritance-aarah-maldives.md</t>
  </si>
  <si>
    <t xml:space="preserve">https://coracoraresorts.com/fr/experiences/water-world/</t>
  </si>
  <si>
    <t xml:space="preserve">Water World Maldives | Cora Cora Maldives</t>
  </si>
  <si>
    <t xml:space="preserve">output/pages/062_cora-cora-maldives/diving__coracoraresorts.com__fr-experiences-water-world.md</t>
  </si>
  <si>
    <t xml:space="preserve">https://www.maldives.com/resorts/robinson-noonu</t>
  </si>
  <si>
    <t xml:space="preserve">ROBINSON NOONU | Luxurious All-Inclusive Resort in Noonu Atoll</t>
  </si>
  <si>
    <t xml:space="preserve">output/pages/130_robinson-noonu/overview__maldives.com__resorts-robinson-noonu.md</t>
  </si>
  <si>
    <t xml:space="preserve">https://www.comohotels.com/maldives/como-maalifushi/all-inclusive</t>
  </si>
  <si>
    <t xml:space="preserve">output/pages/066_como-maalifushi/diving__comohotels.com__maldives-como-maalifushi-all-inclusive.md</t>
  </si>
  <si>
    <t xml:space="preserve">https://coracoraresorts.com/ko/dining/%ed%83%80%ec%9e%90/</t>
  </si>
  <si>
    <r>
      <rPr>
        <sz val="11"/>
        <color theme="1"/>
        <rFont val="WenQuanYi Zen Hei"/>
        <family val="2"/>
      </rPr>
      <t xml:space="preserve">타자</t>
    </r>
    <r>
      <rPr>
        <sz val="11"/>
        <color theme="1"/>
        <rFont val="Calibri"/>
        <family val="2"/>
        <charset val="1"/>
      </rPr>
      <t xml:space="preserve">® - Cora Cora Maldives</t>
    </r>
  </si>
  <si>
    <t xml:space="preserve">output/pages/062_cora-cora-maldives/dining__coracoraresorts.com__ko-dining-ed-83-80-ec-9e-90.md</t>
  </si>
  <si>
    <t xml:space="preserve">https://www.maldives.com/resorts/nova-maldives</t>
  </si>
  <si>
    <t xml:space="preserve">Nova Maldives | Contemporary All-Inclusive Resort</t>
  </si>
  <si>
    <t xml:space="preserve">output/pages/116_nova-maldives/diving__maldives.com__resorts-nova-maldives.md</t>
  </si>
  <si>
    <t xml:space="preserve">https://www.jaresortshotels.com/maldives/ja-manafaru/gallery?page=2&amp;category=ja-manafaru</t>
  </si>
  <si>
    <t xml:space="preserve">https://www.maldives.com/offers/furaveri-maldives-all-inclusive-deal</t>
  </si>
  <si>
    <t xml:space="preserve">Furaveri Maldives | All Inclusive Deal | 25% Off |  All Inclusive</t>
  </si>
  <si>
    <t xml:space="preserve">output/pages/052_eri-maldives/diving__maldives.com__offers-furaveri-maldives-all-inclusive-deal.md</t>
  </si>
  <si>
    <t xml:space="preserve">https://www.jaresortshotels.com/maldives/ja-manafaru/gallery?page=4&amp;category=ja-manafaru</t>
  </si>
  <si>
    <t xml:space="preserve">https://coracoraresorts.com/zh-hans/dining/tazaa/</t>
  </si>
  <si>
    <r>
      <rPr>
        <sz val="11"/>
        <color theme="1"/>
        <rFont val="Calibri"/>
        <family val="2"/>
        <charset val="1"/>
      </rPr>
      <t xml:space="preserve">Tazäa® - Cora Cora Maldives - </t>
    </r>
    <r>
      <rPr>
        <sz val="11"/>
        <color theme="1"/>
        <rFont val="WenQuanYi Zen Hei"/>
        <family val="2"/>
      </rPr>
      <t xml:space="preserve">探索古老香料之路（</t>
    </r>
    <r>
      <rPr>
        <sz val="11"/>
        <color theme="1"/>
        <rFont val="Calibri"/>
        <family val="2"/>
        <charset val="1"/>
      </rPr>
      <t xml:space="preserve">Spice Route</t>
    </r>
    <r>
      <rPr>
        <sz val="11"/>
        <color theme="1"/>
        <rFont val="WenQuanYi Zen Hei"/>
        <family val="2"/>
      </rPr>
      <t xml:space="preserve">）的风味</t>
    </r>
  </si>
  <si>
    <t xml:space="preserve">output/pages/062_cora-cora-maldives/dining__coracoraresorts.com__zh-hans-dining-tazaa.md</t>
  </si>
  <si>
    <t xml:space="preserve">https://www.maldives.com/offers/amilla-maldives-easter-deal</t>
  </si>
  <si>
    <t xml:space="preserve">Amilla Maldives | Easter Deal | 45% Discount | Half-Board</t>
  </si>
  <si>
    <t xml:space="preserve">output/pages/009_amilla-fushi/diving__maldives.com__offers-amilla-maldives-easter-deal.md</t>
  </si>
  <si>
    <t xml:space="preserve">https://www.adaaran.com/clubrannalhi/</t>
  </si>
  <si>
    <t xml:space="preserve">Maldives All Inclusive Resort | Adaaran Club Rannalhi Official Site</t>
  </si>
  <si>
    <t xml:space="preserve">output/pages/069_adaaran-club-rannalhi/diving__adaaran.com__clubrannalhi.md</t>
  </si>
  <si>
    <t xml:space="preserve">https://www.maldives.com/resorts/reethi-faru-resort</t>
  </si>
  <si>
    <t xml:space="preserve">Reethi Faru Resort | 5-Star Luxury in Raa Atoll</t>
  </si>
  <si>
    <t xml:space="preserve">output/pages/094_reethi-faru-resort/overview__maldives.com__resorts-reethi-faru-resort.md</t>
  </si>
  <si>
    <t xml:space="preserve">https://coracoraresorts.com/coral-restoration/</t>
  </si>
  <si>
    <t xml:space="preserve">Coral Restoration in the Maldives</t>
  </si>
  <si>
    <t xml:space="preserve">output/pages/062_cora-cora-maldives/diving__coracoraresorts.com__coral-restoration.md</t>
  </si>
  <si>
    <t xml:space="preserve">https://www.adaaran.com/clubrannalhi/dining/cocktail-bar/</t>
  </si>
  <si>
    <t xml:space="preserve">Maldives Bars | Adaaran Club Rannalhi | Cocktail Bar</t>
  </si>
  <si>
    <t xml:space="preserve">output/pages/069_adaaran-club-rannalhi/dining__adaaran.com__clubrannalhi-dining-cocktail-bar.md</t>
  </si>
  <si>
    <t xml:space="preserve">https://www.adaaran.com/clubrannalhi/offers/eid-al-fitr-offer/</t>
  </si>
  <si>
    <t xml:space="preserve">Eid Al-Fitr | Adaaran Club Rannalhi</t>
  </si>
  <si>
    <t xml:space="preserve">output/pages/069_adaaran-club-rannalhi/offers__adaaran.com__clubrannalhi-offers-eid-al-fitr-offer.md</t>
  </si>
  <si>
    <t xml:space="preserve">https://coracoraresorts.com/wellness/</t>
  </si>
  <si>
    <t xml:space="preserve">Wellness Resort Maldives | Spa &amp; Wellness at Cora Cora Maldives</t>
  </si>
  <si>
    <t xml:space="preserve">output/pages/062_cora-cora-maldives/spa__coracoraresorts.com__wellness.md</t>
  </si>
  <si>
    <t xml:space="preserve">https://www.adaaran.com/clubrannalhi/offers/adaaran-local-escape/</t>
  </si>
  <si>
    <t xml:space="preserve">Adaaran Local Escape | Adaaran Club Rannalhi</t>
  </si>
  <si>
    <t xml:space="preserve">output/pages/069_adaaran-club-rannalhi/offers__adaaran.com__clubrannalhi-offers-adaaran-local-escape.md</t>
  </si>
  <si>
    <t xml:space="preserve">https://www.waldorfastoriamaldives.com/zh/villas/two-queen-bedded-reef-villa-with-pool/</t>
  </si>
  <si>
    <t xml:space="preserve">Luxury Two Queen Bedded Reef Villa Maldives | Waldorf Astoria</t>
  </si>
  <si>
    <t xml:space="preserve">output/pages/067_waldorf-astoria-maldives-ithaafushi/diving__waldorfastoriamaldives.com__zh-villas-two-queen-bedded-reef-villa-with-pool.md</t>
  </si>
  <si>
    <t xml:space="preserve">https://www.maldives.com/offers/villa-park-couples-deal</t>
  </si>
  <si>
    <t xml:space="preserve">Villa Park | Romance and Relaxation | 15% off | All-Inclusive | Sunset Deluxe Beach Villa</t>
  </si>
  <si>
    <t xml:space="preserve">output/pages/176_villa-park-sun-island/wedding__maldives.com__offers-villa-park-couples-deal.md</t>
  </si>
  <si>
    <t xml:space="preserve">https://www.waldorfastoriamaldives.com/de/news/waldorf-astoria-maldives-ithaafushi-curates-an-october-of-culinary-mastery-with-return-of-michelin-starred-chef-dave-pynt-and-sake-samurai-honored-experiences/</t>
  </si>
  <si>
    <t xml:space="preserve">Michelin-Starred Dave Pynt at Waldorf Astoria | Latest Maldives News</t>
  </si>
  <si>
    <t xml:space="preserve">output/pages/067_waldorf-astoria-maldives-ithaafushi/dining__waldorfastoriamaldives.com__de-news-waldorf-astoria-maldives-ithaafushi-curates-an-octob.md</t>
  </si>
  <si>
    <t xml:space="preserve">https://www.adaaran.com/clubrannalhi/experiences/water-sports/</t>
  </si>
  <si>
    <t xml:space="preserve">Water Sports in Maldives | Adaaran Club Rannalhi | Facilities</t>
  </si>
  <si>
    <t xml:space="preserve">output/pages/069_adaaran-club-rannalhi/diving__adaaran.com__clubrannalhi-experiences-water-sports.md</t>
  </si>
  <si>
    <t xml:space="preserve">https://www.adaaran.com/clubrannalhi/gallery/</t>
  </si>
  <si>
    <t xml:space="preserve">Maldives Resort Photos | Gallery | Adaaran Club Rannalhi</t>
  </si>
  <si>
    <t xml:space="preserve">output/pages/069_adaaran-club-rannalhi/diving__adaaran.com__clubrannalhi-gallery.md</t>
  </si>
  <si>
    <t xml:space="preserve">https://www.waldorfastoriamaldives.com/de/villas/king-grand-beach-villa-with-pool/</t>
  </si>
  <si>
    <t xml:space="preserve">King Grand Beach Pool Villa Maldives | Waldorf Astoria</t>
  </si>
  <si>
    <t xml:space="preserve">output/pages/067_waldorf-astoria-maldives-ithaafushi/diving__waldorfastoriamaldives.com__de-villas-king-grand-beach-villa-with-pool.md</t>
  </si>
  <si>
    <t xml:space="preserve">https://coracoraresorts.com/ja/offer/%e8%87%aa%e7%94%b1%e8%87%aa%e5%9c%a8%e3%81%94%e4%ba%88%e7%b4%84%e6%97%a9%e5%89%b2%e3%83%97%e3%83%a9%e3%83%b3/</t>
  </si>
  <si>
    <r>
      <rPr>
        <sz val="11"/>
        <color theme="1"/>
        <rFont val="WenQuanYi Zen Hei"/>
        <family val="2"/>
      </rPr>
      <t xml:space="preserve">自由自在ご予約早割プラン </t>
    </r>
    <r>
      <rPr>
        <sz val="11"/>
        <color theme="1"/>
        <rFont val="Calibri"/>
        <family val="2"/>
        <charset val="1"/>
      </rPr>
      <t xml:space="preserve">- Cora Cora Maldives</t>
    </r>
  </si>
  <si>
    <t xml:space="preserve">output/pages/062_cora-cora-maldives/diving__coracoraresorts.com__ja-offer-e8-87-aa-e7-94-b1-e8-87-aa-e5-9c-a8-e3-81-94-e4-ba-.md</t>
  </si>
  <si>
    <t xml:space="preserve">https://www.adaaran.com/clubrannalhi/facilities/spa/spa-packages/</t>
  </si>
  <si>
    <t xml:space="preserve">Spa Packages Maldives | Spa Packages | Adaaran Club Rannalhi</t>
  </si>
  <si>
    <t xml:space="preserve">output/pages/069_adaaran-club-rannalhi/spa__adaaran.com__clubrannalhi-facilities-spa-spa-packages.md</t>
  </si>
  <si>
    <t xml:space="preserve">https://www.maldives.com/offers/kuda-villingili-all-inclusive-deal</t>
  </si>
  <si>
    <t xml:space="preserve">Kuda Villingili | 30% Off | Water Villa with Pool | All Inclusive Deal</t>
  </si>
  <si>
    <t xml:space="preserve">output/pages/105_kuda-villingili-resort-maldives/villas__maldives.com__offers-kuda-villingili-all-inclusive-deal.md</t>
  </si>
  <si>
    <t xml:space="preserve">https://www.joyisland.com/</t>
  </si>
  <si>
    <t xml:space="preserve">Joy Island Resort Maldives by Cocoon: A Joyful Escape</t>
  </si>
  <si>
    <t xml:space="preserve">output/pages/070_joy-island/diving__joyisland.com__home.md</t>
  </si>
  <si>
    <t xml:space="preserve">https://www.adaaran.com/clubrannalhi/accommodation/classic-ocean-view-rooms/</t>
  </si>
  <si>
    <t xml:space="preserve">Luxury Beach Resort Maldives | Club Rannalhi | Classic Ocean view Room</t>
  </si>
  <si>
    <t xml:space="preserve">output/pages/069_adaaran-club-rannalhi/diving__adaaran.com__clubrannalhi-accommodation-classic-ocean-view-rooms.md</t>
  </si>
  <si>
    <t xml:space="preserve">https://coracoraresorts.com/de/villas/duplex-lagoon-pool-villa/</t>
  </si>
  <si>
    <t xml:space="preserve">Duplex Lagoon Pool Villa | Cora Cora Maldives</t>
  </si>
  <si>
    <t xml:space="preserve">output/pages/062_cora-cora-maldives/diving__coracoraresorts.com__de-villas-duplex-lagoon-pool-villa.md</t>
  </si>
  <si>
    <t xml:space="preserve">https://www.adaaran.com/clubrannalhi/experiences/housereef-rannalhi/</t>
  </si>
  <si>
    <t xml:space="preserve">Housereef Rannalhi | Adaaran Club Rannalhi</t>
  </si>
  <si>
    <t xml:space="preserve">output/pages/069_adaaran-club-rannalhi/excursions__adaaran.com__clubrannalhi-experiences-housereef-rannalhi.md</t>
  </si>
  <si>
    <t xml:space="preserve">https://www.maldives.com/resorts/brennia-kottefaru</t>
  </si>
  <si>
    <t xml:space="preserve">Brennia Kottefaru | Luxury Resort in Raa Atoll, Maldives</t>
  </si>
  <si>
    <t xml:space="preserve">output/pages/021_brennia-kottefaru/diving__maldives.com__resorts-brennia-kottefaru.md</t>
  </si>
  <si>
    <t xml:space="preserve">https://www.waldorfastoriamaldives.com/de/villas/two-queen-bedded-beach-villa-with-pool/</t>
  </si>
  <si>
    <t xml:space="preserve">2 Queen Bedded Beach Villa with Private Pool at Waldorf Maldives</t>
  </si>
  <si>
    <t xml:space="preserve">output/pages/067_waldorf-astoria-maldives-ithaafushi/diving__waldorfastoriamaldives.com__de-villas-two-queen-bedded-beach-villa-with-pool.md</t>
  </si>
  <si>
    <t xml:space="preserve">https://www.adaaran.com/clubrannalhi/experiences/local-village/</t>
  </si>
  <si>
    <t xml:space="preserve">Maldives Places to See | Maldives Local Village | Rannalhi</t>
  </si>
  <si>
    <t xml:space="preserve">output/pages/069_adaaran-club-rannalhi/diving__adaaran.com__clubrannalhi-experiences-local-village.md</t>
  </si>
  <si>
    <t xml:space="preserve">https://www.joyisland.com/lagoon-residence</t>
  </si>
  <si>
    <t xml:space="preserve">Beach Villa | Joy Island Maldives</t>
  </si>
  <si>
    <t xml:space="preserve">output/pages/070_joy-island/diving__joyisland.com__lagoon-residence.md</t>
  </si>
  <si>
    <t xml:space="preserve">https://www.maldives.com/resorts/four-seasons-resort-maldives-at-kuda-huraa</t>
  </si>
  <si>
    <t xml:space="preserve">Four Seasons Maldives Kuda Huraa 2026 Deals | Maldives.com</t>
  </si>
  <si>
    <t xml:space="preserve">output/pages/056_four-seasons-resort-maldives-at-kuda-huraa/diving__maldives.com__resorts-four-seasons-resort-maldives-at-kuda-huraa.md</t>
  </si>
  <si>
    <t xml:space="preserve">https://coracoraresorts.com/fr/villas/lagoon-pool-villa/</t>
  </si>
  <si>
    <t xml:space="preserve">Villas de luxe aux Maldives | Lagoon Pool Villa | Cora Cora Maldives</t>
  </si>
  <si>
    <t xml:space="preserve">output/pages/062_cora-cora-maldives/diving__coracoraresorts.com__fr-villas-lagoon-pool-villa.md</t>
  </si>
  <si>
    <t xml:space="preserve">https://www.letsgo2.com/hotels/maldives/le-meridien-maldives/</t>
  </si>
  <si>
    <t xml:space="preserve">output/pages/040_le-meridien-maldives-resort-and-spa/diving__letsgo2.com__hotels-maldives-le-meridien-maldives.md</t>
  </si>
  <si>
    <t xml:space="preserve">https://www.adaaran.com/clubrannalhi/experiences/island-hopping/</t>
  </si>
  <si>
    <t xml:space="preserve">Maldives Island Hopping | Adaaran Club Rannalhi Maldives</t>
  </si>
  <si>
    <t xml:space="preserve">output/pages/069_adaaran-club-rannalhi/diving__adaaran.com__clubrannalhi-experiences-island-hopping.md</t>
  </si>
  <si>
    <t xml:space="preserve">https://www.joyisland.com/copy-of-seaplane-transfers</t>
  </si>
  <si>
    <t xml:space="preserve">Seaplane Transfers | Joy Island</t>
  </si>
  <si>
    <t xml:space="preserve">output/pages/070_joy-island/transfers__joyisland.com__copy-of-seaplane-transfers.md</t>
  </si>
  <si>
    <t xml:space="preserve">https://www.adaaran.com/clubrannalhi/sitemap/</t>
  </si>
  <si>
    <t xml:space="preserve">Sitemap | Adaaran Club Rannalhi</t>
  </si>
  <si>
    <t xml:space="preserve">output/pages/069_adaaran-club-rannalhi/other__adaaran.com__clubrannalhi-sitemap.md</t>
  </si>
  <si>
    <t xml:space="preserve">https://www.maldives.com/offers/velassaru-maldives-summer-deal</t>
  </si>
  <si>
    <t xml:space="preserve">NIVA Velassaru | Summer Deals | 30% Discount | Half Board</t>
  </si>
  <si>
    <t xml:space="preserve">output/pages/165_velassaru-maldives/diving__maldives.com__offers-velassaru-maldives-summer-deal.md</t>
  </si>
  <si>
    <t xml:space="preserve">https://www.adaaran.com/clubrannalhi/experiences/dive-point/</t>
  </si>
  <si>
    <t xml:space="preserve">Maldives Best Places to Stay | Facilities at Adaaran Club Rannalhi</t>
  </si>
  <si>
    <t xml:space="preserve">output/pages/069_adaaran-club-rannalhi/diving__adaaran.com__clubrannalhi-experiences-dive-point.md</t>
  </si>
  <si>
    <t xml:space="preserve">https://www.joyisland.com/joy-arcade</t>
  </si>
  <si>
    <t xml:space="preserve">Joy Arcade | Joy Island New</t>
  </si>
  <si>
    <t xml:space="preserve">output/pages/070_joy-island/overview__joyisland.com__joy-arcade.md</t>
  </si>
  <si>
    <t xml:space="preserve">https://coracoraresorts.com/ko/villas/%eb%9d%bc%ea%b5%b0-%ed%92%80%eb%b9%8c%eb%9d%bc/</t>
  </si>
  <si>
    <r>
      <rPr>
        <sz val="11"/>
        <color theme="1"/>
        <rFont val="WenQuanYi Zen Hei"/>
        <family val="2"/>
      </rPr>
      <t xml:space="preserve">몰디브 럭셔리 빌라 </t>
    </r>
    <r>
      <rPr>
        <sz val="11"/>
        <color theme="1"/>
        <rFont val="Calibri"/>
        <family val="2"/>
        <charset val="1"/>
      </rPr>
      <t xml:space="preserve">| </t>
    </r>
    <r>
      <rPr>
        <sz val="11"/>
        <color theme="1"/>
        <rFont val="WenQuanYi Zen Hei"/>
        <family val="2"/>
      </rPr>
      <t xml:space="preserve">라군 풀빌라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</si>
  <si>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output/pages/062_cora-cora-maldives/villas__coracoraresorts.com__ko-villas-eb-9d-bc-ea-b5-b0-ed-92-80-eb-b9-8c-eb-9d-bc.md</t>
  </si>
  <si>
    <t xml:space="preserve">https://www.maldives.com/resorts/dhawa-ihuru-maldives</t>
  </si>
  <si>
    <t xml:space="preserve">Dhawa Ihuru Maldives: Things to Do, Facilities, and Bookings</t>
  </si>
  <si>
    <t xml:space="preserve">output/pages/096_dhawa-ihuru/diving__maldives.com__resorts-dhawa-ihuru-maldives.md</t>
  </si>
  <si>
    <t xml:space="preserve">https://www.adaaran.com/clubrannalhi/offers/romantic-getaway/</t>
  </si>
  <si>
    <t xml:space="preserve">Maldives Honeymoon Deals | Adaaran Club Rannalhi | Romantic Gateway</t>
  </si>
  <si>
    <t xml:space="preserve">output/pages/069_adaaran-club-rannalhi/wedding__adaaran.com__clubrannalhi-offers-romantic-getaway.md</t>
  </si>
  <si>
    <t xml:space="preserve">https://www.joyisland.com/dining</t>
  </si>
  <si>
    <t xml:space="preserve">Dining | Joy Island Maldives</t>
  </si>
  <si>
    <t xml:space="preserve">output/pages/070_joy-island/dining__joyisland.com__dining.md</t>
  </si>
  <si>
    <t xml:space="preserve">https://www.adaaran.com/clubrannalhi/all-inclusive-offering/</t>
  </si>
  <si>
    <t xml:space="preserve">Maldives Resort All Inclusive Package | Adaaran Club Rannalhi</t>
  </si>
  <si>
    <t xml:space="preserve">output/pages/069_adaaran-club-rannalhi/diving__adaaran.com__clubrannalhi-all-inclusive-offering.md</t>
  </si>
  <si>
    <t xml:space="preserve">https://www.adaaran.com/clubrannalhi/dining/nika-bar/</t>
  </si>
  <si>
    <t xml:space="preserve">Maldives Resort Bar | Nika Bar at Adaaran Club Rannalhi</t>
  </si>
  <si>
    <t xml:space="preserve">output/pages/069_adaaran-club-rannalhi/dining__adaaran.com__clubrannalhi-dining-nika-bar.md</t>
  </si>
  <si>
    <t xml:space="preserve">https://www.joyisland.com/anniversary-offer</t>
  </si>
  <si>
    <t xml:space="preserve">Celebrate 3 Years of Joy | Joy Island Maldives</t>
  </si>
  <si>
    <t xml:space="preserve">output/pages/070_joy-island/wedding__joyisland.com__anniversary-offer.md</t>
  </si>
  <si>
    <t xml:space="preserve">https://www.waldorfastoriamaldives.com/de/stories/romantic-retreats/</t>
  </si>
  <si>
    <t xml:space="preserve">Fall in Love All Over Again | Write Your Maldives Story at Waldorf Astoria</t>
  </si>
  <si>
    <t xml:space="preserve">output/pages/067_waldorf-astoria-maldives-ithaafushi/dining__waldorfastoriamaldives.com__de-stories-romantic-retreats.md</t>
  </si>
  <si>
    <t xml:space="preserve">https://www.maldives.com/offers/vilamendhoo-maldives-family-deal-snorkelling</t>
  </si>
  <si>
    <t xml:space="preserve">Vilamendhoo Maldives | Family Deal | 15% Off | Snorkelling Holiday | All-Inclusive Dine Around</t>
  </si>
  <si>
    <t xml:space="preserve">output/pages/174_vilamendhoo-island-resort/diving__maldives.com__offers-vilamendhoo-maldives-family-deal-snorkelling.md</t>
  </si>
  <si>
    <t xml:space="preserve">https://www.adaaran.com/clubrannalhi/offers/family-getaway/</t>
  </si>
  <si>
    <t xml:space="preserve">Maldives Family Getaway | Adaaran Club Rannalhi</t>
  </si>
  <si>
    <t xml:space="preserve">output/pages/069_adaaran-club-rannalhi/diving__adaaran.com__clubrannalhi-offers-family-getaway.md</t>
  </si>
  <si>
    <t xml:space="preserve">https://www.joyisland.com/faqs</t>
  </si>
  <si>
    <t xml:space="preserve">Frequently Asked Questions | Joy Island</t>
  </si>
  <si>
    <t xml:space="preserve">output/pages/070_joy-island/overview__joyisland.com__faqs.md</t>
  </si>
  <si>
    <t xml:space="preserve">https://www.maldives.com/resorts/komandoo-maldives-island-resort</t>
  </si>
  <si>
    <t xml:space="preserve">Komandoo Maldives Island Resort | Adults-Only Luxury in Lhaviyani Atoll</t>
  </si>
  <si>
    <t xml:space="preserve">output/pages/079_komandoo-island-resort/diving__maldives.com__resorts-komandoo-maldives-island-resort.md</t>
  </si>
  <si>
    <t xml:space="preserve">https://coracoraresorts.com/ko/offer/cora-cora-anniversary-blowout/</t>
  </si>
  <si>
    <t xml:space="preserve">Anniversary Blowout | Cora Cora Maldives</t>
  </si>
  <si>
    <t xml:space="preserve">output/pages/062_cora-cora-maldives/diving__coracoraresorts.com__ko-offer-cora-cora-anniversary-blowout.md</t>
  </si>
  <si>
    <t xml:space="preserve">https://coracoraresorts.com/careers/</t>
  </si>
  <si>
    <t xml:space="preserve">Luxury Hotel Jobs Cora Cora| Careers | Cora Cora Maldives</t>
  </si>
  <si>
    <t xml:space="preserve">output/pages/062_cora-cora-maldives/diving__coracoraresorts.com__careers.md</t>
  </si>
  <si>
    <t xml:space="preserve">https://www.adaaran.com/clubrannalhi/experiences/sunset-photo-cruise/</t>
  </si>
  <si>
    <t xml:space="preserve">Sunset Cruise Maldives | Adaaran Club Rannalhi</t>
  </si>
  <si>
    <t xml:space="preserve">output/pages/069_adaaran-club-rannalhi/diving__adaaran.com__clubrannalhi-experiences-sunset-photo-cruise.md</t>
  </si>
  <si>
    <t xml:space="preserve">https://coracoraresorts.com/wellness/yoga/</t>
  </si>
  <si>
    <t xml:space="preserve">Yoga - Cora Cora Maldives</t>
  </si>
  <si>
    <t xml:space="preserve">output/pages/062_cora-cora-maldives/spa__coracoraresorts.com__wellness-yoga.md</t>
  </si>
  <si>
    <t xml:space="preserve">https://www.adaaran.com/clubrannalhi/experiences/sunset-fishing/</t>
  </si>
  <si>
    <t xml:space="preserve">Maldives Resort Fishing | Sunset Fishing at Adaaran Club Rannalhi</t>
  </si>
  <si>
    <t xml:space="preserve">output/pages/069_adaaran-club-rannalhi/diving__adaaran.com__clubrannalhi-experiences-sunset-fishing.md</t>
  </si>
  <si>
    <t xml:space="preserve">https://www.waldorfastoriamaldives.com/ar/villas/two-queen-bedded-beach-villa-with-pool/</t>
  </si>
  <si>
    <t xml:space="preserve">output/pages/067_waldorf-astoria-maldives-ithaafushi/diving__waldorfastoriamaldives.com__ar-villas-two-queen-bedded-beach-villa-with-pool.md</t>
  </si>
  <si>
    <t xml:space="preserve">https://www.adaaran.com/clubrannalhi/location/</t>
  </si>
  <si>
    <t xml:space="preserve">Top Beach Resort in Maldives | Location of Adaaran Club Rannalhi</t>
  </si>
  <si>
    <t xml:space="preserve">output/pages/069_adaaran-club-rannalhi/diving__adaaran.com__clubrannalhi-location.md</t>
  </si>
  <si>
    <t xml:space="preserve">https://coracoraresorts.com/de/offer/last-minute-offer/</t>
  </si>
  <si>
    <t xml:space="preserve">Last Minute Getaway - Cora Cora Maldives</t>
  </si>
  <si>
    <t xml:space="preserve">output/pages/062_cora-cora-maldives/diving__coracoraresorts.com__de-offer-last-minute-offer.md</t>
  </si>
  <si>
    <t xml:space="preserve">https://www.adaaran.com/clubrannalhi/experiences/fishing/</t>
  </si>
  <si>
    <t xml:space="preserve">Maldives Fishing Charter | Fishing in Adaaran Club Rannalhi</t>
  </si>
  <si>
    <t xml:space="preserve">output/pages/069_adaaran-club-rannalhi/diving__adaaran.com__clubrannalhi-experiences-fishing.md</t>
  </si>
  <si>
    <t xml:space="preserve">https://www.maldives.com/offers/niva-dhigali-new-year-deal</t>
  </si>
  <si>
    <t xml:space="preserve">NIVA Dhigali | New Year Deal | 10% Discount | All Inclusive</t>
  </si>
  <si>
    <t xml:space="preserve">output/pages/033_dhigali-maldives/offers__maldives.com__offers-niva-dhigali-new-year-deal.md</t>
  </si>
  <si>
    <t xml:space="preserve">https://www.waldorfastoriamaldives.com/de/villas/two-bedroom-beach-villa-with-pool/</t>
  </si>
  <si>
    <t xml:space="preserve">2 Bedroom Family Beach Villa with Pool Maldives | Waldorf Astoria</t>
  </si>
  <si>
    <t xml:space="preserve">output/pages/067_waldorf-astoria-maldives-ithaafushi/diving__waldorfastoriamaldives.com__de-villas-two-bedroom-beach-villa-with-pool.md</t>
  </si>
  <si>
    <t xml:space="preserve">https://www.adaaran.com/clubrannalhi/facilities/transfers/</t>
  </si>
  <si>
    <t xml:space="preserve">Maldives Transfers | Transfers to Adaaran Club Rannalhi</t>
  </si>
  <si>
    <t xml:space="preserve">output/pages/069_adaaran-club-rannalhi/diving__adaaran.com__clubrannalhi-facilities-transfers.md</t>
  </si>
  <si>
    <t xml:space="preserve">https://coracoraresorts.com/istoriia-texas-hold-em-put-k-mirovoi-slave/</t>
  </si>
  <si>
    <t xml:space="preserve">История Texas Hold’em: Путь к мировой славе - Cora Cora Maldives</t>
  </si>
  <si>
    <t xml:space="preserve">output/pages/062_cora-cora-maldives/diving__coracoraresorts.com__istoriia-texas-hold-em-put-k-mirovoi-slave.md</t>
  </si>
  <si>
    <t xml:space="preserve">https://www.adaaran.com/clubrannalhi/about-us/</t>
  </si>
  <si>
    <t xml:space="preserve">About Us | Adaaran Club Rannalhi</t>
  </si>
  <si>
    <t xml:space="preserve">output/pages/069_adaaran-club-rannalhi/overview__adaaran.com__clubrannalhi-about-us.md</t>
  </si>
  <si>
    <t xml:space="preserve">https://www.waldorfastoriamaldives.com/zh/experience/two-types-of-tennis/</t>
  </si>
  <si>
    <t xml:space="preserve">Tennis &amp; Padel Courts at Waldorf Astoria Maldives Ithaafushi</t>
  </si>
  <si>
    <t xml:space="preserve">output/pages/067_waldorf-astoria-maldives-ithaafushi/diving__waldorfastoriamaldives.com__zh-experience-two-types-of-tennis.md</t>
  </si>
  <si>
    <t xml:space="preserve">https://kagimaldives.com/</t>
  </si>
  <si>
    <t xml:space="preserve">KagiMaldives – The Essence of pure life</t>
  </si>
  <si>
    <t xml:space="preserve">output/pages/071_kagi-maldives-resort-and-spa/diving__kagimaldives.com__home.md</t>
  </si>
  <si>
    <t xml:space="preserve">https://www.maldives.com/resorts/veligandu-maldives-resort-island</t>
  </si>
  <si>
    <t xml:space="preserve">Veligandu Maldives Resort Island | Luxury Retreat in North Ari Atoll</t>
  </si>
  <si>
    <t xml:space="preserve">output/pages/038_veligandu-maldives-resort-island/dining__maldives.com__resorts-veligandu-maldives-resort-island.md</t>
  </si>
  <si>
    <t xml:space="preserve">https://www.adaaran.com/clubrannalhi/experiences/fishermans-island/</t>
  </si>
  <si>
    <t xml:space="preserve">Places to go in Maldives | Fisherman Island | Adaaran Club Rannalhi</t>
  </si>
  <si>
    <t xml:space="preserve">output/pages/069_adaaran-club-rannalhi/diving__adaaran.com__clubrannalhi-experiences-fishermans-island.md</t>
  </si>
  <si>
    <t xml:space="preserve">https://coracoraresorts.com/hoi-an-escort-business-a-strategic-overview/</t>
  </si>
  <si>
    <t xml:space="preserve">Hoi An Escort Business: A Strategic Overview - Cora Cora Maldives</t>
  </si>
  <si>
    <t xml:space="preserve">output/pages/062_cora-cora-maldives/diving__coracoraresorts.com__hoi-an-escort-business-a-strategic-overview.md</t>
  </si>
  <si>
    <t xml:space="preserve">https://www.adaaran.com/clubrannalhi/offers/early-bird/</t>
  </si>
  <si>
    <t xml:space="preserve">Best Hotel Deals in Maldives | Early Bird Offer at  Adaaran Club Rannalhi</t>
  </si>
  <si>
    <t xml:space="preserve">output/pages/069_adaaran-club-rannalhi/diving__adaaran.com__clubrannalhi-offers-early-bird.md</t>
  </si>
  <si>
    <t xml:space="preserve">https://www.adaaran.com/clubrannalhi/offers/storrington-collective-romantic-getaway/</t>
  </si>
  <si>
    <t xml:space="preserve">Storrington Collective Romantic Getaway | Adaaran Club Rannalhi</t>
  </si>
  <si>
    <t xml:space="preserve">output/pages/069_adaaran-club-rannalhi/offers__adaaran.com__clubrannalhi-offers-storrington-collective-romantic-getaway.md</t>
  </si>
  <si>
    <t xml:space="preserve">https://www.joyisland.com/padel</t>
  </si>
  <si>
    <t xml:space="preserve">Padel | Joy Island Maldives</t>
  </si>
  <si>
    <t xml:space="preserve">output/pages/070_joy-island/diving__joyisland.com__padel.md</t>
  </si>
  <si>
    <t xml:space="preserve">https://www.maldives.com/resorts/the-st-regis-maldives-vommuli-resort</t>
  </si>
  <si>
    <t xml:space="preserve">The St. Regis Maldives Vommuli Resort | 5-Star Luxury Resort in Dhaalu Atoll</t>
  </si>
  <si>
    <t xml:space="preserve">output/pages/134_the-st-regis-vommuli-resort-maldives/diving__maldives.com__resorts-the-st-regis-maldives-vommuli-resort.md</t>
  </si>
  <si>
    <t xml:space="preserve">https://coracoraresorts.com/fix-airdrop-failures-on-mac-troubleshooting-guide/</t>
  </si>
  <si>
    <t xml:space="preserve">Fix AirDrop Failures on Mac: Troubleshooting Guide - Cora Cora Maldives</t>
  </si>
  <si>
    <t xml:space="preserve">output/pages/062_cora-cora-maldives/diving__coracoraresorts.com__fix-airdrop-failures-on-mac-troubleshooting-guide.md</t>
  </si>
  <si>
    <t xml:space="preserve">https://kagimaldives.com/wellness-journeys/</t>
  </si>
  <si>
    <t xml:space="preserve">Wellness Journeys – KagiMaldives</t>
  </si>
  <si>
    <t xml:space="preserve">output/pages/071_kagi-maldives-resort-and-spa/spa__kagimaldives.com__wellness-journeys.md</t>
  </si>
  <si>
    <t xml:space="preserve">https://www.adaaran.com/clubrannalhi/experiences/excursions/</t>
  </si>
  <si>
    <t xml:space="preserve">Excursions in Maldives | Excursions at Adaaran Club Rannalhi</t>
  </si>
  <si>
    <t xml:space="preserve">output/pages/069_adaaran-club-rannalhi/diving__adaaran.com__clubrannalhi-experiences-excursions.md</t>
  </si>
  <si>
    <t xml:space="preserve">https://www.joyisland.com/fitnesscentre</t>
  </si>
  <si>
    <t xml:space="preserve">Fitness Centre | Joy Island Maldives</t>
  </si>
  <si>
    <t xml:space="preserve">output/pages/070_joy-island/diving__joyisland.com__fitnesscentre.md</t>
  </si>
  <si>
    <t xml:space="preserve">https://www.joyisland.com/japanese-corner</t>
  </si>
  <si>
    <t xml:space="preserve">The Market | Joy Island Maldives</t>
  </si>
  <si>
    <t xml:space="preserve">output/pages/070_joy-island/diving__joyisland.com__japanese-corner.md</t>
  </si>
  <si>
    <t xml:space="preserve">https://www.adaaran.com/clubrannalhi/weddings/</t>
  </si>
  <si>
    <t xml:space="preserve">Best All Inclusive Resorts in Maldives for Couples | Weddings at Rannalhi</t>
  </si>
  <si>
    <t xml:space="preserve">output/pages/069_adaaran-club-rannalhi/wedding__adaaran.com__clubrannalhi-weddings.md</t>
  </si>
  <si>
    <t xml:space="preserve">https://www.letsgo2.com/hotels/maldives/ja-manafaru/</t>
  </si>
  <si>
    <t xml:space="preserve">output/pages/068_ja-manafaru/diving__letsgo2.com__hotels-maldives-ja-manafaru.md</t>
  </si>
  <si>
    <t xml:space="preserve">https://www.joyisland.com/destination-dining</t>
  </si>
  <si>
    <t xml:space="preserve">output/pages/070_joy-island/dining__joyisland.com__destination-dining.md</t>
  </si>
  <si>
    <t xml:space="preserve">https://www.adaaran.com/clubrannalhi/offers/book-direct/</t>
  </si>
  <si>
    <t xml:space="preserve">Maldives Hotel Promotion | Adaaran Club Rannalhi | Book Direct</t>
  </si>
  <si>
    <t xml:space="preserve">output/pages/069_adaaran-club-rannalhi/diving__adaaran.com__clubrannalhi-offers-book-direct.md</t>
  </si>
  <si>
    <t xml:space="preserve">https://coracoraresorts.com/ko/experiences/</t>
  </si>
  <si>
    <r>
      <rPr>
        <sz val="11"/>
        <color theme="1"/>
        <rFont val="WenQuanYi Zen Hei"/>
        <family val="2"/>
      </rPr>
      <t xml:space="preserve">몰디브에서의 가족 휴가 </t>
    </r>
    <r>
      <rPr>
        <sz val="11"/>
        <color theme="1"/>
        <rFont val="Calibri"/>
        <family val="2"/>
        <charset val="1"/>
      </rPr>
      <t xml:space="preserve">| </t>
    </r>
    <r>
      <rPr>
        <sz val="11"/>
        <color theme="1"/>
        <rFont val="WenQuanYi Zen Hei"/>
        <family val="2"/>
      </rPr>
      <t xml:space="preserve">코라 코라 몰디브</t>
    </r>
  </si>
  <si>
    <t xml:space="preserve">output/pages/062_cora-cora-maldives/excursions__coracoraresorts.com__ko-experiences.md</t>
  </si>
  <si>
    <t xml:space="preserve">https://www.joyisland.com/themarket</t>
  </si>
  <si>
    <t xml:space="preserve">output/pages/070_joy-island/diving__joyisland.com__themarket.md</t>
  </si>
  <si>
    <t xml:space="preserve">https://www.waldorfastoriamaldives.com/villas/two-queen-bedded-grand-beach-villa-with-pool/</t>
  </si>
  <si>
    <t xml:space="preserve">Two Queen Bedded Grand Beach Villa Maldives | Waldorf Astoria</t>
  </si>
  <si>
    <t xml:space="preserve">output/pages/067_waldorf-astoria-maldives-ithaafushi/diving__waldorfastoriamaldives.com__villas-two-queen-bedded-grand-beach-villa-with-pool.md</t>
  </si>
  <si>
    <t xml:space="preserve">https://www.adaaran.com/clubrannalhi/experiences/male-city-tour/</t>
  </si>
  <si>
    <t xml:space="preserve">Maldives City Tour | Male City Tour Experience with Adaaran Hotels</t>
  </si>
  <si>
    <t xml:space="preserve">output/pages/069_adaaran-club-rannalhi/diving__adaaran.com__clubrannalhi-experiences-male-city-tour.md</t>
  </si>
  <si>
    <t xml:space="preserve">https://kagimaldives.com/elegant-living-space/lagoon-pool-villa/</t>
  </si>
  <si>
    <t xml:space="preserve">Lagoon Pool Villa – KagiMaldives</t>
  </si>
  <si>
    <t xml:space="preserve">output/pages/071_kagi-maldives-resort-and-spa/spa__kagimaldives.com__elegant-living-space-lagoon-pool-villa.md</t>
  </si>
  <si>
    <t xml:space="preserve">https://www.joyisland.com/family-beach-villa</t>
  </si>
  <si>
    <t xml:space="preserve">output/pages/070_joy-island/diving__joyisland.com__family-beach-villa.md</t>
  </si>
  <si>
    <t xml:space="preserve">https://www.maldives.com/resorts/vilamendhoo-island-resort-and-spa</t>
  </si>
  <si>
    <t xml:space="preserve">Vilamendhoo Island Resort &amp; Spa | Dive into Luxury in South Ari Atoll</t>
  </si>
  <si>
    <t xml:space="preserve">output/pages/174_vilamendhoo-island-resort/spa__maldives.com__resorts-vilamendhoo-island-resort-and-spa.md</t>
  </si>
  <si>
    <t xml:space="preserve">https://www.adaaran.com/clubrannalhi/dining/main-restaurant/</t>
  </si>
  <si>
    <t xml:space="preserve">Maldives Resort Restaurant | Main Restaurant at Adaaran Club Rannalhi</t>
  </si>
  <si>
    <t xml:space="preserve">output/pages/069_adaaran-club-rannalhi/dining__adaaran.com__clubrannalhi-dining-main-restaurant.md</t>
  </si>
  <si>
    <t xml:space="preserve">https://coracoraresorts.com/de/villas/lagoon-villa/</t>
  </si>
  <si>
    <t xml:space="preserve">Lagoon Villen Malediven | Lagoon Villa | Cora Cora Maldives</t>
  </si>
  <si>
    <t xml:space="preserve">output/pages/062_cora-cora-maldives/diving__coracoraresorts.com__de-villas-lagoon-villa.md</t>
  </si>
  <si>
    <t xml:space="preserve">https://www.joyisland.com/lagoon-villa</t>
  </si>
  <si>
    <t xml:space="preserve">output/pages/070_joy-island/diving__joyisland.com__lagoon-villa.md</t>
  </si>
  <si>
    <t xml:space="preserve">https://www.maldives.com/resorts/kuredu-resort-and-spa-maldives</t>
  </si>
  <si>
    <t xml:space="preserve">Kuredu Resort &amp; Spa Maldives | All-Inclusive Island Retreat</t>
  </si>
  <si>
    <t xml:space="preserve">output/pages/081_kuredu-island-resort/dining__maldives.com__resorts-kuredu-resort-and-spa-maldives.md</t>
  </si>
  <si>
    <t xml:space="preserve">https://www.adaaran.com/clubrannalhi/accommodation/classic-beach-view-rooms/</t>
  </si>
  <si>
    <t xml:space="preserve">Best Island to Stay in Maldives | Adaaran Classic Beach View Room</t>
  </si>
  <si>
    <t xml:space="preserve">output/pages/069_adaaran-club-rannalhi/diving__adaaran.com__clubrannalhi-accommodation-classic-beach-view-rooms.md</t>
  </si>
  <si>
    <t xml:space="preserve">https://www.adaaran.com/clubrannalhi/location/maldives-attractions/</t>
  </si>
  <si>
    <t xml:space="preserve">Best Tourist Places in Maldives | Adaaran Club Rannalhi</t>
  </si>
  <si>
    <t xml:space="preserve">output/pages/069_adaaran-club-rannalhi/diving__adaaran.com__clubrannalhi-location-maldives-attractions.md</t>
  </si>
  <si>
    <t xml:space="preserve">https://www.waldorfastoriamaldives.com/ar/stories/best-restaurants-in-maldives/</t>
  </si>
  <si>
    <t xml:space="preserve">11 Best Restaurants in Maldives at Waldorf Astoria</t>
  </si>
  <si>
    <t xml:space="preserve">output/pages/067_waldorf-astoria-maldives-ithaafushi/dining__waldorfastoriamaldives.com__ar-stories-best-restaurants-in-maldives.md</t>
  </si>
  <si>
    <t xml:space="preserve">https://www.letsgo2.com/suites-and-villas/maldives/oblu-select-at-sangeli/</t>
  </si>
  <si>
    <t xml:space="preserve">output/pages/115_oblu-select-by-atmosphere-at-sangeli/diving__letsgo2.com__suites-and-villas-maldives-oblu-select-at-sangeli.md</t>
  </si>
  <si>
    <t xml:space="preserve">https://www.joyisland.com/celebrate-eid-al-adha</t>
  </si>
  <si>
    <t xml:space="preserve">Celebrate Eid Al-Adha | Joy Island New</t>
  </si>
  <si>
    <t xml:space="preserve">output/pages/070_joy-island/wedding__joyisland.com__celebrate-eid-al-adha.md</t>
  </si>
  <si>
    <t xml:space="preserve">https://www.adaaran.com/clubrannalhi/facilities/spa/</t>
  </si>
  <si>
    <t xml:space="preserve">Holiday Resort and Spa Maldives | Adaaran Club Rannalhi | Spa</t>
  </si>
  <si>
    <t xml:space="preserve">output/pages/069_adaaran-club-rannalhi/spa__adaaran.com__clubrannalhi-facilities-spa.md</t>
  </si>
  <si>
    <t xml:space="preserve">https://www.joyisland.com/earlybirdsavings</t>
  </si>
  <si>
    <t xml:space="preserve">Early Bird Savings | Joy Island</t>
  </si>
  <si>
    <t xml:space="preserve">output/pages/070_joy-island/overview__joyisland.com__earlybirdsavings.md</t>
  </si>
  <si>
    <t xml:space="preserve">https://kagimaldives.com/diving-water-sports/msts/</t>
  </si>
  <si>
    <t xml:space="preserve">MSTS – KagiMaldives</t>
  </si>
  <si>
    <t xml:space="preserve">output/pages/071_kagi-maldives-resort-and-spa/diving__kagimaldives.com__diving-water-sports-msts.md</t>
  </si>
  <si>
    <t xml:space="preserve">https://coracoraresorts.com/zh-hans/villas/%e6%b5%b7%e6%bb%a9%e6%b3%b3%e6%b1%a0%e5%88%ab%e5%a2%85/</t>
  </si>
  <si>
    <r>
      <rPr>
        <sz val="11"/>
        <color theme="1"/>
        <rFont val="WenQuanYi Zen Hei"/>
        <family val="2"/>
      </rPr>
      <t xml:space="preserve">马尔代夫海滩泳池别墅 </t>
    </r>
    <r>
      <rPr>
        <sz val="11"/>
        <color theme="1"/>
        <rFont val="Calibri"/>
        <family val="2"/>
        <charset val="1"/>
      </rPr>
      <t xml:space="preserve">| </t>
    </r>
    <r>
      <rPr>
        <sz val="11"/>
        <color theme="1"/>
        <rFont val="WenQuanYi Zen Hei"/>
        <family val="2"/>
      </rPr>
      <t xml:space="preserve">马尔代夫科拉科拉</t>
    </r>
  </si>
  <si>
    <t xml:space="preserve">output/pages/062_cora-cora-maldives/villas__coracoraresorts.com__zh-hans-villas-e6-b5-b7-e6-bb-a9-e6-b3-b3-e6-b1-a0-e5-88-ab-.md</t>
  </si>
  <si>
    <t xml:space="preserve">https://www.maldives.com/offers/so-maldives-romantic-getaway</t>
  </si>
  <si>
    <t xml:space="preserve">SO/ Maldives | Romantic Getaway | 35% Discount | FREE Half Board</t>
  </si>
  <si>
    <t xml:space="preserve">output/pages/046_so-maldives/diving__maldives.com__offers-so-maldives-romantic-getaway.md</t>
  </si>
  <si>
    <t xml:space="preserve">https://www.adaaran.com/clubrannalhi/offers/</t>
  </si>
  <si>
    <t xml:space="preserve">Maldives All Inclusive Offers | Offers | Adaaran Club Rannalhi</t>
  </si>
  <si>
    <t xml:space="preserve">output/pages/069_adaaran-club-rannalhi/diving__adaaran.com__clubrannalhi-offers.md</t>
  </si>
  <si>
    <t xml:space="preserve">https://coracoraresorts.com/villas/</t>
  </si>
  <si>
    <t xml:space="preserve">Best Resort in Maldives to relax | Cora Cora Maldives Rooms</t>
  </si>
  <si>
    <t xml:space="preserve">output/pages/062_cora-cora-maldives/diving__coracoraresorts.com__villas.md</t>
  </si>
  <si>
    <t xml:space="preserve">https://www.adaaran.com/clubrannalhi/dining/</t>
  </si>
  <si>
    <t xml:space="preserve">Fine Dining in Maldives | Adaaran Club Rannalhi | Dining</t>
  </si>
  <si>
    <t xml:space="preserve">output/pages/069_adaaran-club-rannalhi/dining__adaaran.com__clubrannalhi-dining.md</t>
  </si>
  <si>
    <t xml:space="preserve">https://www.adaaran.com/clubrannalhi/offers</t>
  </si>
  <si>
    <t xml:space="preserve">https://kagimaldives.com/diving-water-sports/</t>
  </si>
  <si>
    <t xml:space="preserve">Diving &amp; Water Sports – KagiMaldives</t>
  </si>
  <si>
    <t xml:space="preserve">output/pages/071_kagi-maldives-resort-and-spa/diving__kagimaldives.com__diving-water-sports.md</t>
  </si>
  <si>
    <t xml:space="preserve">https://www.letsgo2.com/suites-and-villas/maldives/atmosphere-kanifushi/</t>
  </si>
  <si>
    <t xml:space="preserve">output/pages/077_atmosphere-kanifushi-maldives/diving__letsgo2.com__suites-and-villas-maldives-atmosphere-kanifushi.md</t>
  </si>
  <si>
    <t xml:space="preserve">https://www.waldorfastoriamaldives.com/zh/experience/professional-photoshoot/</t>
  </si>
  <si>
    <t xml:space="preserve">Maldives Photoshoot Experience | Capture Your Island Moments</t>
  </si>
  <si>
    <t xml:space="preserve">output/pages/067_waldorf-astoria-maldives-ithaafushi/diving__waldorfastoriamaldives.com__zh-experience-professional-photoshoot.md</t>
  </si>
  <si>
    <t xml:space="preserve">https://www.adaaran.com/clubrannalhi/experiences/</t>
  </si>
  <si>
    <t xml:space="preserve">Maldives Things to do | Activities at Adaaran Club Rannalhi</t>
  </si>
  <si>
    <t xml:space="preserve">output/pages/069_adaaran-club-rannalhi/diving__adaaran.com__clubrannalhi-experiences.md</t>
  </si>
  <si>
    <t xml:space="preserve">https://www.adaaran.com/clubrannalhi/accommodation/</t>
  </si>
  <si>
    <t xml:space="preserve">Best Maldives All Inclusive Resorts | Adaaran Club Rannalhi</t>
  </si>
  <si>
    <t xml:space="preserve">output/pages/069_adaaran-club-rannalhi/diving__adaaran.com__clubrannalhi-accommodation.md</t>
  </si>
  <si>
    <t xml:space="preserve">https://coracoraresorts.com/disciplina-di-sessione-capire-quando-smettere-di-giocare-a-poker/</t>
  </si>
  <si>
    <t xml:space="preserve">Disciplina di Sessione: Capire Quando Smettere di Giocare a Poker - Cora Cora Maldives</t>
  </si>
  <si>
    <t xml:space="preserve">output/pages/062_cora-cora-maldives/diving__coracoraresorts.com__disciplina-di-sessione-capire-quando-smettere-di-giocare-a-p.md</t>
  </si>
  <si>
    <t xml:space="preserve">https://kagimaldives.com/pure-life-experiences/</t>
  </si>
  <si>
    <t xml:space="preserve">Pure Life Experiences – KagiMaldives</t>
  </si>
  <si>
    <t xml:space="preserve">output/pages/071_kagi-maldives-resort-and-spa/diving__kagimaldives.com__pure-life-experiences.md</t>
  </si>
  <si>
    <t xml:space="preserve">https://www.letsgo2.com/hotels/maldives/constance-moofushi-resort/</t>
  </si>
  <si>
    <t xml:space="preserve">output/pages/109_constance-moofushi-resort/diving__letsgo2.com__hotels-maldives-constance-moofushi-resort.md</t>
  </si>
  <si>
    <t xml:space="preserve">https://www.waldorfastoriamaldives.com/news/waldorf-astoria-maldives-ithaafushi-curates-an-october-of-culinary-mastery-with-return-of-michelin-starred-chef-dave-pynt-and-sake-samurai-honored-experiences/</t>
  </si>
  <si>
    <t xml:space="preserve">output/pages/067_waldorf-astoria-maldives-ithaafushi/dining__waldorfastoriamaldives.com__news-waldorf-astoria-maldives-ithaafushi-curates-an-october-.md</t>
  </si>
  <si>
    <t xml:space="preserve">https://www.joyisland.com/app-landing-page</t>
  </si>
  <si>
    <t xml:space="preserve">Joy App | Joy Island</t>
  </si>
  <si>
    <t xml:space="preserve">output/pages/070_joy-island/overview__joyisland.com__app-landing-page.md</t>
  </si>
  <si>
    <t xml:space="preserve">https://www.joyisland.com/excursions</t>
  </si>
  <si>
    <t xml:space="preserve">Excursions | Joy Island Maldives</t>
  </si>
  <si>
    <t xml:space="preserve">output/pages/070_joy-island/diving__joyisland.com__excursions.md</t>
  </si>
  <si>
    <t xml:space="preserve">https://www.adaaran.com/clubrannalhi/facilities/daily-activities/</t>
  </si>
  <si>
    <t xml:space="preserve">Daily Activities and Entertainment in Maldives | Adaaran Club Rannalhi</t>
  </si>
  <si>
    <t xml:space="preserve">output/pages/069_adaaran-club-rannalhi/diving__adaaran.com__clubrannalhi-facilities-daily-activities.md</t>
  </si>
  <si>
    <t xml:space="preserve">https://www.maldives.com/offers/amilla-maldives-romantic-deal</t>
  </si>
  <si>
    <t xml:space="preserve">Amilla Maldives | 30% Off | Romantic Getaway | 30% Off | Half-Board | Seaplane</t>
  </si>
  <si>
    <t xml:space="preserve">output/pages/009_amilla-fushi/diving__maldives.com__offers-amilla-maldives-romantic-deal.md</t>
  </si>
  <si>
    <t xml:space="preserve">https://kagimaldives.com/culinary-journeys/ufaa-bar/</t>
  </si>
  <si>
    <t xml:space="preserve">UFAA Bar – KagiMaldives</t>
  </si>
  <si>
    <t xml:space="preserve">output/pages/071_kagi-maldives-resort-and-spa/dining__kagimaldives.com__culinary-journeys-ufaa-bar.md</t>
  </si>
  <si>
    <t xml:space="preserve">https://www.joyisland.com/palm-beach</t>
  </si>
  <si>
    <t xml:space="preserve">output/pages/070_joy-island/diving__joyisland.com__palm-beach.md</t>
  </si>
  <si>
    <t xml:space="preserve">https://coracoraresorts.com/ko/experiences/%ec%bd%94%eb%9d%bc-%ed%82%a4%ec%a6%88-%ed%81%b4%eb%9f%bd/</t>
  </si>
  <si>
    <r>
      <rPr>
        <sz val="11"/>
        <color theme="1"/>
        <rFont val="WenQuanYi Zen Hei"/>
        <family val="2"/>
      </rPr>
      <t xml:space="preserve">코라 키즈</t>
    </r>
    <r>
      <rPr>
        <sz val="11"/>
        <color theme="1"/>
        <rFont val="Calibri"/>
        <family val="2"/>
        <charset val="1"/>
      </rPr>
      <t xml:space="preserve">® </t>
    </r>
    <r>
      <rPr>
        <sz val="11"/>
        <color theme="1"/>
        <rFont val="WenQuanYi Zen Hei"/>
        <family val="2"/>
      </rPr>
      <t xml:space="preserve">클럽 </t>
    </r>
    <r>
      <rPr>
        <sz val="11"/>
        <color theme="1"/>
        <rFont val="Calibri"/>
        <family val="2"/>
        <charset val="1"/>
      </rPr>
      <t xml:space="preserve">| </t>
    </r>
    <r>
      <rPr>
        <sz val="11"/>
        <color theme="1"/>
        <rFont val="WenQuanYi Zen Hei"/>
        <family val="2"/>
      </rPr>
      <t xml:space="preserve">코라 코라 몰디브 </t>
    </r>
    <r>
      <rPr>
        <sz val="11"/>
        <color theme="1"/>
        <rFont val="Calibri"/>
        <family val="2"/>
        <charset val="1"/>
      </rPr>
      <t xml:space="preserve">| </t>
    </r>
    <r>
      <rPr>
        <sz val="11"/>
        <color theme="1"/>
        <rFont val="WenQuanYi Zen Hei"/>
        <family val="2"/>
      </rPr>
      <t xml:space="preserve">몰디브 키즈 클럽</t>
    </r>
  </si>
  <si>
    <t xml:space="preserve">output/pages/062_cora-cora-maldives/excursions__coracoraresorts.com__ko-experiences-ec-bd-94-eb-9d-bc-ed-82-a4-ec-a6-88-ed-81-b4-.md</t>
  </si>
  <si>
    <t xml:space="preserve">https://www.joyisland.com/experiences</t>
  </si>
  <si>
    <t xml:space="preserve">Experiences | Joy Island Maldives</t>
  </si>
  <si>
    <t xml:space="preserve">output/pages/070_joy-island/diving__joyisland.com__experiences.md</t>
  </si>
  <si>
    <t xml:space="preserve">https://www.waldorfastoriamaldives.com/villas/three-bedroom-grand-beach-villa-with-pool/</t>
  </si>
  <si>
    <t xml:space="preserve">3 Bedroom Grand Beach Pool Villa Maldives | Waldorf Astoria</t>
  </si>
  <si>
    <t xml:space="preserve">output/pages/067_waldorf-astoria-maldives-ithaafushi/diving__waldorfastoriamaldives.com__villas-three-bedroom-grand-beach-villa-with-pool.md</t>
  </si>
  <si>
    <t xml:space="preserve">https://www.maldives.com/offers/siyam-world-all-inclusive-deal</t>
  </si>
  <si>
    <t xml:space="preserve">Siyam World | All-Inclusive Deal | 30% Discount | WOW! All Inclusive</t>
  </si>
  <si>
    <t xml:space="preserve">output/pages/179_siyam-world-maldives/offers__maldives.com__offers-siyam-world-all-inclusive-deal.md</t>
  </si>
  <si>
    <t xml:space="preserve">https://www.waldorfastoriamaldives.com/zh/villas/king-grand-overwater-villa-with-pool/</t>
  </si>
  <si>
    <t xml:space="preserve">King Grand Water Villa with Pool | Waldorf Astoria Maldives</t>
  </si>
  <si>
    <t xml:space="preserve">output/pages/067_waldorf-astoria-maldives-ithaafushi/diving__waldorfastoriamaldives.com__zh-villas-king-grand-overwater-villa-with-pool.md</t>
  </si>
  <si>
    <t xml:space="preserve">https://kagimaldives.com/wellness-journeys/retreats/</t>
  </si>
  <si>
    <t xml:space="preserve">Retreats – KagiMaldives</t>
  </si>
  <si>
    <t xml:space="preserve">output/pages/071_kagi-maldives-resort-and-spa/dining__kagimaldives.com__wellness-journeys-retreats.md</t>
  </si>
  <si>
    <t xml:space="preserve">https://www.joyisland.com/events</t>
  </si>
  <si>
    <t xml:space="preserve">Joyful Journeys | Joy Island</t>
  </si>
  <si>
    <t xml:space="preserve">output/pages/070_joy-island/events__joyisland.com__events.md</t>
  </si>
  <si>
    <t xml:space="preserve">https://www.waldorfastoriamaldives.com/de/news/sustainable-hospitality/</t>
  </si>
  <si>
    <t xml:space="preserve">A New Milestone in Sustainable Hospitality - Waldorf Astoria Maldives Ithaafushi</t>
  </si>
  <si>
    <t xml:space="preserve">output/pages/067_waldorf-astoria-maldives-ithaafushi/diving__waldorfastoriamaldives.com__de-news-sustainable-hospitality.md</t>
  </si>
  <si>
    <t xml:space="preserve">https://www.waldorfastoriamaldives.com/zh/villas/king-overwater-villa-with-pool/</t>
  </si>
  <si>
    <t xml:space="preserve">King Overwater Villa with Pool | Elevated Overwater Villas at Waldorf Astoria Maldives</t>
  </si>
  <si>
    <t xml:space="preserve">output/pages/067_waldorf-astoria-maldives-ithaafushi/diving__waldorfastoriamaldives.com__zh-villas-king-overwater-villa-with-pool.md</t>
  </si>
  <si>
    <t xml:space="preserve">https://www.joyisland.com/ayear-roundromanticretreat</t>
  </si>
  <si>
    <t xml:space="preserve">A Year-Round Romantic Retreat | Joy Island</t>
  </si>
  <si>
    <t xml:space="preserve">output/pages/070_joy-island/dining__joyisland.com__ayear-roundromanticretreat.md</t>
  </si>
  <si>
    <t xml:space="preserve">https://www.maldives.com/offers/hurawalhi-island-resort-festive-deal</t>
  </si>
  <si>
    <t xml:space="preserve">Hurawalhi Island Resort | Festive Deals | 25% Off | Half Board</t>
  </si>
  <si>
    <t xml:space="preserve">output/pages/030_hurawalhi-island-resort/offers__maldives.com__offers-hurawalhi-island-resort-festive-deal.md</t>
  </si>
  <si>
    <t xml:space="preserve">https://www.maldives.com/resorts/soneva-fushi</t>
  </si>
  <si>
    <t xml:space="preserve">Soneva Fushi | Luxury Eco-Friendly Resort in Baa Atoll</t>
  </si>
  <si>
    <t xml:space="preserve">output/pages/141_soneva-fushi-resort/overview__maldives.com__resorts-soneva-fushi.md</t>
  </si>
  <si>
    <t xml:space="preserve">https://www.joyisland.com/spa</t>
  </si>
  <si>
    <t xml:space="preserve">Spa | Joy Island Maldives</t>
  </si>
  <si>
    <t xml:space="preserve">output/pages/070_joy-island/spa__joyisland.com__spa.md</t>
  </si>
  <si>
    <t xml:space="preserve">https://www.joyisland.com/beach-suite</t>
  </si>
  <si>
    <t xml:space="preserve">output/pages/070_joy-island/diving__joyisland.com__beach-suite.md</t>
  </si>
  <si>
    <t xml:space="preserve">https://kagimaldives.com/contact-us/</t>
  </si>
  <si>
    <t xml:space="preserve">Contact Us – KagiMaldives</t>
  </si>
  <si>
    <t xml:space="preserve">output/pages/071_kagi-maldives-resort-and-spa/diving__kagimaldives.com__contact-us.md</t>
  </si>
  <si>
    <t xml:space="preserve">https://www.waldorfastoriamaldives.com/de/experience/professional-photoshoot/</t>
  </si>
  <si>
    <t xml:space="preserve">output/pages/067_waldorf-astoria-maldives-ithaafushi/diving__waldorfastoriamaldives.com__de-experience-professional-photoshoot.md</t>
  </si>
  <si>
    <t xml:space="preserve">https://www.maldives.com/offers/sun-siyam-olhuveli-festive-all-inclusive-deal</t>
  </si>
  <si>
    <t xml:space="preserve">Festive Deals 2026 | Sun Siyam Olhuveli Maldives | All-Inclusive | Speedboat Included</t>
  </si>
  <si>
    <t xml:space="preserve">output/pages/050_sun-siyam-olhuveli-maldives/diving__maldives.com__offers-sun-siyam-olhuveli-festive-all-inclusive-deal.md</t>
  </si>
  <si>
    <t xml:space="preserve">https://www.joyisland.com/beach-residence</t>
  </si>
  <si>
    <t xml:space="preserve">output/pages/070_joy-island/diving__joyisland.com__beach-residence.md</t>
  </si>
  <si>
    <t xml:space="preserve">https://kagimaldives.com/subscribe-to-newsletter/</t>
  </si>
  <si>
    <t xml:space="preserve">Subscribe to Newsletter – KagiMaldives</t>
  </si>
  <si>
    <t xml:space="preserve">output/pages/071_kagi-maldives-resort-and-spa/diving__kagimaldives.com__subscribe-to-newsletter.md</t>
  </si>
  <si>
    <t xml:space="preserve">https://www.waldorfastoriamaldives.com/ar/villas/king-grand-reef-villa-with-pool/</t>
  </si>
  <si>
    <t xml:space="preserve">King Grand Reef Villa with Pool at Waldorf Astoria Maldives</t>
  </si>
  <si>
    <t xml:space="preserve">output/pages/067_waldorf-astoria-maldives-ithaafushi/diving__waldorfastoriamaldives.com__ar-villas-king-grand-reef-villa-with-pool.md</t>
  </si>
  <si>
    <t xml:space="preserve">https://www.maldives.com/resorts/embudu-village</t>
  </si>
  <si>
    <t xml:space="preserve">Embudu Village | Affordable Resort in South Malé Atoll, Maldives</t>
  </si>
  <si>
    <t xml:space="preserve">output/pages/072_embudhu-village/diving__maldives.com__resorts-embudu-village.md</t>
  </si>
  <si>
    <t xml:space="preserve">https://www.waldorfastoriamaldives.com/experience/two-types-of-tennis/</t>
  </si>
  <si>
    <t xml:space="preserve">output/pages/067_waldorf-astoria-maldives-ithaafushi/diving__waldorfastoriamaldives.com__experience-two-types-of-tennis.md</t>
  </si>
  <si>
    <t xml:space="preserve">https://www.embuduvillage.com/</t>
  </si>
  <si>
    <t xml:space="preserve">Affordable Resort in Maldives | Embudu Village Official Site</t>
  </si>
  <si>
    <t xml:space="preserve">output/pages/072_embudhu-village/diving__embuduvillage.com__home.md</t>
  </si>
  <si>
    <t xml:space="preserve">https://www.maldives.com/offers/anantara-veli-eid-escape</t>
  </si>
  <si>
    <t xml:space="preserve">Anantara Veli | Eid Escape | 25% Off | FREE Half Board</t>
  </si>
  <si>
    <t xml:space="preserve">output/pages/146_anantara-veli-and-naladhu/offers__maldives.com__offers-anantara-veli-eid-escape.md</t>
  </si>
  <si>
    <t xml:space="preserve">https://kagimaldives.com/gallery/</t>
  </si>
  <si>
    <t xml:space="preserve">Gallery – KagiMaldives</t>
  </si>
  <si>
    <t xml:space="preserve">output/pages/071_kagi-maldives-resort-and-spa/diving__kagimaldives.com__gallery.md</t>
  </si>
  <si>
    <t xml:space="preserve">https://www.embuduvillage.com/dining-delights/bar-coffeeshop</t>
  </si>
  <si>
    <t xml:space="preserve">Maldives Resort Bar | Bar &amp; Coffeeshop | Embudu Village</t>
  </si>
  <si>
    <t xml:space="preserve">output/pages/072_embudhu-village/dining__embuduvillage.com__dining-delights-bar-coffeeshop.md</t>
  </si>
  <si>
    <t xml:space="preserve">https://www.waldorfastoriamaldives.com/zh/stories/solo-travel-maldives/</t>
  </si>
  <si>
    <t xml:space="preserve">独自前往马尔代夫旅行值得吗？单人旅行全指南</t>
  </si>
  <si>
    <t xml:space="preserve">output/pages/067_waldorf-astoria-maldives-ithaafushi/diving__waldorfastoriamaldives.com__zh-stories-solo-travel-maldives.md</t>
  </si>
  <si>
    <t xml:space="preserve">https://www.embuduvillage.com/dining-delights/all-inclusive</t>
  </si>
  <si>
    <t xml:space="preserve">Best Restaurant in Maldives | All Inclusive | Embudu Village</t>
  </si>
  <si>
    <t xml:space="preserve">output/pages/072_embudhu-village/dining__embuduvillage.com__dining-delights-all-inclusive.md</t>
  </si>
  <si>
    <t xml:space="preserve">https://www.maldives.com/resorts/niva-velassaru-maldives</t>
  </si>
  <si>
    <t xml:space="preserve">NIVA Velassaru Maldives Maldives Deals &amp; Packages 2026 | Maldives.com</t>
  </si>
  <si>
    <t xml:space="preserve">output/pages/165_velassaru-maldives/diving__maldives.com__resorts-niva-velassaru-maldives.md</t>
  </si>
  <si>
    <t xml:space="preserve">https://www.waldorfastoriamaldives.com/de/stories/maldives-wellness-retreat/</t>
  </si>
  <si>
    <t xml:space="preserve">Luxury Maldives Wellness Retreat at Waldorf Astoria Maldives</t>
  </si>
  <si>
    <t xml:space="preserve">output/pages/067_waldorf-astoria-maldives-ithaafushi/dining__waldorfastoriamaldives.com__de-stories-maldives-wellness-retreat.md</t>
  </si>
  <si>
    <t xml:space="preserve">https://kagimaldives.com/culinary-journeys/</t>
  </si>
  <si>
    <t xml:space="preserve">Culinary Journeys – KagiMaldives</t>
  </si>
  <si>
    <t xml:space="preserve">output/pages/071_kagi-maldives-resort-and-spa/dining__kagimaldives.com__culinary-journeys.md</t>
  </si>
  <si>
    <t xml:space="preserve">https://www.maldives.com/resorts/baglioni-maldives-luxury-all-inclusive</t>
  </si>
  <si>
    <t xml:space="preserve">Baglioni Maldives Deals &amp; Packages 2026 | Maldives.com</t>
  </si>
  <si>
    <t xml:space="preserve">output/pages/014_baglioni-resort-maldives/diving__maldives.com__resorts-baglioni-maldives-luxury-all-inclusive.md</t>
  </si>
  <si>
    <t xml:space="preserve">https://www.waldorfastoriamaldives.com/villas/king-grand-reef-villa-with-pool/</t>
  </si>
  <si>
    <t xml:space="preserve">output/pages/067_waldorf-astoria-maldives-ithaafushi/diving__waldorfastoriamaldives.com__villas-king-grand-reef-villa-with-pool.md</t>
  </si>
  <si>
    <t xml:space="preserve">https://www.embuduvillage.com/experiences/excursions</t>
  </si>
  <si>
    <t xml:space="preserve">Activities in Maldives Island | Excursions | Embudu Village</t>
  </si>
  <si>
    <t xml:space="preserve">output/pages/072_embudhu-village/diving__embuduvillage.com__experiences-excursions.md</t>
  </si>
  <si>
    <t xml:space="preserve">https://www.embuduvillage.com/experiences/diving</t>
  </si>
  <si>
    <t xml:space="preserve">Best Dive Resorts Maldives | Diving | Embudu Village</t>
  </si>
  <si>
    <t xml:space="preserve">output/pages/072_embudhu-village/diving__embuduvillage.com__experiences-diving.md</t>
  </si>
  <si>
    <t xml:space="preserve">https://www.summerislandmaldives.com/</t>
  </si>
  <si>
    <t xml:space="preserve">Maldives Island Resort | Summer Island Maldives Official Site</t>
  </si>
  <si>
    <t xml:space="preserve">output/pages/073_summer-island-maldives/diving__summerislandmaldives.com__home.md</t>
  </si>
  <si>
    <t xml:space="preserve">https://www.maldives.com/resorts/atmosphere-kanifushi-maldives</t>
  </si>
  <si>
    <t xml:space="preserve">Atmosphere Kanifushi Maldives 2026 Deals | Maldives.com</t>
  </si>
  <si>
    <t xml:space="preserve">output/pages/077_atmosphere-kanifushi-maldives/diving__maldives.com__resorts-atmosphere-kanifushi-maldives.md</t>
  </si>
  <si>
    <t xml:space="preserve">https://www.embuduvillage.com/experiences/water-sports</t>
  </si>
  <si>
    <t xml:space="preserve">Maldives Water Sports Activities | Water Sports | Embudu Village</t>
  </si>
  <si>
    <t xml:space="preserve">output/pages/072_embudhu-village/diving__embuduvillage.com__experiences-water-sports.md</t>
  </si>
  <si>
    <t xml:space="preserve">https://www.waldorfastoriamaldives.com/zh/villas/king-grand-reef-villa-with-pool/</t>
  </si>
  <si>
    <t xml:space="preserve">output/pages/067_waldorf-astoria-maldives-ithaafushi/diving__waldorfastoriamaldives.com__zh-villas-king-grand-reef-villa-with-pool.md</t>
  </si>
  <si>
    <t xml:space="preserve">https://www.summerislandmaldives.com/romance</t>
  </si>
  <si>
    <t xml:space="preserve">Maldives Romantic Resorts | Romance | Summer Island Maldives</t>
  </si>
  <si>
    <t xml:space="preserve">output/pages/073_summer-island-maldives/wedding__summerislandmaldives.com__romance.md</t>
  </si>
  <si>
    <t xml:space="preserve">https://kagimaldives.com/wellness-journeys/fitness/</t>
  </si>
  <si>
    <t xml:space="preserve">Fitness – KagiMaldives</t>
  </si>
  <si>
    <t xml:space="preserve">output/pages/071_kagi-maldives-resort-and-spa/spa__kagimaldives.com__wellness-journeys-fitness.md</t>
  </si>
  <si>
    <t xml:space="preserve">https://www.joyisland.com/wedding</t>
  </si>
  <si>
    <t xml:space="preserve">Wedding | Joy Island Maldives</t>
  </si>
  <si>
    <t xml:space="preserve">output/pages/070_joy-island/wedding__joyisland.com__wedding.md</t>
  </si>
  <si>
    <t xml:space="preserve">https://www.summerislandmaldives.com/dive-discover</t>
  </si>
  <si>
    <t xml:space="preserve">Water Sports in Maldives | Dive &amp; Discover | Summer Island</t>
  </si>
  <si>
    <t xml:space="preserve">output/pages/073_summer-island-maldives/diving__summerislandmaldives.com__dive-discover.md</t>
  </si>
  <si>
    <t xml:space="preserve">https://www.embuduvillage.com/experiences/spa</t>
  </si>
  <si>
    <t xml:space="preserve">Maldives Wellness Retreat | Spa | Embudu Village</t>
  </si>
  <si>
    <t xml:space="preserve">output/pages/072_embudhu-village/dining__embuduvillage.com__experiences-spa.md</t>
  </si>
  <si>
    <t xml:space="preserve">https://www.joyisland.com/kidsclub</t>
  </si>
  <si>
    <t xml:space="preserve">Kids Club | Joy Island Maldives</t>
  </si>
  <si>
    <t xml:space="preserve">output/pages/070_joy-island/diving__joyisland.com__kidsclub.md</t>
  </si>
  <si>
    <t xml:space="preserve">https://www.summerislandmaldives.com/experiences/sundown-sailboat</t>
  </si>
  <si>
    <t xml:space="preserve">Sundown Sailboat</t>
  </si>
  <si>
    <t xml:space="preserve">output/pages/073_summer-island-maldives/excursions__summerislandmaldives.com__experiences-sundown-sailboat.md</t>
  </si>
  <si>
    <t xml:space="preserve">https://www.embuduvillage.com/celebrations/eternal-love-renewed</t>
  </si>
  <si>
    <t xml:space="preserve">Romantic Maldives Resorts | Eternal Love Renewed | Embudu Village</t>
  </si>
  <si>
    <t xml:space="preserve">output/pages/072_embudhu-village/wedding__embuduvillage.com__celebrations-eternal-love-renewed.md</t>
  </si>
  <si>
    <t xml:space="preserve">https://www.summerislandmaldives.com/romance/renewal-of-vows</t>
  </si>
  <si>
    <t xml:space="preserve">Renewal of Vows Maldives | Summer Island Maldives</t>
  </si>
  <si>
    <t xml:space="preserve">output/pages/073_summer-island-maldives/wedding__summerislandmaldives.com__romance-renewal-of-vows.md</t>
  </si>
  <si>
    <t xml:space="preserve">https://www.embuduvillage.com/celebrations</t>
  </si>
  <si>
    <t xml:space="preserve">Best Maldives Resorts for Couples | Celebrations | Embudu Village</t>
  </si>
  <si>
    <t xml:space="preserve">output/pages/072_embudhu-village/wedding__embuduvillage.com__celebrations.md</t>
  </si>
  <si>
    <t xml:space="preserve">https://www.joyisland.com/joy-islands-3rd-year-anniversary</t>
  </si>
  <si>
    <t xml:space="preserve">Joy Island's 3rd Year Anniversary | Joy Island</t>
  </si>
  <si>
    <t xml:space="preserve">output/pages/070_joy-island/overview__joyisland.com__joy-islands-3rd-year-anniversary.md</t>
  </si>
  <si>
    <t xml:space="preserve">https://www.waldorfastoriamaldives.com/zh/experience/under-over-the-blue/</t>
  </si>
  <si>
    <t xml:space="preserve">Maldives Watersport Adventures | Waldorf Astoria Maldives</t>
  </si>
  <si>
    <t xml:space="preserve">output/pages/067_waldorf-astoria-maldives-ithaafushi/diving__waldorfastoriamaldives.com__zh-experience-under-over-the-blue.md</t>
  </si>
  <si>
    <t xml:space="preserve">https://kagimaldives.com/elegant-living-space/beach-pool-villas/</t>
  </si>
  <si>
    <t xml:space="preserve">Beach Pool Villas – KagiMaldives</t>
  </si>
  <si>
    <t xml:space="preserve">output/pages/071_kagi-maldives-resort-and-spa/spa__kagimaldives.com__elegant-living-space-beach-pool-villas.md</t>
  </si>
  <si>
    <t xml:space="preserve">https://www.maldives.com/offers/ja-manafaru-festive-deals</t>
  </si>
  <si>
    <t xml:space="preserve">JA Manafaru | Festive Deals | 20% Off | Half Board</t>
  </si>
  <si>
    <t xml:space="preserve">output/pages/068_ja-manafaru/offers__maldives.com__offers-ja-manafaru-festive-deals.md</t>
  </si>
  <si>
    <t xml:space="preserve">https://www.joyisland.com/meal-plan-overview</t>
  </si>
  <si>
    <t xml:space="preserve">Meal Plan Overview | Joy Island</t>
  </si>
  <si>
    <t xml:space="preserve">output/pages/070_joy-island/overview__joyisland.com__meal-plan-overview.md</t>
  </si>
  <si>
    <t xml:space="preserve">https://www.summerislandmaldives.com/rooms-and-villas/garden-room</t>
  </si>
  <si>
    <t xml:space="preserve">Superior Beach Bungalow Maldives | Summer Island, Garden Room</t>
  </si>
  <si>
    <t xml:space="preserve">output/pages/073_summer-island-maldives/diving__summerislandmaldives.com__rooms-and-villas-garden-room.md</t>
  </si>
  <si>
    <t xml:space="preserve">https://www.embuduvillage.com/accomadation/water-villa</t>
  </si>
  <si>
    <t xml:space="preserve">Best Water Villas in Maldives | Water Villa | Embudu Village</t>
  </si>
  <si>
    <t xml:space="preserve">output/pages/072_embudhu-village/diving__embuduvillage.com__accomadation-water-villa.md</t>
  </si>
  <si>
    <t xml:space="preserve">https://www.joyisland.com/diveandwatersports</t>
  </si>
  <si>
    <t xml:space="preserve">Water Sports | Joy Island Maldives</t>
  </si>
  <si>
    <t xml:space="preserve">output/pages/070_joy-island/diving__joyisland.com__diveandwatersports.md</t>
  </si>
  <si>
    <t xml:space="preserve">https://www.embuduvillage.com/dining-delights/private-dining</t>
  </si>
  <si>
    <t xml:space="preserve">Private Dining in Maldives | Private Dining | Embudu Village</t>
  </si>
  <si>
    <t xml:space="preserve">output/pages/072_embudhu-village/dining__embuduvillage.com__dining-delights-private-dining.md</t>
  </si>
  <si>
    <t xml:space="preserve">https://www.summerislandmaldives.com/dive-discover/water-ski</t>
  </si>
  <si>
    <t xml:space="preserve">Water Skiing Maldives | Discover with Summer Island Maldives</t>
  </si>
  <si>
    <t xml:space="preserve">output/pages/073_summer-island-maldives/diving__summerislandmaldives.com__dive-discover-water-ski.md</t>
  </si>
  <si>
    <t xml:space="preserve">https://www.waldorfastoriamaldives.com/zh/cuisine/zuma-maldives/</t>
  </si>
  <si>
    <t xml:space="preserve">Zuma Maldives | Fine Japanese Izakaya Dining | Waldorf Astoria</t>
  </si>
  <si>
    <t xml:space="preserve">output/pages/067_waldorf-astoria-maldives-ithaafushi/dining__waldorfastoriamaldives.com__zh-cuisine-zuma-maldives.md</t>
  </si>
  <si>
    <t xml:space="preserve">https://www.embuduvillage.com/gdpr-compliance</t>
  </si>
  <si>
    <t xml:space="preserve">GDPR Compliance | Embudu Village Maldives</t>
  </si>
  <si>
    <t xml:space="preserve">output/pages/072_embudhu-village/diving__embuduvillage.com__gdpr-compliance.md</t>
  </si>
  <si>
    <t xml:space="preserve">https://www.summerislandmaldives.com/experiences/dj-and-music</t>
  </si>
  <si>
    <t xml:space="preserve">Resorts near Male | DJ Party | Summer Island Maldives</t>
  </si>
  <si>
    <t xml:space="preserve">output/pages/073_summer-island-maldives/diving__summerislandmaldives.com__experiences-dj-and-music.md</t>
  </si>
  <si>
    <t xml:space="preserve">https://www.embuduvillage.com/accomadation/superior-beach-bunglow</t>
  </si>
  <si>
    <t xml:space="preserve">Bungalow in Maldives Island | Superior Beach Bungalow | Embudu Village</t>
  </si>
  <si>
    <t xml:space="preserve">output/pages/072_embudhu-village/diving__embuduvillage.com__accomadation-superior-beach-bunglow.md</t>
  </si>
  <si>
    <t xml:space="preserve">https://www.summerislandmaldives.com/rooms-and-villas/premium-beach-villa</t>
  </si>
  <si>
    <t xml:space="preserve">Beach Villa Maldives | Premium Beach Villa at Summer Island</t>
  </si>
  <si>
    <t xml:space="preserve">output/pages/073_summer-island-maldives/diving__summerislandmaldives.com__rooms-and-villas-premium-beach-villa.md</t>
  </si>
  <si>
    <t xml:space="preserve">https://www.maldives.com/resorts/anantara-kihavah-maldives-villas</t>
  </si>
  <si>
    <t xml:space="preserve">Anantara Kihavah Maldives Villas | Luxury Resort in Baa Atoll</t>
  </si>
  <si>
    <t xml:space="preserve">output/pages/106_anantara-kihavah-villas/diving__maldives.com__resorts-anantara-kihavah-maldives-villas.md</t>
  </si>
  <si>
    <t xml:space="preserve">https://www.waldorfastoriamaldives.com/ar/villas/two-bedroom-grand-beach-villa-with-pool/</t>
  </si>
  <si>
    <t xml:space="preserve">2 Bedroom Grand Beach Villa with Pool Maldives | Waldorf Astoria</t>
  </si>
  <si>
    <t xml:space="preserve">output/pages/067_waldorf-astoria-maldives-ithaafushi/diving__waldorfastoriamaldives.com__ar-villas-two-bedroom-grand-beach-villa-with-pool.md</t>
  </si>
  <si>
    <t xml:space="preserve">https://kagimaldives.com/exclusive-book-direct-offer/</t>
  </si>
  <si>
    <t xml:space="preserve">Exclusive Book Direct Offer – KagiMaldives</t>
  </si>
  <si>
    <t xml:space="preserve">output/pages/071_kagi-maldives-resort-and-spa/diving__kagimaldives.com__exclusive-book-direct-offer.md</t>
  </si>
  <si>
    <t xml:space="preserve">https://www.embuduvillage.com/celebrations/milestones-in-paradise</t>
  </si>
  <si>
    <t xml:space="preserve">Romantic Maldives Resorts | Milestones in Paradise | Embudu Village</t>
  </si>
  <si>
    <t xml:space="preserve">output/pages/072_embudhu-village/wedding__embuduvillage.com__celebrations-milestones-in-paradise.md</t>
  </si>
  <si>
    <t xml:space="preserve">https://www.summerislandmaldives.com/spa-wellness</t>
  </si>
  <si>
    <t xml:space="preserve">Spa in Maldives | Overwater Spa at Summer Island Maldives</t>
  </si>
  <si>
    <t xml:space="preserve">output/pages/073_summer-island-maldives/spa__summerislandmaldives.com__spa-wellness.md</t>
  </si>
  <si>
    <t xml:space="preserve">https://www.summerislandmaldives.com/terms-conditions</t>
  </si>
  <si>
    <t xml:space="preserve">Terms &amp; Conditions</t>
  </si>
  <si>
    <t xml:space="preserve">output/pages/073_summer-island-maldives/other__summerislandmaldives.com__terms-conditions.md</t>
  </si>
  <si>
    <t xml:space="preserve">https://www.embuduvillage.com/awards</t>
  </si>
  <si>
    <t xml:space="preserve">Best Island Resort in Maldives | Awards | Embudu Village</t>
  </si>
  <si>
    <t xml:space="preserve">output/pages/072_embudhu-village/diving__embuduvillage.com__awards.md</t>
  </si>
  <si>
    <t xml:space="preserve">https://www.summerislandmaldives.com/blog/summer-island-maldives-and-equator-village-wins-prestigious-travel-awards/</t>
  </si>
  <si>
    <t xml:space="preserve">Blog | Summer Island Maldives and Equator Village Wins prestigious Travel Awards</t>
  </si>
  <si>
    <t xml:space="preserve">output/pages/073_summer-island-maldives/diving__summerislandmaldives.com__blog-summer-island-maldives-and-equator-village-wins-prestig.md</t>
  </si>
  <si>
    <t xml:space="preserve">https://www.embuduvillage.com/dining-delights</t>
  </si>
  <si>
    <t xml:space="preserve">Restaurants in Maldives Male | Dining Delights | Embudu Village</t>
  </si>
  <si>
    <t xml:space="preserve">output/pages/072_embudhu-village/dining__embuduvillage.com__dining-delights.md</t>
  </si>
  <si>
    <t xml:space="preserve">https://www.summerislandmaldives.com/romance/sand-and-stars-dinner</t>
  </si>
  <si>
    <t xml:space="preserve">Romantic Dinner Maldives | Sand and Stars Dinner | Summer Island</t>
  </si>
  <si>
    <t xml:space="preserve">output/pages/073_summer-island-maldives/wedding__summerislandmaldives.com__romance-sand-and-stars-dinner.md</t>
  </si>
  <si>
    <t xml:space="preserve">https://www.waldorfastoriamaldives.com/ar/villas/king-overwater-villa-with-pool/</t>
  </si>
  <si>
    <t xml:space="preserve">output/pages/067_waldorf-astoria-maldives-ithaafushi/diving__waldorfastoriamaldives.com__ar-villas-king-overwater-villa-with-pool.md</t>
  </si>
  <si>
    <t xml:space="preserve">https://www.embuduvillage.com/special-offers</t>
  </si>
  <si>
    <t xml:space="preserve">Maldives Resort Package Deals | Special Offers | Embudu Village</t>
  </si>
  <si>
    <t xml:space="preserve">output/pages/072_embudhu-village/diving__embuduvillage.com__special-offers.md</t>
  </si>
  <si>
    <t xml:space="preserve">https://www.maldives.com/resorts/nika-island-resort-and-spa</t>
  </si>
  <si>
    <t xml:space="preserve">Nika Island Resort &amp; Spa Maldives | 5-Star Private Beach Villas</t>
  </si>
  <si>
    <t xml:space="preserve">output/pages/112_nika-island-resort-and-spa/spa__maldives.com__resorts-nika-island-resort-and-spa.md</t>
  </si>
  <si>
    <t xml:space="preserve">https://www.embuduvillage.com/accomadation</t>
  </si>
  <si>
    <t xml:space="preserve">Most Affordable Maldives Resorts | Accommodation | Embudu Village</t>
  </si>
  <si>
    <t xml:space="preserve">output/pages/072_embudhu-village/diving__embuduvillage.com__accomadation.md</t>
  </si>
  <si>
    <t xml:space="preserve">https://www.summerislandmaldives.com/rooms-and-villas/superior-vista</t>
  </si>
  <si>
    <t xml:space="preserve">Maldives Private Villa | Superior Vista at Summer Island</t>
  </si>
  <si>
    <t xml:space="preserve">output/pages/073_summer-island-maldives/diving__summerislandmaldives.com__rooms-and-villas-superior-vista.md</t>
  </si>
  <si>
    <t xml:space="preserve">https://www.waldorfastoriamaldives.com/ar/experience/two-types-of-tennis/</t>
  </si>
  <si>
    <t xml:space="preserve">output/pages/067_waldorf-astoria-maldives-ithaafushi/diving__waldorfastoriamaldives.com__ar-experience-two-types-of-tennis.md</t>
  </si>
  <si>
    <t xml:space="preserve">https://www.embuduvillage.com/celebrations/whispers-of-forever</t>
  </si>
  <si>
    <t xml:space="preserve">Best Maldives Resorts for Honeymoon | Whispers of Forever | Embudu Village</t>
  </si>
  <si>
    <t xml:space="preserve">output/pages/072_embudhu-village/wedding__embuduvillage.com__celebrations-whispers-of-forever.md</t>
  </si>
  <si>
    <t xml:space="preserve">https://www.summerislandmaldives.com/rooms-and-villas/the-summer-house</t>
  </si>
  <si>
    <t xml:space="preserve">Maldives Bungalow | The Summer House at Summer Island</t>
  </si>
  <si>
    <t xml:space="preserve">output/pages/073_summer-island-maldives/diving__summerislandmaldives.com__rooms-and-villas-the-summer-house.md</t>
  </si>
  <si>
    <t xml:space="preserve">https://www.joyisland.com/photography</t>
  </si>
  <si>
    <t xml:space="preserve">Photography | Joy Island Maldives</t>
  </si>
  <si>
    <t xml:space="preserve">output/pages/070_joy-island/diving__joyisland.com__photography.md</t>
  </si>
  <si>
    <t xml:space="preserve">https://www.joyisland.com/il-basilico</t>
  </si>
  <si>
    <t xml:space="preserve">output/pages/070_joy-island/diving__joyisland.com__il-basilico.md</t>
  </si>
  <si>
    <t xml:space="preserve">https://www.embuduvillage.com/experiences/snorkelling</t>
  </si>
  <si>
    <t xml:space="preserve">Best Maldives Resorts for Snorkeling | Snorkelling | Embudu Village</t>
  </si>
  <si>
    <t xml:space="preserve">output/pages/072_embudhu-village/diving__embuduvillage.com__experiences-snorkelling.md</t>
  </si>
  <si>
    <t xml:space="preserve">https://www.summerislandmaldives.com/the-island</t>
  </si>
  <si>
    <t xml:space="preserve">Resort Island Maldives | About Summer Island Maldives</t>
  </si>
  <si>
    <t xml:space="preserve">output/pages/073_summer-island-maldives/diving__summerislandmaldives.com__the-island.md</t>
  </si>
  <si>
    <t xml:space="preserve">https://www.maldives.com/offers/nh-maldives-kuda-rah-summer-deal</t>
  </si>
  <si>
    <t xml:space="preserve">NH Maldives Kuda Rah | 50% Off | Half Board</t>
  </si>
  <si>
    <t xml:space="preserve">output/pages/092_amaya-kuda-rah-maldives/diving__maldives.com__offers-nh-maldives-kuda-rah-summer-deal.md</t>
  </si>
  <si>
    <t xml:space="preserve">https://www.joyisland.com/rainbow</t>
  </si>
  <si>
    <t xml:space="preserve">output/pages/070_joy-island/diving__joyisland.com__rainbow.md</t>
  </si>
  <si>
    <t xml:space="preserve">https://www.summerislandmaldives.com/dive-discover/fun-tube</t>
  </si>
  <si>
    <t xml:space="preserve">Fun Tube Maldives | Discover with Summer Island Maldives</t>
  </si>
  <si>
    <t xml:space="preserve">output/pages/073_summer-island-maldives/diving__summerislandmaldives.com__dive-discover-fun-tube.md</t>
  </si>
  <si>
    <t xml:space="preserve">https://www.waldorfastoriamaldives.com/de/villas/two-queen-bedded-overwater-villa-with-pool/</t>
  </si>
  <si>
    <t xml:space="preserve">Elegant Maldives Beach Villa with Private Pool | Waldorf Astoria</t>
  </si>
  <si>
    <t xml:space="preserve">output/pages/067_waldorf-astoria-maldives-ithaafushi/diving__waldorfastoriamaldives.com__de-villas-two-queen-bedded-overwater-villa-with-pool.md</t>
  </si>
  <si>
    <t xml:space="preserve">https://kagimaldives.com/wellness-journeys/the-baani-spa/</t>
  </si>
  <si>
    <t xml:space="preserve">The Baani Spa – KagiMaldives</t>
  </si>
  <si>
    <t xml:space="preserve">output/pages/071_kagi-maldives-resort-and-spa/spa__kagimaldives.com__wellness-journeys-the-baani-spa.md</t>
  </si>
  <si>
    <t xml:space="preserve">https://www.maldives.com/resorts/raffles-maldives-meradhoo</t>
  </si>
  <si>
    <t xml:space="preserve">Raffles Maldives Meradhoo | Luxury Resort in Gaafu Alifu Atoll</t>
  </si>
  <si>
    <t xml:space="preserve">output/pages/025_raffles-maldives-meradhoo-resort/diving__maldives.com__resorts-raffles-maldives-meradhoo.md</t>
  </si>
  <si>
    <t xml:space="preserve">https://www.embuduvillage.com/media-downloads</t>
  </si>
  <si>
    <t xml:space="preserve">Downloads | Embudu Village Maldives</t>
  </si>
  <si>
    <t xml:space="preserve">output/pages/072_embudhu-village/diving__embuduvillage.com__media-downloads.md</t>
  </si>
  <si>
    <t xml:space="preserve">https://www.joyisland.com/accomodation</t>
  </si>
  <si>
    <t xml:space="preserve">Accomodation | Joy Island Maldives</t>
  </si>
  <si>
    <t xml:space="preserve">output/pages/070_joy-island/diving__joyisland.com__accomodation.md</t>
  </si>
  <si>
    <t xml:space="preserve">https://www.summerislandmaldives.com/experiences/maldivian-life</t>
  </si>
  <si>
    <t xml:space="preserve">Maldives Tourist Attractions | Maldivian Life | Summer Island</t>
  </si>
  <si>
    <t xml:space="preserve">output/pages/073_summer-island-maldives/diving__summerislandmaldives.com__experiences-maldivian-life.md</t>
  </si>
  <si>
    <t xml:space="preserve">https://www.joyisland.com/beach-suite-pool</t>
  </si>
  <si>
    <t xml:space="preserve">output/pages/070_joy-island/diving__joyisland.com__beach-suite-pool.md</t>
  </si>
  <si>
    <t xml:space="preserve">https://www.summerislandmaldives.com/blog/saying-goodbye-to-mosquitoes-the-eco-friendly-way/</t>
  </si>
  <si>
    <t xml:space="preserve">Blog | Saying Goodbye to Mosquitoes the Eco Friendly Way</t>
  </si>
  <si>
    <t xml:space="preserve">output/pages/073_summer-island-maldives/other__summerislandmaldives.com__blog-saying-goodbye-to-mosquitoes-the-eco-friendly-way.md</t>
  </si>
  <si>
    <t xml:space="preserve">https://www.joyisland.com/beach-villa</t>
  </si>
  <si>
    <t xml:space="preserve">output/pages/070_joy-island/diving__joyisland.com__beach-villa.md</t>
  </si>
  <si>
    <t xml:space="preserve">https://www.maldives.com/offers/adaaran-prestige-vadoo-adults-only-deal</t>
  </si>
  <si>
    <t xml:space="preserve">Adaaran Prestige Vadoo | Adults Only Deal | 25% Off | Premium All Inclusive</t>
  </si>
  <si>
    <t xml:space="preserve">output/pages/163_adaaran-prestige-vadoo/offers__maldives.com__offers-adaaran-prestige-vadoo-adults-only-deal.md</t>
  </si>
  <si>
    <t xml:space="preserve">https://www.embuduvillage.com/dining-delights/main-restaurant</t>
  </si>
  <si>
    <t xml:space="preserve">Best Restaurants in Male Maldives | Main Restaurant | Embudu Village</t>
  </si>
  <si>
    <t xml:space="preserve">output/pages/072_embudhu-village/dining__embuduvillage.com__dining-delights-main-restaurant.md</t>
  </si>
  <si>
    <t xml:space="preserve">https://www.waldorfastoriamaldives.com/zh/stories/best-place-to-snorkel-in-maldives/</t>
  </si>
  <si>
    <r>
      <rPr>
        <sz val="11"/>
        <color theme="1"/>
        <rFont val="WenQuanYi Zen Hei"/>
        <family val="2"/>
      </rPr>
      <t xml:space="preserve">马尔代夫最佳浮潜指南：</t>
    </r>
    <r>
      <rPr>
        <sz val="11"/>
        <color theme="1"/>
        <rFont val="Calibri"/>
        <family val="2"/>
        <charset val="1"/>
      </rPr>
      <t xml:space="preserve">2026</t>
    </r>
    <r>
      <rPr>
        <sz val="11"/>
        <color theme="1"/>
        <rFont val="WenQuanYi Zen Hei"/>
        <family val="2"/>
      </rPr>
      <t xml:space="preserve">南马累环礁探索攻略</t>
    </r>
  </si>
  <si>
    <t xml:space="preserve">output/pages/067_waldorf-astoria-maldives-ithaafushi/diving__waldorfastoriamaldives.com__zh-stories-best-place-to-snorkel-in-maldives.md</t>
  </si>
  <si>
    <t xml:space="preserve">https://kagimaldives.com/terms-condition/</t>
  </si>
  <si>
    <t xml:space="preserve">Terms &amp; Condition – KagiMaldives</t>
  </si>
  <si>
    <t xml:space="preserve">output/pages/071_kagi-maldives-resort-and-spa/diving__kagimaldives.com__terms-condition.md</t>
  </si>
  <si>
    <t xml:space="preserve">https://www.summerislandmaldives.com/romance/underwater-love-lock</t>
  </si>
  <si>
    <t xml:space="preserve">Scuba Diving in Maldives | Love Lock | Summer Island Maldives</t>
  </si>
  <si>
    <t xml:space="preserve">output/pages/073_summer-island-maldives/wedding__summerislandmaldives.com__romance-underwater-love-lock.md</t>
  </si>
  <si>
    <t xml:space="preserve">https://www.embuduvillage.com/location</t>
  </si>
  <si>
    <t xml:space="preserve">Best Island to Stay in Maldives | Location | Embudu Village</t>
  </si>
  <si>
    <t xml:space="preserve">output/pages/072_embudhu-village/diving__embuduvillage.com__location.md</t>
  </si>
  <si>
    <t xml:space="preserve">https://www.summerislandmaldives.com/experiences/summer-nights</t>
  </si>
  <si>
    <t xml:space="preserve">Best Things To Do in Maldives | Summer Nights | Summer Island</t>
  </si>
  <si>
    <t xml:space="preserve">output/pages/073_summer-island-maldives/diving__summerislandmaldives.com__experiences-summer-nights.md</t>
  </si>
  <si>
    <t xml:space="preserve">https://www.embuduvillage.com/experiences</t>
  </si>
  <si>
    <t xml:space="preserve">Maldives Things To Do and See | Experiences | Embudu Village</t>
  </si>
  <si>
    <t xml:space="preserve">output/pages/072_embudhu-village/diving__embuduvillage.com__experiences.md</t>
  </si>
  <si>
    <t xml:space="preserve">https://www.waldorfastoriamaldives.com/zh/villas/king-reef-villa-with-pool/</t>
  </si>
  <si>
    <t xml:space="preserve">King Reef Villa with Private Pool at Waldorf Astoria Maldives</t>
  </si>
  <si>
    <t xml:space="preserve">output/pages/067_waldorf-astoria-maldives-ithaafushi/diving__waldorfastoriamaldives.com__zh-villas-king-reef-villa-with-pool.md</t>
  </si>
  <si>
    <t xml:space="preserve">https://www.summerislandmaldives.com/blog/category/achievements/</t>
  </si>
  <si>
    <t xml:space="preserve">Best Luxury Romantic Resort in North Malé Atoll | Summer Island Maldives | Blog</t>
  </si>
  <si>
    <t xml:space="preserve">output/pages/073_summer-island-maldives/diving__summerislandmaldives.com__blog-category-achievements.md</t>
  </si>
  <si>
    <t xml:space="preserve">https://www.maldives.com/resorts/taj-exotica-resort-and-spa-maldives</t>
  </si>
  <si>
    <t xml:space="preserve">Taj Exotica Maldives: Award-Winning Resort with Private Lagoon</t>
  </si>
  <si>
    <t xml:space="preserve">output/pages/154_taj-exotica-resort-spa-maldives/spa__maldives.com__resorts-taj-exotica-resort-and-spa-maldives.md</t>
  </si>
  <si>
    <t xml:space="preserve">https://kagimaldives.com/pure-romance/</t>
  </si>
  <si>
    <t xml:space="preserve">Pure Romance – KagiMaldives</t>
  </si>
  <si>
    <t xml:space="preserve">output/pages/071_kagi-maldives-resort-and-spa/wedding__kagimaldives.com__pure-romance.md</t>
  </si>
  <si>
    <t xml:space="preserve">https://www.waldorfastoriamaldives.com/de/stories/wellness-in-paradise/</t>
  </si>
  <si>
    <t xml:space="preserve">Wellness in Paradise | A Restorative Maldives Experience at Waldorf Astoria Ithaafushi</t>
  </si>
  <si>
    <t xml:space="preserve">output/pages/067_waldorf-astoria-maldives-ithaafushi/spa__waldorfastoriamaldives.com__de-stories-wellness-in-paradise.md</t>
  </si>
  <si>
    <t xml:space="preserve">https://www.letsgo2.com/suites-and-villas/maldives/waldorf-astoria-maldives-ithaafushi/</t>
  </si>
  <si>
    <t xml:space="preserve">output/pages/067_waldorf-astoria-maldives-ithaafushi/diving__letsgo2.com__suites-and-villas-maldives-waldorf-astoria-maldives-ithaafus.md</t>
  </si>
  <si>
    <t xml:space="preserve">https://www.summerislandmaldives.com/media-downloads</t>
  </si>
  <si>
    <t xml:space="preserve">Media Downloads</t>
  </si>
  <si>
    <t xml:space="preserve">output/pages/073_summer-island-maldives/downloads__summerislandmaldives.com__media-downloads.md</t>
  </si>
  <si>
    <t xml:space="preserve">https://www.embuduvillage.com/privacy-policy</t>
  </si>
  <si>
    <t xml:space="preserve">Privacy Policy | Embudu Village Maldives</t>
  </si>
  <si>
    <t xml:space="preserve">output/pages/072_embudhu-village/diving__embuduvillage.com__privacy-policy.md</t>
  </si>
  <si>
    <t xml:space="preserve">https://www.embuduvillage.com/facilities</t>
  </si>
  <si>
    <t xml:space="preserve">Best Affordable Maldives Resorts | Facilities | Embudu Village</t>
  </si>
  <si>
    <t xml:space="preserve">output/pages/072_embudhu-village/diving__embuduvillage.com__facilities.md</t>
  </si>
  <si>
    <t xml:space="preserve">https://www.summerislandmaldives.com/blog/category/festive/</t>
  </si>
  <si>
    <t xml:space="preserve">Blog | Coconut Harmony: A Sustainable Festive Season at Summer Island Maldives</t>
  </si>
  <si>
    <t xml:space="preserve">output/pages/073_summer-island-maldives/diving__summerislandmaldives.com__blog-category-festive.md</t>
  </si>
  <si>
    <t xml:space="preserve">https://www.waldorfastoriamaldives.com/ar/villas/three-bedroom-grand-beach-villa-with-pool/</t>
  </si>
  <si>
    <t xml:space="preserve">output/pages/067_waldorf-astoria-maldives-ithaafushi/diving__waldorfastoriamaldives.com__ar-villas-three-bedroom-grand-beach-villa-with-pool.md</t>
  </si>
  <si>
    <t xml:space="preserve">https://www.maldives.com/offers/amilla-maldives-summer-deal</t>
  </si>
  <si>
    <t xml:space="preserve">Amilla Maldives | Summer Deal | 45% Discount | Half-Board</t>
  </si>
  <si>
    <t xml:space="preserve">output/pages/009_amilla-fushi/diving__maldives.com__offers-amilla-maldives-summer-deal.md</t>
  </si>
  <si>
    <t xml:space="preserve">https://www.embuduvillage.com/sitemap</t>
  </si>
  <si>
    <t xml:space="preserve">output/pages/072_embudhu-village/other__embuduvillage.com__sitemap.md</t>
  </si>
  <si>
    <t xml:space="preserve">https://www.summerislandmaldives.com/experiences/beach-bbq</t>
  </si>
  <si>
    <t xml:space="preserve">Maldives Beach Dinner | Beach BBQ Summer Island</t>
  </si>
  <si>
    <t xml:space="preserve">output/pages/073_summer-island-maldives/diving__summerislandmaldives.com__experiences-beach-bbq.md</t>
  </si>
  <si>
    <t xml:space="preserve">https://www.waldorfastoriamaldives.com/experience/professional-photoshoot/</t>
  </si>
  <si>
    <t xml:space="preserve">output/pages/067_waldorf-astoria-maldives-ithaafushi/diving__waldorfastoriamaldives.com__experience-professional-photoshoot.md</t>
  </si>
  <si>
    <t xml:space="preserve">https://www.embuduvillage.com</t>
  </si>
  <si>
    <t xml:space="preserve">https://www.summerislandmaldives.com/wine-dine/nevi</t>
  </si>
  <si>
    <t xml:space="preserve">Maldives Resort Bar | NEVI Beach Bar at Summer Island</t>
  </si>
  <si>
    <t xml:space="preserve">output/pages/073_summer-island-maldives/dining__summerislandmaldives.com__wine-dine-nevi.md</t>
  </si>
  <si>
    <t xml:space="preserve">https://www.maldives.com/resorts/joy-island-maldives</t>
  </si>
  <si>
    <t xml:space="preserve">Joy Island Maldives | Luxury Resort in North Malé Atoll</t>
  </si>
  <si>
    <t xml:space="preserve">output/pages/070_joy-island/diving__maldives.com__resorts-joy-island-maldives.md</t>
  </si>
  <si>
    <t xml:space="preserve">https://www.waldorfastoriamaldives.com/stories/exclusive-villa-living/</t>
  </si>
  <si>
    <t xml:space="preserve">output/pages/067_waldorf-astoria-maldives-ithaafushi/diving__waldorfastoriamaldives.com__stories-exclusive-villa-living.md</t>
  </si>
  <si>
    <t xml:space="preserve">https://www.embuduvillage.com/blog</t>
  </si>
  <si>
    <t xml:space="preserve">Embudu Village | Blog Home</t>
  </si>
  <si>
    <t xml:space="preserve">output/pages/072_embudhu-village/villas__embuduvillage.com__blog.md</t>
  </si>
  <si>
    <t xml:space="preserve">https://www.summerislandmaldives.com/sustainability</t>
  </si>
  <si>
    <t xml:space="preserve">Eco Friendly Resorts in Maldives | Sustainability | Summer Island</t>
  </si>
  <si>
    <t xml:space="preserve">output/pages/073_summer-island-maldives/diving__summerislandmaldives.com__sustainability.md</t>
  </si>
  <si>
    <t xml:space="preserve">https://www.joyisland.com/contactus</t>
  </si>
  <si>
    <t xml:space="preserve">Contact Us | Joy Island Maldives</t>
  </si>
  <si>
    <t xml:space="preserve">output/pages/070_joy-island/diving__joyisland.com__contactus.md</t>
  </si>
  <si>
    <t xml:space="preserve">https://kagimaldives.com/travel-update/</t>
  </si>
  <si>
    <t xml:space="preserve">Travel Update – KagiMaldives</t>
  </si>
  <si>
    <t xml:space="preserve">output/pages/071_kagi-maldives-resort-and-spa/diving__kagimaldives.com__travel-update.md</t>
  </si>
  <si>
    <t xml:space="preserve">https://www.embuduvillage.com/experiences/hiri-boutique</t>
  </si>
  <si>
    <t xml:space="preserve">HIRI Boutique | Experiences | Embudu Village</t>
  </si>
  <si>
    <t xml:space="preserve">output/pages/072_embudhu-village/excursions__embuduvillage.com__experiences-hiri-boutique.md</t>
  </si>
  <si>
    <t xml:space="preserve">https://www.summerislandmaldives.com/rooms-and-villas/water-villa</t>
  </si>
  <si>
    <t xml:space="preserve">Maldives Overwater Villa | Water Villa at Summer Island</t>
  </si>
  <si>
    <t xml:space="preserve">output/pages/073_summer-island-maldives/diving__summerislandmaldives.com__rooms-and-villas-water-villa.md</t>
  </si>
  <si>
    <t xml:space="preserve">https://www.maldives.com/offers/gili-lankanfushi-summer-deal</t>
  </si>
  <si>
    <t xml:space="preserve">Gili Lankanfushi | Summer Deal | 35% Discount | Complimentary Half Board</t>
  </si>
  <si>
    <t xml:space="preserve">output/pages/125_gili-lankanfushi/offers__maldives.com__offers-gili-lankanfushi-summer-deal.md</t>
  </si>
  <si>
    <t xml:space="preserve">https://www.waldorfastoriamaldives.com/ar/stories/best-place-to-snorkel-in-maldives/</t>
  </si>
  <si>
    <t xml:space="preserve">أفضل مواقع الغوص السطحي في المالديف: دليل جنوب ماليه أتول لعام ٢٠٢٦</t>
  </si>
  <si>
    <t xml:space="preserve">output/pages/067_waldorf-astoria-maldives-ithaafushi/diving__waldorfastoriamaldives.com__ar-stories-best-place-to-snorkel-in-maldives.md</t>
  </si>
  <si>
    <t xml:space="preserve">https://embuduvillage.com</t>
  </si>
  <si>
    <t xml:space="preserve">https://www.summerislandmaldives.com/experiences/touring-male</t>
  </si>
  <si>
    <t xml:space="preserve">Maldives Attractions | Touring Male’ with Summer Island</t>
  </si>
  <si>
    <t xml:space="preserve">output/pages/073_summer-island-maldives/diving__summerislandmaldives.com__experiences-touring-male.md</t>
  </si>
  <si>
    <t xml:space="preserve">https://www.embuduvillage.com/blog/category/uncategorized/</t>
  </si>
  <si>
    <t xml:space="preserve">Discover the House Reef at Embudu Village: A Snorkeller’s Paradise</t>
  </si>
  <si>
    <t xml:space="preserve">output/pages/072_embudhu-village/diving__embuduvillage.com__blog-category-uncategorized.md</t>
  </si>
  <si>
    <t xml:space="preserve">https://www.summerislandmaldives.com/blog/2023/</t>
  </si>
  <si>
    <t xml:space="preserve">Blog | Celebrate the Season: Nature's Embrace and Timeless Traditions!</t>
  </si>
  <si>
    <t xml:space="preserve">output/pages/073_summer-island-maldives/wedding__summerislandmaldives.com__blog-2023.md</t>
  </si>
  <si>
    <t xml:space="preserve">https://www.waldorfastoriamaldives.com/zh/news/a-ferrari-in-paradise/</t>
  </si>
  <si>
    <t xml:space="preserve">Iconic Ferrari Maldives Experience | Waldorf Astoria Ithaafushi</t>
  </si>
  <si>
    <t xml:space="preserve">output/pages/067_waldorf-astoria-maldives-ithaafushi/diving__waldorfastoriamaldives.com__zh-news-a-ferrari-in-paradise.md</t>
  </si>
  <si>
    <t xml:space="preserve">https://www.summerislandmaldives.com/experiences</t>
  </si>
  <si>
    <t xml:space="preserve">Activities in Maldives | Summer Island Maldives, Experiences</t>
  </si>
  <si>
    <t xml:space="preserve">output/pages/073_summer-island-maldives/diving__summerislandmaldives.com__experiences.md</t>
  </si>
  <si>
    <t xml:space="preserve">https://www.waldorfastoriamaldives.com/ar/stories/luxury-overwater-villa-maldives/</t>
  </si>
  <si>
    <t xml:space="preserve">Luxury Overwater Villa Maldives: What It’s Really Like</t>
  </si>
  <si>
    <t xml:space="preserve">output/pages/067_waldorf-astoria-maldives-ithaafushi/diving__waldorfastoriamaldives.com__ar-stories-luxury-overwater-villa-maldives.md</t>
  </si>
  <si>
    <t xml:space="preserve">https://www.embuduvillage.com/blog/category/travel-tips/</t>
  </si>
  <si>
    <t xml:space="preserve">Embudu Village Maldives: A Traditional Resort with a Remarkable House Reef | Blog</t>
  </si>
  <si>
    <t xml:space="preserve">output/pages/072_embudhu-village/diving__embuduvillage.com__blog-category-travel-tips.md</t>
  </si>
  <si>
    <t xml:space="preserve">https://www.maldives.com/offers/ayada-maldives-couples-deal</t>
  </si>
  <si>
    <t xml:space="preserve">Ayada Maldives | Couples Deal | 35% Off  | Full Board</t>
  </si>
  <si>
    <t xml:space="preserve">output/pages/004_ayada-maldives/diving__maldives.com__offers-ayada-maldives-couples-deal.md</t>
  </si>
  <si>
    <t xml:space="preserve">https://www.embuduvillage.com/blog/</t>
  </si>
  <si>
    <t xml:space="preserve">https://www.waldorfastoriamaldives.com/stories/romantic-retreats/</t>
  </si>
  <si>
    <t xml:space="preserve">output/pages/067_waldorf-astoria-maldives-ithaafushi/dining__waldorfastoriamaldives.com__stories-romantic-retreats.md</t>
  </si>
  <si>
    <t xml:space="preserve">https://www.embuduvillage.com/blog/discover-the-house-reef-at-embudu-village-a-snorkellers-paradise/</t>
  </si>
  <si>
    <t xml:space="preserve">output/pages/072_embudhu-village/diving__embuduvillage.com__blog-discover-the-house-reef-at-embudu-village-a-snorkellers.md</t>
  </si>
  <si>
    <t xml:space="preserve">https://www.maldives.com/resorts/so-maldives</t>
  </si>
  <si>
    <t xml:space="preserve">SO/ Maldives Deals &amp; Packages 2026 | Maldives.com</t>
  </si>
  <si>
    <t xml:space="preserve">output/pages/046_so-maldives/diving__maldives.com__resorts-so-maldives.md</t>
  </si>
  <si>
    <t xml:space="preserve">https://www.waldorfastoriamaldives.com/zh/stories/best-time-to-go-to-maldives/</t>
  </si>
  <si>
    <r>
      <rPr>
        <sz val="11"/>
        <color theme="1"/>
        <rFont val="WenQuanYi Zen Hei"/>
        <family val="2"/>
      </rPr>
      <t xml:space="preserve">马尔代夫天气最佳旅行时间：</t>
    </r>
    <r>
      <rPr>
        <sz val="11"/>
        <color theme="1"/>
        <rFont val="Calibri"/>
        <family val="2"/>
        <charset val="1"/>
      </rPr>
      <t xml:space="preserve">2026</t>
    </r>
    <r>
      <rPr>
        <sz val="11"/>
        <color theme="1"/>
        <rFont val="WenQuanYi Zen Hei"/>
        <family val="2"/>
      </rPr>
      <t xml:space="preserve">当地指南</t>
    </r>
  </si>
  <si>
    <t xml:space="preserve">output/pages/067_waldorf-astoria-maldives-ithaafushi/diving__waldorfastoriamaldives.com__zh-stories-best-time-to-go-to-maldives.md</t>
  </si>
  <si>
    <t xml:space="preserve">https://kagimaldives.com/elegant-living-space/ocean-pool-villa/</t>
  </si>
  <si>
    <t xml:space="preserve">Ocean Pool Villa – KagiMaldives</t>
  </si>
  <si>
    <t xml:space="preserve">output/pages/071_kagi-maldives-resort-and-spa/spa__kagimaldives.com__elegant-living-space-ocean-pool-villa.md</t>
  </si>
  <si>
    <t xml:space="preserve">https://www.embuduvillage.com/blog/adventure-awaits-maldives-excursions-at-embudu-village/</t>
  </si>
  <si>
    <t xml:space="preserve">Maldives Excursions at Embudu Village| Blog  | Affordable Resort in Maldives | Embudu Village Official Site</t>
  </si>
  <si>
    <t xml:space="preserve">output/pages/072_embudhu-village/diving__embuduvillage.com__blog-adventure-awaits-maldives-excursions-at-embudu-village.md</t>
  </si>
  <si>
    <t xml:space="preserve">https://www.maldives.com/resorts/sheraton-maldives-full-moon-resort-and-spa</t>
  </si>
  <si>
    <t xml:space="preserve">Sheraton Maldives Full Moon Resort &amp; Spa | 5-Star Family Resort in North Malé Atoll</t>
  </si>
  <si>
    <t xml:space="preserve">output/pages/103_sheraton-maldives-full-moon-resort-spa/spa__maldives.com__resorts-sheraton-maldives-full-moon-resort-and-spa.md</t>
  </si>
  <si>
    <t xml:space="preserve">https://www.embuduvillage.com/blog/embudu-village-maldives-a-traditional-resort-with-a-remarkable-house-reef/</t>
  </si>
  <si>
    <t xml:space="preserve">output/pages/072_embudhu-village/diving__embuduvillage.com__blog-embudu-village-maldives-a-traditional-resort-with-a-rem.md</t>
  </si>
  <si>
    <t xml:space="preserve">https://www.joyisland.com</t>
  </si>
  <si>
    <t xml:space="preserve">https://www.embuduvillage.com/blog/2023/</t>
  </si>
  <si>
    <t xml:space="preserve">Rashuge Dhirunthah: Hermit Crab</t>
  </si>
  <si>
    <t xml:space="preserve">output/pages/072_embudhu-village/other__embuduvillage.com__blog-2023.md</t>
  </si>
  <si>
    <t xml:space="preserve">https://www.embuduvillage.com/blog/2025/</t>
  </si>
  <si>
    <t xml:space="preserve">Celebrate the Festive Season in Island Style at Embudu Village | Blog  | Affordable Resort in Maldives | Embudu Village </t>
  </si>
  <si>
    <t xml:space="preserve">output/pages/072_embudhu-village/wedding__embuduvillage.com__blog-2025.md</t>
  </si>
  <si>
    <t xml:space="preserve">https://www.joyisland.com/offers</t>
  </si>
  <si>
    <t xml:space="preserve">Packages and Offers | Joy Island Maldives</t>
  </si>
  <si>
    <t xml:space="preserve">output/pages/070_joy-island/diving__joyisland.com__offers.md</t>
  </si>
  <si>
    <t xml:space="preserve">https://www.embuduvillage.com/blog/an-affordable-maldives-escape-awaits-at-embudu-village/</t>
  </si>
  <si>
    <t xml:space="preserve">An Affordable Maldives Escape Awaits at Embudu Village</t>
  </si>
  <si>
    <t xml:space="preserve">output/pages/072_embudhu-village/diving__embuduvillage.com__blog-an-affordable-maldives-escape-awaits-at-embudu-village.md</t>
  </si>
  <si>
    <t xml:space="preserve">https://www.waldorfastoriamaldives.com/stories/maldives-wellness-retreat/</t>
  </si>
  <si>
    <t xml:space="preserve">output/pages/067_waldorf-astoria-maldives-ithaafushi/dining__waldorfastoriamaldives.com__stories-maldives-wellness-retreat.md</t>
  </si>
  <si>
    <t xml:space="preserve">https://www.embuduvillage.com/blog/category/expereince/</t>
  </si>
  <si>
    <t xml:space="preserve">output/pages/072_embudhu-village/diving__embuduvillage.com__blog-category-expereince.md</t>
  </si>
  <si>
    <t xml:space="preserve">https://kagimaldives.com/privacy-policy/</t>
  </si>
  <si>
    <t xml:space="preserve">Privacy Policy – KagiMaldives</t>
  </si>
  <si>
    <t xml:space="preserve">output/pages/071_kagi-maldives-resort-and-spa/diving__kagimaldives.com__privacy-policy.md</t>
  </si>
  <si>
    <t xml:space="preserve">https://www.waldorfastoriamaldives.com/de/villas/three-bedroom-overwater-villa-with-pool/</t>
  </si>
  <si>
    <t xml:space="preserve">3 Bedroom Overwater Villa Maldives with Pool | Waldorf Astoria</t>
  </si>
  <si>
    <t xml:space="preserve">output/pages/067_waldorf-astoria-maldives-ithaafushi/diving__waldorfastoriamaldives.com__de-villas-three-bedroom-overwater-villa-with-pool.md</t>
  </si>
  <si>
    <t xml:space="preserve">https://www.joyisland.com/winter-magic-offer</t>
  </si>
  <si>
    <t xml:space="preserve">Winter Offer | Joy Island New</t>
  </si>
  <si>
    <t xml:space="preserve">output/pages/070_joy-island/offers__joyisland.com__winter-magic-offer.md</t>
  </si>
  <si>
    <t xml:space="preserve">https://www.embuduvillage.com/blog/2026/</t>
  </si>
  <si>
    <t xml:space="preserve">output/pages/072_embudhu-village/diving__embuduvillage.com__blog-2026.md</t>
  </si>
  <si>
    <t xml:space="preserve">https://www.maldives.com/offers/intercontinental-maldives-autumn-escape</t>
  </si>
  <si>
    <t xml:space="preserve">InterContinental Maldives |  Autumn Escape | 35% off | FREE Half Board</t>
  </si>
  <si>
    <t xml:space="preserve">output/pages/089_inter-continental-maldives-maamunagau/diving__maldives.com__offers-intercontinental-maldives-autumn-escape.md</t>
  </si>
  <si>
    <t xml:space="preserve">https://www.joyisland.com/privacy</t>
  </si>
  <si>
    <t xml:space="preserve">Privacy</t>
  </si>
  <si>
    <t xml:space="preserve">output/pages/070_joy-island/other__joyisland.com__privacy.md</t>
  </si>
  <si>
    <t xml:space="preserve">https://www.embuduvillage.com/blog/47-years-countless-memories/</t>
  </si>
  <si>
    <t xml:space="preserve">47 Years, Countless Memories</t>
  </si>
  <si>
    <t xml:space="preserve">output/pages/072_embudhu-village/other__embuduvillage.com__blog-47-years-countless-memories.md</t>
  </si>
  <si>
    <t xml:space="preserve">https://www.embuduvillage.com/blog/celebrate-the-festive-season-in-island-style-at-embudu-village/</t>
  </si>
  <si>
    <t xml:space="preserve">output/pages/072_embudhu-village/wedding__embuduvillage.com__blog-celebrate-the-festive-season-in-island-style-at-embudu-.md</t>
  </si>
  <si>
    <t xml:space="preserve">https://www.maldives.com/resorts/milaidhoo-maldives</t>
  </si>
  <si>
    <t xml:space="preserve">"Milaidhoo Maldives | Boutique Luxury Resort</t>
  </si>
  <si>
    <t xml:space="preserve">output/pages/167_milaidhoo-island-maldives/diving__maldives.com__resorts-milaidhoo-maldives.md</t>
  </si>
  <si>
    <t xml:space="preserve">https://www.waldorfastoriamaldives.com/zh/villas/two-queen-bedded-grand-beach-villa-with-pool/</t>
  </si>
  <si>
    <t xml:space="preserve">output/pages/067_waldorf-astoria-maldives-ithaafushi/diving__waldorfastoriamaldives.com__zh-villas-two-queen-bedded-grand-beach-villa-with-pool.md</t>
  </si>
  <si>
    <t xml:space="preserve">https://www.embuduvillage.com/blog/unveiling-the-health-benefits-of-scuba-diving-at-embudu-village/</t>
  </si>
  <si>
    <t xml:space="preserve">Unveiling the Health Benefits of Scuba Diving | Affordable Resort in Maldives | Embudu Village Official Site</t>
  </si>
  <si>
    <t xml:space="preserve">output/pages/072_embudhu-village/diving__embuduvillage.com__blog-unveiling-the-health-benefits-of-scuba-diving-at-embudu.md</t>
  </si>
  <si>
    <t xml:space="preserve">https://www.joyisland.com/lagoon-suite</t>
  </si>
  <si>
    <t xml:space="preserve">output/pages/070_joy-island/diving__joyisland.com__lagoon-suite.md</t>
  </si>
  <si>
    <t xml:space="preserve">https://www.embuduvillage.com/blog/celebrating-46-years-of-timeless-memories-at-embudu-village/</t>
  </si>
  <si>
    <t xml:space="preserve">Celebrating 46 Years of Timeless Memories | Affordable Resort in Maldives | Embudu Village Official Site</t>
  </si>
  <si>
    <t xml:space="preserve">output/pages/072_embudhu-village/wedding__embuduvillage.com__blog-celebrating-46-years-of-timeless-memories-at-embudu-vil.md</t>
  </si>
  <si>
    <t xml:space="preserve">https://www.summerislandmaldives.com/wine-dine</t>
  </si>
  <si>
    <t xml:space="preserve">Restaurants in Maldives | Wine &amp; Dine at Summer Island</t>
  </si>
  <si>
    <t xml:space="preserve">output/pages/073_summer-island-maldives/dining__summerislandmaldives.com__wine-dine.md</t>
  </si>
  <si>
    <t xml:space="preserve">https://kagimaldives.com/travel-journeys/</t>
  </si>
  <si>
    <t xml:space="preserve">Travel Journeys – KagiMaldives</t>
  </si>
  <si>
    <t xml:space="preserve">output/pages/071_kagi-maldives-resort-and-spa/diving__kagimaldives.com__travel-journeys.md</t>
  </si>
  <si>
    <t xml:space="preserve">https://www.joyisland.com/createcherishedmemoriestogether</t>
  </si>
  <si>
    <t xml:space="preserve">Create Cherished Memories Together | Joy Island</t>
  </si>
  <si>
    <t xml:space="preserve">output/pages/070_joy-island/dining__joyisland.com__createcherishedmemoriestogether.md</t>
  </si>
  <si>
    <t xml:space="preserve">https://www.embuduvillage.com/blog/what-to-wear-on-your-island-getaway-in-maldives/</t>
  </si>
  <si>
    <t xml:space="preserve">What to Wear on Your Island Getaway in Maldives | Blog  | Affordable Resort in Maldives | Embudu Village Official Site</t>
  </si>
  <si>
    <t xml:space="preserve">output/pages/072_embudhu-village/diving__embuduvillage.com__blog-what-to-wear-on-your-island-getaway-in-maldives.md</t>
  </si>
  <si>
    <t xml:space="preserve">https://www.waldorfastoriamaldives.com/ar/experience/daily-activities/</t>
  </si>
  <si>
    <t xml:space="preserve">Daily Activities at Waldorf Astoria Maldives Ithaafushi</t>
  </si>
  <si>
    <t xml:space="preserve">output/pages/067_waldorf-astoria-maldives-ithaafushi/diving__waldorfastoriamaldives.com__ar-experience-daily-activities.md</t>
  </si>
  <si>
    <t xml:space="preserve">https://www.summerislandmaldives.com/experiences/angling-adventure</t>
  </si>
  <si>
    <t xml:space="preserve">Fishing in Maldives | Angling Adventure at Summer Island</t>
  </si>
  <si>
    <t xml:space="preserve">output/pages/073_summer-island-maldives/diving__summerislandmaldives.com__experiences-angling-adventure.md</t>
  </si>
  <si>
    <t xml:space="preserve">https://www.embuduvillage.com/blog/embudu-village-chefs-triumph-at-fham-2025/</t>
  </si>
  <si>
    <t xml:space="preserve">Embudu Village Chefs Triumph at FHAM 2025 | Blog</t>
  </si>
  <si>
    <t xml:space="preserve">output/pages/072_embudhu-village/villas__embuduvillage.com__blog-embudu-village-chefs-triumph-at-fham-2025.md</t>
  </si>
  <si>
    <t xml:space="preserve">https://www.maldives.com/offers/alila-kothaifaru-maldives-couples-deal</t>
  </si>
  <si>
    <t xml:space="preserve">Alila Kothaifaru Maldives | Couples Deal | 35% Off  | Half Board</t>
  </si>
  <si>
    <t xml:space="preserve">output/pages/015_alila-kothaifaru-maldives/diving__maldives.com__offers-alila-kothaifaru-maldives-couples-deal.md</t>
  </si>
  <si>
    <t xml:space="preserve">https://www.joyisland.com/joy-connect-conference-facility</t>
  </si>
  <si>
    <t xml:space="preserve">Joy Connect (Events) | Joy Island</t>
  </si>
  <si>
    <t xml:space="preserve">output/pages/070_joy-island/events__joyisland.com__joy-connect-conference-facility.md</t>
  </si>
  <si>
    <t xml:space="preserve">https://www.embuduvillage.com/blog/when-is-the-best-time-to-visit-the-maldives/</t>
  </si>
  <si>
    <t xml:space="preserve">When is the Best Time to Visit the Maldives | Embudu Village | Blog</t>
  </si>
  <si>
    <t xml:space="preserve">output/pages/072_embudhu-village/diving__embuduvillage.com__blog-when-is-the-best-time-to-visit-the-maldives.md</t>
  </si>
  <si>
    <t xml:space="preserve">https://www.summerislandmaldives.com/dive-discover/jetski</t>
  </si>
  <si>
    <t xml:space="preserve">Jetski</t>
  </si>
  <si>
    <t xml:space="preserve">output/pages/073_summer-island-maldives/diving__summerislandmaldives.com__dive-discover-jetski.md</t>
  </si>
  <si>
    <t xml:space="preserve">https://www.embuduvillage.com/blog/must-have-experiences-at-embudu-village/</t>
  </si>
  <si>
    <t xml:space="preserve">Must-Have Experiences at Embudu Village | Blog</t>
  </si>
  <si>
    <t xml:space="preserve">output/pages/072_embudhu-village/excursions__embuduvillage.com__blog-must-have-experiences-at-embudu-village.md</t>
  </si>
  <si>
    <t xml:space="preserve">https://www.summerislandmaldives.com/dive-discover/paddle-boarding</t>
  </si>
  <si>
    <t xml:space="preserve">Maldives Adventure Sports | Discover with Summer Island</t>
  </si>
  <si>
    <t xml:space="preserve">output/pages/073_summer-island-maldives/diving__summerislandmaldives.com__dive-discover-paddle-boarding.md</t>
  </si>
  <si>
    <t xml:space="preserve">https://www.summerislandmaldives.com/wine-dine/samuga</t>
  </si>
  <si>
    <t xml:space="preserve">Maldives Restaurant | SAMUGA Buffet Restaurant, Summer Island</t>
  </si>
  <si>
    <t xml:space="preserve">output/pages/073_summer-island-maldives/dining__summerislandmaldives.com__wine-dine-samuga.md</t>
  </si>
  <si>
    <t xml:space="preserve">https://www.maldives.com/resorts/baros-maldives</t>
  </si>
  <si>
    <t xml:space="preserve">Baros Maldives Deals &amp; Packages 2026 | Maldives.com</t>
  </si>
  <si>
    <t xml:space="preserve">output/pages/164_baros-maldives/dining__maldives.com__resorts-baros-maldives.md</t>
  </si>
  <si>
    <t xml:space="preserve">https://www.waldorfastoriamaldives.com/de/villas/two-bedroom-grand-beach-villa-with-pool/</t>
  </si>
  <si>
    <t xml:space="preserve">output/pages/067_waldorf-astoria-maldives-ithaafushi/diving__waldorfastoriamaldives.com__de-villas-two-bedroom-grand-beach-villa-with-pool.md</t>
  </si>
  <si>
    <t xml:space="preserve">https://www.joyisland.com/lagoon-suite-pool</t>
  </si>
  <si>
    <t xml:space="preserve">output/pages/070_joy-island/diving__joyisland.com__lagoon-suite-pool.md</t>
  </si>
  <si>
    <t xml:space="preserve">https://www.summerislandmaldives.com/rooms-and-villas/superior-bungalow</t>
  </si>
  <si>
    <t xml:space="preserve">Beach Bungalow Maldives | Superior Bungalow at Summer Island</t>
  </si>
  <si>
    <t xml:space="preserve">output/pages/073_summer-island-maldives/diving__summerislandmaldives.com__rooms-and-villas-superior-bungalow.md</t>
  </si>
  <si>
    <t xml:space="preserve">https://www.summerislandmaldives.com/experiences/sunset-fishing</t>
  </si>
  <si>
    <t xml:space="preserve">Sunset Fishing Maldives | Experiences with Summer Island</t>
  </si>
  <si>
    <t xml:space="preserve">output/pages/073_summer-island-maldives/diving__summerislandmaldives.com__experiences-sunset-fishing.md</t>
  </si>
  <si>
    <t xml:space="preserve">https://www.maldives.com/resorts/angaga-island-resort-and-spa</t>
  </si>
  <si>
    <t xml:space="preserve">Angaga Island Resort &amp; Spa | Tranquil Retreat in South Ari Atoll</t>
  </si>
  <si>
    <t xml:space="preserve">output/pages/011_angaga-island-resort-and-spa/dining__maldives.com__resorts-angaga-island-resort-and-spa.md</t>
  </si>
  <si>
    <t xml:space="preserve">https://www.waldorfastoriamaldives.com/news/a-ferrari-in-paradise/</t>
  </si>
  <si>
    <t xml:space="preserve">output/pages/067_waldorf-astoria-maldives-ithaafushi/diving__waldorfastoriamaldives.com__news-a-ferrari-in-paradise.md</t>
  </si>
  <si>
    <t xml:space="preserve">https://www.summerislandmaldives.com/dive-discover/snorkeling</t>
  </si>
  <si>
    <t xml:space="preserve">Best Snorkelling Maldives | Discover with Summer Island</t>
  </si>
  <si>
    <t xml:space="preserve">output/pages/073_summer-island-maldives/diving__summerislandmaldives.com__dive-discover-snorkeling.md</t>
  </si>
  <si>
    <t xml:space="preserve">https://www.waldorfastoriamaldives.com/ar/villas/three-bedroom-overwater-villa-with-pool/</t>
  </si>
  <si>
    <t xml:space="preserve">output/pages/067_waldorf-astoria-maldives-ithaafushi/diving__waldorfastoriamaldives.com__ar-villas-three-bedroom-overwater-villa-with-pool.md</t>
  </si>
  <si>
    <t xml:space="preserve">https://www.summerislandmaldives.com/privacy-policy</t>
  </si>
  <si>
    <t xml:space="preserve">Privacy Policy</t>
  </si>
  <si>
    <t xml:space="preserve">output/pages/073_summer-island-maldives/other__summerislandmaldives.com__privacy-policy.md</t>
  </si>
  <si>
    <t xml:space="preserve">https://www.maldives.com/offers/jumeirah-maldives-island-couple-holiday</t>
  </si>
  <si>
    <t xml:space="preserve">Summer Holiday | Luxury | Jumeirah Maldives Olhahali Island | Half Board | Water Villa with Pool</t>
  </si>
  <si>
    <t xml:space="preserve">output/pages/059_jumeirah-maldives-olhahali-island/diving__maldives.com__offers-jumeirah-maldives-island-couple-holiday.md</t>
  </si>
  <si>
    <t xml:space="preserve">https://www.summerislandmaldives.com/sitemap</t>
  </si>
  <si>
    <t xml:space="preserve">output/pages/073_summer-island-maldives/other__summerislandmaldives.com__sitemap.md</t>
  </si>
  <si>
    <t xml:space="preserve">https://www.maldives.com/resorts/hilton-maldives-amingiri-resort-and-spa</t>
  </si>
  <si>
    <t xml:space="preserve">Hilton Maldives Amingiri Resort &amp; Spa | Luxury Villas in North Malé Atoll</t>
  </si>
  <si>
    <t xml:space="preserve">output/pages/008_hilton-maldives-amingiri-resort-spa/spa__maldives.com__resorts-hilton-maldives-amingiri-resort-and-spa.md</t>
  </si>
  <si>
    <t xml:space="preserve">https://www.summerislandmaldives.com/wine-dine/hiya</t>
  </si>
  <si>
    <t xml:space="preserve">Restaurant Maldives | Semi Buffet Restaurant HIYA | Summer Island</t>
  </si>
  <si>
    <t xml:space="preserve">output/pages/073_summer-island-maldives/dining__summerislandmaldives.com__wine-dine-hiya.md</t>
  </si>
  <si>
    <t xml:space="preserve">https://www.summerislandmaldives.com/romance/honeymoon</t>
  </si>
  <si>
    <t xml:space="preserve">Maldives Honeymoon Resort | Summer Island Maldives</t>
  </si>
  <si>
    <t xml:space="preserve">output/pages/073_summer-island-maldives/wedding__summerislandmaldives.com__romance-honeymoon.md</t>
  </si>
  <si>
    <t xml:space="preserve">https://www.maldives.com/resorts/soneva-secret</t>
  </si>
  <si>
    <t xml:space="preserve">Soneva Secret 2024 | Exclusive Luxury Resort in Makunudhoo Atoll</t>
  </si>
  <si>
    <t xml:space="preserve">output/pages/137_soneva-secret/overview__maldives.com__resorts-soneva-secret.md</t>
  </si>
  <si>
    <t xml:space="preserve">https://www.summerislandmaldives.com/rooms-and-villas</t>
  </si>
  <si>
    <t xml:space="preserve">Villas in Maldives | Rooms &amp; Villas | Summer Island Maldives</t>
  </si>
  <si>
    <t xml:space="preserve">output/pages/073_summer-island-maldives/diving__summerislandmaldives.com__rooms-and-villas.md</t>
  </si>
  <si>
    <t xml:space="preserve">https://kagimaldives.com/journal/</t>
  </si>
  <si>
    <t xml:space="preserve">Journal – KagiMaldives</t>
  </si>
  <si>
    <t xml:space="preserve">output/pages/071_kagi-maldives-resort-and-spa/diving__kagimaldives.com__journal.md</t>
  </si>
  <si>
    <t xml:space="preserve">https://www.summerislandmaldives.com/dive-discover/catamaran</t>
  </si>
  <si>
    <t xml:space="preserve">Catamaran in Maldives | Discover with Summer Island Maldives</t>
  </si>
  <si>
    <t xml:space="preserve">output/pages/073_summer-island-maldives/diving__summerislandmaldives.com__dive-discover-catamaran.md</t>
  </si>
  <si>
    <t xml:space="preserve">https://www.maldives.com/resorts/ja-manafaru-maldives</t>
  </si>
  <si>
    <t xml:space="preserve">JA Manafaru Deals &amp; Packages 2026 | Maldives.com</t>
  </si>
  <si>
    <t xml:space="preserve">output/pages/068_ja-manafaru/diving__maldives.com__resorts-ja-manafaru-maldives.md</t>
  </si>
  <si>
    <t xml:space="preserve">https://www.summerislandmaldives.com/experiences/sparkle-on-the-sandbank</t>
  </si>
  <si>
    <t xml:space="preserve">Sparkle on the sandbank</t>
  </si>
  <si>
    <t xml:space="preserve">output/pages/073_summer-island-maldives/spa__summerislandmaldives.com__experiences-sparkle-on-the-sandbank.md</t>
  </si>
  <si>
    <t xml:space="preserve">https://www.summerislandmaldives.com/experiences/jazzing-it-up</t>
  </si>
  <si>
    <t xml:space="preserve">Male Maldives Resort | Jazzing it Up at Summer Island</t>
  </si>
  <si>
    <t xml:space="preserve">output/pages/073_summer-island-maldives/diving__summerislandmaldives.com__experiences-jazzing-it-up.md</t>
  </si>
  <si>
    <t xml:space="preserve">https://www.summerislandmaldives.com/experiences/bubbly-breakfast</t>
  </si>
  <si>
    <t xml:space="preserve">Private Dining Maldives | Bubbly Breakfast at Summer Island</t>
  </si>
  <si>
    <t xml:space="preserve">output/pages/073_summer-island-maldives/dining__summerislandmaldives.com__experiences-bubbly-breakfast.md</t>
  </si>
  <si>
    <t xml:space="preserve">https://www.maldives.com/resorts/anantara-veli-maldives-resort</t>
  </si>
  <si>
    <t xml:space="preserve">Anantara Veli Maldives 2026 Deals | Maldives.com</t>
  </si>
  <si>
    <t xml:space="preserve">output/pages/146_anantara-veli-and-naladhu/diving__maldives.com__resorts-anantara-veli-maldives-resort.md</t>
  </si>
  <si>
    <t xml:space="preserve">https://www.summerislandmaldives.com/gallery</t>
  </si>
  <si>
    <t xml:space="preserve">Photo Gallery | Discover Summer Island Maldives</t>
  </si>
  <si>
    <t xml:space="preserve">output/pages/073_summer-island-maldives/diving__summerislandmaldives.com__gallery.md</t>
  </si>
  <si>
    <t xml:space="preserve">https://www.summerislandmaldives.com/blog/celebrate-the-season-natures-embrace-and-timeless-traditions/</t>
  </si>
  <si>
    <t xml:space="preserve">output/pages/073_summer-island-maldives/wedding__summerislandmaldives.com__blog-celebrate-the-season-natures-embrace-and-timeless-tradi.md</t>
  </si>
  <si>
    <t xml:space="preserve">https://www.summerislandmaldives.com/romance/sundown-sailboat</t>
  </si>
  <si>
    <t xml:space="preserve">Best Resorts in Maldives For Couples | Summer Island, Sailboat</t>
  </si>
  <si>
    <t xml:space="preserve">output/pages/073_summer-island-maldives/wedding__summerislandmaldives.com__romance-sundown-sailboat.md</t>
  </si>
  <si>
    <t xml:space="preserve">https://kandima.com/en/</t>
  </si>
  <si>
    <t xml:space="preserve">Best Resorts In Maldives | Kandima Maldives Official Site</t>
  </si>
  <si>
    <t xml:space="preserve">output/pages/075_kandima-maldives/diving__kandima.com__en.md</t>
  </si>
  <si>
    <t xml:space="preserve">https://www.summerislandmaldives.com/romance/sparkle-on-the-sandbank</t>
  </si>
  <si>
    <t xml:space="preserve">North Atoll Maldives Resorts | Sparkle on the Sandbank | Summer Island</t>
  </si>
  <si>
    <t xml:space="preserve">output/pages/073_summer-island-maldives/wedding__summerislandmaldives.com__romance-sparkle-on-the-sandbank.md</t>
  </si>
  <si>
    <t xml:space="preserve">https://kagimaldives.com/category/blog/</t>
  </si>
  <si>
    <t xml:space="preserve">Blog – KagiMaldives</t>
  </si>
  <si>
    <t xml:space="preserve">output/pages/071_kagi-maldives-resort-and-spa/diving__kagimaldives.com__category-blog.md</t>
  </si>
  <si>
    <t xml:space="preserve">https://kandima.com/en/kool-things/kandima-blog/bring-on-the-new-year-in-maldives-in-kstyle</t>
  </si>
  <si>
    <t xml:space="preserve">Bring on the New Year in Maldives in K’Style!</t>
  </si>
  <si>
    <t xml:space="preserve">output/pages/075_kandima-maldives/diving__kandima.com__en-kool-things-kandima-blog-bring-on-the-new-year-in-maldive.md</t>
  </si>
  <si>
    <t xml:space="preserve">https://www.summerislandmaldives.com/dive-discover/kayaking</t>
  </si>
  <si>
    <t xml:space="preserve">Kayaking in Maldives | Discover with Summer Island</t>
  </si>
  <si>
    <t xml:space="preserve">output/pages/073_summer-island-maldives/diving__summerislandmaldives.com__dive-discover-kayaking.md</t>
  </si>
  <si>
    <t xml:space="preserve">https://www.maldives.com/offers/conrad-maldives-couples-deal</t>
  </si>
  <si>
    <t xml:space="preserve">Conrad Maldives | Adults Only Deal | 15% Discount | Free Half Board</t>
  </si>
  <si>
    <t xml:space="preserve">output/pages/099_conrad-maldives-rangali-island/diving__maldives.com__offers-conrad-maldives-couples-deal.md</t>
  </si>
  <si>
    <t xml:space="preserve">https://www.summerislandmaldives.com/blog/</t>
  </si>
  <si>
    <t xml:space="preserve">Blog</t>
  </si>
  <si>
    <t xml:space="preserve">output/pages/073_summer-island-maldives/other__summerislandmaldives.com__blog.md</t>
  </si>
  <si>
    <t xml:space="preserve">https://kandima.com/en/kool-things/kandima-blog/category/honeymoon</t>
  </si>
  <si>
    <t xml:space="preserve">Blog posts from Honeymoon</t>
  </si>
  <si>
    <t xml:space="preserve">output/pages/075_kandima-maldives/wedding__kandima.com__en-kool-things-kandima-blog-category-honeymoon.md</t>
  </si>
  <si>
    <t xml:space="preserve">https://www.kandolhu.com/</t>
  </si>
  <si>
    <t xml:space="preserve">Maldives Resort | Kandolhu Island Maldives</t>
  </si>
  <si>
    <t xml:space="preserve">output/pages/074_kandolhu-island-maldives/diving__kandolhu.com__home.md</t>
  </si>
  <si>
    <t xml:space="preserve">https://kagimaldives.com/careers/</t>
  </si>
  <si>
    <t xml:space="preserve">Careers – KagiMaldives</t>
  </si>
  <si>
    <t xml:space="preserve">output/pages/071_kagi-maldives-resort-and-spa/diving__kagimaldives.com__careers.md</t>
  </si>
  <si>
    <t xml:space="preserve">https://www.summerislandmaldives.com/wine-dine/baraveli</t>
  </si>
  <si>
    <t xml:space="preserve">Bar Maldives | BARAVELI | Summer Island</t>
  </si>
  <si>
    <t xml:space="preserve">output/pages/073_summer-island-maldives/dining__summerislandmaldives.com__wine-dine-baraveli.md</t>
  </si>
  <si>
    <t xml:space="preserve">https://kandima.com/en/kool-things/kandima-blog/category/promotions</t>
  </si>
  <si>
    <t xml:space="preserve">Blog posts from Promotions</t>
  </si>
  <si>
    <t xml:space="preserve">output/pages/075_kandima-maldives/offers__kandima.com__en-kool-things-kandima-blog-category-promotions.md</t>
  </si>
  <si>
    <t xml:space="preserve">https://www.summerislandmaldives.com/wine-dine/avi</t>
  </si>
  <si>
    <t xml:space="preserve">Overwater Bar Maldives | Wine and Dine at AVI, Summer Island</t>
  </si>
  <si>
    <t xml:space="preserve">output/pages/073_summer-island-maldives/dining__summerislandmaldives.com__wine-dine-avi.md</t>
  </si>
  <si>
    <t xml:space="preserve">https://www.summerislandmaldives.com/dive-discover/scuba-diving</t>
  </si>
  <si>
    <t xml:space="preserve">Maldives Scuba Diving Packages | Discover with Summer Island</t>
  </si>
  <si>
    <t xml:space="preserve">output/pages/073_summer-island-maldives/diving__summerislandmaldives.com__dive-discover-scuba-diving.md</t>
  </si>
  <si>
    <t xml:space="preserve">https://kandima.com/en/offers/11-11-offer</t>
  </si>
  <si>
    <t xml:space="preserve">11.11 Offer</t>
  </si>
  <si>
    <t xml:space="preserve">output/pages/075_kandima-maldives/offers__kandima.com__en-offers-11-11-offer.md</t>
  </si>
  <si>
    <t xml:space="preserve">https://www.maldives.com/offers/cora-cora-maldives-summer-deal</t>
  </si>
  <si>
    <t xml:space="preserve">Cora Cora Maldives | Summer Deal | 40% off | Premium All Inclusive</t>
  </si>
  <si>
    <t xml:space="preserve">output/pages/062_cora-cora-maldives/diving__maldives.com__offers-cora-cora-maldives-summer-deal.md</t>
  </si>
  <si>
    <t xml:space="preserve">https://www.summerislandmaldives.com/blog/category/sustainable-initiatives/</t>
  </si>
  <si>
    <t xml:space="preserve">Sustainability at Summer Island Maldive | Summer Island Maldives | Blog</t>
  </si>
  <si>
    <t xml:space="preserve">output/pages/073_summer-island-maldives/diving__summerislandmaldives.com__blog-category-sustainable-initiatives.md</t>
  </si>
  <si>
    <t xml:space="preserve">https://www.summerislandmaldives.com/rooms-and-villas/superior-beach</t>
  </si>
  <si>
    <t xml:space="preserve">Maldives Beach Villa | Superior Beach at Summer Island</t>
  </si>
  <si>
    <t xml:space="preserve">output/pages/073_summer-island-maldives/diving__summerislandmaldives.com__rooms-and-villas-superior-beach.md</t>
  </si>
  <si>
    <t xml:space="preserve">https://www.maldives.com/resorts/makunudu-island</t>
  </si>
  <si>
    <t xml:space="preserve">Makunudu Island Maldives | Secluded Beachfront Retreat</t>
  </si>
  <si>
    <t xml:space="preserve">output/pages/152_makunudu-island/dining__maldives.com__resorts-makunudu-island.md</t>
  </si>
  <si>
    <t xml:space="preserve">https://kandima.com/en/kool-things/kandima-blog/tie-the-knot-in-the-maldives-for-a-truly-unforgettable-wedding-experience</t>
  </si>
  <si>
    <t xml:space="preserve">Tie the knot in the Maldives for a truly unforgettable wedding experience!</t>
  </si>
  <si>
    <t xml:space="preserve">output/pages/075_kandima-maldives/wedding__kandima.com__en-kool-things-kandima-blog-tie-the-knot-in-the-maldives-for.md</t>
  </si>
  <si>
    <t xml:space="preserve">https://www.kandolhu.com/maldives-special-offers/</t>
  </si>
  <si>
    <t xml:space="preserve">Maldives All Inclusive Offers | Kandolhu Maldives</t>
  </si>
  <si>
    <t xml:space="preserve">output/pages/074_kandolhu-island-maldives/diving__kandolhu.com__maldives-special-offers.md</t>
  </si>
  <si>
    <t xml:space="preserve">https://www.summerislandmaldives.com/csr-awards</t>
  </si>
  <si>
    <t xml:space="preserve">Male Atoll Resorts | CSR &amp; Awards | Summer Island Maldives</t>
  </si>
  <si>
    <t xml:space="preserve">output/pages/073_summer-island-maldives/diving__summerislandmaldives.com__csr-awards.md</t>
  </si>
  <si>
    <t xml:space="preserve">https://www.summerislandmaldives.com/experiences/boduberu</t>
  </si>
  <si>
    <t xml:space="preserve">Fun Things to Do in Maldives | Boduberu | Summer Island</t>
  </si>
  <si>
    <t xml:space="preserve">output/pages/073_summer-island-maldives/diving__summerislandmaldives.com__experiences-boduberu.md</t>
  </si>
  <si>
    <t xml:space="preserve">https://kandima.com/en/kool-things/kandima-blog/tie-the-knot-in-style-your-dream-wedding-in-maldives</t>
  </si>
  <si>
    <t xml:space="preserve">Tie the Knot in Style! Your Dream Wedding in Maldives</t>
  </si>
  <si>
    <t xml:space="preserve">output/pages/075_kandima-maldives/wedding__kandima.com__en-kool-things-kandima-blog-tie-the-knot-in-style-your-dream.md</t>
  </si>
  <si>
    <t xml:space="preserve">https://www.summerislandmaldives.com/dive-discover/windsurfing</t>
  </si>
  <si>
    <t xml:space="preserve">Windsurfing Maldives | Discover with Summer Island Maldives</t>
  </si>
  <si>
    <t xml:space="preserve">output/pages/073_summer-island-maldives/diving__summerislandmaldives.com__dive-discover-windsurfing.md</t>
  </si>
  <si>
    <t xml:space="preserve">https://www.maldives.com/offers/ja-manafaru-couples-deal</t>
  </si>
  <si>
    <t xml:space="preserve">JA Manafaru | 30% Off | Couples Deal | Half Board | Seaplane</t>
  </si>
  <si>
    <t xml:space="preserve">output/pages/068_ja-manafaru/transfers__maldives.com__offers-ja-manafaru-couples-deal.md</t>
  </si>
  <si>
    <t xml:space="preserve">https://www.summerislandmaldives.com/fr/</t>
  </si>
  <si>
    <t xml:space="preserve">Site Officiel Maldives Island Resort | Summer Island Maldives</t>
  </si>
  <si>
    <t xml:space="preserve">output/pages/073_summer-island-maldives/diving__summerislandmaldives.com__fr.md</t>
  </si>
  <si>
    <t xml:space="preserve">https://kagimaldives.com/elegant-living-space/</t>
  </si>
  <si>
    <t xml:space="preserve">Elegant Living Space – KagiMaldives</t>
  </si>
  <si>
    <t xml:space="preserve">output/pages/071_kagi-maldives-resort-and-spa/spa__kagimaldives.com__elegant-living-space.md</t>
  </si>
  <si>
    <t xml:space="preserve">https://www.summerislandmaldives.com/hiri-boutique</t>
  </si>
  <si>
    <t xml:space="preserve">HIRI BOUTIQUE</t>
  </si>
  <si>
    <t xml:space="preserve">output/pages/073_summer-island-maldives/other__summerislandmaldives.com__hiri-boutique.md</t>
  </si>
  <si>
    <t xml:space="preserve">https://kandima.com/en/kool-things/kandima-blog/the-best-resort-for-solo-female-travel-in-maldives</t>
  </si>
  <si>
    <t xml:space="preserve">The Best Resort for Solo Female Travel in Maldives</t>
  </si>
  <si>
    <t xml:space="preserve">output/pages/075_kandima-maldives/diving__kandima.com__en-kool-things-kandima-blog-the-best-resort-for-solo-female-.md</t>
  </si>
  <si>
    <t xml:space="preserve">https://www.kandolhu.com/events/exclusive-culinary-collaboration-with-celebrated-st-moritz-chef-fabrizio-zanetti/</t>
  </si>
  <si>
    <t xml:space="preserve">Exclusive Culinary Collaboration with Celebrated St Moritz Chef Fabrizio Zanetti - Kandolhu Island Maldives</t>
  </si>
  <si>
    <t xml:space="preserve">output/pages/074_kandolhu-island-maldives/wedding__kandolhu.com__events-exclusive-culinary-collaboration-with-celebrated-st-m.md</t>
  </si>
  <si>
    <t xml:space="preserve">https://www.summerislandmaldives.com/ru/</t>
  </si>
  <si>
    <t xml:space="preserve">Maldives Island Resort | Summer Island Maldives Официальный сайт</t>
  </si>
  <si>
    <t xml:space="preserve">output/pages/073_summer-island-maldives/diving__summerislandmaldives.com__ru.md</t>
  </si>
  <si>
    <t xml:space="preserve">https://kandima.com/en/maldives-for-ultimate-leisure</t>
  </si>
  <si>
    <t xml:space="preserve">Ultimate Leisure Seekers</t>
  </si>
  <si>
    <t xml:space="preserve">output/pages/075_kandima-maldives/diving__kandima.com__en-maldives-for-ultimate-leisure.md</t>
  </si>
  <si>
    <t xml:space="preserve">https://www.summerislandmaldives.com/de/</t>
  </si>
  <si>
    <t xml:space="preserve">output/pages/073_summer-island-maldives/diving__summerislandmaldives.com__de.md</t>
  </si>
  <si>
    <t xml:space="preserve">https://www.maldives.com/offers/niva-dhigali-maldives-all-inclusive-deal</t>
  </si>
  <si>
    <t xml:space="preserve">NIVA Dhigali | All Inclusive Deal | 50% Discount | Water Villa with Pool</t>
  </si>
  <si>
    <t xml:space="preserve">output/pages/033_dhigali-maldives/diving__maldives.com__offers-niva-dhigali-maldives-all-inclusive-deal.md</t>
  </si>
  <si>
    <t xml:space="preserve">https://kandima.com/en/kool-things/sustainability-at-kandima</t>
  </si>
  <si>
    <t xml:space="preserve">Sustainability at Kandima</t>
  </si>
  <si>
    <t xml:space="preserve">output/pages/075_kandima-maldives/sustainability__kandima.com__en-kool-things-sustainability-at-kandima.md</t>
  </si>
  <si>
    <t xml:space="preserve">https://www.kandolhu.com/villas/pool-villas/</t>
  </si>
  <si>
    <t xml:space="preserve">Maldives Villa With Private Pool | Kandolhu Island Maldives</t>
  </si>
  <si>
    <t xml:space="preserve">output/pages/074_kandolhu-island-maldives/diving__kandolhu.com__villas-pool-villas.md</t>
  </si>
  <si>
    <t xml:space="preserve">https://kandima.com/en/explore/k-experiences</t>
  </si>
  <si>
    <t xml:space="preserve">Things to Do in Maldives | Must Do Activities in Maldives</t>
  </si>
  <si>
    <t xml:space="preserve">output/pages/075_kandima-maldives/diving__kandima.com__en-explore-k-experiences.md</t>
  </si>
  <si>
    <t xml:space="preserve">https://www.kandolhu.com/dining/banzai/</t>
  </si>
  <si>
    <t xml:space="preserve">Japanese Restaurant Maldives | Banzai | Kandolhu Island Maldives</t>
  </si>
  <si>
    <t xml:space="preserve">output/pages/074_kandolhu-island-maldives/dining__kandolhu.com__dining-banzai.md</t>
  </si>
  <si>
    <t xml:space="preserve">https://kandima.com/en/kool-things/kandima-blog/how-to-do-the-maldives-on-a-budget</t>
  </si>
  <si>
    <t xml:space="preserve">How to Do the Maldives on a Budget</t>
  </si>
  <si>
    <t xml:space="preserve">output/pages/075_kandima-maldives/diving__kandima.com__en-kool-things-kandima-blog-how-to-do-the-maldives-on-a-budg.md</t>
  </si>
  <si>
    <t xml:space="preserve">https://www.maldives.com/offers/ja-manafaru-summer-deal-family</t>
  </si>
  <si>
    <t xml:space="preserve">JA Manafaru | 35% off | Summer Deal | Family | All-Inclusive | Seaplane Transfers</t>
  </si>
  <si>
    <t xml:space="preserve">output/pages/068_ja-manafaru/kids__maldives.com__offers-ja-manafaru-summer-deal-family.md</t>
  </si>
  <si>
    <t xml:space="preserve">https://kandima.com/en/studios-villas/sunset-beach-pool-villa-with-swirlpool</t>
  </si>
  <si>
    <t xml:space="preserve">Sunset Beach Pool Villa With Swirl Pool | Maldives Villas</t>
  </si>
  <si>
    <t xml:space="preserve">output/pages/075_kandima-maldives/diving__kandima.com__en-studios-villas-sunset-beach-pool-villa-with-swirlpool.md</t>
  </si>
  <si>
    <t xml:space="preserve">https://kagimaldives.com/elegant-living-space/special-offers/exclusive-packages/</t>
  </si>
  <si>
    <t xml:space="preserve">Exclusive Packages – KagiMaldives</t>
  </si>
  <si>
    <t xml:space="preserve">output/pages/071_kagi-maldives-resort-and-spa/spa__kagimaldives.com__elegant-living-space-special-offers-exclusive-packages.md</t>
  </si>
  <si>
    <t xml:space="preserve">https://www.kandolhu.com/dining/vilu-bar/</t>
  </si>
  <si>
    <t xml:space="preserve">Maldives Beach Bar | Vilu Bar | Kandolhu Maldives</t>
  </si>
  <si>
    <t xml:space="preserve">output/pages/074_kandolhu-island-maldives/dining__kandolhu.com__dining-vilu-bar.md</t>
  </si>
  <si>
    <t xml:space="preserve">https://kandima.com/en/excursions</t>
  </si>
  <si>
    <t xml:space="preserve">Excursions</t>
  </si>
  <si>
    <t xml:space="preserve">output/pages/075_kandima-maldives/excursions__kandima.com__en-excursions.md</t>
  </si>
  <si>
    <t xml:space="preserve">https://www.kandolhu.com/meal-plans/</t>
  </si>
  <si>
    <t xml:space="preserve">Meal Plans - Kandolhu Island Maldives</t>
  </si>
  <si>
    <t xml:space="preserve">output/pages/074_kandolhu-island-maldives/diving__kandolhu.com__meal-plans.md</t>
  </si>
  <si>
    <t xml:space="preserve">https://kandima.com/en/studios-villas/honeymoon-aqua-pool-villa</t>
  </si>
  <si>
    <t xml:space="preserve">Maldives Honeymoon Water Villas | Sunset Aqua Pool Suite</t>
  </si>
  <si>
    <t xml:space="preserve">output/pages/075_kandima-maldives/wedding__kandima.com__en-studios-villas-honeymoon-aqua-pool-villa.md</t>
  </si>
  <si>
    <t xml:space="preserve">https://www.maldives.com/offers/anantara-kihavah-summer-deal</t>
  </si>
  <si>
    <t xml:space="preserve">Anantara Kihavah | Summer Deal | 30% Off | Full-Board with Seaplane</t>
  </si>
  <si>
    <t xml:space="preserve">output/pages/106_anantara-kihavah-villas/transfers__maldives.com__offers-anantara-kihavah-summer-deal.md</t>
  </si>
  <si>
    <t xml:space="preserve">https://www.kandolhu.com/experience/kandolhu-house-reef/</t>
  </si>
  <si>
    <t xml:space="preserve">Kandolhu house reef - Kandolhu Island Maldives</t>
  </si>
  <si>
    <t xml:space="preserve">output/pages/074_kandolhu-island-maldives/diving__kandolhu.com__experience-kandolhu-house-reef.md</t>
  </si>
  <si>
    <t xml:space="preserve">https://kandima.com/en/kool-things/kandima-blog/love-is-in-the-air-at-kandima-maldives</t>
  </si>
  <si>
    <t xml:space="preserve">Love is In the Air at Kandima Maldives!</t>
  </si>
  <si>
    <t xml:space="preserve">output/pages/075_kandima-maldives/diving__kandima.com__en-kool-things-kandima-blog-love-is-in-the-air-at-kandima-ma.md</t>
  </si>
  <si>
    <t xml:space="preserve">https://www.maldives.com/resorts/joali-maldives</t>
  </si>
  <si>
    <t xml:space="preserve">JOALI Maldives | Luxury Art-Immersive Resort in Raa Atoll</t>
  </si>
  <si>
    <t xml:space="preserve">output/pages/007_joali-muravandhoo/diving__maldives.com__resorts-joali-maldives.md</t>
  </si>
  <si>
    <t xml:space="preserve">https://kandima.com/en/kool-things/kandima-blog/places-to-explore-in-the-maldives</t>
  </si>
  <si>
    <t xml:space="preserve">Places to Explore in the Maldives</t>
  </si>
  <si>
    <t xml:space="preserve">output/pages/075_kandima-maldives/diving__kandima.com__en-kool-things-kandima-blog-places-to-explore-in-the-maldive.md</t>
  </si>
  <si>
    <t xml:space="preserve">https://kagimaldives.com/wellness-journeys/kagi-pickleball/</t>
  </si>
  <si>
    <t xml:space="preserve">Kagi Pickleball – KagiMaldives</t>
  </si>
  <si>
    <t xml:space="preserve">output/pages/071_kagi-maldives-resort-and-spa/spa__kagimaldives.com__wellness-journeys-kagi-pickleball.md</t>
  </si>
  <si>
    <t xml:space="preserve">https://kandima.com/en/kool-things/kandima-blog/first-timer-s-spa-guide</t>
  </si>
  <si>
    <t xml:space="preserve">First-Timer’s Spa Guide</t>
  </si>
  <si>
    <t xml:space="preserve">output/pages/075_kandima-maldives/spa__kandima.com__en-kool-things-kandima-blog-first-timer-s-spa-guide.md</t>
  </si>
  <si>
    <t xml:space="preserve">https://www.kandolhu.com/experience/water-sports/</t>
  </si>
  <si>
    <t xml:space="preserve">Best Water Sports In Maldives | Kandolhu Maldives</t>
  </si>
  <si>
    <t xml:space="preserve">output/pages/074_kandolhu-island-maldives/diving__kandolhu.com__experience-water-sports.md</t>
  </si>
  <si>
    <t xml:space="preserve">https://www.kandolhu.com/villas/ocean-pool-villas/</t>
  </si>
  <si>
    <t xml:space="preserve">Maldives Ocean Villa With Pool | Kandolhu Island Maldives</t>
  </si>
  <si>
    <t xml:space="preserve">output/pages/074_kandolhu-island-maldives/diving__kandolhu.com__villas-ocean-pool-villas.md</t>
  </si>
  <si>
    <t xml:space="preserve">https://kandima.com/en/studios-villas/aqua-villa-swirlpool</t>
  </si>
  <si>
    <t xml:space="preserve">Aqua Villa with Swirl Pool | Water villa Maldives</t>
  </si>
  <si>
    <t xml:space="preserve">output/pages/075_kandima-maldives/diving__kandima.com__en-studios-villas-aqua-villa-swirlpool.md</t>
  </si>
  <si>
    <t xml:space="preserve">https://kagimaldives.com/elegant-living-space/overwater-pool-villa/</t>
  </si>
  <si>
    <t xml:space="preserve">Overwater Pool Villa – KagiMaldives</t>
  </si>
  <si>
    <t xml:space="preserve">output/pages/071_kagi-maldives-resort-and-spa/spa__kagimaldives.com__elegant-living-space-overwater-pool-villa.md</t>
  </si>
  <si>
    <t xml:space="preserve">https://kandima.com/en/kool-things/kandima-blog/what-the-maldives-is-known-for</t>
  </si>
  <si>
    <t xml:space="preserve">What the Maldives is Known For</t>
  </si>
  <si>
    <t xml:space="preserve">output/pages/075_kandima-maldives/diving__kandima.com__en-kool-things-kandima-blog-what-the-maldives-is-known-for.md</t>
  </si>
  <si>
    <t xml:space="preserve">https://www.kandolhu.com/events/festive-season/</t>
  </si>
  <si>
    <t xml:space="preserve">Festive Season - Kandolhu Island Maldives</t>
  </si>
  <si>
    <t xml:space="preserve">output/pages/074_kandolhu-island-maldives/events__kandolhu.com__events-festive-season.md</t>
  </si>
  <si>
    <t xml:space="preserve">https://kandima.com/en/kool-things/kandima-blog/category/kula</t>
  </si>
  <si>
    <t xml:space="preserve">Blog posts from KULA</t>
  </si>
  <si>
    <t xml:space="preserve">output/pages/075_kandima-maldives/other__kandima.com__en-kool-things-kandima-blog-category-kula.md</t>
  </si>
  <si>
    <t xml:space="preserve">https://www.kandolhu.com/sustainability/</t>
  </si>
  <si>
    <t xml:space="preserve">Sustainability at Kandolhu Maldives</t>
  </si>
  <si>
    <t xml:space="preserve">output/pages/074_kandolhu-island-maldives/diving__kandolhu.com__sustainability.md</t>
  </si>
  <si>
    <t xml:space="preserve">https://kandima.com/en/watersports</t>
  </si>
  <si>
    <t xml:space="preserve">Watersports</t>
  </si>
  <si>
    <t xml:space="preserve">output/pages/075_kandima-maldives/diving__kandima.com__en-watersports.md</t>
  </si>
  <si>
    <t xml:space="preserve">https://kagimaldives.com/culinary-journeys/the-spa-corner/</t>
  </si>
  <si>
    <t xml:space="preserve">The Spa Corner – KagiMaldives</t>
  </si>
  <si>
    <t xml:space="preserve">output/pages/071_kagi-maldives-resort-and-spa/dining__kagimaldives.com__culinary-journeys-the-spa-corner.md</t>
  </si>
  <si>
    <t xml:space="preserve">https://kandima.com/en/kool-things/kandima-blog/how-many-days-are-enough-for-the-maldives-your-ultimate-guide</t>
  </si>
  <si>
    <t xml:space="preserve">How Many Days Are Enough for the Maldives? Your Ultimate Guide</t>
  </si>
  <si>
    <t xml:space="preserve">output/pages/075_kandima-maldives/diving__kandima.com__en-kool-things-kandima-blog-how-many-days-are-enough-for-the.md</t>
  </si>
  <si>
    <t xml:space="preserve">https://kandima.com/en/kool-things/kandima-blog/one-week-in-the-maldives-the-ultimate-itinerary</t>
  </si>
  <si>
    <t xml:space="preserve">One Week in the Maldives: The Ultimate Itinerary</t>
  </si>
  <si>
    <t xml:space="preserve">output/pages/075_kandima-maldives/diving__kandima.com__en-kool-things-kandima-blog-one-week-in-the-maldives-the-ult.md</t>
  </si>
  <si>
    <t xml:space="preserve">https://www.kandolhu.com/maldives-special-offers/exclusive-early-booker-deal/</t>
  </si>
  <si>
    <t xml:space="preserve">All Inclusive Maldives Offers | Early Bird Deal | Kandolhu Maldives</t>
  </si>
  <si>
    <t xml:space="preserve">output/pages/074_kandolhu-island-maldives/diving__kandolhu.com__maldives-special-offers-exclusive-early-booker-deal.md</t>
  </si>
  <si>
    <t xml:space="preserve">https://www.kandolhu.com/varu-spa/</t>
  </si>
  <si>
    <t xml:space="preserve">Maldives Resort Spa | Kandolhu Maldives</t>
  </si>
  <si>
    <t xml:space="preserve">output/pages/074_kandolhu-island-maldives/spa__kandolhu.com__varu-spa.md</t>
  </si>
  <si>
    <t xml:space="preserve">https://kandima.com/en/kool-things/kandima-blog/category/sustainability</t>
  </si>
  <si>
    <t xml:space="preserve">Blog posts from Sustainability</t>
  </si>
  <si>
    <t xml:space="preserve">output/pages/075_kandima-maldives/sustainability__kandima.com__en-kool-things-kandima-blog-category-sustainability.md</t>
  </si>
  <si>
    <t xml:space="preserve">https://www.kuoni.co.uk/destinations/asia/india/andaman-islands/hotels/taj-exotica-resort-and-spa/</t>
  </si>
  <si>
    <t xml:space="preserve">Taj Exotica Resort &amp; Spa | A Kuoni Hotel in Andaman Islands</t>
  </si>
  <si>
    <t xml:space="preserve">output/pages/154_taj-exotica-resort-spa-maldives/spa__kuoni.co.uk__destinations-asia-india-andaman-islands-hotels-taj-exotica-r.md</t>
  </si>
  <si>
    <t xml:space="preserve">https://kagimaldives.com/testimonials/</t>
  </si>
  <si>
    <t xml:space="preserve">Testimonials – KagiMaldives</t>
  </si>
  <si>
    <t xml:space="preserve">output/pages/071_kagi-maldives-resort-and-spa/diving__kagimaldives.com__testimonials.md</t>
  </si>
  <si>
    <t xml:space="preserve">https://www.kandolhu.com/dining/olive/</t>
  </si>
  <si>
    <t xml:space="preserve">Mediterranean Cuisine Maldives | Olive | Kandolhu Maldives</t>
  </si>
  <si>
    <t xml:space="preserve">output/pages/074_kandolhu-island-maldives/dining__kandolhu.com__dining-olive.md</t>
  </si>
  <si>
    <t xml:space="preserve">https://kandima.com/en/kool-things/kandima-blog/teen-s-bucket-list-for-the-maldives-ultimate-fun-activities</t>
  </si>
  <si>
    <t xml:space="preserve">Teen’s bucket list for the Maldives – ultimate fun activities</t>
  </si>
  <si>
    <t xml:space="preserve">output/pages/075_kandima-maldives/diving__kandima.com__en-kool-things-kandima-blog-teen-s-bucket-list-for-the-maldi.md</t>
  </si>
  <si>
    <t xml:space="preserve">https://kagimaldives.com/home/</t>
  </si>
  <si>
    <t xml:space="preserve">Home – KagiMaldives</t>
  </si>
  <si>
    <t xml:space="preserve">https://www.kandolhu.com/maldives-special-offers/kandolhu-bliss-a-secluded-retreat-for-two/</t>
  </si>
  <si>
    <t xml:space="preserve">Honeymoon Offer | Kandolhu Maldives</t>
  </si>
  <si>
    <t xml:space="preserve">output/pages/074_kandolhu-island-maldives/wedding__kandolhu.com__maldives-special-offers-kandolhu-bliss-a-secluded-retreat-fo.md</t>
  </si>
  <si>
    <t xml:space="preserve">https://kandima.com/en/kool-things/kandima-blog/when-is-the-best-time-to-visit-the-maldives</t>
  </si>
  <si>
    <t xml:space="preserve">When is the Best Time to Visit the Maldives?</t>
  </si>
  <si>
    <t xml:space="preserve">output/pages/075_kandima-maldives/diving__kandima.com__en-kool-things-kandima-blog-when-is-the-best-time-to-visit-t.md</t>
  </si>
  <si>
    <t xml:space="preserve">https://www.kandolhu.com/press-releases/kandolhu-maldives-announces-magical-festive-season-program/</t>
  </si>
  <si>
    <t xml:space="preserve">output/pages/074_kandolhu-island-maldives/diving__kandolhu.com__press-releases-kandolhu-maldives-announces-magical-festive-s.md</t>
  </si>
  <si>
    <t xml:space="preserve">https://www.kandolhu.com/experience/snorkelling/</t>
  </si>
  <si>
    <t xml:space="preserve">Best Island Maldives Snorkeling | Kandolhu Maldives</t>
  </si>
  <si>
    <t xml:space="preserve">output/pages/074_kandolhu-island-maldives/diving__kandolhu.com__experience-snorkelling.md</t>
  </si>
  <si>
    <t xml:space="preserve">https://kandima.com/en/kool-things/kandima-blog/dive-into-the-playful-spirit-of-maldives-culture-at-kandima</t>
  </si>
  <si>
    <t xml:space="preserve">Dive Into the Playful Spirit of Maldives Culture at Kandima</t>
  </si>
  <si>
    <t xml:space="preserve">output/pages/075_kandima-maldives/diving__kandima.com__en-kool-things-kandima-blog-dive-into-the-playful-spirit-of-.md</t>
  </si>
  <si>
    <t xml:space="preserve">https://kagimaldives.com/elegant-living-space/special-offers/</t>
  </si>
  <si>
    <t xml:space="preserve">Special Offers – KagiMaldives</t>
  </si>
  <si>
    <t xml:space="preserve">output/pages/071_kagi-maldives-resort-and-spa/spa__kagimaldives.com__elegant-living-space-special-offers.md</t>
  </si>
  <si>
    <t xml:space="preserve">https://www.kandolhu.com/experience/diving/</t>
  </si>
  <si>
    <t xml:space="preserve">Best Dive Resorts Maldives | Kandolhu Maldives</t>
  </si>
  <si>
    <t xml:space="preserve">output/pages/074_kandolhu-island-maldives/diving__kandolhu.com__experience-diving.md</t>
  </si>
  <si>
    <t xml:space="preserve">https://www.scottdunn.com/maldives/hotels/the-stregis-maldives-vommuli-resort</t>
  </si>
  <si>
    <t xml:space="preserve">St Regis Maldives Vommuli Resort | Maldives | Scott Dunn UK</t>
  </si>
  <si>
    <t xml:space="preserve">output/pages/134_the-st-regis-vommuli-resort-maldives/diving__scottdunn.com__maldives-hotels-the-stregis-maldives-vommuli-resort.md</t>
  </si>
  <si>
    <t xml:space="preserve">https://kandima.com/en/kool-things/kandima-blog/elevate-your-stay-at-the-koolest-lifestyle-destination-in-maldives</t>
  </si>
  <si>
    <t xml:space="preserve">Elevate Your Stay at the Koolest Lifestyle Destination in Maldives</t>
  </si>
  <si>
    <t xml:space="preserve">output/pages/075_kandima-maldives/diving__kandima.com__en-kool-things-kandima-blog-elevate-your-stay-at-the-koolest.md</t>
  </si>
  <si>
    <t xml:space="preserve">https://www.kandolhu.com/wellbeing/</t>
  </si>
  <si>
    <t xml:space="preserve">Wellbeing - Kandolhu Island Maldives</t>
  </si>
  <si>
    <t xml:space="preserve">output/pages/074_kandolhu-island-maldives/diving__kandolhu.com__wellbeing.md</t>
  </si>
  <si>
    <t xml:space="preserve">https://kagimaldives.com/pure-life-experiences/family-experiences/</t>
  </si>
  <si>
    <t xml:space="preserve">Family Experiences – KagiMaldives</t>
  </si>
  <si>
    <t xml:space="preserve">output/pages/071_kagi-maldives-resort-and-spa/diving__kagimaldives.com__pure-life-experiences-family-experiences.md</t>
  </si>
  <si>
    <t xml:space="preserve">https://kandima.com/en/kool-things/kandima-blog/unleash-your-inner-artist-at-the-kula-art-studio</t>
  </si>
  <si>
    <t xml:space="preserve">Unleash your inner artist at the KULA Art Studio</t>
  </si>
  <si>
    <t xml:space="preserve">output/pages/075_kandima-maldives/other__kandima.com__en-kool-things-kandima-blog-unleash-your-inner-artist-at-the.md</t>
  </si>
  <si>
    <t xml:space="preserve">https://www.kandolhu.com/villas/duplex-pool-villas/</t>
  </si>
  <si>
    <t xml:space="preserve">Maldives Beach Pool Villa | Kandolhu Island Maldives</t>
  </si>
  <si>
    <t xml:space="preserve">output/pages/074_kandolhu-island-maldives/diving__kandolhu.com__villas-duplex-pool-villas.md</t>
  </si>
  <si>
    <t xml:space="preserve">https://kandima.com/en/kool-places/eskape-spa</t>
  </si>
  <si>
    <t xml:space="preserve">Maldives Spa | Spa holiday maldives | Maldives spa resort</t>
  </si>
  <si>
    <t xml:space="preserve">output/pages/075_kandima-maldives/spa__kandima.com__en-kool-places-eskape-spa.md</t>
  </si>
  <si>
    <t xml:space="preserve">https://www.kandolhu.com/dining/the-market/</t>
  </si>
  <si>
    <t xml:space="preserve">Restaurants in Maldives | à la Carte Dining at Kandolhu Island</t>
  </si>
  <si>
    <t xml:space="preserve">output/pages/074_kandolhu-island-maldives/dining__kandolhu.com__dining-the-market.md</t>
  </si>
  <si>
    <t xml:space="preserve">https://kandima.com/en/kool-things/kandima-blog/celebrate-festive-season-in-the-maldives</t>
  </si>
  <si>
    <t xml:space="preserve">Celebrate Festive Season in the Maldives</t>
  </si>
  <si>
    <t xml:space="preserve">output/pages/075_kandima-maldives/wedding__kandima.com__en-kool-things-kandima-blog-celebrate-festive-season-in-the-.md</t>
  </si>
  <si>
    <t xml:space="preserve">https://www.kandolhu.com/experience/excursions/</t>
  </si>
  <si>
    <t xml:space="preserve">Best Things To Do In Maldives | Kandolhu Maldives</t>
  </si>
  <si>
    <t xml:space="preserve">output/pages/074_kandolhu-island-maldives/diving__kandolhu.com__experience-excursions.md</t>
  </si>
  <si>
    <t xml:space="preserve">https://www.kandolhu.com/maldives-special-offers/summer-by-the-sea/</t>
  </si>
  <si>
    <t xml:space="preserve">Kandolhu Summer Offer</t>
  </si>
  <si>
    <t xml:space="preserve">output/pages/074_kandolhu-island-maldives/diving__kandolhu.com__maldives-special-offers-summer-by-the-sea.md</t>
  </si>
  <si>
    <t xml:space="preserve">https://kandima.com/en/kool-things/kandima-blog/your-dream-water-villa-in-the-maldives</t>
  </si>
  <si>
    <t xml:space="preserve">Your Dream Water Villa in the Maldives</t>
  </si>
  <si>
    <t xml:space="preserve">output/pages/075_kandima-maldives/diving__kandima.com__en-kool-things-kandima-blog-your-dream-water-villa-in-the-ma.md</t>
  </si>
  <si>
    <t xml:space="preserve">https://www.kandolhu.com/experiences/</t>
  </si>
  <si>
    <t xml:space="preserve">Activities In Maldives | Kandolhu Maldives</t>
  </si>
  <si>
    <t xml:space="preserve">output/pages/074_kandolhu-island-maldives/diving__kandolhu.com__experiences.md</t>
  </si>
  <si>
    <t xml:space="preserve">https://www.kandolhu.com/dining/sea-grill/</t>
  </si>
  <si>
    <t xml:space="preserve">Maldives Seafood Restaurant | Sear Grill | Kandolhu Maldives</t>
  </si>
  <si>
    <t xml:space="preserve">output/pages/074_kandolhu-island-maldives/dining__kandolhu.com__dining-sea-grill.md</t>
  </si>
  <si>
    <t xml:space="preserve">https://kagimaldives.com/sustainabilty/</t>
  </si>
  <si>
    <t xml:space="preserve">Sustainability – KagiMaldives</t>
  </si>
  <si>
    <t xml:space="preserve">output/pages/071_kagi-maldives-resort-and-spa/diving__kagimaldives.com__sustainabilty.md</t>
  </si>
  <si>
    <t xml:space="preserve">https://kagimaldives.com/management/</t>
  </si>
  <si>
    <t xml:space="preserve">Management – KagiMaldives</t>
  </si>
  <si>
    <t xml:space="preserve">output/pages/071_kagi-maldives-resort-and-spa/diving__kagimaldives.com__management.md</t>
  </si>
  <si>
    <t xml:space="preserve">https://www.kandolhu.com/contact/</t>
  </si>
  <si>
    <t xml:space="preserve">Contact Us | Kandolhu Maldives</t>
  </si>
  <si>
    <t xml:space="preserve">output/pages/074_kandolhu-island-maldives/diving__kandolhu.com__contact.md</t>
  </si>
  <si>
    <t xml:space="preserve">https://kandima.com/en/kool-things/kandima-blog/sprint-into-a-burst-of-colour-at-kandima-maldives-kula-run</t>
  </si>
  <si>
    <t xml:space="preserve">Sprint into a Burst of Colour at Kandima Maldives’ KULA Run!</t>
  </si>
  <si>
    <t xml:space="preserve">output/pages/075_kandima-maldives/diving__kandima.com__en-kool-things-kandima-blog-sprint-into-a-burst-of-colour-at.md</t>
  </si>
  <si>
    <t xml:space="preserve">https://kandima.com/en/golden-week-special</t>
  </si>
  <si>
    <t xml:space="preserve">Golden Week Special</t>
  </si>
  <si>
    <t xml:space="preserve">output/pages/075_kandima-maldives/offers__kandima.com__en-golden-week-special.md</t>
  </si>
  <si>
    <t xml:space="preserve">https://www.kandolhu.com/dining/ata-roa/</t>
  </si>
  <si>
    <t xml:space="preserve">Maldives Beach Restaurant | Ata Roa | Kandolhu Maldives</t>
  </si>
  <si>
    <t xml:space="preserve">output/pages/074_kandolhu-island-maldives/dining__kandolhu.com__dining-ata-roa.md</t>
  </si>
  <si>
    <t xml:space="preserve">https://kagimaldives.com/elegant-living-space</t>
  </si>
  <si>
    <t xml:space="preserve">https://kandima.com/en/offers/family-offer</t>
  </si>
  <si>
    <t xml:space="preserve">Family Eskape Offer: Up to 55% Off + Kids Stay Free at Kandima Maldives</t>
  </si>
  <si>
    <t xml:space="preserve">output/pages/075_kandima-maldives/diving__kandima.com__en-offers-family-offer.md</t>
  </si>
  <si>
    <t xml:space="preserve">https://kandima.com/en/kool-things/kandima-blog/how-to-spend-your-holiday-vacation-in-the-maldives</t>
  </si>
  <si>
    <t xml:space="preserve">How to Spend Your Holiday Vacation in the Maldives</t>
  </si>
  <si>
    <t xml:space="preserve">output/pages/075_kandima-maldives/diving__kandima.com__en-kool-things-kandima-blog-how-to-spend-your-holiday-vacati.md</t>
  </si>
  <si>
    <t xml:space="preserve">https://www.kandolhu.com/villas/deluxe-ocean-pool-villas/</t>
  </si>
  <si>
    <t xml:space="preserve">Deluxe Ocean Pool Villas | Kandolhu Island Maldives</t>
  </si>
  <si>
    <t xml:space="preserve">output/pages/074_kandolhu-island-maldives/diving__kandolhu.com__villas-deluxe-ocean-pool-villas.md</t>
  </si>
  <si>
    <t xml:space="preserve">https://kandima.com/en/kool-things/kandima-blog/what-are-the-latest-maldives-trends</t>
  </si>
  <si>
    <t xml:space="preserve">What Are the Latest Maldives Trends?</t>
  </si>
  <si>
    <t xml:space="preserve">output/pages/075_kandima-maldives/diving__kandima.com__en-kool-things-kandima-blog-what-are-the-latest-maldives-tre.md</t>
  </si>
  <si>
    <t xml:space="preserve">https://kagimaldives.com/pure-life-experiences</t>
  </si>
  <si>
    <t xml:space="preserve">https://kandima.com/en/offers/kandima-festive-offer</t>
  </si>
  <si>
    <t xml:space="preserve">Maldives Holiday Packages | Maldives Resort Offers 2025</t>
  </si>
  <si>
    <t xml:space="preserve">output/pages/075_kandima-maldives/diving__kandima.com__en-offers-kandima-festive-offer.md</t>
  </si>
  <si>
    <t xml:space="preserve">https://kagimaldives.com/wellness-journeys</t>
  </si>
  <si>
    <t xml:space="preserve">https://kandima.com/en/kool-things/kandima-blog/swoon-and-sway-at-kandima-maldives-karnival-of-love</t>
  </si>
  <si>
    <t xml:space="preserve">Swoon and Sway at Kandima Maldives’ Karnival of Love!</t>
  </si>
  <si>
    <t xml:space="preserve">output/pages/075_kandima-maldives/diving__kandima.com__en-kool-things-kandima-blog-swoon-and-sway-at-kandima-maldiv.md</t>
  </si>
  <si>
    <t xml:space="preserve">https://www.kandolhu.com/book-direct-benefits/</t>
  </si>
  <si>
    <t xml:space="preserve">Book Direct Benefits - Kandolhu Island Maldives</t>
  </si>
  <si>
    <t xml:space="preserve">output/pages/074_kandolhu-island-maldives/diving__kandolhu.com__book-direct-benefits.md</t>
  </si>
  <si>
    <t xml:space="preserve">https://kandima.com/en/kool-things/kandima-blog/what-kind-of-activities-can-i-do-in-maldives-resorts</t>
  </si>
  <si>
    <t xml:space="preserve">What Kind of Activities Can I Do in Maldives Resorts?</t>
  </si>
  <si>
    <t xml:space="preserve">output/pages/075_kandima-maldives/diving__kandima.com__en-kool-things-kandima-blog-what-kind-of-activities-can-i-do.md</t>
  </si>
  <si>
    <t xml:space="preserve">https://www.kandolhu.com/villas/beach-villas/</t>
  </si>
  <si>
    <t xml:space="preserve">Best Beach Villas In Maldives | Kandolhu Island Maldives</t>
  </si>
  <si>
    <t xml:space="preserve">output/pages/074_kandolhu-island-maldives/diving__kandolhu.com__villas-beach-villas.md</t>
  </si>
  <si>
    <t xml:space="preserve">https://kagimaldives.com</t>
  </si>
  <si>
    <t xml:space="preserve">https://www.kandolhu.com/events/an-exclusive-culinary-experience-with-two-star-michelin-chef-benjamin-peifer/</t>
  </si>
  <si>
    <t xml:space="preserve">An Exclusive Culinary Experience with Two-Star Michelin Chef Benjamin Peifer - Kandolhu Island Maldives</t>
  </si>
  <si>
    <t xml:space="preserve">output/pages/074_kandolhu-island-maldives/events__kandolhu.com__events-an-exclusive-culinary-experience-with-two-star-michel.md</t>
  </si>
  <si>
    <t xml:space="preserve">https://kandima.com/en/kool-things/meetings-events</t>
  </si>
  <si>
    <t xml:space="preserve">Maldives Events | Maldives MICE Resort</t>
  </si>
  <si>
    <t xml:space="preserve">output/pages/075_kandima-maldives/events__kandima.com__en-kool-things-meetings-events.md</t>
  </si>
  <si>
    <t xml:space="preserve">https://www.kandolhu.com/maldives-special-offers/making-memories/</t>
  </si>
  <si>
    <t xml:space="preserve">Maldives All Inclusive Offers | Making Memories | Kandolhu Maldives</t>
  </si>
  <si>
    <t xml:space="preserve">output/pages/074_kandolhu-island-maldives/diving__kandolhu.com__maldives-special-offers-making-memories.md</t>
  </si>
  <si>
    <t xml:space="preserve">https://kagimaldives.com/culinary-journeys</t>
  </si>
  <si>
    <t xml:space="preserve">https://www.kandolhu.com</t>
  </si>
  <si>
    <t xml:space="preserve">https://kandima.com/en/kool-things/kandima-blog/category/events</t>
  </si>
  <si>
    <t xml:space="preserve">Blog posts from Events</t>
  </si>
  <si>
    <t xml:space="preserve">output/pages/075_kandima-maldives/events__kandima.com__en-kool-things-kandima-blog-category-events.md</t>
  </si>
  <si>
    <t xml:space="preserve">https://kandima.com/en/kool-things/kandima-blog/unleash-the-fun-with-kandima-maldives-special-summerkation-offer</t>
  </si>
  <si>
    <t xml:space="preserve">Unleash the Fun with Kandima Maldives’ special Summerkation offer</t>
  </si>
  <si>
    <t xml:space="preserve">output/pages/075_kandima-maldives/diving__kandima.com__en-kool-things-kandima-blog-unleash-the-fun-with-kandima-mal.md</t>
  </si>
  <si>
    <t xml:space="preserve">https://kagimaldives.com/diving-water-sports</t>
  </si>
  <si>
    <t xml:space="preserve">https://kandima.com/en/kool-things/kandima-blog/what-makes-maldives-a-dream-destination</t>
  </si>
  <si>
    <t xml:space="preserve">What makes Maldives a dream destination?</t>
  </si>
  <si>
    <t xml:space="preserve">output/pages/075_kandima-maldives/diving__kandima.com__en-kool-things-kandima-blog-what-makes-maldives-a-dream-dest.md</t>
  </si>
  <si>
    <t xml:space="preserve">https://kandima.com/en/kool-things/kandima-blog/discover-the-ultimate-family-getaway-at-kandima-maldives</t>
  </si>
  <si>
    <t xml:space="preserve">Discover the Ultimate Family Getaway at Kandima Maldives!</t>
  </si>
  <si>
    <t xml:space="preserve">output/pages/075_kandima-maldives/diving__kandima.com__en-kool-things-kandima-blog-discover-the-ultimate-family-get.md</t>
  </si>
  <si>
    <t xml:space="preserve">https://kandima.com/en/kool-things/kandima-blog/the-best-family-holiday-in-the-maldives</t>
  </si>
  <si>
    <t xml:space="preserve">The best family holiday in the Maldives!</t>
  </si>
  <si>
    <t xml:space="preserve">output/pages/075_kandima-maldives/diving__kandima.com__en-kool-things-kandima-blog-the-best-family-holiday-in-the-m.md</t>
  </si>
  <si>
    <t xml:space="preserve">https://kagimaldives.com/pure-romance</t>
  </si>
  <si>
    <t xml:space="preserve">https://kandima.com/en/snorkelling</t>
  </si>
  <si>
    <t xml:space="preserve">Snorkelling</t>
  </si>
  <si>
    <t xml:space="preserve">output/pages/075_kandima-maldives/diving__kandima.com__en-snorkelling.md</t>
  </si>
  <si>
    <t xml:space="preserve">https://kandima.com/en/kool-things/kandima-blog/6-reasons-to-celebrate-festive-season-in-the-maldives</t>
  </si>
  <si>
    <t xml:space="preserve">6 Reasons to Celebrate Festive Season in the Maldives</t>
  </si>
  <si>
    <t xml:space="preserve">output/pages/075_kandima-maldives/wedding__kandima.com__en-kool-things-kandima-blog-6-reasons-to-celebrate-festive-s.md</t>
  </si>
  <si>
    <t xml:space="preserve">https://kandima.com/en/kool-things/kandima-blog/top-10-things-to-tick-off-your-bucket-list-in-the-maldives</t>
  </si>
  <si>
    <t xml:space="preserve">Top 10 things to tick off your bucket list in the Maldives!</t>
  </si>
  <si>
    <t xml:space="preserve">output/pages/075_kandima-maldives/diving__kandima.com__en-kool-things-kandima-blog-top-10-things-to-tick-off-your-b.md</t>
  </si>
  <si>
    <t xml:space="preserve">https://kandima.com/en/kool-things/kandima-blog/unleash-your-inner-artist-world-art-day-at-kandima-maldives</t>
  </si>
  <si>
    <t xml:space="preserve">Unleash Your Inner Artist: World Art Day at Kandima Maldives</t>
  </si>
  <si>
    <t xml:space="preserve">output/pages/075_kandima-maldives/diving__kandima.com__en-kool-things-kandima-blog-unleash-your-inner-artist-world-.md</t>
  </si>
  <si>
    <t xml:space="preserve">https://kagimaldives.com/culinary-journeys/nonna</t>
  </si>
  <si>
    <t xml:space="preserve">Nonna – KagiMaldives</t>
  </si>
  <si>
    <t xml:space="preserve">output/pages/071_kagi-maldives-resort-and-spa/dining__kagimaldives.com__culinary-journeys-nonna.md</t>
  </si>
  <si>
    <t xml:space="preserve">https://kandima.com/en/kool-things/kandima-blog/plant-based-paradise-celebrate-veganuary-in-style</t>
  </si>
  <si>
    <t xml:space="preserve">Plant-Based Paradise: Celebrate Veganuary in Style!</t>
  </si>
  <si>
    <t xml:space="preserve">output/pages/075_kandima-maldives/wedding__kandima.com__en-kool-things-kandima-blog-plant-based-paradise-celebrate-v.md</t>
  </si>
  <si>
    <t xml:space="preserve">https://kandima.com/en/kool-things/kandima-blog/category/inspirations</t>
  </si>
  <si>
    <t xml:space="preserve">Blog posts from Inspirations</t>
  </si>
  <si>
    <t xml:space="preserve">output/pages/075_kandima-maldives/other__kandima.com__en-kool-things-kandima-blog-category-inspirations.md</t>
  </si>
  <si>
    <t xml:space="preserve">https://kandima.com/en/kool-things/weddings</t>
  </si>
  <si>
    <t xml:space="preserve">Maldives Wedding Venues | Maldives Wedding Package 2025</t>
  </si>
  <si>
    <t xml:space="preserve">output/pages/075_kandima-maldives/wedding__kandima.com__en-kool-things-weddings.md</t>
  </si>
  <si>
    <t xml:space="preserve">https://kandima.com/en/next-kool-offer</t>
  </si>
  <si>
    <t xml:space="preserve">Kandima Expired Offers Landing Page</t>
  </si>
  <si>
    <t xml:space="preserve">output/pages/075_kandima-maldives/offers__kandima.com__en-next-kool-offer.md</t>
  </si>
  <si>
    <t xml:space="preserve">https://kandima.com/en/next-cool-offer</t>
  </si>
  <si>
    <t xml:space="preserve">output/pages/075_kandima-maldives/offers__kandima.com__en-next-cool-offer.md</t>
  </si>
  <si>
    <t xml:space="preserve">https://kandima.com/en/kool-things/kandima-blog/dive-into-family-fun-at-kandima-maldives</t>
  </si>
  <si>
    <t xml:space="preserve">Dive into Family Fun at Kandima Maldives!</t>
  </si>
  <si>
    <t xml:space="preserve">output/pages/075_kandima-maldives/diving__kandima.com__en-kool-things-kandima-blog-dive-into-family-fun-at-kandima-.md</t>
  </si>
  <si>
    <t xml:space="preserve">https://www.meeru.com/meeru-news/sample-page/</t>
  </si>
  <si>
    <t xml:space="preserve">Sample Page - Meeru News</t>
  </si>
  <si>
    <t xml:space="preserve">output/pages/078_meeru-maldives-resort-island/other__meeru.com__meeru-news-sample-page.md</t>
  </si>
  <si>
    <t xml:space="preserve">https://kandima.com/en/special-offer-for-liverpool-fc-family</t>
  </si>
  <si>
    <t xml:space="preserve">ynwaspecial</t>
  </si>
  <si>
    <t xml:space="preserve">output/pages/075_kandima-maldives/kids__kandima.com__en-special-offer-for-liverpool-fc-family.md</t>
  </si>
  <si>
    <t xml:space="preserve">https://www.meeru.com/meeru-news/2023/04/01/hello-world/</t>
  </si>
  <si>
    <t xml:space="preserve">Hello world! - Meeru News</t>
  </si>
  <si>
    <t xml:space="preserve">output/pages/078_meeru-maldives-resort-island/other__meeru.com__meeru-news-2023-04-01-hello-world.md</t>
  </si>
  <si>
    <t xml:space="preserve">https://kandima.com/en/studios-villas/beach-villa-with-swirlpool</t>
  </si>
  <si>
    <t xml:space="preserve">Beach Villa with Swirl Pool | | Kandima Maldives</t>
  </si>
  <si>
    <t xml:space="preserve">output/pages/075_kandima-maldives/diving__kandima.com__en-studios-villas-beach-villa-with-swirlpool.md</t>
  </si>
  <si>
    <t xml:space="preserve">https://kandima.com/en/kool-things/kandima-blog/5-fun-beach-games-for-kids-and-adults</t>
  </si>
  <si>
    <t xml:space="preserve">5 Fun Beach Games for Kids and Adults</t>
  </si>
  <si>
    <t xml:space="preserve">output/pages/075_kandima-maldives/kids__kandima.com__en-kool-things-kandima-blog-5-fun-beach-games-for-kids-and-a.md</t>
  </si>
  <si>
    <t xml:space="preserve">https://kandima.com/en/kool-things/kandima-blog/an-uber-kool-wellness-retreat-by-celebrity-fitness-trainer-ramona-braganza-at-kandima-maldives</t>
  </si>
  <si>
    <t xml:space="preserve">An uber-kool wellness retreat by celebrity fitness trainer Ramona Braganza at Kandima Maldives!</t>
  </si>
  <si>
    <t xml:space="preserve">output/pages/075_kandima-maldives/dining__kandima.com__en-kool-things-kandima-blog-an-uber-kool-wellness-retreat-by.md</t>
  </si>
  <si>
    <t xml:space="preserve">https://www.kandolhu.com/rooms-villas/pool-villas/</t>
  </si>
  <si>
    <t xml:space="preserve">output/pages/074_kandolhu-island-maldives/diving__kandolhu.com__rooms-villas-pool-villas.md</t>
  </si>
  <si>
    <t xml:space="preserve">https://www.kandolhu.com/rooms-villas/duplex-pool-villas/</t>
  </si>
  <si>
    <t xml:space="preserve">output/pages/074_kandolhu-island-maldives/diving__kandolhu.com__rooms-villas-duplex-pool-villas.md</t>
  </si>
  <si>
    <t xml:space="preserve">https://www.kandolhu.com/rooms-villas/deluxe-ocean-pool-villas/</t>
  </si>
  <si>
    <t xml:space="preserve">output/pages/074_kandolhu-island-maldives/diving__kandolhu.com__rooms-villas-deluxe-ocean-pool-villas.md</t>
  </si>
  <si>
    <t xml:space="preserve">https://www.kuoni.co.uk/destinations/indian-ocean/maldives/hotels/sandies-bathala/</t>
  </si>
  <si>
    <t xml:space="preserve">Sandies Bathala | A Kuoni Hotel in Maldives</t>
  </si>
  <si>
    <t xml:space="preserve">output/pages/013_sandies-bathala/diving__kuoni.co.uk__destinations-indian-ocean-maldives-hotels-sandies-bathala.md</t>
  </si>
  <si>
    <t xml:space="preserve">https://www.kuoni.co.uk/destinations/indian-ocean/maldives/hotels/w-maldives/</t>
  </si>
  <si>
    <t xml:space="preserve">W Maldives | A Kuoni Hotel in the Maldives</t>
  </si>
  <si>
    <t xml:space="preserve">output/pages/102_w-maldives/diving__kuoni.co.uk__destinations-indian-ocean-maldives-hotels-w-maldives.md</t>
  </si>
  <si>
    <t xml:space="preserve">https://www.carrier.co.uk/design/hotels/ithaafushi-the-private-island-by-waldorf-astoria</t>
  </si>
  <si>
    <t xml:space="preserve">Ithaafushi - The Private Island by Waldorf Astoria | Maldives | Carrier Luxury Holidays</t>
  </si>
  <si>
    <t xml:space="preserve">output/pages/067_waldorf-astoria-maldives-ithaafushi/diving__carrier.co.uk__design-hotels-ithaafushi-the-private-island-by-waldorf-astor.md</t>
  </si>
  <si>
    <t xml:space="preserve">https://www.carrier.co.uk/design/hotels/w-maldives</t>
  </si>
  <si>
    <t xml:space="preserve">W Maldives | Maldives | Carrier Luxury Holidays</t>
  </si>
  <si>
    <t xml:space="preserve">output/pages/102_w-maldives/diving__carrier.co.uk__design-hotels-w-maldives.md</t>
  </si>
  <si>
    <t xml:space="preserve">https://www.teletextholidays.co.uk/hotels/ayada-maldives</t>
  </si>
  <si>
    <t xml:space="preserve">Ayada Maldives in Maguhdhuvaa, Maldives - Teletext Holidays.</t>
  </si>
  <si>
    <t xml:space="preserve">output/pages/004_ayada-maldives/diving__teletextholidays.co.uk__hotels-ayada-maldives.md</t>
  </si>
  <si>
    <t xml:space="preserve">https://www.carrier.co.uk/design/hotels/vakkaru-maldives</t>
  </si>
  <si>
    <t xml:space="preserve">Vakkaru Maldives | Maldives | Carrier Luxury Holidays</t>
  </si>
  <si>
    <t xml:space="preserve">output/pages/049_vakkaru-maldives/diving__carrier.co.uk__design-hotels-vakkaru-maldives.md</t>
  </si>
  <si>
    <t xml:space="preserve">https://www.teletextholidays.co.uk/hotels/conrad-maldives-rangali-island-hotel-maldivas-male-maldives</t>
  </si>
  <si>
    <t xml:space="preserve">Conrad Maldives Rangali Island in Rangali Island, Maldives - Teletext Holidays.</t>
  </si>
  <si>
    <t xml:space="preserve">output/pages/099_conrad-maldives-rangali-island/diving__teletextholidays.co.uk__hotels-conrad-maldives-rangali-island-hotel-maldivas-male-ma.md</t>
  </si>
  <si>
    <t xml:space="preserve">https://www.ifuruisland.com/</t>
  </si>
  <si>
    <t xml:space="preserve">Ifuru Island Maldives | 5 Star Resort in Maldives</t>
  </si>
  <si>
    <t xml:space="preserve">output/pages/082_ifuru-island-maldives/diving__ifuruisland.com__home.md</t>
  </si>
  <si>
    <t xml:space="preserve">https://www.ifuruisland.com/contact-us</t>
  </si>
  <si>
    <t xml:space="preserve">Ifuru Contact &amp; Location | Maldives Resort with Airport</t>
  </si>
  <si>
    <t xml:space="preserve">output/pages/082_ifuru-island-maldives/diving__ifuruisland.com__contact-us.md</t>
  </si>
  <si>
    <t xml:space="preserve">https://www.ifuruisland.com/newsletter</t>
  </si>
  <si>
    <t xml:space="preserve">Newsletter Sign Up | Ifuru Maldives</t>
  </si>
  <si>
    <t xml:space="preserve">output/pages/082_ifuru-island-maldives/diving__ifuruisland.com__newsletter.md</t>
  </si>
  <si>
    <t xml:space="preserve">https://www.ifuruisland.com/sunset-suites-villas/family-4-bedroom-nest</t>
  </si>
  <si>
    <t xml:space="preserve">Family 4 Bedroom Nest | Ifuru Accommodation</t>
  </si>
  <si>
    <t xml:space="preserve">output/pages/082_ifuru-island-maldives/kids__ifuruisland.com__sunset-suites-villas-family-4-bedroom-nest.md</t>
  </si>
  <si>
    <t xml:space="preserve">https://www.centarahotelsresorts.com/centara/cmlm</t>
  </si>
  <si>
    <t xml:space="preserve">Family-friendly Escapes At Centara Mirage Lagoon Maldives</t>
  </si>
  <si>
    <t xml:space="preserve">output/pages/085_centara-mirage-lagoon-maldives-centara-grand-lagoo/diving__centarahotelsresorts.com__centara-cmlm.md</t>
  </si>
  <si>
    <t xml:space="preserve">https://www.ifuruisland.com/sunset-suites-villas/sunset-beach-suite</t>
  </si>
  <si>
    <t xml:space="preserve">Sunset Beach Suite | Ifuru Accommodation</t>
  </si>
  <si>
    <t xml:space="preserve">output/pages/082_ifuru-island-maldives/villas__ifuruisland.com__sunset-suites-villas-sunset-beach-suite.md</t>
  </si>
  <si>
    <t xml:space="preserve">https://www.ifuruisland.com/free-weddings-celebrations/honeymoon</t>
  </si>
  <si>
    <t xml:space="preserve">Honeymoon at Ifuru Island Maldives</t>
  </si>
  <si>
    <t xml:space="preserve">output/pages/082_ifuru-island-maldives/wedding__ifuruisland.com__free-weddings-celebrations-honeymoon.md</t>
  </si>
  <si>
    <t xml:space="preserve">https://www.ifuruisland.com/sunset-suites-villas</t>
  </si>
  <si>
    <t xml:space="preserve">Sunset Beach Villas and Suites in Maldives | Ifuru Island</t>
  </si>
  <si>
    <t xml:space="preserve">output/pages/082_ifuru-island-maldives/diving__ifuruisland.com__sunset-suites-villas.md</t>
  </si>
  <si>
    <t xml:space="preserve">https://www.ifuruisland.com/your-surprise-island</t>
  </si>
  <si>
    <t xml:space="preserve">All-Inclusive Maldives Resort | Ifuru Island Surprises</t>
  </si>
  <si>
    <t xml:space="preserve">output/pages/082_ifuru-island-maldives/diving__ifuruisland.com__your-surprise-island.md</t>
  </si>
  <si>
    <t xml:space="preserve">https://www.ifuruisland.com/cool-things-to-do/watersports</t>
  </si>
  <si>
    <t xml:space="preserve">Watersports | Activities in Ifuru Maldives</t>
  </si>
  <si>
    <t xml:space="preserve">output/pages/082_ifuru-island-maldives/diving__ifuruisland.com__cool-things-to-do-watersports.md</t>
  </si>
  <si>
    <t xml:space="preserve">https://www.ifuruisland.com/xanadu-spa/wet-wet-wet-steam-sauna-plunge-pool</t>
  </si>
  <si>
    <t xml:space="preserve">Enjoy WET WET WET -  Steam &amp; Sauna &amp; Plunge pool at Xanadu Spa | Ifuru Maldives</t>
  </si>
  <si>
    <t xml:space="preserve">output/pages/082_ifuru-island-maldives/spa__ifuruisland.com__xanadu-spa-wet-wet-wet-steam-sauna-plunge-pool.md</t>
  </si>
  <si>
    <t xml:space="preserve">https://www.ifuruisland.com/cool-things-to-do/blend</t>
  </si>
  <si>
    <t xml:space="preserve">Blend Luxury Boat Experiences | Activities in Ifuru Maldives</t>
  </si>
  <si>
    <t xml:space="preserve">output/pages/082_ifuru-island-maldives/diving__ifuruisland.com__cool-things-to-do-blend.md</t>
  </si>
  <si>
    <t xml:space="preserve">https://www.ifuruisland.com/cool-things-to-do/beachfront-infinity-pool</t>
  </si>
  <si>
    <t xml:space="preserve">Beachfront Infinity Pool  | Activities in Ifuru Maldives</t>
  </si>
  <si>
    <t xml:space="preserve">output/pages/082_ifuru-island-maldives/diving__ifuruisland.com__cool-things-to-do-beachfront-infinity-pool.md</t>
  </si>
  <si>
    <t xml:space="preserve">https://www.centarahotelsresorts.com/centara/cmlm/mirage-overwater-sunset-pool-villa</t>
  </si>
  <si>
    <t xml:space="preserve">Mirage Overwater Sunset Pool Villa | Centara</t>
  </si>
  <si>
    <t xml:space="preserve">output/pages/085_centara-mirage-lagoon-maldives-centara-grand-lagoo/villas__centarahotelsresorts.com__centara-cmlm-mirage-overwater-sunset-pool-villa.md</t>
  </si>
  <si>
    <t xml:space="preserve">https://www.ifuruisland.com/maldives-resort-offers</t>
  </si>
  <si>
    <t xml:space="preserve">Maldives Vacation Deals and Packages | Ifuru Island</t>
  </si>
  <si>
    <t xml:space="preserve">output/pages/082_ifuru-island-maldives/diving__ifuruisland.com__maldives-resort-offers.md</t>
  </si>
  <si>
    <t xml:space="preserve">https://www.ifuruisland.com/free-weddings-celebrations/free-wedding-ceremony</t>
  </si>
  <si>
    <t xml:space="preserve">Free Wedding Ceremony at Ifuru Island Maldives</t>
  </si>
  <si>
    <t xml:space="preserve">output/pages/082_ifuru-island-maldives/wedding__ifuruisland.com__free-weddings-celebrations-free-wedding-ceremony.md</t>
  </si>
  <si>
    <t xml:space="preserve">https://www.centarahotelsresorts.com/centara/cmlm/spa-credit</t>
  </si>
  <si>
    <t xml:space="preserve">Centara | Four-star Hotels and Resorts</t>
  </si>
  <si>
    <t xml:space="preserve">output/pages/085_centara-mirage-lagoon-maldives-centara-grand-lagoo/spa__centarahotelsresorts.com__centara-cmlm-spa-credit.md</t>
  </si>
  <si>
    <t xml:space="preserve">https://www.ifuruisland.com/sunset-suites-villas/32-bedroom-island-reserve</t>
  </si>
  <si>
    <t xml:space="preserve">32 Bedroom Island Reserve | Ifuru Accommodation</t>
  </si>
  <si>
    <t xml:space="preserve">output/pages/082_ifuru-island-maldives/villas__ifuruisland.com__sunset-suites-villas-32-bedroom-island-reserve.md</t>
  </si>
  <si>
    <t xml:space="preserve">https://www.centarahotelsresorts.com/centara/cmlm/candy-spa</t>
  </si>
  <si>
    <t xml:space="preserve">Candy Spa Resort for your kids at Spa Cenvaree | Centara Mirage Lagoon</t>
  </si>
  <si>
    <t xml:space="preserve">output/pages/085_centara-mirage-lagoon-maldives-centara-grand-lagoo/spa__centarahotelsresorts.com__centara-cmlm-candy-spa.md</t>
  </si>
  <si>
    <t xml:space="preserve">https://www.ifuruisland.com/cool-things-to-do/star-fitness</t>
  </si>
  <si>
    <t xml:space="preserve">Star Fitness | Activities in Ifuru Maldives</t>
  </si>
  <si>
    <t xml:space="preserve">output/pages/082_ifuru-island-maldives/diving__ifuruisland.com__cool-things-to-do-star-fitness.md</t>
  </si>
  <si>
    <t xml:space="preserve">https://www.ifuruisland.com/gallery</t>
  </si>
  <si>
    <t xml:space="preserve">Get a glimpse of Ifuru Island Maldives</t>
  </si>
  <si>
    <t xml:space="preserve">output/pages/082_ifuru-island-maldives/diving__ifuruisland.com__gallery.md</t>
  </si>
  <si>
    <t xml:space="preserve">https://www.ifuruisland.com/cool-things-to-do/yoga</t>
  </si>
  <si>
    <t xml:space="preserve">Wellness Program | Activities in Ifuru Maldives</t>
  </si>
  <si>
    <t xml:space="preserve">output/pages/082_ifuru-island-maldives/spa__ifuruisland.com__cool-things-to-do-yoga.md</t>
  </si>
  <si>
    <t xml:space="preserve">https://www.ifuruisland.com/sunset-suites-villas/sunset-beach-villa-with-pool</t>
  </si>
  <si>
    <t xml:space="preserve">Sunset Beach Villa with Pool | Ifuru Accommodation</t>
  </si>
  <si>
    <t xml:space="preserve">output/pages/082_ifuru-island-maldives/villas__ifuruisland.com__sunset-suites-villas-sunset-beach-villa-with-pool.md</t>
  </si>
  <si>
    <t xml:space="preserve">https://www.ifuruisland.com/sunset-suites-villas/sunset-family-beach-suite</t>
  </si>
  <si>
    <t xml:space="preserve">Sunset Family Beach Suite | Ifuru Accommodation</t>
  </si>
  <si>
    <t xml:space="preserve">output/pages/082_ifuru-island-maldives/kids__ifuruisland.com__sunset-suites-villas-sunset-family-beach-suite.md</t>
  </si>
  <si>
    <t xml:space="preserve">https://www.ifuruisland.com/xanadu-spa/salon</t>
  </si>
  <si>
    <t xml:space="preserve">Enjoy Salon  at Xanadu Spa | Ifuru Maldives</t>
  </si>
  <si>
    <t xml:space="preserve">output/pages/082_ifuru-island-maldives/spa__ifuruisland.com__xanadu-spa-salon.md</t>
  </si>
  <si>
    <t xml:space="preserve">https://www.ifuruisland.com/sunset-suites-villas/sunset-family-sky-suite</t>
  </si>
  <si>
    <t xml:space="preserve">Sunset Family Sky Suite | Ifuru Accommodation</t>
  </si>
  <si>
    <t xml:space="preserve">output/pages/082_ifuru-island-maldives/kids__ifuruisland.com__sunset-suites-villas-sunset-family-sky-suite.md</t>
  </si>
  <si>
    <t xml:space="preserve">https://www.ifuruisland.com/xanadu-spa/star-fitness</t>
  </si>
  <si>
    <t xml:space="preserve">Enjoy Star Fitness at Xanadu Spa | Ifuru Maldives</t>
  </si>
  <si>
    <t xml:space="preserve">output/pages/082_ifuru-island-maldives/spa__ifuruisland.com__xanadu-spa-star-fitness.md</t>
  </si>
  <si>
    <t xml:space="preserve">https://www.centarahotelsresorts.com/centara/cmlm/panoramic-lagoon-room</t>
  </si>
  <si>
    <t xml:space="preserve">Panoramic Lagoon Room with Open-Air Bath | Centara</t>
  </si>
  <si>
    <t xml:space="preserve">output/pages/085_centara-mirage-lagoon-maldives-centara-grand-lagoo/villas__centarahotelsresorts.com__centara-cmlm-panoramic-lagoon-room.md</t>
  </si>
  <si>
    <t xml:space="preserve">https://www.ifuruisland.com/xanadu-spa/ice-bath</t>
  </si>
  <si>
    <t xml:space="preserve">Enjoy Ice Bath at Xanadu Spa | Ifuru Maldives</t>
  </si>
  <si>
    <t xml:space="preserve">output/pages/082_ifuru-island-maldives/spa__ifuruisland.com__xanadu-spa-ice-bath.md</t>
  </si>
  <si>
    <t xml:space="preserve">https://www.centarahotelsresorts.com/centara/cmlm/restaurants-and-bars</t>
  </si>
  <si>
    <t xml:space="preserve">Eat and Drink at Centara Mirage Lagoon Restaurants &amp; Bars</t>
  </si>
  <si>
    <t xml:space="preserve">output/pages/085_centara-mirage-lagoon-maldives-centara-grand-lagoo/dining__centarahotelsresorts.com__centara-cmlm-restaurants-and-bars.md</t>
  </si>
  <si>
    <t xml:space="preserve">https://www.ifuruisland.com/sunset-suites-villas/sunset-beach-villa</t>
  </si>
  <si>
    <t xml:space="preserve">Sunset Beach Villa | Ifuru Accommodation</t>
  </si>
  <si>
    <t xml:space="preserve">output/pages/082_ifuru-island-maldives/villas__ifuruisland.com__sunset-suites-villas-sunset-beach-villa.md</t>
  </si>
  <si>
    <t xml:space="preserve">https://www.centarahotelsresorts.com/centara/cmlm/spa</t>
  </si>
  <si>
    <t xml:space="preserve">SPA Cenvaree at Centara Mirage Beach Resort Dubai</t>
  </si>
  <si>
    <t xml:space="preserve">output/pages/085_centara-mirage-lagoon-maldives-centara-grand-lagoo/spa__centarahotelsresorts.com__centara-cmlm-spa.md</t>
  </si>
  <si>
    <t xml:space="preserve">https://www.ifuruisland.com/ifuru-fanatic</t>
  </si>
  <si>
    <t xml:space="preserve">Sign Up &amp; Get Rewards | Ifuru Maldives Guest Membership</t>
  </si>
  <si>
    <t xml:space="preserve">output/pages/082_ifuru-island-maldives/diving__ifuruisland.com__ifuru-fanatic.md</t>
  </si>
  <si>
    <t xml:space="preserve">https://www.centarahotelsresorts.com/centara/cmlm/family-moments-perfected-this-summer</t>
  </si>
  <si>
    <t xml:space="preserve">Complimentary Transfers</t>
  </si>
  <si>
    <t xml:space="preserve">output/pages/085_centara-mirage-lagoon-maldives-centara-grand-lagoo/kids__centarahotelsresorts.com__centara-cmlm-family-moments-perfected-this-summer.md</t>
  </si>
  <si>
    <t xml:space="preserve">https://www.ifuruisland.com</t>
  </si>
  <si>
    <t xml:space="preserve">https://www.centarahotelsresorts.com/centara/cmlm/transfer</t>
  </si>
  <si>
    <t xml:space="preserve">Mandatory Return Speedboat Transfers | Centara</t>
  </si>
  <si>
    <t xml:space="preserve">output/pages/085_centara-mirage-lagoon-maldives-centara-grand-lagoo/transfers__centarahotelsresorts.com__centara-cmlm-transfer.md</t>
  </si>
  <si>
    <t xml:space="preserve">https://www.centarahotelsresorts.com/centara/cmlm/mirageoverwatervillawithjacuzzi</t>
  </si>
  <si>
    <t xml:space="preserve">Mirage Overwater Villa with Jacuzzi | Centara</t>
  </si>
  <si>
    <t xml:space="preserve">output/pages/085_centara-mirage-lagoon-maldives-centara-grand-lagoo/villas__centarahotelsresorts.com__centara-cmlm-mirageoverwatervillawithjacuzzi.md</t>
  </si>
  <si>
    <t xml:space="preserve">https://www.ifuruisland.com/cocktails-cuisine/ifuru-eats</t>
  </si>
  <si>
    <t xml:space="preserve">Ifuru Eats | Dining in Ifuru Island Maldives</t>
  </si>
  <si>
    <t xml:space="preserve">output/pages/082_ifuru-island-maldives/dining__ifuruisland.com__cocktails-cuisine-ifuru-eats.md</t>
  </si>
  <si>
    <t xml:space="preserve">https://www.ifuruisland.com/accessibility-statement</t>
  </si>
  <si>
    <t xml:space="preserve">Ifuru Maldives | Accessibility</t>
  </si>
  <si>
    <t xml:space="preserve">output/pages/082_ifuru-island-maldives/diving__ifuruisland.com__accessibility-statement.md</t>
  </si>
  <si>
    <t xml:space="preserve">https://www.centarahotelsresorts.com/centara/cmlm/in-room-dining</t>
  </si>
  <si>
    <t xml:space="preserve">In-Room Dining Service | Centara Mirage Lagoon</t>
  </si>
  <si>
    <t xml:space="preserve">output/pages/085_centara-mirage-lagoon-maldives-centara-grand-lagoo/dining__centarahotelsresorts.com__centara-cmlm-in-room-dining.md</t>
  </si>
  <si>
    <t xml:space="preserve">https://www.centarahotelsresorts.com/centara/cmlm/overwatervillawithjacuzzi</t>
  </si>
  <si>
    <t xml:space="preserve">Overwater Villa with Jacuzzi | Centara</t>
  </si>
  <si>
    <t xml:space="preserve">output/pages/085_centara-mirage-lagoon-maldives-centara-grand-lagoo/villas__centarahotelsresorts.com__centara-cmlm-overwatervillawithjacuzzi.md</t>
  </si>
  <si>
    <t xml:space="preserve">https://www.ifuruisland.com/cool-things-to-do/coconut-kids-club</t>
  </si>
  <si>
    <t xml:space="preserve">Coconut Kids Club  | Activities in Ifuru Maldives</t>
  </si>
  <si>
    <t xml:space="preserve">output/pages/082_ifuru-island-maldives/diving__ifuruisland.com__cool-things-to-do-coconut-kids-club.md</t>
  </si>
  <si>
    <t xml:space="preserve">https://www.ifuruisland.com/cocktails-cuisine</t>
  </si>
  <si>
    <t xml:space="preserve">Indulgent Restaurants and Bars in Maldives | Ifuru</t>
  </si>
  <si>
    <t xml:space="preserve">output/pages/082_ifuru-island-maldives/dining__ifuruisland.com__cocktails-cuisine.md</t>
  </si>
  <si>
    <t xml:space="preserve">https://www.ifuruisland.com/meetings-conferences-maldives</t>
  </si>
  <si>
    <t xml:space="preserve">MICE at Ifuru | Ifuru Maldives</t>
  </si>
  <si>
    <t xml:space="preserve">output/pages/082_ifuru-island-maldives/events__ifuruisland.com__meetings-conferences-maldives.md</t>
  </si>
  <si>
    <t xml:space="preserve">https://www.ifuruisland.com/cocktails-cuisine/beach-club</t>
  </si>
  <si>
    <t xml:space="preserve">Beach Club | Dining in Ifuru Island Maldives</t>
  </si>
  <si>
    <t xml:space="preserve">output/pages/082_ifuru-island-maldives/dining__ifuruisland.com__cocktails-cuisine-beach-club.md</t>
  </si>
  <si>
    <t xml:space="preserve">https://www.ifuruisland.com/sunset-suites-villas/sunset-sky-suite</t>
  </si>
  <si>
    <t xml:space="preserve">Sunset Sky Suite | Ifuru Accommodation</t>
  </si>
  <si>
    <t xml:space="preserve">output/pages/082_ifuru-island-maldives/villas__ifuruisland.com__sunset-suites-villas-sunset-sky-suite.md</t>
  </si>
  <si>
    <t xml:space="preserve">https://www.ifuruisland.com/sunset-suites-villas/sunset-two-bedroom-villa-with-pool</t>
  </si>
  <si>
    <t xml:space="preserve">Sunset Two Bedroom Villa with Pool | Ifuru Accommodation</t>
  </si>
  <si>
    <t xml:space="preserve">output/pages/082_ifuru-island-maldives/villas__ifuruisland.com__sunset-suites-villas-sunset-two-bedroom-villa-with-pool.md</t>
  </si>
  <si>
    <t xml:space="preserve">https://www.ifuruisland.com/cocktails-cuisine/the-waterfront</t>
  </si>
  <si>
    <t xml:space="preserve">The Waterfront | Dining in Ifuru Island Maldives</t>
  </si>
  <si>
    <t xml:space="preserve">output/pages/082_ifuru-island-maldives/dining__ifuruisland.com__cocktails-cuisine-the-waterfront.md</t>
  </si>
  <si>
    <t xml:space="preserve">https://www.ifuruisland.com/cool-things-to-do/scuba-diving</t>
  </si>
  <si>
    <t xml:space="preserve">Scuba Diving | Activities in Ifuru Maldives</t>
  </si>
  <si>
    <t xml:space="preserve">output/pages/082_ifuru-island-maldives/diving__ifuruisland.com__cool-things-to-do-scuba-diving.md</t>
  </si>
  <si>
    <t xml:space="preserve">https://www.centarahotelsresorts.com/centara/cmlm/mirage-overwater-sunset-villa-with-jacuzzi</t>
  </si>
  <si>
    <t xml:space="preserve">Mirage Overwater Sunset Villa with Jacuzzi | Centara</t>
  </si>
  <si>
    <t xml:space="preserve">output/pages/085_centara-mirage-lagoon-maldives-centara-grand-lagoo/villas__centarahotelsresorts.com__centara-cmlm-mirage-overwater-sunset-villa-with-jacuzzi.md</t>
  </si>
  <si>
    <t xml:space="preserve">https://www.ifuruisland.com/privacy-policy</t>
  </si>
  <si>
    <t xml:space="preserve">Ifuru Maldives | Privacy Policy</t>
  </si>
  <si>
    <t xml:space="preserve">output/pages/082_ifuru-island-maldives/diving__ifuruisland.com__privacy-policy.md</t>
  </si>
  <si>
    <t xml:space="preserve">output/pages/083_mabinhura-by-jawakara-islands-maldives/overview__jawakaraislands.com__home.md</t>
  </si>
  <si>
    <t xml:space="preserve">https://www.ifuruisland.com/free-weddings-celebrations</t>
  </si>
  <si>
    <t xml:space="preserve">Your Dream Wedding in Ifuru Island Maldives</t>
  </si>
  <si>
    <t xml:space="preserve">output/pages/082_ifuru-island-maldives/wedding__ifuruisland.com__free-weddings-celebrations.md</t>
  </si>
  <si>
    <t xml:space="preserve">https://www.ifuruisland.com/cool-things-to-do</t>
  </si>
  <si>
    <t xml:space="preserve">Things to do in Maldives | Ifuru Island Maldives</t>
  </si>
  <si>
    <t xml:space="preserve">output/pages/082_ifuru-island-maldives/diving__ifuruisland.com__cool-things-to-do.md</t>
  </si>
  <si>
    <t xml:space="preserve">https://www.ifuruisland.com/cool-things-to-do/excursions</t>
  </si>
  <si>
    <t xml:space="preserve">Excursions | Activities in Ifuru Maldives</t>
  </si>
  <si>
    <t xml:space="preserve">output/pages/082_ifuru-island-maldives/diving__ifuruisland.com__cool-things-to-do-excursions.md</t>
  </si>
  <si>
    <t xml:space="preserve">https://www.ifuruisland.com/free-weddings-celebrations/wedding-planning</t>
  </si>
  <si>
    <t xml:space="preserve">Wedding Planning at Ifuru Island Maldives</t>
  </si>
  <si>
    <t xml:space="preserve">output/pages/082_ifuru-island-maldives/wedding__ifuruisland.com__free-weddings-celebrations-wedding-planning.md</t>
  </si>
  <si>
    <t xml:space="preserve">https://www.ifuruisland.com/cocktails-cuisine/pool-side-pizza</t>
  </si>
  <si>
    <t xml:space="preserve">Pool Side Pizza | Dining in Ifuru Island Maldives</t>
  </si>
  <si>
    <t xml:space="preserve">output/pages/082_ifuru-island-maldives/dining__ifuruisland.com__cocktails-cuisine-pool-side-pizza.md</t>
  </si>
  <si>
    <t xml:space="preserve">https://www.ifuruisland.com/sustainability</t>
  </si>
  <si>
    <t xml:space="preserve">Ifuru Island's Sustainability Initiatives in Maldives</t>
  </si>
  <si>
    <t xml:space="preserve">output/pages/082_ifuru-island-maldives/diving__ifuruisland.com__sustainability.md</t>
  </si>
  <si>
    <t xml:space="preserve">https://www.ifuruisland.com/sunset-suites-villas/20-bedroom-island-reserve</t>
  </si>
  <si>
    <t xml:space="preserve">20 Bedroom Island Reserve | Ifuru Accommodation</t>
  </si>
  <si>
    <t xml:space="preserve">output/pages/082_ifuru-island-maldives/villas__ifuruisland.com__sunset-suites-villas-20-bedroom-island-reserve.md</t>
  </si>
  <si>
    <t xml:space="preserve">https://www.ifuruisland.com/cocktails-cuisine/social-house</t>
  </si>
  <si>
    <t xml:space="preserve">Social House | Dining in Ifuru Island Maldives</t>
  </si>
  <si>
    <t xml:space="preserve">output/pages/082_ifuru-island-maldives/dining__ifuruisland.com__cocktails-cuisine-social-house.md</t>
  </si>
  <si>
    <t xml:space="preserve">https://www.ifuruisland.com/xanadu-spa</t>
  </si>
  <si>
    <t xml:space="preserve">Xanadu Spa | Wellness Treatments in Maldives | Ifuru</t>
  </si>
  <si>
    <t xml:space="preserve">output/pages/082_ifuru-island-maldives/dining__ifuruisland.com__xanadu-spa.md</t>
  </si>
  <si>
    <t xml:space="preserve">https://www.centarahotelsresorts.com/centara/cmlm/dolphin-bar</t>
  </si>
  <si>
    <t xml:space="preserve">Dolphin Bar &amp; Poolside | Centara Mirage Lagoon</t>
  </si>
  <si>
    <t xml:space="preserve">output/pages/085_centara-mirage-lagoon-maldives-centara-grand-lagoo/dining__centarahotelsresorts.com__centara-cmlm-dolphin-bar.md</t>
  </si>
  <si>
    <t xml:space="preserve">https://www.centarahotelsresorts.com/centara/cmlm/spacenvaree</t>
  </si>
  <si>
    <t xml:space="preserve">Family-Friendly Spa Oasis | Centara</t>
  </si>
  <si>
    <t xml:space="preserve">output/pages/085_centara-mirage-lagoon-maldives-centara-grand-lagoo/spa__centarahotelsresorts.com__centara-cmlm-spacenvaree.md</t>
  </si>
  <si>
    <t xml:space="preserve">https://www.ifuruisland.com/cool-things-to-do/play-all-day-recreation-centre-and-indoor-cinema</t>
  </si>
  <si>
    <t xml:space="preserve">Play All Day Recreation Centre | Activities in Ifuru Maldives</t>
  </si>
  <si>
    <t xml:space="preserve">output/pages/082_ifuru-island-maldives/dining__ifuruisland.com__cool-things-to-do-play-all-day-recreation-centre-and-indoor-.md</t>
  </si>
  <si>
    <t xml:space="preserve">https://www.ifuruisland.com/cocktails-cuisine/hubba-hubba</t>
  </si>
  <si>
    <t xml:space="preserve">Hubba Hubba | Dining in Ifuru Island Maldives</t>
  </si>
  <si>
    <t xml:space="preserve">output/pages/082_ifuru-island-maldives/dining__ifuruisland.com__cocktails-cuisine-hubba-hubba.md</t>
  </si>
  <si>
    <t xml:space="preserve">https://www.centarahotelsresorts.com/centara/cmlm/experiences</t>
  </si>
  <si>
    <t xml:space="preserve">CMLM Experience | Centara</t>
  </si>
  <si>
    <t xml:space="preserve">output/pages/085_centara-mirage-lagoon-maldives-centara-grand-lagoo/excursions__centarahotelsresorts.com__centara-cmlm-experiences.md</t>
  </si>
  <si>
    <t xml:space="preserve">https://www.ifuruisland.com/epic-events</t>
  </si>
  <si>
    <t xml:space="preserve">EPIC Events in Maldives | Ifuru Island Events</t>
  </si>
  <si>
    <t xml:space="preserve">output/pages/082_ifuru-island-maldives/events__ifuruisland.com__epic-events.md</t>
  </si>
  <si>
    <t xml:space="preserve">https://maldives.intercontinental.com/</t>
  </si>
  <si>
    <t xml:space="preserve">Luxury Resort in Maldives | InterContinental Maldives Resort</t>
  </si>
  <si>
    <t xml:space="preserve">output/pages/089_inter-continental-maldives-maamunagau/diving__maldives.intercontinental.com__home.md</t>
  </si>
  <si>
    <t xml:space="preserve">https://www.centarahotelsresorts.com/centara/cmlm/miragebeachfrontroom</t>
  </si>
  <si>
    <t xml:space="preserve">Mirage Beachfront Room | Centara</t>
  </si>
  <si>
    <t xml:space="preserve">output/pages/085_centara-mirage-lagoon-maldives-centara-grand-lagoo/villas__centarahotelsresorts.com__centara-cmlm-miragebeachfrontroom.md</t>
  </si>
  <si>
    <t xml:space="preserve">https://www.ifuruisland.com/cocktails-cuisine/palm-grill</t>
  </si>
  <si>
    <t xml:space="preserve">Palm Grill | Dining in Ifuru Island Maldives</t>
  </si>
  <si>
    <t xml:space="preserve">output/pages/082_ifuru-island-maldives/dining__ifuruisland.com__cocktails-cuisine-palm-grill.md</t>
  </si>
  <si>
    <t xml:space="preserve">https://maldives.intercontinental.com/zh-hans/special-offer/island-romance/</t>
  </si>
  <si>
    <t xml:space="preserve">Romantic Resort Maldives | InterContinental Maldives You and Me, Spa Experience</t>
  </si>
  <si>
    <t xml:space="preserve">output/pages/089_inter-continental-maldives-maamunagau/wedding__maldives.intercontinental.com__zh-hans-special-offer-island-romance.md</t>
  </si>
  <si>
    <t xml:space="preserve">https://www.ifuruisland.com/terms-conditions</t>
  </si>
  <si>
    <t xml:space="preserve">Ifuru Maldives | Terms &amp; Conditions</t>
  </si>
  <si>
    <t xml:space="preserve">output/pages/082_ifuru-island-maldives/diving__ifuruisland.com__terms-conditions.md</t>
  </si>
  <si>
    <t xml:space="preserve">https://maldives.intercontinental.com/de/family/planet-trekkers/</t>
  </si>
  <si>
    <t xml:space="preserve">Kinderclub Malediven | Planet Trekkers InterContinental Malediven</t>
  </si>
  <si>
    <t xml:space="preserve">output/pages/089_inter-continental-maldives-maamunagau/diving__maldives.intercontinental.com__de-family-planet-trekkers.md</t>
  </si>
  <si>
    <t xml:space="preserve">https://www.ifuruisland.com/maldives-resort-offers/escape-to-paradise-enjoy-60-off-your-stay</t>
  </si>
  <si>
    <t xml:space="preserve">Escape to Paradise &amp; Enjoy 60% Off Your Stay | Packages at Ifuru Maldives</t>
  </si>
  <si>
    <t xml:space="preserve">output/pages/082_ifuru-island-maldives/diving__ifuruisland.com__maldives-resort-offers-escape-to-paradise-enjoy-60-off-your-.md</t>
  </si>
  <si>
    <t xml:space="preserve">https://maldives.intercontinental.com/special-offer/all-inclusive/</t>
  </si>
  <si>
    <t xml:space="preserve">Maldives Resort All-Inclusive | InterContinental Maldives Resort</t>
  </si>
  <si>
    <t xml:space="preserve">output/pages/089_inter-continental-maldives-maamunagau/diving__maldives.intercontinental.com__special-offer-all-inclusive.md</t>
  </si>
  <si>
    <t xml:space="preserve">https://www.centarahotelsresorts.com/centara/cmlm/four-bedroom-beach-house-with-patio</t>
  </si>
  <si>
    <t xml:space="preserve">Four Bedroom Beach House | Centara</t>
  </si>
  <si>
    <t xml:space="preserve">output/pages/085_centara-mirage-lagoon-maldives-centara-grand-lagoo/villas__centarahotelsresorts.com__centara-cmlm-four-bedroom-beach-house-with-patio.md</t>
  </si>
  <si>
    <t xml:space="preserve">https://www.ifuruisland.com/cocktails-cuisine/kai-maldives</t>
  </si>
  <si>
    <t xml:space="preserve">Kai | Dining in Ifuru Island Maldives</t>
  </si>
  <si>
    <t xml:space="preserve">output/pages/082_ifuru-island-maldives/dining__ifuruisland.com__cocktails-cuisine-kai-maldives.md</t>
  </si>
  <si>
    <t xml:space="preserve">https://maldives.intercontinental.com/blog/festive-wellness-and-island-time-in-the-maldives/</t>
  </si>
  <si>
    <t xml:space="preserve">Celebrate Festive Wellness and Island Time in the Maldives</t>
  </si>
  <si>
    <t xml:space="preserve">output/pages/089_inter-continental-maldives-maamunagau/wedding__maldives.intercontinental.com__blog-festive-wellness-and-island-time-in-the-maldives.md</t>
  </si>
  <si>
    <t xml:space="preserve">https://www.centarahotelsresorts.com/centara/cmlm/beachfrontpanoramicroom</t>
  </si>
  <si>
    <t xml:space="preserve">Beachfront Room with Open Air-bath | Centara</t>
  </si>
  <si>
    <t xml:space="preserve">output/pages/085_centara-mirage-lagoon-maldives-centara-grand-lagoo/villas__centarahotelsresorts.com__centara-cmlm-beachfrontpanoramicroom.md</t>
  </si>
  <si>
    <t xml:space="preserve">https://www.ifuruisland.com/press-releases-media</t>
  </si>
  <si>
    <t xml:space="preserve">Ifuru Maldives | Press releases &amp; Media</t>
  </si>
  <si>
    <t xml:space="preserve">output/pages/082_ifuru-island-maldives/diving__ifuruisland.com__press-releases-media.md</t>
  </si>
  <si>
    <t xml:space="preserve">https://maldives.intercontinental.com/ar/special-offer/the-manta-retreat/</t>
  </si>
  <si>
    <t xml:space="preserve">Manta Ray Experience | Swim with Manta Rays in Maldives</t>
  </si>
  <si>
    <t xml:space="preserve">output/pages/089_inter-continental-maldives-maamunagau/dining__maldives.intercontinental.com__ar-special-offer-the-manta-retreat.md</t>
  </si>
  <si>
    <t xml:space="preserve">https://www.centarahotelsresorts.com/centara/cmlm/kidsactivities</t>
  </si>
  <si>
    <t xml:space="preserve">Kid Friendly Resort, Spa &amp; Water Adventures | Centara Mirage Lagoon</t>
  </si>
  <si>
    <t xml:space="preserve">output/pages/085_centara-mirage-lagoon-maldives-centara-grand-lagoo/spa__centarahotelsresorts.com__centara-cmlm-kidsactivities.md</t>
  </si>
  <si>
    <t xml:space="preserve">https://maldives.intercontinental.com/restaurantsandbars/</t>
  </si>
  <si>
    <t xml:space="preserve">Maldives Restaurants | InterContinental Maldives Resort</t>
  </si>
  <si>
    <t xml:space="preserve">output/pages/089_inter-continental-maldives-maamunagau/dining__maldives.intercontinental.com__restaurantsandbars.md</t>
  </si>
  <si>
    <t xml:space="preserve">https://maldives.intercontinental.com/zh-hans/family/</t>
  </si>
  <si>
    <t xml:space="preserve">Family Resort in Maldives | InterContinental Maldives Family</t>
  </si>
  <si>
    <t xml:space="preserve">output/pages/089_inter-continental-maldives-maamunagau/diving__maldives.intercontinental.com__zh-hans-family.md</t>
  </si>
  <si>
    <t xml:space="preserve">https://www.centarahotelsresorts.com/centara/cmlm/four-bedroom-mirage-beach-house</t>
  </si>
  <si>
    <t xml:space="preserve">Four Bedroom Mirage Beach House | Centara</t>
  </si>
  <si>
    <t xml:space="preserve">output/pages/085_centara-mirage-lagoon-maldives-centara-grand-lagoo/villas__centarahotelsresorts.com__centara-cmlm-four-bedroom-mirage-beach-house.md</t>
  </si>
  <si>
    <t xml:space="preserve">https://maldives.intercontinental.com/ru/villas-residences/villas/sunset-overwater-pool-villas/</t>
  </si>
  <si>
    <t xml:space="preserve">Water Pool Villas in Maldives | InterContinental Maldives</t>
  </si>
  <si>
    <t xml:space="preserve">output/pages/089_inter-continental-maldives-maamunagau/diving__maldives.intercontinental.com__ru-villas-residences-villas-sunset-overwater-pool-villas.md</t>
  </si>
  <si>
    <t xml:space="preserve">https://maldives.intercontinental.com/de/villas-residences/</t>
  </si>
  <si>
    <t xml:space="preserve">5-Sterne-Resort Malediven| InterContinental Malediven Villen &amp; Residenzen</t>
  </si>
  <si>
    <t xml:space="preserve">output/pages/089_inter-continental-maldives-maamunagau/diving__maldives.intercontinental.com__de-villas-residences.md</t>
  </si>
  <si>
    <t xml:space="preserve">https://maldives.intercontinental.com/frequently-asked-questions/</t>
  </si>
  <si>
    <t xml:space="preserve">FREQUENTLY ASKED QUESTIONS - InterContinental Maldives</t>
  </si>
  <si>
    <t xml:space="preserve">output/pages/089_inter-continental-maldives-maamunagau/diving__maldives.intercontinental.com__frequently-asked-questions.md</t>
  </si>
  <si>
    <t xml:space="preserve">https://maldives.intercontinental.com/blog/our-favourite-manta-pups/</t>
  </si>
  <si>
    <t xml:space="preserve">Baby Manta Rays | Our Favourite Manta Pups at Maamunagau</t>
  </si>
  <si>
    <t xml:space="preserve">output/pages/089_inter-continental-maldives-maamunagau/other__maldives.intercontinental.com__blog-our-favourite-manta-pups.md</t>
  </si>
  <si>
    <t xml:space="preserve">https://maldives.intercontinental.com/club-intercontinental-experience/</t>
  </si>
  <si>
    <t xml:space="preserve">Club InterContinental Benefits | Intercontinental Maldives Resort</t>
  </si>
  <si>
    <t xml:space="preserve">output/pages/089_inter-continental-maldives-maamunagau/diving__maldives.intercontinental.com__club-intercontinental-experience.md</t>
  </si>
  <si>
    <t xml:space="preserve">https://maldives.intercontinental.com/ar/villas-residences/residence/3-bedroom-royal-beachfront-residence/</t>
  </si>
  <si>
    <t xml:space="preserve">3 Bedroom Beach Villa Maldives | InterContinental Maldives</t>
  </si>
  <si>
    <t xml:space="preserve">output/pages/089_inter-continental-maldives-maamunagau/diving__maldives.intercontinental.com__ar-villas-residences-residence-3-bedroom-royal-beachfront-re.md</t>
  </si>
  <si>
    <t xml:space="preserve">https://maldives.intercontinental.com/blog/the-manta-retreat-is-back/</t>
  </si>
  <si>
    <t xml:space="preserve">Mantas Retreat Maldives | The Manta Retreat Returns</t>
  </si>
  <si>
    <t xml:space="preserve">output/pages/089_inter-continental-maldives-maamunagau/dining__maldives.intercontinental.com__blog-the-manta-retreat-is-back.md</t>
  </si>
  <si>
    <t xml:space="preserve">https://maldives.intercontinental.com/blog/why-intercontinental-maldives-is-perfect-for-exclusive-resort-buyouts/</t>
  </si>
  <si>
    <t xml:space="preserve">Maldives Private Island Buyout | InterContinental Maldives Resort</t>
  </si>
  <si>
    <t xml:space="preserve">output/pages/089_inter-continental-maldives-maamunagau/diving__maldives.intercontinental.com__blog-why-intercontinental-maldives-is-perfect-for-exclusive-.md</t>
  </si>
  <si>
    <t xml:space="preserve">https://www.centarahotelsresorts.com/centara/cmlm/miragepanoramicroom</t>
  </si>
  <si>
    <t xml:space="preserve">Mirage Panoramic Room | Centara</t>
  </si>
  <si>
    <t xml:space="preserve">output/pages/085_centara-mirage-lagoon-maldives-centara-grand-lagoo/villas__centarahotelsresorts.com__centara-cmlm-miragepanoramicroom.md</t>
  </si>
  <si>
    <t xml:space="preserve">https://maldives.intercontinental.com/de/family/teens-at-maamunagau/</t>
  </si>
  <si>
    <t xml:space="preserve">Jugendclub Malediven | Teen Escapades Maamunagau</t>
  </si>
  <si>
    <t xml:space="preserve">output/pages/089_inter-continental-maldives-maamunagau/diving__maldives.intercontinental.com__de-family-teens-at-maamunagau.md</t>
  </si>
  <si>
    <t xml:space="preserve">https://maldives.intercontinental.com/blog/10-manta-ray-facts-2/</t>
  </si>
  <si>
    <t xml:space="preserve">HERE ARE 10 FACTS ABOUT MANTA RAYS. - InterContinental Maldives</t>
  </si>
  <si>
    <t xml:space="preserve">output/pages/089_inter-continental-maldives-maamunagau/diving__maldives.intercontinental.com__blog-10-manta-ray-facts-2.md</t>
  </si>
  <si>
    <t xml:space="preserve">https://maldives.intercontinental.com/stay-and-book-direct-benefits/</t>
  </si>
  <si>
    <t xml:space="preserve">Maldives Hotel Direct Booking Benefits | InterContinental Maldives</t>
  </si>
  <si>
    <t xml:space="preserve">output/pages/089_inter-continental-maldives-maamunagau/diving__maldives.intercontinental.com__stay-and-book-direct-benefits.md</t>
  </si>
  <si>
    <t xml:space="preserve">https://maldives.intercontinental.com/blog/visiting-practitioner-dr-jing-yang-zhao/</t>
  </si>
  <si>
    <t xml:space="preserve">Traditional Chinese Medicine | Visiting Practitioner Maldives</t>
  </si>
  <si>
    <t xml:space="preserve">output/pages/089_inter-continental-maldives-maamunagau/diving__maldives.intercontinental.com__blog-visiting-practitioner-dr-jing-yang-zhao.md</t>
  </si>
  <si>
    <t xml:space="preserve">https://maldives.intercontinental.com/visiting-practitioner-programme/</t>
  </si>
  <si>
    <t xml:space="preserve">Maldives Wellness Practitioner Program | InterContinental Maldives</t>
  </si>
  <si>
    <t xml:space="preserve">output/pages/089_inter-continental-maldives-maamunagau/spa__maldives.intercontinental.com__visiting-practitioner-programme.md</t>
  </si>
  <si>
    <t xml:space="preserve">https://maldives.intercontinental.com/blog/six-ways-yoga-can-help-you/</t>
  </si>
  <si>
    <t xml:space="preserve">Yoga in the Maldives | Powerful Ways Yoga Can Improve Your Life</t>
  </si>
  <si>
    <t xml:space="preserve">output/pages/089_inter-continental-maldives-maamunagau/spa__maldives.intercontinental.com__blog-six-ways-yoga-can-help-you.md</t>
  </si>
  <si>
    <t xml:space="preserve">https://maldives.intercontinental.com/ru/villas-residences/villas/family-beach-pool-villas/</t>
  </si>
  <si>
    <t xml:space="preserve">Maldives Family Villas | InterContinental Maldives Resort</t>
  </si>
  <si>
    <t xml:space="preserve">output/pages/089_inter-continental-maldives-maamunagau/diving__maldives.intercontinental.com__ru-villas-residences-villas-family-beach-pool-villas.md</t>
  </si>
  <si>
    <t xml:space="preserve">https://maldives.intercontinental.com/de/villas-residences/villas/sunset-overwater-pool-villas/</t>
  </si>
  <si>
    <t xml:space="preserve">Wasser Pool Villen auf den Malediven | InterContinental Malediven</t>
  </si>
  <si>
    <t xml:space="preserve">output/pages/089_inter-continental-maldives-maamunagau/diving__maldives.intercontinental.com__de-villas-residences-villas-sunset-overwater-pool-villas.md</t>
  </si>
  <si>
    <t xml:space="preserve">https://www.centarahotelsresorts.com/centara/cmlm/overwater-sunrise-villa-with-jacuzzi</t>
  </si>
  <si>
    <t xml:space="preserve">Overwater Sunrise Villa with Jacuzzi | Centara</t>
  </si>
  <si>
    <t xml:space="preserve">output/pages/085_centara-mirage-lagoon-maldives-centara-grand-lagoo/villas__centarahotelsresorts.com__centara-cmlm-overwater-sunrise-villa-with-jacuzzi.md</t>
  </si>
  <si>
    <t xml:space="preserve">https://maldives.intercontinental.com/ru/weddings-celebrations/</t>
  </si>
  <si>
    <t xml:space="preserve">Intercontinental Maldives Weddings and Celebrations</t>
  </si>
  <si>
    <t xml:space="preserve">output/pages/089_inter-continental-maldives-maamunagau/wedding__maldives.intercontinental.com__ru-weddings-celebrations.md</t>
  </si>
  <si>
    <t xml:space="preserve">https://maldives.intercontinental.com/ru/family/planet-trekkers/</t>
  </si>
  <si>
    <t xml:space="preserve">Kids Club Maldives | Planet Trekkers InterContinental Maldives</t>
  </si>
  <si>
    <t xml:space="preserve">output/pages/089_inter-continental-maldives-maamunagau/diving__maldives.intercontinental.com__ru-family-planet-trekkers.md</t>
  </si>
  <si>
    <t xml:space="preserve">https://maldives.intercontinental.com/blog/sleep-awareness-week-12th-to-18th-march-2023/</t>
  </si>
  <si>
    <t xml:space="preserve">Sleep Awareness Week | Raise Awareness for Better Sleep</t>
  </si>
  <si>
    <t xml:space="preserve">output/pages/089_inter-continental-maldives-maamunagau/other__maldives.intercontinental.com__blog-sleep-awareness-week-12th-to-18th-march-2023.md</t>
  </si>
  <si>
    <t xml:space="preserve">https://maldives.intercontinental.com/de/villas-residences/residence/3-bedroom-royal-beachfront-residence/</t>
  </si>
  <si>
    <t xml:space="preserve">Strandvilla mit 3 Schlafzimmern Malediven| InterContinental Malediven Villen</t>
  </si>
  <si>
    <t xml:space="preserve">output/pages/089_inter-continental-maldives-maamunagau/diving__maldives.intercontinental.com__de-villas-residences-residence-3-bedroom-royal-beachfront-re.md</t>
  </si>
  <si>
    <t xml:space="preserve">https://maldives.intercontinental.com/villas-residences/villas/2-bedroom-family-lagoon-pool-villas/</t>
  </si>
  <si>
    <t xml:space="preserve">Family Villa Maldives | InterContinental Maldives Resort</t>
  </si>
  <si>
    <t xml:space="preserve">output/pages/089_inter-continental-maldives-maamunagau/diving__maldives.intercontinental.com__villas-residences-villas-2-bedroom-family-lagoon-pool-villas.md</t>
  </si>
  <si>
    <t xml:space="preserve">https://maldives.intercontinental.com/blog/family-bliss-awaits/</t>
  </si>
  <si>
    <t xml:space="preserve">Maldives Luxury Family Getaway | InterContinental Maldives</t>
  </si>
  <si>
    <t xml:space="preserve">output/pages/089_inter-continental-maldives-maamunagau/diving__maldives.intercontinental.com__blog-family-bliss-awaits.md</t>
  </si>
  <si>
    <t xml:space="preserve">https://maldives.intercontinental.com/silent-immersion-at-intercontinental-maldives/</t>
  </si>
  <si>
    <t xml:space="preserve">Wellness Retreat Maldives | Silent Immersion at InterCon Maldives</t>
  </si>
  <si>
    <t xml:space="preserve">output/pages/089_inter-continental-maldives-maamunagau/dining__maldives.intercontinental.com__silent-immersion-at-intercontinental-maldives.md</t>
  </si>
  <si>
    <t xml:space="preserve">https://maldives.intercontinental.com/sustainability/</t>
  </si>
  <si>
    <t xml:space="preserve">Sustainable Hotel Maldives | InterContinental Maldives Resort</t>
  </si>
  <si>
    <t xml:space="preserve">output/pages/089_inter-continental-maldives-maamunagau/diving__maldives.intercontinental.com__sustainability.md</t>
  </si>
  <si>
    <t xml:space="preserve">https://www.carrier.co.uk/dream/content/exploring-the-waldorf-astoria-maldives-ithaafushi-resort/</t>
  </si>
  <si>
    <t xml:space="preserve">Exploring the Waldorf Astoria Maldives Ithaafushi Resort | Dream | Carrier Luxury Holidays</t>
  </si>
  <si>
    <t xml:space="preserve">output/pages/067_waldorf-astoria-maldives-ithaafushi/diving__carrier.co.uk__dream-content-exploring-the-waldorf-astoria-maldives-ithaafu.md</t>
  </si>
  <si>
    <t xml:space="preserve">https://maldives.intercontinental.com/zh-hans/villas-residences/villas/overwater-pool-villas/</t>
  </si>
  <si>
    <t xml:space="preserve">Maldives Water Villas with Pool | InterContinental Maldives</t>
  </si>
  <si>
    <t xml:space="preserve">output/pages/089_inter-continental-maldives-maamunagau/diving__maldives.intercontinental.com__zh-hans-villas-residences-villas-overwater-pool-villas.md</t>
  </si>
  <si>
    <t xml:space="preserve">https://www.tropicalsky.co.uk/weddings/indian-ocean/maldives/lux-south-ari-atoll-maldives</t>
  </si>
  <si>
    <t xml:space="preserve">LUX* South Ari Atoll, Maldives, Maldives, Indian Ocean Wedding - Tropical Sky</t>
  </si>
  <si>
    <t xml:space="preserve">output/pages/180_lux-south-ari-atoll-maldives/wedding__tropicalsky.co.uk__weddings-indian-ocean-maldives-lux-south-ari-atoll-maldives.md</t>
  </si>
  <si>
    <t xml:space="preserve">https://www.centarahotelsresorts.com/centara/cmlm/rum-bar</t>
  </si>
  <si>
    <t xml:space="preserve">Rum Bar &amp; Cocktails | Centara Mirage Lagoon</t>
  </si>
  <si>
    <t xml:space="preserve">output/pages/085_centara-mirage-lagoon-maldives-centara-grand-lagoo/dining__centarahotelsresorts.com__centara-cmlm-rum-bar.md</t>
  </si>
  <si>
    <t xml:space="preserve">https://maldives.intercontinental.com/blog/best-all-inclusive-package-in-the-maldives/</t>
  </si>
  <si>
    <t xml:space="preserve">All-Inclusive Maldives Resorts | InterContinental Maldives</t>
  </si>
  <si>
    <t xml:space="preserve">output/pages/089_inter-continental-maldives-maamunagau/diving__maldives.intercontinental.com__blog-best-all-inclusive-package-in-the-maldives.md</t>
  </si>
  <si>
    <t xml:space="preserve">https://maldives.intercontinental.com/special-offer/maldives-premium-all-inclusive/</t>
  </si>
  <si>
    <t xml:space="preserve">MALDIVES PREMIUM ALL INCLUSIVE - InterContinental Maldives</t>
  </si>
  <si>
    <t xml:space="preserve">output/pages/089_inter-continental-maldives-maamunagau/diving__maldives.intercontinental.com__special-offer-maldives-premium-all-inclusive.md</t>
  </si>
  <si>
    <t xml:space="preserve">https://www.centarahotelsresorts.com/centara/cmlm/mirage-overwater-sunrise-pool-villa</t>
  </si>
  <si>
    <t xml:space="preserve">Mirage Overwater Sunrise Pool Villa | Centara</t>
  </si>
  <si>
    <t xml:space="preserve">output/pages/085_centara-mirage-lagoon-maldives-centara-grand-lagoo/villas__centarahotelsresorts.com__centara-cmlm-mirage-overwater-sunrise-pool-villa.md</t>
  </si>
  <si>
    <t xml:space="preserve">https://maldives.intercontinental.com/ar/weddings-celebrations/</t>
  </si>
  <si>
    <t xml:space="preserve">output/pages/089_inter-continental-maldives-maamunagau/wedding__maldives.intercontinental.com__ar-weddings-celebrations.md</t>
  </si>
  <si>
    <t xml:space="preserve">https://maldives.intercontinental.com/blog/new-beginnings-at-avi-spa-an-interview-with-phil-davies/</t>
  </si>
  <si>
    <t xml:space="preserve">AN INTERVIEW WITH PHIL DAVIES - InterContinental Maldives</t>
  </si>
  <si>
    <t xml:space="preserve">output/pages/089_inter-continental-maldives-maamunagau/spa__maldives.intercontinental.com__blog-new-beginnings-at-avi-spa-an-interview-with-phil-davies.md</t>
  </si>
  <si>
    <t xml:space="preserve">https://www.tropicalsky.co.uk/weddings/indian-ocean/maldives/sun-siyam-iru-fushi</t>
  </si>
  <si>
    <t xml:space="preserve">Sun Siyam Iru Fushi, Maldives, Indian Ocean Wedding - Tropical Sky</t>
  </si>
  <si>
    <t xml:space="preserve">output/pages/148_sun-siyam-iru-fushi-maldives/wedding__tropicalsky.co.uk__weddings-indian-ocean-maldives-sun-siyam-iru-fushi.md</t>
  </si>
  <si>
    <t xml:space="preserve">https://www.centarahotelsresorts.com/centara/cmlm/mirage-panoramic-room-with-jacuzzi</t>
  </si>
  <si>
    <t xml:space="preserve">Mirage Panoramic Room with Jacuzzi | Centara</t>
  </si>
  <si>
    <t xml:space="preserve">output/pages/085_centara-mirage-lagoon-maldives-centara-grand-lagoo/villas__centarahotelsresorts.com__centara-cmlm-mirage-panoramic-room-with-jacuzzi.md</t>
  </si>
  <si>
    <t xml:space="preserve">https://www.centarahotelsresorts.com/centara/cmlm/gallery</t>
  </si>
  <si>
    <t xml:space="preserve">output/pages/085_centara-mirage-lagoon-maldives-centara-grand-lagoo/downloads__centarahotelsresorts.com__centara-cmlm-gallery.md</t>
  </si>
  <si>
    <t xml:space="preserve">https://www.centarahotelsresorts.com/centara/cmlm/explore-CGLM-dining</t>
  </si>
  <si>
    <t xml:space="preserve">Two Islands. One Destination. A World of Elevated Dining. | Centara</t>
  </si>
  <si>
    <t xml:space="preserve">output/pages/085_centara-mirage-lagoon-maldives-centara-grand-lagoo/dining__centarahotelsresorts.com__centara-cmlm-explore-cglm-dining.md</t>
  </si>
  <si>
    <t xml:space="preserve">https://www.centarahotelsresorts.com/centara/cmlm/fitness/</t>
  </si>
  <si>
    <t xml:space="preserve">GYM | Centara</t>
  </si>
  <si>
    <t xml:space="preserve">output/pages/085_centara-mirage-lagoon-maldives-centara-grand-lagoo/other__centarahotelsresorts.com__centara-cmlm-fitness.md</t>
  </si>
  <si>
    <t xml:space="preserve">https://www.centarahotelsresorts.com/centara/cmlm/meal-plans</t>
  </si>
  <si>
    <t xml:space="preserve">Meal Plans &amp; Packages | Centara Mirage Lagoon</t>
  </si>
  <si>
    <t xml:space="preserve">output/pages/085_centara-mirage-lagoon-maldives-centara-grand-lagoo/offers__centarahotelsresorts.com__centara-cmlm-meal-plans.md</t>
  </si>
  <si>
    <t xml:space="preserve">https://www.ideeperviaggiare.it/viaggi/capodanno/partenze-garantite/offerte/capodanno-maldivesun-siyam-iru-veli-da-roma-7-notti-volo-diretto?t=6190&amp;amp;c=9</t>
  </si>
  <si>
    <t xml:space="preserve">Capodanno Maldive:Sun Siyam Iru Veli da Roma,7 notti volo diretto</t>
  </si>
  <si>
    <t xml:space="preserve">output/pages/118_sun-siyam-iru-veli-maldives/diving__ideeperviaggiare.it__viaggi-capodanno-partenze-garantite-offerte-capodanno-maldiv.md</t>
  </si>
  <si>
    <t xml:space="preserve">https://www.centarahotelsresorts.com/centara/cmlm/miragebeachfrontroomwithjacuzzi</t>
  </si>
  <si>
    <t xml:space="preserve">Mirage Beachfront Room with Jacuzzi | Centara</t>
  </si>
  <si>
    <t xml:space="preserve">output/pages/085_centara-mirage-lagoon-maldives-centara-grand-lagoo/villas__centarahotelsresorts.com__centara-cmlm-miragebeachfrontroomwithjacuzzi.md</t>
  </si>
  <si>
    <t xml:space="preserve">https://www.tropicalsky.co.uk/indian-ocean-holidays/maldives/baglioni-maldives-luxury-all-inclusive-hotel</t>
  </si>
  <si>
    <t xml:space="preserve">Baglioni Maldives | Tropical Sky</t>
  </si>
  <si>
    <t xml:space="preserve">output/pages/014_baglioni-resort-maldives/diving__tropicalsky.co.uk__indian-ocean-holidays-maldives-baglioni-maldives-luxury-all-.md</t>
  </si>
  <si>
    <t xml:space="preserve">https://www.angsana.com/maldives/velavaru</t>
  </si>
  <si>
    <t xml:space="preserve">Angsana Velavaru - Maldives Resort</t>
  </si>
  <si>
    <t xml:space="preserve">output/pages/097_angsana-resort-spa-maldives-velavaru/diving__angsana.com__maldives-velavaru.md</t>
  </si>
  <si>
    <t xml:space="preserve">https://www.madifushiprivateisland.com/</t>
  </si>
  <si>
    <t xml:space="preserve">Madifushi Private Island | Luxury Resort in the Maldives</t>
  </si>
  <si>
    <t xml:space="preserve">output/pages/098_madifushi-private-island/diving__madifushiprivateisland.com__home.md</t>
  </si>
  <si>
    <t xml:space="preserve">https://malahini.mv/</t>
  </si>
  <si>
    <t xml:space="preserve">output/pages/095_malahini-kuda-bandos/other__malahini.mv__home.md</t>
  </si>
  <si>
    <t xml:space="preserve">https://www.madifushiprivateisland.com/special-offers</t>
  </si>
  <si>
    <t xml:space="preserve">Unwrap the Best Deals for Your Maldives Escape</t>
  </si>
  <si>
    <t xml:space="preserve">output/pages/098_madifushi-private-island/diving__madifushiprivateisland.com__special-offers.md</t>
  </si>
  <si>
    <t xml:space="preserve">https://www.centarahotelsresorts.com/centara/cmlm/experiences?field_article_type_target_id=129701</t>
  </si>
  <si>
    <t xml:space="preserve">https://www.madifushiprivateisland.com/accommodations</t>
  </si>
  <si>
    <t xml:space="preserve">Maldives Overwater Villas | Pool Villas- Madifushi Resort</t>
  </si>
  <si>
    <t xml:space="preserve">output/pages/098_madifushi-private-island/diving__madifushiprivateisland.com__accommodations.md</t>
  </si>
  <si>
    <t xml:space="preserve">https://www.angsana.com/maldives/velavaru/dining</t>
  </si>
  <si>
    <t xml:space="preserve">Maldives Restaurants &amp; Dining Options | Angsana Velavaru</t>
  </si>
  <si>
    <t xml:space="preserve">output/pages/097_angsana-resort-spa-maldives-velavaru/dining__angsana.com__maldives-velavaru-dining.md</t>
  </si>
  <si>
    <t xml:space="preserve">https://www.centarahotelsresorts.com/centara/cmlm/experiences?field_article_type_target_id=129691</t>
  </si>
  <si>
    <t xml:space="preserve">https://www.madifushiprivateisland.com/dining/splash-bar</t>
  </si>
  <si>
    <t xml:space="preserve">Splash Bar | Dining</t>
  </si>
  <si>
    <t xml:space="preserve">output/pages/098_madifushi-private-island/dining__madifushiprivateisland.com__dining-splash-bar.md</t>
  </si>
  <si>
    <t xml:space="preserve">https://www.madifushiprivateisland.com/dining/bluefin</t>
  </si>
  <si>
    <t xml:space="preserve">Bluefin | Dining</t>
  </si>
  <si>
    <t xml:space="preserve">output/pages/098_madifushi-private-island/dining__madifushiprivateisland.com__dining-bluefin.md</t>
  </si>
  <si>
    <t xml:space="preserve">https://www.angsana.com/maldives/velavaru/experiences/photography-packages</t>
  </si>
  <si>
    <t xml:space="preserve">Photography Packages | Angsana Velavaru</t>
  </si>
  <si>
    <t xml:space="preserve">output/pages/097_angsana-resort-spa-maldives-velavaru/diving__angsana.com__maldives-velavaru-experiences-photography-packages.md</t>
  </si>
  <si>
    <t xml:space="preserve">https://www.centarahotelsresorts.com/centara/cmlm/introductoryoffer</t>
  </si>
  <si>
    <t xml:space="preserve">Me &amp; Centara Offer | Centara Mirage Lagoon Maldives</t>
  </si>
  <si>
    <t xml:space="preserve">output/pages/085_centara-mirage-lagoon-maldives-centara-grand-lagoo/diving__centarahotelsresorts.com__centara-cmlm-introductoryoffer.md</t>
  </si>
  <si>
    <t xml:space="preserve">https://www.madifushiprivateisland.com/accommodation/tranquil-aqua-pool-villa</t>
  </si>
  <si>
    <t xml:space="preserve">Tranquil Aqua Pool Villa | Madifushi Private Island</t>
  </si>
  <si>
    <t xml:space="preserve">output/pages/098_madifushi-private-island/villas__madifushiprivateisland.com__accommodation-tranquil-aqua-pool-villa.md</t>
  </si>
  <si>
    <t xml:space="preserve">https://www.angsana.com/maldives/velavaru/meetings-and-events</t>
  </si>
  <si>
    <t xml:space="preserve">Maldives Meetings &amp; Events | Angsana Velavaru</t>
  </si>
  <si>
    <t xml:space="preserve">output/pages/097_angsana-resort-spa-maldives-velavaru/events__angsana.com__maldives-velavaru-meetings-and-events.md</t>
  </si>
  <si>
    <t xml:space="preserve">https://www.carrier.co.uk/design/hotels/baglioni-resort-sardinia</t>
  </si>
  <si>
    <t xml:space="preserve">Baglioni Resort | Italy | Carrier Luxury Holidays</t>
  </si>
  <si>
    <t xml:space="preserve">output/pages/014_baglioni-resort-maldives/overview__carrier.co.uk__design-hotels-baglioni-resort-sardinia.md</t>
  </si>
  <si>
    <t xml:space="preserve">https://www.angsana.com/maldives/velavaru/residences/velavaru-two-bedroom-pool-villa</t>
  </si>
  <si>
    <t xml:space="preserve">Velavaru Two-Bedroom Pool Villa | Angsana Velavaru</t>
  </si>
  <si>
    <t xml:space="preserve">output/pages/097_angsana-resort-spa-maldives-velavaru/diving__angsana.com__maldives-velavaru-residences-velavaru-two-bedroom-pool-villa.md</t>
  </si>
  <si>
    <t xml:space="preserve">https://www.madifushiprivateisland.com/accommodation/two-bedroom-serene-pool-villa</t>
  </si>
  <si>
    <t xml:space="preserve">Two-Bedroom Serene Pool Villa | Madifushi Private Island</t>
  </si>
  <si>
    <t xml:space="preserve">output/pages/098_madifushi-private-island/villas__madifushiprivateisland.com__accommodation-two-bedroom-serene-pool-villa.md</t>
  </si>
  <si>
    <t xml:space="preserve">https://www.madifushiprivateisland.com/about-us</t>
  </si>
  <si>
    <t xml:space="preserve">About Us | Madifushi Private Island</t>
  </si>
  <si>
    <t xml:space="preserve">output/pages/098_madifushi-private-island/overview__madifushiprivateisland.com__about-us.md</t>
  </si>
  <si>
    <t xml:space="preserve">https://www.angsana.com/maldives/velavaru/accommodation/inocean-pool-villa</t>
  </si>
  <si>
    <t xml:space="preserve">InOcean Pool Villa | Angsana Velavaru Resort Maldives</t>
  </si>
  <si>
    <t xml:space="preserve">output/pages/097_angsana-resort-spa-maldives-velavaru/diving__angsana.com__maldives-velavaru-accommodation-inocean-pool-villa.md</t>
  </si>
  <si>
    <t xml:space="preserve">https://malahini.mv/experience/marinehub</t>
  </si>
  <si>
    <t xml:space="preserve">Marine Hub</t>
  </si>
  <si>
    <t xml:space="preserve">output/pages/095_malahini-kuda-bandos/diving__malahini.mv__experience-marinehub.md</t>
  </si>
  <si>
    <t xml:space="preserve">https://www.angsana.com/maldives/velavaru/accommodation</t>
  </si>
  <si>
    <t xml:space="preserve">Maldives Island &amp; In Ocean Villas | Angsana Velavaru</t>
  </si>
  <si>
    <t xml:space="preserve">output/pages/097_angsana-resort-spa-maldives-velavaru/diving__angsana.com__maldives-velavaru-accommodation.md</t>
  </si>
  <si>
    <t xml:space="preserve">https://www.madifushiprivateisland.com/accommodation/sunrise-aqua-pool-villa</t>
  </si>
  <si>
    <t xml:space="preserve">Sunrise Aqua Pool Villa | Madifushi Private Island</t>
  </si>
  <si>
    <t xml:space="preserve">output/pages/098_madifushi-private-island/villas__madifushiprivateisland.com__accommodation-sunrise-aqua-pool-villa.md</t>
  </si>
  <si>
    <t xml:space="preserve">https://www.reethifaru.com/</t>
  </si>
  <si>
    <t xml:space="preserve">Reethi Faru Resort | 5 Star Luxury All-Inclusive Resort in the Maldives</t>
  </si>
  <si>
    <t xml:space="preserve">output/pages/094_reethi-faru-resort/diving__reethifaru.com__home.md</t>
  </si>
  <si>
    <t xml:space="preserve">https://www.angsana.com/maldives/velavaru/experiences/101-things-to-do</t>
  </si>
  <si>
    <t xml:space="preserve">101 Things To Do | Angsana Velavaru Resort Maldives</t>
  </si>
  <si>
    <t xml:space="preserve">output/pages/097_angsana-resort-spa-maldives-velavaru/diving__angsana.com__maldives-velavaru-experiences-101-things-to-do.md</t>
  </si>
  <si>
    <t xml:space="preserve">https://www.madifushiprivateisland.com/accommodation/bella-six</t>
  </si>
  <si>
    <t xml:space="preserve">Bella Six | Madifushi Private Island</t>
  </si>
  <si>
    <t xml:space="preserve">output/pages/098_madifushi-private-island/villas__madifushiprivateisland.com__accommodation-bella-six.md</t>
  </si>
  <si>
    <t xml:space="preserve">https://www.centarahotelsresorts.com/centara/cmlm/gallery?field_media_image_type_target_id=73132</t>
  </si>
  <si>
    <t xml:space="preserve">https://www.centarahotelsresorts.com/centara/cmlm/gallery?field_media_image_type_target_id=73123</t>
  </si>
  <si>
    <t xml:space="preserve">https://www.madifushiprivateisland.com/dining/farenheit</t>
  </si>
  <si>
    <t xml:space="preserve">Farenheit</t>
  </si>
  <si>
    <t xml:space="preserve">output/pages/098_madifushi-private-island/dining__madifushiprivateisland.com__dining-farenheit.md</t>
  </si>
  <si>
    <t xml:space="preserve">https://www.angsana.com/maldives/velavaru/facilities</t>
  </si>
  <si>
    <t xml:space="preserve">Amenities and Facilities | Angsana Velavaru Maldives</t>
  </si>
  <si>
    <t xml:space="preserve">output/pages/097_angsana-resort-spa-maldives-velavaru/diving__angsana.com__maldives-velavaru-facilities.md</t>
  </si>
  <si>
    <t xml:space="preserve">https://www.reethifaru.com/zh/downloads</t>
  </si>
  <si>
    <t xml:space="preserve">çææ³é­¯åº¦åæå®£å³ååä¸è¼ | æ¦æ³ä»ç´¹åæ´å¤è³è¨</t>
  </si>
  <si>
    <t xml:space="preserve">output/pages/094_reethi-faru-resort/downloads__reethifaru.com__zh-downloads.md</t>
  </si>
  <si>
    <t xml:space="preserve">https://www.madifushiprivateisland.com/contact-us</t>
  </si>
  <si>
    <t xml:space="preserve">Contact Us | Madifushi Private Island</t>
  </si>
  <si>
    <t xml:space="preserve">output/pages/098_madifushi-private-island/overview__madifushiprivateisland.com__contact-us.md</t>
  </si>
  <si>
    <t xml:space="preserve">https://www.madifushiprivateisland.com/accommodation/sunrise-serene-pool-villa</t>
  </si>
  <si>
    <t xml:space="preserve">Sunrise Serene Pool Villa | Madifushi Private Island</t>
  </si>
  <si>
    <t xml:space="preserve">output/pages/098_madifushi-private-island/villas__madifushiprivateisland.com__accommodation-sunrise-serene-pool-villa.md</t>
  </si>
  <si>
    <t xml:space="preserve">https://www.angsana.com/maldives/velavaru/accommodation/beachfront-infinity-pool-villa</t>
  </si>
  <si>
    <t xml:space="preserve">Beachfront Infinity Pool Villa | Angsana Velavaru Resort</t>
  </si>
  <si>
    <t xml:space="preserve">output/pages/097_angsana-resort-spa-maldives-velavaru/diving__angsana.com__maldives-velavaru-accommodation-beachfront-infinity-pool-vil.md</t>
  </si>
  <si>
    <t xml:space="preserve">https://www.madifushiprivateisland.com/wellness</t>
  </si>
  <si>
    <t xml:space="preserve">Maldives Spa &amp; Wellness | Heal\Me Spa- Madifushi Private Island</t>
  </si>
  <si>
    <t xml:space="preserve">output/pages/098_madifushi-private-island/spa__madifushiprivateisland.com__wellness.md</t>
  </si>
  <si>
    <t xml:space="preserve">https://www.angsana.com/maldives/velavaru/accommodation/deluxe-inocean-pool-villa</t>
  </si>
  <si>
    <t xml:space="preserve">Deluxe InOcean Pool Villa | Angsana Velavaru Resort</t>
  </si>
  <si>
    <t xml:space="preserve">output/pages/097_angsana-resort-spa-maldives-velavaru/diving__angsana.com__maldives-velavaru-accommodation-deluxe-inocean-pool-villa.md</t>
  </si>
  <si>
    <t xml:space="preserve">https://www.madifushiprivateisland.com/experiences</t>
  </si>
  <si>
    <t xml:space="preserve">Maldives Experiences | Diving &amp; Water Sports- Madifushi Resort</t>
  </si>
  <si>
    <t xml:space="preserve">output/pages/098_madifushi-private-island/diving__madifushiprivateisland.com__experiences.md</t>
  </si>
  <si>
    <t xml:space="preserve">https://www.reethifaru.com/de/villas/two-bedroom-water-villa-suites-with-spa-tub</t>
  </si>
  <si>
    <t xml:space="preserve">Water-Villa-Suite mit zwei Schlafzimmern und Whirlpool | Suite Ã¼ber dem Wasser â Reethi Faru Resort</t>
  </si>
  <si>
    <t xml:space="preserve">output/pages/094_reethi-faru-resort/spa__reethifaru.com__de-villas-two-bedroom-water-villa-suites-with-spa-tub.md</t>
  </si>
  <si>
    <t xml:space="preserve">https://www.angsana.com/maldives/velavaru/experiences/family-vacations</t>
  </si>
  <si>
    <t xml:space="preserve">Family Vacations | Angsana Velavaru Resort Maldives</t>
  </si>
  <si>
    <t xml:space="preserve">output/pages/097_angsana-resort-spa-maldives-velavaru/diving__angsana.com__maldives-velavaru-experiences-family-vacations.md</t>
  </si>
  <si>
    <t xml:space="preserve">https://malahini.mv/rooms</t>
  </si>
  <si>
    <t xml:space="preserve">Rooms</t>
  </si>
  <si>
    <t xml:space="preserve">output/pages/095_malahini-kuda-bandos/villas__malahini.mv__rooms.md</t>
  </si>
  <si>
    <t xml:space="preserve">https://www.madifushiprivateisland.com/events</t>
  </si>
  <si>
    <t xml:space="preserve">Events | MPI</t>
  </si>
  <si>
    <t xml:space="preserve">output/pages/098_madifushi-private-island/events__madifushiprivateisland.com__events.md</t>
  </si>
  <si>
    <t xml:space="preserve">https://www.centarahotelsresorts.com/centara/cmlm/gallery?field_media_image_type_target_id=73121</t>
  </si>
  <si>
    <t xml:space="preserve">https://www.angsana.com/maldives/velavaru/residences/angsana-three-bedroom-pool-villa</t>
  </si>
  <si>
    <t xml:space="preserve">Angsana Three-Bedroom Pool Villa | Angsana Velavaru</t>
  </si>
  <si>
    <t xml:space="preserve">output/pages/097_angsana-resort-spa-maldives-velavaru/diving__angsana.com__maldives-velavaru-residences-angsana-three-bedroom-pool-vill.md</t>
  </si>
  <si>
    <t xml:space="preserve">https://www.reethifaru.com/it/bars/sunset-bar</t>
  </si>
  <si>
    <t xml:space="preserve">Sunset Bar alle Maldive | Beach Bar alle Maldive | Reethi Faru Resorts</t>
  </si>
  <si>
    <t xml:space="preserve">output/pages/094_reethi-faru-resort/dining__reethifaru.com__it-bars-sunset-bar.md</t>
  </si>
  <si>
    <t xml:space="preserve">https://www.centarahotelsresorts.com/centara/cmlm/gallery?field_media_image_type_target_id=73131</t>
  </si>
  <si>
    <t xml:space="preserve">https://www.madifushiprivateisland.com/careers</t>
  </si>
  <si>
    <t xml:space="preserve">Careers | Madifushi Private Island</t>
  </si>
  <si>
    <t xml:space="preserve">output/pages/098_madifushi-private-island/overview__madifushiprivateisland.com__careers.md</t>
  </si>
  <si>
    <t xml:space="preserve">https://www.madifushiprivateisland.com/accommodation/grand-madifushi-aqua-pool-villa</t>
  </si>
  <si>
    <t xml:space="preserve">Grand Madifushi Aqua Pool Villa | Madifushi Private Island</t>
  </si>
  <si>
    <t xml:space="preserve">output/pages/098_madifushi-private-island/villas__madifushiprivateisland.com__accommodation-grand-madifushi-aqua-pool-villa.md</t>
  </si>
  <si>
    <t xml:space="preserve">https://www.angsana.com/maldives/velavaru/offers/come-closer</t>
  </si>
  <si>
    <t xml:space="preserve">Come Closer | Angsana Velavaru</t>
  </si>
  <si>
    <t xml:space="preserve">output/pages/097_angsana-resort-spa-maldives-velavaru/diving__angsana.com__maldives-velavaru-offers-come-closer.md</t>
  </si>
  <si>
    <t xml:space="preserve">https://www.reethifaru.com/blog/wellness-experiences-at-reethi-faru-maldives-couple-friendly-16041194ecca807c8027cdc0fc083c39</t>
  </si>
  <si>
    <t xml:space="preserve">Health and Wellness Activities for Couples at Reethi Faru</t>
  </si>
  <si>
    <t xml:space="preserve">output/pages/094_reethi-faru-resort/spa__reethifaru.com__blog-wellness-experiences-at-reethi-faru-maldives-couple-fri.md</t>
  </si>
  <si>
    <t xml:space="preserve">https://www.centarahotelsresorts.com/centara/cmlm/gallery?field_media_image_type_target_id=73124</t>
  </si>
  <si>
    <t xml:space="preserve">https://www.centarahotelsresorts.com/centara/cmlm/fitness</t>
  </si>
  <si>
    <t xml:space="preserve">https://www.madifushiprivateisland.com</t>
  </si>
  <si>
    <t xml:space="preserve">https://www.angsana.com/maldives/velavaru/offers/live-for-family-fun</t>
  </si>
  <si>
    <t xml:space="preserve">Live for Family Fun Hotel Package | Angsana Velavaru</t>
  </si>
  <si>
    <t xml:space="preserve">output/pages/097_angsana-resort-spa-maldives-velavaru/diving__angsana.com__maldives-velavaru-offers-live-for-family-fun.md</t>
  </si>
  <si>
    <t xml:space="preserve">https://www.madifushiprivateisland.com/dining/in-villa-dining</t>
  </si>
  <si>
    <t xml:space="preserve">In Villa Dining</t>
  </si>
  <si>
    <t xml:space="preserve">output/pages/098_madifushi-private-island/dining__madifushiprivateisland.com__dining-in-villa-dining.md</t>
  </si>
  <si>
    <t xml:space="preserve">https://www.madifushiprivateisland.com/dining</t>
  </si>
  <si>
    <t xml:space="preserve">Dining in Maldives | Restaurants &amp; Bars- Madifushi Resort</t>
  </si>
  <si>
    <t xml:space="preserve">output/pages/098_madifushi-private-island/dining__madifushiprivateisland.com__dining.md</t>
  </si>
  <si>
    <t xml:space="preserve">https://www.angsana.com/maldives/velavaru/experiences</t>
  </si>
  <si>
    <t xml:space="preserve">Experiences &amp; 101 Things to Do in the Maldives | Angsana Velavaru</t>
  </si>
  <si>
    <t xml:space="preserve">output/pages/097_angsana-resort-spa-maldives-velavaru/diving__angsana.com__maldives-velavaru-experiences.md</t>
  </si>
  <si>
    <t xml:space="preserve">https://www.madifushiprivateisland.com/terms-and-conditions</t>
  </si>
  <si>
    <t xml:space="preserve">Terms and conditions | Madifushi Private Island</t>
  </si>
  <si>
    <t xml:space="preserve">output/pages/098_madifushi-private-island/overview__madifushiprivateisland.com__terms-and-conditions.md</t>
  </si>
  <si>
    <t xml:space="preserve">https://www.angsana.com/maldives/velavaru/accommodation/deluxe-inocean-two-bedroom-pool-villa</t>
  </si>
  <si>
    <t xml:space="preserve">Deluxe InOcean 2 Bedroom Pool Villa | Angsana Velavaru</t>
  </si>
  <si>
    <t xml:space="preserve">output/pages/097_angsana-resort-spa-maldives-velavaru/diving__angsana.com__maldives-velavaru-accommodation-deluxe-inocean-two-bedroom-p.md</t>
  </si>
  <si>
    <t xml:space="preserve">https://www.reethifaru.com/blog/halloween-takes-over-paradise-at-reethi-faru-resort-01M2MJXM6J5CST2JD6KZR0MR0S</t>
  </si>
  <si>
    <t xml:space="preserve">Halloween Takes Over Paradise at Reethi Faru Resort</t>
  </si>
  <si>
    <t xml:space="preserve">output/pages/094_reethi-faru-resort/overview__reethifaru.com__blog-halloween-takes-over-paradise-at-reethi-faru-resort-01m.md</t>
  </si>
  <si>
    <t xml:space="preserve">https://www.madifushiprivateisland.com/privacy-policy</t>
  </si>
  <si>
    <t xml:space="preserve">Privacy Policy | Madifushi Private Island</t>
  </si>
  <si>
    <t xml:space="preserve">output/pages/098_madifushi-private-island/overview__madifushiprivateisland.com__privacy-policy.md</t>
  </si>
  <si>
    <t xml:space="preserve">https://www.angsana.com/maldives/velavaru/accommodation/beachfront-villa</t>
  </si>
  <si>
    <t xml:space="preserve">Beachfront Villa | Angsana Velavaru Resort Maldives</t>
  </si>
  <si>
    <t xml:space="preserve">output/pages/097_angsana-resort-spa-maldives-velavaru/diving__angsana.com__maldives-velavaru-accommodation-beachfront-villa.md</t>
  </si>
  <si>
    <t xml:space="preserve">https://www.madifushiprivateisland.com/dining/mojito</t>
  </si>
  <si>
    <t xml:space="preserve">Mojito | Dining</t>
  </si>
  <si>
    <t xml:space="preserve">output/pages/098_madifushi-private-island/dining__madifushiprivateisland.com__dining-mojito.md</t>
  </si>
  <si>
    <t xml:space="preserve">https://www.reethifaru.com/zh/blog/reethi-faru-%E7%9A%84%E7%8F%8A%E7%91%9A%E6%81%A2%E5%BE%A9%E5%92%8C%E6%B0%B8%E7%BA%8C%E7%99%BC%E5%B1%95%E8%A8%88%E5%8A%83-35941194ecca80d382bdc98987fccd67</t>
  </si>
  <si>
    <t xml:space="preserve">Reethi Faru çççæ¢å¾©åæ°¸çºç¼å±è¨å</t>
  </si>
  <si>
    <t xml:space="preserve">output/pages/094_reethi-faru-resort/other__reethifaru.com__zh-blog-reethi-faru-e7-9a-84-e7-8f-8a-e7-91-9a-e6-81-a2-e5-b.md</t>
  </si>
  <si>
    <t xml:space="preserve">https://www.angsana.com/maldives/velavaru/experiences/into-the-blue</t>
  </si>
  <si>
    <t xml:space="preserve">Into the Blue | Angsana Velavaru</t>
  </si>
  <si>
    <t xml:space="preserve">output/pages/097_angsana-resort-spa-maldives-velavaru/diving__angsana.com__maldives-velavaru-experiences-into-the-blue.md</t>
  </si>
  <si>
    <t xml:space="preserve">https://www.madifushiprivateisland.com/accommodation/sunset-aqua-pool-villa</t>
  </si>
  <si>
    <t xml:space="preserve">Sunset Aqua Pool Villa | Madifushi Private Island</t>
  </si>
  <si>
    <t xml:space="preserve">output/pages/098_madifushi-private-island/villas__madifushiprivateisland.com__accommodation-sunset-aqua-pool-villa.md</t>
  </si>
  <si>
    <t xml:space="preserve">https://www.angsana.com/maldives/velavaru/offers</t>
  </si>
  <si>
    <t xml:space="preserve">Maldives Resort Special Offers | Angsana Velavaru</t>
  </si>
  <si>
    <t xml:space="preserve">output/pages/097_angsana-resort-spa-maldives-velavaru/diving__angsana.com__maldives-velavaru-offers.md</t>
  </si>
  <si>
    <t xml:space="preserve">https://www.madifushiprivateisland.com/travel-advisory</t>
  </si>
  <si>
    <t xml:space="preserve">Important Travel Advisory | MPI</t>
  </si>
  <si>
    <t xml:space="preserve">output/pages/098_madifushi-private-island/other__madifushiprivateisland.com__travel-advisory.md</t>
  </si>
  <si>
    <t xml:space="preserve">https://www.reethifaru.com/it/bars/nala-bar</t>
  </si>
  <si>
    <t xml:space="preserve">Nala Beach Bar alle Maldive | Cocktail e vista sull'oceano</t>
  </si>
  <si>
    <t xml:space="preserve">output/pages/094_reethi-faru-resort/dining__reethifaru.com__it-bars-nala-bar.md</t>
  </si>
  <si>
    <t xml:space="preserve">https://www.angsana.com/maldives/velavaru/spa</t>
  </si>
  <si>
    <t xml:space="preserve">Maldives Spa &amp; Wellbeing Treatments | Angsana Velavaru</t>
  </si>
  <si>
    <t xml:space="preserve">output/pages/097_angsana-resort-spa-maldives-velavaru/dining__angsana.com__maldives-velavaru-spa.md</t>
  </si>
  <si>
    <t xml:space="preserve">https://www.madifushiprivateisland.com/accommodation/sunset-serene-pool-villa</t>
  </si>
  <si>
    <t xml:space="preserve">Sunset Serene Pool Villa | Madifushi Private Island</t>
  </si>
  <si>
    <t xml:space="preserve">output/pages/098_madifushi-private-island/villas__madifushiprivateisland.com__accommodation-sunset-serene-pool-villa.md</t>
  </si>
  <si>
    <t xml:space="preserve">https://malahini.mv/eat-and-drink</t>
  </si>
  <si>
    <t xml:space="preserve">Dining</t>
  </si>
  <si>
    <t xml:space="preserve">output/pages/095_malahini-kuda-bandos/dining__malahini.mv__eat-and-drink.md</t>
  </si>
  <si>
    <t xml:space="preserve">https://www.angsana.com/maldives/velavaru/location</t>
  </si>
  <si>
    <t xml:space="preserve">Getting to Angsana Velavaru Maldives - Seaplane Transfer</t>
  </si>
  <si>
    <t xml:space="preserve">output/pages/097_angsana-resort-spa-maldives-velavaru/diving__angsana.com__maldives-velavaru-location.md</t>
  </si>
  <si>
    <t xml:space="preserve">https://www.madifushiprivateisland.com/experience/island-hopping</t>
  </si>
  <si>
    <t xml:space="preserve">Island Hopping | Madifushi Private Island</t>
  </si>
  <si>
    <t xml:space="preserve">output/pages/098_madifushi-private-island/excursions__madifushiprivateisland.com__experience-island-hopping.md</t>
  </si>
  <si>
    <t xml:space="preserve">https://www.angsana.com/maldives/velavaru/experiences/culture-community</t>
  </si>
  <si>
    <t xml:space="preserve">Culture &amp; Community | Angsana Velavaru Resort Maldives</t>
  </si>
  <si>
    <t xml:space="preserve">output/pages/097_angsana-resort-spa-maldives-velavaru/diving__angsana.com__maldives-velavaru-experiences-culture-community.md</t>
  </si>
  <si>
    <t xml:space="preserve">https://www.madifushiprivateisland.com/experience/sunset-cruise</t>
  </si>
  <si>
    <t xml:space="preserve">Sunset Cruise | Madifushi Private Island</t>
  </si>
  <si>
    <t xml:space="preserve">output/pages/098_madifushi-private-island/excursions__madifushiprivateisland.com__experience-sunset-cruise.md</t>
  </si>
  <si>
    <t xml:space="preserve">https://www.conradmaldives.com/</t>
  </si>
  <si>
    <t xml:space="preserve">Conrad Maldives Rangali Island | Luxury Resort &amp; Spa</t>
  </si>
  <si>
    <t xml:space="preserve">output/pages/099_conrad-maldives-rangali-island/spa__conradmaldives.com__home.md</t>
  </si>
  <si>
    <t xml:space="preserve">https://www.reethifaru.com/ru/dining</t>
  </si>
  <si>
    <t xml:space="preserve">ÐÐ¸ÑÐ°Ð½Ð¸Ðµ Ð½Ð° ÐÐ°Ð»ÑÐ´Ð¸Ð²Ð°Ñ: ÑÐµÑÑÐ¾ÑÐ°Ð½Ñ Ð¸ Ð±Ð°ÑÑ Ð² Ð¾ÑÐµÐ»Ðµ Reethi Faru Resort</t>
  </si>
  <si>
    <t xml:space="preserve">output/pages/094_reethi-faru-resort/dining__reethifaru.com__ru-dining.md</t>
  </si>
  <si>
    <t xml:space="preserve">https://www.conradmaldives.com/wellness/fitness-and-yoga/</t>
  </si>
  <si>
    <t xml:space="preserve">Fitness and Sunrise Yoga | Conrad Maldives Rangali Island</t>
  </si>
  <si>
    <t xml:space="preserve">output/pages/099_conrad-maldives-rangali-island/spa__conradmaldives.com__wellness-fitness-and-yoga.md</t>
  </si>
  <si>
    <t xml:space="preserve">https://www.angsana.com/maldives/velavaru/weddings-honeymoons</t>
  </si>
  <si>
    <t xml:space="preserve">Maldives Wedding &amp; Honeymoon Packages | Angsana Velavaru</t>
  </si>
  <si>
    <t xml:space="preserve">output/pages/097_angsana-resort-spa-maldives-velavaru/wedding__angsana.com__maldives-velavaru-weddings-honeymoons.md</t>
  </si>
  <si>
    <t xml:space="preserve">https://www.conradmaldives.com/contact/</t>
  </si>
  <si>
    <t xml:space="preserve">Contact | Conrad Maldives Rangali Island Luxury Resort &amp; Spa</t>
  </si>
  <si>
    <t xml:space="preserve">output/pages/099_conrad-maldives-rangali-island/spa__conradmaldives.com__contact.md</t>
  </si>
  <si>
    <t xml:space="preserve">https://www.angsana.com/maldives/velavaru/accommodation/deluxe-beachfront-pool-villa</t>
  </si>
  <si>
    <t xml:space="preserve">Deluxe Beachfront Pool Villa | Angsana Velavaru Resort</t>
  </si>
  <si>
    <t xml:space="preserve">output/pages/097_angsana-resort-spa-maldives-velavaru/diving__angsana.com__maldives-velavaru-accommodation-deluxe-beachfront-pool-villa.md</t>
  </si>
  <si>
    <t xml:space="preserve">https://www.conradmaldives.com/dining/atoll-market/</t>
  </si>
  <si>
    <t xml:space="preserve">Atoll Market - Conrad Maldives Rangali Island</t>
  </si>
  <si>
    <t xml:space="preserve">output/pages/099_conrad-maldives-rangali-island/dining__conradmaldives.com__dining-atoll-market.md</t>
  </si>
  <si>
    <t xml:space="preserve">https://www.reethifaru.com/de/blog/umweltfreundliche-praktiken-im-reethi-faru-ein-bekenntnis-zum-nachhaltigen-tourismus-beb936f9e6194a749d446af19950c113</t>
  </si>
  <si>
    <t xml:space="preserve">Nachhaltiger Luxus auf Reethi Faru</t>
  </si>
  <si>
    <t xml:space="preserve">output/pages/094_reethi-faru-resort/other__reethifaru.com__de-blog-umweltfreundliche-praktiken-im-reethi-faru-ein-beken.md</t>
  </si>
  <si>
    <t xml:space="preserve">https://www.angsana.com/maldives/velavaru/residences/beachfront-family-pool-villa</t>
  </si>
  <si>
    <t xml:space="preserve">Beachfront Family Pool Villa | Angsana Velavaru</t>
  </si>
  <si>
    <t xml:space="preserve">output/pages/097_angsana-resort-spa-maldives-velavaru/diving__angsana.com__maldives-velavaru-residences-beachfront-family-pool-villa.md</t>
  </si>
  <si>
    <t xml:space="preserve">https://www.conradmaldives.com/dining/sunset-grill/</t>
  </si>
  <si>
    <t xml:space="preserve">Sunset Grill - Conrad Maldives Rangali Island</t>
  </si>
  <si>
    <t xml:space="preserve">output/pages/099_conrad-maldives-rangali-island/dining__conradmaldives.com__dining-sunset-grill.md</t>
  </si>
  <si>
    <t xml:space="preserve">https://www.conradmaldives.com/villa/2-bedroom-deluxe-beach-villa-with-pool/</t>
  </si>
  <si>
    <t xml:space="preserve">2 Bedroom Deluxe Beach Villa with Pool - Conrad Maldives Rangali Island</t>
  </si>
  <si>
    <t xml:space="preserve">output/pages/099_conrad-maldives-rangali-island/diving__conradmaldives.com__villa-2-bedroom-deluxe-beach-villa-with-pool.md</t>
  </si>
  <si>
    <t xml:space="preserve">https://www.angsana.com/maldives/velavaru/sustainability</t>
  </si>
  <si>
    <t xml:space="preserve">Sustainability Endeavors | Angsana Velavaru Maldives</t>
  </si>
  <si>
    <t xml:space="preserve">output/pages/097_angsana-resort-spa-maldives-velavaru/diving__angsana.com__maldives-velavaru-sustainability.md</t>
  </si>
  <si>
    <t xml:space="preserve">https://www.conradmaldives.com/resort-map/</t>
  </si>
  <si>
    <t xml:space="preserve">Resort Map and Island Layout | Conrad Maldives Rangali Island</t>
  </si>
  <si>
    <t xml:space="preserve">output/pages/099_conrad-maldives-rangali-island/diving__conradmaldives.com__resort-map.md</t>
  </si>
  <si>
    <t xml:space="preserve">https://www.reethifaru.com/ru/privacy-policy</t>
  </si>
  <si>
    <t xml:space="preserve">ÐÐ¾Ð»Ð¸ÑÐ¸ÐºÐ° ÐºÐ¾Ð½ÑÐ¸Ð´ÐµÐ½ÑÐ¸Ð°Ð»ÑÐ½Ð¾ÑÑÐ¸ | ÐÐµÐ±-ÑÐ°Ð¹Ñ ÐºÑÑÐ¾ÑÑÐ° Reethi Faru Maldives</t>
  </si>
  <si>
    <t xml:space="preserve">output/pages/094_reethi-faru-resort/diving__reethifaru.com__ru-privacy-policy.md</t>
  </si>
  <si>
    <t xml:space="preserve">https://www.conradmaldives.com/villa/sunset-water-villa-with-pool/</t>
  </si>
  <si>
    <t xml:space="preserve">Sunset Water Villa with Pool - Conrad Maldives Rangali Island</t>
  </si>
  <si>
    <t xml:space="preserve">output/pages/099_conrad-maldives-rangali-island/diving__conradmaldives.com__villa-sunset-water-villa-with-pool.md</t>
  </si>
  <si>
    <t xml:space="preserve">https://www.clubmed.us/r/kani/y</t>
  </si>
  <si>
    <t xml:space="preserve">All inclusive resort Kani, Maldives | Club Med</t>
  </si>
  <si>
    <t xml:space="preserve">output/pages/100_club-med-kanifinolhu/diving__clubmed.us__r-kani-y.md</t>
  </si>
  <si>
    <t xml:space="preserve">https://www.reethifaru.com/de/contact-us</t>
  </si>
  <si>
    <t xml:space="preserve">Kontakt zum Reethi Faru Maldives Resort | Nehmen Sie Kontakt auf</t>
  </si>
  <si>
    <t xml:space="preserve">output/pages/094_reethi-faru-resort/diving__reethifaru.com__de-contact-us.md</t>
  </si>
  <si>
    <t xml:space="preserve">https://malahini.mv/eat-and-drink/bar-75</t>
  </si>
  <si>
    <t xml:space="preserve">Bar 75 | Malahini Kuda Bandos</t>
  </si>
  <si>
    <t xml:space="preserve">output/pages/095_malahini-kuda-bandos/dining__malahini.mv__eat-and-drink-bar-75.md</t>
  </si>
  <si>
    <t xml:space="preserve">https://www.angsana.com/maldives/velavaru/experiences/resort-activities</t>
  </si>
  <si>
    <t xml:space="preserve">Maldives Diving with Whale Sharks | Angsana Velavaru Resort</t>
  </si>
  <si>
    <t xml:space="preserve">output/pages/097_angsana-resort-spa-maldives-velavaru/diving__angsana.com__maldives-velavaru-experiences-resort-activities.md</t>
  </si>
  <si>
    <t xml:space="preserve">https://www.clubmed.us/r/kani/y/exclusive-collection-space</t>
  </si>
  <si>
    <t xml:space="preserve">output/pages/100_club-med-kanifinolhu/spa__clubmed.us__r-kani-y-exclusive-collection-space.md</t>
  </si>
  <si>
    <t xml:space="preserve">https://www.conradmaldives.com/villas/beach-villas/</t>
  </si>
  <si>
    <t xml:space="preserve">Luxury Beach Villas and Suites | Conrad Maldives Rangali Island</t>
  </si>
  <si>
    <t xml:space="preserve">output/pages/099_conrad-maldives-rangali-island/diving__conradmaldives.com__villas-beach-villas.md</t>
  </si>
  <si>
    <t xml:space="preserve">https://www.angsana.com/maldives/velavaru/meal-plans</t>
  </si>
  <si>
    <t xml:space="preserve">Flexible Meal Plans in the Maldives | Angsana Velavaru</t>
  </si>
  <si>
    <t xml:space="preserve">output/pages/097_angsana-resort-spa-maldives-velavaru/diving__angsana.com__maldives-velavaru-meal-plans.md</t>
  </si>
  <si>
    <t xml:space="preserve">https://www.reethifaru.com/zh/restaurants/raalhu-cafe</t>
  </si>
  <si>
    <t xml:space="preserve">Raalhu Poolside Cafe in Maldives | Lagoon Views at Reethi Faru</t>
  </si>
  <si>
    <t xml:space="preserve">output/pages/094_reethi-faru-resort/dining__reethifaru.com__zh-restaurants-raalhu-cafe.md</t>
  </si>
  <si>
    <t xml:space="preserve">https://www.conradmaldives.com/villas/overwater-villas/</t>
  </si>
  <si>
    <t xml:space="preserve">Iconic Overwater Villas | Conrad Maldives Rangali Island</t>
  </si>
  <si>
    <t xml:space="preserve">output/pages/099_conrad-maldives-rangali-island/diving__conradmaldives.com__villas-overwater-villas.md</t>
  </si>
  <si>
    <t xml:space="preserve">https://www.angsana.com/maldives/velavaru/experiences/photography-package</t>
  </si>
  <si>
    <t xml:space="preserve">output/pages/097_angsana-resort-spa-maldives-velavaru/diving__angsana.com__maldives-velavaru-experiences-photography-package.md</t>
  </si>
  <si>
    <t xml:space="preserve">https://www.conradmaldives.com/wellness/</t>
  </si>
  <si>
    <t xml:space="preserve">Spa, Fitness, Yoga &amp; Kids’ Club | Conrad Maldives Rangali Island</t>
  </si>
  <si>
    <t xml:space="preserve">output/pages/099_conrad-maldives-rangali-island/spa__conradmaldives.com__wellness.md</t>
  </si>
  <si>
    <t xml:space="preserve">https://www.conradmaldives.com/villa/deluxe-water-villa-with-pool/</t>
  </si>
  <si>
    <t xml:space="preserve">Deluxe Water Villa with Pool - Conrad Maldives Rangali Island</t>
  </si>
  <si>
    <t xml:space="preserve">output/pages/099_conrad-maldives-rangali-island/diving__conradmaldives.com__villa-deluxe-water-villa-with-pool.md</t>
  </si>
  <si>
    <t xml:space="preserve">https://www.angsana.com/maldives/velavaru/gallery</t>
  </si>
  <si>
    <t xml:space="preserve">Gallery | Angsana Velavaru Resort Maldives</t>
  </si>
  <si>
    <t xml:space="preserve">output/pages/097_angsana-resort-spa-maldives-velavaru/diving__angsana.com__maldives-velavaru-gallery.md</t>
  </si>
  <si>
    <t xml:space="preserve">https://www.angsana.com/maldives/velavaru/experiences/family-adventures</t>
  </si>
  <si>
    <t xml:space="preserve">output/pages/097_angsana-resort-spa-maldives-velavaru/diving__angsana.com__maldives-velavaru-experiences-family-adventures.md</t>
  </si>
  <si>
    <t xml:space="preserve">https://www.reethifaru.com/it/blogs</t>
  </si>
  <si>
    <t xml:space="preserve">Blog di viaggio alle Maldive: consigli, storie e tendenze | Reethi Faru Resort</t>
  </si>
  <si>
    <t xml:space="preserve">output/pages/094_reethi-faru-resort/diving__reethifaru.com__it-blogs.md</t>
  </si>
  <si>
    <t xml:space="preserve">https://www.conradmaldives.com/celebrations/</t>
  </si>
  <si>
    <t xml:space="preserve">Weddings, Meetings &amp; Events | Conrad Maldives Rangali Island</t>
  </si>
  <si>
    <t xml:space="preserve">output/pages/099_conrad-maldives-rangali-island/wedding__conradmaldives.com__celebrations.md</t>
  </si>
  <si>
    <t xml:space="preserve">https://www.tropicalsky.co.uk/indian-ocean-holidays/maldives/cinnamon-hakuraa-huraa-maldives-hotel</t>
  </si>
  <si>
    <t xml:space="preserve">Cinnamon Hakuraa Huraa Maldives, 2027/2028 | Tropical Sky</t>
  </si>
  <si>
    <t xml:space="preserve">output/pages/053_cinnamon-hakuraa-huraa-maldives/diving__tropicalsky.co.uk__indian-ocean-holidays-maldives-cinnamon-hakuraa-huraa-maldiv.md</t>
  </si>
  <si>
    <t xml:space="preserve">https://www.conradmaldives.com/itinerary-builder/</t>
  </si>
  <si>
    <t xml:space="preserve">Itinerary Builder | Conrad Maldives Rangali Island</t>
  </si>
  <si>
    <t xml:space="preserve">output/pages/099_conrad-maldives-rangali-island/diving__conradmaldives.com__itinerary-builder.md</t>
  </si>
  <si>
    <t xml:space="preserve">https://www.angsana.com/maldives/velavaru/experiences/destination-dining</t>
  </si>
  <si>
    <t xml:space="preserve">Destination Dining | Angsana Velavaru Resort Maldives</t>
  </si>
  <si>
    <t xml:space="preserve">output/pages/097_angsana-resort-spa-maldives-velavaru/dining__angsana.com__maldives-velavaru-experiences-destination-dining.md</t>
  </si>
  <si>
    <t xml:space="preserve">https://www.reethifaru.com/it/blog/fughe-romantiche-luna-di-miele-alle-maldive-7db16b2d0ec74d04b418e8cde1401cad</t>
  </si>
  <si>
    <t xml:space="preserve">Fughe romantiche: luna di miele alle Maldive | Reethi Faru</t>
  </si>
  <si>
    <t xml:space="preserve">output/pages/094_reethi-faru-resort/diving__reethifaru.com__it-blog-fughe-romantiche-luna-di-miele-alle-maldive-7db16b2d.md</t>
  </si>
  <si>
    <t xml:space="preserve">https://www.conradmaldives.com/offers/ultimate-rangali-experience/</t>
  </si>
  <si>
    <t xml:space="preserve">Ultimate Rangali Experience - Conrad Maldives Rangali Island</t>
  </si>
  <si>
    <t xml:space="preserve">output/pages/099_conrad-maldives-rangali-island/diving__conradmaldives.com__offers-ultimate-rangali-experience.md</t>
  </si>
  <si>
    <t xml:space="preserve">https://malahini.mv/faq</t>
  </si>
  <si>
    <t xml:space="preserve">FAQ</t>
  </si>
  <si>
    <t xml:space="preserve">output/pages/095_malahini-kuda-bandos/other__malahini.mv__faq.md</t>
  </si>
  <si>
    <t xml:space="preserve">https://www.angsana.com/maldives/velavaru/dining/kaani-restaurant</t>
  </si>
  <si>
    <t xml:space="preserve">Kaani Restaurant | Angsana Velavaru Resort Maldives</t>
  </si>
  <si>
    <t xml:space="preserve">output/pages/097_angsana-resort-spa-maldives-velavaru/dining__angsana.com__maldives-velavaru-dining-kaani-restaurant.md</t>
  </si>
  <si>
    <t xml:space="preserve">https://www.conradmaldives.com/celebrations/plan-your-celebration/</t>
  </si>
  <si>
    <t xml:space="preserve">Plan Your Celebration | Conrad Maldives Rangali Island</t>
  </si>
  <si>
    <t xml:space="preserve">output/pages/099_conrad-maldives-rangali-island/wedding__conradmaldives.com__celebrations-plan-your-celebration.md</t>
  </si>
  <si>
    <t xml:space="preserve">https://www.conradmaldives.com/villa/2-bedroom-grand-water-villa-with-pool/</t>
  </si>
  <si>
    <t xml:space="preserve">2 Bedroom Grand Water Villa with Pool - Conrad Maldives Rangali Island</t>
  </si>
  <si>
    <t xml:space="preserve">output/pages/099_conrad-maldives-rangali-island/diving__conradmaldives.com__villa-2-bedroom-grand-water-villa-with-pool.md</t>
  </si>
  <si>
    <t xml:space="preserve">https://www.angsana.com/maldives/velavaru/dining/azzurro-restaurant-and-bar</t>
  </si>
  <si>
    <t xml:space="preserve">Azzurro Restaurant and Bar | Angsana Velavaru Resort</t>
  </si>
  <si>
    <t xml:space="preserve">output/pages/097_angsana-resort-spa-maldives-velavaru/dining__angsana.com__maldives-velavaru-dining-azzurro-restaurant-and-bar.md</t>
  </si>
  <si>
    <t xml:space="preserve">https://www.conradmaldives.com/conradmaldivesrangaliislandmedialibrary/</t>
  </si>
  <si>
    <t xml:space="preserve">Brochures and Factsheets | Conrad Maldives Rangali Island</t>
  </si>
  <si>
    <t xml:space="preserve">output/pages/099_conrad-maldives-rangali-island/diving__conradmaldives.com__conradmaldivesrangaliislandmedialibrary.md</t>
  </si>
  <si>
    <t xml:space="preserve">https://www.angsana.com/maldives/velavaru/dining/kuredhi-pool-bar</t>
  </si>
  <si>
    <t xml:space="preserve">Kuredhi Pool Bar | Angsana Velavaru Resort Maldives</t>
  </si>
  <si>
    <t xml:space="preserve">output/pages/097_angsana-resort-spa-maldives-velavaru/dining__angsana.com__maldives-velavaru-dining-kuredhi-pool-bar.md</t>
  </si>
  <si>
    <t xml:space="preserve">https://www.conradmaldives.com/kids-club/</t>
  </si>
  <si>
    <t xml:space="preserve">Majaa Explorers Kids Hub | Conrad Maldives Rangali Island</t>
  </si>
  <si>
    <t xml:space="preserve">output/pages/099_conrad-maldives-rangali-island/diving__conradmaldives.com__kids-club.md</t>
  </si>
  <si>
    <t xml:space="preserve">https://www.angsana.com/maldives/velavaru/dining/funa</t>
  </si>
  <si>
    <t xml:space="preserve">Funa | Angsana Velavaru Resort Maldives</t>
  </si>
  <si>
    <t xml:space="preserve">output/pages/097_angsana-resort-spa-maldives-velavaru/dining__angsana.com__maldives-velavaru-dining-funa.md</t>
  </si>
  <si>
    <t xml:space="preserve">https://www.conradmaldives.com/villa/beach-villa/</t>
  </si>
  <si>
    <t xml:space="preserve">Beach Villa - Conrad Maldives Rangali Island</t>
  </si>
  <si>
    <t xml:space="preserve">output/pages/099_conrad-maldives-rangali-island/diving__conradmaldives.com__villa-beach-villa.md</t>
  </si>
  <si>
    <t xml:space="preserve">https://www.reethifaru.com/ru/blog/%D1%82%D0%BE%D0%BF-10-%D1%80%D0%B0%D0%B7%D0%B2%D0%BB%D0%B5%D1%87%D0%B5%D0%BD%D0%B8%D0%B9-%D0%B4%D0%BB%D1%8F-%D0%BD%D0%B5%D0%B7%D0%B0%D0%B1%D1%8B%D0%B2%D0%B0%D0%B5%D0%BC%D0%BE%D0%B3%D0%BE-%D0%BE%D1%82%D0%B4%D1%8B%D1%85%D0%B0-%D0%BD%D0%B0-%D0%BC%D0%B0%D0%BB%D1%8C%D0%B4%D0%B8%D0%B2%D0%B0%D1%85-0277b90f304e4ceab574f0d04dae35dd</t>
  </si>
  <si>
    <t xml:space="preserve">Ð¢Ð¾Ð¿-10 ÑÐ°Ð·Ð²Ð»ÐµÑÐµÐ½Ð¸Ð¹ Ð´Ð»Ñ Ð½ÐµÐ·Ð°Ð±ÑÐ²Ð°ÐµÐ¼Ð¾Ð³Ð¾ Ð¾ÑÐ´ÑÑÐ° Ð½Ð° ÐÐ°Ð»ÑÐ´Ð¸Ð²Ð°Ñ | Reethi Faru</t>
  </si>
  <si>
    <t xml:space="preserve">output/pages/094_reethi-faru-resort/other__reethifaru.com__ru-blog-d1-82-d0-be-d0-bf-10-d1-80-d0-b0-d0-b7-d0-b2-d0-bb-d.md</t>
  </si>
  <si>
    <t xml:space="preserve">https://www.angsana.com/maldives/velavaru/accommodation/sunset-inocean-pool-villa</t>
  </si>
  <si>
    <t xml:space="preserve">Sunset InOcean Pool Villa | Angsana</t>
  </si>
  <si>
    <t xml:space="preserve">output/pages/097_angsana-resort-spa-maldives-velavaru/diving__angsana.com__maldives-velavaru-accommodation-sunset-inocean-pool-villa.md</t>
  </si>
  <si>
    <t xml:space="preserve">https://www.conradmaldives.com/retail/</t>
  </si>
  <si>
    <t xml:space="preserve">Curated Island Boutiques | Conrad Maldives Rangali Island</t>
  </si>
  <si>
    <t xml:space="preserve">output/pages/099_conrad-maldives-rangali-island/diving__conradmaldives.com__retail.md</t>
  </si>
  <si>
    <t xml:space="preserve">https://www.conradmaldives.com/dining/</t>
  </si>
  <si>
    <t xml:space="preserve">Award-winning Dining | Conrad Maldives Rangali Island</t>
  </si>
  <si>
    <t xml:space="preserve">output/pages/099_conrad-maldives-rangali-island/dining__conradmaldives.com__dining.md</t>
  </si>
  <si>
    <t xml:space="preserve">https://www.conradmaldives.com/dining/destination-dining/</t>
  </si>
  <si>
    <t xml:space="preserve">Destination Dining - Conrad Maldives Rangali Island</t>
  </si>
  <si>
    <t xml:space="preserve">output/pages/099_conrad-maldives-rangali-island/dining__conradmaldives.com__dining-destination-dining.md</t>
  </si>
  <si>
    <t xml:space="preserve">https://www.angsana.com/maldives/velavaru/accommodation/sunset-beachfront-infinity-pool-villa</t>
  </si>
  <si>
    <t xml:space="preserve">Sunset Beachfront Infinity Pool Villa | Angsana</t>
  </si>
  <si>
    <t xml:space="preserve">output/pages/097_angsana-resort-spa-maldives-velavaru/diving__angsana.com__maldives-velavaru-accommodation-sunset-beachfront-infinity-p.md</t>
  </si>
  <si>
    <t xml:space="preserve">https://www.conradmaldives.com/travel-with-purpose/</t>
  </si>
  <si>
    <t xml:space="preserve">Travel with Purpose and Sustainability | Conrad Maldives Rangali Island</t>
  </si>
  <si>
    <t xml:space="preserve">output/pages/099_conrad-maldives-rangali-island/diving__conradmaldives.com__travel-with-purpose.md</t>
  </si>
  <si>
    <t xml:space="preserve">https://www.reethifaru.com/it/restaurants/vakaru-restaurant</t>
  </si>
  <si>
    <t xml:space="preserve">Ristorante Vakaru: cena in riva al mare alle Maldive presso il Reethi Faru Resort</t>
  </si>
  <si>
    <t xml:space="preserve">output/pages/094_reethi-faru-resort/dining__reethifaru.com__it-restaurants-vakaru-restaurant.md</t>
  </si>
  <si>
    <t xml:space="preserve">https://www.angsana.com/maldives/velavaru/accommodation/sunset-beachfront-villa</t>
  </si>
  <si>
    <t xml:space="preserve">Sunset Beachfront Villa | Angsana</t>
  </si>
  <si>
    <t xml:space="preserve">output/pages/097_angsana-resort-spa-maldives-velavaru/diving__angsana.com__maldives-velavaru-accommodation-sunset-beachfront-villa.md</t>
  </si>
  <si>
    <t xml:space="preserve">https://www.conradmaldives.com/celebrations/weddings-vow-renewals/</t>
  </si>
  <si>
    <t xml:space="preserve">Renewal of Vows | Conrad Maldives Rangali Island Exclusive Resort</t>
  </si>
  <si>
    <t xml:space="preserve">output/pages/099_conrad-maldives-rangali-island/wedding__conradmaldives.com__celebrations-weddings-vow-renewals.md</t>
  </si>
  <si>
    <t xml:space="preserve">https://malahini.mv/experience/diving-watersports-and-excursions</t>
  </si>
  <si>
    <t xml:space="preserve">Diving | Malahini Kuda Bandos</t>
  </si>
  <si>
    <t xml:space="preserve">output/pages/095_malahini-kuda-bandos/diving__malahini.mv__experience-diving-watersports-and-excursions.md</t>
  </si>
  <si>
    <t xml:space="preserve">https://www.angsana.com/maldives/velavaru/accommodation/sunset-beachfront-family-pool-villa</t>
  </si>
  <si>
    <t xml:space="preserve">Sunset Beachfront Family Pool Villa | Angsana</t>
  </si>
  <si>
    <t xml:space="preserve">output/pages/097_angsana-resort-spa-maldives-velavaru/diving__angsana.com__maldives-velavaru-accommodation-sunset-beachfront-family-poo.md</t>
  </si>
  <si>
    <t xml:space="preserve">https://www.conradmaldives.com/villa/2-bedroom-rangali-ocean-pavilion-with-pool/</t>
  </si>
  <si>
    <t xml:space="preserve">2 Bedroom Rangali Ocean Pavilion with Pool - Conrad Maldives Rangali Island</t>
  </si>
  <si>
    <t xml:space="preserve">output/pages/099_conrad-maldives-rangali-island/diving__conradmaldives.com__villa-2-bedroom-rangali-ocean-pavilion-with-pool.md</t>
  </si>
  <si>
    <t xml:space="preserve">https://www.reethifaru.com/de/bars/nala-bar</t>
  </si>
  <si>
    <t xml:space="preserve">Nala Beach Bar auf den Malediven | Cocktails &amp; Meerblick</t>
  </si>
  <si>
    <t xml:space="preserve">output/pages/094_reethi-faru-resort/dining__reethifaru.com__de-bars-nala-bar.md</t>
  </si>
  <si>
    <t xml:space="preserve">https://www.angsana.com/maldives/velavaru/accommodation/sunset-deluxe-inocean-pool-villa</t>
  </si>
  <si>
    <t xml:space="preserve">Sunset Deluxe InOcean Pool Villa | Angsana</t>
  </si>
  <si>
    <t xml:space="preserve">output/pages/097_angsana-resort-spa-maldives-velavaru/diving__angsana.com__maldives-velavaru-accommodation-sunset-deluxe-inocean-pool-v.md</t>
  </si>
  <si>
    <t xml:space="preserve">https://www.conradmaldives.com/dining/in-villa-dining/</t>
  </si>
  <si>
    <t xml:space="preserve">In-Villa Dining - Conrad Maldives Rangali Island</t>
  </si>
  <si>
    <t xml:space="preserve">output/pages/099_conrad-maldives-rangali-island/dining__conradmaldives.com__dining-in-villa-dining.md</t>
  </si>
  <si>
    <t xml:space="preserve">https://www.angsana.com/maldives/velavaru/experiences/when-is-the-best-time-to-visit-the-maldives</t>
  </si>
  <si>
    <t xml:space="preserve">Best Time to Visit the Maldives | Angsana Velavaru</t>
  </si>
  <si>
    <t xml:space="preserve">output/pages/097_angsana-resort-spa-maldives-velavaru/diving__angsana.com__maldives-velavaru-experiences-when-is-the-best-time-to-visit.md</t>
  </si>
  <si>
    <t xml:space="preserve">https://www.reethifaru.com/zh/contact-us</t>
  </si>
  <si>
    <t xml:space="preserve">è¯çµ¡çææ³é­¯é¦¬ç¾å°å¤«åº¦åæ | èæåè¯ç¹«</t>
  </si>
  <si>
    <t xml:space="preserve">output/pages/094_reethi-faru-resort/other__reethifaru.com__zh-contact-us.md</t>
  </si>
  <si>
    <t xml:space="preserve">https://www.conradmaldives.com/dining/rangali-bar/</t>
  </si>
  <si>
    <t xml:space="preserve">Rangali Bar - Conrad Maldives Rangali Island</t>
  </si>
  <si>
    <t xml:space="preserve">output/pages/099_conrad-maldives-rangali-island/dining__conradmaldives.com__dining-rangali-bar.md</t>
  </si>
  <si>
    <t xml:space="preserve">https://www.conradmaldives.com/villa/grand-water-villa-with-pool/</t>
  </si>
  <si>
    <t xml:space="preserve">Grand Water Villa with Pool - Conrad Maldives Rangali Island</t>
  </si>
  <si>
    <t xml:space="preserve">output/pages/099_conrad-maldives-rangali-island/diving__conradmaldives.com__villa-grand-water-villa-with-pool.md</t>
  </si>
  <si>
    <t xml:space="preserve">https://www.conradmaldives.com/villa/family-beach-villa/</t>
  </si>
  <si>
    <t xml:space="preserve">Family Beach Villa - Conrad Maldives Rangali Island</t>
  </si>
  <si>
    <t xml:space="preserve">output/pages/099_conrad-maldives-rangali-island/diving__conradmaldives.com__villa-family-beach-villa.md</t>
  </si>
  <si>
    <t xml:space="preserve">https://www.angsana.com/maldives/velavaru/experiences/intimate-moments</t>
  </si>
  <si>
    <t xml:space="preserve">output/pages/097_angsana-resort-spa-maldives-velavaru/diving__angsana.com__maldives-velavaru-experiences-intimate-moments.md</t>
  </si>
  <si>
    <t xml:space="preserve">https://www.conradmaldives.com/dining/ufaa/</t>
  </si>
  <si>
    <t xml:space="preserve">Ufaa - Conrad Maldives Rangali Island</t>
  </si>
  <si>
    <t xml:space="preserve">output/pages/099_conrad-maldives-rangali-island/dining__conradmaldives.com__dining-ufaa.md</t>
  </si>
  <si>
    <t xml:space="preserve">https://www.angsana.com/maldives/velavaru/experiences/cultural-immersions</t>
  </si>
  <si>
    <t xml:space="preserve">output/pages/097_angsana-resort-spa-maldives-velavaru/diving__angsana.com__maldives-velavaru-experiences-cultural-immersions.md</t>
  </si>
  <si>
    <t xml:space="preserve">https://www.angsana.com/maldives/velavaru/experiences/wedding-proposal</t>
  </si>
  <si>
    <t xml:space="preserve">Wedding Proposal | Angsana</t>
  </si>
  <si>
    <t xml:space="preserve">output/pages/097_angsana-resort-spa-maldives-velavaru/wedding__angsana.com__maldives-velavaru-experiences-wedding-proposal.md</t>
  </si>
  <si>
    <t xml:space="preserve">https://www.conradmaldives.com/gallery/</t>
  </si>
  <si>
    <t xml:space="preserve">Resort Photo Gallery | Conrad Maldives Rangali Island</t>
  </si>
  <si>
    <t xml:space="preserve">output/pages/099_conrad-maldives-rangali-island/diving__conradmaldives.com__gallery.md</t>
  </si>
  <si>
    <t xml:space="preserve">https://www.reethifaru.com/ru</t>
  </si>
  <si>
    <t xml:space="preserve">ÐÑÑÐ¾ÑÑ Ð½Ð° Ð¾ÑÑÑÐ¾Ð²Ðµ ÐÐ°Ð»ÑÐ´Ð¸Ð²Ñ: Reethi Faru â ÑÐ¾ÑÐºÐ¾ÑÑ Ð½Ð° Ð¤Ð¸Ð»Ð°Ð¹Ð´Ñ</t>
  </si>
  <si>
    <t xml:space="preserve">output/pages/094_reethi-faru-resort/other__reethifaru.com__ru.md</t>
  </si>
  <si>
    <t xml:space="preserve">https://www.angsana.com/maldives/velavaru/experiences/sound-bath-experience</t>
  </si>
  <si>
    <t xml:space="preserve">Sound Bath Experience | Angsana</t>
  </si>
  <si>
    <t xml:space="preserve">output/pages/097_angsana-resort-spa-maldives-velavaru/diving__angsana.com__maldives-velavaru-experiences-sound-bath-experience.md</t>
  </si>
  <si>
    <t xml:space="preserve">https://www.conradmaldives.com/dining/ranthelibeachclub/</t>
  </si>
  <si>
    <t xml:space="preserve">Rantheli Beach Club - Conrad Maldives Rangali Island</t>
  </si>
  <si>
    <t xml:space="preserve">output/pages/099_conrad-maldives-rangali-island/dining__conradmaldives.com__dining-ranthelibeachclub.md</t>
  </si>
  <si>
    <t xml:space="preserve">https://www.angsana.com/maldives/velavaru/experiences/moments-to-come</t>
  </si>
  <si>
    <t xml:space="preserve">What's On | Angsana Velavaru</t>
  </si>
  <si>
    <t xml:space="preserve">output/pages/097_angsana-resort-spa-maldives-velavaru/diving__angsana.com__maldives-velavaru-experiences-moments-to-come.md</t>
  </si>
  <si>
    <t xml:space="preserve">https://www.conradmaldives.com/explore/</t>
  </si>
  <si>
    <t xml:space="preserve">Things to Do | Explore Conrad Maldives Rangali Island</t>
  </si>
  <si>
    <t xml:space="preserve">output/pages/099_conrad-maldives-rangali-island/diving__conradmaldives.com__explore.md</t>
  </si>
  <si>
    <t xml:space="preserve">https://www.conradmaldives.com/getting-here/</t>
  </si>
  <si>
    <t xml:space="preserve">Your Journey to Paradise | Conrad Maldives Rangali Island</t>
  </si>
  <si>
    <t xml:space="preserve">output/pages/099_conrad-maldives-rangali-island/diving__conradmaldives.com__getting-here.md</t>
  </si>
  <si>
    <t xml:space="preserve">https://www.angsana.com/maldives/velavaru/experiences/stay-for-good</t>
  </si>
  <si>
    <t xml:space="preserve">Stay for Good | Angsana</t>
  </si>
  <si>
    <t xml:space="preserve">output/pages/097_angsana-resort-spa-maldives-velavaru/diving__angsana.com__maldives-velavaru-experiences-stay-for-good.md</t>
  </si>
  <si>
    <t xml:space="preserve">https://www.conradmaldives.com/watersports-centre/</t>
  </si>
  <si>
    <t xml:space="preserve">Watersports and Ocean Adventures | Conrad Maldives Rangali Island</t>
  </si>
  <si>
    <t xml:space="preserve">output/pages/099_conrad-maldives-rangali-island/diving__conradmaldives.com__watersports-centre.md</t>
  </si>
  <si>
    <t xml:space="preserve">https://www.angsana.com/maldives/velavaru/experiences/water-activities</t>
  </si>
  <si>
    <t xml:space="preserve">output/pages/097_angsana-resort-spa-maldives-velavaru/diving__angsana.com__maldives-velavaru-experiences-water-activities.md</t>
  </si>
  <si>
    <t xml:space="preserve">https://www.reethifaru.com/ru/blog/%D0%B2-%D1%80%D0%B5%D1%81%D1%82%D0%BE%D1%80%D0%B0%D0%BD%D0%B5-vakaru-%D0%BC%D0%BE%D0%B6%D0%BD%D0%BE-%D0%BF%D0%BE%D0%BE%D0%B1%D0%B5%D0%B4%D0%B0%D1%82%D1%8C-%D0%B2-%D1%82%D0%B5%D1%87%D0%B5%D0%BD%D0%B8%D0%B5-%D0%B2%D1%81%D0%B5%D0%B3%D0%BE-%D0%B4%D0%BD%D1%8F.-35941194ecca806eab2fd56c5519ae32</t>
  </si>
  <si>
    <t xml:space="preserve">Ð ÑÐµÑÑÐ¾ÑÐ°Ð½Ðµ Vakaru Ð¼Ð¾Ð¶Ð½Ð¾ Ð¿Ð¾Ð¾Ð±ÐµÐ´Ð°ÑÑ Ð² ÑÐµÑÐµÐ½Ð¸Ðµ Ð²ÑÐµÐ³Ð¾ Ð´Ð½Ñ.</t>
  </si>
  <si>
    <t xml:space="preserve">output/pages/094_reethi-faru-resort/other__reethifaru.com__ru-blog-d0-b2-d1-80-d0-b5-d1-81-d1-82-d0-be-d1-80-d0-b0-d0-b.md</t>
  </si>
  <si>
    <t xml:space="preserve">https://www.conradmaldives.com/dive-centre/</t>
  </si>
  <si>
    <t xml:space="preserve">Dive Centre and Marine Life | Conrad Maldives Rangali Island</t>
  </si>
  <si>
    <t xml:space="preserve">output/pages/099_conrad-maldives-rangali-island/diving__conradmaldives.com__dive-centre.md</t>
  </si>
  <si>
    <t xml:space="preserve">https://www.angsana.com/maldives/velavaru/offers/free-transfer-offer</t>
  </si>
  <si>
    <t xml:space="preserve">Free Transfer Offer | Angsana</t>
  </si>
  <si>
    <t xml:space="preserve">output/pages/097_angsana-resort-spa-maldives-velavaru/diving__angsana.com__maldives-velavaru-offers-free-transfer-offer.md</t>
  </si>
  <si>
    <t xml:space="preserve">https://www.conradmaldives.com/dining/aaraha-champagne-bar/</t>
  </si>
  <si>
    <t xml:space="preserve">Aaraha Champagne Bar - Conrad Maldives Rangali Island</t>
  </si>
  <si>
    <t xml:space="preserve">output/pages/099_conrad-maldives-rangali-island/dining__conradmaldives.com__dining-aaraha-champagne-bar.md</t>
  </si>
  <si>
    <t xml:space="preserve">https://www.angsana.com/maldives/velavaru/offers/best-available-rate</t>
  </si>
  <si>
    <t xml:space="preserve">Best Available Rate | Angsana Velavaru Resort Maldives</t>
  </si>
  <si>
    <t xml:space="preserve">output/pages/097_angsana-resort-spa-maldives-velavaru/diving__angsana.com__maldives-velavaru-offers-best-available-rate.md</t>
  </si>
  <si>
    <t xml:space="preserve">https://www.reethifaru.com/zh/privacy-policy</t>
  </si>
  <si>
    <t xml:space="preserve">é±ç§æ¬æ¿ç­ |çææ³é­¯é¦¬ç¾å°å¤«åº¦åæç¶²ç«</t>
  </si>
  <si>
    <t xml:space="preserve">output/pages/094_reethi-faru-resort/other__reethifaru.com__zh-privacy-policy.md</t>
  </si>
  <si>
    <t xml:space="preserve">https://www.angsana.com/maldives/velavaru/offers/weddings-at-angsana-velavaru</t>
  </si>
  <si>
    <t xml:space="preserve">Weddings At Angsana Velavaru | Angsana Velavaru Resort</t>
  </si>
  <si>
    <t xml:space="preserve">output/pages/097_angsana-resort-spa-maldives-velavaru/wedding__angsana.com__maldives-velavaru-offers-weddings-at-angsana-velavaru.md</t>
  </si>
  <si>
    <t xml:space="preserve">https://www.conradmaldives.com/sitemap/</t>
  </si>
  <si>
    <t xml:space="preserve">Site Map | Conrad Maldives Rangali Island</t>
  </si>
  <si>
    <t xml:space="preserve">output/pages/099_conrad-maldives-rangali-island/diving__conradmaldives.com__sitemap.md</t>
  </si>
  <si>
    <t xml:space="preserve">https://www.carrier.co.uk/design/hotels/waldorf-astoria-maldives-ithaafushi</t>
  </si>
  <si>
    <t xml:space="preserve">Waldorf Astoria Maldives Ithaafushi | Maldives | Carrier Luxury Holidays</t>
  </si>
  <si>
    <t xml:space="preserve">output/pages/067_waldorf-astoria-maldives-ithaafushi/diving__carrier.co.uk__design-hotels-waldorf-astoria-maldives-ithaafushi.md</t>
  </si>
  <si>
    <t xml:space="preserve">https://www.angsana.com/maldives/velavaru/offers/voyage-to-velavaru</t>
  </si>
  <si>
    <t xml:space="preserve">Voyage to Velavaru | Angsana Hotels &amp; Resorts</t>
  </si>
  <si>
    <t xml:space="preserve">output/pages/097_angsana-resort-spa-maldives-velavaru/diving__angsana.com__maldives-velavaru-offers-voyage-to-velavaru.md</t>
  </si>
  <si>
    <t xml:space="preserve">https://www.conradmaldives.com/dining/mandhoo-restaurant/</t>
  </si>
  <si>
    <t xml:space="preserve">Mandhoo Restaurant - Conrad Maldives Rangali Island</t>
  </si>
  <si>
    <t xml:space="preserve">output/pages/099_conrad-maldives-rangali-island/dining__conradmaldives.com__dining-mandhoo-restaurant.md</t>
  </si>
  <si>
    <t xml:space="preserve">https://www.reethifaru.com/blog/romantic-getaways-honeymooning-in-the-maldives-c8935c3a5e724bacab6eba9dd6a2ddef</t>
  </si>
  <si>
    <t xml:space="preserve">Discover Paradise: Insights &amp; Tips from Reethi Faru's Blog</t>
  </si>
  <si>
    <t xml:space="preserve">output/pages/094_reethi-faru-resort/wedding__reethifaru.com__blog-romantic-getaways-honeymooning-in-the-maldives-c8935c3a.md</t>
  </si>
  <si>
    <t xml:space="preserve">https://www.conradmaldives.com/offers/romantic-escape/</t>
  </si>
  <si>
    <t xml:space="preserve">Romantic Escape - Conrad Maldives Rangali Island</t>
  </si>
  <si>
    <t xml:space="preserve">output/pages/099_conrad-maldives-rangali-island/diving__conradmaldives.com__offers-romantic-escape.md</t>
  </si>
  <si>
    <t xml:space="preserve">https://www.angsana.com/maldives/velavaru/offers/sun-sea-fishing-in-velavaru</t>
  </si>
  <si>
    <t xml:space="preserve">Sun, Sea &amp; Fishing in Velavaru | Angsana</t>
  </si>
  <si>
    <t xml:space="preserve">output/pages/097_angsana-resort-spa-maldives-velavaru/diving__angsana.com__maldives-velavaru-offers-sun-sea-fishing-in-velavaru.md</t>
  </si>
  <si>
    <t xml:space="preserve">https://www.conradmaldives.com/offers/hilton-honors-exclusive/</t>
  </si>
  <si>
    <t xml:space="preserve">Hilton Honors Exclusive - Conrad Maldives Rangali Island</t>
  </si>
  <si>
    <t xml:space="preserve">output/pages/099_conrad-maldives-rangali-island/diving__conradmaldives.com__offers-hilton-honors-exclusive.md</t>
  </si>
  <si>
    <t xml:space="preserve">https://malahini.mv/offers</t>
  </si>
  <si>
    <t xml:space="preserve">output/pages/095_malahini-kuda-bandos/offers__malahini.mv__offers.md</t>
  </si>
  <si>
    <t xml:space="preserve">https://www.angsana.com/maldives/velavaru/offers/advance-purchase-offer</t>
  </si>
  <si>
    <t xml:space="preserve">Advance Purchase Offer | Angsana Velavaru Resort Maldives</t>
  </si>
  <si>
    <t xml:space="preserve">output/pages/097_angsana-resort-spa-maldives-velavaru/diving__angsana.com__maldives-velavaru-offers-advance-purchase-offer.md</t>
  </si>
  <si>
    <t xml:space="preserve">https://www.conradmaldives.com/villa/the-muraka/</t>
  </si>
  <si>
    <t xml:space="preserve">The Muraka | Conrad Maldives</t>
  </si>
  <si>
    <t xml:space="preserve">output/pages/099_conrad-maldives-rangali-island/diving__conradmaldives.com__villa-the-muraka.md</t>
  </si>
  <si>
    <t xml:space="preserve">https://www.reethifaru.com/ru/blog/%D0%BB%D1%83%D1%87%D1%88%D0%B8%D0%B5-%D1%80%D0%B0%D0%B7%D0%B2%D0%BB%D0%B5%D1%87%D0%B5%D0%BD%D0%B8%D1%8F-%D0%B2-reethi-faru-maldives-e5295e7f88c94a119eea4c03a28a111e</t>
  </si>
  <si>
    <t xml:space="preserve">ÐÑÑÑÐ¸Ðµ ÑÐ°Ð·Ð²Ð»ÐµÑÐµÐ½Ð¸Ñ Ð² Reethi Faru Resort Maldives</t>
  </si>
  <si>
    <t xml:space="preserve">output/pages/094_reethi-faru-resort/diving__reethifaru.com__ru-blog-d0-bb-d1-83-d1-87-d1-88-d0-b8-d0-b5-d1-80-d0-b0-d0-b.md</t>
  </si>
  <si>
    <t xml:space="preserve">https://www.conradmaldives.com/villa/3-bedroom-beach-suite-with-pool/</t>
  </si>
  <si>
    <t xml:space="preserve">3 Bedroom Beach Suite with Pool - Conrad Maldives Rangali Island</t>
  </si>
  <si>
    <t xml:space="preserve">output/pages/099_conrad-maldives-rangali-island/diving__conradmaldives.com__villa-3-bedroom-beach-suite-with-pool.md</t>
  </si>
  <si>
    <t xml:space="preserve">https://www.angsana.com/maldives/velavaru/offers/stay-more-pay-less</t>
  </si>
  <si>
    <t xml:space="preserve">Stay More, Pay Less | Angsana Velavaru Resort Maldives</t>
  </si>
  <si>
    <t xml:space="preserve">output/pages/097_angsana-resort-spa-maldives-velavaru/diving__angsana.com__maldives-velavaru-offers-stay-more-pay-less.md</t>
  </si>
  <si>
    <t xml:space="preserve">https://www.reethifaru.com/ru/bars</t>
  </si>
  <si>
    <t xml:space="preserve">ÐÐ°ÑÑ Ð½Ð° ÐÐ°Ð»ÑÐ´Ð¸Ð²Ð°Ñ â Ð·Ð°Ð²ÐµÐ´ÐµÐ½Ð¸Ñ Ð½Ð° Ð±ÐµÑÐµÐ³Ñ Ð¾ÐºÐµÐ°Ð½Ð° Ð¸ Ñ Ð±Ð°ÑÑÐµÐ¹Ð½Ð° | Ð Ð¸ÑÐ¸</t>
  </si>
  <si>
    <t xml:space="preserve">output/pages/094_reethi-faru-resort/dining__reethifaru.com__ru-bars.md</t>
  </si>
  <si>
    <t xml:space="preserve">https://www.conradmaldives.com/villas/</t>
  </si>
  <si>
    <t xml:space="preserve">Stay at Conrad Maldives Rangali Island Luxury Resort</t>
  </si>
  <si>
    <t xml:space="preserve">output/pages/099_conrad-maldives-rangali-island/diving__conradmaldives.com__villas.md</t>
  </si>
  <si>
    <t xml:space="preserve">https://www.angsana.com/maldives/velavaru/wedding-venues</t>
  </si>
  <si>
    <t xml:space="preserve">Wedding Venues | Angsana Velavaru Resort Maldives</t>
  </si>
  <si>
    <t xml:space="preserve">output/pages/097_angsana-resort-spa-maldives-velavaru/wedding__angsana.com__maldives-velavaru-wedding-venues.md</t>
  </si>
  <si>
    <t xml:space="preserve">https://www.conradmaldives.com/our-story/</t>
  </si>
  <si>
    <t xml:space="preserve">Our Story and Heritage | Conrad Maldives Rangali Island</t>
  </si>
  <si>
    <t xml:space="preserve">output/pages/099_conrad-maldives-rangali-island/diving__conradmaldives.com__our-story.md</t>
  </si>
  <si>
    <t xml:space="preserve">https://www.conradmaldives.com/dining/ithaa-undersea-restaurant/</t>
  </si>
  <si>
    <t xml:space="preserve">Ithaa Undersea Restaurant - Conrad Maldives Rangali Island</t>
  </si>
  <si>
    <t xml:space="preserve">output/pages/099_conrad-maldives-rangali-island/dining__conradmaldives.com__dining-ithaa-undersea-restaurant.md</t>
  </si>
  <si>
    <t xml:space="preserve">https://www.angsana.com/maldives/velavaru/wedding-venues/beach-weddings</t>
  </si>
  <si>
    <t xml:space="preserve">Beach Weddings | Angsana</t>
  </si>
  <si>
    <t xml:space="preserve">output/pages/097_angsana-resort-spa-maldives-velavaru/wedding__angsana.com__maldives-velavaru-wedding-venues-beach-weddings.md</t>
  </si>
  <si>
    <t xml:space="preserve">https://www.conradmaldives.com/island-events/</t>
  </si>
  <si>
    <t xml:space="preserve">Island Events - Conrad Maldives Rangali Island</t>
  </si>
  <si>
    <t xml:space="preserve">output/pages/099_conrad-maldives-rangali-island/events__conradmaldives.com__island-events.md</t>
  </si>
  <si>
    <t xml:space="preserve">https://www.reethifaru.com/villas/two-bedroom-water-villa-suites-with-spa-tub</t>
  </si>
  <si>
    <t xml:space="preserve">Two Bedroom Water Villa Suite with Spa Tub | Overwater Suite - Reethi Faru Resort</t>
  </si>
  <si>
    <t xml:space="preserve">output/pages/094_reethi-faru-resort/spa__reethifaru.com__villas-two-bedroom-water-villa-suites-with-spa-tub.md</t>
  </si>
  <si>
    <t xml:space="preserve">https://www.angsana.com/maldives/velavaru/wedding-venues/beach-pavillion</t>
  </si>
  <si>
    <t xml:space="preserve">Beach Pavillion | Angsana</t>
  </si>
  <si>
    <t xml:space="preserve">output/pages/097_angsana-resort-spa-maldives-velavaru/wedding__angsana.com__maldives-velavaru-wedding-venues-beach-pavillion.md</t>
  </si>
  <si>
    <t xml:space="preserve">https://www.conradmaldives.com/villa/deluxe-beach-villa-with-pool/</t>
  </si>
  <si>
    <t xml:space="preserve">Deluxe Beach Villa with Pool - Conrad Maldives Rangali Island</t>
  </si>
  <si>
    <t xml:space="preserve">output/pages/099_conrad-maldives-rangali-island/diving__conradmaldives.com__villa-deluxe-beach-villa-with-pool.md</t>
  </si>
  <si>
    <t xml:space="preserve">https://www.conradmaldives.com/offers/maldivian-getaway/</t>
  </si>
  <si>
    <t xml:space="preserve">Maldivian Getaway - Conrad Maldives Rangali Island</t>
  </si>
  <si>
    <t xml:space="preserve">output/pages/099_conrad-maldives-rangali-island/diving__conradmaldives.com__offers-maldivian-getaway.md</t>
  </si>
  <si>
    <t xml:space="preserve">https://www.reethifaru.com/de/wellness</t>
  </si>
  <si>
    <t xml:space="preserve">Wellness-Retreat und Spa auf den Malediven | Reethi Faru Resort</t>
  </si>
  <si>
    <t xml:space="preserve">output/pages/094_reethi-faru-resort/dining__reethifaru.com__de-wellness.md</t>
  </si>
  <si>
    <t xml:space="preserve">https://malahini.mv/reviews</t>
  </si>
  <si>
    <t xml:space="preserve">output/pages/095_malahini-kuda-bandos/other__malahini.mv__reviews.md</t>
  </si>
  <si>
    <t xml:space="preserve">https://www.conradmaldives.com/villa/2-bedroom-grand-water-villa/</t>
  </si>
  <si>
    <t xml:space="preserve">2 Bedroom Grand Water Villa - Conrad Maldives Rangali Island</t>
  </si>
  <si>
    <t xml:space="preserve">output/pages/099_conrad-maldives-rangali-island/diving__conradmaldives.com__villa-2-bedroom-grand-water-villa.md</t>
  </si>
  <si>
    <t xml:space="preserve">https://www.reethifaru.com/zh/restaurants/veggie-n-vegan</t>
  </si>
  <si>
    <t xml:space="preserve">Veggie &amp; Vegan Beach Dining in Maldives | Reethi Faru Resort</t>
  </si>
  <si>
    <t xml:space="preserve">output/pages/094_reethi-faru-resort/dining__reethifaru.com__zh-restaurants-veggie-n-vegan.md</t>
  </si>
  <si>
    <t xml:space="preserve">https://www.conradmaldives.com/villa/grand-water-villa/</t>
  </si>
  <si>
    <t xml:space="preserve">Grand Water Villa - Conrad Maldives Rangali Island</t>
  </si>
  <si>
    <t xml:space="preserve">output/pages/099_conrad-maldives-rangali-island/diving__conradmaldives.com__villa-grand-water-villa.md</t>
  </si>
  <si>
    <t xml:space="preserve">https://www.conradmaldives.com/offers/island-family-retreat/</t>
  </si>
  <si>
    <t xml:space="preserve">Island Family Retreat - Conrad Maldives Rangali Island</t>
  </si>
  <si>
    <t xml:space="preserve">output/pages/099_conrad-maldives-rangali-island/dining__conradmaldives.com__offers-island-family-retreat.md</t>
  </si>
  <si>
    <t xml:space="preserve">https://www.reethifaru.com/de/activities</t>
  </si>
  <si>
    <t xml:space="preserve">Wassersport &amp; Abenteuer auf den Malediven | Reethi Faru Resort</t>
  </si>
  <si>
    <t xml:space="preserve">output/pages/094_reethi-faru-resort/diving__reethifaru.com__de-activities.md</t>
  </si>
  <si>
    <t xml:space="preserve">https://www.conradmaldives.com/villa/premier-water-villa-with-pool/</t>
  </si>
  <si>
    <t xml:space="preserve">Premier Water Villa with Pool - Conrad Maldives Rangali Island</t>
  </si>
  <si>
    <t xml:space="preserve">output/pages/099_conrad-maldives-rangali-island/diving__conradmaldives.com__villa-premier-water-villa-with-pool.md</t>
  </si>
  <si>
    <t xml:space="preserve">https://www.conradmaldives.com/wellness/tailored-holistic-treatments/</t>
  </si>
  <si>
    <t xml:space="preserve">Tailored Holistic Spa Treatments | Conrad Maldives Rangali Island</t>
  </si>
  <si>
    <t xml:space="preserve">output/pages/099_conrad-maldives-rangali-island/dining__conradmaldives.com__wellness-tailored-holistic-treatments.md</t>
  </si>
  <si>
    <t xml:space="preserve">https://www.reethifaru.com/it/bars</t>
  </si>
  <si>
    <t xml:space="preserve">Bar alle Maldive â Locali fronte oceano e a bordo piscina | Reethi Faru</t>
  </si>
  <si>
    <t xml:space="preserve">output/pages/094_reethi-faru-resort/dining__reethifaru.com__it-bars.md</t>
  </si>
  <si>
    <t xml:space="preserve">https://www.conradmaldives.com/villa/sunrise-water-villa/</t>
  </si>
  <si>
    <t xml:space="preserve">Sunrise Water Villa - Conrad Maldives Rangali Island</t>
  </si>
  <si>
    <t xml:space="preserve">output/pages/099_conrad-maldives-rangali-island/diving__conradmaldives.com__villa-sunrise-water-villa.md</t>
  </si>
  <si>
    <t xml:space="preserve">https://www.conradmaldives.com/dining/koko/</t>
  </si>
  <si>
    <t xml:space="preserve">KOKO - Conrad Maldives Rangali Island</t>
  </si>
  <si>
    <t xml:space="preserve">output/pages/099_conrad-maldives-rangali-island/dining__conradmaldives.com__dining-koko.md</t>
  </si>
  <si>
    <t xml:space="preserve">https://www.reethifaru.com/de/blog/korallenrestaurierungsund-nachhaltigkeitsprogramme-bei-reethi-faru-35941194ecca801eb816c60e4c1f6b86</t>
  </si>
  <si>
    <t xml:space="preserve">Korallenrestaurierungs- und Nachhaltigkeitsprogramme bei Reethi Faru</t>
  </si>
  <si>
    <t xml:space="preserve">output/pages/094_reethi-faru-resort/other__reethifaru.com__de-blog-korallenrestaurierungsund-nachhaltigkeitsprogramme-b.md</t>
  </si>
  <si>
    <t xml:space="preserve">https://www.conradmaldives.com/dining/vilu-restaurant-bar/</t>
  </si>
  <si>
    <t xml:space="preserve">Vilu Restaurant &amp; Bar - Conrad Maldives Rangali Island</t>
  </si>
  <si>
    <t xml:space="preserve">output/pages/099_conrad-maldives-rangali-island/dining__conradmaldives.com__dining-vilu-restaurant-bar.md</t>
  </si>
  <si>
    <t xml:space="preserve">https://www.conradmaldives.com/offers/oceanic-luxury-the-muraka-odyssey/</t>
  </si>
  <si>
    <t xml:space="preserve">Oceanic Luxury: The Muraka Odyssey - Conrad Maldives Rangali Island</t>
  </si>
  <si>
    <t xml:space="preserve">output/pages/099_conrad-maldives-rangali-island/diving__conradmaldives.com__offers-oceanic-luxury-the-muraka-odyssey.md</t>
  </si>
  <si>
    <t xml:space="preserve">https://malahini.mv/eat-and-drink/the-bluu</t>
  </si>
  <si>
    <t xml:space="preserve">Bluu | Malahini Kuda Bandos</t>
  </si>
  <si>
    <t xml:space="preserve">output/pages/095_malahini-kuda-bandos/dining__malahini.mv__eat-and-drink-the-bluu.md</t>
  </si>
  <si>
    <t xml:space="preserve">https://www.reethifaru.com/zh/villas/garden-villa</t>
  </si>
  <si>
    <t xml:space="preserve">é¦¬ç¾å°å¤«è±åå¥å¢ | ç§äººç±å¸¶å¥å¢ â çææ³é­¯åº¦åæ</t>
  </si>
  <si>
    <t xml:space="preserve">output/pages/094_reethi-faru-resort/villas__reethifaru.com__zh-villas-garden-villa.md</t>
  </si>
  <si>
    <t xml:space="preserve">https://www.conradmaldives.com</t>
  </si>
  <si>
    <t xml:space="preserve">https://www.conradmaldives.com/island-first/our-new-padel-court/</t>
  </si>
  <si>
    <t xml:space="preserve">Our New Padel Court - Conrad Maldives Rangali Island</t>
  </si>
  <si>
    <t xml:space="preserve">output/pages/099_conrad-maldives-rangali-island/diving__conradmaldives.com__island-first-our-new-padel-court.md</t>
  </si>
  <si>
    <t xml:space="preserve">https://www.reethifaru.com/de/blog/top-10-aktivit%C3%A4ten-f%C3%BCr-einen-unvergesslichen-malediven-urlaub-3240d1dcab9841ee8b97d1fc0051a10b</t>
  </si>
  <si>
    <t xml:space="preserve">Top 10 AktivitÃ¤ten fÃ¼r einen unvergesslichen Malediven-Urlaub | Reethi Faru</t>
  </si>
  <si>
    <t xml:space="preserve">output/pages/094_reethi-faru-resort/diving__reethifaru.com__de-blog-top-10-aktivit-c3-a4ten-f-c3-bcr-einen-unvergesslich.md</t>
  </si>
  <si>
    <t xml:space="preserve">https://www.reethifaru.com/blog/the-quiet-luxury-of-a-maldivian-summer-1f441194ecca80ae8451e20b961bfd47</t>
  </si>
  <si>
    <t xml:space="preserve">Secret Season: Why Summer is the Maldivesâ Best-Kept Secret</t>
  </si>
  <si>
    <t xml:space="preserve">output/pages/094_reethi-faru-resort/diving__reethifaru.com__blog-the-quiet-luxury-of-a-maldivian-summer-1f441194ecca80ae.md</t>
  </si>
  <si>
    <t xml:space="preserve">https://www.reethifaru.com/it/villas/deluxe-beach-villas</t>
  </si>
  <si>
    <t xml:space="preserve">Villa Deluxe sulla spiaggia alle Maldive | Villa di lusso fronte mare â Reethi Faru Resort</t>
  </si>
  <si>
    <t xml:space="preserve">output/pages/094_reethi-faru-resort/diving__reethifaru.com__it-villas-deluxe-beach-villas.md</t>
  </si>
  <si>
    <t xml:space="preserve">https://malahini.mv/eat-and-drink/kuredhi</t>
  </si>
  <si>
    <t xml:space="preserve">Kuredhi | Malahini Kuda Bandos</t>
  </si>
  <si>
    <t xml:space="preserve">output/pages/095_malahini-kuda-bandos/dining__malahini.mv__eat-and-drink-kuredhi.md</t>
  </si>
  <si>
    <t xml:space="preserve">https://www.reethifaru.com/ru/experiences</t>
  </si>
  <si>
    <t xml:space="preserve">ÐÑÐ°Ð·Ð´Ð½Ð¾Ð²Ð°Ð½Ð¸Ðµ Ð¸ Ð¾Ð±Ð½Ð¾Ð²Ð»ÐµÐ½Ð¸Ðµ ÑÐ²Ð°Ð´ÐµÐ±Ð½ÑÑ ÐºÐ»ÑÑÐ² Ð½Ð° ÐÐ°Ð»ÑÐ´Ð¸Ð²Ð°Ñ | ÐÑÑÐ¾ÑÑ Re</t>
  </si>
  <si>
    <t xml:space="preserve">output/pages/094_reethi-faru-resort/excursions__reethifaru.com__ru-experiences.md</t>
  </si>
  <si>
    <t xml:space="preserve">https://www.reethifaru.com/ru/faqs</t>
  </si>
  <si>
    <t xml:space="preserve">Reethi Faru Resort FAQs â Villas, Activities &amp; Resort Info</t>
  </si>
  <si>
    <t xml:space="preserve">output/pages/094_reethi-faru-resort/excursions__reethifaru.com__ru-faqs.md</t>
  </si>
  <si>
    <t xml:space="preserve">https://www.reethifaru.com/blog/when-is-the-best-time-to-visit-maldives-16041194ecca80e797a6d69fd3de2b3b</t>
  </si>
  <si>
    <t xml:space="preserve">When is the Best Time to Visit Maldives</t>
  </si>
  <si>
    <t xml:space="preserve">output/pages/094_reethi-faru-resort/diving__reethifaru.com__blog-when-is-the-best-time-to-visit-maldives-16041194ecca80e.md</t>
  </si>
  <si>
    <t xml:space="preserve">https://www.reethifaru.com/it/villas/water-villa</t>
  </si>
  <si>
    <t xml:space="preserve">Villa sull'acqua alle Maldive | Villa sospesa sull'acqua â Reethi Faru Resort</t>
  </si>
  <si>
    <t xml:space="preserve">output/pages/094_reethi-faru-resort/diving__reethifaru.com__it-villas-water-villa.md</t>
  </si>
  <si>
    <t xml:space="preserve">https://www.reethifaru.com/zh/wellness</t>
  </si>
  <si>
    <t xml:space="preserve">é¦¬ç¾å°å¤«é¤çéä¿®åæ°´çä¸­å¿ | çææ³é­¯åº¦åæ</t>
  </si>
  <si>
    <t xml:space="preserve">output/pages/094_reethi-faru-resort/spa__reethifaru.com__zh-wellness.md</t>
  </si>
  <si>
    <t xml:space="preserve">https://www.reethifaru.com/zh/blogs</t>
  </si>
  <si>
    <t xml:space="preserve">é¦¬ç¾å°å¤«æéé¨è½æ ¼ï¼è²¼å£«ãæäºèæ½®æµ | çææ³é­¯åº¦åæ</t>
  </si>
  <si>
    <t xml:space="preserve">output/pages/094_reethi-faru-resort/other__reethifaru.com__zh-blogs.md</t>
  </si>
  <si>
    <t xml:space="preserve">https://www.reethifaru.com/de/restaurants/veggie-n-vegan</t>
  </si>
  <si>
    <t xml:space="preserve">output/pages/094_reethi-faru-resort/dining__reethifaru.com__de-restaurants-veggie-n-vegan.md</t>
  </si>
  <si>
    <t xml:space="preserve">https://www.reethifaru.com/de/blog/die-besten-wellness-vorteile-eines-aufenthalts-im-reethi-faru-14341194ecca805db44bfd5ec55994d4</t>
  </si>
  <si>
    <t xml:space="preserve">Die besten Wellness-Vorteile eines Aufenthalts im Reethi Faru Resort</t>
  </si>
  <si>
    <t xml:space="preserve">output/pages/094_reethi-faru-resort/spa__reethifaru.com__de-blog-die-besten-wellness-vorteile-eines-aufenthalts-im-re.md</t>
  </si>
  <si>
    <t xml:space="preserve">https://www.reethifaru.com/blog/luxury-villas-and-overwater-bungalows-900194cd38ac446695e34ef5d1782add</t>
  </si>
  <si>
    <t xml:space="preserve">Luxury Accommodation: Villas and Overwater Bungalows at Reethi Faru</t>
  </si>
  <si>
    <t xml:space="preserve">output/pages/094_reethi-faru-resort/villas__reethifaru.com__blog-luxury-villas-and-overwater-bungalows-900194cd38ac44669.md</t>
  </si>
  <si>
    <t xml:space="preserve">https://www.reethifaru.com/it/blog/i-principali-vantaggi-per-il-benessere-di-un-soggiorno-al-reethi-faru-resort-14341194ecca801d8cabeda12f401585</t>
  </si>
  <si>
    <t xml:space="preserve">I benefici di benessere al Reethi Faru Resort</t>
  </si>
  <si>
    <t xml:space="preserve">output/pages/094_reethi-faru-resort/overview__reethifaru.com__it-blog-i-principali-vantaggi-per-il-benessere-di-un-soggior.md</t>
  </si>
  <si>
    <t xml:space="preserve">https://www.reethifaru.com/it/about-us</t>
  </si>
  <si>
    <t xml:space="preserve">Informazioni su Reethi Faru: resort di lusso alle Maldive sull'isola di Filaidhoo</t>
  </si>
  <si>
    <t xml:space="preserve">output/pages/094_reethi-faru-resort/diving__reethifaru.com__it-about-us.md</t>
  </si>
  <si>
    <t xml:space="preserve">https://www.reethifaru.com/de/privacy-policy</t>
  </si>
  <si>
    <t xml:space="preserve">Datenschutzrichtlinie | Website des Reethi Faru Maldives Resort</t>
  </si>
  <si>
    <t xml:space="preserve">output/pages/094_reethi-faru-resort/diving__reethifaru.com__de-privacy-policy.md</t>
  </si>
  <si>
    <t xml:space="preserve">https://www.reethifaru.com/blog/plan-a-truly-unforgettable-honeymoon-trip-to-maldives-19841194ecca80b5b97ec39d1e600f64</t>
  </si>
  <si>
    <t xml:space="preserve">Plan a Truly Unforgettable Honeymoon Trip to Maldives</t>
  </si>
  <si>
    <t xml:space="preserve">output/pages/094_reethi-faru-resort/wedding__reethifaru.com__blog-plan-a-truly-unforgettable-honeymoon-trip-to-maldives-1.md</t>
  </si>
  <si>
    <t xml:space="preserve">https://www.reethifaru.com/ru/villas/deluxe-beach-pool-villas</t>
  </si>
  <si>
    <t xml:space="preserve">ÐÐ¸Ð»Ð»Ð° Deluxe Beach Pool Ð½Ð° ÐÐ°Ð»ÑÐ´Ð¸Ð²Ð°Ñ | Ð¡Ð¾Ð±ÑÑÐ²ÐµÐ½Ð½ÑÐ¹ Ð±Ð°ÑÑÐµÐ¹Ð½ Ð¸ Ð²ÑÑÐ¾Ð´ Ðº Ð¿Ð»ÑÐ¶Ñ</t>
  </si>
  <si>
    <t xml:space="preserve">output/pages/094_reethi-faru-resort/villas__reethifaru.com__ru-villas-deluxe-beach-pool-villas.md</t>
  </si>
  <si>
    <t xml:space="preserve">https://www.reethifaru.com/de/dining</t>
  </si>
  <si>
    <t xml:space="preserve">Essen und Trinken auf den Malediven: Restaurants und Bars im Reethi Faru Resort</t>
  </si>
  <si>
    <t xml:space="preserve">output/pages/094_reethi-faru-resort/dining__reethifaru.com__de-dining.md</t>
  </si>
  <si>
    <t xml:space="preserve">https://www.reethifaru.com/experiences</t>
  </si>
  <si>
    <t xml:space="preserve">Maldives Celebrations &amp; Vow Renewals | Reethi Faru Resort</t>
  </si>
  <si>
    <t xml:space="preserve">output/pages/094_reethi-faru-resort/wedding__reethifaru.com__experiences.md</t>
  </si>
  <si>
    <t xml:space="preserve">https://www.reethifaru.com/zh/villas/water-villa</t>
  </si>
  <si>
    <t xml:space="preserve">é©¬å°ä»£å¤«æ°´ä¸å«å¢ | æ°´ä¸å«å¢ â Reethi Faru åº¦åæ</t>
  </si>
  <si>
    <t xml:space="preserve">output/pages/094_reethi-faru-resort/villas__reethifaru.com__zh-villas-water-villa.md</t>
  </si>
  <si>
    <t xml:space="preserve">https://www.reethifaru.com/de/blog/nachtleben-im-paradies-abendunterhaltung-im-reethi-faru-14341194ecca80aa88fcc02308b0a25d</t>
  </si>
  <si>
    <t xml:space="preserve">Nachtleben im Paradies: Abendunterhaltung im Reethi Faru Resort</t>
  </si>
  <si>
    <t xml:space="preserve">output/pages/094_reethi-faru-resort/overview__reethifaru.com__de-blog-nachtleben-im-paradies-abendunterhaltung-im-reethi-f.md</t>
  </si>
  <si>
    <t xml:space="preserve">https://www.reethifaru.com/ru/blog/%D0%BF%D1%80%D0%B0%D0%B7%D0%B4%D0%BD%D0%B8%D1%87%D0%BD%D1%8B%D0%B5-%D0%BC%D0%B5%D1%80%D0%BE%D0%BF%D1%80%D0%B8%D1%8F%D1%82%D0%B8%D1%8F-%D0%B8-%D0%B2%D0%BF%D0%B5%D1%87%D0%B0%D1%82%D0%BB%D0%B5%D0%BD%D0%B8%D1%8F-%D0%B2-reethi-faru-35941194ecca800aa7a5c76ce96838e3</t>
  </si>
  <si>
    <t xml:space="preserve">ÐÑÐ°Ð·Ð´Ð½Ð¸ÑÐ½ÑÐµ Ð¼ÐµÑÐ¾Ð¿ÑÐ¸ÑÑÐ¸Ñ Ð¸ Ð²Ð¿ÐµÑÐ°ÑÐ»ÐµÐ½Ð¸Ñ Ð² Reethi Faru</t>
  </si>
  <si>
    <t xml:space="preserve">output/pages/094_reethi-faru-resort/other__reethifaru.com__ru-blog-d0-bf-d1-80-d0-b0-d0-b7-d0-b4-d0-bd-d0-b8-d1-87-d0-b.md</t>
  </si>
  <si>
    <t xml:space="preserve">https://www.reethifaru.com/de/blog/wohin-soll-es-im-jahr-2025-f%C3%BCr-einen-romantischen-ausflug-gehen-17a41194ecca809990e3f5e073f06b6f</t>
  </si>
  <si>
    <t xml:space="preserve">Wohin im Jahr 2025 fÃ¼r einen romantischen Kurzurlaub? | Reethi Faru Resort</t>
  </si>
  <si>
    <t xml:space="preserve">output/pages/094_reethi-faru-resort/overview__reethifaru.com__de-blog-wohin-soll-es-im-jahr-2025-f-c3-bcr-einen-romantisch.md</t>
  </si>
  <si>
    <t xml:space="preserve">https://www.reethifaru.com/activities</t>
  </si>
  <si>
    <t xml:space="preserve">Maldives Watersports &amp; Adventures | Reethi Faru Resort</t>
  </si>
  <si>
    <t xml:space="preserve">output/pages/094_reethi-faru-resort/diving__reethifaru.com__activities.md</t>
  </si>
  <si>
    <t xml:space="preserve">https://www.reethifaru.com/blog/eco-friendly-maldives-resorts-why-reethi-faru-sets-the-standard-for-sustainable-luxury-39441194ecca80f884d3f21a8bf18b2b</t>
  </si>
  <si>
    <t xml:space="preserve">Eco-Friendly Maldives Resort | Reethi Faru Sustainability</t>
  </si>
  <si>
    <t xml:space="preserve">output/pages/094_reethi-faru-resort/diving__reethifaru.com__blog-eco-friendly-maldives-resorts-why-reethi-faru-sets-the-.md</t>
  </si>
  <si>
    <t xml:space="preserve">https://www.reethifaru.com/blog/3-facts-about-honeymoons-at-reethi-faru-resort-cbd024c4b6a449d08920ad2f29ac2cfd</t>
  </si>
  <si>
    <t xml:space="preserve">3 Facts About Honeymoons at Reethi Faru</t>
  </si>
  <si>
    <t xml:space="preserve">output/pages/094_reethi-faru-resort/wedding__reethifaru.com__blog-3-facts-about-honeymoons-at-reethi-faru-resort-cbd024c4.md</t>
  </si>
  <si>
    <t xml:space="preserve">https://www.reethifaru.com/blog/poolside-bliss-the-best-way-to-spend-a-relaxing-day-at-reethi-faru-resort-12741194ecca80cf8af0c3c38092df30</t>
  </si>
  <si>
    <t xml:space="preserve">Poolside Bliss: The Best Way to Spend a Relaxing Day at Reethi Faru</t>
  </si>
  <si>
    <t xml:space="preserve">output/pages/094_reethi-faru-resort/overview__reethifaru.com__blog-poolside-bliss-the-best-way-to-spend-a-relaxing-day-at-.md</t>
  </si>
  <si>
    <t xml:space="preserve">https://www.reethifaru.com/de/bars/the-haruge-bar</t>
  </si>
  <si>
    <t xml:space="preserve">Die Haruge Bar auf den Malediven | Live-Musik &amp; Unterhaltung</t>
  </si>
  <si>
    <t xml:space="preserve">output/pages/094_reethi-faru-resort/dining__reethifaru.com__de-bars-the-haruge-bar.md</t>
  </si>
  <si>
    <t xml:space="preserve">https://www.reethifaru.com/de/villas/deluxe-two-bedroom-beach-suites</t>
  </si>
  <si>
    <t xml:space="preserve">LuxuriÃ¶se Strandsuiten mit zwei Schlafzimmern auf den Malediven | Reethi Faru Resort</t>
  </si>
  <si>
    <t xml:space="preserve">output/pages/094_reethi-faru-resort/diving__reethifaru.com__de-villas-deluxe-two-bedroom-beach-suites.md</t>
  </si>
  <si>
    <t xml:space="preserve">https://www.reethifaru.com/zh/dining</t>
  </si>
  <si>
    <t xml:space="preserve">é¦¬ç¾å°å¤«é¤é£²ï¼çææ³é­¯åº¦åæçé¤å»³åéå§</t>
  </si>
  <si>
    <t xml:space="preserve">output/pages/094_reethi-faru-resort/dining__reethifaru.com__zh-dining.md</t>
  </si>
  <si>
    <t xml:space="preserve">https://www.reethifaru.com/blog/where-to-go-in-2025-for-a-romantic-escape-17a41194ecca800082efede8ad5a6be6</t>
  </si>
  <si>
    <t xml:space="preserve">Where to Go in 2025 for a Romantic Escape? | Reethi Faru Resort</t>
  </si>
  <si>
    <t xml:space="preserve">output/pages/094_reethi-faru-resort/overview__reethifaru.com__blog-where-to-go-in-2025-for-a-romantic-escape-17a41194ecca8.md</t>
  </si>
  <si>
    <t xml:space="preserve">https://www.reethifaru.com/zh/faqs</t>
  </si>
  <si>
    <t xml:space="preserve">output/pages/094_reethi-faru-resort/excursions__reethifaru.com__zh-faqs.md</t>
  </si>
  <si>
    <t xml:space="preserve">https://www.reethifaru.com/zh/blog/%E7%91%9E%E6%8F%90%E6%B3%95%E9%AD%AF%E6%B3%B3%E6%B1%A0%E5%88%A5%E5%A2%85%EF%BC%8C%E9%A6%AC%E7%88%BE%E5%9C%B0%E5%A4%AB%E5%BA%A6%E5%81%87%E7%9A%84%E7%90%86%E6%83%B3%E4%B9%8B%E5%9C%B0-35941194ecca80299a33d7c83b5083af</t>
  </si>
  <si>
    <t xml:space="preserve">çææ³é­¯æ³³æ± å¥å¢ï¼é¦¬ç¾å°å¤«åº¦åççæ³ä¹å°</t>
  </si>
  <si>
    <t xml:space="preserve">output/pages/094_reethi-faru-resort/other__reethifaru.com__zh-blog-e7-91-9e-e6-8f-90-e6-b3-95-e9-ad-af-e6-b3-b3-e6-b1-a.md</t>
  </si>
  <si>
    <t xml:space="preserve">https://www.reethifaru.com/it/blog/vita-notturna-in-paradiso-intrattenimento-serale-al-reethi-faru-14341194ecca804395a0cf678b5ce86f</t>
  </si>
  <si>
    <t xml:space="preserve">Vita notturna in Paradiso: intrattenimento serale al Reethi Faru Resort</t>
  </si>
  <si>
    <t xml:space="preserve">output/pages/094_reethi-faru-resort/overview__reethifaru.com__it-blog-vita-notturna-in-paradiso-intrattenimento-serale-al-.md</t>
  </si>
  <si>
    <t xml:space="preserve">https://www.tropicalsky.co.uk/indian-ocean-holidays/maldives/veligandu-island-resort-spa-hotel</t>
  </si>
  <si>
    <t xml:space="preserve">Veligandu Island Resort &amp; Spa, Maldives, Book Now with Tropical Sky</t>
  </si>
  <si>
    <t xml:space="preserve">output/pages/038_veligandu-maldives-resort-island/spa__tropicalsky.co.uk__indian-ocean-holidays-maldives-veligandu-island-resort-spa-h.md</t>
  </si>
  <si>
    <t xml:space="preserve">https://www.ideeperviaggiare.it/viaggi/capodanno/offerte/epifania-maldive-lily-beach-da-roma-7-notti-volo-diretto?t=5363&amp;amp;c=9</t>
  </si>
  <si>
    <t xml:space="preserve">Epifania Maldive: Lily Beach da Roma, 7 notti - volo diretto</t>
  </si>
  <si>
    <t xml:space="preserve">output/pages/091_lily-beach-resort/diving__ideeperviaggiare.it__viaggi-capodanno-offerte-epifania-maldive-lily-beach-da-roma.md</t>
  </si>
  <si>
    <t xml:space="preserve">https://www.tropicalsky.co.uk/indian-ocean-holidays/maldives/niva-velassaru-maldives-hotel</t>
  </si>
  <si>
    <t xml:space="preserve">Niva Velassaru Maldives, Maldives, Book Now with Tropical Sky</t>
  </si>
  <si>
    <t xml:space="preserve">output/pages/165_velassaru-maldives/diving__tropicalsky.co.uk__indian-ocean-holidays-maldives-niva-velassaru-maldives-hotel.md</t>
  </si>
  <si>
    <t xml:space="preserve">https://www.tropicalsky.co.uk/indian-ocean-holidays/maldives/hard-rock-hotel-maldives</t>
  </si>
  <si>
    <t xml:space="preserve">Hard Rock Hotel Maldives | Tropical Sky</t>
  </si>
  <si>
    <t xml:space="preserve">output/pages/044_hard-rock-hotel-maldives/diving__tropicalsky.co.uk__indian-ocean-holidays-maldives-hard-rock-hotel-maldives.md</t>
  </si>
  <si>
    <t xml:space="preserve">https://www.kudavillingili.com/</t>
  </si>
  <si>
    <t xml:space="preserve">Luxury Resort in Maldives | Kuda Villingili Resort Maldives</t>
  </si>
  <si>
    <t xml:space="preserve">output/pages/105_kuda-villingili-resort-maldives/diving__kudavillingili.com__home.md</t>
  </si>
  <si>
    <t xml:space="preserve">https://www.kudavillingili.com/dining/the-bar/</t>
  </si>
  <si>
    <t xml:space="preserve">Best Bars in Maldives | Kuda Villingili Resort Maldives</t>
  </si>
  <si>
    <t xml:space="preserve">output/pages/105_kuda-villingili-resort-maldives/dining__kudavillingili.com__dining-the-bar.md</t>
  </si>
  <si>
    <t xml:space="preserve">https://www.kudavillingili.com/blog/category/lifestyle/?curpage=1</t>
  </si>
  <si>
    <t xml:space="preserve">Lifestyle | Kuda Villingili</t>
  </si>
  <si>
    <t xml:space="preserve">output/pages/105_kuda-villingili-resort-maldives/other__kudavillingili.com__blog-category-lifestyle.md</t>
  </si>
  <si>
    <t xml:space="preserve">https://www.kudavillingili.com/wellness/</t>
  </si>
  <si>
    <t xml:space="preserve">Maldives Wellness Retreat | Kuda Villingili Resort Maldives</t>
  </si>
  <si>
    <t xml:space="preserve">output/pages/105_kuda-villingili-resort-maldives/dining__kudavillingili.com__wellness.md</t>
  </si>
  <si>
    <t xml:space="preserve">https://rahaaresort.com/the-romantic-travelers/</t>
  </si>
  <si>
    <t xml:space="preserve">The Romantic Travelers - Rahaa Resort</t>
  </si>
  <si>
    <t xml:space="preserve">output/pages/108_rahaa-resort/overview__rahaaresort.com__the-romantic-travelers.md</t>
  </si>
  <si>
    <t xml:space="preserve">https://www.kudavillingili.com/dining/exclusive-whiskey-cigar-lounge/</t>
  </si>
  <si>
    <t xml:space="preserve">Cigar Lounge in Maldives | Kuda Villingili Resort Maldives</t>
  </si>
  <si>
    <t xml:space="preserve">output/pages/105_kuda-villingili-resort-maldives/dining__kudavillingili.com__dining-exclusive-whiskey-cigar-lounge.md</t>
  </si>
  <si>
    <t xml:space="preserve">https://rahaaresort.com/category/explore-rahaa/experiences-category/spa-wellness-category/spa-treatments-category/</t>
  </si>
  <si>
    <t xml:space="preserve">Spa Treatments Archives - Rahaa Resort</t>
  </si>
  <si>
    <t xml:space="preserve">output/pages/108_rahaa-resort/dining__rahaaresort.com__category-explore-rahaa-experiences-category-spa-wellness-cat.md</t>
  </si>
  <si>
    <t xml:space="preserve">https://www.kudavillingili.com/blog/valentines-day-2026-at-kuda-villingili-resort-maldives/</t>
  </si>
  <si>
    <t xml:space="preserve">Valentine’s Day 2026 at Kuda Villingili Resort Maldives | Kuda Villingili</t>
  </si>
  <si>
    <t xml:space="preserve">output/pages/105_kuda-villingili-resort-maldives/diving__kudavillingili.com__blog-valentines-day-2026-at-kuda-villingili-resort-maldives.md</t>
  </si>
  <si>
    <t xml:space="preserve">https://rahaaresort.com/local-island-visits/</t>
  </si>
  <si>
    <t xml:space="preserve">Local Island Visits - Rahaa Resort</t>
  </si>
  <si>
    <t xml:space="preserve">output/pages/108_rahaa-resort/overview__rahaaresort.com__local-island-visits.md</t>
  </si>
  <si>
    <t xml:space="preserve">https://www.anantara.com/en/kihavah-maldives</t>
  </si>
  <si>
    <t xml:space="preserve">Maldives Luxury Resorts | Anantara Kihavah Maldives Villas</t>
  </si>
  <si>
    <t xml:space="preserve">output/pages/106_anantara-kihavah-villas/diving__anantara.com__en-kihavah-maldives.md</t>
  </si>
  <si>
    <t xml:space="preserve">https://www.kudavillingili.com/blog/category/wellness/?curpage=1</t>
  </si>
  <si>
    <t xml:space="preserve">Wellness | Kuda Villingili</t>
  </si>
  <si>
    <t xml:space="preserve">output/pages/105_kuda-villingili-resort-maldives/spa__kudavillingili.com__blog-category-wellness.md</t>
  </si>
  <si>
    <t xml:space="preserve">https://www.kudavillingili.com/blog/category/lifestyle/</t>
  </si>
  <si>
    <t xml:space="preserve">https://rahaaresort.com/snorkeling/</t>
  </si>
  <si>
    <t xml:space="preserve">Snorkeling - Rahaa Resort</t>
  </si>
  <si>
    <t xml:space="preserve">output/pages/108_rahaa-resort/diving__rahaaresort.com__snorkeling.md</t>
  </si>
  <si>
    <t xml:space="preserve">https://rahaaresort.com/shiatsu-japanese-massage/</t>
  </si>
  <si>
    <t xml:space="preserve">Shiatsu Japanese Massage - Rahaa Resort</t>
  </si>
  <si>
    <t xml:space="preserve">output/pages/108_rahaa-resort/spa__rahaaresort.com__shiatsu-japanese-massage.md</t>
  </si>
  <si>
    <t xml:space="preserve">https://rahaaresort.com/explore-rahaa-maldives/experiences/occasions/</t>
  </si>
  <si>
    <t xml:space="preserve">Occasions - Rahaa Resort</t>
  </si>
  <si>
    <t xml:space="preserve">output/pages/108_rahaa-resort/diving__rahaaresort.com__explore-rahaa-maldives-experiences-occasions.md</t>
  </si>
  <si>
    <t xml:space="preserve">https://www.kudavillingili.com/romance/island-ceremonial-weddings/</t>
  </si>
  <si>
    <t xml:space="preserve">Wedding Venues Maldives | Kuda Villingili Resort Maldives</t>
  </si>
  <si>
    <t xml:space="preserve">output/pages/105_kuda-villingili-resort-maldives/wedding__kudavillingili.com__romance-island-ceremonial-weddings.md</t>
  </si>
  <si>
    <t xml:space="preserve">https://rahaaresort.com/deep-massage/</t>
  </si>
  <si>
    <t xml:space="preserve">Deep Massage - Rahaa Resort</t>
  </si>
  <si>
    <t xml:space="preserve">output/pages/108_rahaa-resort/spa__rahaaresort.com__deep-massage.md</t>
  </si>
  <si>
    <t xml:space="preserve">https://www.kudavillingili.com/blog/kuda-villingili-resort-maldives-ranked-top-5-overseas-leisure-resort-worldwide/</t>
  </si>
  <si>
    <t xml:space="preserve">Kuda Villingili Resort Maldives Ranked Top 5 Overseas Leisure Resort Worldwide | Kuda Villingili</t>
  </si>
  <si>
    <t xml:space="preserve">output/pages/105_kuda-villingili-resort-maldives/diving__kudavillingili.com__blog-kuda-villingili-resort-maldives-ranked-top-5-overseas-l.md</t>
  </si>
  <si>
    <t xml:space="preserve">https://rahaaresort.com/ocean-view-villa/</t>
  </si>
  <si>
    <t xml:space="preserve">Ocean View Villa - Rahaa Resort</t>
  </si>
  <si>
    <t xml:space="preserve">output/pages/108_rahaa-resort/diving__rahaaresort.com__ocean-view-villa.md</t>
  </si>
  <si>
    <t xml:space="preserve">https://www.medhufushi.com/</t>
  </si>
  <si>
    <t xml:space="preserve">output/pages/104_medhufushi-island-resort/other__medhufushi.com__home.md</t>
  </si>
  <si>
    <t xml:space="preserve">https://rahaaresort.com/stargaze-cruise/</t>
  </si>
  <si>
    <t xml:space="preserve">Stargaze Cruise - Rahaa Resort</t>
  </si>
  <si>
    <t xml:space="preserve">output/pages/108_rahaa-resort/overview__rahaaresort.com__stargaze-cruise.md</t>
  </si>
  <si>
    <t xml:space="preserve">https://www.kudavillingili.com/wellness/fitness-centre/</t>
  </si>
  <si>
    <t xml:space="preserve">Best Gym in Maldives | Kuda Villingili Resort Maldives</t>
  </si>
  <si>
    <t xml:space="preserve">output/pages/105_kuda-villingili-resort-maldives/spa__kudavillingili.com__wellness-fitness-centre.md</t>
  </si>
  <si>
    <t xml:space="preserve">https://rahaaresort.com/category/explore-rahaa/experiences-category/spa-wellness-category/massages-category/</t>
  </si>
  <si>
    <t xml:space="preserve">Massages Archives - Rahaa Resort</t>
  </si>
  <si>
    <t xml:space="preserve">output/pages/108_rahaa-resort/spa__rahaaresort.com__category-explore-rahaa-experiences-category-spa-wellness-cat.md</t>
  </si>
  <si>
    <t xml:space="preserve">https://rahaaresort.com/windsurfing/</t>
  </si>
  <si>
    <t xml:space="preserve">Windsurfing - Rahaa Resort</t>
  </si>
  <si>
    <t xml:space="preserve">output/pages/108_rahaa-resort/diving__rahaaresort.com__windsurfing.md</t>
  </si>
  <si>
    <t xml:space="preserve">https://rahaaresort.com/traditional-balinese-massage/</t>
  </si>
  <si>
    <t xml:space="preserve">Traditional Balinese Massage - Rahaa Resort</t>
  </si>
  <si>
    <t xml:space="preserve">output/pages/108_rahaa-resort/spa__rahaaresort.com__traditional-balinese-massage.md</t>
  </si>
  <si>
    <t xml:space="preserve">https://www.kudavillingili.com/dining/</t>
  </si>
  <si>
    <t xml:space="preserve">Restaurants in the Maldives | Kuda Villingili Resort Maldives</t>
  </si>
  <si>
    <t xml:space="preserve">output/pages/105_kuda-villingili-resort-maldives/dining__kudavillingili.com__dining.md</t>
  </si>
  <si>
    <t xml:space="preserve">https://rahaaresort.com/sports-fishing/</t>
  </si>
  <si>
    <t xml:space="preserve">Sports Fishing - Rahaa Resort</t>
  </si>
  <si>
    <t xml:space="preserve">output/pages/108_rahaa-resort/overview__rahaaresort.com__sports-fishing.md</t>
  </si>
  <si>
    <t xml:space="preserve">https://rahaaresort.com/lomi-lomi-hawaiian-massage/</t>
  </si>
  <si>
    <t xml:space="preserve">Lomi Lomi Hawaiian Massage - Rahaa Resort</t>
  </si>
  <si>
    <t xml:space="preserve">output/pages/108_rahaa-resort/spa__rahaaresort.com__lomi-lomi-hawaiian-massage.md</t>
  </si>
  <si>
    <t xml:space="preserve">https://www.kudavillingili.com/blog/sustainability-in-the-maldives/</t>
  </si>
  <si>
    <t xml:space="preserve">Sustainability in the Maldives | Kuda Villingili</t>
  </si>
  <si>
    <t xml:space="preserve">output/pages/105_kuda-villingili-resort-maldives/diving__kudavillingili.com__blog-sustainability-in-the-maldives.md</t>
  </si>
  <si>
    <t xml:space="preserve">https://rahaaresort.com/offers/</t>
  </si>
  <si>
    <t xml:space="preserve">Offers - Rahaa Resort</t>
  </si>
  <si>
    <t xml:space="preserve">output/pages/108_rahaa-resort/offers__rahaaresort.com__offers.md</t>
  </si>
  <si>
    <t xml:space="preserve">https://www.kudavillingili.com/blog/archive/?curpage=2</t>
  </si>
  <si>
    <t xml:space="preserve">Archive | Kuda Villingili</t>
  </si>
  <si>
    <t xml:space="preserve">output/pages/105_kuda-villingili-resort-maldives/other__kudavillingili.com__blog-archive.md</t>
  </si>
  <si>
    <t xml:space="preserve">https://www.kudavillingili.com/blog/category/luxury/</t>
  </si>
  <si>
    <t xml:space="preserve">Luxury | Kuda Villingili</t>
  </si>
  <si>
    <t xml:space="preserve">output/pages/105_kuda-villingili-resort-maldives/other__kudavillingili.com__blog-category-luxury.md</t>
  </si>
  <si>
    <t xml:space="preserve">https://rahaaresort.com/explore-rahaa-maldives/experiences/water-sports/</t>
  </si>
  <si>
    <t xml:space="preserve">Water Sports - Rahaa Resort</t>
  </si>
  <si>
    <t xml:space="preserve">output/pages/108_rahaa-resort/diving__rahaaresort.com__explore-rahaa-maldives-experiences-water-sports.md</t>
  </si>
  <si>
    <t xml:space="preserve">https://rahaaresort.com/category/explore-rahaa/experiences-category/spa-wellness-category/</t>
  </si>
  <si>
    <t xml:space="preserve">Spa &amp; Wellness Archives - Rahaa Resort</t>
  </si>
  <si>
    <t xml:space="preserve">https://rahaaresort.com/category/explore-rahaa/dining-category/</t>
  </si>
  <si>
    <t xml:space="preserve">Dinning Archives - Rahaa Resort</t>
  </si>
  <si>
    <t xml:space="preserve">output/pages/108_rahaa-resort/dining__rahaaresort.com__category-explore-rahaa-dining-category.md</t>
  </si>
  <si>
    <t xml:space="preserve">https://www.kudavillingili.com/dining/east/</t>
  </si>
  <si>
    <t xml:space="preserve">Best Food in The Maldives | Kuda Villingili Resort Maldives</t>
  </si>
  <si>
    <t xml:space="preserve">output/pages/105_kuda-villingili-resort-maldives/dining__kudavillingili.com__dining-east.md</t>
  </si>
  <si>
    <t xml:space="preserve">https://rahaaresort.com/category/explore-rahaa/</t>
  </si>
  <si>
    <t xml:space="preserve">Rahaa Resort Archives - Rahaa Resort</t>
  </si>
  <si>
    <t xml:space="preserve">output/pages/108_rahaa-resort/overview__rahaaresort.com__category-explore-rahaa.md</t>
  </si>
  <si>
    <t xml:space="preserve">https://www.kudavillingili.com/dining/med/</t>
  </si>
  <si>
    <t xml:space="preserve">Italian Restaurant Maldives | Kuda Villingili Resort Maldives</t>
  </si>
  <si>
    <t xml:space="preserve">output/pages/105_kuda-villingili-resort-maldives/dining__kudavillingili.com__dining-med.md</t>
  </si>
  <si>
    <t xml:space="preserve">https://rahaaresort.com/moonlight-sailing/</t>
  </si>
  <si>
    <t xml:space="preserve">Moonlight Sailing - Rahaa Resort</t>
  </si>
  <si>
    <t xml:space="preserve">output/pages/108_rahaa-resort/overview__rahaaresort.com__moonlight-sailing.md</t>
  </si>
  <si>
    <t xml:space="preserve">https://www.kudavillingili.com/offers/honeymoon-offer/</t>
  </si>
  <si>
    <t xml:space="preserve">Honeymoon Offer | Kuda Villingili Resort Maldives</t>
  </si>
  <si>
    <t xml:space="preserve">output/pages/105_kuda-villingili-resort-maldives/wedding__kudavillingili.com__offers-honeymoon-offer.md</t>
  </si>
  <si>
    <t xml:space="preserve">https://rahaaresort.com/dolphin-cruise/</t>
  </si>
  <si>
    <t xml:space="preserve">Dolphin Cruise - Rahaa Resort</t>
  </si>
  <si>
    <t xml:space="preserve">output/pages/108_rahaa-resort/overview__rahaaresort.com__dolphin-cruise.md</t>
  </si>
  <si>
    <t xml:space="preserve">https://www.kudavillingili.com/accommodation/villas/sunset-water-villa-with-private-pool/</t>
  </si>
  <si>
    <t xml:space="preserve">Sunset Water villa with Private Pool | Kuda Villingili</t>
  </si>
  <si>
    <t xml:space="preserve">output/pages/105_kuda-villingili-resort-maldives/villas__kudavillingili.com__accommodation-villas-sunset-water-villa-with-private-pool.md</t>
  </si>
  <si>
    <t xml:space="preserve">https://rahaaresort.com/lake-view-villa/</t>
  </si>
  <si>
    <t xml:space="preserve">Lake View Villa - Rahaa Resort</t>
  </si>
  <si>
    <t xml:space="preserve">output/pages/108_rahaa-resort/villas__rahaaresort.com__lake-view-villa.md</t>
  </si>
  <si>
    <t xml:space="preserve">https://rahaaresort.com/sunset-cruise/</t>
  </si>
  <si>
    <t xml:space="preserve">Sunset Cruise - Rahaa Resort</t>
  </si>
  <si>
    <t xml:space="preserve">output/pages/108_rahaa-resort/overview__rahaaresort.com__sunset-cruise.md</t>
  </si>
  <si>
    <t xml:space="preserve">https://www.kudavillingili.com/blog/2025/</t>
  </si>
  <si>
    <t xml:space="preserve">2025 | Kuda Villingili</t>
  </si>
  <si>
    <t xml:space="preserve">output/pages/105_kuda-villingili-resort-maldives/other__kudavillingili.com__blog-2025.md</t>
  </si>
  <si>
    <t xml:space="preserve">https://rahaaresort.com/kream/</t>
  </si>
  <si>
    <t xml:space="preserve">Kream - Rahaa Resort</t>
  </si>
  <si>
    <t xml:space="preserve">output/pages/108_rahaa-resort/overview__rahaaresort.com__kream.md</t>
  </si>
  <si>
    <t xml:space="preserve">https://www.kudavillingili.com/blog/categories/</t>
  </si>
  <si>
    <t xml:space="preserve">Categories | Kuda Villingili</t>
  </si>
  <si>
    <t xml:space="preserve">output/pages/105_kuda-villingili-resort-maldives/other__kudavillingili.com__blog-categories.md</t>
  </si>
  <si>
    <t xml:space="preserve">https://rahaaresort.com/speedboat-cruise/</t>
  </si>
  <si>
    <t xml:space="preserve">Speedboat Cruise - Rahaa Resort</t>
  </si>
  <si>
    <t xml:space="preserve">output/pages/108_rahaa-resort/overview__rahaaresort.com__speedboat-cruise.md</t>
  </si>
  <si>
    <t xml:space="preserve">https://rahaaresort.com/explore-rahaa-maldives/accommodation/</t>
  </si>
  <si>
    <t xml:space="preserve">Accommodation - Rahaa Resort</t>
  </si>
  <si>
    <t xml:space="preserve">output/pages/108_rahaa-resort/diving__rahaaresort.com__explore-rahaa-maldives-accommodation.md</t>
  </si>
  <si>
    <t xml:space="preserve">https://www.kudavillingili.com/blog/chinese-golden-week-maldives-2026/</t>
  </si>
  <si>
    <t xml:space="preserve">Chinese Golden Week in the Maldives 2026 | Kuda Villingili</t>
  </si>
  <si>
    <t xml:space="preserve">output/pages/105_kuda-villingili-resort-maldives/diving__kudavillingili.com__blog-chinese-golden-week-maldives-2026.md</t>
  </si>
  <si>
    <t xml:space="preserve">https://www.huvafenfushi.com/</t>
  </si>
  <si>
    <t xml:space="preserve">Maldives Luxury Resort | Huvafen Fushi Maldives Official Site</t>
  </si>
  <si>
    <t xml:space="preserve">output/pages/111_huvafenfushi-maldives/diving__huvafenfushi.com__home.md</t>
  </si>
  <si>
    <t xml:space="preserve">https://rahaaresort.com/aromatherapy/</t>
  </si>
  <si>
    <t xml:space="preserve">Aromatherapy - Rahaa Resort</t>
  </si>
  <si>
    <t xml:space="preserve">output/pages/108_rahaa-resort/overview__rahaaresort.com__aromatherapy.md</t>
  </si>
  <si>
    <t xml:space="preserve">https://rahaaresort.com/contact/</t>
  </si>
  <si>
    <t xml:space="preserve">Contact - Rahaa Resort</t>
  </si>
  <si>
    <t xml:space="preserve">output/pages/108_rahaa-resort/overview__rahaaresort.com__contact.md</t>
  </si>
  <si>
    <t xml:space="preserve">https://www.huvafenfushi.com/sitemap</t>
  </si>
  <si>
    <t xml:space="preserve">Sitemap - Huvafen Fushi Maldives</t>
  </si>
  <si>
    <t xml:space="preserve">output/pages/111_huvafenfushi-maldives/diving__huvafenfushi.com__sitemap.md</t>
  </si>
  <si>
    <t xml:space="preserve">https://www.kudavillingili.com/experiences/shopping-village/</t>
  </si>
  <si>
    <t xml:space="preserve">Fun Things to Do in Maldives | Kuda Villingili Resort Maldives</t>
  </si>
  <si>
    <t xml:space="preserve">output/pages/105_kuda-villingili-resort-maldives/diving__kudavillingili.com__experiences-shopping-village.md</t>
  </si>
  <si>
    <t xml:space="preserve">https://rahaaresort.com/fun-tube/</t>
  </si>
  <si>
    <t xml:space="preserve">Fun Tube - Rahaa Resort</t>
  </si>
  <si>
    <t xml:space="preserve">output/pages/108_rahaa-resort/overview__rahaaresort.com__fun-tube.md</t>
  </si>
  <si>
    <t xml:space="preserve">https://www.huvafenfushi.com/accommodation/the-beach-house</t>
  </si>
  <si>
    <t xml:space="preserve">Maldives Luxury Resorts 5 Star | Beach House | Huvafen Fushi</t>
  </si>
  <si>
    <t xml:space="preserve">output/pages/111_huvafenfushi-maldives/diving__huvafenfushi.com__accommodation-the-beach-house.md</t>
  </si>
  <si>
    <t xml:space="preserve">https://rahaaresort.com/category/explore-rahaa/experiences-category/excursions-category/</t>
  </si>
  <si>
    <t xml:space="preserve">excursions Archives - Rahaa Resort</t>
  </si>
  <si>
    <t xml:space="preserve">output/pages/108_rahaa-resort/excursions__rahaaresort.com__category-explore-rahaa-experiences-category-excursions-categ.md</t>
  </si>
  <si>
    <t xml:space="preserve">https://www.kudavillingili.com/accommodation/residencies/two-bedroom-beach-villa-with-private-pool/</t>
  </si>
  <si>
    <t xml:space="preserve">Best Beach Villa Maldives | Kuda Villingili Resort Maldives</t>
  </si>
  <si>
    <t xml:space="preserve">output/pages/105_kuda-villingili-resort-maldives/diving__kudavillingili.com__accommodation-residencies-two-bedroom-beach-villa-with-priva.md</t>
  </si>
  <si>
    <t xml:space="preserve">https://rahaaresort.com/explore-rahaa-maldives/dinning/</t>
  </si>
  <si>
    <t xml:space="preserve">Dinning - Rahaa Resort</t>
  </si>
  <si>
    <t xml:space="preserve">output/pages/108_rahaa-resort/diving__rahaaresort.com__explore-rahaa-maldives-dinning.md</t>
  </si>
  <si>
    <t xml:space="preserve">https://www.huvafenfushi.com/dining/celsius</t>
  </si>
  <si>
    <t xml:space="preserve">Dining in Maldives | Celsius at Huvafen Fushi Maldives</t>
  </si>
  <si>
    <t xml:space="preserve">output/pages/111_huvafenfushi-maldives/dining__huvafenfushi.com__dining-celsius.md</t>
  </si>
  <si>
    <t xml:space="preserve">https://rahaaresort.com/honey-sugar-scrub/</t>
  </si>
  <si>
    <t xml:space="preserve">Honey &amp; Sugar Scrub - Rahaa Resort</t>
  </si>
  <si>
    <t xml:space="preserve">output/pages/108_rahaa-resort/overview__rahaaresort.com__honey-sugar-scrub.md</t>
  </si>
  <si>
    <t xml:space="preserve">https://www.huvafenfushi.com/location</t>
  </si>
  <si>
    <t xml:space="preserve">Location - Huvafen Fushi Maldives</t>
  </si>
  <si>
    <t xml:space="preserve">output/pages/111_huvafenfushi-maldives/diving__huvafenfushi.com__location.md</t>
  </si>
  <si>
    <t xml:space="preserve">https://www.kudavillingili.com/dining/mar-umi/</t>
  </si>
  <si>
    <t xml:space="preserve">Japanese Restaurant Maldives | Kuda Villingili Resort Maldives</t>
  </si>
  <si>
    <t xml:space="preserve">output/pages/105_kuda-villingili-resort-maldives/dining__kudavillingili.com__dining-mar-umi.md</t>
  </si>
  <si>
    <t xml:space="preserve">https://rahaaresort.com/swedish-massage/</t>
  </si>
  <si>
    <t xml:space="preserve">Swedish Massage - Rahaa Resort</t>
  </si>
  <si>
    <t xml:space="preserve">output/pages/108_rahaa-resort/spa__rahaaresort.com__swedish-massage.md</t>
  </si>
  <si>
    <t xml:space="preserve">https://www.kudavillingili.com/dining/the-restaurant/</t>
  </si>
  <si>
    <t xml:space="preserve">Best Places to Eat in Maldives | Kuda Villingili Resort Maldives</t>
  </si>
  <si>
    <t xml:space="preserve">output/pages/105_kuda-villingili-resort-maldives/dining__kudavillingili.com__dining-the-restaurant.md</t>
  </si>
  <si>
    <t xml:space="preserve">https://www.huvafenfushi.com/our-story</t>
  </si>
  <si>
    <t xml:space="preserve">Our Story - Huvafen Fushi Maldives</t>
  </si>
  <si>
    <t xml:space="preserve">output/pages/111_huvafenfushi-maldives/diving__huvafenfushi.com__our-story.md</t>
  </si>
  <si>
    <t xml:space="preserve">https://www.kudavillingili.com/offers/ultra-ai-offer/</t>
  </si>
  <si>
    <t xml:space="preserve">Exclusive Ultra Luxury All-Inclusive Offer | Kuda Villingili Resort Maldives</t>
  </si>
  <si>
    <t xml:space="preserve">output/pages/105_kuda-villingili-resort-maldives/diving__kudavillingili.com__offers-ultra-ai-offer.md</t>
  </si>
  <si>
    <t xml:space="preserve">https://rahaaresort.com/wedding-package/</t>
  </si>
  <si>
    <t xml:space="preserve">Wedding Package - Rahaa Resort</t>
  </si>
  <si>
    <t xml:space="preserve">output/pages/108_rahaa-resort/wedding__rahaaresort.com__wedding-package.md</t>
  </si>
  <si>
    <t xml:space="preserve">https://www.huvafenfushi.com/useful-information</t>
  </si>
  <si>
    <t xml:space="preserve">Useful Information - Huvafen Fushi Maldives</t>
  </si>
  <si>
    <t xml:space="preserve">output/pages/111_huvafenfushi-maldives/diving__huvafenfushi.com__useful-information.md</t>
  </si>
  <si>
    <t xml:space="preserve">https://rahaaresort.com/privacy-statement/</t>
  </si>
  <si>
    <t xml:space="preserve">Privacy Statement - Rahaa Resort</t>
  </si>
  <si>
    <t xml:space="preserve">output/pages/108_rahaa-resort/overview__rahaaresort.com__privacy-statement.md</t>
  </si>
  <si>
    <t xml:space="preserve">https://www.kudavillingili.com/blog/category/luxury/?curpage=1</t>
  </si>
  <si>
    <t xml:space="preserve">https://www.huvafenfushi.com/spa</t>
  </si>
  <si>
    <t xml:space="preserve">Underwater Spa Maldives | Huvafen Fushi Maldives Spa Facilities</t>
  </si>
  <si>
    <t xml:space="preserve">output/pages/111_huvafenfushi-maldives/spa__huvafenfushi.com__spa.md</t>
  </si>
  <si>
    <t xml:space="preserve">https://rahaaresort.com/exfoliating-body-treatments/</t>
  </si>
  <si>
    <t xml:space="preserve">Exfoliating Body Treatments - Rahaa Resort</t>
  </si>
  <si>
    <t xml:space="preserve">output/pages/108_rahaa-resort/dining__rahaaresort.com__exfoliating-body-treatments.md</t>
  </si>
  <si>
    <t xml:space="preserve">https://www.huvafenfushi.com/terms-conditions</t>
  </si>
  <si>
    <t xml:space="preserve">Terms &amp; conditions - Huvafen Fushi Maldives</t>
  </si>
  <si>
    <t xml:space="preserve">output/pages/111_huvafenfushi-maldives/diving__huvafenfushi.com__terms-conditions.md</t>
  </si>
  <si>
    <t xml:space="preserve">https://rahaaresort.com/explore-rahaa-maldives/experiences/excursions/</t>
  </si>
  <si>
    <t xml:space="preserve">Excursions - Rahaa Resort</t>
  </si>
  <si>
    <t xml:space="preserve">output/pages/108_rahaa-resort/diving__rahaaresort.com__explore-rahaa-maldives-experiences-excursions.md</t>
  </si>
  <si>
    <t xml:space="preserve">https://www.kudavillingili.com/dining/spice/</t>
  </si>
  <si>
    <t xml:space="preserve">Best Indian Restaurant in Maldives | Kuda Villingili Resort Maldives</t>
  </si>
  <si>
    <t xml:space="preserve">output/pages/105_kuda-villingili-resort-maldives/dining__kudavillingili.com__dining-spice.md</t>
  </si>
  <si>
    <t xml:space="preserve">https://www.huvafenfushi.com/experiences</t>
  </si>
  <si>
    <t xml:space="preserve">Maldives Things to Do | Diversions at Huvafen Fushi Maldives</t>
  </si>
  <si>
    <t xml:space="preserve">output/pages/111_huvafenfushi-maldives/diving__huvafenfushi.com__experiences.md</t>
  </si>
  <si>
    <t xml:space="preserve">https://rahaaresort.com/coffee-salt-scrub/</t>
  </si>
  <si>
    <t xml:space="preserve">Coffee Salt Scrub - Rahaa Resort</t>
  </si>
  <si>
    <t xml:space="preserve">output/pages/108_rahaa-resort/overview__rahaaresort.com__coffee-salt-scrub.md</t>
  </si>
  <si>
    <t xml:space="preserve">https://www.kudavillingili.com/accommodation/residencies/four-bedroom-beach-villa-with-private-pool/</t>
  </si>
  <si>
    <t xml:space="preserve">Maldives Luxury Family Resorts |  Kuda Villingili Resort</t>
  </si>
  <si>
    <t xml:space="preserve">output/pages/105_kuda-villingili-resort-maldives/diving__kudavillingili.com__accommodation-residencies-four-bedroom-beach-villa-with-priv.md</t>
  </si>
  <si>
    <t xml:space="preserve">https://www.huvafenfushi.com/accommodation/deluxe-beach-bungalow-with-pool</t>
  </si>
  <si>
    <t xml:space="preserve">Beach Bungalows Maldives | Deluxe Beach Bungalow | Huvafen Fushi</t>
  </si>
  <si>
    <t xml:space="preserve">output/pages/111_huvafenfushi-maldives/diving__huvafenfushi.com__accommodation-deluxe-beach-bungalow-with-pool.md</t>
  </si>
  <si>
    <t xml:space="preserve">https://rahaaresort.com/category/explore-rahaa/accommodations-category/</t>
  </si>
  <si>
    <t xml:space="preserve">Accommodation Archives - Rahaa Resort</t>
  </si>
  <si>
    <t xml:space="preserve">output/pages/108_rahaa-resort/villas__rahaaresort.com__category-explore-rahaa-accommodations-category.md</t>
  </si>
  <si>
    <t xml:space="preserve">https://www.kudavillingili.com/blog/category/culture/?curpage=1</t>
  </si>
  <si>
    <t xml:space="preserve">Culture | Kuda Villingili</t>
  </si>
  <si>
    <t xml:space="preserve">output/pages/105_kuda-villingili-resort-maldives/other__kudavillingili.com__blog-category-culture.md</t>
  </si>
  <si>
    <t xml:space="preserve">https://www.huvafenfushi.com/dining/arabian-dinner</t>
  </si>
  <si>
    <t xml:space="preserve">ARABIAN DINNER - Huvafen Fushi Maldives</t>
  </si>
  <si>
    <t xml:space="preserve">output/pages/111_huvafenfushi-maldives/dining__huvafenfushi.com__dining-arabian-dinner.md</t>
  </si>
  <si>
    <t xml:space="preserve">https://www.kudavillingili.com/blog/celebrate-lunar-new-year-2026-in-the-maldives-year-of-the-horse-at-kuda-villingili-resort-maldives/</t>
  </si>
  <si>
    <t xml:space="preserve">Celebrate Lunar New Year 2026 in the Maldives: Year of the Horse at Kuda Villingili Resort Maldives | Kuda Villingili</t>
  </si>
  <si>
    <t xml:space="preserve">output/pages/105_kuda-villingili-resort-maldives/wedding__kudavillingili.com__blog-celebrate-lunar-new-year-2026-in-the-maldives-year-of-t.md</t>
  </si>
  <si>
    <t xml:space="preserve">https://www.kudavillingili.com/dining/earth/</t>
  </si>
  <si>
    <t xml:space="preserve">Top Restaurants in Maldives | Kuda Villingili Resort Maldives</t>
  </si>
  <si>
    <t xml:space="preserve">output/pages/105_kuda-villingili-resort-maldives/dining__kudavillingili.com__dining-earth.md</t>
  </si>
  <si>
    <t xml:space="preserve">https://www.huvafenfushi.com/dining/digging-beach-dinner</t>
  </si>
  <si>
    <t xml:space="preserve">Maldives Dinner on the Beach | Huvafen Fushi Maldives</t>
  </si>
  <si>
    <t xml:space="preserve">output/pages/111_huvafenfushi-maldives/dining__huvafenfushi.com__dining-digging-beach-dinner.md</t>
  </si>
  <si>
    <t xml:space="preserve">https://rahaaresort.com/back-neck-shoulder-massage/</t>
  </si>
  <si>
    <t xml:space="preserve">Back, Neck &amp; Shoulder Massage - Rahaa Resort</t>
  </si>
  <si>
    <t xml:space="preserve">output/pages/108_rahaa-resort/spa__rahaaresort.com__back-neck-shoulder-massage.md</t>
  </si>
  <si>
    <t xml:space="preserve">https://www.huvafenfushi.com/maldives-offers</t>
  </si>
  <si>
    <t xml:space="preserve">Maldives Resort Packages | Special Offers at Huvafen Fushi</t>
  </si>
  <si>
    <t xml:space="preserve">output/pages/111_huvafenfushi-maldives/diving__huvafenfushi.com__maldives-offers.md</t>
  </si>
  <si>
    <t xml:space="preserve">https://rahaaresort.com/stand-up-paddle-boarding/</t>
  </si>
  <si>
    <t xml:space="preserve">Stand-up Paddle Boarding - Rahaa Resort</t>
  </si>
  <si>
    <t xml:space="preserve">output/pages/108_rahaa-resort/overview__rahaaresort.com__stand-up-paddle-boarding.md</t>
  </si>
  <si>
    <t xml:space="preserve">https://www.kudavillingili.com/blog/2026/</t>
  </si>
  <si>
    <t xml:space="preserve">2026 | Kuda Villingili</t>
  </si>
  <si>
    <t xml:space="preserve">output/pages/105_kuda-villingili-resort-maldives/other__kudavillingili.com__blog-2026.md</t>
  </si>
  <si>
    <t xml:space="preserve">https://rahaaresort.com/explore-rahaa-maldives/experiences/diving/</t>
  </si>
  <si>
    <t xml:space="preserve">Diving - Rahaa Resort</t>
  </si>
  <si>
    <t xml:space="preserve">output/pages/108_rahaa-resort/diving__rahaaresort.com__explore-rahaa-maldives-experiences-diving.md</t>
  </si>
  <si>
    <t xml:space="preserve">https://www.huvafenfushi.com/dining/sandbank-lunch</t>
  </si>
  <si>
    <t xml:space="preserve">Romantic Dining Maldives | Sandbank Lunch at Huvafen Fushi Maldives</t>
  </si>
  <si>
    <t xml:space="preserve">output/pages/111_huvafenfushi-maldives/dining__huvafenfushi.com__dining-sandbank-lunch.md</t>
  </si>
  <si>
    <t xml:space="preserve">https://www.kudavillingili.com/accommodation/residencies/two-bedroom-beach-residence-with-private-pool/</t>
  </si>
  <si>
    <t xml:space="preserve">Two Bedroom Villa Maldives | Kuda Villingili Resort Maldives</t>
  </si>
  <si>
    <t xml:space="preserve">output/pages/105_kuda-villingili-resort-maldives/diving__kudavillingili.com__accommodation-residencies-two-bedroom-beach-residence-with-p.md</t>
  </si>
  <si>
    <t xml:space="preserve">https://rahaaresort.com/foot-reflexology/</t>
  </si>
  <si>
    <t xml:space="preserve">Foot Reflexology - Rahaa Resort</t>
  </si>
  <si>
    <t xml:space="preserve">output/pages/108_rahaa-resort/overview__rahaaresort.com__foot-reflexology.md</t>
  </si>
  <si>
    <t xml:space="preserve">https://www.kudavillingili.com/experiences/aqua-experiences/</t>
  </si>
  <si>
    <t xml:space="preserve">Water Activities in Maldives | Kuda Villingili Resort Maldives</t>
  </si>
  <si>
    <t xml:space="preserve">output/pages/105_kuda-villingili-resort-maldives/diving__kudavillingili.com__experiences-aqua-experiences.md</t>
  </si>
  <si>
    <t xml:space="preserve">https://www.huvafenfushi.com/spa-wellness/spa-menu-cn</t>
  </si>
  <si>
    <t xml:space="preserve">SPA - Huvafen Fushi Maldives</t>
  </si>
  <si>
    <t xml:space="preserve">output/pages/111_huvafenfushi-maldives/dining__huvafenfushi.com__spa-wellness-spa-menu-cn.md</t>
  </si>
  <si>
    <t xml:space="preserve">https://rahaaresort.com/explore-rahaa-maldives/experiences/private-dining/</t>
  </si>
  <si>
    <t xml:space="preserve">Private Dining - Rahaa Resort</t>
  </si>
  <si>
    <t xml:space="preserve">output/pages/108_rahaa-resort/dining__rahaaresort.com__explore-rahaa-maldives-experiences-private-dining.md</t>
  </si>
  <si>
    <t xml:space="preserve">https://www.huvafenfushi.com/spa-wellness/massage-by-beata-aleksandrowicz</t>
  </si>
  <si>
    <t xml:space="preserve">Massages in Maldives | Huvafen Fushi Maldives</t>
  </si>
  <si>
    <t xml:space="preserve">output/pages/111_huvafenfushi-maldives/dining__huvafenfushi.com__spa-wellness-massage-by-beata-aleksandrowicz.md</t>
  </si>
  <si>
    <t xml:space="preserve">https://rahaaresort.com/category/offers-category/</t>
  </si>
  <si>
    <t xml:space="preserve">Offers Archives - Rahaa Resort</t>
  </si>
  <si>
    <t xml:space="preserve">output/pages/108_rahaa-resort/offers__rahaaresort.com__category-offers-category.md</t>
  </si>
  <si>
    <t xml:space="preserve">https://www.huvafenfushi.com/offers/a-quieter-kind-of-escape</t>
  </si>
  <si>
    <t xml:space="preserve">A Quieter Kind of Escape - Huvafen Fushi Maldives</t>
  </si>
  <si>
    <t xml:space="preserve">output/pages/111_huvafenfushi-maldives/diving__huvafenfushi.com__offers-a-quieter-kind-of-escape.md</t>
  </si>
  <si>
    <t xml:space="preserve">https://www.kudavillingili.com/blog/celebrate-through-the-decades-at-kuda-villingili-resort-maldives/</t>
  </si>
  <si>
    <t xml:space="preserve">Celebrate “Through the Decades” at Kuda Villingili Resort Maldives | Kuda Villingili</t>
  </si>
  <si>
    <t xml:space="preserve">output/pages/105_kuda-villingili-resort-maldives/wedding__kudavillingili.com__blog-celebrate-through-the-decades-at-kuda-villingili-resort.md</t>
  </si>
  <si>
    <t xml:space="preserve">https://rahaaresort.com/the-explorer-package/</t>
  </si>
  <si>
    <t xml:space="preserve">The Explorer Package - Rahaa Resort</t>
  </si>
  <si>
    <t xml:space="preserve">output/pages/108_rahaa-resort/offers__rahaaresort.com__the-explorer-package.md</t>
  </si>
  <si>
    <t xml:space="preserve">https://www.huvafenfushi.com/offers/family-sanctuary-beach-house-pavilion-escape</t>
  </si>
  <si>
    <t xml:space="preserve">FAMILY SANCTUARY: BEACH HOUSE &amp; PAVILION ESCAPE - Huvafen Fushi Maldives</t>
  </si>
  <si>
    <t xml:space="preserve">output/pages/111_huvafenfushi-maldives/diving__huvafenfushi.com__offers-family-sanctuary-beach-house-pavilion-escape.md</t>
  </si>
  <si>
    <t xml:space="preserve">https://rahaaresort.com/kaage/</t>
  </si>
  <si>
    <t xml:space="preserve">Kaagé - Rahaa Resort</t>
  </si>
  <si>
    <t xml:space="preserve">output/pages/108_rahaa-resort/overview__rahaaresort.com__kaage.md</t>
  </si>
  <si>
    <t xml:space="preserve">https://www.kudavillingili.com/site-map/</t>
  </si>
  <si>
    <t xml:space="preserve">Site Map | Kuda Villingili</t>
  </si>
  <si>
    <t xml:space="preserve">output/pages/105_kuda-villingili-resort-maldives/other__kudavillingili.com__site-map.md</t>
  </si>
  <si>
    <t xml:space="preserve">https://www.huvafenfushi.com/spa-wellness/signature-underwater</t>
  </si>
  <si>
    <t xml:space="preserve">Maldives Underwater Spa | Huvafen Fushi Maldives</t>
  </si>
  <si>
    <t xml:space="preserve">output/pages/111_huvafenfushi-maldives/spa__huvafenfushi.com__spa-wellness-signature-underwater.md</t>
  </si>
  <si>
    <t xml:space="preserve">https://rahaaresort.com/explore-rahaa-maldives/about-rahaa-resort/</t>
  </si>
  <si>
    <t xml:space="preserve">About Rahaa Resort - Rahaa Resort</t>
  </si>
  <si>
    <t xml:space="preserve">output/pages/108_rahaa-resort/diving__rahaaresort.com__explore-rahaa-maldives-about-rahaa-resort.md</t>
  </si>
  <si>
    <t xml:space="preserve">https://www.huvafenfushi.com/dining/salt</t>
  </si>
  <si>
    <t xml:space="preserve">Japanese Restaurant Maldives | Japanese Izakaya Dining at Salt Restaurant</t>
  </si>
  <si>
    <t xml:space="preserve">output/pages/111_huvafenfushi-maldives/dining__huvafenfushi.com__dining-salt.md</t>
  </si>
  <si>
    <t xml:space="preserve">https://rahaaresort.com/explore-rahaa-maldives/experiences/land-sports/</t>
  </si>
  <si>
    <t xml:space="preserve">Land Sports - Rahaa Resort</t>
  </si>
  <si>
    <t xml:space="preserve">output/pages/108_rahaa-resort/diving__rahaaresort.com__explore-rahaa-maldives-experiences-land-sports.md</t>
  </si>
  <si>
    <t xml:space="preserve">https://rahaaresort.com/category/explore-rahaa/experiences-category/</t>
  </si>
  <si>
    <t xml:space="preserve">Experiances Archives - Rahaa Resort</t>
  </si>
  <si>
    <t xml:space="preserve">output/pages/108_rahaa-resort/excursions__rahaaresort.com__category-explore-rahaa-experiences-category.md</t>
  </si>
  <si>
    <t xml:space="preserve">https://www.huvafenfushi.com/e-gift-vouchers</t>
  </si>
  <si>
    <t xml:space="preserve">E-Gift Vouchers - Huvafen Fushi Maldives</t>
  </si>
  <si>
    <t xml:space="preserve">output/pages/111_huvafenfushi-maldives/diving__huvafenfushi.com__e-gift-vouchers.md</t>
  </si>
  <si>
    <t xml:space="preserve">https://www.huvafenfushi.com/offers/solo-mind-body-immersion</t>
  </si>
  <si>
    <t xml:space="preserve">Solo Mind-Body Immersion - Huvafen Fushi Maldives</t>
  </si>
  <si>
    <t xml:space="preserve">output/pages/111_huvafenfushi-maldives/diving__huvafenfushi.com__offers-solo-mind-body-immersion.md</t>
  </si>
  <si>
    <t xml:space="preserve">https://rahaaresort.com/kobar/</t>
  </si>
  <si>
    <t xml:space="preserve">Ko'Bar - Rahaa Resort</t>
  </si>
  <si>
    <t xml:space="preserve">output/pages/108_rahaa-resort/dining__rahaaresort.com__kobar.md</t>
  </si>
  <si>
    <t xml:space="preserve">https://www.huvafenfushi.com/dining/raw-sunset-deck</t>
  </si>
  <si>
    <t xml:space="preserve">Maldives Resort Bar | Raw Sunset Deck at Huvafen Fushi Maldives</t>
  </si>
  <si>
    <t xml:space="preserve">output/pages/111_huvafenfushi-maldives/dining__huvafenfushi.com__dining-raw-sunset-deck.md</t>
  </si>
  <si>
    <t xml:space="preserve">https://rahaaresort.com/explore-rahaa-maldives/experiences/</t>
  </si>
  <si>
    <t xml:space="preserve">Experiences - Rahaa Resort</t>
  </si>
  <si>
    <t xml:space="preserve">output/pages/108_rahaa-resort/diving__rahaaresort.com__explore-rahaa-maldives-experiences.md</t>
  </si>
  <si>
    <t xml:space="preserve">https://www.huvafenfushi.com/dining/umbar</t>
  </si>
  <si>
    <t xml:space="preserve">Best Bars in Maldives | Umbar at Huvafen Fushi Maldives</t>
  </si>
  <si>
    <t xml:space="preserve">output/pages/111_huvafenfushi-maldives/dining__huvafenfushi.com__dining-umbar.md</t>
  </si>
  <si>
    <t xml:space="preserve">https://rahaaresort.com/dhirunbar/</t>
  </si>
  <si>
    <t xml:space="preserve">Dhirun’Bar - Rahaa Resort</t>
  </si>
  <si>
    <t xml:space="preserve">output/pages/108_rahaa-resort/dining__rahaaresort.com__dhirunbar.md</t>
  </si>
  <si>
    <t xml:space="preserve">https://www.huvafenfushi.com/stay-preferences</t>
  </si>
  <si>
    <t xml:space="preserve">Stay Preferences - Huvafen Fushi Maldives</t>
  </si>
  <si>
    <t xml:space="preserve">output/pages/111_huvafenfushi-maldives/diving__huvafenfushi.com__stay-preferences.md</t>
  </si>
  <si>
    <t xml:space="preserve">https://rahaaresort.com/canoeing-kayaking/</t>
  </si>
  <si>
    <t xml:space="preserve">Canoeing, Kayaking - Rahaa Resort</t>
  </si>
  <si>
    <t xml:space="preserve">output/pages/108_rahaa-resort/overview__rahaaresort.com__canoeing-kayaking.md</t>
  </si>
  <si>
    <t xml:space="preserve">https://rahaaresort.com/explore-rahaa-maldives/experiences/spa-wellness/</t>
  </si>
  <si>
    <t xml:space="preserve">Spa &amp; Wellness - Rahaa Resort</t>
  </si>
  <si>
    <t xml:space="preserve">output/pages/108_rahaa-resort/spa__rahaaresort.com__explore-rahaa-maldives-experiences-spa-wellness.md</t>
  </si>
  <si>
    <t xml:space="preserve">https://www.kudavillingili.com/offers/</t>
  </si>
  <si>
    <t xml:space="preserve">Holiday Offers Maldives | Offers | Kuda Villingili Resort Maldives</t>
  </si>
  <si>
    <t xml:space="preserve">output/pages/105_kuda-villingili-resort-maldives/diving__kudavillingili.com__offers.md</t>
  </si>
  <si>
    <t xml:space="preserve">https://www.huvafenfushi.com/privacy-policy</t>
  </si>
  <si>
    <t xml:space="preserve">Privacy Policy - Huvafen Fushi Maldives</t>
  </si>
  <si>
    <t xml:space="preserve">output/pages/111_huvafenfushi-maldives/diving__huvafenfushi.com__privacy-policy.md</t>
  </si>
  <si>
    <t xml:space="preserve">https://www.kudavillingili.com/accommodation/villas/sunrise-water-villa-with-private-pool/</t>
  </si>
  <si>
    <t xml:space="preserve">Maldives Resorts with Private Pool | Beach Villa | Kuda Villingili</t>
  </si>
  <si>
    <t xml:space="preserve">output/pages/105_kuda-villingili-resort-maldives/diving__kudavillingili.com__accommodation-villas-sunrise-water-villa-with-private-pool.md</t>
  </si>
  <si>
    <t xml:space="preserve">https://www.huvafenfushi.com/bungalows-pavilions</t>
  </si>
  <si>
    <t xml:space="preserve">Luxury Resort Maldives | Accommodation at Huvafen Fushi Maldives</t>
  </si>
  <si>
    <t xml:space="preserve">output/pages/111_huvafenfushi-maldives/diving__huvafenfushi.com__bungalows-pavilions.md</t>
  </si>
  <si>
    <t xml:space="preserve">https://www.kudavillingili.com/blog/categories/?curpage=3</t>
  </si>
  <si>
    <t xml:space="preserve">https://rahaaresort.com/explore-rahaa/experiences/</t>
  </si>
  <si>
    <t xml:space="preserve">output/pages/108_rahaa-resort/excursions__rahaaresort.com__explore-rahaa-experiences.md</t>
  </si>
  <si>
    <t xml:space="preserve">https://www.kudavillingili.com/dining/ocean/</t>
  </si>
  <si>
    <t xml:space="preserve">Seafood Restaurant Maldives | Kuda Villingili Resort Maldives</t>
  </si>
  <si>
    <t xml:space="preserve">output/pages/105_kuda-villingili-resort-maldives/dining__kudavillingili.com__dining-ocean.md</t>
  </si>
  <si>
    <t xml:space="preserve">https://www.huvafenfushi.com/accommodation/two-bedroom-ocean-pavilion-with-pool</t>
  </si>
  <si>
    <t xml:space="preserve">2 Bedroom Villa Maldives | Two Bedroom Ocean Pavilion</t>
  </si>
  <si>
    <t xml:space="preserve">output/pages/111_huvafenfushi-maldives/diving__huvafenfushi.com__accommodation-two-bedroom-ocean-pavilion-with-pool.md</t>
  </si>
  <si>
    <t xml:space="preserve">https://www.huvafenfushi.com/dining</t>
  </si>
  <si>
    <t xml:space="preserve">Restaurants in Maldives | Restaurants in Huvafen Fushi Maldives</t>
  </si>
  <si>
    <t xml:space="preserve">output/pages/111_huvafenfushi-maldives/dining__huvafenfushi.com__dining.md</t>
  </si>
  <si>
    <t xml:space="preserve">https://www.kudavillingili.com/accommodation/residencies/three-bedroom-beach-residence-with-private-pool-with-six-adults/</t>
  </si>
  <si>
    <t xml:space="preserve">Best Maldives Resorts for Families |  | Kuda Villingili Resort</t>
  </si>
  <si>
    <t xml:space="preserve">output/pages/105_kuda-villingili-resort-maldives/diving__kudavillingili.com__accommodation-residencies-three-bedroom-beach-residence-with.md</t>
  </si>
  <si>
    <t xml:space="preserve">https://www.kudavillingili.com/terms-condition/</t>
  </si>
  <si>
    <t xml:space="preserve">Terms &amp; Condition | Kuda Villingili</t>
  </si>
  <si>
    <t xml:space="preserve">output/pages/105_kuda-villingili-resort-maldives/other__kudavillingili.com__terms-condition.md</t>
  </si>
  <si>
    <t xml:space="preserve">https://www.huvafenfushi.com/dining/cardamom</t>
  </si>
  <si>
    <t xml:space="preserve">Candle Light Dinner in Maldives | Cardamom | Huvafen Fushi Maldives</t>
  </si>
  <si>
    <t xml:space="preserve">output/pages/111_huvafenfushi-maldives/dining__huvafenfushi.com__dining-cardamom.md</t>
  </si>
  <si>
    <t xml:space="preserve">https://www.huvafenfushi.com/spa-wellness/obsidian-for-gentlemen</t>
  </si>
  <si>
    <t xml:space="preserve">Spa Treatments Maldives | Wellness Treatments at Huvafen Fushi Maldives</t>
  </si>
  <si>
    <t xml:space="preserve">output/pages/111_huvafenfushi-maldives/dining__huvafenfushi.com__spa-wellness-obsidian-for-gentlemen.md</t>
  </si>
  <si>
    <t xml:space="preserve">https://www.coloursofoblu.com/oblu-select-sangeli</t>
  </si>
  <si>
    <t xml:space="preserve">Maldives Luxury Resort l OBLU SELECT at Sangeli Official Site</t>
  </si>
  <si>
    <t xml:space="preserve">output/pages/115_oblu-select-by-atmosphere-at-sangeli/diving__coloursofoblu.com__oblu-select-sangeli.md</t>
  </si>
  <si>
    <t xml:space="preserve">https://www.huvafenfushi.com/dining/immerse-latitude-4</t>
  </si>
  <si>
    <t xml:space="preserve">Underwater Restaurant Maldives | Immerselatitude 4 | Huvafen Fushi Maldives</t>
  </si>
  <si>
    <t xml:space="preserve">output/pages/111_huvafenfushi-maldives/dining__huvafenfushi.com__dining-immerse-latitude-4.md</t>
  </si>
  <si>
    <t xml:space="preserve">https://www.huvafenfushi.com/accommodation/lagoon-bungalow-with-pool</t>
  </si>
  <si>
    <t xml:space="preserve">Maldives Luxury Villa | Lagoon Bungalow at Huvafen Fushi</t>
  </si>
  <si>
    <t xml:space="preserve">output/pages/111_huvafenfushi-maldives/diving__huvafenfushi.com__accommodation-lagoon-bungalow-with-pool.md</t>
  </si>
  <si>
    <t xml:space="preserve">https://www.huvafenfushi.com/signature-experience/inspirational-spaces</t>
  </si>
  <si>
    <t xml:space="preserve">Inspirational Spaces - Huvafen Fushi Maldives</t>
  </si>
  <si>
    <t xml:space="preserve">output/pages/111_huvafenfushi-maldives/spa__huvafenfushi.com__signature-experience-inspirational-spaces.md</t>
  </si>
  <si>
    <t xml:space="preserve">https://www.huvafenfushi.com/dining/foglianis</t>
  </si>
  <si>
    <t xml:space="preserve">FOGLIANI’S - Huvafen Fushi Maldives</t>
  </si>
  <si>
    <t xml:space="preserve">output/pages/111_huvafenfushi-maldives/dining__huvafenfushi.com__dining-foglianis.md</t>
  </si>
  <si>
    <t xml:space="preserve">https://www.huvafenfushi.com/dining/vinum</t>
  </si>
  <si>
    <t xml:space="preserve">Maldives Resort Bar | Underground Vinum Bar at Huvafen Fushi Maldives</t>
  </si>
  <si>
    <t xml:space="preserve">output/pages/111_huvafenfushi-maldives/dining__huvafenfushi.com__dining-vinum.md</t>
  </si>
  <si>
    <t xml:space="preserve">https://www.huvafenfushi.com/dining/rock-dinner</t>
  </si>
  <si>
    <t xml:space="preserve">Maldives Candle Light Dinner | Huvafen Fushi Maldives</t>
  </si>
  <si>
    <t xml:space="preserve">output/pages/111_huvafenfushi-maldives/dining__huvafenfushi.com__dining-rock-dinner.md</t>
  </si>
  <si>
    <t xml:space="preserve">https://www.huvafenfushi.com/offers/a-huvafen-fushi-love-retreat</t>
  </si>
  <si>
    <t xml:space="preserve">Best Maldives Honeymoon Package | Huvafen Fushi Love retreat</t>
  </si>
  <si>
    <t xml:space="preserve">output/pages/111_huvafenfushi-maldives/wedding__huvafenfushi.com__offers-a-huvafen-fushi-love-retreat.md</t>
  </si>
  <si>
    <t xml:space="preserve">https://www.kudavillingili.com/wellness/the-spa/</t>
  </si>
  <si>
    <t xml:space="preserve">Best Spa in Maldives | Kuda Villingili Resort Maldives</t>
  </si>
  <si>
    <t xml:space="preserve">output/pages/105_kuda-villingili-resort-maldives/spa__kudavillingili.com__wellness-the-spa.md</t>
  </si>
  <si>
    <t xml:space="preserve">https://www.kudavillingili.com/accommodation/villas/sunrise-beach-villa-with-private-pool/</t>
  </si>
  <si>
    <t xml:space="preserve">Maldives Beach Villas | Water Villa | Kuda Villingili</t>
  </si>
  <si>
    <t xml:space="preserve">output/pages/105_kuda-villingili-resort-maldives/diving__kudavillingili.com__accommodation-villas-sunrise-beach-villa-with-private-pool.md</t>
  </si>
  <si>
    <t xml:space="preserve">https://www.huvafenfushi.com/spa-wellness/huvafen-iconics</t>
  </si>
  <si>
    <t xml:space="preserve">Spa in Maldives | Huvafen Fushi Maldives</t>
  </si>
  <si>
    <t xml:space="preserve">output/pages/111_huvafenfushi-maldives/spa__huvafenfushi.com__spa-wellness-huvafen-iconics.md</t>
  </si>
  <si>
    <t xml:space="preserve">https://www.huvafenfushi.com/accommodation/lagoon-pavilion-with-pool</t>
  </si>
  <si>
    <t xml:space="preserve">Luxury Water Villa Maldives | 2-Bedroom Pavilion | Huvafen Fushi</t>
  </si>
  <si>
    <t xml:space="preserve">output/pages/111_huvafenfushi-maldives/diving__huvafenfushi.com__accommodation-lagoon-pavilion-with-pool.md</t>
  </si>
  <si>
    <t xml:space="preserve">https://www.huvafenfushi.com/sustainability</t>
  </si>
  <si>
    <t xml:space="preserve">Sustainability - Huvafen Fushi Maldives</t>
  </si>
  <si>
    <t xml:space="preserve">output/pages/111_huvafenfushi-maldives/diving__huvafenfushi.com__sustainability.md</t>
  </si>
  <si>
    <t xml:space="preserve">https://www.kudavillingili.com/blog/category/wellness/</t>
  </si>
  <si>
    <t xml:space="preserve">https://www.kudavillingili.com/experiences/the-library/</t>
  </si>
  <si>
    <t xml:space="preserve">The Library | Kuda Villingili</t>
  </si>
  <si>
    <t xml:space="preserve">output/pages/105_kuda-villingili-resort-maldives/excursions__kudavillingili.com__experiences-the-library.md</t>
  </si>
  <si>
    <t xml:space="preserve">https://www.kudavillingili.com/blog/kuda-villingili-resort-maldives-redefining-luxury-island-living/</t>
  </si>
  <si>
    <t xml:space="preserve">Kuda Villingili Resort Maldives: Redefining Luxury Island Living | Kuda Villingili</t>
  </si>
  <si>
    <t xml:space="preserve">output/pages/105_kuda-villingili-resort-maldives/diving__kudavillingili.com__blog-kuda-villingili-resort-maldives-redefining-luxury-islan.md</t>
  </si>
  <si>
    <t xml:space="preserve">https://www.huvafenfushi.com/signature-experience/weddings</t>
  </si>
  <si>
    <t xml:space="preserve">Weddings - Huvafen Fushi Maldives</t>
  </si>
  <si>
    <t xml:space="preserve">output/pages/111_huvafenfushi-maldives/wedding__huvafenfushi.com__signature-experience-weddings.md</t>
  </si>
  <si>
    <t xml:space="preserve">https://www.huvafenfushi.com/offers/long-stay-deal</t>
  </si>
  <si>
    <t xml:space="preserve">Best Maldives Package | Long Stay Deal at Huvafen Fushi</t>
  </si>
  <si>
    <t xml:space="preserve">output/pages/111_huvafenfushi-maldives/diving__huvafenfushi.com__offers-long-stay-deal.md</t>
  </si>
  <si>
    <t xml:space="preserve">https://www.kudavillingili.com/romance/</t>
  </si>
  <si>
    <t xml:space="preserve">Best Maldives Resorts for Couples | Kuda Villingili Resort Maldives</t>
  </si>
  <si>
    <t xml:space="preserve">output/pages/105_kuda-villingili-resort-maldives/wedding__kudavillingili.com__romance.md</t>
  </si>
  <si>
    <t xml:space="preserve">https://www.kudavillingili.com/sustainability/</t>
  </si>
  <si>
    <t xml:space="preserve">Eco Tourism Maldives | Kuda Villingili Resort Maldives</t>
  </si>
  <si>
    <t xml:space="preserve">output/pages/105_kuda-villingili-resort-maldives/diving__kudavillingili.com__sustainability.md</t>
  </si>
  <si>
    <t xml:space="preserve">https://www.huvafenfushi.com/offers/book-direct-for-exclusive-benefits</t>
  </si>
  <si>
    <t xml:space="preserve">Book Direct for Exclusive Benefits - Huvafen Fushi Maldives</t>
  </si>
  <si>
    <t xml:space="preserve">output/pages/111_huvafenfushi-maldives/diving__huvafenfushi.com__offers-book-direct-for-exclusive-benefits.md</t>
  </si>
  <si>
    <t xml:space="preserve">https://www.huvafenfushi.com/careers</t>
  </si>
  <si>
    <t xml:space="preserve">Careers - Huvafen Fushi Maldives</t>
  </si>
  <si>
    <t xml:space="preserve">output/pages/111_huvafenfushi-maldives/diving__huvafenfushi.com__careers.md</t>
  </si>
  <si>
    <t xml:space="preserve">https://www.niyama.com/</t>
  </si>
  <si>
    <t xml:space="preserve">Maldives Luxury Resort | Niyama Private Islands Maldives</t>
  </si>
  <si>
    <t xml:space="preserve">output/pages/117_niyama-maldives/diving__niyama.com__home.md</t>
  </si>
  <si>
    <t xml:space="preserve">https://www.kudavillingili.com/blog/archive/</t>
  </si>
  <si>
    <t xml:space="preserve">https://www.huvafenfushi.com/accommodation/three-bedroom-beach-pavilion-with-pool</t>
  </si>
  <si>
    <t xml:space="preserve">3 Bedroom Villa Maldives | 3-Bedroom Pavilion | Huvafen Fushi</t>
  </si>
  <si>
    <t xml:space="preserve">output/pages/111_huvafenfushi-maldives/diving__huvafenfushi.com__accommodation-three-bedroom-beach-pavilion-with-pool.md</t>
  </si>
  <si>
    <t xml:space="preserve">https://www.kudavillingili.com/blog/easter-in-the-maldives-a-candy-coloured-island-escape-at-kuda-villingili-resort/</t>
  </si>
  <si>
    <t xml:space="preserve">Easter in the Maldives: A Candy-Coloured Island Escape at Kuda Villingili Resort | Kuda Villingili</t>
  </si>
  <si>
    <t xml:space="preserve">output/pages/105_kuda-villingili-resort-maldives/diving__kudavillingili.com__blog-easter-in-the-maldives-a-candy-coloured-island-escape-a.md</t>
  </si>
  <si>
    <t xml:space="preserve">https://www.huvafenfushi.com/offers/dive-dine-decompress</t>
  </si>
  <si>
    <t xml:space="preserve">DIVE, DINE &amp; DECOMPRESS - Huvafen Fushi Maldives</t>
  </si>
  <si>
    <t xml:space="preserve">output/pages/111_huvafenfushi-maldives/diving__huvafenfushi.com__offers-dive-dine-decompress.md</t>
  </si>
  <si>
    <t xml:space="preserve">https://www.huvafenfushi.com/dining/immerselatitude-4-underwater-dinner</t>
  </si>
  <si>
    <t xml:space="preserve">Maldives Resort Underwater Restaurant | Huvafen Fushi Maldives</t>
  </si>
  <si>
    <t xml:space="preserve">output/pages/111_huvafenfushi-maldives/dining__huvafenfushi.com__dining-immerselatitude-4-underwater-dinner.md</t>
  </si>
  <si>
    <t xml:space="preserve">https://www.kudavillingili.com/surfing/</t>
  </si>
  <si>
    <t xml:space="preserve">Maldives Surf Resorts | Kuda Villingili Resort Maldives</t>
  </si>
  <si>
    <t xml:space="preserve">output/pages/105_kuda-villingili-resort-maldives/diving__kudavillingili.com__surfing.md</t>
  </si>
  <si>
    <t xml:space="preserve">https://www.huvafenfushi.com/spa-wellness/aromatherapy-associates</t>
  </si>
  <si>
    <t xml:space="preserve">Spa Treatments Maldives | Aromatherapy Associates at Huvafen Fushi Maldives</t>
  </si>
  <si>
    <t xml:space="preserve">output/pages/111_huvafenfushi-maldives/dining__huvafenfushi.com__spa-wellness-aromatherapy-associates.md</t>
  </si>
  <si>
    <t xml:space="preserve">https://www.kudavillingili.com/blog/2026/?curpage=1</t>
  </si>
  <si>
    <t xml:space="preserve">https://www.sunsiyam.com/sun-siyam-iru-veli/</t>
  </si>
  <si>
    <t xml:space="preserve">Sun Siyam Iru Veli | 5 Star Resort in Maldives</t>
  </si>
  <si>
    <t xml:space="preserve">output/pages/118_sun-siyam-iru-veli-maldives/diving__sunsiyam.com__sun-siyam-iru-veli.md</t>
  </si>
  <si>
    <t xml:space="preserve">https://www.kudavillingili.com/experiences/</t>
  </si>
  <si>
    <t xml:space="preserve">Maldives Things to Do and See | Kuda Villingili Resort Maldives</t>
  </si>
  <si>
    <t xml:space="preserve">output/pages/105_kuda-villingili-resort-maldives/diving__kudavillingili.com__experiences.md</t>
  </si>
  <si>
    <t xml:space="preserve">https://www.kudavillingili.com/accommodation/</t>
  </si>
  <si>
    <t xml:space="preserve">Best Resorts in Maldives | Kuda Villingili Resort Maldives</t>
  </si>
  <si>
    <t xml:space="preserve">output/pages/105_kuda-villingili-resort-maldives/diving__kudavillingili.com__accommodation.md</t>
  </si>
  <si>
    <t xml:space="preserve">https://www.sunsiyam.com/sun-siyam-iru-veli/offers/family-offer/</t>
  </si>
  <si>
    <t xml:space="preserve">Maldives Family Holiday Offer | Sun Siyam Iru Veli</t>
  </si>
  <si>
    <t xml:space="preserve">output/pages/118_sun-siyam-iru-veli-maldives/diving__sunsiyam.com__sun-siyam-iru-veli-offers-family-offer.md</t>
  </si>
  <si>
    <t xml:space="preserve">https://www.huvafenfushi.com/signature-experience/water-adventures</t>
  </si>
  <si>
    <t xml:space="preserve">Water Adventures - Huvafen Fushi Maldives</t>
  </si>
  <si>
    <t xml:space="preserve">output/pages/111_huvafenfushi-maldives/diving__huvafenfushi.com__signature-experience-water-adventures.md</t>
  </si>
  <si>
    <t xml:space="preserve">https://www.kudavillingili.com/wellness/wellbeing/</t>
  </si>
  <si>
    <t xml:space="preserve">Wellness Resort Maldives | Kuda Villingili Resort Maldives</t>
  </si>
  <si>
    <t xml:space="preserve">output/pages/105_kuda-villingili-resort-maldives/spa__kudavillingili.com__wellness-wellbeing.md</t>
  </si>
  <si>
    <t xml:space="preserve">https://www.huvafenfushi.com/gallery</t>
  </si>
  <si>
    <t xml:space="preserve">Gallery - Huvafen Fushi Maldives</t>
  </si>
  <si>
    <t xml:space="preserve">output/pages/111_huvafenfushi-maldives/diving__huvafenfushi.com__gallery.md</t>
  </si>
  <si>
    <t xml:space="preserve">https://www.kudavillingili.com/blog/category/celebrations/?curpage=2</t>
  </si>
  <si>
    <t xml:space="preserve">Celebrations | Kuda Villingili</t>
  </si>
  <si>
    <t xml:space="preserve">output/pages/105_kuda-villingili-resort-maldives/wedding__kudavillingili.com__blog-category-celebrations.md</t>
  </si>
  <si>
    <t xml:space="preserve">https://www.huvafenfushi.com/dining/sandbank-dinner</t>
  </si>
  <si>
    <t xml:space="preserve">Maldives Romantic Dinner | Sandbank Dinner at Huvafen Fushi Maldives</t>
  </si>
  <si>
    <t xml:space="preserve">output/pages/111_huvafenfushi-maldives/dining__huvafenfushi.com__dining-sandbank-dinner.md</t>
  </si>
  <si>
    <t xml:space="preserve">https://www.kudavillingili.com/blog/category/celebrations/</t>
  </si>
  <si>
    <t xml:space="preserve">https://www.huvafenfushi.com/spa-wellness/dhimaalis-maldivian-experience</t>
  </si>
  <si>
    <t xml:space="preserve">NATURA BISSE - Huvafen Fushi Maldives</t>
  </si>
  <si>
    <t xml:space="preserve">output/pages/111_huvafenfushi-maldives/spa__huvafenfushi.com__spa-wellness-dhimaalis-maldivian-experience.md</t>
  </si>
  <si>
    <t xml:space="preserve">https://www.huvafenfushi.com/offers/eid-serenity-at-huvafen-fushi-cn</t>
  </si>
  <si>
    <r>
      <rPr>
        <sz val="11"/>
        <color theme="1"/>
        <rFont val="WenQuanYi Zen Hei"/>
        <family val="2"/>
      </rPr>
      <t xml:space="preserve">芙花芬岛五一悠享假期 </t>
    </r>
    <r>
      <rPr>
        <sz val="11"/>
        <color theme="1"/>
        <rFont val="Calibri"/>
        <family val="2"/>
        <charset val="1"/>
      </rPr>
      <t xml:space="preserve">- Huvafen Fushi Maldives</t>
    </r>
  </si>
  <si>
    <t xml:space="preserve">output/pages/111_huvafenfushi-maldives/diving__huvafenfushi.com__offers-eid-serenity-at-huvafen-fushi-cn.md</t>
  </si>
  <si>
    <t xml:space="preserve">https://www.kudavillingili.com/offers/surf-offer/</t>
  </si>
  <si>
    <t xml:space="preserve">Surf Offer | Kuda Villingili Resort Maldives | Luxury Resort in Maldives</t>
  </si>
  <si>
    <t xml:space="preserve">output/pages/105_kuda-villingili-resort-maldives/diving__kudavillingili.com__offers-surf-offer.md</t>
  </si>
  <si>
    <t xml:space="preserve">https://www.sunsiyam.com/sun-siyam-iru-veli/wellness-enquiry/</t>
  </si>
  <si>
    <t xml:space="preserve">Wellness Enquiry | Sun Siyam Iru Veli Resort, Maldives</t>
  </si>
  <si>
    <t xml:space="preserve">output/pages/118_sun-siyam-iru-veli-maldives/spa__sunsiyam.com__sun-siyam-iru-veli-wellness-enquiry.md</t>
  </si>
  <si>
    <t xml:space="preserve">https://www.huvafenfushi.com/dining/raw</t>
  </si>
  <si>
    <t xml:space="preserve">Best Restaurants in Maldives | Raw, Organic Food | Huvafen Fushi Maldives</t>
  </si>
  <si>
    <t xml:space="preserve">output/pages/111_huvafenfushi-maldives/dining__huvafenfushi.com__dining-raw.md</t>
  </si>
  <si>
    <t xml:space="preserve">https://www.kudavillingili.com/romance/destination-dining/</t>
  </si>
  <si>
    <t xml:space="preserve">Destination Dining in Maldives | Kuda Villingili Resort Maldives</t>
  </si>
  <si>
    <t xml:space="preserve">output/pages/105_kuda-villingili-resort-maldives/wedding__kudavillingili.com__romance-destination-dining.md</t>
  </si>
  <si>
    <t xml:space="preserve">https://www.huvafenfushi.com/terms-conditions-careers</t>
  </si>
  <si>
    <t xml:space="preserve">Terms &amp; Conditions Careers - Huvafen Fushi Maldives</t>
  </si>
  <si>
    <t xml:space="preserve">output/pages/111_huvafenfushi-maldives/diving__huvafenfushi.com__terms-conditions-careers.md</t>
  </si>
  <si>
    <t xml:space="preserve">https://www.sunsiyam.com/sun-siyam-iru-veli/experiences/pool-party/</t>
  </si>
  <si>
    <t xml:space="preserve">Pool Party in the Maldives | Sun Siyam Iru Veli, 5 Star Resort</t>
  </si>
  <si>
    <t xml:space="preserve">output/pages/118_sun-siyam-iru-veli-maldives/diving__sunsiyam.com__sun-siyam-iru-veli-experiences-pool-party.md</t>
  </si>
  <si>
    <t xml:space="preserve">https://www.huvafenfushi.com/dining/infinity-seafood-sensation</t>
  </si>
  <si>
    <t xml:space="preserve">Seafood Maldives | Huvafen Fushi Maldives</t>
  </si>
  <si>
    <t xml:space="preserve">output/pages/111_huvafenfushi-maldives/dining__huvafenfushi.com__dining-infinity-seafood-sensation.md</t>
  </si>
  <si>
    <t xml:space="preserve">https://www.kudavillingili.com/blog/active-island-living-discover-kuda-villingilis-world-class-sports-and-fitness-offerings/</t>
  </si>
  <si>
    <t xml:space="preserve">Active Island Living: Discover Kuda Villingili’s World-Class Sports and Fitness Offerings | Kuda Villingili</t>
  </si>
  <si>
    <t xml:space="preserve">output/pages/105_kuda-villingili-resort-maldives/excursions__kudavillingili.com__blog-active-island-living-discover-kuda-villingilis-world-cl.md</t>
  </si>
  <si>
    <t xml:space="preserve">https://www.sunsiyam.com/sun-siyam-iru-veli/restaurants-bars/</t>
  </si>
  <si>
    <t xml:space="preserve">Exquisite Dining Experiences at Sun Siyam Iru Veli Resort</t>
  </si>
  <si>
    <t xml:space="preserve">output/pages/118_sun-siyam-iru-veli-maldives/dining__sunsiyam.com__sun-siyam-iru-veli-restaurants-bars.md</t>
  </si>
  <si>
    <t xml:space="preserve">https://www.huvafenfushi.com/spa-wellness/margarat-dabbs</t>
  </si>
  <si>
    <t xml:space="preserve">Spa Treatments Maldives | Nail Treatments at Huvafen Fushi Maldives</t>
  </si>
  <si>
    <t xml:space="preserve">output/pages/111_huvafenfushi-maldives/dining__huvafenfushi.com__spa-wellness-margarat-dabbs.md</t>
  </si>
  <si>
    <t xml:space="preserve">https://www.huvafenfushi.com/sustainability-key-policies</t>
  </si>
  <si>
    <t xml:space="preserve">Sustainability key policies - Huvafen Fushi Maldives</t>
  </si>
  <si>
    <t xml:space="preserve">output/pages/111_huvafenfushi-maldives/diving__huvafenfushi.com__sustainability-key-policies.md</t>
  </si>
  <si>
    <t xml:space="preserve">https://www.huvafenfushi.com/offers/soul-sanctuary-beach-house-pavilion</t>
  </si>
  <si>
    <t xml:space="preserve">The Soul Sanctuary - Huvafen Fushi Maldives</t>
  </si>
  <si>
    <t xml:space="preserve">output/pages/111_huvafenfushi-maldives/diving__huvafenfushi.com__offers-soul-sanctuary-beach-house-pavilion.md</t>
  </si>
  <si>
    <t xml:space="preserve">https://www.huvafenfushi.com/offers/flexible-rate</t>
  </si>
  <si>
    <t xml:space="preserve">Holiday Deals to Maldives | Best Available Rate at Huvafen Fushi</t>
  </si>
  <si>
    <t xml:space="preserve">output/pages/111_huvafenfushi-maldives/diving__huvafenfushi.com__offers-flexible-rate.md</t>
  </si>
  <si>
    <t xml:space="preserve">https://www.huvafenfushi.com/offers/early-booker-deal</t>
  </si>
  <si>
    <t xml:space="preserve">Maldives Resorts Special Offers | Early Booker Deal Huvafen Fushi</t>
  </si>
  <si>
    <t xml:space="preserve">output/pages/111_huvafenfushi-maldives/diving__huvafenfushi.com__offers-early-booker-deal.md</t>
  </si>
  <si>
    <t xml:space="preserve">https://www.sunsiyam.com/sun-siyam-iru-veli/offers/free-transfer-offer/</t>
  </si>
  <si>
    <t xml:space="preserve">Free Transfer Offer | Sun Siyam Iru Veli, Maldives</t>
  </si>
  <si>
    <t xml:space="preserve">output/pages/118_sun-siyam-iru-veli-maldives/diving__sunsiyam.com__sun-siyam-iru-veli-offers-free-transfer-offer.md</t>
  </si>
  <si>
    <t xml:space="preserve">https://www.sunsiyam.com/sun-siyam-iru-veli/leisure-activities/excursions/</t>
  </si>
  <si>
    <t xml:space="preserve">Maldives Day Trips | Siyam World Luxury All Inclusive Resort</t>
  </si>
  <si>
    <t xml:space="preserve">output/pages/118_sun-siyam-iru-veli-maldives/diving__sunsiyam.com__sun-siyam-iru-veli-leisure-activities-excursions.md</t>
  </si>
  <si>
    <t xml:space="preserve">https://www.sunsiyam.com/sun-siyam-iru-veli/experiences/sandbank-bbq/</t>
  </si>
  <si>
    <t xml:space="preserve">Sunset Fishing in the Maldives | Sun Siyam Iru Veli 5 Star Resort</t>
  </si>
  <si>
    <t xml:space="preserve">output/pages/118_sun-siyam-iru-veli-maldives/diving__sunsiyam.com__sun-siyam-iru-veli-experiences-sandbank-bbq.md</t>
  </si>
  <si>
    <t xml:space="preserve">https://nova-maldives.com/</t>
  </si>
  <si>
    <t xml:space="preserve">Maldives All Inclusive Resorts - Nova Maldives Official Site</t>
  </si>
  <si>
    <t xml:space="preserve">output/pages/116_nova-maldives/diving__nova-maldives.com__home.md</t>
  </si>
  <si>
    <t xml:space="preserve">https://www.sunsiyam.com/sun-siyam-iru-veli/leisure-activities/watersports/</t>
  </si>
  <si>
    <t xml:space="preserve">Maldives Water Sports | Siyam World Luxury Resort</t>
  </si>
  <si>
    <t xml:space="preserve">output/pages/118_sun-siyam-iru-veli-maldives/diving__sunsiyam.com__sun-siyam-iru-veli-leisure-activities-watersports.md</t>
  </si>
  <si>
    <t xml:space="preserve">https://www.sunsiyam.com/sun-siyam-iru-veli/offers/</t>
  </si>
  <si>
    <t xml:space="preserve">Maldives Resort Offers &amp; Packages | Sun Siyam Iru Veli</t>
  </si>
  <si>
    <t xml:space="preserve">output/pages/118_sun-siyam-iru-veli-maldives/diving__sunsiyam.com__sun-siyam-iru-veli-offers.md</t>
  </si>
  <si>
    <t xml:space="preserve">https://bandosmaldives.com/</t>
  </si>
  <si>
    <t xml:space="preserve">Maldives Island Resorts | Bandos Island Resort Maldives Official Site</t>
  </si>
  <si>
    <t xml:space="preserve">output/pages/120_bandos-maldives/diving__bandosmaldives.com__home.md</t>
  </si>
  <si>
    <t xml:space="preserve">https://bandosmaldives.com/privacy-policy/</t>
  </si>
  <si>
    <t xml:space="preserve">Privacy Policy | Bandos Maldives Resort</t>
  </si>
  <si>
    <t xml:space="preserve">output/pages/120_bandos-maldives/diving__bandosmaldives.com__privacy-policy.md</t>
  </si>
  <si>
    <t xml:space="preserve">https://www.sunsiyam.com/sun-siyam-iru-veli/experiences/movie-under-the-stars/</t>
  </si>
  <si>
    <t xml:space="preserve">Movie Under the Stars at Sun Siyam Iru Veli</t>
  </si>
  <si>
    <t xml:space="preserve">output/pages/118_sun-siyam-iru-veli-maldives/excursions__sunsiyam.com__sun-siyam-iru-veli-experiences-movie-under-the-stars.md</t>
  </si>
  <si>
    <t xml:space="preserve">https://bandosmaldives.com/news/bandos-maldives-geared-up-for-international-housekeeping-week-2024/</t>
  </si>
  <si>
    <t xml:space="preserve">Bandos Maldives geared up for International Housekeeping Week 2024 - Bandos Maldives</t>
  </si>
  <si>
    <t xml:space="preserve">output/pages/120_bandos-maldives/diving__bandosmaldives.com__news-bandos-maldives-geared-up-for-international-housekeepin.md</t>
  </si>
  <si>
    <t xml:space="preserve">https://bandosmaldives.com/accommodation/beach-pool-villa/</t>
  </si>
  <si>
    <t xml:space="preserve">Beach Pool Villa Maldives | Luxury Beachfront Accommodation</t>
  </si>
  <si>
    <t xml:space="preserve">output/pages/120_bandos-maldives/diving__bandosmaldives.com__accommodation-beach-pool-villa.md</t>
  </si>
  <si>
    <t xml:space="preserve">https://bandosmaldives.com/accommodation/premium-beach-villa/</t>
  </si>
  <si>
    <t xml:space="preserve">Beach Villa Resort Maldives | Premium Beach Villa at Bandos</t>
  </si>
  <si>
    <t xml:space="preserve">output/pages/120_bandos-maldives/diving__bandosmaldives.com__accommodation-premium-beach-villa.md</t>
  </si>
  <si>
    <t xml:space="preserve">https://bandosmaldives.com/offers/resident-offer/</t>
  </si>
  <si>
    <t xml:space="preserve">Maldives Special Offers | Book Direct Offer | Bandos Maldives</t>
  </si>
  <si>
    <t xml:space="preserve">output/pages/120_bandos-maldives/diving__bandosmaldives.com__offers-resident-offer.md</t>
  </si>
  <si>
    <t xml:space="preserve">https://bandosmaldives.com/spa/</t>
  </si>
  <si>
    <t xml:space="preserve">Maldives Spa Resort | Spa &amp; Wellness at Bandos Maldives</t>
  </si>
  <si>
    <t xml:space="preserve">output/pages/120_bandos-maldives/spa__bandosmaldives.com__spa.md</t>
  </si>
  <si>
    <t xml:space="preserve">https://www.sunsiyam.com/sun-siyam-iru-veli/experiences/pool-parties/</t>
  </si>
  <si>
    <t xml:space="preserve">output/pages/118_sun-siyam-iru-veli-maldives/diving__sunsiyam.com__sun-siyam-iru-veli-experiences-pool-parties.md</t>
  </si>
  <si>
    <t xml:space="preserve">https://www.sunsiyam.com/sun-siyam-iru-veli/experiences/cinema-by-moonlight/</t>
  </si>
  <si>
    <t xml:space="preserve">output/pages/118_sun-siyam-iru-veli-maldives/excursions__sunsiyam.com__sun-siyam-iru-veli-experiences-cinema-by-moonlight.md</t>
  </si>
  <si>
    <t xml:space="preserve">https://bandosmaldives.com/news/bandos-maldives-shines-with-16-awards-at-hotel-asia-culinary-challenge-2024/</t>
  </si>
  <si>
    <t xml:space="preserve">Bandos Maldives Shines with 16 Awards at Hotel Asia Culinary Challenge 2024 - Bandos Maldives</t>
  </si>
  <si>
    <t xml:space="preserve">output/pages/120_bandos-maldives/dining__bandosmaldives.com__news-bandos-maldives-shines-with-16-awards-at-hotel-asia-cul.md</t>
  </si>
  <si>
    <t xml:space="preserve">https://www.sunsiyam.com/sun-siyam-iru-veli/accommodation/</t>
  </si>
  <si>
    <t xml:space="preserve">5 Star Hotel &amp; Ocean Villas in Maldives - Sun Siyam Iru Veli Accommodation</t>
  </si>
  <si>
    <t xml:space="preserve">output/pages/118_sun-siyam-iru-veli-maldives/diving__sunsiyam.com__sun-siyam-iru-veli-accommodation.md</t>
  </si>
  <si>
    <t xml:space="preserve">https://bandosmaldives.com/accommodation/garden-villas/</t>
  </si>
  <si>
    <t xml:space="preserve">GARDEN VILLAS - Bandos Maldives</t>
  </si>
  <si>
    <t xml:space="preserve">output/pages/120_bandos-maldives/diving__bandosmaldives.com__accommodation-garden-villas.md</t>
  </si>
  <si>
    <t xml:space="preserve">https://bandosmaldives.com/offers/</t>
  </si>
  <si>
    <t xml:space="preserve">Offers - Bandos Maldives</t>
  </si>
  <si>
    <t xml:space="preserve">output/pages/120_bandos-maldives/diving__bandosmaldives.com__offers.md</t>
  </si>
  <si>
    <t xml:space="preserve">https://bandosmaldives.com/news/island-of-hospitality/</t>
  </si>
  <si>
    <t xml:space="preserve">Island of Hospitality - Bandos Maldives</t>
  </si>
  <si>
    <t xml:space="preserve">output/pages/120_bandos-maldives/diving__bandosmaldives.com__news-island-of-hospitality.md</t>
  </si>
  <si>
    <t xml:space="preserve">https://nova-maldives.com/blog/post/7-essential-travel-tips-for-your-trip-to-the-maldives/</t>
  </si>
  <si>
    <t xml:space="preserve">Tips for Travelling to Maldives | Blogs | Nova Maldives Resort</t>
  </si>
  <si>
    <t xml:space="preserve">output/pages/116_nova-maldives/diving__nova-maldives.com__blog-post-7-essential-travel-tips-for-your-trip-to-the-maldi.md</t>
  </si>
  <si>
    <t xml:space="preserve">https://bandosmaldives.com/contact-us/</t>
  </si>
  <si>
    <t xml:space="preserve">Bandos Maldives Contact | Bandos Maldives Holiday Resorts</t>
  </si>
  <si>
    <t xml:space="preserve">output/pages/120_bandos-maldives/diving__bandosmaldives.com__contact-us.md</t>
  </si>
  <si>
    <t xml:space="preserve">https://www.sunsiyam.com/sun-siyam-iru-veli/experiences/sunset-fishing-bbq-on-sandbank/</t>
  </si>
  <si>
    <t xml:space="preserve">output/pages/118_sun-siyam-iru-veli-maldives/diving__sunsiyam.com__sun-siyam-iru-veli-experiences-sunset-fishing-bbq-on-sandban.md</t>
  </si>
  <si>
    <t xml:space="preserve">https://bandosmaldives.com/news/the-best-time-for-diving-in-the-maldives-a-seasonal-guide/</t>
  </si>
  <si>
    <t xml:space="preserve">Discover Our Seasonal Guide to Diving in Maldives</t>
  </si>
  <si>
    <t xml:space="preserve">output/pages/120_bandos-maldives/diving__bandosmaldives.com__news-the-best-time-for-diving-in-the-maldives-a-seasonal-gui.md</t>
  </si>
  <si>
    <t xml:space="preserve">https://www.sunsiyam.com/sun-siyam-iru-veli/experiences/local-island-experience/</t>
  </si>
  <si>
    <t xml:space="preserve">Local Island Experience | Sun Siyam Iru Veli</t>
  </si>
  <si>
    <t xml:space="preserve">output/pages/118_sun-siyam-iru-veli-maldives/excursions__sunsiyam.com__sun-siyam-iru-veli-experiences-local-island-experience.md</t>
  </si>
  <si>
    <t xml:space="preserve">https://bandosmaldives.com/news/bandos-maldives-clinches-victory-at-vam-resort-volleyball-champions-league-2024/</t>
  </si>
  <si>
    <t xml:space="preserve">Bandos Maldives Clinches Victory at VAM Resort Volleyball Champions League 2024 - Bandos Maldives</t>
  </si>
  <si>
    <t xml:space="preserve">output/pages/120_bandos-maldives/diving__bandosmaldives.com__news-bandos-maldives-clinches-victory-at-vam-resort-volleyba.md</t>
  </si>
  <si>
    <t xml:space="preserve">https://www.sunsiyam.com/sun-siyam-iru-veli/experiences/</t>
  </si>
  <si>
    <t xml:space="preserve">Maldives Experiences &amp; Attractions at Sun Siyam Iru Veli</t>
  </si>
  <si>
    <t xml:space="preserve">output/pages/118_sun-siyam-iru-veli-maldives/diving__sunsiyam.com__sun-siyam-iru-veli-experiences.md</t>
  </si>
  <si>
    <t xml:space="preserve">https://bandosmaldives.com/news/bandos-maldives-awarded-booking-com-traveller-review-award-2026/</t>
  </si>
  <si>
    <t xml:space="preserve">Bandos Maldives Awarded Booking.com Traveller Review Award 2026</t>
  </si>
  <si>
    <t xml:space="preserve">output/pages/120_bandos-maldives/diving__bandosmaldives.com__news-bandos-maldives-awarded-booking-com-traveller-review-aw.md</t>
  </si>
  <si>
    <t xml:space="preserve">https://bandosmaldives.com/news/bandos-maldives-wins-indian-oceans-best-dive-resort-in-world-travel-awards-2024/</t>
  </si>
  <si>
    <t xml:space="preserve">Bandos Maldives Wins Indian Ocean's Best Dive Resort in World Travel Awards 2024 - Bandos Maldives</t>
  </si>
  <si>
    <t xml:space="preserve">output/pages/120_bandos-maldives/diving__bandosmaldives.com__news-bandos-maldives-wins-indian-oceans-best-dive-resort-in-.md</t>
  </si>
  <si>
    <t xml:space="preserve">https://www.sunsiyam.com/sun-siyam-iru-veli/leisure-activities/</t>
  </si>
  <si>
    <t xml:space="preserve">Facilities | Maldives Water Sports &amp; Diving | Sun Siyam Iru Veli</t>
  </si>
  <si>
    <t xml:space="preserve">output/pages/118_sun-siyam-iru-veli-maldives/diving__sunsiyam.com__sun-siyam-iru-veli-leisure-activities.md</t>
  </si>
  <si>
    <t xml:space="preserve">https://bandosmaldives.com/news/reprehenderit-in-consequat-occaecat/</t>
  </si>
  <si>
    <t xml:space="preserve">Exclusive Offer: Special Package for Locals &amp; Work Permit Holders - Bandos Maldives</t>
  </si>
  <si>
    <t xml:space="preserve">output/pages/120_bandos-maldives/diving__bandosmaldives.com__news-reprehenderit-in-consequat-occaecat.md</t>
  </si>
  <si>
    <t xml:space="preserve">https://bandosmaldives.com/news/bandos-maldives-fb-team-triumphs-at-fham-2024/</t>
  </si>
  <si>
    <t xml:space="preserve">Bandos Maldives F&amp;B Team Triumphs at FHAM 2024 - Bandos Maldives</t>
  </si>
  <si>
    <t xml:space="preserve">output/pages/120_bandos-maldives/diving__bandosmaldives.com__news-bandos-maldives-fb-team-triumphs-at-fham-2024.md</t>
  </si>
  <si>
    <t xml:space="preserve">https://bandosmaldives.com/meetings/</t>
  </si>
  <si>
    <t xml:space="preserve">Meeting Venues Maldives | Meetings at Bandos Maldives</t>
  </si>
  <si>
    <t xml:space="preserve">output/pages/120_bandos-maldives/events__bandosmaldives.com__meetings.md</t>
  </si>
  <si>
    <t xml:space="preserve">https://nova-maldives.com/blog/post/when-is-the-best-time-to-visit-the-maldives/</t>
  </si>
  <si>
    <t xml:space="preserve">Best Time To Travel To The Maldives | Blogs | Nova Maldives</t>
  </si>
  <si>
    <t xml:space="preserve">output/pages/116_nova-maldives/diving__nova-maldives.com__blog-post-when-is-the-best-time-to-visit-the-maldives.md</t>
  </si>
  <si>
    <t xml:space="preserve">https://bandosmaldives.com/news/bandos-maldives-upholds-green-globe-certification-as-a-sign-of-commitment-to-sustainability/</t>
  </si>
  <si>
    <t xml:space="preserve">Bandos Maldives Wins Green Globe Certification as a Sign of Commitment to Sustainability - Bandos Maldives</t>
  </si>
  <si>
    <t xml:space="preserve">output/pages/120_bandos-maldives/diving__bandosmaldives.com__news-bandos-maldives-upholds-green-globe-certification-as-a-.md</t>
  </si>
  <si>
    <t xml:space="preserve">https://bandosmaldives.com/diving/</t>
  </si>
  <si>
    <t xml:space="preserve">Maldives Dive Resort | Diving at Bandos Maldives Resort</t>
  </si>
  <si>
    <t xml:space="preserve">output/pages/120_bandos-maldives/diving__bandosmaldives.com__diving.md</t>
  </si>
  <si>
    <t xml:space="preserve">https://nova-maldives.com/blog/post/must-try-spa-treatments-at-nova-maldives/</t>
  </si>
  <si>
    <t xml:space="preserve">Pamper Your Soul: Must-Try Spa Treatments at Nova Maldives - Nova</t>
  </si>
  <si>
    <t xml:space="preserve">output/pages/116_nova-maldives/dining__nova-maldives.com__blog-post-must-try-spa-treatments-at-nova-maldives.md</t>
  </si>
  <si>
    <t xml:space="preserve">https://bandosmaldives.com/accommodation/sunset-water-villas-with-pool/</t>
  </si>
  <si>
    <t xml:space="preserve">Water Villa with Pool Maldives | Sunset Water Villa at Bandos</t>
  </si>
  <si>
    <t xml:space="preserve">output/pages/120_bandos-maldives/diving__bandosmaldives.com__accommodation-sunset-water-villas-with-pool.md</t>
  </si>
  <si>
    <t xml:space="preserve">https://bandosmaldives.com/news/bandos-maldives-celebrates-51-years-of-exemplary-hospitality/</t>
  </si>
  <si>
    <t xml:space="preserve">Bandos Maldives Celebrates 51 Years of Exemplary Hospitality - Bandos Maldives</t>
  </si>
  <si>
    <t xml:space="preserve">output/pages/120_bandos-maldives/wedding__bandosmaldives.com__news-bandos-maldives-celebrates-51-years-of-exemplary-hospit.md</t>
  </si>
  <si>
    <t xml:space="preserve">https://nova-maldives.com/sustainability/</t>
  </si>
  <si>
    <t xml:space="preserve">Eco Resort in Maldives - Sustainability at Nova Maldives Resort</t>
  </si>
  <si>
    <t xml:space="preserve">output/pages/116_nova-maldives/diving__nova-maldives.com__sustainability.md</t>
  </si>
  <si>
    <t xml:space="preserve">https://bandosmaldives.com/news/the-ultimate-guide-to-destination-weddings-in-the-maldives/</t>
  </si>
  <si>
    <t xml:space="preserve">The Ultimate Guide to Destination Weddings in the Maldives</t>
  </si>
  <si>
    <t xml:space="preserve">output/pages/120_bandos-maldives/wedding__bandosmaldives.com__news-the-ultimate-guide-to-destination-weddings-in-the-maldi.md</t>
  </si>
  <si>
    <t xml:space="preserve">https://bandosmaldives.com/footprints/</t>
  </si>
  <si>
    <t xml:space="preserve">Maldives Resorts Offers | Footprints Loyalty Program at Bandos</t>
  </si>
  <si>
    <t xml:space="preserve">output/pages/120_bandos-maldives/diving__bandosmaldives.com__footprints.md</t>
  </si>
  <si>
    <t xml:space="preserve">https://bandosmaldives.com/news/bandos-maldives-wins-tripadvisor-travelers-choice-award-2026/</t>
  </si>
  <si>
    <t xml:space="preserve">Bandos Maldives Nominated for World Travel Awards 2026</t>
  </si>
  <si>
    <t xml:space="preserve">output/pages/120_bandos-maldives/diving__bandosmaldives.com__news-bandos-maldives-wins-tripadvisor-travelers-choice-award.md</t>
  </si>
  <si>
    <t xml:space="preserve">https://nova-maldives.com/blog/post/the-ultimate-romantic-escape-in-the-maldives/</t>
  </si>
  <si>
    <t xml:space="preserve">Best Maldives Resorts for Couples | Blog | Nova Maldives Resort</t>
  </si>
  <si>
    <t xml:space="preserve">output/pages/116_nova-maldives/diving__nova-maldives.com__blog-post-the-ultimate-romantic-escape-in-the-maldives.md</t>
  </si>
  <si>
    <t xml:space="preserve">https://bandosmaldives.com/news/from-underwater-vows-to-all-900-dives-at-bandos-maldives-andy-kates-journey/</t>
  </si>
  <si>
    <t xml:space="preserve">From Underwater Vows to All 900 Dives at Bandos Maldives; Andy &amp; Kate's Journey - Bandos Maldives</t>
  </si>
  <si>
    <t xml:space="preserve">output/pages/120_bandos-maldives/wedding__bandosmaldives.com__news-from-underwater-vows-to-all-900-dives-at-bandos-maldive.md</t>
  </si>
  <si>
    <t xml:space="preserve">https://bandosmaldives.com/news/winter-wonderland-awaits-at-bandos-maldives/</t>
  </si>
  <si>
    <t xml:space="preserve">Winter Wonderland Awaits at Bandos Maldives - Bandos Maldives</t>
  </si>
  <si>
    <t xml:space="preserve">output/pages/120_bandos-maldives/diving__bandosmaldives.com__news-winter-wonderland-awaits-at-bandos-maldives.md</t>
  </si>
  <si>
    <t xml:space="preserve">https://www.meiers-weltreisen.de/hotels/karibik/bahamas/new-providence/paradise-island</t>
  </si>
  <si>
    <t xml:space="preserve">Paradise Island Hotels: Top Angebote | MEIERS WELTREISEN</t>
  </si>
  <si>
    <t xml:space="preserve">output/pages/175_villa-nautica-paradise-island/overview__meiers-weltreisen.de__hotels-karibik-bahamas-new-providence-paradise-island.md</t>
  </si>
  <si>
    <t xml:space="preserve">https://bandosmaldives.com/news/bandos-maldives-nominated-for-world-travel-awards-2026/</t>
  </si>
  <si>
    <t xml:space="preserve">output/pages/120_bandos-maldives/diving__bandosmaldives.com__news-bandos-maldives-nominated-for-world-travel-awards-2026.md</t>
  </si>
  <si>
    <t xml:space="preserve">https://nova-maldives.com/blog/post/discover-manta-rays-whale-sharks-in-the-maldives/</t>
  </si>
  <si>
    <t xml:space="preserve">Discover Manta Rays &amp; Whale Sharks in the Maldives - Nova</t>
  </si>
  <si>
    <t xml:space="preserve">output/pages/116_nova-maldives/diving__nova-maldives.com__blog-post-discover-manta-rays-whale-sharks-in-the-maldives.md</t>
  </si>
  <si>
    <t xml:space="preserve">https://bandosmaldives.com/dining/sand-bar/</t>
  </si>
  <si>
    <t xml:space="preserve">Maldives Beach Bar | Sand Bar | Bandos Maldives</t>
  </si>
  <si>
    <t xml:space="preserve">output/pages/120_bandos-maldives/dining__bandosmaldives.com__dining-sand-bar.md</t>
  </si>
  <si>
    <t xml:space="preserve">https://nova-maldives.com/villas/interconnected-beach-villa/</t>
  </si>
  <si>
    <t xml:space="preserve">Family Villas Maldives - Nova Maldives | Interconnected Beach Villa</t>
  </si>
  <si>
    <t xml:space="preserve">output/pages/116_nova-maldives/diving__nova-maldives.com__villas-interconnected-beach-villa.md</t>
  </si>
  <si>
    <t xml:space="preserve">https://bandosmaldives.com/sustainability/</t>
  </si>
  <si>
    <t xml:space="preserve">Eco Resorts in the Maldives | Bandos Maldives</t>
  </si>
  <si>
    <t xml:space="preserve">output/pages/120_bandos-maldives/diving__bandosmaldives.com__sustainability.md</t>
  </si>
  <si>
    <t xml:space="preserve">https://bandosmaldives.com/dining/</t>
  </si>
  <si>
    <t xml:space="preserve">Dining - Bandos Maldives</t>
  </si>
  <si>
    <t xml:space="preserve">output/pages/120_bandos-maldives/dining__bandosmaldives.com__dining.md</t>
  </si>
  <si>
    <t xml:space="preserve">https://nova-maldives.com/villas/water-villa-with-private-pool/</t>
  </si>
  <si>
    <t xml:space="preserve">Maldives Water Villa with Pool - Villas | Nova Maldives</t>
  </si>
  <si>
    <t xml:space="preserve">output/pages/116_nova-maldives/diving__nova-maldives.com__villas-water-villa-with-private-pool.md</t>
  </si>
  <si>
    <t xml:space="preserve">https://bandosmaldives.com/weddings/</t>
  </si>
  <si>
    <t xml:space="preserve">Maldives Resort Wedding | Celebrations at Bandos Island Maldives</t>
  </si>
  <si>
    <t xml:space="preserve">output/pages/120_bandos-maldives/wedding__bandosmaldives.com__weddings.md</t>
  </si>
  <si>
    <t xml:space="preserve">https://bandosmaldives.com/accommodation/superior-villas/</t>
  </si>
  <si>
    <t xml:space="preserve">Superior Beach Villa Maldives | Rooms at Bandos Maldives</t>
  </si>
  <si>
    <t xml:space="preserve">output/pages/120_bandos-maldives/diving__bandosmaldives.com__accommodation-superior-villas.md</t>
  </si>
  <si>
    <t xml:space="preserve">https://nova-maldives.com/villas/sunset-beach-villa-with-pool/</t>
  </si>
  <si>
    <t xml:space="preserve">Best Beach Villas in Maldives - Sunset Beach Villa with Pool | Nova</t>
  </si>
  <si>
    <t xml:space="preserve">output/pages/116_nova-maldives/diving__nova-maldives.com__villas-sunset-beach-villa-with-pool.md</t>
  </si>
  <si>
    <t xml:space="preserve">https://bandosmaldives.com/accommodation/beach-villas/</t>
  </si>
  <si>
    <t xml:space="preserve">BEACH VILLAS - Bandos Maldives</t>
  </si>
  <si>
    <t xml:space="preserve">output/pages/120_bandos-maldives/diving__bandosmaldives.com__accommodation-beach-villas.md</t>
  </si>
  <si>
    <t xml:space="preserve">https://nova-maldives.com/blog/post/street-food-festival-by-the-beach-at-nova-maldives/</t>
  </si>
  <si>
    <t xml:space="preserve">Street Food in Maldives | Blog | Nova Maldives Resort</t>
  </si>
  <si>
    <t xml:space="preserve">output/pages/116_nova-maldives/dining__nova-maldives.com__blog-post-street-food-festival-by-the-beach-at-nova-maldives.md</t>
  </si>
  <si>
    <t xml:space="preserve">https://bandosmaldives.com/news/category/articles/</t>
  </si>
  <si>
    <t xml:space="preserve">Articles Archives - Bandos Maldives</t>
  </si>
  <si>
    <t xml:space="preserve">output/pages/120_bandos-maldives/diving__bandosmaldives.com__news-category-articles.md</t>
  </si>
  <si>
    <t xml:space="preserve">https://nova-maldives.com/blog/post/festive-celebrations-in-paradise/</t>
  </si>
  <si>
    <t xml:space="preserve">Festive Celebrations in Paradise | Blog | Nova Maldives</t>
  </si>
  <si>
    <t xml:space="preserve">output/pages/116_nova-maldives/wedding__nova-maldives.com__blog-post-festive-celebrations-in-paradise.md</t>
  </si>
  <si>
    <t xml:space="preserve">https://bandosmaldives.com/dining/sea-breeze/</t>
  </si>
  <si>
    <t xml:space="preserve">Maldives Beach Restaurant | Sea Breeze | Bandos Maldives</t>
  </si>
  <si>
    <t xml:space="preserve">output/pages/120_bandos-maldives/dining__bandosmaldives.com__dining-sea-breeze.md</t>
  </si>
  <si>
    <t xml:space="preserve">https://nova-maldives.com/blog/post/where-can-you-eat-in-the-maldives/</t>
  </si>
  <si>
    <t xml:space="preserve">Where Can You Eat in the Maldives? - Nova</t>
  </si>
  <si>
    <t xml:space="preserve">output/pages/116_nova-maldives/dining__nova-maldives.com__blog-post-where-can-you-eat-in-the-maldives.md</t>
  </si>
  <si>
    <t xml:space="preserve">https://bandosmaldives.com/news/introducing-our-newest-luxury-accommodation-sunset-water-villas-with-pool/</t>
  </si>
  <si>
    <t xml:space="preserve">Introducing Our Newest Luxury Accommodation: Sunset Water Villas with Pool - Bandos Maldives</t>
  </si>
  <si>
    <t xml:space="preserve">output/pages/120_bandos-maldives/diving__bandosmaldives.com__news-introducing-our-newest-luxury-accommodation-sunset-wate.md</t>
  </si>
  <si>
    <t xml:space="preserve">https://nova-maldives.com/blog/post/why-the-maldives-is-a-dream-destination/</t>
  </si>
  <si>
    <t xml:space="preserve">Vacations in the Maldives | Experiences | Nova Maldives Resort</t>
  </si>
  <si>
    <t xml:space="preserve">output/pages/116_nova-maldives/diving__nova-maldives.com__blog-post-why-the-maldives-is-a-dream-destination.md</t>
  </si>
  <si>
    <t xml:space="preserve">https://bandosmaldives.com/news/bandos-maldives-wins-silver-award-at-sata-2024/</t>
  </si>
  <si>
    <t xml:space="preserve">Bandos Maldives Wins Silver Award at SATA 2024 - Bandos Maldives</t>
  </si>
  <si>
    <t xml:space="preserve">output/pages/120_bandos-maldives/diving__bandosmaldives.com__news-bandos-maldives-wins-silver-award-at-sata-2024.md</t>
  </si>
  <si>
    <t xml:space="preserve">https://nova-maldives.com/blog/post/how-to-plan-the-perfect-maldives-vacation-a-complete-guide/</t>
  </si>
  <si>
    <t xml:space="preserve">How to Plan the Perfect Maldives Vacation | Blog | Nova Maldives</t>
  </si>
  <si>
    <t xml:space="preserve">output/pages/116_nova-maldives/diving__nova-maldives.com__blog-post-how-to-plan-the-perfect-maldives-vacation-a-comple.md</t>
  </si>
  <si>
    <t xml:space="preserve">https://bandosmaldives.com/offers/book-early-save/</t>
  </si>
  <si>
    <t xml:space="preserve">Maldives Getaway Deals | Book Early &amp; Save Offers at Bandos</t>
  </si>
  <si>
    <t xml:space="preserve">output/pages/120_bandos-maldives/diving__bandosmaldives.com__offers-book-early-save.md</t>
  </si>
  <si>
    <t xml:space="preserve">https://bandosmaldives.com/offers/long-stay-offer/</t>
  </si>
  <si>
    <t xml:space="preserve">Long Stay Maldives | Long Stay Offer | Bandos Maldives</t>
  </si>
  <si>
    <t xml:space="preserve">output/pages/120_bandos-maldives/diving__bandosmaldives.com__offers-long-stay-offer.md</t>
  </si>
  <si>
    <t xml:space="preserve">https://nova-maldives.com/offers/advance-purchase/</t>
  </si>
  <si>
    <t xml:space="preserve">Maldives Resorts Special Offers - Advance Purchase | Nova Maldives</t>
  </si>
  <si>
    <t xml:space="preserve">output/pages/116_nova-maldives/diving__nova-maldives.com__offers-advance-purchase.md</t>
  </si>
  <si>
    <t xml:space="preserve">https://bandosmaldives.com/dining/all_inclusive/</t>
  </si>
  <si>
    <t xml:space="preserve">Maldives All Inclusive Resort | All Inclusive | Bandos Maldives</t>
  </si>
  <si>
    <t xml:space="preserve">output/pages/120_bandos-maldives/dining__bandosmaldives.com__dining-all-inclusive.md</t>
  </si>
  <si>
    <t xml:space="preserve">https://nova-maldives.com/blog/post/dive-into-the-maldives-best-all-inclusive-plan/</t>
  </si>
  <si>
    <t xml:space="preserve">Maldives All Inclusive Holidays | Blogs | Nova Maldives Resort</t>
  </si>
  <si>
    <t xml:space="preserve">output/pages/116_nova-maldives/diving__nova-maldives.com__blog-post-dive-into-the-maldives-best-all-inclusive-plan.md</t>
  </si>
  <si>
    <t xml:space="preserve">https://bandosmaldives.com/offers/book-direct-offer/</t>
  </si>
  <si>
    <t xml:space="preserve">Maldives Resort Offers | Book Direct Offer | Bandos Maldives</t>
  </si>
  <si>
    <t xml:space="preserve">output/pages/120_bandos-maldives/diving__bandosmaldives.com__offers-book-direct-offer.md</t>
  </si>
  <si>
    <t xml:space="preserve">https://nova-maldives.com/things-to-do/aquaholics/diving/dive-site/</t>
  </si>
  <si>
    <t xml:space="preserve">Dive Sites Maldives - Nova Maldives | Things to do for Aquaholics</t>
  </si>
  <si>
    <t xml:space="preserve">output/pages/116_nova-maldives/diving__nova-maldives.com__things-to-do-aquaholics-diving-dive-site.md</t>
  </si>
  <si>
    <t xml:space="preserve">https://bandosmaldives.com/dining/umiyaki/</t>
  </si>
  <si>
    <t xml:space="preserve">Japanese Restaurant Maldives | Umiyaki | Bandos Maldives</t>
  </si>
  <si>
    <t xml:space="preserve">output/pages/120_bandos-maldives/dining__bandosmaldives.com__dining-umiyaki.md</t>
  </si>
  <si>
    <t xml:space="preserve">https://nova-maldives.com/blog/post/the-best-time-to-visit-the-maldives/</t>
  </si>
  <si>
    <t xml:space="preserve">Best Time to Travel to Maldives | Blog | Nova Maldives Resort</t>
  </si>
  <si>
    <t xml:space="preserve">output/pages/116_nova-maldives/diving__nova-maldives.com__blog-post-the-best-time-to-visit-the-maldives.md</t>
  </si>
  <si>
    <t xml:space="preserve">https://bandosmaldives.com/news/best-family-friendly-resorts-in-the-maldives-and-top-things-to-do/</t>
  </si>
  <si>
    <t xml:space="preserve">Best Family-Friendly Resorts in the Maldives and Top Things to Do</t>
  </si>
  <si>
    <t xml:space="preserve">output/pages/120_bandos-maldives/diving__bandosmaldives.com__news-best-family-friendly-resorts-in-the-maldives-and-top-th.md</t>
  </si>
  <si>
    <t xml:space="preserve">https://nova-maldives.com/blog/post/discover-the-best-dive-sites-in-the-maldives/</t>
  </si>
  <si>
    <t xml:space="preserve">Discover the Best Dive Sites in the Maldives | Blog | Nova Maldives</t>
  </si>
  <si>
    <t xml:space="preserve">output/pages/116_nova-maldives/diving__nova-maldives.com__blog-post-discover-the-best-dive-sites-in-the-maldives.md</t>
  </si>
  <si>
    <t xml:space="preserve">https://nova-maldives.com/divesites/madivaru-rangali-manta-point/</t>
  </si>
  <si>
    <t xml:space="preserve">Madivaru Rangali Manta Point - Nova</t>
  </si>
  <si>
    <t xml:space="preserve">output/pages/116_nova-maldives/diving__nova-maldives.com__divesites-madivaru-rangali-manta-point.md</t>
  </si>
  <si>
    <t xml:space="preserve">https://bandosmaldives.com/news/5-reasons-to-choose-the-maldives-for-your-honeymoon/</t>
  </si>
  <si>
    <t xml:space="preserve">Why the Maldives Is Perfect for a Honeymoon Escape</t>
  </si>
  <si>
    <t xml:space="preserve">output/pages/120_bandos-maldives/wedding__bandosmaldives.com__news-5-reasons-to-choose-the-maldives-for-your-honeymoon.md</t>
  </si>
  <si>
    <t xml:space="preserve">https://bandosmaldives.com/news/bandos-maldives-wins-ttm-2024-best-dive-resort-award/</t>
  </si>
  <si>
    <t xml:space="preserve">Bandos Maldives Wins TTM 2024 Best Dive Resort Award - Bandos Maldives</t>
  </si>
  <si>
    <t xml:space="preserve">output/pages/120_bandos-maldives/diving__bandosmaldives.com__news-bandos-maldives-wins-ttm-2024-best-dive-resort-award.md</t>
  </si>
  <si>
    <t xml:space="preserve">https://bandosmaldives.com/media/</t>
  </si>
  <si>
    <t xml:space="preserve">Media | Resort News | Bandos Maldives Resort</t>
  </si>
  <si>
    <t xml:space="preserve">output/pages/120_bandos-maldives/diving__bandosmaldives.com__media.md</t>
  </si>
  <si>
    <t xml:space="preserve">https://bandosmaldives.com/experiences/</t>
  </si>
  <si>
    <t xml:space="preserve">Experiences in the Maldives | Experiences | Bandos Maldives</t>
  </si>
  <si>
    <t xml:space="preserve">output/pages/120_bandos-maldives/diving__bandosmaldives.com__experiences.md</t>
  </si>
  <si>
    <t xml:space="preserve">https://bandosmaldives.com/news/bandos-maldives-triumphs-as-resort-league-2024-north-male-zone-champions/</t>
  </si>
  <si>
    <t xml:space="preserve">Bandos Maldives Triumphs as Resort League 2024 North Male Zone Champions - Bandos Maldives</t>
  </si>
  <si>
    <t xml:space="preserve">output/pages/120_bandos-maldives/diving__bandosmaldives.com__news-bandos-maldives-triumphs-as-resort-league-2024-north-ma.md</t>
  </si>
  <si>
    <t xml:space="preserve">https://nova-maldives.com/blog/post/glowing-beaches-in-the-maldives/</t>
  </si>
  <si>
    <t xml:space="preserve">Maldives Glowing Beaches | Blog | Nova Maldives Resort</t>
  </si>
  <si>
    <t xml:space="preserve">output/pages/116_nova-maldives/diving__nova-maldives.com__blog-post-glowing-beaches-in-the-maldives.md</t>
  </si>
  <si>
    <t xml:space="preserve">https://bandosmaldives.com/accommodation/deluxe-beachfront-rooms/</t>
  </si>
  <si>
    <t xml:space="preserve">Maldives Beachfront Villa | Deluxe Villa at Bandos Maldives</t>
  </si>
  <si>
    <t xml:space="preserve">output/pages/120_bandos-maldives/diving__bandosmaldives.com__accommodation-deluxe-beachfront-rooms.md</t>
  </si>
  <si>
    <t xml:space="preserve">https://bandosmaldives.com/accommodation/</t>
  </si>
  <si>
    <t xml:space="preserve">Maldives Villas | Accommodation at Bandos Maldives</t>
  </si>
  <si>
    <t xml:space="preserve">output/pages/120_bandos-maldives/diving__bandosmaldives.com__accommodation.md</t>
  </si>
  <si>
    <t xml:space="preserve">https://nova-maldives.com/blog/post/when-can-you-see-bioluminescence-in-the-maldives/</t>
  </si>
  <si>
    <t xml:space="preserve">When to See Bioluminescence in the Maldives | Nova Maldives | Blog</t>
  </si>
  <si>
    <t xml:space="preserve">output/pages/116_nova-maldives/diving__nova-maldives.com__blog-post-when-can-you-see-bioluminescence-in-the-maldives.md</t>
  </si>
  <si>
    <t xml:space="preserve">https://bandosmaldives.com/news/category/achievements/</t>
  </si>
  <si>
    <t xml:space="preserve">Achievements Archives - Bandos Maldives</t>
  </si>
  <si>
    <t xml:space="preserve">output/pages/120_bandos-maldives/diving__bandosmaldives.com__news-category-achievements.md</t>
  </si>
  <si>
    <t xml:space="preserve">https://bandosmaldives.com/news/bandos-maldives-wins-indian-oceans-leading-dive-resort-2025/</t>
  </si>
  <si>
    <t xml:space="preserve">Bandos Maldives Wins Indian Ocean’s Leading Dive Resort 2025 - Bandos Maldives</t>
  </si>
  <si>
    <t xml:space="preserve">output/pages/120_bandos-maldives/diving__bandosmaldives.com__news-bandos-maldives-wins-indian-oceans-leading-dive-resort-.md</t>
  </si>
  <si>
    <t xml:space="preserve">https://bandosmaldives.com/faqs/</t>
  </si>
  <si>
    <t xml:space="preserve">Frequently Asked Questions | Bandos Maldives Resort</t>
  </si>
  <si>
    <t xml:space="preserve">output/pages/120_bandos-maldives/diving__bandosmaldives.com__faqs.md</t>
  </si>
  <si>
    <t xml:space="preserve">https://bandosmaldives.com/accommodation/standard-beachfront-rooms/</t>
  </si>
  <si>
    <t xml:space="preserve">Beachfront Room Maldives | Bandos Standard Beachfront Rooms</t>
  </si>
  <si>
    <t xml:space="preserve">output/pages/120_bandos-maldives/diving__bandosmaldives.com__accommodation-standard-beachfront-rooms.md</t>
  </si>
  <si>
    <t xml:space="preserve">https://bandosmaldives.com/test/</t>
  </si>
  <si>
    <t xml:space="preserve">output/pages/120_bandos-maldives/diving__bandosmaldives.com__test.md</t>
  </si>
  <si>
    <t xml:space="preserve">https://bandosmaldives.com/dining/pool-bar/</t>
  </si>
  <si>
    <t xml:space="preserve">Bar in Maldives | Pool Bar | Bandos Maldives</t>
  </si>
  <si>
    <t xml:space="preserve">output/pages/120_bandos-maldives/dining__bandosmaldives.com__dining-pool-bar.md</t>
  </si>
  <si>
    <t xml:space="preserve">https://nova-maldives.com/blog/post/celebrating-island-heritage-through-veganuary-and-dry-january/</t>
  </si>
  <si>
    <t xml:space="preserve">Veganuary &amp; Dry January at Nova Maldives | Blog</t>
  </si>
  <si>
    <t xml:space="preserve">output/pages/116_nova-maldives/wedding__nova-maldives.com__blog-post-celebrating-island-heritage-through-veganuary-and-.md</t>
  </si>
  <si>
    <t xml:space="preserve">https://bandosmaldives.com/news/bandos-maldives-shines-at-hotel-asia-culinary-challenge-2025/</t>
  </si>
  <si>
    <t xml:space="preserve">Bandos Maldives Shines at Hotel Asia Culinary Challenge 2025 - Bandos Maldives</t>
  </si>
  <si>
    <t xml:space="preserve">output/pages/120_bandos-maldives/dining__bandosmaldives.com__news-bandos-maldives-shines-at-hotel-asia-culinary-challenge.md</t>
  </si>
  <si>
    <t xml:space="preserve">https://nova-maldives.com/blog/post/a-fresh-start-for-your-soul-at-nova-maldives/</t>
  </si>
  <si>
    <t xml:space="preserve">A Fresh Start for Your Soul at Nova Maldives | Blog</t>
  </si>
  <si>
    <t xml:space="preserve">output/pages/116_nova-maldives/diving__nova-maldives.com__blog-post-a-fresh-start-for-your-soul-at-nova-maldives.md</t>
  </si>
  <si>
    <t xml:space="preserve">https://bandosmaldives.com/offers/honeymoon-bliss-offer/</t>
  </si>
  <si>
    <t xml:space="preserve">Maldives Honeymoon Offers | Honeymoon Bliss Offers at Bandos</t>
  </si>
  <si>
    <t xml:space="preserve">output/pages/120_bandos-maldives/wedding__bandosmaldives.com__offers-honeymoon-bliss-offer.md</t>
  </si>
  <si>
    <t xml:space="preserve">https://bandosmaldives.com/dining/private-dining/</t>
  </si>
  <si>
    <t xml:space="preserve">Private Dining Maldives| Bandos Maldives</t>
  </si>
  <si>
    <t xml:space="preserve">output/pages/120_bandos-maldives/dining__bandosmaldives.com__dining-private-dining.md</t>
  </si>
  <si>
    <t xml:space="preserve">https://bandosmaldives.com/news/category/bandos-stories/</t>
  </si>
  <si>
    <t xml:space="preserve">Bandos Stories Archives - Bandos Maldives</t>
  </si>
  <si>
    <t xml:space="preserve">output/pages/120_bandos-maldives/diving__bandosmaldives.com__news-category-bandos-stories.md</t>
  </si>
  <si>
    <t xml:space="preserve">https://bandosmaldives.com/dining/grill-bar/</t>
  </si>
  <si>
    <t xml:space="preserve">Best Restaurants in Maldives | Grill Bar | Bandos Maldives</t>
  </si>
  <si>
    <t xml:space="preserve">output/pages/120_bandos-maldives/dining__bandosmaldives.com__dining-grill-bar.md</t>
  </si>
  <si>
    <t xml:space="preserve">https://bandosmaldives.com/news/indulge-in-luxury-bandos-maldives-floating-breakfast-experience/</t>
  </si>
  <si>
    <t xml:space="preserve">Indulge in Luxury: Bandos Maldives floating breakfast experience - Bandos Maldives</t>
  </si>
  <si>
    <t xml:space="preserve">output/pages/120_bandos-maldives/diving__bandosmaldives.com__news-indulge-in-luxury-bandos-maldives-floating-breakfast-ex.md</t>
  </si>
  <si>
    <t xml:space="preserve">https://bandosmaldives.com/dining/huvan/</t>
  </si>
  <si>
    <t xml:space="preserve">Huvan - Bandos Maldives</t>
  </si>
  <si>
    <t xml:space="preserve">output/pages/120_bandos-maldives/dining__bandosmaldives.com__dining-huvan.md</t>
  </si>
  <si>
    <t xml:space="preserve">https://bandosmaldives.com/eid-celebrations/</t>
  </si>
  <si>
    <t xml:space="preserve">Eid Celebrations</t>
  </si>
  <si>
    <t xml:space="preserve">output/pages/120_bandos-maldives/wedding__bandosmaldives.com__eid-celebrations.md</t>
  </si>
  <si>
    <t xml:space="preserve">https://bandosmaldives.com/news/fham2025/</t>
  </si>
  <si>
    <t xml:space="preserve">Our Culinary &amp; Housekeeping Teams Shine at FHAM 2025 - Bandos Maldives</t>
  </si>
  <si>
    <t xml:space="preserve">output/pages/120_bandos-maldives/dining__bandosmaldives.com__news-fham2025.md</t>
  </si>
  <si>
    <t xml:space="preserve">https://bandosmaldives.com/dining/gallery-restaurant/</t>
  </si>
  <si>
    <t xml:space="preserve">Maldives Restaurant | Gallery Restaurant | Bandos Maldives</t>
  </si>
  <si>
    <t xml:space="preserve">output/pages/120_bandos-maldives/dining__bandosmaldives.com__dining-gallery-restaurant.md</t>
  </si>
  <si>
    <t xml:space="preserve">https://nova-maldives.com/blog/post/bask-in-nocturnal-light-why-maldives-beaches-glow-at-night/</t>
  </si>
  <si>
    <t xml:space="preserve">Maldivian Beaches | Glow in the Dark Beaches | Nova Maldives Resort</t>
  </si>
  <si>
    <t xml:space="preserve">output/pages/116_nova-maldives/diving__nova-maldives.com__blog-post-bask-in-nocturnal-light-why-maldives-beaches-glow-.md</t>
  </si>
  <si>
    <t xml:space="preserve">https://nova-maldives.com/privacy-policy/</t>
  </si>
  <si>
    <t xml:space="preserve">Privacy Policy | Nova Maldives Luxury Resort</t>
  </si>
  <si>
    <t xml:space="preserve">output/pages/116_nova-maldives/diving__nova-maldives.com__privacy-policy.md</t>
  </si>
  <si>
    <t xml:space="preserve">https://nova-maldives.com/divesites/vilamendhoo-thila/</t>
  </si>
  <si>
    <t xml:space="preserve">Vilamendhoo Thila - Nova</t>
  </si>
  <si>
    <t xml:space="preserve">output/pages/116_nova-maldives/diving__nova-maldives.com__divesites-vilamendhoo-thila.md</t>
  </si>
  <si>
    <t xml:space="preserve">https://nova-maldives.com/blog/post/what-to-expect-when-you-travel-to-the-maldives-in-may/</t>
  </si>
  <si>
    <t xml:space="preserve">Maldives Travel Guide for May | Nova Maldives | Blog</t>
  </si>
  <si>
    <t xml:space="preserve">output/pages/116_nova-maldives/diving__nova-maldives.com__blog-post-what-to-expect-when-you-travel-to-the-maldives-in-.md</t>
  </si>
  <si>
    <t xml:space="preserve">https://nova-maldives.com/blog/post/diving-into-the-depths-of-south-ari-atoll-a-scuba-divers-paradise/</t>
  </si>
  <si>
    <t xml:space="preserve">Diving in the Maldives | Blog | Nova Maldives Resort</t>
  </si>
  <si>
    <t xml:space="preserve">output/pages/116_nova-maldives/diving__nova-maldives.com__blog-post-diving-into-the-depths-of-south-ari-atoll-a-scuba-.md</t>
  </si>
  <si>
    <t xml:space="preserve">https://nova-maldives.com/blog/post/embark-on-a-romantic-odyssey-this-valentines-day/</t>
  </si>
  <si>
    <t xml:space="preserve">Embark on a Romantic Odyssey this Valentine’s Day - Nova</t>
  </si>
  <si>
    <t xml:space="preserve">output/pages/116_nova-maldives/dining__nova-maldives.com__blog-post-embark-on-a-romantic-odyssey-this-valentines-day.md</t>
  </si>
  <si>
    <t xml:space="preserve">https://nova-maldives.com/blog/post/how-to-get-to-nova-maldives/</t>
  </si>
  <si>
    <t xml:space="preserve">How to Get to South Ari Atoll | Nova Maldives | Blog</t>
  </si>
  <si>
    <t xml:space="preserve">output/pages/116_nova-maldives/diving__nova-maldives.com__blog-post-how-to-get-to-nova-maldives.md</t>
  </si>
  <si>
    <t xml:space="preserve">https://nova-maldives.com/blog/post/the-floating-nursery-at-nova-maldives/</t>
  </si>
  <si>
    <t xml:space="preserve">The Floating Nursery at Nova Maldives | Blog | Nova Maldives</t>
  </si>
  <si>
    <t xml:space="preserve">output/pages/116_nova-maldives/diving__nova-maldives.com__blog-post-the-floating-nursery-at-nova-maldives.md</t>
  </si>
  <si>
    <t xml:space="preserve">https://nova-maldives.com/blog/post/your-vegan-honeymoon-at-nova-maldives/</t>
  </si>
  <si>
    <t xml:space="preserve">Your Vegan Honeymoon at Nova Maldives | Blog</t>
  </si>
  <si>
    <t xml:space="preserve">output/pages/116_nova-maldives/wedding__nova-maldives.com__blog-post-your-vegan-honeymoon-at-nova-maldives.md</t>
  </si>
  <si>
    <t xml:space="preserve">https://nova-maldives.com/divesites/thinfushi-ethere-thila/</t>
  </si>
  <si>
    <t xml:space="preserve">Thinfushi Ethere Thila - Nova</t>
  </si>
  <si>
    <t xml:space="preserve">output/pages/116_nova-maldives/diving__nova-maldives.com__divesites-thinfushi-ethere-thila.md</t>
  </si>
  <si>
    <t xml:space="preserve">https://nova-maldives.com/blog/post/what-are-the-dos-and-donts-of-visiting-the-maldives/</t>
  </si>
  <si>
    <t xml:space="preserve">Dos and Don’ts of Visiting the Maldives | Nova Maldives | Blog</t>
  </si>
  <si>
    <t xml:space="preserve">output/pages/116_nova-maldives/diving__nova-maldives.com__blog-post-what-are-the-dos-and-donts-of-visiting-the-maldive.md</t>
  </si>
  <si>
    <t xml:space="preserve">https://nova-maldives.com/blog/post/how-to-plan-a-trip-to-the-maldives-your-soulful-guide/</t>
  </si>
  <si>
    <t xml:space="preserve">Travel Guides Maldives | Maldives itinerary| Nova Maldives Resort</t>
  </si>
  <si>
    <t xml:space="preserve">output/pages/116_nova-maldives/diving__nova-maldives.com__blog-post-how-to-plan-a-trip-to-the-maldives-your-soulful-gu.md</t>
  </si>
  <si>
    <t xml:space="preserve">https://nova-maldives.com/blog/post/soulful-noctourism-adventures-in-the-maldives/</t>
  </si>
  <si>
    <t xml:space="preserve">Soulful Noctourism Adventures in the Maldives | Nova Maldives</t>
  </si>
  <si>
    <t xml:space="preserve">output/pages/116_nova-maldives/diving__nova-maldives.com__blog-post-soulful-noctourism-adventures-in-the-maldives.md</t>
  </si>
  <si>
    <t xml:space="preserve">https://nova-maldives.com/eventrecaps/new-years-day-2026/</t>
  </si>
  <si>
    <t xml:space="preserve">New Year's Day 2026 - Nova</t>
  </si>
  <si>
    <t xml:space="preserve">output/pages/116_nova-maldives/events__nova-maldives.com__eventrecaps-new-years-day-2026.md</t>
  </si>
  <si>
    <t xml:space="preserve">https://nova-maldives.com/blog/post/indulge-in-all-inclusive-bliss-at-nova-maldives/</t>
  </si>
  <si>
    <t xml:space="preserve">Indulge in All-Inclusive Bliss at Nova Maldives - Nova</t>
  </si>
  <si>
    <t xml:space="preserve">output/pages/116_nova-maldives/diving__nova-maldives.com__blog-post-indulge-in-all-inclusive-bliss-at-nova-maldives.md</t>
  </si>
  <si>
    <t xml:space="preserve">https://nova-maldives.com/blog/post/indulge-your-senses-dining-in-the-maldives/</t>
  </si>
  <si>
    <t xml:space="preserve">Dining In Maldives | Inspirations | Nova Maldives</t>
  </si>
  <si>
    <t xml:space="preserve">output/pages/116_nova-maldives/dining__nova-maldives.com__blog-post-indulge-your-senses-dining-in-the-maldives.md</t>
  </si>
  <si>
    <t xml:space="preserve">https://nova-maldives.com/blog/post/must-try-excursions-at-nova-maldives-a-journey-for-the-soul/</t>
  </si>
  <si>
    <t xml:space="preserve">Must-Try Excursions at Nova Maldives: A Journey for the Soul - Nova</t>
  </si>
  <si>
    <t xml:space="preserve">output/pages/116_nova-maldives/diving__nova-maldives.com__blog-post-must-try-excursions-at-nova-maldives-a-journey-for.md</t>
  </si>
  <si>
    <t xml:space="preserve">https://nova-maldives.com/blog/post/veganuary-dry-january-in-the-maldives/</t>
  </si>
  <si>
    <t xml:space="preserve">Veganuary &amp; Dry January in the Maldives | Blog | Nova Maldives</t>
  </si>
  <si>
    <t xml:space="preserve">output/pages/116_nova-maldives/diving__nova-maldives.com__blog-post-veganuary-dry-january-in-the-maldives.md</t>
  </si>
  <si>
    <t xml:space="preserve">https://nova-maldives.com/blog/post/beach-overwater-villas-in-the-maldives/</t>
  </si>
  <si>
    <t xml:space="preserve">Beach &amp; Overwater Villas in the Maldives at Nova Maldives | Blog</t>
  </si>
  <si>
    <t xml:space="preserve">output/pages/116_nova-maldives/diving__nova-maldives.com__blog-post-beach-overwater-villas-in-the-maldives.md</t>
  </si>
  <si>
    <t xml:space="preserve">https://nova-maldives.com/blog/post/top-5-bucket-list-experiences-at-nova-maldives/</t>
  </si>
  <si>
    <t xml:space="preserve">Top 5 Bucket List Experiences at Nova Maldives - Nova</t>
  </si>
  <si>
    <t xml:space="preserve">output/pages/116_nova-maldives/diving__nova-maldives.com__blog-post-top-5-bucket-list-experiences-at-nova-maldives.md</t>
  </si>
  <si>
    <t xml:space="preserve">https://nova-maldives.com/things-to-do/aquaholics/diving/best-diving-sites-maldives-nova-maldives/</t>
  </si>
  <si>
    <t xml:space="preserve">Best Diving Sites Maldives | Nova Maldives</t>
  </si>
  <si>
    <t xml:space="preserve">output/pages/116_nova-maldives/diving__nova-maldives.com__things-to-do-aquaholics-diving-best-diving-sites-maldives-no.md</t>
  </si>
  <si>
    <t xml:space="preserve">https://nova-maldives.com/blog/post/an-enchanting-eid-al-adha-escape-at-nova-maldives/</t>
  </si>
  <si>
    <t xml:space="preserve">Eid Al Adha Maldives | Festivals | Nova Maldives</t>
  </si>
  <si>
    <t xml:space="preserve">output/pages/116_nova-maldives/diving__nova-maldives.com__blog-post-an-enchanting-eid-al-adha-escape-at-nova-maldives.md</t>
  </si>
  <si>
    <t xml:space="preserve">https://nova-maldives.com/blog/post/discover-solo-travel-this-july-at-nova-maldives/</t>
  </si>
  <si>
    <t xml:space="preserve">Maldives Experiences | Inspirations | Nova Maldives</t>
  </si>
  <si>
    <t xml:space="preserve">output/pages/116_nova-maldives/diving__nova-maldives.com__blog-post-discover-solo-travel-this-july-at-nova-maldives.md</t>
  </si>
  <si>
    <t xml:space="preserve">https://nova-maldives.com/blog/post/must-have-excursions-in-the-maldives/</t>
  </si>
  <si>
    <t xml:space="preserve">Excursions in Maldives | Blogs | Nova Maldives</t>
  </si>
  <si>
    <t xml:space="preserve">output/pages/116_nova-maldives/diving__nova-maldives.com__blog-post-must-have-excursions-in-the-maldives.md</t>
  </si>
  <si>
    <t xml:space="preserve">https://nova-maldives.com/blog/post/top-reasons-to-visit-the-maldives-in-the-off-season/</t>
  </si>
  <si>
    <t xml:space="preserve">Top Reasons to Visit the Maldives in the Off-Season | Blog | Nova Maldives</t>
  </si>
  <si>
    <t xml:space="preserve">output/pages/116_nova-maldives/diving__nova-maldives.com__blog-post-top-reasons-to-visit-the-maldives-in-the-off-seaso.md</t>
  </si>
  <si>
    <t xml:space="preserve">https://nova-maldives.com/blog/post/immersive-maldivian-cultural-experiences/</t>
  </si>
  <si>
    <t xml:space="preserve">Immersive Maldivian Cultural Experiences - Nova</t>
  </si>
  <si>
    <t xml:space="preserve">output/pages/116_nova-maldives/excursions__nova-maldives.com__blog-post-immersive-maldivian-cultural-experiences.md</t>
  </si>
  <si>
    <t xml:space="preserve">https://nova-maldives.com/eventrecaps/coral-conservation-2026/</t>
  </si>
  <si>
    <t xml:space="preserve">Coral Conservation 2026 - Nova</t>
  </si>
  <si>
    <t xml:space="preserve">output/pages/116_nova-maldives/events__nova-maldives.com__eventrecaps-coral-conservation-2026.md</t>
  </si>
  <si>
    <t xml:space="preserve">https://nova-maldives.com/offers/wellness-scuba-diving/</t>
  </si>
  <si>
    <t xml:space="preserve">Diving Holidays in Maldives - Wellness Scuba Diving | Nova Maldives</t>
  </si>
  <si>
    <t xml:space="preserve">output/pages/116_nova-maldives/spa__nova-maldives.com__offers-wellness-scuba-diving.md</t>
  </si>
  <si>
    <t xml:space="preserve">https://nova-maldives.com/blog/post/honeymoon-in-the-maldives-a-soulful-romance/</t>
  </si>
  <si>
    <t xml:space="preserve">Places To Visit In Maldives For Couples | Nova Maldives</t>
  </si>
  <si>
    <t xml:space="preserve">output/pages/116_nova-maldives/wedding__nova-maldives.com__blog-post-honeymoon-in-the-maldives-a-soulful-romance.md</t>
  </si>
  <si>
    <t xml:space="preserve">https://nova-maldives.com/blog/post/celebrating-maldivian-language-and-culture/</t>
  </si>
  <si>
    <t xml:space="preserve">Celebrating Maldivian Language and Culture | Blog | Nova Maldives</t>
  </si>
  <si>
    <t xml:space="preserve">output/pages/116_nova-maldives/wedding__nova-maldives.com__blog-post-celebrating-maldivian-language-and-culture.md</t>
  </si>
  <si>
    <t xml:space="preserve">https://nova-maldives.com/blog/post/find-your-rhythm-how-long-you-should-spend-in-the-maldives/</t>
  </si>
  <si>
    <t xml:space="preserve">Holidaying in the Maldives | How Long to Stay | Nova Maldives</t>
  </si>
  <si>
    <t xml:space="preserve">output/pages/116_nova-maldives/diving__nova-maldives.com__blog-post-find-your-rhythm-how-long-you-should-spend-in-the-.md</t>
  </si>
  <si>
    <t xml:space="preserve">https://nova-maldives.com/blog/post/what-to-wear-in-maldives-your-guide-to-soulful-style/</t>
  </si>
  <si>
    <t xml:space="preserve">What to Wear in Maldives: Your Guide to Soulful Style - Nova</t>
  </si>
  <si>
    <t xml:space="preserve">output/pages/116_nova-maldives/diving__nova-maldives.com__blog-post-what-to-wear-in-maldives-your-guide-to-soulful-sty.md</t>
  </si>
  <si>
    <t xml:space="preserve">https://nova-maldives.com/blog/post/the-cultural-side-of-a-maldivian-holiday/</t>
  </si>
  <si>
    <t xml:space="preserve">The Cultural Side of a Maldivian Holiday | Nova Maldives | Blog</t>
  </si>
  <si>
    <t xml:space="preserve">output/pages/116_nova-maldives/diving__nova-maldives.com__blog-post-the-cultural-side-of-a-maldivian-holiday.md</t>
  </si>
  <si>
    <t xml:space="preserve">https://nova-maldives.com/blog/post/a-magical-maldivian-night-at-nova-maldives/</t>
  </si>
  <si>
    <t xml:space="preserve">A Magical Maldivian Night At Nova Maldives | Blogs | Nova Maldives</t>
  </si>
  <si>
    <t xml:space="preserve">output/pages/116_nova-maldives/diving__nova-maldives.com__blog-post-a-magical-maldivian-night-at-nova-maldives.md</t>
  </si>
  <si>
    <t xml:space="preserve">https://nova-maldives.com/blog/post/a-guide-to-soulful-wellness-retreats/</t>
  </si>
  <si>
    <t xml:space="preserve">A Guide to Soulful Wellness Retreats in the Maldives | Nova Maldives</t>
  </si>
  <si>
    <t xml:space="preserve">output/pages/116_nova-maldives/dining__nova-maldives.com__blog-post-a-guide-to-soulful-wellness-retreats.md</t>
  </si>
  <si>
    <t xml:space="preserve">https://nova-maldives.com/meal-plans/</t>
  </si>
  <si>
    <t xml:space="preserve">Best All Inclusive Resorts Maldives - Meal Plans at Nova Maldives</t>
  </si>
  <si>
    <t xml:space="preserve">output/pages/116_nova-maldives/diving__nova-maldives.com__meal-plans.md</t>
  </si>
  <si>
    <t xml:space="preserve">https://nova-maldives.com/sustainability/flora-and-fauna/</t>
  </si>
  <si>
    <t xml:space="preserve">Marine Life Maldives | Nova Maldives | Flora and Fauna</t>
  </si>
  <si>
    <t xml:space="preserve">output/pages/116_nova-maldives/diving__nova-maldives.com__sustainability-flora-and-fauna.md</t>
  </si>
  <si>
    <t xml:space="preserve">https://nova-maldives.com/blog/post/are-maldives-sharks-dangerous/</t>
  </si>
  <si>
    <t xml:space="preserve">Are Maldives Sharks Dangerous? - Nova</t>
  </si>
  <si>
    <t xml:space="preserve">output/pages/116_nova-maldives/diving__nova-maldives.com__blog-post-are-maldives-sharks-dangerous.md</t>
  </si>
  <si>
    <t xml:space="preserve">https://nova-maldives.com/villas/</t>
  </si>
  <si>
    <t xml:space="preserve">Maldives All Inclusive Hotel - Nova Maldives Beach &amp; Water Villas</t>
  </si>
  <si>
    <t xml:space="preserve">output/pages/116_nova-maldives/diving__nova-maldives.com__villas.md</t>
  </si>
  <si>
    <t xml:space="preserve">https://nova-maldives.com/blog/post/best-time-to-visit-maldives/</t>
  </si>
  <si>
    <t xml:space="preserve">Best Time to Visit Maldives - Nova</t>
  </si>
  <si>
    <t xml:space="preserve">output/pages/116_nova-maldives/diving__nova-maldives.com__blog-post-best-time-to-visit-maldives.md</t>
  </si>
  <si>
    <t xml:space="preserve">https://nova-maldives.com/blog/post/what-are-the-best-white-sand-beaches-in-the-maldives/</t>
  </si>
  <si>
    <t xml:space="preserve">Maldives White Sand Beach | Destination | Nova Maldives</t>
  </si>
  <si>
    <t xml:space="preserve">output/pages/116_nova-maldives/diving__nova-maldives.com__blog-post-what-are-the-best-white-sand-beaches-in-the-maldiv.md</t>
  </si>
  <si>
    <t xml:space="preserve">https://nova-maldives.com/villas/interconnected-beach-villa-with-jacuzzi/</t>
  </si>
  <si>
    <t xml:space="preserve">Jacuzzi Beach Villa in Maldives - Villas | Nova Maldives</t>
  </si>
  <si>
    <t xml:space="preserve">output/pages/116_nova-maldives/diving__nova-maldives.com__villas-interconnected-beach-villa-with-jacuzzi.md</t>
  </si>
  <si>
    <t xml:space="preserve">https://malediven.de/malediven-hotels/kanuhura/</t>
  </si>
  <si>
    <t xml:space="preserve">Six Senses Kanuhura – Jetzt Ihren Malediven Urlaub buchen</t>
  </si>
  <si>
    <t xml:space="preserve">output/pages/090_six-senses-kanuhura/diving__malediven.de__malediven-hotels-kanuhura.md</t>
  </si>
  <si>
    <t xml:space="preserve">https://malediven.de/malediven-hotels/nooe-maldives-kunaavashi/</t>
  </si>
  <si>
    <t xml:space="preserve">Nooe Kunaavashi – Jetzt Ihren Malediven Urlaub buchen</t>
  </si>
  <si>
    <t xml:space="preserve">output/pages/023_nooe-maldives-kunavashi/diving__malediven.de__malediven-hotels-nooe-maldives-kunaavashi.md</t>
  </si>
  <si>
    <t xml:space="preserve">https://malediven.de/malediven-hotels/vakkaru-maldives/</t>
  </si>
  <si>
    <t xml:space="preserve">Vakkaru – Jetzt Ihren Malediven Urlaub buchen</t>
  </si>
  <si>
    <t xml:space="preserve">output/pages/049_vakkaru-maldives/diving__malediven.de__malediven-hotels-vakkaru-maldives.md</t>
  </si>
  <si>
    <t xml:space="preserve">https://malediven.de/malediven-hotels/fushifaru/</t>
  </si>
  <si>
    <t xml:space="preserve">Fushifaru – Jetzt Ihren Malediven Urlaub buchen</t>
  </si>
  <si>
    <t xml:space="preserve">output/pages/057_fushifaru-maldives/diving__malediven.de__malediven-hotels-fushifaru.md</t>
  </si>
  <si>
    <t xml:space="preserve">https://malediven.de/malediven-hotels/cora-cora-maldives/</t>
  </si>
  <si>
    <t xml:space="preserve">Cora Cora – Jetzt Ihren Malediven Urlaub buchen</t>
  </si>
  <si>
    <t xml:space="preserve">output/pages/062_cora-cora-maldives/diving__malediven.de__malediven-hotels-cora-cora-maldives.md</t>
  </si>
  <si>
    <t xml:space="preserve">https://malediven.de/malediven-hotels/sirru-fen-fushi/</t>
  </si>
  <si>
    <t xml:space="preserve">Sirru Fen Fushi – Jetzt Ihren Malediven Urlaub buchen</t>
  </si>
  <si>
    <t xml:space="preserve">output/pages/058_sirru-fen-fushi/diving__malediven.de__malediven-hotels-sirru-fen-fushi.md</t>
  </si>
  <si>
    <t xml:space="preserve">https://malediven.de/malediven-hotels/one-only-reethi-rah/</t>
  </si>
  <si>
    <t xml:space="preserve">One &amp; Only Reethi Rah – Jetzt Ihren Malediven Urlaub buchen</t>
  </si>
  <si>
    <t xml:space="preserve">output/pages/128_one-only-reethi-rah-maldives/diving__malediven.de__malediven-hotels-one-only-reethi-rah.md</t>
  </si>
  <si>
    <t xml:space="preserve">https://malediven.de/malediven-hotels/raaya-by-atmosphere/</t>
  </si>
  <si>
    <t xml:space="preserve">Raaya by Atmosphere – Jetzt Ihren Malediven Urlaub buchen</t>
  </si>
  <si>
    <t xml:space="preserve">output/pages/080_raaya-by-atmosphere/diving__malediven.de__malediven-hotels-raaya-by-atmosphere.md</t>
  </si>
  <si>
    <t xml:space="preserve">https://malediven.de/malediven-hotels/dhawa-ihuru/</t>
  </si>
  <si>
    <t xml:space="preserve">Dhawa Ihuru – Jetzt Ihren Malediven Urlaub buchen</t>
  </si>
  <si>
    <t xml:space="preserve">output/pages/096_dhawa-ihuru/diving__malediven.de__malediven-hotels-dhawa-ihuru.md</t>
  </si>
  <si>
    <t xml:space="preserve">https://malediven.de/malediven-hotels/meeru-island/</t>
  </si>
  <si>
    <t xml:space="preserve">Meeru Island – Jetzt Ihren Malediven Urlaub buchen</t>
  </si>
  <si>
    <t xml:space="preserve">output/pages/078_meeru-maldives-resort-island/diving__malediven.de__malediven-hotels-meeru-island.md</t>
  </si>
  <si>
    <t xml:space="preserve">https://malediven.de/malediven-hotels/four-seasons-maldives-private-island-in-voavah/</t>
  </si>
  <si>
    <t xml:space="preserve">Four Seasons Private Island in Voavah – Jetzt Ihren Malediven Urlaub buchen</t>
  </si>
  <si>
    <t xml:space="preserve">output/pages/086_four-seasons-private-island-maldives-at-voavah/diving__malediven.de__malediven-hotels-four-seasons-maldives-private-island-in-voa.md</t>
  </si>
  <si>
    <t xml:space="preserve">https://malediven.de/malediven-hotels/soneva-secret/</t>
  </si>
  <si>
    <t xml:space="preserve">Soneva Secret – Jetzt Ihren Malediven Urlaub buchen</t>
  </si>
  <si>
    <t xml:space="preserve">output/pages/137_soneva-secret/diving__malediven.de__malediven-hotels-soneva-secret.md</t>
  </si>
  <si>
    <t xml:space="preserve">https://malediven.de/malediven-hotels/amari-havodda-maldives/</t>
  </si>
  <si>
    <t xml:space="preserve">Amari Havodda – Jetzt Ihren Malediven Urlaub buchen</t>
  </si>
  <si>
    <t xml:space="preserve">output/pages/039_nh-collection-maldives-havodda-resort/diving__malediven.de__malediven-hotels-amari-havodda-maldives.md</t>
  </si>
  <si>
    <t xml:space="preserve">https://malediven.de/malediven-hotels/emerald-faarufushi/</t>
  </si>
  <si>
    <t xml:space="preserve">Emerald Faarufushi – Jetzt Ihren Malediven Urlaub buchen</t>
  </si>
  <si>
    <t xml:space="preserve">output/pages/054_emerald-faarufushi-resort-spa/diving__malediven.de__malediven-hotels-emerald-faarufushi.md</t>
  </si>
  <si>
    <t xml:space="preserve">https://www.airtours.de/hideaway-beach-resort-spa/</t>
  </si>
  <si>
    <t xml:space="preserve">Hideaway Beach Resort &amp; Spa buchen | airtours</t>
  </si>
  <si>
    <t xml:space="preserve">output/pages/076_hideaway-beach-resort-and-spa-at-dhonakulhi-island/spa__airtours.de__hideaway-beach-resort-spa.md</t>
  </si>
  <si>
    <t xml:space="preserve">https://malediven.de/malediven-hotels/four-seasons-resort-maledives-at-kuda-huraa/</t>
  </si>
  <si>
    <t xml:space="preserve">Four Seasons Resort at Kuda Huraa – Jetzt Ihren Malediven Urlaub buchen</t>
  </si>
  <si>
    <t xml:space="preserve">output/pages/056_four-seasons-resort-maldives-at-kuda-huraa/diving__malediven.de__malediven-hotels-four-seasons-resort-maledives-at-kuda-huraa.md</t>
  </si>
  <si>
    <t xml:space="preserve">https://malediven.de/malediven-hotels/reethi-beach/</t>
  </si>
  <si>
    <t xml:space="preserve">Reethi Beach – Jetzt Ihren Malediven Urlaub buchen</t>
  </si>
  <si>
    <t xml:space="preserve">output/pages/060_reethi-beach-resort/diving__malediven.de__malediven-hotels-reethi-beach.md</t>
  </si>
  <si>
    <t xml:space="preserve">https://www.airtours.de/hurawalhi-resort-maldives/</t>
  </si>
  <si>
    <t xml:space="preserve">Hurawalhi Resort Maldives - airtours</t>
  </si>
  <si>
    <t xml:space="preserve">output/pages/030_hurawalhi-island-resort/diving__airtours.de__hurawalhi-resort-maldives.md</t>
  </si>
  <si>
    <t xml:space="preserve">https://malediven.de/malediven-hotels/atmosphere-kanifushi/</t>
  </si>
  <si>
    <t xml:space="preserve">Atmosphere Kanifushi – Jetzt Ihren Malediven Urlaub buchen</t>
  </si>
  <si>
    <t xml:space="preserve">output/pages/077_atmosphere-kanifushi-maldives/diving__malediven.de__malediven-hotels-atmosphere-kanifushi.md</t>
  </si>
  <si>
    <t xml:space="preserve">https://malediven.de/malediven-hotels/jawakara-island/</t>
  </si>
  <si>
    <t xml:space="preserve">Jawakara – Jetzt Ihren Malediven Urlaub buchen</t>
  </si>
  <si>
    <t xml:space="preserve">output/pages/029_dheruhfinolhu-by-jawakara-islands-maldives/diving__malediven.de__malediven-hotels-jawakara-island.md</t>
  </si>
  <si>
    <t xml:space="preserve">https://malediven.de/malediven-hotels/so-maldives/</t>
  </si>
  <si>
    <t xml:space="preserve">SO – Jetzt Ihren Malediven Urlaub buchen</t>
  </si>
  <si>
    <t xml:space="preserve">output/pages/046_so-maldives/diving__malediven.de__malediven-hotels-so-maldives.md</t>
  </si>
  <si>
    <t xml:space="preserve">https://malediven.de/malediven-hotels/raffles-maldives-meradhoo/</t>
  </si>
  <si>
    <t xml:space="preserve">Raffles Meradhoo – Jetzt Ihren Malediven Urlaub buchen</t>
  </si>
  <si>
    <t xml:space="preserve">output/pages/025_raffles-maldives-meradhoo-resort/diving__malediven.de__malediven-hotels-raffles-maldives-meradhoo.md</t>
  </si>
  <si>
    <t xml:space="preserve">https://www.airtours.de/the-st-regis-maldives-vommuli-resort/</t>
  </si>
  <si>
    <t xml:space="preserve">The St. Regis Maldives Vommuli Resort - airtours</t>
  </si>
  <si>
    <t xml:space="preserve">output/pages/134_the-st-regis-vommuli-resort-maldives/diving__airtours.de__the-st-regis-maldives-vommuli-resort.md</t>
  </si>
  <si>
    <t xml:space="preserve">https://malediven.de/malediven-hotels/kagi-maldives/</t>
  </si>
  <si>
    <t xml:space="preserve">Kagi – Jetzt Ihren Malediven Urlaub buchen</t>
  </si>
  <si>
    <t xml:space="preserve">output/pages/071_kagi-maldives-resort-and-spa/diving__malediven.de__malediven-hotels-kagi-maldives.md</t>
  </si>
  <si>
    <t xml:space="preserve">https://malediven.de/malediven-hotels/baros/</t>
  </si>
  <si>
    <t xml:space="preserve">Baros – Jetzt Ihren Malediven Urlaub buchen</t>
  </si>
  <si>
    <t xml:space="preserve">output/pages/164_baros-maldives/dining__malediven.de__malediven-hotels-baros.md</t>
  </si>
  <si>
    <t xml:space="preserve">https://malediven.de/malediven-hotels/huvafen-fushi/</t>
  </si>
  <si>
    <t xml:space="preserve">Huvafen Fushi – Jetzt Ihren Malediven Urlaub buchen</t>
  </si>
  <si>
    <t xml:space="preserve">output/pages/111_huvafenfushi-maldives/diving__malediven.de__malediven-hotels-huvafen-fushi.md</t>
  </si>
  <si>
    <t xml:space="preserve">https://malediven.de/malediven-hotels/como-maalifushi/</t>
  </si>
  <si>
    <t xml:space="preserve">Como Maalifushi – Jetzt Ihren Malediven Urlaub buchen</t>
  </si>
  <si>
    <t xml:space="preserve">output/pages/066_como-maalifushi/diving__malediven.de__malediven-hotels-como-maalifushi.md</t>
  </si>
  <si>
    <t xml:space="preserve">https://malediven.de/malediven-hotels/drift-thelu-veliga-retreat/</t>
  </si>
  <si>
    <t xml:space="preserve">Drift Thelu Veliga Retreat – Jetzt Ihren Malediven Urlaub buchen</t>
  </si>
  <si>
    <t xml:space="preserve">output/pages/156_drift-theluveliga-retreat/dining__malediven.de__malediven-hotels-drift-thelu-veliga-retreat.md</t>
  </si>
  <si>
    <t xml:space="preserve">https://malediven.de/malediven-hotels/filitheyo-island-resort/</t>
  </si>
  <si>
    <t xml:space="preserve">Filitheyo Island Resort – Jetzt Ihren Malediven Urlaub buchen</t>
  </si>
  <si>
    <t xml:space="preserve">output/pages/002_filitheyo-island-resort/diving__malediven.de__malediven-hotels-filitheyo-island-resort.md</t>
  </si>
  <si>
    <t xml:space="preserve">https://malediven.de/malediven-hotels/constance-moofushi/</t>
  </si>
  <si>
    <t xml:space="preserve">Constance Moofushi – Jetzt Ihren Malediven Urlaub buchen</t>
  </si>
  <si>
    <t xml:space="preserve">output/pages/109_constance-moofushi-resort/diving__malediven.de__malediven-hotels-constance-moofushi.md</t>
  </si>
  <si>
    <t xml:space="preserve">https://malediven.de/malediven-hotels/noku/</t>
  </si>
  <si>
    <t xml:space="preserve">Noku – Jetzt Ihren Malediven Urlaub buchen</t>
  </si>
  <si>
    <t xml:space="preserve">output/pages/132_noku-maldives/diving__malediven.de__malediven-hotels-noku.md</t>
  </si>
  <si>
    <t xml:space="preserve">https://malediven.de/malediven-hotels/amaya-kuda-rah/</t>
  </si>
  <si>
    <t xml:space="preserve">Amaya Kuda Rah – Jetzt Ihren Malediven Urlaub buchen</t>
  </si>
  <si>
    <t xml:space="preserve">output/pages/092_amaya-kuda-rah-maldives/diving__malediven.de__malediven-hotels-amaya-kuda-rah.md</t>
  </si>
  <si>
    <t xml:space="preserve">https://malediven.de/malediven-hotels/w-maldives/</t>
  </si>
  <si>
    <t xml:space="preserve">W Resort – Jetzt Ihren Malediven Urlaub buchen</t>
  </si>
  <si>
    <t xml:space="preserve">output/pages/102_w-maldives/diving__malediven.de__malediven-hotels-w-maldives.md</t>
  </si>
  <si>
    <t xml:space="preserve">https://malediven.de/malediven-hotels/kudadoo/</t>
  </si>
  <si>
    <t xml:space="preserve">Kudadoo – Jetzt Ihren Malediven Urlaub buchen</t>
  </si>
  <si>
    <t xml:space="preserve">output/pages/028_kudadoo-maldives-private-island/diving__malediven.de__malediven-hotels-kudadoo.md</t>
  </si>
  <si>
    <t xml:space="preserve">https://malediven.de/malediven-hotels/velaa-private-island/</t>
  </si>
  <si>
    <t xml:space="preserve">Velaa Private Island – Jetzt Ihren Malediven Urlaub buchen</t>
  </si>
  <si>
    <t xml:space="preserve">output/pages/171_velaa-private-island-maldives/diving__malediven.de__malediven-hotels-velaa-private-island.md</t>
  </si>
  <si>
    <t xml:space="preserve">https://malediven.de/malediven-hotels/amilla-fushi/</t>
  </si>
  <si>
    <t xml:space="preserve">Amilla – Jetzt Ihren Malediven Urlaub buchen</t>
  </si>
  <si>
    <t xml:space="preserve">output/pages/009_amilla-fushi/diving__malediven.de__malediven-hotels-amilla-fushi.md</t>
  </si>
  <si>
    <t xml:space="preserve">https://malediven.de/malediven-hotels/coco-palm-dhuni-kolhu/</t>
  </si>
  <si>
    <t xml:space="preserve">Coco Palm Dhuni Kolhu – Jetzt Ihren Malediven Urlaub buchen</t>
  </si>
  <si>
    <t xml:space="preserve">output/pages/151_coco-palm-dhunikolhu/diving__malediven.de__malediven-hotels-coco-palm-dhuni-kolhu.md</t>
  </si>
  <si>
    <t xml:space="preserve">https://malediven.de/malediven-hotels/soneva-fushi/</t>
  </si>
  <si>
    <t xml:space="preserve">Soneva Fushi – Jetzt Ihren Malediven Urlaub buchen</t>
  </si>
  <si>
    <t xml:space="preserve">output/pages/141_soneva-fushi-resort/diving__malediven.de__malediven-hotels-soneva-fushi.md</t>
  </si>
  <si>
    <t xml:space="preserve">https://www.airtours.de/four-seasons-resort-maldives-at-landaa-giraavaru/</t>
  </si>
  <si>
    <t xml:space="preserve">Four Seasons Resort Maldives at Landaa Giraavaru - airtours</t>
  </si>
  <si>
    <t xml:space="preserve">output/pages/087_four-seasons-resort-maldives-at-landaa-giraavaru/diving__airtours.de__four-seasons-resort-maldives-at-landaa-giraavaru.md</t>
  </si>
  <si>
    <t xml:space="preserve">https://malediven.de/malediven-hotels/conrad-maldives-rangali-island/</t>
  </si>
  <si>
    <t xml:space="preserve">Conrad Rangali – Jetzt Ihren Malediven Urlaub buchen</t>
  </si>
  <si>
    <t xml:space="preserve">output/pages/099_conrad-maldives-rangali-island/diving__malediven.de__malediven-hotels-conrad-maldives-rangali-island.md</t>
  </si>
  <si>
    <t xml:space="preserve">https://malediven.de/malediven-hotels/anantara-dhigu/</t>
  </si>
  <si>
    <t xml:space="preserve">Anantara Dhigu – Jetzt Ihren Malediven Urlaub buchen</t>
  </si>
  <si>
    <t xml:space="preserve">output/pages/145_anantara-resort-and-spa-maldives/diving__malediven.de__malediven-hotels-anantara-dhigu.md</t>
  </si>
  <si>
    <t xml:space="preserve">https://malediven.de/malediven-hotels/hilton-maldives-amingiri/</t>
  </si>
  <si>
    <t xml:space="preserve">Hilton Amingiri – Jetzt Ihren Malediven Urlaub buchen</t>
  </si>
  <si>
    <t xml:space="preserve">output/pages/008_hilton-maldives-amingiri-resort-spa/diving__malediven.de__malediven-hotels-hilton-maldives-amingiri.md</t>
  </si>
  <si>
    <t xml:space="preserve">https://www.airtours.de/w-maldives/</t>
  </si>
  <si>
    <t xml:space="preserve">W Maldives – Luxusresort auf den Malediven | airtours</t>
  </si>
  <si>
    <t xml:space="preserve">output/pages/102_w-maldives/diving__airtours.de__w-maldives.md</t>
  </si>
  <si>
    <t xml:space="preserve">https://malediven.de/insel/kandolhu-maldives-wo-ruhe-stil-und-geschmack-sich-neu-begegnen/</t>
  </si>
  <si>
    <t xml:space="preserve">Kandolhu Maldives – Wo Ruhe, Stil und Geschmack sich neu begegnen – Reisetipps, Inspiration &amp; Resort-News</t>
  </si>
  <si>
    <t xml:space="preserve">output/pages/074_kandolhu-island-maldives/diving__malediven.de__insel-kandolhu-maldives-wo-ruhe-stil-und-geschmack-sich-neu-.md</t>
  </si>
  <si>
    <t xml:space="preserve">https://malediven.de/malediven-hotels/heritance-aarah/</t>
  </si>
  <si>
    <t xml:space="preserve">Heritance Aarah – Jetzt Ihren Malediven Urlaub buchen</t>
  </si>
  <si>
    <t xml:space="preserve">output/pages/035_heritance-aarah/diving__malediven.de__malediven-hotels-heritance-aarah.md</t>
  </si>
  <si>
    <t xml:space="preserve">https://malediven.de/malediven-hotels/anantara-kihavah-maldives-villas/</t>
  </si>
  <si>
    <t xml:space="preserve">Anantara Kihavah – Jetzt Ihren Malediven Urlaub buchen</t>
  </si>
  <si>
    <t xml:space="preserve">output/pages/106_anantara-kihavah-villas/diving__malediven.de__malediven-hotels-anantara-kihavah-maldives-villas.md</t>
  </si>
  <si>
    <t xml:space="preserve">https://malediven.de/malediven-hotels/ayada-maldives/</t>
  </si>
  <si>
    <t xml:space="preserve">Ayada – Jetzt Ihren Malediven Urlaub buchen</t>
  </si>
  <si>
    <t xml:space="preserve">output/pages/004_ayada-maldives/diving__malediven.de__malediven-hotels-ayada-maldives.md</t>
  </si>
  <si>
    <t xml:space="preserve">https://malediven.de/insel/velaa-underwater-spa-dine-around-zwei-erlebnisse-die-bleiben/</t>
  </si>
  <si>
    <t xml:space="preserve">VELAA Underwater Spa &amp; Dine Around – zwei Erlebnisse, die bleiben – Reisetipps, Inspiration &amp; Resort-News</t>
  </si>
  <si>
    <t xml:space="preserve">output/pages/171_velaa-private-island-maldives/spa__malediven.de__insel-velaa-underwater-spa-dine-around-zwei-erlebnisse-die-b.md</t>
  </si>
  <si>
    <t xml:space="preserve">https://www.airtours.de/baglioni-masseria-muzza/</t>
  </si>
  <si>
    <t xml:space="preserve">Baglioni Masseria Muzza - airtours</t>
  </si>
  <si>
    <t xml:space="preserve">output/pages/014_baglioni-resort-maldives/other__airtours.de__baglioni-masseria-muzza.md</t>
  </si>
  <si>
    <t xml:space="preserve">https://malediven.de/malediven-hotels/six-senses-laamu/</t>
  </si>
  <si>
    <t xml:space="preserve">Six Senses Laamu – Jetzt Ihren Malediven Urlaub buchen</t>
  </si>
  <si>
    <t xml:space="preserve">output/pages/001_six-senses-laamu/diving__malediven.de__malediven-hotels-six-senses-laamu.md</t>
  </si>
  <si>
    <t xml:space="preserve">https://www.comohotels.com/maldives/como-cocoa-island</t>
  </si>
  <si>
    <t xml:space="preserve">Luxury Maldives Resort on Water | COMO Cocoa Island</t>
  </si>
  <si>
    <t xml:space="preserve">output/pages/121_cocoa-island/diving__comohotels.com__maldives-como-cocoa-island.md</t>
  </si>
  <si>
    <t xml:space="preserve">https://malediven.de/malediven-hotels/naladhu-maldives/</t>
  </si>
  <si>
    <t xml:space="preserve">Naladhu – Jetzt Ihren Malediven Urlaub buchen</t>
  </si>
  <si>
    <t xml:space="preserve">output/pages/146_anantara-veli-and-naladhu/diving__malediven.de__malediven-hotels-naladhu-maldives.md</t>
  </si>
  <si>
    <t xml:space="preserve">https://www.comohotels.com/maldives/como-cocoa-island/experiences/festive</t>
  </si>
  <si>
    <t xml:space="preserve">Festive 2026 | Experiences | COMO Cocoa Island</t>
  </si>
  <si>
    <t xml:space="preserve">output/pages/121_cocoa-island/diving__comohotels.com__maldives-como-cocoa-island-experiences-festive.md</t>
  </si>
  <si>
    <t xml:space="preserve">https://www.avanihotels.com/en/fares-maldives</t>
  </si>
  <si>
    <t xml:space="preserve">5 Star Hotel in Maldives | Avani+ Fares Maldives Resort Official Site</t>
  </si>
  <si>
    <t xml:space="preserve">output/pages/122_avani-fares-maldives/diving__avanihotels.com__en-fares-maldives.md</t>
  </si>
  <si>
    <t xml:space="preserve">https://gili-lankanfushi.com/</t>
  </si>
  <si>
    <t xml:space="preserve">Gili Lankanfushi Maldives | 5 Star Luxury Overwater Resort</t>
  </si>
  <si>
    <t xml:space="preserve">output/pages/125_gili-lankanfushi/diving__gili-lankanfushi.com__home.md</t>
  </si>
  <si>
    <t xml:space="preserve">https://malediven.de/malediven-hotels/lily-beach/</t>
  </si>
  <si>
    <t xml:space="preserve">Lily Beach – Jetzt Ihren Malediven Urlaub buchen</t>
  </si>
  <si>
    <t xml:space="preserve">output/pages/091_lily-beach-resort/diving__malediven.de__malediven-hotels-lily-beach.md</t>
  </si>
  <si>
    <t xml:space="preserve">https://gili-lankanfushi.com/wellness/</t>
  </si>
  <si>
    <t xml:space="preserve">Maldives Wellness Experience | Gili Lankanfushi Maldives</t>
  </si>
  <si>
    <t xml:space="preserve">output/pages/125_gili-lankanfushi/spa__gili-lankanfushi.com__wellness.md</t>
  </si>
  <si>
    <t xml:space="preserve">https://gili-lankanfushi.com/experience/surfing-with-tropicsurf/</t>
  </si>
  <si>
    <t xml:space="preserve">Maldives Surfing With Tropicsurf | Gili Lankanfushi Maldives</t>
  </si>
  <si>
    <t xml:space="preserve">output/pages/125_gili-lankanfushi/diving__gili-lankanfushi.com__experience-surfing-with-tropicsurf.md</t>
  </si>
  <si>
    <t xml:space="preserve">https://gili-lankanfushi.com/faq/</t>
  </si>
  <si>
    <t xml:space="preserve">Gili Lankanfushi FAQs | Best Resort in Maldives</t>
  </si>
  <si>
    <t xml:space="preserve">output/pages/125_gili-lankanfushi/diving__gili-lankanfushi.com__faq.md</t>
  </si>
  <si>
    <t xml:space="preserve">https://gili-lankanfushi.com/highlights/press-coverage/gili-lankanfushi-maldives-announces-debut-cookbook-plant-to-plate/</t>
  </si>
  <si>
    <t xml:space="preserve">Gili Lankanfushi Maldives, Announces Debut Cookbook Plant to Plate - Gili Lankanfushi Maldives</t>
  </si>
  <si>
    <t xml:space="preserve">output/pages/125_gili-lankanfushi/diving__gili-lankanfushi.com__highlights-press-coverage-gili-lankanfushi-maldives-announce.md</t>
  </si>
  <si>
    <t xml:space="preserve">https://gili-lankanfushi.com/gallery/glm_bathroom/</t>
  </si>
  <si>
    <t xml:space="preserve">Gallery | Gili Lankanfushi Maldives</t>
  </si>
  <si>
    <t xml:space="preserve">output/pages/125_gili-lankanfushi/diving__gili-lankanfushi.com__gallery-glm-bathroom.md</t>
  </si>
  <si>
    <t xml:space="preserve">https://gili-lankanfushi.com/gili-veshi-environmental-initiatives/marine-biology-blog/gili-lankanfushi-plastic-project-launch-and-education/</t>
  </si>
  <si>
    <t xml:space="preserve">Gili Lankanfushi Plastic Project Launch and Education - Gili Lankanfushi Maldives</t>
  </si>
  <si>
    <t xml:space="preserve">output/pages/125_gili-lankanfushi/diving__gili-lankanfushi.com__gili-veshi-environmental-initiatives-marine-biology-blog-gil.md</t>
  </si>
  <si>
    <t xml:space="preserve">https://gili-lankanfushi.com/gili-veshi-environmental-initiatives/marine-biology-blog/differences-between-the-rays-stingrays-eagle-rays-manta-rays/</t>
  </si>
  <si>
    <t xml:space="preserve">Differences between the Rays (Stingrays, Eagle Rays &amp; Manta Rays) - Gili Lankanfushi Maldives</t>
  </si>
  <si>
    <t xml:space="preserve">output/pages/125_gili-lankanfushi/diving__gili-lankanfushi.com__gili-veshi-environmental-initiatives-marine-biology-blog-dif.md</t>
  </si>
  <si>
    <t xml:space="preserve">https://gili-lankanfushi.com/wellness/master-in-residence/</t>
  </si>
  <si>
    <t xml:space="preserve">Master In Residence | Wellness Experts | Gili Lankanfushi Maldives</t>
  </si>
  <si>
    <t xml:space="preserve">output/pages/125_gili-lankanfushi/spa__gili-lankanfushi.com__wellness-master-in-residence.md</t>
  </si>
  <si>
    <t xml:space="preserve">https://www.centarahotelsresorts.com/the-centara-collection/cirm</t>
  </si>
  <si>
    <t xml:space="preserve">Machchafushi Island Resort &amp; Spa Maldives, The Centara Collection</t>
  </si>
  <si>
    <t xml:space="preserve">output/pages/126_centara-grand-island-resort-spa-maldives/spa__centarahotelsresorts.com__the-centara-collection-cirm.md</t>
  </si>
  <si>
    <t xml:space="preserve">https://malediven.de/malediven-hotels/kandolhu/</t>
  </si>
  <si>
    <t xml:space="preserve">Kandolhu – Jetzt Ihren Malediven Urlaub buchen</t>
  </si>
  <si>
    <t xml:space="preserve">output/pages/074_kandolhu-island-maldives/diving__malediven.de__malediven-hotels-kandolhu.md</t>
  </si>
  <si>
    <t xml:space="preserve">https://gili-lankanfushi.com/blog/unique-things-to-do-in-maldives-for-the-eco-conscious-guest/</t>
  </si>
  <si>
    <t xml:space="preserve">Things to Do in Maldives for Eco-Conscious Travellers</t>
  </si>
  <si>
    <t xml:space="preserve">output/pages/125_gili-lankanfushi/diving__gili-lankanfushi.com__blog-unique-things-to-do-in-maldives-for-the-eco-conscious-g.md</t>
  </si>
  <si>
    <t xml:space="preserve">https://gili-lankanfushi.com/gili-veshi-environmental-initiatives/marine-biology-blog/welcoming-jon-our-new-dive-centre-base-leader/</t>
  </si>
  <si>
    <t xml:space="preserve">Welcoming Jon: Our new Dive Centre Base Leader - Gili Lankanfushi Maldives</t>
  </si>
  <si>
    <t xml:space="preserve">output/pages/125_gili-lankanfushi/diving__gili-lankanfushi.com__gili-veshi-environmental-initiatives-marine-biology-blog-wel.md</t>
  </si>
  <si>
    <t xml:space="preserve">https://www.centarahotelsresorts.com/centaragrand/cirm/centara-grand-island-maldives-offer</t>
  </si>
  <si>
    <t xml:space="preserve">Sea, Sand &amp; Centara | The Centara Collection</t>
  </si>
  <si>
    <t xml:space="preserve">output/pages/126_centara-grand-island-resort-spa-maldives/diving__centarahotelsresorts.com__centaragrand-cirm-centara-grand-island-maldives-offer.md</t>
  </si>
  <si>
    <t xml:space="preserve">https://www.pullmanmaldivesmaamutaa.com/</t>
  </si>
  <si>
    <t xml:space="preserve">Luxury All Inclusive Resort in Maldives | Pullman Maldives Maamutaa</t>
  </si>
  <si>
    <t xml:space="preserve">output/pages/123_pullman-maldives-maamutaa-resort/diving__pullmanmaldivesmaamutaa.com__home.md</t>
  </si>
  <si>
    <t xml:space="preserve">https://malediven.de/malediven-hotels/joy-island/</t>
  </si>
  <si>
    <t xml:space="preserve">Joy Island – Jetzt Ihren Malediven Urlaub buchen</t>
  </si>
  <si>
    <t xml:space="preserve">output/pages/070_joy-island/diving__malediven.de__malediven-hotels-joy-island.md</t>
  </si>
  <si>
    <t xml:space="preserve">https://gili-lankanfushi.com/gili-veshi-environmental-initiatives/marine-biology-blog/drupella-removal-expedition-gili-hosts-help-save-our-coral/</t>
  </si>
  <si>
    <t xml:space="preserve">Drupella Removal Expedition: Gili Hosts Help Save our Coral! - Gili Lankanfushi Maldives</t>
  </si>
  <si>
    <t xml:space="preserve">output/pages/125_gili-lankanfushi/diving__gili-lankanfushi.com__gili-veshi-environmental-initiatives-marine-biology-blog-dru.md</t>
  </si>
  <si>
    <t xml:space="preserve">https://gili-lankanfushi.com/gili-veshi-environmental-initiatives/marine-biology-blog/christmas-snorkeling/</t>
  </si>
  <si>
    <t xml:space="preserve">Christmas Snorkeling - Gili Lankanfushi Maldives</t>
  </si>
  <si>
    <t xml:space="preserve">output/pages/125_gili-lankanfushi/diving__gili-lankanfushi.com__gili-veshi-environmental-initiatives-marine-biology-blog-chr.md</t>
  </si>
  <si>
    <t xml:space="preserve">https://www.pullmanmaldivesmaamutaa.com/offers/</t>
  </si>
  <si>
    <t xml:space="preserve">Pullman Maldives Maamutaa - Romantic Escapes</t>
  </si>
  <si>
    <t xml:space="preserve">output/pages/123_pullman-maldives-maamutaa-resort/diving__pullmanmaldivesmaamutaa.com__offers.md</t>
  </si>
  <si>
    <t xml:space="preserve">https://gili-lankanfushi.com/gili-veshi-environmental-initiatives/marine-biology-blog/housekeeping-heros-save-two-more-olive-ridleys/</t>
  </si>
  <si>
    <t xml:space="preserve">Housekeeping Hero’s Save Two More Olive Ridleys - Gili Lankanfushi Maldives</t>
  </si>
  <si>
    <t xml:space="preserve">output/pages/125_gili-lankanfushi/diving__gili-lankanfushi.com__gili-veshi-environmental-initiatives-marine-biology-blog-hou.md</t>
  </si>
  <si>
    <t xml:space="preserve">https://gili-lankanfushi.com/gili-veshi-environmental-initiatives/marine-biology-blog/legendary-day-for-sharks-and-mantas/</t>
  </si>
  <si>
    <t xml:space="preserve">Legendary day for sharks and Mantas - Gili Lankanfushi Maldives</t>
  </si>
  <si>
    <t xml:space="preserve">output/pages/125_gili-lankanfushi/diving__gili-lankanfushi.com__gili-veshi-environmental-initiatives-marine-biology-blog-leg.md</t>
  </si>
  <si>
    <t xml:space="preserve">https://www.airtours.de/coco-bodu-hithi/</t>
  </si>
  <si>
    <t xml:space="preserve">Coco Bodu Hithi - Gourmetreise auf den Malediven | airtours</t>
  </si>
  <si>
    <t xml:space="preserve">output/pages/150_coco-bodu-hithi/diving__airtours.de__coco-bodu-hithi.md</t>
  </si>
  <si>
    <t xml:space="preserve">https://www.pullmanmaldivesmaamutaa.com/the-hotel/gallery/</t>
  </si>
  <si>
    <t xml:space="preserve">Gallery – Pullman Maldives Maamutaa Resort – 5-star hotel</t>
  </si>
  <si>
    <t xml:space="preserve">output/pages/123_pullman-maldives-maamutaa-resort/diving__pullmanmaldivesmaamutaa.com__the-hotel-gallery.md</t>
  </si>
  <si>
    <t xml:space="preserve">https://gili-lankanfushi.com/gili-veshi-environmental-initiatives/marine-biology-blog/gili-boat-crew-saves-1-olive-ridley-turtle-from-a-death-trap/</t>
  </si>
  <si>
    <t xml:space="preserve">Gili boat crew saves 1 Olive Ridley Turtle from a Death Trap - Gili Lankanfushi Maldives</t>
  </si>
  <si>
    <t xml:space="preserve">output/pages/125_gili-lankanfushi/dining__gili-lankanfushi.com__gili-veshi-environmental-initiatives-marine-biology-blog-gil.md</t>
  </si>
  <si>
    <t xml:space="preserve">https://www.pullmanmaldivesmaamutaa.com/zh-hans/events/</t>
  </si>
  <si>
    <t xml:space="preserve">Annual events Maldives - Pullman Maldives</t>
  </si>
  <si>
    <t xml:space="preserve">output/pages/123_pullman-maldives-maamutaa-resort/events__pullmanmaldivesmaamutaa.com__zh-hans-events.md</t>
  </si>
  <si>
    <t xml:space="preserve">https://gili-lankanfushi.com/gili-veshi-environmental-initiatives/marine-biology-blog/black-sun-coral-tubastrea-micranthus-the-future-of-coral-reefs/</t>
  </si>
  <si>
    <t xml:space="preserve">Black Sun Coral (Tubastrea micranthus): the future of coral reefs? - Gili Lankanfushi Maldives</t>
  </si>
  <si>
    <t xml:space="preserve">output/pages/125_gili-lankanfushi/diving__gili-lankanfushi.com__gili-veshi-environmental-initiatives-marine-biology-blog-bla.md</t>
  </si>
  <si>
    <t xml:space="preserve">https://gili-lankanfushi.com/gili-veshi-environmental-initiatives/marine-biology-blog/rescued-turtle-released-after-4-months-of-rehab/</t>
  </si>
  <si>
    <t xml:space="preserve">Rescued turtle released after 4 months of rehab! - Gili Lankanfushi Maldives</t>
  </si>
  <si>
    <t xml:space="preserve">output/pages/125_gili-lankanfushi/diving__gili-lankanfushi.com__gili-veshi-environmental-initiatives-marine-biology-blog-res.md</t>
  </si>
  <si>
    <t xml:space="preserve">https://www.pullmanmaldivesmaamutaa.com/villas-suites/ocean-pool-villa/</t>
  </si>
  <si>
    <t xml:space="preserve">Ocean Pool Villa – Pullman Maldives Maamutaa – 5-star resort</t>
  </si>
  <si>
    <t xml:space="preserve">output/pages/123_pullman-maldives-maamutaa-resort/diving__pullmanmaldivesmaamutaa.com__villas-suites-ocean-pool-villa.md</t>
  </si>
  <si>
    <t xml:space="preserve">https://malediven.de/malediven-hotels/alila-kothaifaru/</t>
  </si>
  <si>
    <t xml:space="preserve">Alila – Jetzt Ihren Malediven Urlaub buchen</t>
  </si>
  <si>
    <t xml:space="preserve">output/pages/015_alila-kothaifaru-maldives/diving__malediven.de__malediven-hotels-alila-kothaifaru.md</t>
  </si>
  <si>
    <t xml:space="preserve">https://gili-lankanfushi.com/gallery/glm_family-villa-with-pool-master-bedroom/</t>
  </si>
  <si>
    <t xml:space="preserve">output/pages/125_gili-lankanfushi/diving__gili-lankanfushi.com__gallery-glm-family-villa-with-pool-master-bedroom.md</t>
  </si>
  <si>
    <t xml:space="preserve">https://www.airtours.de/reiseziele/asien/malediven/kudadoo-malediven/</t>
  </si>
  <si>
    <t xml:space="preserve">Das Kudadoo Maldives Private Island | airtours</t>
  </si>
  <si>
    <t xml:space="preserve">output/pages/028_kudadoo-maldives-private-island/diving__airtours.de__reiseziele-asien-malediven-kudadoo-malediven.md</t>
  </si>
  <si>
    <t xml:space="preserve">https://gili-lankanfushi.com/gili-veshi-environmental-initiatives/marine-biology-blog/green-sea-turtle-nesting-on-earth-day-2018/</t>
  </si>
  <si>
    <t xml:space="preserve">Green Sea Turtle Nesting on Earth Day 2018 - Gili Lankanfushi Maldives</t>
  </si>
  <si>
    <t xml:space="preserve">output/pages/125_gili-lankanfushi/diving__gili-lankanfushi.com__gili-veshi-environmental-initiatives-marine-biology-blog-gre.md</t>
  </si>
  <si>
    <t xml:space="preserve">https://gili-lankanfushi.com/gallery/glm_aerial-of-private-reserve-3/</t>
  </si>
  <si>
    <t xml:space="preserve">output/pages/125_gili-lankanfushi/diving__gili-lankanfushi.com__gallery-glm-aerial-of-private-reserve-3.md</t>
  </si>
  <si>
    <t xml:space="preserve">https://gili-lankanfushi.com/blog/water-activities-in-maldives/</t>
  </si>
  <si>
    <t xml:space="preserve">Unique Maldives Water Activities at Gili Lankanfushi</t>
  </si>
  <si>
    <t xml:space="preserve">output/pages/125_gili-lankanfushi/diving__gili-lankanfushi.com__blog-water-activities-in-maldives.md</t>
  </si>
  <si>
    <t xml:space="preserve">https://www.pullmanmaldivesmaamutaa.com/villas-suites/</t>
  </si>
  <si>
    <t xml:space="preserve">Villas and suites – Pullman Maldives Maamutaa Resort – 5-star hotel</t>
  </si>
  <si>
    <t xml:space="preserve">output/pages/123_pullman-maldives-maamutaa-resort/diving__pullmanmaldivesmaamutaa.com__villas-suites.md</t>
  </si>
  <si>
    <t xml:space="preserve">https://www.pullmanmaldivesmaamutaa.com/villas-suites/luxury-royal-suite-maldives/</t>
  </si>
  <si>
    <t xml:space="preserve">Luxury Royal Suite in Maldives | Pullman Maldives</t>
  </si>
  <si>
    <t xml:space="preserve">output/pages/123_pullman-maldives-maamutaa-resort/diving__pullmanmaldivesmaamutaa.com__villas-suites-luxury-royal-suite-maldives.md</t>
  </si>
  <si>
    <t xml:space="preserve">https://gili-lankanfushi.com/gili-veshi-environmental-initiatives/marine-biology-blog/josie-saves-another-gili-turtle/</t>
  </si>
  <si>
    <t xml:space="preserve">Josie Saves Another Gili Turtle! - Gili Lankanfushi Maldives</t>
  </si>
  <si>
    <t xml:space="preserve">output/pages/125_gili-lankanfushi/diving__gili-lankanfushi.com__gili-veshi-environmental-initiatives-marine-biology-blog-jos.md</t>
  </si>
  <si>
    <t xml:space="preserve">https://gili-lankanfushi.com/gili-veshi-environmental-initiatives/marine-biology-blog/reef-cleaning-report-another-15kg-of-rubbish-hauled-out/</t>
  </si>
  <si>
    <t xml:space="preserve">Reef Cleaning Report – another 15kg of rubbish hauled out - Gili Lankanfushi Maldives</t>
  </si>
  <si>
    <t xml:space="preserve">output/pages/125_gili-lankanfushi/diving__gili-lankanfushi.com__gili-veshi-environmental-initiatives-marine-biology-blog-ree.md</t>
  </si>
  <si>
    <t xml:space="preserve">https://www.pullmanmaldivesmaamutaa.com/virtual-tour/</t>
  </si>
  <si>
    <t xml:space="preserve">Pullman Maldives Maamutaa - Virtual Tour</t>
  </si>
  <si>
    <t xml:space="preserve">output/pages/123_pullman-maldives-maamutaa-resort/diving__pullmanmaldivesmaamutaa.com__virtual-tour.md</t>
  </si>
  <si>
    <t xml:space="preserve">https://gili-lankanfushi.com/gili-veshi-environmental-initiatives/marine-biology-blog/manta-mania-at-gili-lankanfushi/</t>
  </si>
  <si>
    <t xml:space="preserve">Manta Mania at Gili Lankanfushi - Gili Lankanfushi Maldives</t>
  </si>
  <si>
    <t xml:space="preserve">output/pages/125_gili-lankanfushi/diving__gili-lankanfushi.com__gili-veshi-environmental-initiatives-marine-biology-blog-man.md</t>
  </si>
  <si>
    <t xml:space="preserve">https://www.pullmanmaldivesmaamutaa.com/media-tag/alloaua-gaham/</t>
  </si>
  <si>
    <t xml:space="preserve">Pullman Maldives Maamutaa - Allaoua Gaham</t>
  </si>
  <si>
    <t xml:space="preserve">output/pages/123_pullman-maldives-maamutaa-resort/diving__pullmanmaldivesmaamutaa.com__media-tag-alloaua-gaham.md</t>
  </si>
  <si>
    <t xml:space="preserve">https://gili-lankanfushi.com/gili-veshi-environmental-initiatives/marine-biology-blog/cleaning-up-the-lagoon-and-getting-ready-for-world-oceans-day/</t>
  </si>
  <si>
    <t xml:space="preserve">Cleaning up the lagoon and getting ready for World Oceans Day - Gili Lankanfushi Maldives</t>
  </si>
  <si>
    <t xml:space="preserve">output/pages/125_gili-lankanfushi/diving__gili-lankanfushi.com__gili-veshi-environmental-initiatives-marine-biology-blog-cle.md</t>
  </si>
  <si>
    <t xml:space="preserve">https://malediven.de/malediven-hotels/ritz-carlton-maldives/</t>
  </si>
  <si>
    <t xml:space="preserve">Ritz-Carlton – Jetzt Ihren Malediven Urlaub buchen</t>
  </si>
  <si>
    <t xml:space="preserve">output/pages/037_the-ritz-carlton-maldives-fari-islands/diving__malediven.de__malediven-hotels-ritz-carlton-maldives.md</t>
  </si>
  <si>
    <t xml:space="preserve">https://gili-lankanfushi.com/gallery/glm_aerial-view-of-family-villa-38-with-3-palm-island/</t>
  </si>
  <si>
    <t xml:space="preserve">output/pages/125_gili-lankanfushi/diving__gili-lankanfushi.com__gallery-glm-aerial-view-of-family-villa-38-with-3-palm-islan.md</t>
  </si>
  <si>
    <t xml:space="preserve">https://gili-lankanfushi.com/experience/</t>
  </si>
  <si>
    <t xml:space="preserve">Things to Do in Maldives: Adventure and Relaxation Await</t>
  </si>
  <si>
    <t xml:space="preserve">output/pages/125_gili-lankanfushi/diving__gili-lankanfushi.com__experience.md</t>
  </si>
  <si>
    <t xml:space="preserve">https://www.pullmanmaldivesmaamutaa.com/expriences/excursions/</t>
  </si>
  <si>
    <t xml:space="preserve">Pullman Maldives Maamutaa - Excursions</t>
  </si>
  <si>
    <t xml:space="preserve">output/pages/123_pullman-maldives-maamutaa-resort/diving__pullmanmaldivesmaamutaa.com__expriences-excursions.md</t>
  </si>
  <si>
    <t xml:space="preserve">https://gili-lankanfushi.com/wellness/asha-chong/</t>
  </si>
  <si>
    <t xml:space="preserve">ASHA CHONG - Gili Lankanfushi Maldives</t>
  </si>
  <si>
    <t xml:space="preserve">output/pages/125_gili-lankanfushi/spa__gili-lankanfushi.com__wellness-asha-chong.md</t>
  </si>
  <si>
    <t xml:space="preserve">https://malediven.de/malediven-hotels/dhigali-maldives/</t>
  </si>
  <si>
    <t xml:space="preserve">Dhigali – Jetzt Ihren Malediven Urlaub buchen</t>
  </si>
  <si>
    <t xml:space="preserve">output/pages/033_dhigali-maldives/diving__malediven.de__malediven-hotels-dhigali-maldives.md</t>
  </si>
  <si>
    <t xml:space="preserve">https://malediven.de/malediven-hotels/hideaway-beach/</t>
  </si>
  <si>
    <t xml:space="preserve">Hideaway Beach – Jetzt Ihren Malediven Urlaub buchen</t>
  </si>
  <si>
    <t xml:space="preserve">output/pages/076_hideaway-beach-resort-and-spa-at-dhonakulhi-island/diving__malediven.de__malediven-hotels-hideaway-beach.md</t>
  </si>
  <si>
    <t xml:space="preserve">https://www.pullmanmaldivesmaamutaa.com/restaurants-bars-maldives/</t>
  </si>
  <si>
    <t xml:space="preserve">Restaurants and bars – Pullman Maldives Maamutaa Resort – 5-star hotel</t>
  </si>
  <si>
    <t xml:space="preserve">output/pages/123_pullman-maldives-maamutaa-resort/dining__pullmanmaldivesmaamutaa.com__restaurants-bars-maldives.md</t>
  </si>
  <si>
    <t xml:space="preserve">https://gili-lankanfushi.com/highlights/press-coverage/gili-veshi-brand-new-marine-biology-centre-opens-on-world-oceans-day/</t>
  </si>
  <si>
    <t xml:space="preserve">Gili Veshi: Brand New Marine Biology Centre Opens On World Oceans Day - Gili Lankanfushi Maldives</t>
  </si>
  <si>
    <t xml:space="preserve">output/pages/125_gili-lankanfushi/diving__gili-lankanfushi.com__highlights-press-coverage-gili-veshi-brand-new-marine-biolog.md</t>
  </si>
  <si>
    <t xml:space="preserve">https://gili-lankanfushi.com/gili-veshi-environmental-initiatives/marine-biology-blog/whats-washing-up-bioluminescent-ostracods-2/</t>
  </si>
  <si>
    <t xml:space="preserve">What’s Washing Up: The marvelous purple crown jellyfish - Gili Lankanfushi Maldives</t>
  </si>
  <si>
    <t xml:space="preserve">output/pages/125_gili-lankanfushi/diving__gili-lankanfushi.com__gili-veshi-environmental-initiatives-marine-biology-blog-wha.md</t>
  </si>
  <si>
    <t xml:space="preserve">https://malediven.de/malediven-hotels/komandoo-island/</t>
  </si>
  <si>
    <t xml:space="preserve">Komandoo Island – Jetzt Ihren Malediven Urlaub buchen</t>
  </si>
  <si>
    <t xml:space="preserve">output/pages/079_komandoo-island-resort/diving__malediven.de__malediven-hotels-komandoo-island.md</t>
  </si>
  <si>
    <t xml:space="preserve">https://gili-lankanfushi.com/gili-veshi-environmental-initiatives/marine-biology-blog/mantas-of-rasfari/</t>
  </si>
  <si>
    <t xml:space="preserve">Mantas of Rasfari - Gili Lankanfushi Maldives</t>
  </si>
  <si>
    <t xml:space="preserve">https://malediven.de/malediven-hotels/cheval-blanc-randheli/</t>
  </si>
  <si>
    <t xml:space="preserve">Cheval Blanc Randheli – Jetzt Ihren Malediven Urlaub buchen</t>
  </si>
  <si>
    <t xml:space="preserve">output/pages/065_cheval-blanc-randheli/diving__malediven.de__malediven-hotels-cheval-blanc-randheli.md</t>
  </si>
  <si>
    <t xml:space="preserve">https://gili-lankanfushi.com/gili-veshi-environmental-initiatives/marine-biology-blog/reducing-food-waste-at-gili-lankanfushi/</t>
  </si>
  <si>
    <t xml:space="preserve">Reducing Food Waste at Gili Lankanfushi - Gili Lankanfushi Maldives</t>
  </si>
  <si>
    <t xml:space="preserve">output/pages/125_gili-lankanfushi/dining__gili-lankanfushi.com__gili-veshi-environmental-initiatives-marine-biology-blog-red.md</t>
  </si>
  <si>
    <t xml:space="preserve">https://gili-lankanfushi.com/gili-veshi-environmental-initiatives/marine-biology-blog/earth-hour/</t>
  </si>
  <si>
    <t xml:space="preserve">Earth Hour - Gili Lankanfushi Maldives</t>
  </si>
  <si>
    <t xml:space="preserve">output/pages/125_gili-lankanfushi/diving__gili-lankanfushi.com__gili-veshi-environmental-initiatives-marine-biology-blog-ear.md</t>
  </si>
  <si>
    <t xml:space="preserve">https://malediven.de/malediven-hotels/ifuru/</t>
  </si>
  <si>
    <t xml:space="preserve">IFURU – Jetzt Ihren Malediven Urlaub buchen</t>
  </si>
  <si>
    <t xml:space="preserve">output/pages/082_ifuru-island-maldives/diving__malediven.de__malediven-hotels-ifuru.md</t>
  </si>
  <si>
    <t xml:space="preserve">https://gili-lankanfushi.com/gili-veshi-environmental-initiatives/marine-biology-blog/gili-lankanfushi-celebrates-the-festive-season-with-a-christmas-coral-line/</t>
  </si>
  <si>
    <t xml:space="preserve">Gili Lankanfushi celebrates the festive season with a Christmas Coral Line - Gili Lankanfushi Maldives</t>
  </si>
  <si>
    <t xml:space="preserve">output/pages/125_gili-lankanfushi/wedding__gili-lankanfushi.com__gili-veshi-environmental-initiatives-marine-biology-blog-gil.md</t>
  </si>
  <si>
    <t xml:space="preserve">https://gili-lankanfushi.com/highlights/press-coverage/anti-plastic-paradise-gili-lankanfushi-celebrates-world-oceans-day-with-eco-friendly-initiatives/</t>
  </si>
  <si>
    <t xml:space="preserve">Anti-Plastic Paradise -Gili Lankanfushi Celebrates World Oceans Day With Eco-Friendly Initiatives - Gili Lankanfushi Mal</t>
  </si>
  <si>
    <t xml:space="preserve">output/pages/125_gili-lankanfushi/wedding__gili-lankanfushi.com__highlights-press-coverage-anti-plastic-paradise-gili-lankanf.md</t>
  </si>
  <si>
    <t xml:space="preserve">https://gili-lankanfushi.com/gili-veshi-environmental-initiatives/marine-biology-blog/a-race-against-the-time-to-ensure-shark-and-manta-protection-its-shark-and-manta-ray-week-at-gili-lankanfushi/</t>
  </si>
  <si>
    <t xml:space="preserve">A race against the time to ensure shark and manta protection ! It’s shark and manta ray week at Gili Lankanfushi - Gili </t>
  </si>
  <si>
    <t xml:space="preserve">output/pages/125_gili-lankanfushi/diving__gili-lankanfushi.com__gili-veshi-environmental-initiatives-marine-biology-blog-a-r.md</t>
  </si>
  <si>
    <t xml:space="preserve">https://gili-lankanfushi.com/gili-veshi-environmental-initiatives/marine-biology-blog/sea-sparkles/</t>
  </si>
  <si>
    <t xml:space="preserve">Sea Sparkles?!. - Gili Lankanfushi Maldives</t>
  </si>
  <si>
    <t xml:space="preserve">output/pages/125_gili-lankanfushi/spa__gili-lankanfushi.com__gili-veshi-environmental-initiatives-marine-biology-blog-sea.md</t>
  </si>
  <si>
    <t xml:space="preserve">https://www.pullmanmaldivesmaamutaa.com/custom-links/</t>
  </si>
  <si>
    <t xml:space="preserve">Pullman Maldives Maamutaa -</t>
  </si>
  <si>
    <t xml:space="preserve">output/pages/123_pullman-maldives-maamutaa-resort/diving__pullmanmaldivesmaamutaa.com__custom-links.md</t>
  </si>
  <si>
    <t xml:space="preserve">https://gili-lankanfushi.com/gili-veshi-environmental-initiatives/marine-biology-blog/researching-entangled-turtle-populations-with-the-olive-ridley-project/</t>
  </si>
  <si>
    <t xml:space="preserve">Researching entangled turtle populations with the Olive Ridley Project - Gili Lankanfushi Maldives</t>
  </si>
  <si>
    <t xml:space="preserve">https://www.comohotels.com/maldives/como-cocoa-island/www.comohotels.com/como-cocoa-island-activity-schedule</t>
  </si>
  <si>
    <t xml:space="preserve">output/pages/121_cocoa-island/diving__comohotels.com__maldives-como-cocoa-island-www-comohotels-com-como-cocoa-isl.md</t>
  </si>
  <si>
    <t xml:space="preserve">https://gili-lankanfushi.com/highlights/press-coverage/kids-go-crusoe-gili-lankanfushi-maldives-launches-castaway-family-adventures/</t>
  </si>
  <si>
    <t xml:space="preserve">Kids Go Crusoe – Gili Lankanfushi, Maldives, Launches Castaway Family Adventures - Gili Lankanfushi Maldives</t>
  </si>
  <si>
    <t xml:space="preserve">output/pages/125_gili-lankanfushi/diving__gili-lankanfushi.com__highlights-press-coverage-kids-go-crusoe-gili-lankanfushi-ma.md</t>
  </si>
  <si>
    <t xml:space="preserve">https://www.pullmanmaldivesmaamutaa.com/villas-suites/beach-pool-villa/</t>
  </si>
  <si>
    <t xml:space="preserve">Beach Pool Villa – Pullman Maldives Maamutaa – 5-star resort</t>
  </si>
  <si>
    <t xml:space="preserve">output/pages/123_pullman-maldives-maamutaa-resort/diving__pullmanmaldivesmaamutaa.com__villas-suites-beach-pool-villa.md</t>
  </si>
  <si>
    <t xml:space="preserve">https://malediven.de/malediven-hotels/baglioni-resort-maldives/</t>
  </si>
  <si>
    <t xml:space="preserve">Baglioni – Jetzt Ihren Malediven Urlaub buchen</t>
  </si>
  <si>
    <t xml:space="preserve">output/pages/014_baglioni-resort-maldives/diving__malediven.de__malediven-hotels-baglioni-resort-maldives.md</t>
  </si>
  <si>
    <t xml:space="preserve">https://gili-lankanfushi.com/highlights/press-coverage/the-wellness-revolution-featuring-residencies-by-jasmine-hemsley-rebecca-dennis-jody-shield-and-chloe-brotheridge-2/</t>
  </si>
  <si>
    <t xml:space="preserve">The Wellness Revolution – Featuring Residencies By Jasmine Hemsley, Rebecca Dennis, Jody Shield And Chloe Brotheridge - </t>
  </si>
  <si>
    <t xml:space="preserve">output/pages/125_gili-lankanfushi/dining__gili-lankanfushi.com__highlights-press-coverage-the-wellness-revolution-featuring-.md</t>
  </si>
  <si>
    <t xml:space="preserve">https://gili-lankanfushi.com/plan-your-visit/</t>
  </si>
  <si>
    <t xml:space="preserve">Best Time to Visit Maldives: Plan Your Perfect Escape</t>
  </si>
  <si>
    <t xml:space="preserve">output/pages/125_gili-lankanfushi/diving__gili-lankanfushi.com__plan-your-visit.md</t>
  </si>
  <si>
    <t xml:space="preserve">https://www.pullmanmaldivesmaamutaa.com/villas-suites/sunset-ocean-pool-villa/</t>
  </si>
  <si>
    <t xml:space="preserve">Pullman Maldives Maamutaa - Sunset Ocean Pool Villa</t>
  </si>
  <si>
    <t xml:space="preserve">output/pages/123_pullman-maldives-maamutaa-resort/diving__pullmanmaldivesmaamutaa.com__villas-suites-sunset-ocean-pool-villa.md</t>
  </si>
  <si>
    <t xml:space="preserve">https://gili-lankanfushi.com/gili-veshi-environmental-initiatives/marine-biology-blog/visiting-scientists-collect-valuable-data-on-cots-plague/</t>
  </si>
  <si>
    <t xml:space="preserve">Visiting scientists collect valuable data on COTS plague - Gili Lankanfushi Maldives</t>
  </si>
  <si>
    <t xml:space="preserve">output/pages/125_gili-lankanfushi/diving__gili-lankanfushi.com__gili-veshi-environmental-initiatives-marine-biology-blog-vis.md</t>
  </si>
  <si>
    <t xml:space="preserve">https://www.pullmanmaldivesmaamutaa.com/experiences/</t>
  </si>
  <si>
    <t xml:space="preserve">Experiences – Pullman Maldives Maamutaa Resort – 5-star hotel</t>
  </si>
  <si>
    <t xml:space="preserve">output/pages/123_pullman-maldives-maamutaa-resort/diving__pullmanmaldivesmaamutaa.com__experiences.md</t>
  </si>
  <si>
    <t xml:space="preserve">https://gili-lankanfushi.com/gili-veshi-environmental-initiatives/marine-biology-blog/gili-celebrates-earth-hour/</t>
  </si>
  <si>
    <t xml:space="preserve">Gili Celebrates Earth Hour - Gili Lankanfushi Maldives</t>
  </si>
  <si>
    <t xml:space="preserve">https://gili-lankanfushi.com/highlights/press-coverage/gili-lankanfushi-expands-latest-seagrass-conservation-initiatives/</t>
  </si>
  <si>
    <t xml:space="preserve">Gili Lankanfushi Expands Latest Seagrass Conservation Initiatives - Gili Lankanfushi Maldives</t>
  </si>
  <si>
    <t xml:space="preserve">output/pages/125_gili-lankanfushi/diving__gili-lankanfushi.com__highlights-press-coverage-gili-lankanfushi-expands-latest-se.md</t>
  </si>
  <si>
    <t xml:space="preserve">https://malediven.de/malediven-hotels/kuredhivaru-resort/</t>
  </si>
  <si>
    <t xml:space="preserve">Kuredhivaru – Jetzt Ihren Malediven Urlaub buchen</t>
  </si>
  <si>
    <t xml:space="preserve">output/pages/182_kuredhivaru-resort-and-spa/diving__malediven.de__malediven-hotels-kuredhivaru-resort.md</t>
  </si>
  <si>
    <t xml:space="preserve">https://www.pullmanmaldivesmaamutaa.com/zh-hans/villas-suites/luxury-royal-suite-maldives/</t>
  </si>
  <si>
    <t xml:space="preserve">output/pages/123_pullman-maldives-maamutaa-resort/diving__pullmanmaldivesmaamutaa.com__zh-hans-villas-suites-luxury-royal-suite-maldives.md</t>
  </si>
  <si>
    <t xml:space="preserve">https://gili-lankanfushi.com/gili-veshi-environmental-initiatives/marine-biology-blog/2012s-manta-ray-records-submitted-to-mantatrust/</t>
  </si>
  <si>
    <t xml:space="preserve">2012’s Manta Ray records submitted to MantaTrust - Gili Lankanfushi Maldives</t>
  </si>
  <si>
    <t xml:space="preserve">output/pages/125_gili-lankanfushi/diving__gili-lankanfushi.com__gili-veshi-environmental-initiatives-marine-biology-blog-201.md</t>
  </si>
  <si>
    <t xml:space="preserve">https://gili-lankanfushi.com/maldives-luxury-resort/two-bedroom-villa-with-pool/</t>
  </si>
  <si>
    <t xml:space="preserve">Two-Bedroom Overwater Villa with Pool | Gili Lankanfushi Maldives</t>
  </si>
  <si>
    <t xml:space="preserve">output/pages/125_gili-lankanfushi/diving__gili-lankanfushi.com__maldives-luxury-resort-two-bedroom-villa-with-pool.md</t>
  </si>
  <si>
    <t xml:space="preserve">https://www.pullmanmaldivesmaamutaa.com/zh-hans/</t>
  </si>
  <si>
    <t xml:space="preserve">主页 – 铂尔曼马尔代夫马姆塔岛度假酒店 – 五星级度假酒店</t>
  </si>
  <si>
    <t xml:space="preserve">output/pages/123_pullman-maldives-maamutaa-resort/other__pullmanmaldivesmaamutaa.com__zh-hans.md</t>
  </si>
  <si>
    <t xml:space="preserve">https://gili-lankanfushi.com/gili-veshi-environmental-initiatives/marine-biology-blog/coral-transplanting-progress/</t>
  </si>
  <si>
    <t xml:space="preserve">Coral Transplanting Progress! - Gili Lankanfushi Maldives</t>
  </si>
  <si>
    <t xml:space="preserve">output/pages/125_gili-lankanfushi/diving__gili-lankanfushi.com__gili-veshi-environmental-initiatives-marine-biology-blog-cor.md</t>
  </si>
  <si>
    <t xml:space="preserve">https://www.riu.com/en/hotel/maldives/dhaalu-atoll/hotel-riu-palace-maldivas</t>
  </si>
  <si>
    <t xml:space="preserve">Hotel Riu Palace Maldivas, all-inclusive resort in The Maldives</t>
  </si>
  <si>
    <t xml:space="preserve">output/pages/129_riu-atoll-and-riu-palace-maldivas/diving__riu.com__en-hotel-maldives-dhaalu-atoll-hotel-riu-palace-maldivas.md</t>
  </si>
  <si>
    <t xml:space="preserve">https://www.riu.com/en/hotel/maldives/dhaalu-atoll/hotel-riu-palace-maldivas/rooms</t>
  </si>
  <si>
    <t xml:space="preserve">Exclusive rooms and Suites in the Maldives · Hotel Riu Palace Maldives</t>
  </si>
  <si>
    <t xml:space="preserve">output/pages/129_riu-atoll-and-riu-palace-maldivas/diving__riu.com__en-hotel-maldives-dhaalu-atoll-hotel-riu-palace-maldivas-roo.md</t>
  </si>
  <si>
    <t xml:space="preserve">https://gili-lankanfushi.com/gallery/glm_sunrise-yoga/</t>
  </si>
  <si>
    <t xml:space="preserve">output/pages/125_gili-lankanfushi/spa__gili-lankanfushi.com__gallery-glm-sunrise-yoga.md</t>
  </si>
  <si>
    <t xml:space="preserve">https://www.pullmanmaldivesmaamutaa.com/villas-suites/beach-villa/</t>
  </si>
  <si>
    <t xml:space="preserve">Beach Villa – Pullman Maldives Maamutaa Resort – 5-star hotel</t>
  </si>
  <si>
    <t xml:space="preserve">output/pages/123_pullman-maldives-maamutaa-resort/diving__pullmanmaldivesmaamutaa.com__villas-suites-beach-villa.md</t>
  </si>
  <si>
    <t xml:space="preserve">https://malediven.de/malediven-hotels/park-hyatt-hadahaa/</t>
  </si>
  <si>
    <t xml:space="preserve">Park Hyatt Hadahaa – Jetzt Ihren Malediven Urlaub buchen</t>
  </si>
  <si>
    <t xml:space="preserve">output/pages/047_park-hyatt-maldives-hadahaa/diving__malediven.de__malediven-hotels-park-hyatt-hadahaa.md</t>
  </si>
  <si>
    <t xml:space="preserve">https://gili-lankanfushi.com/gili-veshi-environmental-initiatives/marine-biology-blog/mobula-ray-madness-at-gili-lankanfushi/</t>
  </si>
  <si>
    <t xml:space="preserve">Mobula Ray madness at Gili Lankanfushi - Gili Lankanfushi Maldives</t>
  </si>
  <si>
    <t xml:space="preserve">output/pages/125_gili-lankanfushi/diving__gili-lankanfushi.com__gili-veshi-environmental-initiatives-marine-biology-blog-mob.md</t>
  </si>
  <si>
    <t xml:space="preserve">https://www.pullmanmaldivesmaamutaa.com/offers/romantic-escapes/</t>
  </si>
  <si>
    <t xml:space="preserve">output/pages/123_pullman-maldives-maamutaa-resort/diving__pullmanmaldivesmaamutaa.com__offers-romantic-escapes.md</t>
  </si>
  <si>
    <t xml:space="preserve">https://gili-lankanfushi.com/gili-veshi-environmental-initiatives/marine-biology-blog/olive-ridley-project-visit/</t>
  </si>
  <si>
    <t xml:space="preserve">Olive Ridley Project Visit - Gili Lankanfushi Maldives</t>
  </si>
  <si>
    <t xml:space="preserve">output/pages/125_gili-lankanfushi/diving__gili-lankanfushi.com__gili-veshi-environmental-initiatives-marine-biology-blog-oli.md</t>
  </si>
  <si>
    <t xml:space="preserve">https://gili-lankanfushi.com/highlights/press-coverage/a-secluded-and-sustainable-paradise/</t>
  </si>
  <si>
    <t xml:space="preserve">A Secluded And Sustainable Paradise - Gili Lankanfushi Maldives</t>
  </si>
  <si>
    <t xml:space="preserve">output/pages/125_gili-lankanfushi/diving__gili-lankanfushi.com__highlights-press-coverage-a-secluded-and-sustainable-paradis.md</t>
  </si>
  <si>
    <t xml:space="preserve">https://www.pullmanmaldivesmaamutaa.com/restaurants-bars-maldives/melange-restaurant/</t>
  </si>
  <si>
    <t xml:space="preserve">Melange: all day dining restaurant | Pullman Maldives</t>
  </si>
  <si>
    <t xml:space="preserve">output/pages/123_pullman-maldives-maamutaa-resort/dining__pullmanmaldivesmaamutaa.com__restaurants-bars-maldives-melange-restaurant.md</t>
  </si>
  <si>
    <t xml:space="preserve">https://gili-lankanfushi.com/gallery/glm_meera-spa/</t>
  </si>
  <si>
    <t xml:space="preserve">output/pages/125_gili-lankanfushi/spa__gili-lankanfushi.com__gallery-glm-meera-spa.md</t>
  </si>
  <si>
    <t xml:space="preserve">https://gili-lankanfushi.com/gili-veshi-environmental-initiatives/marine-biology-blog/a-successful-world-oceans-week-2022-at-gili-lankanfushi/</t>
  </si>
  <si>
    <t xml:space="preserve">A Successful World Oceans Week 2022 at Gili Lankanfushi! - Gili Lankanfushi Maldives</t>
  </si>
  <si>
    <t xml:space="preserve">output/pages/125_gili-lankanfushi/diving__gili-lankanfushi.com__gili-veshi-environmental-initiatives-marine-biology-blog-a-s.md</t>
  </si>
  <si>
    <t xml:space="preserve">https://www.riu.com/en/hotel/maldives/dhaalu-atoll/hotel-riu-palace-maldivas/gastronomy</t>
  </si>
  <si>
    <t xml:space="preserve">All-Inclusive Hotel in Maldives · Hotel Riu Palace Maldives</t>
  </si>
  <si>
    <t xml:space="preserve">output/pages/129_riu-atoll-and-riu-palace-maldivas/dining__riu.com__en-hotel-maldives-dhaalu-atoll-hotel-riu-palace-maldivas-gas.md</t>
  </si>
  <si>
    <t xml:space="preserve">https://www.pullmanmaldivesmaamutaa.com/zh-hans/villas-suites/</t>
  </si>
  <si>
    <t xml:space="preserve">output/pages/123_pullman-maldives-maamutaa-resort/diving__pullmanmaldivesmaamutaa.com__zh-hans-villas-suites.md</t>
  </si>
  <si>
    <t xml:space="preserve">https://gili-lankanfushi.com/gili-veshi-environmental-initiatives/marine-biology-blog/gili-lankanfushi-says-no-to-an-ocean-full-of-plastic/</t>
  </si>
  <si>
    <t xml:space="preserve">Gili Lankanfushi says no to an ocean full of plastic - Gili Lankanfushi Maldives</t>
  </si>
  <si>
    <t xml:space="preserve">https://gili-lankanfushi.com/highlights/press-coverage/gili-lankanfushi-recognised-in-two-categories-at-the-world-travel-awards-2021/</t>
  </si>
  <si>
    <t xml:space="preserve">Gili Lankanfushi Recognised In Two Categories At The World Travel Awards 2021 - Gili Lankanfushi Maldives</t>
  </si>
  <si>
    <t xml:space="preserve">output/pages/125_gili-lankanfushi/diving__gili-lankanfushi.com__highlights-press-coverage-gili-lankanfushi-recognised-in-two.md</t>
  </si>
  <si>
    <t xml:space="preserve">https://www.pullmanmaldivesmaamutaa.com/legal-notice/</t>
  </si>
  <si>
    <t xml:space="preserve">Pullman Maldives Maamutaa - Legal Notice</t>
  </si>
  <si>
    <t xml:space="preserve">output/pages/123_pullman-maldives-maamutaa-resort/diving__pullmanmaldivesmaamutaa.com__legal-notice.md</t>
  </si>
  <si>
    <t xml:space="preserve">https://gili-lankanfushi.com/gili-veshi-environmental-initiatives/marine-biology-blog/the-green-barrel-sea-squirt-an-amazing-creature-but-a-nuisance-for-our-coral-lines/</t>
  </si>
  <si>
    <t xml:space="preserve">The green barrel sea squirt: an amazing creature but a nuisance for our coral lines! - Gili Lankanfushi Maldives</t>
  </si>
  <si>
    <t xml:space="preserve">output/pages/125_gili-lankanfushi/dining__gili-lankanfushi.com__gili-veshi-environmental-initiatives-marine-biology-blog-the.md</t>
  </si>
  <si>
    <t xml:space="preserve">https://gili-lankanfushi.com/gili-veshi-environmental-initiatives/marine-biology-blog/our-guests-meet-pyrosomes/</t>
  </si>
  <si>
    <t xml:space="preserve">Our guests meet Pyrosomes - Gili Lankanfushi Maldives</t>
  </si>
  <si>
    <t xml:space="preserve">output/pages/125_gili-lankanfushi/diving__gili-lankanfushi.com__gili-veshi-environmental-initiatives-marine-biology-blog-our.md</t>
  </si>
  <si>
    <t xml:space="preserve">https://gili-lankanfushi.com/gili-veshi-environmental-initiatives/marine-biology-blog/gili-joins-the-clean-up-the-world-weekend/</t>
  </si>
  <si>
    <t xml:space="preserve">Gili Joins the Clean Up The World Weekend - Gili Lankanfushi Maldives</t>
  </si>
  <si>
    <t xml:space="preserve">https://www.pullmanmaldivesmaamutaa.com/zh-hans/villas-suites/family-beach-pool-villa/</t>
  </si>
  <si>
    <t xml:space="preserve">Family Beach Pool Villa – Pullman Maldives Maamutaa – 5-star resort</t>
  </si>
  <si>
    <t xml:space="preserve">output/pages/123_pullman-maldives-maamutaa-resort/diving__pullmanmaldivesmaamutaa.com__zh-hans-villas-suites-family-beach-pool-villa.md</t>
  </si>
  <si>
    <t xml:space="preserve">https://www.pullmanmaldivesmaamutaa.com/overwater-spa-maldives/</t>
  </si>
  <si>
    <t xml:space="preserve">An over-water spa that creates luxury wellness by through the healing powers of the ocean | Pullman Maldives Maamutaa</t>
  </si>
  <si>
    <t xml:space="preserve">output/pages/123_pullman-maldives-maamutaa-resort/dining__pullmanmaldivesmaamutaa.com__overwater-spa-maldives.md</t>
  </si>
  <si>
    <t xml:space="preserve">https://gili-lankanfushi.com/gili-veshi-environmental-initiatives/marine-biology-blog/whale-sharks-of-the-maldives/</t>
  </si>
  <si>
    <t xml:space="preserve">Whale sharks of the Maldives - Gili Lankanfushi Maldives</t>
  </si>
  <si>
    <t xml:space="preserve">https://gili-lankanfushi.com/about-us/</t>
  </si>
  <si>
    <t xml:space="preserve">About Us l Gili Lankanfushi Maldives</t>
  </si>
  <si>
    <t xml:space="preserve">output/pages/125_gili-lankanfushi/diving__gili-lankanfushi.com__about-us.md</t>
  </si>
  <si>
    <t xml:space="preserve">https://www.pullmanmaldivesmaamutaa.com/places/</t>
  </si>
  <si>
    <t xml:space="preserve">output/pages/123_pullman-maldives-maamutaa-resort/diving__pullmanmaldivesmaamutaa.com__places.md</t>
  </si>
  <si>
    <t xml:space="preserve">https://gili-lankanfushi.com/gili-veshi-environmental-initiatives/marine-biology-blog/macro-in-the-maldives/</t>
  </si>
  <si>
    <t xml:space="preserve">Macro In the Maldives - Gili Lankanfushi Maldives</t>
  </si>
  <si>
    <t xml:space="preserve">output/pages/125_gili-lankanfushi/diving__gili-lankanfushi.com__gili-veshi-environmental-initiatives-marine-biology-blog-mac.md</t>
  </si>
  <si>
    <t xml:space="preserve">https://gili-lankanfushi.com/gallery/glm_exterior-view-of-villa-suite-with-pool/</t>
  </si>
  <si>
    <t xml:space="preserve">output/pages/125_gili-lankanfushi/diving__gili-lankanfushi.com__gallery-glm-exterior-view-of-villa-suite-with-pool.md</t>
  </si>
  <si>
    <t xml:space="preserve">https://gili-lankanfushi.com/gili-veshi-environmental-initiatives/marine-biology-blog/crown-of-thorns-starfish-outbreak/</t>
  </si>
  <si>
    <t xml:space="preserve">Crown of Thorns Starfish Outbreak - Gili Lankanfushi Maldives</t>
  </si>
  <si>
    <t xml:space="preserve">output/pages/125_gili-lankanfushi/diving__gili-lankanfushi.com__gili-veshi-environmental-initiatives-marine-biology-blog-cro.md</t>
  </si>
  <si>
    <t xml:space="preserve">https://www.pullmanmaldivesmaamutaa.com/restaurants-bars-maldives/destination-dining/</t>
  </si>
  <si>
    <t xml:space="preserve">Destination Dining – Pullman Maldives Maamutaa Resort – 5-star hotel</t>
  </si>
  <si>
    <t xml:space="preserve">output/pages/123_pullman-maldives-maamutaa-resort/dining__pullmanmaldivesmaamutaa.com__restaurants-bars-maldives-destination-dining.md</t>
  </si>
  <si>
    <t xml:space="preserve">https://malediven.de/malediven-hotels/ithaafushi-private-island/</t>
  </si>
  <si>
    <t xml:space="preserve">Ithaafushi Private Island – Jetzt Ihren Malediven Urlaub buchen</t>
  </si>
  <si>
    <t xml:space="preserve">output/pages/067_waldorf-astoria-maldives-ithaafushi/diving__malediven.de__malediven-hotels-ithaafushi-private-island.md</t>
  </si>
  <si>
    <t xml:space="preserve">https://gili-lankanfushi.com/gallery/glm_residence-with-pool-sun-deck/</t>
  </si>
  <si>
    <t xml:space="preserve">output/pages/125_gili-lankanfushi/diving__gili-lankanfushi.com__gallery-glm-residence-with-pool-sun-deck.md</t>
  </si>
  <si>
    <t xml:space="preserve">https://gili-lankanfushi.com/gallery/glm_breakfast-by-the-beach-at-kashiveli/</t>
  </si>
  <si>
    <t xml:space="preserve">output/pages/125_gili-lankanfushi/diving__gili-lankanfushi.com__gallery-glm-breakfast-by-the-beach-at-kashiveli.md</t>
  </si>
  <si>
    <t xml:space="preserve">https://www.pullmanmaldivesmaamutaa.com/marine-biologist-blog/</t>
  </si>
  <si>
    <t xml:space="preserve">Pullman Maldives Maamutaa - Marine biologist blog</t>
  </si>
  <si>
    <t xml:space="preserve">output/pages/123_pullman-maldives-maamutaa-resort/diving__pullmanmaldivesmaamutaa.com__marine-biologist-blog.md</t>
  </si>
  <si>
    <t xml:space="preserve">https://gili-lankanfushi.com/maldives-luxury-resort/overwater-villa-suite/</t>
  </si>
  <si>
    <t xml:space="preserve">Overwater Villa Maldives: Serenity at Gili Lankanfushi</t>
  </si>
  <si>
    <t xml:space="preserve">output/pages/125_gili-lankanfushi/diving__gili-lankanfushi.com__maldives-luxury-resort-overwater-villa-suite.md</t>
  </si>
  <si>
    <t xml:space="preserve">https://www.pullmanmaldivesmaamutaa.com/womens-day-offer-2024/</t>
  </si>
  <si>
    <t xml:space="preserve">Pullman Maldives Maamutaa - Women's Day Offer 2024</t>
  </si>
  <si>
    <t xml:space="preserve">output/pages/123_pullman-maldives-maamutaa-resort/diving__pullmanmaldivesmaamutaa.com__womens-day-offer-2024.md</t>
  </si>
  <si>
    <t xml:space="preserve">https://gili-lankanfushi.com/highlights/press-coverage/astronaut-buzz-aldrin-visits-gili-lankanfushis-private-reserve-the-maldives/</t>
  </si>
  <si>
    <t xml:space="preserve">Astronaut Buzz Aldrin Visits Gili Lankanfushi’s Private Reserve, The Maldives - Gili Lankanfushi Maldives</t>
  </si>
  <si>
    <t xml:space="preserve">output/pages/125_gili-lankanfushi/diving__gili-lankanfushi.com__highlights-press-coverage-astronaut-buzz-aldrin-visits-gili-.md</t>
  </si>
  <si>
    <t xml:space="preserve">https://gili-lankanfushi.com/gili-veshi-environmental-initiatives/marine-biology-blog/support-sea-grass/</t>
  </si>
  <si>
    <t xml:space="preserve">Support Sea grass - Gili Lankanfushi Maldives</t>
  </si>
  <si>
    <t xml:space="preserve">output/pages/125_gili-lankanfushi/diving__gili-lankanfushi.com__gili-veshi-environmental-initiatives-marine-biology-blog-sup.md</t>
  </si>
  <si>
    <t xml:space="preserve">https://www.pullmanmaldivesmaamutaa.com/zh-hans/villas-suites/two-bedroom-beach-pool-villa/</t>
  </si>
  <si>
    <t xml:space="preserve">Two-Bedroom Beach Pool Villa – Pullman Maldives Maamutaa Resort</t>
  </si>
  <si>
    <t xml:space="preserve">output/pages/123_pullman-maldives-maamutaa-resort/diving__pullmanmaldivesmaamutaa.com__zh-hans-villas-suites-two-bedroom-beach-pool-villa.md</t>
  </si>
  <si>
    <t xml:space="preserve">https://www.pullmanmaldivesmaamutaa.com/media-tag/skydive/</t>
  </si>
  <si>
    <t xml:space="preserve">Pullman Maldives Maamutaa - THE PLACE TO BE!</t>
  </si>
  <si>
    <t xml:space="preserve">output/pages/123_pullman-maldives-maamutaa-resort/diving__pullmanmaldivesmaamutaa.com__media-tag-skydive.md</t>
  </si>
  <si>
    <t xml:space="preserve">https://www.pullmanmaldivesmaamutaa.com/news/</t>
  </si>
  <si>
    <t xml:space="preserve">News – Pullman Maldives Maamutaa Resort – 5-star hotel</t>
  </si>
  <si>
    <t xml:space="preserve">output/pages/123_pullman-maldives-maamutaa-resort/diving__pullmanmaldivesmaamutaa.com__news.md</t>
  </si>
  <si>
    <t xml:space="preserve">https://www.pullmanmaldivesmaamutaa.com/the-hotel/the-most-generous-all-inclusive-resort-in-the-maldives/</t>
  </si>
  <si>
    <t xml:space="preserve">Pullman Maldives Maamutaa - The Most Generous All-Inclusive Resort in The Maldives</t>
  </si>
  <si>
    <t xml:space="preserve">output/pages/123_pullman-maldives-maamutaa-resort/diving__pullmanmaldivesmaamutaa.com__the-hotel-the-most-generous-all-inclusive-resort-in-the-mald.md</t>
  </si>
  <si>
    <t xml:space="preserve">https://www.pullmanmaldivesmaamutaa.com/cookie-policy/</t>
  </si>
  <si>
    <t xml:space="preserve">Pullman Maldives Maamutaa - Cookie Policy</t>
  </si>
  <si>
    <t xml:space="preserve">output/pages/123_pullman-maldives-maamutaa-resort/diving__pullmanmaldivesmaamutaa.com__cookie-policy.md</t>
  </si>
  <si>
    <t xml:space="preserve">https://www.pullmanmaldivesmaamutaa.com/zh-hans/sitemap/</t>
  </si>
  <si>
    <r>
      <rPr>
        <sz val="11"/>
        <color theme="1"/>
        <rFont val="Calibri"/>
        <family val="2"/>
        <charset val="1"/>
      </rPr>
      <t xml:space="preserve">Pullman Maldives Maamutaa - </t>
    </r>
    <r>
      <rPr>
        <sz val="11"/>
        <color theme="1"/>
        <rFont val="WenQuanYi Zen Hei"/>
        <family val="2"/>
      </rPr>
      <t xml:space="preserve">网站地图</t>
    </r>
  </si>
  <si>
    <t xml:space="preserve">output/pages/123_pullman-maldives-maamutaa-resort/diving__pullmanmaldivesmaamutaa.com__zh-hans-sitemap.md</t>
  </si>
  <si>
    <t xml:space="preserve">https://malediven.de/malediven-hotels/veligandu/</t>
  </si>
  <si>
    <t xml:space="preserve">Veligandu – Jetzt Ihren Malediven Urlaub buchen</t>
  </si>
  <si>
    <t xml:space="preserve">output/pages/038_veligandu-maldives-resort-island/diving__malediven.de__malediven-hotels-veligandu.md</t>
  </si>
  <si>
    <t xml:space="preserve">https://www.pullmanmaldivesmaamutaa.com/special-offers-2/</t>
  </si>
  <si>
    <t xml:space="preserve">Pullman Maldives Maamutaa - Special Offers</t>
  </si>
  <si>
    <t xml:space="preserve">output/pages/123_pullman-maldives-maamutaa-resort/diving__pullmanmaldivesmaamutaa.com__special-offers-2.md</t>
  </si>
  <si>
    <t xml:space="preserve">https://www.airtours.de/baglioni-maldives-luxury-all-inclusive/</t>
  </si>
  <si>
    <t xml:space="preserve">Baglioni Maldives Luxury All-Inclusive - airtours</t>
  </si>
  <si>
    <t xml:space="preserve">output/pages/014_baglioni-resort-maldives/diving__airtours.de__baglioni-maldives-luxury-all-inclusive.md</t>
  </si>
  <si>
    <t xml:space="preserve">https://www.pullmanmaldivesmaamutaa.com/zh-hans/special-offers/</t>
  </si>
  <si>
    <t xml:space="preserve">Special offers – Pullman Maldives Maamutaa Resort – 5-star hotel</t>
  </si>
  <si>
    <t xml:space="preserve">output/pages/123_pullman-maldives-maamutaa-resort/diving__pullmanmaldivesmaamutaa.com__zh-hans-special-offers.md</t>
  </si>
  <si>
    <t xml:space="preserve">https://www.pullmanmaldivesmaamutaa.com/zh-hans/restaurants-bars-maldives/vegan-restaurant-maldives/</t>
  </si>
  <si>
    <t xml:space="preserve">Vegan restaurant in Maldives: Phat Chameleon | Pullman Maldives</t>
  </si>
  <si>
    <t xml:space="preserve">output/pages/123_pullman-maldives-maamutaa-resort/dining__pullmanmaldivesmaamutaa.com__zh-hans-restaurants-bars-maldives-vegan-restaurant-maldives.md</t>
  </si>
  <si>
    <t xml:space="preserve">https://www.pullmanmaldivesmaamutaa.com/blognews/festive-2023/</t>
  </si>
  <si>
    <t xml:space="preserve">Pullman Maldives Maamutaa - Festive 2023: Carnaval in the Tropics</t>
  </si>
  <si>
    <t xml:space="preserve">output/pages/123_pullman-maldives-maamutaa-resort/diving__pullmanmaldivesmaamutaa.com__blognews-festive-2023.md</t>
  </si>
  <si>
    <t xml:space="preserve">https://www.coloursofoblu.com/oblu-nature-helengeli</t>
  </si>
  <si>
    <t xml:space="preserve">OBLU NATURE Helengeli Maldives Island Retreat</t>
  </si>
  <si>
    <t xml:space="preserve">output/pages/133_oblu-by-atmosphere-at-helengeli/dining__coloursofoblu.com__oblu-nature-helengeli.md</t>
  </si>
  <si>
    <t xml:space="preserve">https://www.pullmanmaldivesmaamutaa.com/special-offers/</t>
  </si>
  <si>
    <t xml:space="preserve">output/pages/123_pullman-maldives-maamutaa-resort/diving__pullmanmaldivesmaamutaa.com__special-offers.md</t>
  </si>
  <si>
    <t xml:space="preserve">https://www.pullmanmaldivesmaamutaa.com/zh-hans/restaurants-bars-maldives/saffron-affair/</t>
  </si>
  <si>
    <t xml:space="preserve">Saffron Affair Bar – Pullman Maldives Maamutaa Resort – 5-star hotel</t>
  </si>
  <si>
    <t xml:space="preserve">output/pages/123_pullman-maldives-maamutaa-resort/dining__pullmanmaldivesmaamutaa.com__zh-hans-restaurants-bars-maldives-saffron-affair.md</t>
  </si>
  <si>
    <t xml:space="preserve">https://malediven.de/malediven-hotels/joali-maldives/</t>
  </si>
  <si>
    <t xml:space="preserve">Joali – Jetzt Ihren Malediven Urlaub buchen</t>
  </si>
  <si>
    <t xml:space="preserve">output/pages/007_joali-muravandhoo/diving__malediven.de__malediven-hotels-joali-maldives.md</t>
  </si>
  <si>
    <t xml:space="preserve">https://www.pullmanmaldivesmaamutaa.com/events/</t>
  </si>
  <si>
    <t xml:space="preserve">output/pages/123_pullman-maldives-maamutaa-resort/events__pullmanmaldivesmaamutaa.com__events.md</t>
  </si>
  <si>
    <t xml:space="preserve">https://www.pullmanmaldivesmaamutaa.com/zh-hans/restaurants-bars-maldives/the-hub/</t>
  </si>
  <si>
    <t xml:space="preserve">The Hub – Pullman Maldives Maamutaa Resort – 5-star hotel</t>
  </si>
  <si>
    <t xml:space="preserve">output/pages/123_pullman-maldives-maamutaa-resort/dining__pullmanmaldivesmaamutaa.com__zh-hans-restaurants-bars-maldives-the-hub.md</t>
  </si>
  <si>
    <t xml:space="preserve">https://www.pullmanmaldivesmaamutaa.com/newsletter/</t>
  </si>
  <si>
    <t xml:space="preserve">Newsletter – Pullman Maldives Maamutaa Resort – 5-star hotel</t>
  </si>
  <si>
    <t xml:space="preserve">output/pages/123_pullman-maldives-maamutaa-resort/diving__pullmanmaldivesmaamutaa.com__newsletter.md</t>
  </si>
  <si>
    <t xml:space="preserve">https://www.pullmanmaldivesmaamutaa.com/diving-center-maldives/</t>
  </si>
  <si>
    <t xml:space="preserve">Diving center in Maldives | Pullman Suvadiva Diving Center</t>
  </si>
  <si>
    <t xml:space="preserve">output/pages/123_pullman-maldives-maamutaa-resort/diving__pullmanmaldivesmaamutaa.com__diving-center-maldives.md</t>
  </si>
  <si>
    <t xml:space="preserve">https://malediven.de/malediven-hotels/kuda-villingili/</t>
  </si>
  <si>
    <t xml:space="preserve">Kuda Villingili – Jetzt Ihren Malediven Urlaub buchen</t>
  </si>
  <si>
    <t xml:space="preserve">output/pages/105_kuda-villingili-resort-maldives/diving__malediven.de__malediven-hotels-kuda-villingili.md</t>
  </si>
  <si>
    <t xml:space="preserve">https://www.pullmanmaldivesmaamutaa.com/blognews/</t>
  </si>
  <si>
    <t xml:space="preserve">Pullman Maldives Maamutaa - Blog(News)</t>
  </si>
  <si>
    <t xml:space="preserve">output/pages/123_pullman-maldives-maamutaa-resort/diving__pullmanmaldivesmaamutaa.com__blognews.md</t>
  </si>
  <si>
    <t xml:space="preserve">https://malediven.de/malediven-hotels/gili-lankanfushi/</t>
  </si>
  <si>
    <t xml:space="preserve">Gili Lankanfushi – Jetzt Ihren Malediven Urlaub buchen</t>
  </si>
  <si>
    <t xml:space="preserve">output/pages/125_gili-lankanfushi/diving__malediven.de__malediven-hotels-gili-lankanfushi.md</t>
  </si>
  <si>
    <t xml:space="preserve">https://www.pullmanmaldivesmaamutaa.com/the-hotel/family-resort-maldives/</t>
  </si>
  <si>
    <t xml:space="preserve">Pullman Maldives Maamutaa - Family</t>
  </si>
  <si>
    <t xml:space="preserve">output/pages/123_pullman-maldives-maamutaa-resort/diving__pullmanmaldivesmaamutaa.com__the-hotel-family-resort-maldives.md</t>
  </si>
  <si>
    <t xml:space="preserve">https://www.pullmanmaldivesmaamutaa.com/restaurants-bars-maldives/sol-rising/</t>
  </si>
  <si>
    <t xml:space="preserve">Sol Rising bar – Pullman Maldives Maamutaa Resort – 5-star hotel</t>
  </si>
  <si>
    <t xml:space="preserve">output/pages/123_pullman-maldives-maamutaa-resort/dining__pullmanmaldivesmaamutaa.com__restaurants-bars-maldives-sol-rising.md</t>
  </si>
  <si>
    <t xml:space="preserve">https://www.pullmanmaldivesmaamutaa.com/marine-biologist-blog/5-tips-to-be-an-ecotourist/</t>
  </si>
  <si>
    <t xml:space="preserve">Pullman Maldives Maamutaa - 5 tips to be an ecotourist</t>
  </si>
  <si>
    <t xml:space="preserve">output/pages/123_pullman-maldives-maamutaa-resort/diving__pullmanmaldivesmaamutaa.com__marine-biologist-blog-5-tips-to-be-an-ecotourist.md</t>
  </si>
  <si>
    <t xml:space="preserve">https://www.pullmanmaldivesmaamutaa.com/villas-suites/underwater-bedroom-maldives/</t>
  </si>
  <si>
    <t xml:space="preserve">Underwater bedroom Maldives | Pullman Maldives Maamutaa Resort</t>
  </si>
  <si>
    <t xml:space="preserve">output/pages/123_pullman-maldives-maamutaa-resort/diving__pullmanmaldivesmaamutaa.com__villas-suites-underwater-bedroom-maldives.md</t>
  </si>
  <si>
    <t xml:space="preserve">https://malediven.de/malediven-hotels/kandima/</t>
  </si>
  <si>
    <t xml:space="preserve">Kandima – Jetzt Ihren Malediven Urlaub buchen</t>
  </si>
  <si>
    <t xml:space="preserve">output/pages/075_kandima-maldives/diving__malediven.de__malediven-hotels-kandima.md</t>
  </si>
  <si>
    <t xml:space="preserve">https://www.finolhu.com/finolhu-baa-atoll-inspired-by-a-kaleidoscope/</t>
  </si>
  <si>
    <t xml:space="preserve">Luxury Resort in Maldives | Finolhu Baa Atoll - Inspired by a kaleidoscope</t>
  </si>
  <si>
    <t xml:space="preserve">output/pages/136_finolhu-baa-atoll-maldives/diving__finolhu.com__finolhu-baa-atoll-inspired-by-a-kaleidoscope.md</t>
  </si>
  <si>
    <t xml:space="preserve">https://www.pullmanmaldivesmaamutaa.com/zh-hans/restaurants-bars-maldives/melange/</t>
  </si>
  <si>
    <t xml:space="preserve">Mélange restaurant – Pullman Maldives Maamutaa Resort – 5-star hotel</t>
  </si>
  <si>
    <t xml:space="preserve">output/pages/123_pullman-maldives-maamutaa-resort/dining__pullmanmaldivesmaamutaa.com__zh-hans-restaurants-bars-maldives-melange.md</t>
  </si>
  <si>
    <t xml:space="preserve">https://www.finolhu.com/set-your-playful-spirit-free-at-finolhu-baa-atoll-this-festive-season/</t>
  </si>
  <si>
    <t xml:space="preserve">Luxury Resort in Maldives | Set your playful spirit free at Finolhu Baa Atoll this festive season</t>
  </si>
  <si>
    <t xml:space="preserve">output/pages/136_finolhu-baa-atoll-maldives/diving__finolhu.com__set-your-playful-spirit-free-at-finolhu-baa-atoll-this-festi.md</t>
  </si>
  <si>
    <t xml:space="preserve">https://www.pullmanmaldivesmaamutaa.com/restaurants-bars-maldives/vegan-restaurant-maldives/</t>
  </si>
  <si>
    <t xml:space="preserve">output/pages/123_pullman-maldives-maamutaa-resort/dining__pullmanmaldivesmaamutaa.com__restaurants-bars-maldives-vegan-restaurant-maldives.md</t>
  </si>
  <si>
    <t xml:space="preserve">https://www.finolhu.com/ar/finolhus-crab-shack-achieves-global-win-for-luxury-beachside-restaurant-at-the-world-luxury-restaurant-awards/</t>
  </si>
  <si>
    <t xml:space="preserve">كراب شاك فينولهو | منتجع فينولهو جزر با أتول المالديف</t>
  </si>
  <si>
    <t xml:space="preserve">output/pages/136_finolhu-baa-atoll-maldives/dining__finolhu.com__ar-finolhus-crab-shack-achieves-global-win-for-luxury-beachs.md</t>
  </si>
  <si>
    <t xml:space="preserve">https://www.finolhu.com/ar/6-best-resort-in-the-indian-ocean/</t>
  </si>
  <si>
    <t xml:space="preserve">منتجع في جزر با أتول المالديف | فينولهو با أتول المالديف</t>
  </si>
  <si>
    <t xml:space="preserve">output/pages/136_finolhu-baa-atoll-maldives/diving__finolhu.com__ar-6-best-resort-in-the-indian-ocean.md</t>
  </si>
  <si>
    <t xml:space="preserve">https://www.pullmanmaldivesmaamutaa.com/fitness-maldives/</t>
  </si>
  <si>
    <t xml:space="preserve">Fitness &amp; Wellness in Maldives | Pullman Maldives Maamutaa</t>
  </si>
  <si>
    <t xml:space="preserve">output/pages/123_pullman-maldives-maamutaa-resort/spa__pullmanmaldivesmaamutaa.com__fitness-maldives.md</t>
  </si>
  <si>
    <t xml:space="preserve">https://www.pullmanmaldivesmaamutaa.com/news/fitness-bootcamp-maldives/</t>
  </si>
  <si>
    <t xml:space="preserve">Fitness bootcamp Maldives | Pullman Maldives Resort</t>
  </si>
  <si>
    <t xml:space="preserve">output/pages/123_pullman-maldives-maamutaa-resort/diving__pullmanmaldivesmaamutaa.com__news-fitness-bootcamp-maldives.md</t>
  </si>
  <si>
    <t xml:space="preserve">https://www.pullmanmaldivesmaamutaa.com/know-more-about-pullman-maldives-maamutaa/</t>
  </si>
  <si>
    <t xml:space="preserve">Pullman Maldives Maamutaa - KNOW MORE ABOUT PULLMAN MALDIVES MAAMUTAA</t>
  </si>
  <si>
    <t xml:space="preserve">output/pages/123_pullman-maldives-maamutaa-resort/diving__pullmanmaldivesmaamutaa.com__know-more-about-pullman-maldives-maamutaa.md</t>
  </si>
  <si>
    <t xml:space="preserve">https://www.pullmanmaldivesmaamutaa.com/zh-hans/villas-suites/ocean-pool-suite/</t>
  </si>
  <si>
    <t xml:space="preserve">Ocean Pool Suite – Pullman Maldives Maamutaa Resort – 5-star hotel</t>
  </si>
  <si>
    <t xml:space="preserve">output/pages/123_pullman-maldives-maamutaa-resort/diving__pullmanmaldivesmaamutaa.com__zh-hans-villas-suites-ocean-pool-suite.md</t>
  </si>
  <si>
    <t xml:space="preserve">https://www.finolhu.com/seaside-finolhu-kick-starts-exciting-transformation-project/</t>
  </si>
  <si>
    <t xml:space="preserve">Seaside Finolhu Kick Starts Exciting Transformation Project</t>
  </si>
  <si>
    <t xml:space="preserve">output/pages/136_finolhu-baa-atoll-maldives/other__finolhu.com__seaside-finolhu-kick-starts-exciting-transformation-project.md</t>
  </si>
  <si>
    <t xml:space="preserve">https://www.varu-atmosphere.com/</t>
  </si>
  <si>
    <t xml:space="preserve">VARU by Atmosphere | Luxury Private Island Resort in Maldives</t>
  </si>
  <si>
    <t xml:space="preserve">output/pages/138_varu-island-resort/diving__varu-atmosphere.com__home.md</t>
  </si>
  <si>
    <t xml:space="preserve">https://www.pullmanmaldivesmaamutaa.com/marine-biologist-new/</t>
  </si>
  <si>
    <t xml:space="preserve">Pullman Maldives Maamutaa - Marine biologist new</t>
  </si>
  <si>
    <t xml:space="preserve">output/pages/123_pullman-maldives-maamutaa-resort/diving__pullmanmaldivesmaamutaa.com__marine-biologist-new.md</t>
  </si>
  <si>
    <t xml:space="preserve">https://www.pullmanmaldivesmaamutaa.com/media-tag/diving/</t>
  </si>
  <si>
    <t xml:space="preserve">Pullman Maldives Maamutaa - 12_Couple-Snorkelling</t>
  </si>
  <si>
    <t xml:space="preserve">output/pages/123_pullman-maldives-maamutaa-resort/diving__pullmanmaldivesmaamutaa.com__media-tag-diving.md</t>
  </si>
  <si>
    <t xml:space="preserve">https://www.finolhu.com/summer-holiday-fun-for-all-the-family-at-seaside-finolhu/</t>
  </si>
  <si>
    <t xml:space="preserve">Summer Holiday Fun for all the Family at Seaside Finolhu</t>
  </si>
  <si>
    <t xml:space="preserve">output/pages/136_finolhu-baa-atoll-maldives/kids__finolhu.com__summer-holiday-fun-for-all-the-family-at-seaside-finolhu.md</t>
  </si>
  <si>
    <t xml:space="preserve">https://www.pullmanmaldivesmaamutaa.com/villas-suites/family-beach-villa/</t>
  </si>
  <si>
    <t xml:space="preserve">Family Beach Villa – Pullman Maldives Maamutaa – 5-star resort</t>
  </si>
  <si>
    <t xml:space="preserve">output/pages/123_pullman-maldives-maamutaa-resort/diving__pullmanmaldivesmaamutaa.com__villas-suites-family-beach-villa.md</t>
  </si>
  <si>
    <t xml:space="preserve">https://www.airtours.de/nova-maldives/</t>
  </si>
  <si>
    <t xml:space="preserve">Nova Maldives - airtours</t>
  </si>
  <si>
    <t xml:space="preserve">output/pages/116_nova-maldives/diving__airtours.de__nova-maldives.md</t>
  </si>
  <si>
    <t xml:space="preserve">https://www.pullmanmaldivesmaamutaa.com/media-tag/majah-resuello/</t>
  </si>
  <si>
    <t xml:space="preserve">output/pages/123_pullman-maldives-maamutaa-resort/diving__pullmanmaldivesmaamutaa.com__media-tag-majah-resuello.md</t>
  </si>
  <si>
    <t xml:space="preserve">https://www.finolhu.com/evolving-luxury-new-experiences-endless-possibilities/</t>
  </si>
  <si>
    <t xml:space="preserve">Luxury Resort in Maldives | Evolving Luxury: New Experiences, Endless Possibilities</t>
  </si>
  <si>
    <t xml:space="preserve">output/pages/136_finolhu-baa-atoll-maldives/diving__finolhu.com__evolving-luxury-new-experiences-endless-possibilities.md</t>
  </si>
  <si>
    <t xml:space="preserve">https://www.pullmanmaldivesmaamutaa.com/restaurants-bars-maldives/saffron-affair/</t>
  </si>
  <si>
    <t xml:space="preserve">output/pages/123_pullman-maldives-maamutaa-resort/dining__pullmanmaldivesmaamutaa.com__restaurants-bars-maldives-saffron-affair.md</t>
  </si>
  <si>
    <t xml:space="preserve">https://soneva.com/resorts/soneva-secret/your-journey-soneva-secret/</t>
  </si>
  <si>
    <t xml:space="preserve">Your Journey - Soneva Secret - Soneva</t>
  </si>
  <si>
    <t xml:space="preserve">output/pages/137_soneva-secret/overview__soneva.com__resorts-soneva-secret-your-journey-soneva-secret.md</t>
  </si>
  <si>
    <t xml:space="preserve">https://www.finolhu.com/ar/experience-genuine-maldivian-soul-with-finolhu-baa-atolls-new-roohu-personalized-service-for-the-two-bedroom-villas/</t>
  </si>
  <si>
    <t xml:space="preserve">فنادق عائلية في المالديف | فينولهو با أتول المالديف</t>
  </si>
  <si>
    <t xml:space="preserve">output/pages/136_finolhu-baa-atoll-maldives/excursions__finolhu.com__ar-experience-genuine-maldivian-soul-with-finolhu-baa-atolls.md</t>
  </si>
  <si>
    <t xml:space="preserve">https://soneva.com/resorts/soneva-secret/events/</t>
  </si>
  <si>
    <t xml:space="preserve">Events at Soneva Secret, Maldives</t>
  </si>
  <si>
    <t xml:space="preserve">output/pages/137_soneva-secret/events__soneva.com__resorts-soneva-secret-events.md</t>
  </si>
  <si>
    <t xml:space="preserve">https://www.pullmanmaldivesmaamutaa.com/villas-suites/family-beach-pool-villa/</t>
  </si>
  <si>
    <t xml:space="preserve">output/pages/123_pullman-maldives-maamutaa-resort/diving__pullmanmaldivesmaamutaa.com__villas-suites-family-beach-pool-villa.md</t>
  </si>
  <si>
    <t xml:space="preserve">https://soneva.com/resorts/soneva-secret/villas/</t>
  </si>
  <si>
    <t xml:space="preserve">Luxury Villas in the Maldives | Discover Soneva Secret</t>
  </si>
  <si>
    <t xml:space="preserve">output/pages/137_soneva-secret/diving__soneva.com__resorts-soneva-secret-villas.md</t>
  </si>
  <si>
    <t xml:space="preserve">https://www.finolhu.com/de/beginnen-sie-ihr-eheleben-in-einer-traumhaften-bubble-auf-den-malediven/</t>
  </si>
  <si>
    <t xml:space="preserve">Beach Bubble Starlight Hochzeitspaket | Beach Bubble Zelt Finolhu</t>
  </si>
  <si>
    <t xml:space="preserve">output/pages/136_finolhu-baa-atoll-maldives/spa__finolhu.com__de-beginnen-sie-ihr-eheleben-in-einer-traumhaften-bubble-auf.md</t>
  </si>
  <si>
    <t xml:space="preserve">https://www.finolhu.com/ru/6-best-resort-in-the-indian-ocean/</t>
  </si>
  <si>
    <t xml:space="preserve">Курорт Baa Atoll Maldives | Finolhu Baa Atoll Maldives</t>
  </si>
  <si>
    <t xml:space="preserve">output/pages/136_finolhu-baa-atoll-maldives/diving__finolhu.com__ru-6-best-resort-in-the-indian-ocean.md</t>
  </si>
  <si>
    <t xml:space="preserve">https://soneva.com/resorts/soneva-secret/meeting-celebrations/</t>
  </si>
  <si>
    <t xml:space="preserve">output/pages/137_soneva-secret/wedding__soneva.com__resorts-soneva-secret-meeting-celebrations.md</t>
  </si>
  <si>
    <t xml:space="preserve">https://www.finolhu.com/experience-the-thrill-and-wonder-of-big-game-fishing/</t>
  </si>
  <si>
    <t xml:space="preserve">Luxury Resort in Maldives | Experience the thrill and wonder of big game fishing</t>
  </si>
  <si>
    <t xml:space="preserve">output/pages/136_finolhu-baa-atoll-maldives/diving__finolhu.com__experience-the-thrill-and-wonder-of-big-game-fishing.md</t>
  </si>
  <si>
    <t xml:space="preserve">https://www.finolhu.com/ru/experience-the-thrill-and-wonder-of-big-game-fishing/</t>
  </si>
  <si>
    <t xml:space="preserve">Рыболовная прогулка | Finolhu Baa Atoll Maldives</t>
  </si>
  <si>
    <t xml:space="preserve">output/pages/136_finolhu-baa-atoll-maldives/diving__finolhu.com__ru-experience-the-thrill-and-wonder-of-big-game-fishing.md</t>
  </si>
  <si>
    <t xml:space="preserve">https://www.airtours.de/jw-marriott-maldives-resort/</t>
  </si>
  <si>
    <t xml:space="preserve">JW MARRIOTT MALDIVES RESORT &amp; SPA - airtours</t>
  </si>
  <si>
    <t xml:space="preserve">output/pages/018_jw-marriott-maldives-resort-spa/spa__airtours.de__jw-marriott-maldives-resort.md</t>
  </si>
  <si>
    <t xml:space="preserve">https://www.finolhu.com/ar/offers/%d9%85%d9%86-15-%d8%af%d9%8a%d8%b3%d9%85%d8%a8%d8%b1-2024-%d8%a5%d9%84%d9%89-15-%d9%8a%d9%86%d8%a7%d9%8a%d8%b1-2025-%d8%ac%d9%84%d8%b3%d8%a9-%d8%aa%d8%b9%d8%b2%d9%8a%d8%b2-%d8%a7%d9%84%d8%b9%d8%a7/</t>
  </si>
  <si>
    <t xml:space="preserve">تعزيز العافية مع أحد المتخصصين | Luxury Resort in Maldives</t>
  </si>
  <si>
    <t xml:space="preserve">output/pages/136_finolhu-baa-atoll-maldives/diving__finolhu.com__ar-offers-d9-85-d9-86-15-d8-af-d9-8a-d8-b3-d9-85-d8-a8-d8-b1.md</t>
  </si>
  <si>
    <t xml:space="preserve">https://www.finolhu.com/ru/summer-holiday-fun-for-all-the-family-at-seaside-finolhu/</t>
  </si>
  <si>
    <t xml:space="preserve">Летний отдых | Finolhu Baa Atoll Maldives</t>
  </si>
  <si>
    <t xml:space="preserve">output/pages/136_finolhu-baa-atoll-maldives/diving__finolhu.com__ru-summer-holiday-fun-for-all-the-family-at-seaside-finolhu.md</t>
  </si>
  <si>
    <t xml:space="preserve">https://www.finolhu.com/de/sommerspass-fuer-die-ganze-familie-im-seaside-finolhu/</t>
  </si>
  <si>
    <t xml:space="preserve">Sommerspaß für die ganze Familie im Seaside Finolhu</t>
  </si>
  <si>
    <t xml:space="preserve">output/pages/136_finolhu-baa-atoll-maldives/spa__finolhu.com__de-sommerspass-fuer-die-ganze-familie-im-seaside-finolhu.md</t>
  </si>
  <si>
    <t xml:space="preserve">https://www.finolhu.com/ar/experience-the-thrill-and-wonder-of-big-game-fishing/</t>
  </si>
  <si>
    <t xml:space="preserve">رحلة لصيد السمك في المالديف| فينولهو جزر با أتول المالديف</t>
  </si>
  <si>
    <t xml:space="preserve">output/pages/136_finolhu-baa-atoll-maldives/excursions__finolhu.com__ar-experience-the-thrill-and-wonder-of-big-game-fishing.md</t>
  </si>
  <si>
    <t xml:space="preserve">https://www.finolhu.com/ten-reasons-to-stay-at-seaside-finolhu-baa-atoll-maldives/</t>
  </si>
  <si>
    <t xml:space="preserve">Luxury Resort in Maldives | Ten Reasons to Stay at Seaside Finolhu Baa Atoll Maldives</t>
  </si>
  <si>
    <t xml:space="preserve">output/pages/136_finolhu-baa-atoll-maldives/diving__finolhu.com__ten-reasons-to-stay-at-seaside-finolhu-baa-atoll-maldives.md</t>
  </si>
  <si>
    <t xml:space="preserve">https://www.airtours.de/kagi-maldives-spa-island/</t>
  </si>
  <si>
    <t xml:space="preserve">Kagi Maldives Spa Island - airtours</t>
  </si>
  <si>
    <t xml:space="preserve">output/pages/071_kagi-maldives-resort-and-spa/spa__airtours.de__kagi-maldives-spa-island.md</t>
  </si>
  <si>
    <t xml:space="preserve">https://www.airtours.de/reiseziele/asien/malediven/heritance-aarah-malediven-medical-spa/</t>
  </si>
  <si>
    <t xml:space="preserve">Medical Spa Heritance Aarah auf den Malediven| airtours</t>
  </si>
  <si>
    <t xml:space="preserve">output/pages/035_heritance-aarah/spa__airtours.de__reiseziele-asien-malediven-heritance-aarah-malediven-medical.md</t>
  </si>
  <si>
    <t xml:space="preserve">https://kudafushiresort.com/en/yoga-pavillon/</t>
  </si>
  <si>
    <t xml:space="preserve">Yoga Pavillon - Kudafushi Resort &amp; Spa</t>
  </si>
  <si>
    <t xml:space="preserve">output/pages/139_kudafushi-resort-spa/spa__kudafushiresort.com__en-yoga-pavillon.md</t>
  </si>
  <si>
    <t xml:space="preserve">https://kudafushiresort.com/en/privacy-and-cookie-policy</t>
  </si>
  <si>
    <t xml:space="preserve">Privacy and Cookie Policy - Kudafushi Resort &amp; Spa</t>
  </si>
  <si>
    <t xml:space="preserve">output/pages/139_kudafushi-resort-spa/spa__kudafushiresort.com__en-privacy-and-cookie-policy.md</t>
  </si>
  <si>
    <t xml:space="preserve">https://www.dnatatravel.com/2-9870169-1/centara-mirage-lagoon-maldives?oc=true</t>
  </si>
  <si>
    <t xml:space="preserve">Centara Mirage Lagoon Maldives</t>
  </si>
  <si>
    <t xml:space="preserve">output/pages/085_centara-mirage-lagoon-maldives-centara-grand-lagoo/diving__dnatatravel.com__2-9870169-1-centara-mirage-lagoon-maldives.md</t>
  </si>
  <si>
    <t xml:space="preserve">https://www.dnatatravel.com/2-1670310-1/the-sun-siyam-iru-fushi-maldives</t>
  </si>
  <si>
    <t xml:space="preserve">Sun Siyam Iru Fushi</t>
  </si>
  <si>
    <t xml:space="preserve">output/pages/148_sun-siyam-iru-fushi-maldives/diving__dnatatravel.com__2-1670310-1-the-sun-siyam-iru-fushi-maldives.md</t>
  </si>
  <si>
    <t xml:space="preserve">https://www.dnatatravel.com/2-9857305-1/avani-fares-maldives-resort?oc=true</t>
  </si>
  <si>
    <t xml:space="preserve">Avani+ Fares Maldives Resort</t>
  </si>
  <si>
    <t xml:space="preserve">output/pages/122_avani-fares-maldives/diving__dnatatravel.com__2-9857305-1-avani-fares-maldives-resort.md</t>
  </si>
  <si>
    <t xml:space="preserve">https://www.dnatatravel.com/2-218588-1/paradise-island-resort-and-spa-hotel?oc=true</t>
  </si>
  <si>
    <t xml:space="preserve">Villa Nautica, Paradise Island</t>
  </si>
  <si>
    <t xml:space="preserve">output/pages/175_villa-nautica-paradise-island/spa__dnatatravel.com__2-218588-1-paradise-island-resort-and-spa-hotel.md</t>
  </si>
  <si>
    <t xml:space="preserve">https://www.dnatatravel.com/2-8202733-1/heritance-aarah-maldives?oc=true</t>
  </si>
  <si>
    <t xml:space="preserve">Heritance Aarah, Maldives</t>
  </si>
  <si>
    <t xml:space="preserve">output/pages/035_heritance-aarah/diving__dnatatravel.com__2-8202733-1-heritance-aarah-maldives.md</t>
  </si>
  <si>
    <t xml:space="preserve">https://www.dnatatravel.com/2-218588-1/paradise-island-resort-and-spa-hotel</t>
  </si>
  <si>
    <t xml:space="preserve">https://www.dnatatravel.com/2-1490933-1/sun-siyam-olhuveli-maldives?oc=true</t>
  </si>
  <si>
    <t xml:space="preserve">Sun Siyam Olhuveli</t>
  </si>
  <si>
    <t xml:space="preserve">output/pages/050_sun-siyam-olhuveli-maldives/diving__dnatatravel.com__2-1490933-1-sun-siyam-olhuveli-maldives.md</t>
  </si>
  <si>
    <t xml:space="preserve">https://www.dnatatravel.com/2-1490749-1/lux-south-ari-atoll?oc=true</t>
  </si>
  <si>
    <t xml:space="preserve">LUX* South Ari Atoll, Maldives</t>
  </si>
  <si>
    <t xml:space="preserve">output/pages/180_lux-south-ari-atoll-maldives/diving__dnatatravel.com__2-1490749-1-lux-south-ari-atoll.md</t>
  </si>
  <si>
    <t xml:space="preserve">https://www.dnatatravel.com/2-2044767-1/constance-halaveli-resort?oc=true</t>
  </si>
  <si>
    <t xml:space="preserve">Constance Halaveli</t>
  </si>
  <si>
    <t xml:space="preserve">output/pages/155_constance-halaveli-resort/overview__dnatatravel.com__2-2044767-1-constance-halaveli-resort.md</t>
  </si>
  <si>
    <t xml:space="preserve">https://www.dnatatravel.com/2-8339915-1/hard-rock-hotel-maldives?oc=true</t>
  </si>
  <si>
    <t xml:space="preserve">output/pages/044_hard-rock-hotel-maldives/diving__dnatatravel.com__2-8339915-1-hard-rock-hotel-maldives.md</t>
  </si>
  <si>
    <t xml:space="preserve">https://www.dnatatravel.com/2-1516198-1/baros-maldives?oc=true</t>
  </si>
  <si>
    <t xml:space="preserve">output/pages/164_baros-maldives/dining__dnatatravel.com__2-1516198-1-baros-maldives.md</t>
  </si>
  <si>
    <t xml:space="preserve">https://www.dnatatravel.com/2-1516196-1/adaaran-prestige-vadoo?oc=true</t>
  </si>
  <si>
    <t xml:space="preserve">output/pages/163_adaaran-prestige-vadoo/other__dnatatravel.com__2-1516196-1-adaaran-prestige-vadoo.md</t>
  </si>
  <si>
    <t xml:space="preserve">https://www.dnatatravel.com/2-904932-1/smartline-eriyadu?oc=true</t>
  </si>
  <si>
    <t xml:space="preserve">output/pages/052_eri-maldives/diving__dnatatravel.com__2-904932-1-smartline-eriyadu.md</t>
  </si>
  <si>
    <t xml:space="preserve">https://www.dnatatravel.com/2-6817740-1/dhigali-maldives</t>
  </si>
  <si>
    <t xml:space="preserve">Niva Dhigali Maldives</t>
  </si>
  <si>
    <t xml:space="preserve">output/pages/033_dhigali-maldives/diving__dnatatravel.com__2-6817740-1-dhigali-maldives.md</t>
  </si>
  <si>
    <t xml:space="preserve">https://www.dnatatravel.com/2-9721516-1/the-nautilus-maldives?oc=true</t>
  </si>
  <si>
    <t xml:space="preserve">output/pages/157_the-nautilus-maldives/diving__dnatatravel.com__2-9721516-1-the-nautilus-maldives.md</t>
  </si>
  <si>
    <t xml:space="preserve">https://www.dnatatravel.com/2-218589-1/kurumba-maldives?oc=true</t>
  </si>
  <si>
    <t xml:space="preserve">Niva Kurumba Maldives</t>
  </si>
  <si>
    <t xml:space="preserve">output/pages/173_kurumba-maldives/diving__dnatatravel.com__2-218589-1-kurumba-maldives.md</t>
  </si>
  <si>
    <t xml:space="preserve">https://www.dnatatravel.com/1-63922-1-0/hotels-in-dhidhoofinolhu</t>
  </si>
  <si>
    <t xml:space="preserve">Hotels in Dhidhoofinolhu 2025 / 2026 | dnata Travel</t>
  </si>
  <si>
    <t xml:space="preserve">output/pages/180_lux-south-ari-atoll-maldives/other__dnatatravel.com__1-63922-1-0-hotels-in-dhidhoofinolhu.md</t>
  </si>
  <si>
    <t xml:space="preserve">https://www.dnatatravel.com/1-67810-1-0/hotels-in-dhigali-island</t>
  </si>
  <si>
    <t xml:space="preserve">Hotels in Dhigali Island 2025 / 2026 | dnata Travel</t>
  </si>
  <si>
    <t xml:space="preserve">output/pages/033_dhigali-maldives/overview__dnatatravel.com__1-67810-1-0-hotels-in-dhigali-island.md</t>
  </si>
  <si>
    <t xml:space="preserve">https://www.naladhu.com/</t>
  </si>
  <si>
    <t xml:space="preserve">Maldives Private Island Resort | Naladhu Private Island Maldives</t>
  </si>
  <si>
    <t xml:space="preserve">output/pages/146_anantara-veli-and-naladhu/diving__naladhu.com__home.md</t>
  </si>
  <si>
    <t xml:space="preserve">https://www.sunsiyam.com/sun-siyam-vilu-reef/</t>
  </si>
  <si>
    <t xml:space="preserve">Sun Siyam Vilu Reef | Maldives Resort &amp; Hotels</t>
  </si>
  <si>
    <t xml:space="preserve">output/pages/147_sun-siyam-vilu-reef-maldives/diving__sunsiyam.com__sun-siyam-vilu-reef.md</t>
  </si>
  <si>
    <t xml:space="preserve">https://www.sunsiyam.com/sun-siyam-vilu-reef/leisure-activities/watersports/</t>
  </si>
  <si>
    <t xml:space="preserve">Water Sports in the Maldives | Sun Siyam Vilu Reef Beach Resort</t>
  </si>
  <si>
    <t xml:space="preserve">output/pages/147_sun-siyam-vilu-reef-maldives/diving__sunsiyam.com__sun-siyam-vilu-reef-leisure-activities-watersports.md</t>
  </si>
  <si>
    <t xml:space="preserve">https://www.sunsiyam.com/sun-siyam-iru-fushi/</t>
  </si>
  <si>
    <t xml:space="preserve">Sun Siyam Iru Fushi | 5 Star Beach Resort in the Maldives</t>
  </si>
  <si>
    <t xml:space="preserve">output/pages/148_sun-siyam-iru-fushi-maldives/diving__sunsiyam.com__sun-siyam-iru-fushi.md</t>
  </si>
  <si>
    <t xml:space="preserve">https://www.sunsiyam.com/sun-siyam-vilu-reef/upcoming-events/</t>
  </si>
  <si>
    <t xml:space="preserve">Upcoming Events at Sun Siyam Vilu Reef</t>
  </si>
  <si>
    <t xml:space="preserve">output/pages/147_sun-siyam-vilu-reef-maldives/events__sunsiyam.com__sun-siyam-vilu-reef-upcoming-events.md</t>
  </si>
  <si>
    <t xml:space="preserve">https://www.sunsiyam.com/sun-siyam-iru-fushi/offers/free-transfer-offer/</t>
  </si>
  <si>
    <t xml:space="preserve">Free Transfer Offer in Maldives | Sun Siyam Iru Fushi</t>
  </si>
  <si>
    <t xml:space="preserve">output/pages/148_sun-siyam-iru-fushi-maldives/diving__sunsiyam.com__sun-siyam-iru-fushi-offers-free-transfer-offer.md</t>
  </si>
  <si>
    <t xml:space="preserve">https://www.sunsiyam.com/sun-siyam-vilu-reef/gallery/</t>
  </si>
  <si>
    <t xml:space="preserve">Best Resort in Maldives | Sun Siyam Vilu Reef - Gallery</t>
  </si>
  <si>
    <t xml:space="preserve">output/pages/147_sun-siyam-vilu-reef-maldives/diving__sunsiyam.com__sun-siyam-vilu-reef-gallery.md</t>
  </si>
  <si>
    <t xml:space="preserve">https://www.sunsiyam.com/sun-siyam-vilu-reef/experiences/</t>
  </si>
  <si>
    <t xml:space="preserve">Activities in the Maldives | Excursions in the Maldives</t>
  </si>
  <si>
    <t xml:space="preserve">output/pages/147_sun-siyam-vilu-reef-maldives/diving__sunsiyam.com__sun-siyam-vilu-reef-experiences.md</t>
  </si>
  <si>
    <t xml:space="preserve">https://www.sunsiyam.com/sun-siyam-iru-fushi/experiences/maldivian-roots/</t>
  </si>
  <si>
    <t xml:space="preserve">Sun Siyam - Maldivian Roots</t>
  </si>
  <si>
    <t xml:space="preserve">output/pages/148_sun-siyam-iru-fushi-maldives/excursions__sunsiyam.com__sun-siyam-iru-fushi-experiences-maldivian-roots.md</t>
  </si>
  <si>
    <t xml:space="preserve">https://www.sunsiyam.com/sun-siyam-iru-fushi/experiences/destination-dining-on-our-maldivian-shores/</t>
  </si>
  <si>
    <t xml:space="preserve">Sun Siyam - Destination dining on our Maldivian shores</t>
  </si>
  <si>
    <t xml:space="preserve">output/pages/148_sun-siyam-iru-fushi-maldives/dining__sunsiyam.com__sun-siyam-iru-fushi-experiences-destination-dining-on-our-ma.md</t>
  </si>
  <si>
    <t xml:space="preserve">https://www.sunsiyam.com/sun-siyam-vilu-reef/offers/family-offer/</t>
  </si>
  <si>
    <t xml:space="preserve">Maldives Family Resort Offer | Sun Siyam Vilu Reef</t>
  </si>
  <si>
    <t xml:space="preserve">output/pages/147_sun-siyam-vilu-reef-maldives/diving__sunsiyam.com__sun-siyam-vilu-reef-offers-family-offer.md</t>
  </si>
  <si>
    <t xml:space="preserve">https://www.sunsiyam.com/sun-siyam-iru-fushi/leisure-activities/</t>
  </si>
  <si>
    <t xml:space="preserve">Maldives Resort Facilities | Sun Siyam Iru Fushi</t>
  </si>
  <si>
    <t xml:space="preserve">output/pages/148_sun-siyam-iru-fushi-maldives/diving__sunsiyam.com__sun-siyam-iru-fushi-leisure-activities.md</t>
  </si>
  <si>
    <t xml:space="preserve">https://www.sunsiyam.com/sun-siyam-vilu-reef/offers/ocean-signature-escape/</t>
  </si>
  <si>
    <t xml:space="preserve">Ocean Signature Escape Offer | Sun Siyam Vilu Reef</t>
  </si>
  <si>
    <t xml:space="preserve">output/pages/147_sun-siyam-vilu-reef-maldives/diving__sunsiyam.com__sun-siyam-vilu-reef-offers-ocean-signature-escape.md</t>
  </si>
  <si>
    <t xml:space="preserve">https://www.sunsiyam.com/sun-siyam-iru-fushi/experiences/specialty-cooking-classes/</t>
  </si>
  <si>
    <t xml:space="preserve">Sun Siyam - Specialty cooking classes</t>
  </si>
  <si>
    <t xml:space="preserve">output/pages/148_sun-siyam-iru-fushi-maldives/excursions__sunsiyam.com__sun-siyam-iru-fushi-experiences-specialty-cooking-classes.md</t>
  </si>
  <si>
    <t xml:space="preserve">https://soneva.com/resorts/soneva-fushi/villas/signature-villas/</t>
  </si>
  <si>
    <t xml:space="preserve">Luxury Overwater &amp; Island Villas in the Maldives | Soneva Fushi</t>
  </si>
  <si>
    <t xml:space="preserve">output/pages/141_soneva-fushi-resort/diving__soneva.com__resorts-soneva-fushi-villas-signature-villas.md</t>
  </si>
  <si>
    <t xml:space="preserve">https://www.sunsiyam.com/sun-siyam-iru-fushi/experiences/treasure-hunt/</t>
  </si>
  <si>
    <t xml:space="preserve">Sun Siyam - Treasure Hunt</t>
  </si>
  <si>
    <t xml:space="preserve">output/pages/148_sun-siyam-iru-fushi-maldives/excursions__sunsiyam.com__sun-siyam-iru-fushi-experiences-treasure-hunt.md</t>
  </si>
  <si>
    <t xml:space="preserve">https://www.sunsiyam.com/sun-siyam-vilu-reef/offers/romantic-honeymoon-escape/</t>
  </si>
  <si>
    <t xml:space="preserve">Romantic Honeymoon Escape | Sun Siyam Vilu Reef</t>
  </si>
  <si>
    <t xml:space="preserve">output/pages/147_sun-siyam-vilu-reef-maldives/wedding__sunsiyam.com__sun-siyam-vilu-reef-offers-romantic-honeymoon-escape.md</t>
  </si>
  <si>
    <t xml:space="preserve">https://www.sunsiyam.com/sun-siyam-iru-fushi/experiences/</t>
  </si>
  <si>
    <t xml:space="preserve">Maldives Experiences &amp; Attractions at Sun Siyam Iru Fushi</t>
  </si>
  <si>
    <t xml:space="preserve">output/pages/148_sun-siyam-iru-fushi-maldives/diving__sunsiyam.com__sun-siyam-iru-fushi-experiences.md</t>
  </si>
  <si>
    <t xml:space="preserve">https://www.sunsiyam.com/sun-siyam-vilu-reef/weddings-celebrations/</t>
  </si>
  <si>
    <t xml:space="preserve">Exquisite Weddings &amp; Celebrations at Sun Siyam Vilu Reef</t>
  </si>
  <si>
    <t xml:space="preserve">output/pages/147_sun-siyam-vilu-reef-maldives/wedding__sunsiyam.com__sun-siyam-vilu-reef-weddings-celebrations.md</t>
  </si>
  <si>
    <t xml:space="preserve">https://soneva.com/resorts/soneva-fushi/villas/overwater-villas/</t>
  </si>
  <si>
    <t xml:space="preserve">output/pages/141_soneva-fushi-resort/diving__soneva.com__resorts-soneva-fushi-villas-overwater-villas.md</t>
  </si>
  <si>
    <t xml:space="preserve">https://soneva.com/resorts/soneva-jani/dining/soneva-jani-meal-plans/</t>
  </si>
  <si>
    <t xml:space="preserve">Soneva Jani Dining Packages - Soneva</t>
  </si>
  <si>
    <t xml:space="preserve">output/pages/143_soneva-jani/dining__soneva.com__resorts-soneva-jani-dining-soneva-jani-meal-plans.md</t>
  </si>
  <si>
    <t xml:space="preserve">https://soneva.com/resorts/soneva-jani/villas/overwater-villas/</t>
  </si>
  <si>
    <t xml:space="preserve">Luxury Overwater &amp; Island Villas in the Maldives | Soneva Jani</t>
  </si>
  <si>
    <t xml:space="preserve">output/pages/143_soneva-jani/diving__soneva.com__resorts-soneva-jani-villas-overwater-villas.md</t>
  </si>
  <si>
    <t xml:space="preserve">https://soneva.com/resorts/soneva-fushi/your-journey-soneva-fushi/</t>
  </si>
  <si>
    <t xml:space="preserve">Your Journey to Soneva Fushi | Maldives Travel Guide</t>
  </si>
  <si>
    <t xml:space="preserve">output/pages/141_soneva-fushi-resort/diving__soneva.com__resorts-soneva-fushi-your-journey-soneva-fushi.md</t>
  </si>
  <si>
    <t xml:space="preserve">https://soneva.com/resorts/soneva-jani/villas/beach-villas/</t>
  </si>
  <si>
    <t xml:space="preserve">Luxury Island Villas in the Maldives | Soneva Jani</t>
  </si>
  <si>
    <t xml:space="preserve">output/pages/143_soneva-jani/diving__soneva.com__resorts-soneva-jani-villas-beach-villas.md</t>
  </si>
  <si>
    <t xml:space="preserve">https://www.sunsiyam.com/sun-siyam-vilu-reef/accommodation/</t>
  </si>
  <si>
    <t xml:space="preserve">Maldives Luxury Beach and Water Villas | Sun Siyam Vilu Reef</t>
  </si>
  <si>
    <t xml:space="preserve">output/pages/147_sun-siyam-vilu-reef-maldives/diving__sunsiyam.com__sun-siyam-vilu-reef-accommodation.md</t>
  </si>
  <si>
    <t xml:space="preserve">https://soneva.com/resorts/soneva-fushi/dining/soneva-fushi-meal-plans/</t>
  </si>
  <si>
    <t xml:space="preserve">Soneva Fushi Dining Packages | Baa Atoll, Maldives</t>
  </si>
  <si>
    <t xml:space="preserve">output/pages/141_soneva-fushi-resort/dining__soneva.com__resorts-soneva-fushi-dining-soneva-fushi-meal-plans.md</t>
  </si>
  <si>
    <t xml:space="preserve">https://www.sunsiyam.com/sun-siyam-vilu-reef/leisure-activities/excursions/</t>
  </si>
  <si>
    <t xml:space="preserve">Sun Siyam Vilu Reef | Excursions in the Maldives</t>
  </si>
  <si>
    <t xml:space="preserve">output/pages/147_sun-siyam-vilu-reef-maldives/diving__sunsiyam.com__sun-siyam-vilu-reef-leisure-activities-excursions.md</t>
  </si>
  <si>
    <t xml:space="preserve">https://www.sunsiyam.com/sun-siyam-vilu-reef/leisure-activities/diving/</t>
  </si>
  <si>
    <t xml:space="preserve">Diving in the Maldives | Sun Siyam Vilu Reef 5-Star Beach Resort</t>
  </si>
  <si>
    <t xml:space="preserve">output/pages/147_sun-siyam-vilu-reef-maldives/diving__sunsiyam.com__sun-siyam-vilu-reef-leisure-activities-diving.md</t>
  </si>
  <si>
    <t xml:space="preserve">https://soneva.com/resorts/soneva-fushi/villas/</t>
  </si>
  <si>
    <t xml:space="preserve">output/pages/141_soneva-fushi-resort/diving__soneva.com__resorts-soneva-fushi-villas.md</t>
  </si>
  <si>
    <t xml:space="preserve">https://www.sunsiyam.com/sun-siyam-iru-fushi/experiences/secret-sundowners/</t>
  </si>
  <si>
    <t xml:space="preserve">Sun Siyam - Secret Sundowners</t>
  </si>
  <si>
    <t xml:space="preserve">output/pages/148_sun-siyam-iru-fushi-maldives/excursions__sunsiyam.com__sun-siyam-iru-fushi-experiences-secret-sundowners.md</t>
  </si>
  <si>
    <t xml:space="preserve">https://soneva.com/resorts/soneva-jani/villas/signature-villas/</t>
  </si>
  <si>
    <t xml:space="preserve">Signature Overwater &amp; Island Villas in the Maldives | Soneva Jani</t>
  </si>
  <si>
    <t xml:space="preserve">output/pages/143_soneva-jani/diving__soneva.com__resorts-soneva-jani-villas-signature-villas.md</t>
  </si>
  <si>
    <t xml:space="preserve">https://soneva.com/resorts/soneva-fushi/villas/beach-villas/</t>
  </si>
  <si>
    <t xml:space="preserve">output/pages/141_soneva-fushi-resort/diving__soneva.com__resorts-soneva-fushi-villas-beach-villas.md</t>
  </si>
  <si>
    <t xml:space="preserve">https://www.sunsiyam.com/sun-siyam-iru-fushi/weddings-celebrations/</t>
  </si>
  <si>
    <t xml:space="preserve">Wedding &amp; Honeymoon in Maldives | Sun Siyam Iru Fushi</t>
  </si>
  <si>
    <t xml:space="preserve">output/pages/148_sun-siyam-iru-fushi-maldives/wedding__sunsiyam.com__sun-siyam-iru-fushi-weddings-celebrations.md</t>
  </si>
  <si>
    <t xml:space="preserve">https://soneva.com/resorts/soneva-fushi/villas/Beach-villas/</t>
  </si>
  <si>
    <t xml:space="preserve">https://www.sunsiyam.com/sun-siyam-iru-fushi/experiences/ice-blocks-on-the-go/</t>
  </si>
  <si>
    <t xml:space="preserve">Sun Siyam - Ice-blocks on the Go</t>
  </si>
  <si>
    <t xml:space="preserve">output/pages/148_sun-siyam-iru-fushi-maldives/excursions__sunsiyam.com__sun-siyam-iru-fushi-experiences-ice-blocks-on-the-go.md</t>
  </si>
  <si>
    <t xml:space="preserve">https://soneva.com/resorts/soneva-jani/your-journey-soneva-jani/</t>
  </si>
  <si>
    <t xml:space="preserve">Your Journey to Soneva Jani | Maldives Travel Guide</t>
  </si>
  <si>
    <t xml:space="preserve">output/pages/143_soneva-jani/diving__soneva.com__resorts-soneva-jani-your-journey-soneva-jani.md</t>
  </si>
  <si>
    <t xml:space="preserve">https://soneva.com/resorts/soneva-jani/villas/</t>
  </si>
  <si>
    <t xml:space="preserve">output/pages/143_soneva-jani/diving__soneva.com__resorts-soneva-jani-villas.md</t>
  </si>
  <si>
    <t xml:space="preserve">https://soneva.com/resorts/soneva-jani/villas/Beach-villas/</t>
  </si>
  <si>
    <t xml:space="preserve">https://www.sunsiyam.com/sun-siyam-iru-fushi/upcoming-events/</t>
  </si>
  <si>
    <t xml:space="preserve">Sun Siyam - Upcoming Events</t>
  </si>
  <si>
    <t xml:space="preserve">output/pages/148_sun-siyam-iru-fushi-maldives/events__sunsiyam.com__sun-siyam-iru-fushi-upcoming-events.md</t>
  </si>
  <si>
    <t xml:space="preserve">https://www.sunsiyam.com/sun-siyam-vilu-reef/restaurants-bars/</t>
  </si>
  <si>
    <t xml:space="preserve">Maldives Restaurants | Maldives Bars | Sun Siyam Vilu Reef</t>
  </si>
  <si>
    <t xml:space="preserve">output/pages/147_sun-siyam-vilu-reef-maldives/dining__sunsiyam.com__sun-siyam-vilu-reef-restaurants-bars.md</t>
  </si>
  <si>
    <t xml:space="preserve">https://www.sunsiyam.com/sun-siyam-iru-fushi/experiences/craft-classes/</t>
  </si>
  <si>
    <t xml:space="preserve">Sun Siyam - Craft Classes</t>
  </si>
  <si>
    <t xml:space="preserve">output/pages/148_sun-siyam-iru-fushi-maldives/excursions__sunsiyam.com__sun-siyam-iru-fushi-experiences-craft-classes.md</t>
  </si>
  <si>
    <t xml:space="preserve">https://www.sunsiyam.com/sun-siyam-iru-fushi/experiences/turndown-journey/</t>
  </si>
  <si>
    <t xml:space="preserve">Sun Siyam - Turndown Journey</t>
  </si>
  <si>
    <t xml:space="preserve">output/pages/148_sun-siyam-iru-fushi-maldives/excursions__sunsiyam.com__sun-siyam-iru-fushi-experiences-turndown-journey.md</t>
  </si>
  <si>
    <t xml:space="preserve">https://www.sunsiyam.com/sun-siyam-iru-fushi/experiences/plant-based-bliss/</t>
  </si>
  <si>
    <t xml:space="preserve">Sun Siyam - Plant-based Bliss</t>
  </si>
  <si>
    <t xml:space="preserve">output/pages/148_sun-siyam-iru-fushi-maldives/excursions__sunsiyam.com__sun-siyam-iru-fushi-experiences-plant-based-bliss.md</t>
  </si>
  <si>
    <t xml:space="preserve">https://www.sunsiyam.com/sun-siyam-vilu-reef/leisure-activities/</t>
  </si>
  <si>
    <t xml:space="preserve">Discover Our Resort Facilities | Sun Siyam Vilu Reef Maldives</t>
  </si>
  <si>
    <t xml:space="preserve">output/pages/147_sun-siyam-vilu-reef-maldives/diving__sunsiyam.com__sun-siyam-vilu-reef-leisure-activities.md</t>
  </si>
  <si>
    <t xml:space="preserve">https://www.sunsiyam.com/sun-siyam-iru-fushi/experiences/sun-siyam-beach-club/</t>
  </si>
  <si>
    <t xml:space="preserve">Sun Siyam - Sun Siyam Beach Club</t>
  </si>
  <si>
    <t xml:space="preserve">output/pages/148_sun-siyam-iru-fushi-maldives/excursions__sunsiyam.com__sun-siyam-iru-fushi-experiences-sun-siyam-beach-club.md</t>
  </si>
  <si>
    <t xml:space="preserve">https://www.sunsiyam.com/sun-siyam-vilu-reef/experiences/gentle-giant-expedition/</t>
  </si>
  <si>
    <t xml:space="preserve">Local Island Discovery at Sun Siyam Vilu Reef</t>
  </si>
  <si>
    <t xml:space="preserve">output/pages/147_sun-siyam-vilu-reef-maldives/excursions__sunsiyam.com__sun-siyam-vilu-reef-experiences-gentle-giant-expedition.md</t>
  </si>
  <si>
    <t xml:space="preserve">https://www.sunsiyam.com/sun-siyam-iru-fushi/experiences/conservation-snorkeling/</t>
  </si>
  <si>
    <t xml:space="preserve">Sun Siyam - Conservation Snorkeling</t>
  </si>
  <si>
    <t xml:space="preserve">output/pages/148_sun-siyam-iru-fushi-maldives/diving__sunsiyam.com__sun-siyam-iru-fushi-experiences-conservation-snorkeling.md</t>
  </si>
  <si>
    <t xml:space="preserve">https://www.sunsiyam.com/sun-siyam-vilu-reef/wellness-enquiry/</t>
  </si>
  <si>
    <t xml:space="preserve">Wellness Enquiries | Sun Siyam Vilu Reef 5 Star Beach Resort</t>
  </si>
  <si>
    <t xml:space="preserve">output/pages/147_sun-siyam-vilu-reef-maldives/spa__sunsiyam.com__sun-siyam-vilu-reef-wellness-enquiry.md</t>
  </si>
  <si>
    <t xml:space="preserve">https://www.sunsiyam.com/sun-siyam-iru-fushi/experiences/insta-villa/</t>
  </si>
  <si>
    <t xml:space="preserve">Sun Siyam - Insta Villa</t>
  </si>
  <si>
    <t xml:space="preserve">output/pages/148_sun-siyam-iru-fushi-maldives/excursions__sunsiyam.com__sun-siyam-iru-fushi-experiences-insta-villa.md</t>
  </si>
  <si>
    <t xml:space="preserve">https://www.sunsiyam.com/sun-siyam-iru-fushi/spa-wellness/</t>
  </si>
  <si>
    <t xml:space="preserve">Spa &amp; Wellness in Maldives | Sun Siyam Iru Fushi Resort</t>
  </si>
  <si>
    <t xml:space="preserve">output/pages/148_sun-siyam-iru-fushi-maldives/spa__sunsiyam.com__sun-siyam-iru-fushi-spa-wellness.md</t>
  </si>
  <si>
    <t xml:space="preserve">https://www.sunsiyam.com/sun-siyam-vilu-reef/experiences/east-west-flash-wave-vibes/</t>
  </si>
  <si>
    <t xml:space="preserve">East West Flash Wave Vibes | Sun Siyam Vilu Reef</t>
  </si>
  <si>
    <t xml:space="preserve">output/pages/147_sun-siyam-vilu-reef-maldives/excursions__sunsiyam.com__sun-siyam-vilu-reef-experiences-east-west-flash-wave-vibes.md</t>
  </si>
  <si>
    <t xml:space="preserve">https://www.sunsiyam.com/sun-siyam-vilu-reef/offers/</t>
  </si>
  <si>
    <t xml:space="preserve">Maldives Water Villa Packages | Sun Siyam Vilu Reef</t>
  </si>
  <si>
    <t xml:space="preserve">output/pages/147_sun-siyam-vilu-reef-maldives/diving__sunsiyam.com__sun-siyam-vilu-reef-offers.md</t>
  </si>
  <si>
    <t xml:space="preserve">https://makunudu.com/privacy/</t>
  </si>
  <si>
    <t xml:space="preserve">Privacy Policy - Makunudu Island</t>
  </si>
  <si>
    <t xml:space="preserve">output/pages/152_makunudu-island/overview__makunudu.com__privacy.md</t>
  </si>
  <si>
    <t xml:space="preserve">https://www.sunsiyam.com/sun-siyam-vilu-reef/spa-wellness/</t>
  </si>
  <si>
    <t xml:space="preserve">Maldives Spa Resort | Maldives Spa | Sun Siyam Vilu Reef</t>
  </si>
  <si>
    <t xml:space="preserve">output/pages/147_sun-siyam-vilu-reef-maldives/spa__sunsiyam.com__sun-siyam-vilu-reef-spa-wellness.md</t>
  </si>
  <si>
    <t xml:space="preserve">https://www.thenautilusmaldives.com/</t>
  </si>
  <si>
    <t xml:space="preserve">Best Resorts in Maldives for Couples - Unwritten Nights | The Nautilus</t>
  </si>
  <si>
    <t xml:space="preserve">output/pages/157_the-nautilus-maldives/diving__thenautilusmaldives.com__home.md</t>
  </si>
  <si>
    <t xml:space="preserve">https://www.sunsiyam.com/sun-siyam-vilu-reef/offers/free-transfer-offer/</t>
  </si>
  <si>
    <t xml:space="preserve">Free Transfer Offer | Sun Siyam Vilu Reef</t>
  </si>
  <si>
    <t xml:space="preserve">output/pages/147_sun-siyam-vilu-reef-maldives/transfers__sunsiyam.com__sun-siyam-vilu-reef-offers-free-transfer-offer.md</t>
  </si>
  <si>
    <t xml:space="preserve">https://www.sunsiyam.com/sun-siyam-iru-fushi/experiences/the-ultimate-honeymoon/</t>
  </si>
  <si>
    <t xml:space="preserve">Sun Siyam - The Ultimate Honeymoon</t>
  </si>
  <si>
    <t xml:space="preserve">output/pages/148_sun-siyam-iru-fushi-maldives/wedding__sunsiyam.com__sun-siyam-iru-fushi-experiences-the-ultimate-honeymoon.md</t>
  </si>
  <si>
    <t xml:space="preserve">https://makunudu.com/terms/</t>
  </si>
  <si>
    <t xml:space="preserve">Terms and Conditions - Makunudu Island</t>
  </si>
  <si>
    <t xml:space="preserve">output/pages/152_makunudu-island/overview__makunudu.com__terms.md</t>
  </si>
  <si>
    <t xml:space="preserve">https://patinahotels.com/maldives</t>
  </si>
  <si>
    <t xml:space="preserve">Maldives Luxury Resort | 5-Star Villas | Patina Maldives</t>
  </si>
  <si>
    <t xml:space="preserve">output/pages/158_patina-maldives-fari-islands/diving__patinahotels.com__maldives.md</t>
  </si>
  <si>
    <t xml:space="preserve">https://www.sunsiyam.com/sun-siyam-iru-fushi/wellness-enquiry/</t>
  </si>
  <si>
    <t xml:space="preserve">Spa &amp; Wellness Enquiry | Sun Siyam Iru Fushi Resort, Maldives</t>
  </si>
  <si>
    <t xml:space="preserve">output/pages/148_sun-siyam-iru-fushi-maldives/spa__sunsiyam.com__sun-siyam-iru-fushi-wellness-enquiry.md</t>
  </si>
  <si>
    <t xml:space="preserve">https://patinahotels.com/maldives/de/drink-and-dine/portico</t>
  </si>
  <si>
    <t xml:space="preserve">Portico | Ganztägig geöffnetes Restaurant mit internationaler Küche | Patina Maldives</t>
  </si>
  <si>
    <t xml:space="preserve">output/pages/158_patina-maldives-fari-islands/dining__patinahotels.com__maldives-de-drink-and-dine-portico.md</t>
  </si>
  <si>
    <t xml:space="preserve">https://patinahotels.com/maldives/ja/drink-and-dine</t>
  </si>
  <si>
    <r>
      <rPr>
        <sz val="11"/>
        <color theme="1"/>
        <rFont val="WenQuanYi Zen Hei"/>
        <family val="2"/>
      </rPr>
      <t xml:space="preserve">パティーナモルディブのお食事とお飲み物 </t>
    </r>
    <r>
      <rPr>
        <sz val="11"/>
        <color theme="1"/>
        <rFont val="Calibri"/>
        <family val="2"/>
        <charset val="1"/>
      </rPr>
      <t xml:space="preserve">| </t>
    </r>
    <r>
      <rPr>
        <sz val="11"/>
        <color theme="1"/>
        <rFont val="WenQuanYi Zen Hei"/>
        <family val="2"/>
      </rPr>
      <t xml:space="preserve">ラグジュアリーな美食体験</t>
    </r>
  </si>
  <si>
    <t xml:space="preserve">output/pages/158_patina-maldives-fari-islands/diving__patinahotels.com__maldives-ja-drink-and-dine.md</t>
  </si>
  <si>
    <t xml:space="preserve">https://patinahotels.com/maldives/drink-and-dine/veli-bar</t>
  </si>
  <si>
    <t xml:space="preserve">Maldives Bars | Veli Bar at Patina Maldives</t>
  </si>
  <si>
    <t xml:space="preserve">output/pages/158_patina-maldives-fari-islands/dining__patinahotels.com__maldives-drink-and-dine-veli-bar.md</t>
  </si>
  <si>
    <t xml:space="preserve">https://patinahotels.com/maldives/press</t>
  </si>
  <si>
    <t xml:space="preserve">Press &amp; Media | Patina Maldives News &amp; Coverage</t>
  </si>
  <si>
    <t xml:space="preserve">output/pages/158_patina-maldives-fari-islands/diving__patinahotels.com__maldives-press.md</t>
  </si>
  <si>
    <t xml:space="preserve">https://patinahotels.com/maldives/de/artistry-and-spaces/skyspace-amarta</t>
  </si>
  <si>
    <t xml:space="preserve">Skyspace Amarta von James Turrell | Lichtinstallation | Patina Maldives</t>
  </si>
  <si>
    <t xml:space="preserve">output/pages/158_patina-maldives-fari-islands/spa__patinahotels.com__maldives-de-artistry-and-spaces-skyspace-amarta.md</t>
  </si>
  <si>
    <t xml:space="preserve">https://www.sunsiyam.com/sun-siyam-vilu-reef/experiences/athireege-immersion/</t>
  </si>
  <si>
    <t xml:space="preserve">Athireege - Maldives Traditional House | Sun Siyam Vilu Reef</t>
  </si>
  <si>
    <t xml:space="preserve">output/pages/147_sun-siyam-vilu-reef-maldives/diving__sunsiyam.com__sun-siyam-vilu-reef-experiences-athireege-immersion.md</t>
  </si>
  <si>
    <t xml:space="preserve">https://patinahotels.com/maldives/zh/accommodation/one-bedroom-sunset-beach-pool-villa</t>
  </si>
  <si>
    <r>
      <rPr>
        <sz val="11"/>
        <color theme="1"/>
        <rFont val="WenQuanYi Zen Hei"/>
        <family val="2"/>
      </rPr>
      <t xml:space="preserve">单卧日落沙滩泳池别墅 </t>
    </r>
    <r>
      <rPr>
        <sz val="11"/>
        <color theme="1"/>
        <rFont val="Calibri"/>
        <family val="2"/>
        <charset val="1"/>
      </rPr>
      <t xml:space="preserve">| </t>
    </r>
    <r>
      <rPr>
        <sz val="11"/>
        <color theme="1"/>
        <rFont val="WenQuanYi Zen Hei"/>
        <family val="2"/>
      </rPr>
      <t xml:space="preserve">马尔代夫柏典酒店豪华住宿</t>
    </r>
  </si>
  <si>
    <t xml:space="preserve">output/pages/158_patina-maldives-fari-islands/diving__patinahotels.com__maldives-zh-accommodation-one-bedroom-sunset-beach-pool-vill.md</t>
  </si>
  <si>
    <t xml:space="preserve">https://patinahotels.com/maldives/de/drink-and-dine/arabesque</t>
  </si>
  <si>
    <t xml:space="preserve">Arabesque | Nahöstliche und indische Küche | Patina Maldives</t>
  </si>
  <si>
    <t xml:space="preserve">output/pages/158_patina-maldives-fari-islands/diving__patinahotels.com__maldives-de-drink-and-dine-arabesque.md</t>
  </si>
  <si>
    <t xml:space="preserve">https://patinahotels.com/maldives/zh/artistry-and-spaces/ocean-archaeology-of-our-time</t>
  </si>
  <si>
    <r>
      <rPr>
        <sz val="11"/>
        <color theme="1"/>
        <rFont val="Calibri"/>
        <family val="2"/>
        <charset val="1"/>
      </rPr>
      <t xml:space="preserve">Ocean Archaeology of Our Time | </t>
    </r>
    <r>
      <rPr>
        <sz val="11"/>
        <color theme="1"/>
        <rFont val="WenQuanYi Zen Hei"/>
        <family val="2"/>
      </rPr>
      <t xml:space="preserve">环境艺术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</si>
  <si>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output/pages/158_patina-maldives-fari-islands/spa__patinahotels.com__maldives-zh-artistry-and-spaces-ocean-archaeology-of-our-tim.md</t>
  </si>
  <si>
    <t xml:space="preserve">https://patinahotels.com/maldives/accommodation/rooms-comparison</t>
  </si>
  <si>
    <t xml:space="preserve">Compare Rooms &amp; Villas | Patina Maldives</t>
  </si>
  <si>
    <t xml:space="preserve">output/pages/158_patina-maldives-fari-islands/diving__patinahotels.com__maldives-accommodation-rooms-comparison.md</t>
  </si>
  <si>
    <t xml:space="preserve">https://patinahotels.com/maldives/zh/drink-and-dine/brasa</t>
  </si>
  <si>
    <r>
      <rPr>
        <sz val="11"/>
        <color theme="1"/>
        <rFont val="Calibri"/>
        <family val="2"/>
        <charset val="1"/>
      </rPr>
      <t xml:space="preserve">Brasa | </t>
    </r>
    <r>
      <rPr>
        <sz val="11"/>
        <color theme="1"/>
        <rFont val="WenQuanYi Zen Hei"/>
        <family val="2"/>
      </rPr>
      <t xml:space="preserve">南美烧烤体验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</si>
  <si>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output/pages/158_patina-maldives-fari-islands/diving__patinahotels.com__maldives-zh-drink-and-dine-brasa.md</t>
  </si>
  <si>
    <t xml:space="preserve">https://www.sunsiyam.com/sun-siyam-iru-fushi/offers/</t>
  </si>
  <si>
    <t xml:space="preserve">Maldives Resort Offer &amp; Packages | Sun Siyam Iru Fushi</t>
  </si>
  <si>
    <t xml:space="preserve">output/pages/148_sun-siyam-iru-fushi-maldives/diving__sunsiyam.com__sun-siyam-iru-fushi-offers.md</t>
  </si>
  <si>
    <t xml:space="preserve">https://patinahotels.com/maldives/wellbeing</t>
  </si>
  <si>
    <t xml:space="preserve">Maldives Wellness Retreat &amp; Holistic Wellbeing | Patina</t>
  </si>
  <si>
    <t xml:space="preserve">output/pages/158_patina-maldives-fari-islands/dining__patinahotels.com__maldives-wellbeing.md</t>
  </si>
  <si>
    <t xml:space="preserve">https://www.sunsiyam.com/sun-siyam-iru-fushi/offers/honeymoon-offer/</t>
  </si>
  <si>
    <t xml:space="preserve">Honeymoon Offer | Sun Siyam Iru Fushi 5 Star Resort, Maldives</t>
  </si>
  <si>
    <t xml:space="preserve">output/pages/148_sun-siyam-iru-fushi-maldives/wedding__sunsiyam.com__sun-siyam-iru-fushi-offers-honeymoon-offer.md</t>
  </si>
  <si>
    <t xml:space="preserve">https://patinahotels.com/maldives/zh/footprints-kids-club</t>
  </si>
  <si>
    <r>
      <rPr>
        <sz val="11"/>
        <color theme="1"/>
        <rFont val="Calibri"/>
        <family val="2"/>
        <charset val="1"/>
      </rPr>
      <t xml:space="preserve">Footprints </t>
    </r>
    <r>
      <rPr>
        <sz val="11"/>
        <color theme="1"/>
        <rFont val="WenQuanYi Zen Hei"/>
        <family val="2"/>
      </rPr>
      <t xml:space="preserve">儿童俱乐部 </t>
    </r>
    <r>
      <rPr>
        <sz val="11"/>
        <color theme="1"/>
        <rFont val="Calibri"/>
        <family val="2"/>
        <charset val="1"/>
      </rPr>
      <t xml:space="preserve">| </t>
    </r>
    <r>
      <rPr>
        <sz val="11"/>
        <color theme="1"/>
        <rFont val="WenQuanYi Zen Hei"/>
        <family val="2"/>
      </rPr>
      <t xml:space="preserve">马尔代夫家庭友好型度假村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</si>
  <si>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output/pages/158_patina-maldives-fari-islands/diving__patinahotels.com__maldives-zh-footprints-kids-club.md</t>
  </si>
  <si>
    <t xml:space="preserve">https://patinahotels.com/maldives/drink-and-dine/kandu</t>
  </si>
  <si>
    <t xml:space="preserve">Maldivian Cuisine | Dining at KANDU, Patina Maldives</t>
  </si>
  <si>
    <t xml:space="preserve">output/pages/158_patina-maldives-fari-islands/dining__patinahotels.com__maldives-drink-and-dine-kandu.md</t>
  </si>
  <si>
    <t xml:space="preserve">https://patinahotels.com/maldives/de/accommodation/fari-studios</t>
  </si>
  <si>
    <t xml:space="preserve">Fari Studios | Modernes Inselleben | Patina Maldives</t>
  </si>
  <si>
    <t xml:space="preserve">output/pages/158_patina-maldives-fari-islands/diving__patinahotels.com__maldives-de-accommodation-fari-studios.md</t>
  </si>
  <si>
    <t xml:space="preserve">https://www.sunsiyam.com/sun-siyam-iru-fushi/restaurants-bars/</t>
  </si>
  <si>
    <t xml:space="preserve">Sun Siyam Iru Fushi Maldives | Restaurants &amp; Bars</t>
  </si>
  <si>
    <t xml:space="preserve">output/pages/148_sun-siyam-iru-fushi-maldives/dining__sunsiyam.com__sun-siyam-iru-fushi-restaurants-bars.md</t>
  </si>
  <si>
    <t xml:space="preserve">https://patinahotels.com/maldives/ja/drink-and-dine/helios</t>
  </si>
  <si>
    <r>
      <rPr>
        <sz val="11"/>
        <color theme="1"/>
        <rFont val="WenQuanYi Zen Hei"/>
        <family val="2"/>
      </rPr>
      <t xml:space="preserve">ヘリオス </t>
    </r>
    <r>
      <rPr>
        <sz val="11"/>
        <color theme="1"/>
        <rFont val="Calibri"/>
        <family val="2"/>
        <charset val="1"/>
      </rPr>
      <t xml:space="preserve">| </t>
    </r>
    <r>
      <rPr>
        <sz val="11"/>
        <color theme="1"/>
        <rFont val="WenQuanYi Zen Hei"/>
        <family val="2"/>
      </rPr>
      <t xml:space="preserve">海辺で楽しむ地中海料理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</si>
  <si>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output/pages/158_patina-maldives-fari-islands/diving__patinahotels.com__maldives-ja-drink-and-dine-helios.md</t>
  </si>
  <si>
    <t xml:space="preserve">https://www.sunsiyam.com/sun-siyam-iru-fushi/offers/oktoberfest-offer/</t>
  </si>
  <si>
    <t xml:space="preserve">Oktoberfest Maldives | Sun Siyam Iru Fushi Fall / Autumn Offer</t>
  </si>
  <si>
    <t xml:space="preserve">output/pages/148_sun-siyam-iru-fushi-maldives/diving__sunsiyam.com__sun-siyam-iru-fushi-offers-oktoberfest-offer.md</t>
  </si>
  <si>
    <t xml:space="preserve">https://www.sunsiyam.com/sun-siyam-iru-fushi/experiences/cinema-by-moonlight/</t>
  </si>
  <si>
    <t xml:space="preserve">Sun Siyam - Cinema by Moonlight</t>
  </si>
  <si>
    <t xml:space="preserve">output/pages/148_sun-siyam-iru-fushi-maldives/excursions__sunsiyam.com__sun-siyam-iru-fushi-experiences-cinema-by-moonlight.md</t>
  </si>
  <si>
    <t xml:space="preserve">https://patinahotels.com/maldives/de/offers/festive-getaway</t>
  </si>
  <si>
    <t xml:space="preserve">Angebot „Festive Getaway“ | Weihnachten und Silvester | Patina Maldives</t>
  </si>
  <si>
    <t xml:space="preserve">output/pages/158_patina-maldives-fari-islands/diving__patinahotels.com__maldives-de-offers-festive-getaway.md</t>
  </si>
  <si>
    <t xml:space="preserve">https://patinahotels.com/maldives/de/offers</t>
  </si>
  <si>
    <t xml:space="preserve">Angebote und Pakete | Exklusive Luxusangebote im Patina Maldives</t>
  </si>
  <si>
    <t xml:space="preserve">output/pages/158_patina-maldives-fari-islands/diving__patinahotels.com__maldives-de-offers.md</t>
  </si>
  <si>
    <t xml:space="preserve">https://www.sunsiyam.com/sun-siyam-iru-fushi/gallery/</t>
  </si>
  <si>
    <t xml:space="preserve">Gallery | Sun Siyam Iru Fushi Luxury Resort Maldives</t>
  </si>
  <si>
    <t xml:space="preserve">output/pages/148_sun-siyam-iru-fushi-maldives/diving__sunsiyam.com__sun-siyam-iru-fushi-gallery.md</t>
  </si>
  <si>
    <t xml:space="preserve">https://patinahotels.com/maldives/accommodation/the-beach-house</t>
  </si>
  <si>
    <t xml:space="preserve">Maldives Beach House | 3-Bedroom Private Villa | Patina</t>
  </si>
  <si>
    <t xml:space="preserve">output/pages/158_patina-maldives-fari-islands/diving__patinahotels.com__maldives-accommodation-the-beach-house.md</t>
  </si>
  <si>
    <t xml:space="preserve">https://patinahotels.com/maldives/de/artistry-and-spaces/momento</t>
  </si>
  <si>
    <t xml:space="preserve">Momento | Von Erinnerungen inspirierte Installation | Patina Maldives</t>
  </si>
  <si>
    <t xml:space="preserve">output/pages/158_patina-maldives-fari-islands/spa__patinahotels.com__maldives-de-artistry-and-spaces-momento.md</t>
  </si>
  <si>
    <t xml:space="preserve">https://www.sunsiyam.com/sun-siyam-iru-fushi/accommodation/</t>
  </si>
  <si>
    <t xml:space="preserve">Villas &amp; Luxury Retreats Maldives | Sun Siyam Iru Fushi Accommodation</t>
  </si>
  <si>
    <t xml:space="preserve">output/pages/148_sun-siyam-iru-fushi-maldives/dining__sunsiyam.com__sun-siyam-iru-fushi-accommodation.md</t>
  </si>
  <si>
    <t xml:space="preserve">https://patinahotels.com/maldives/zh/accommodation/two-bedroom-water-pool-villa</t>
  </si>
  <si>
    <r>
      <rPr>
        <sz val="11"/>
        <color theme="1"/>
        <rFont val="WenQuanYi Zen Hei"/>
        <family val="2"/>
      </rPr>
      <t xml:space="preserve">双卧水上泳池别墅 </t>
    </r>
    <r>
      <rPr>
        <sz val="11"/>
        <color theme="1"/>
        <rFont val="Calibri"/>
        <family val="2"/>
        <charset val="1"/>
      </rPr>
      <t xml:space="preserve">| </t>
    </r>
    <r>
      <rPr>
        <sz val="11"/>
        <color theme="1"/>
        <rFont val="WenQuanYi Zen Hei"/>
        <family val="2"/>
      </rPr>
      <t xml:space="preserve">马尔代夫柏典酒店豪华住宿</t>
    </r>
  </si>
  <si>
    <t xml:space="preserve">output/pages/158_patina-maldives-fari-islands/diving__patinahotels.com__maldives-zh-accommodation-two-bedroom-water-pool-villa.md</t>
  </si>
  <si>
    <t xml:space="preserve">https://patinahotels.com/maldives/zh/wellbeing</t>
  </si>
  <si>
    <r>
      <rPr>
        <sz val="11"/>
        <color theme="1"/>
        <rFont val="WenQuanYi Zen Hei"/>
        <family val="2"/>
      </rPr>
      <t xml:space="preserve">马尔代夫柏典酒店康悦之境 </t>
    </r>
    <r>
      <rPr>
        <sz val="11"/>
        <color theme="1"/>
        <rFont val="Calibri"/>
        <family val="2"/>
        <charset val="1"/>
      </rPr>
      <t xml:space="preserve">| </t>
    </r>
    <r>
      <rPr>
        <sz val="11"/>
        <color theme="1"/>
        <rFont val="WenQuanYi Zen Hei"/>
        <family val="2"/>
      </rPr>
      <t xml:space="preserve">马尔代夫的整体奢华体验</t>
    </r>
  </si>
  <si>
    <t xml:space="preserve">output/pages/158_patina-maldives-fari-islands/diving__patinahotels.com__maldives-zh-wellbeing.md</t>
  </si>
  <si>
    <t xml:space="preserve">https://patinahotels.com/maldives/zh/why-book-direct</t>
  </si>
  <si>
    <r>
      <rPr>
        <sz val="11"/>
        <color theme="1"/>
        <rFont val="WenQuanYi Zen Hei"/>
        <family val="2"/>
      </rPr>
      <t xml:space="preserve">为何选择官网直订 </t>
    </r>
    <r>
      <rPr>
        <sz val="11"/>
        <color theme="1"/>
        <rFont val="Calibri"/>
        <family val="2"/>
        <charset val="1"/>
      </rPr>
      <t xml:space="preserve">| </t>
    </r>
    <r>
      <rPr>
        <sz val="11"/>
        <color theme="1"/>
        <rFont val="WenQuanYi Zen Hei"/>
        <family val="2"/>
      </rPr>
      <t xml:space="preserve">马尔代夫柏典酒店专属礼遇</t>
    </r>
  </si>
  <si>
    <t xml:space="preserve">output/pages/158_patina-maldives-fari-islands/diving__patinahotels.com__maldives-zh-why-book-direct.md</t>
  </si>
  <si>
    <t xml:space="preserve">https://patinahotels.com/maldives/ja/drink-and-dine/portico</t>
  </si>
  <si>
    <r>
      <rPr>
        <sz val="11"/>
        <color theme="1"/>
        <rFont val="WenQuanYi Zen Hei"/>
        <family val="2"/>
      </rPr>
      <t xml:space="preserve">ポルティコ </t>
    </r>
    <r>
      <rPr>
        <sz val="11"/>
        <color theme="1"/>
        <rFont val="Calibri"/>
        <family val="2"/>
        <charset val="1"/>
      </rPr>
      <t xml:space="preserve">| </t>
    </r>
    <r>
      <rPr>
        <sz val="11"/>
        <color theme="1"/>
        <rFont val="WenQuanYi Zen Hei"/>
        <family val="2"/>
      </rPr>
      <t xml:space="preserve">オールデイダイニング</t>
    </r>
    <r>
      <rPr>
        <sz val="11"/>
        <color theme="1"/>
        <rFont val="Calibri"/>
        <family val="2"/>
        <charset val="1"/>
      </rPr>
      <t xml:space="preserve">&amp;</t>
    </r>
    <r>
      <rPr>
        <sz val="11"/>
        <color theme="1"/>
        <rFont val="WenQuanYi Zen Hei"/>
        <family val="2"/>
      </rPr>
      <t xml:space="preserve">世界の料理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</si>
  <si>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output/pages/158_patina-maldives-fari-islands/diving__patinahotels.com__maldives-ja-drink-and-dine-portico.md</t>
  </si>
  <si>
    <t xml:space="preserve">https://patinahotels.com/maldives/de/accommodation/two-bedroom-sunset-water-pool-villa</t>
  </si>
  <si>
    <t xml:space="preserve">Water-Pool-Villa „Sunset“ mit zwei Schlafzimmern | Luxuriöser Aufenthalt im Patina Maldives</t>
  </si>
  <si>
    <t xml:space="preserve">output/pages/158_patina-maldives-fari-islands/diving__patinahotels.com__maldives-de-accommodation-two-bedroom-sunset-water-pool-vill.md</t>
  </si>
  <si>
    <t xml:space="preserve">https://patinahotels.com/maldives/ja/why-book-direct</t>
  </si>
  <si>
    <r>
      <rPr>
        <sz val="11"/>
        <color theme="1"/>
        <rFont val="WenQuanYi Zen Hei"/>
        <family val="2"/>
      </rPr>
      <t xml:space="preserve">直接予約をおすすめする理由 </t>
    </r>
    <r>
      <rPr>
        <sz val="11"/>
        <color theme="1"/>
        <rFont val="Calibri"/>
        <family val="2"/>
        <charset val="1"/>
      </rPr>
      <t xml:space="preserve">| </t>
    </r>
    <r>
      <rPr>
        <sz val="11"/>
        <color theme="1"/>
        <rFont val="WenQuanYi Zen Hei"/>
        <family val="2"/>
      </rPr>
      <t xml:space="preserve">パティーナモルディブの限定特典</t>
    </r>
  </si>
  <si>
    <t xml:space="preserve">output/pages/158_patina-maldives-fari-islands/diving__patinahotels.com__maldives-ja-why-book-direct.md</t>
  </si>
  <si>
    <t xml:space="preserve">https://patinahotels.com/maldives/de/offers/family-moments</t>
  </si>
  <si>
    <t xml:space="preserve">Familienmomente-Angebot | Familienpaket Malediven | Patina Maldives</t>
  </si>
  <si>
    <t xml:space="preserve">output/pages/158_patina-maldives-fari-islands/diving__patinahotels.com__maldives-de-offers-family-moments.md</t>
  </si>
  <si>
    <t xml:space="preserve">https://patinahotels.com/maldives/de/accommodation/the-beach-house</t>
  </si>
  <si>
    <t xml:space="preserve">Das Beach House | Luxuriöser Aufenthalt auf drei Etagen | Patina Maldives</t>
  </si>
  <si>
    <t xml:space="preserve">output/pages/158_patina-maldives-fari-islands/diving__patinahotels.com__maldives-de-accommodation-the-beach-house.md</t>
  </si>
  <si>
    <t xml:space="preserve">https://patinahotels.com/maldives/de/drink-and-dine/kandu</t>
  </si>
  <si>
    <t xml:space="preserve">KŌEN | Gehobene japanisch-nordische Küche | Patina Maldives</t>
  </si>
  <si>
    <t xml:space="preserve">output/pages/158_patina-maldives-fari-islands/diving__patinahotels.com__maldives-de-drink-and-dine-kandu.md</t>
  </si>
  <si>
    <t xml:space="preserve">output/pages/159_cinnamon-dhonveli-maldives/overview__cinnamonhotels.com__home.md</t>
  </si>
  <si>
    <t xml:space="preserve">https://patinahotels.com/maldives/reserve-hub</t>
  </si>
  <si>
    <t xml:space="preserve">Reserve Your Stay | Patina Maldives</t>
  </si>
  <si>
    <t xml:space="preserve">output/pages/158_patina-maldives-fari-islands/diving__patinahotels.com__maldives-reserve-hub.md</t>
  </si>
  <si>
    <t xml:space="preserve">https://patinahotels.com/maldives/de/events-and-weddings</t>
  </si>
  <si>
    <t xml:space="preserve">Veranstaltungen und Hochzeiten im Patina Maldives | Feiern auf einer privaten Insel</t>
  </si>
  <si>
    <t xml:space="preserve">output/pages/158_patina-maldives-fari-islands/wedding__patinahotels.com__maldives-de-events-and-weddings.md</t>
  </si>
  <si>
    <t xml:space="preserve">https://patinahotels.com/maldives/ja/accommodation/one-bedroom-sunset-water-pool-villa</t>
  </si>
  <si>
    <r>
      <rPr>
        <sz val="11"/>
        <color theme="1"/>
        <rFont val="Calibri"/>
        <family val="2"/>
        <charset val="1"/>
      </rPr>
      <t xml:space="preserve">1</t>
    </r>
    <r>
      <rPr>
        <sz val="11"/>
        <color theme="1"/>
        <rFont val="WenQuanYi Zen Hei"/>
        <family val="2"/>
      </rPr>
      <t xml:space="preserve">ベッドルーム・サンセット水上プールヴィラ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</si>
  <si>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output/pages/158_patina-maldives-fari-islands/diving__patinahotels.com__maldives-ja-accommodation-one-bedroom-sunset-water-pool-vill.md</t>
  </si>
  <si>
    <t xml:space="preserve">https://patinahotels.com/maldives/de/drink-and-dine/veli-bar</t>
  </si>
  <si>
    <t xml:space="preserve">Veli Bar | Snacks und Cocktails am Pool | Patina Maldives</t>
  </si>
  <si>
    <t xml:space="preserve">output/pages/158_patina-maldives-fari-islands/dining__patinahotels.com__maldives-de-drink-and-dine-veli-bar.md</t>
  </si>
  <si>
    <t xml:space="preserve">https://patinahotels.com/maldives/ja/offers/patina-journey</t>
  </si>
  <si>
    <r>
      <rPr>
        <sz val="11"/>
        <color theme="1"/>
        <rFont val="WenQuanYi Zen Hei"/>
        <family val="2"/>
      </rPr>
      <t xml:space="preserve">ウェルネスパッケージオファー </t>
    </r>
    <r>
      <rPr>
        <sz val="11"/>
        <color theme="1"/>
        <rFont val="Calibri"/>
        <family val="2"/>
        <charset val="1"/>
      </rPr>
      <t xml:space="preserve">| </t>
    </r>
    <r>
      <rPr>
        <sz val="11"/>
        <color theme="1"/>
        <rFont val="WenQuanYi Zen Hei"/>
        <family val="2"/>
      </rPr>
      <t xml:space="preserve">パティーナ・ジャーニー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</si>
  <si>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output/pages/158_patina-maldives-fari-islands/diving__patinahotels.com__maldives-ja-offers-patina-journey.md</t>
  </si>
  <si>
    <t xml:space="preserve">https://patinahotels.com/maldives/de/sustainability</t>
  </si>
  <si>
    <t xml:space="preserve">Nachhaltigkeit im Patina Maldives | Luxus-Inselresort mit Umweltverantwortung</t>
  </si>
  <si>
    <t xml:space="preserve">output/pages/158_patina-maldives-fari-islands/diving__patinahotels.com__maldives-de-sustainability.md</t>
  </si>
  <si>
    <t xml:space="preserve">output/pages/160_cinnamon-velifushi-maldives/overview__cinnamonhotels.com__home.md</t>
  </si>
  <si>
    <t xml:space="preserve">https://patinahotels.com/maldives/faq</t>
  </si>
  <si>
    <t xml:space="preserve">Frequently Asked Questions | Patina Maldives Resort</t>
  </si>
  <si>
    <t xml:space="preserve">output/pages/158_patina-maldives-fari-islands/diving__patinahotels.com__maldives-faq.md</t>
  </si>
  <si>
    <t xml:space="preserve">https://patinahotels.com/maldives/zh/faq</t>
  </si>
  <si>
    <r>
      <rPr>
        <sz val="11"/>
        <color theme="1"/>
        <rFont val="WenQuanYi Zen Hei"/>
        <family val="2"/>
      </rPr>
      <t xml:space="preserve">常见问题解答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</si>
  <si>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output/pages/158_patina-maldives-fari-islands/diving__patinahotels.com__maldives-zh-faq.md</t>
  </si>
  <si>
    <t xml:space="preserve">https://patinahotels.com/maldives/de/drink-and-dine/farine</t>
  </si>
  <si>
    <t xml:space="preserve">Farine | Handwerkliche Bäckerei und Café | Patina Maldives</t>
  </si>
  <si>
    <t xml:space="preserve">output/pages/158_patina-maldives-fari-islands/diving__patinahotels.com__maldives-de-drink-and-dine-farine.md</t>
  </si>
  <si>
    <t xml:space="preserve">https://patinahotels.com/maldives/offers/patina-journey</t>
  </si>
  <si>
    <t xml:space="preserve">Patina Journey Offer | Wellness Package in the Maldives</t>
  </si>
  <si>
    <t xml:space="preserve">output/pages/158_patina-maldives-fari-islands/spa__patinahotels.com__maldives-offers-patina-journey.md</t>
  </si>
  <si>
    <t xml:space="preserve">https://patinahotels.com/maldives/offers/stay-longer-at-fari-studios</t>
  </si>
  <si>
    <t xml:space="preserve">Fari Studios | Stay Longer at Fari Studios</t>
  </si>
  <si>
    <t xml:space="preserve">output/pages/158_patina-maldives-fari-islands/diving__patinahotels.com__maldives-offers-stay-longer-at-fari-studios.md</t>
  </si>
  <si>
    <t xml:space="preserve">https://patinahotels.com/maldives/accommodation/two-bedroom-water-pool-villa</t>
  </si>
  <si>
    <t xml:space="preserve">Two Bedroom Water Pool Villa | Patina Maldives</t>
  </si>
  <si>
    <t xml:space="preserve">output/pages/158_patina-maldives-fari-islands/diving__patinahotels.com__maldives-accommodation-two-bedroom-water-pool-villa.md</t>
  </si>
  <si>
    <t xml:space="preserve">https://patinahotels.com/maldives/zh/accommodation/two-bedroom-beach-pool-villa</t>
  </si>
  <si>
    <r>
      <rPr>
        <sz val="11"/>
        <color theme="1"/>
        <rFont val="WenQuanYi Zen Hei"/>
        <family val="2"/>
      </rPr>
      <t xml:space="preserve">双卧沙滩泳池别墅 </t>
    </r>
    <r>
      <rPr>
        <sz val="11"/>
        <color theme="1"/>
        <rFont val="Calibri"/>
        <family val="2"/>
        <charset val="1"/>
      </rPr>
      <t xml:space="preserve">| </t>
    </r>
    <r>
      <rPr>
        <sz val="11"/>
        <color theme="1"/>
        <rFont val="WenQuanYi Zen Hei"/>
        <family val="2"/>
      </rPr>
      <t xml:space="preserve">家庭别墅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</si>
  <si>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output/pages/158_patina-maldives-fari-islands/diving__patinahotels.com__maldives-zh-accommodation-two-bedroom-beach-pool-villa.md</t>
  </si>
  <si>
    <t xml:space="preserve">https://patinahotels.com/maldives/de/drink-and-dine/brasa</t>
  </si>
  <si>
    <t xml:space="preserve">Brasa | Südamerikanisches Grillrestaurant | Patina Maldives</t>
  </si>
  <si>
    <t xml:space="preserve">output/pages/158_patina-maldives-fari-islands/dining__patinahotels.com__maldives-de-drink-and-dine-brasa.md</t>
  </si>
  <si>
    <t xml:space="preserve">https://patinahotels.com/maldives/de/accommodation/one-bedroom-water-pool-villa</t>
  </si>
  <si>
    <t xml:space="preserve">Water-Pool-Villa mit einem Schlafzimmer | Luxuriöser Aufenthalt im Patina Maldives</t>
  </si>
  <si>
    <t xml:space="preserve">output/pages/158_patina-maldives-fari-islands/diving__patinahotels.com__maldives-de-accommodation-one-bedroom-water-pool-villa.md</t>
  </si>
  <si>
    <t xml:space="preserve">https://patinahotels.com/maldives/artistry-and-spaces/synthesis-monoliths</t>
  </si>
  <si>
    <t xml:space="preserve">Synthesis Monoliths by Hongjie Yang | Patina Maldives</t>
  </si>
  <si>
    <t xml:space="preserve">output/pages/158_patina-maldives-fari-islands/spa__patinahotels.com__maldives-artistry-and-spaces-synthesis-monoliths.md</t>
  </si>
  <si>
    <t xml:space="preserve">https://patinahotels.com/maldives/de/offers/patina-journey</t>
  </si>
  <si>
    <t xml:space="preserve">Wellness-Paketangebot | Patina Journey | Patina Maldives</t>
  </si>
  <si>
    <t xml:space="preserve">output/pages/158_patina-maldives-fari-islands/spa__patinahotels.com__maldives-de-offers-patina-journey.md</t>
  </si>
  <si>
    <t xml:space="preserve">https://patinahotels.com/maldives/ja/accommodation/two-bedroom-sunset-water-pool-villa</t>
  </si>
  <si>
    <r>
      <rPr>
        <sz val="11"/>
        <color theme="1"/>
        <rFont val="Calibri"/>
        <family val="2"/>
        <charset val="1"/>
      </rPr>
      <t xml:space="preserve">2</t>
    </r>
    <r>
      <rPr>
        <sz val="11"/>
        <color theme="1"/>
        <rFont val="WenQuanYi Zen Hei"/>
        <family val="2"/>
      </rPr>
      <t xml:space="preserve">ベッドルーム・サンセット水上プールヴィラ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</si>
  <si>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output/pages/158_patina-maldives-fari-islands/diving__patinahotels.com__maldives-ja-accommodation-two-bedroom-sunset-water-pool-vill.md</t>
  </si>
  <si>
    <t xml:space="preserve">https://patinahotels.com/maldives/sustainability</t>
  </si>
  <si>
    <t xml:space="preserve">Sustainability | Patina Maldives</t>
  </si>
  <si>
    <t xml:space="preserve">output/pages/158_patina-maldives-fari-islands/diving__patinahotels.com__maldives-sustainability.md</t>
  </si>
  <si>
    <t xml:space="preserve">https://patinahotels.com/maldives/ja/accommodation/one-bedroom-water-pool-villa</t>
  </si>
  <si>
    <r>
      <rPr>
        <sz val="11"/>
        <color theme="1"/>
        <rFont val="Calibri"/>
        <family val="2"/>
        <charset val="1"/>
      </rPr>
      <t xml:space="preserve">1</t>
    </r>
    <r>
      <rPr>
        <sz val="11"/>
        <color theme="1"/>
        <rFont val="WenQuanYi Zen Hei"/>
        <family val="2"/>
      </rPr>
      <t xml:space="preserve">ベッドルーム・水上プールヴィラ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</si>
  <si>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output/pages/158_patina-maldives-fari-islands/diving__patinahotels.com__maldives-ja-accommodation-one-bedroom-water-pool-villa.md</t>
  </si>
  <si>
    <t xml:space="preserve">https://patinahotels.com/maldives/ja/accommodation/two-bedroom-sunset-beach-pool-villa</t>
  </si>
  <si>
    <r>
      <rPr>
        <sz val="11"/>
        <color theme="1"/>
        <rFont val="Calibri"/>
        <family val="2"/>
        <charset val="1"/>
      </rPr>
      <t xml:space="preserve">2</t>
    </r>
    <r>
      <rPr>
        <sz val="11"/>
        <color theme="1"/>
        <rFont val="WenQuanYi Zen Hei"/>
        <family val="2"/>
      </rPr>
      <t xml:space="preserve">ベッドルーム・サンセットビーチプールヴィラ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</si>
  <si>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output/pages/158_patina-maldives-fari-islands/diving__patinahotels.com__maldives-ja-accommodation-two-bedroom-sunset-beach-pool-vill.md</t>
  </si>
  <si>
    <t xml:space="preserve">https://patinahotels.com/maldives/ja/accommodation/two-bedroom-beach-pool-villa</t>
  </si>
  <si>
    <r>
      <rPr>
        <sz val="11"/>
        <color theme="1"/>
        <rFont val="Calibri"/>
        <family val="2"/>
        <charset val="1"/>
      </rPr>
      <t xml:space="preserve">2</t>
    </r>
    <r>
      <rPr>
        <sz val="11"/>
        <color theme="1"/>
        <rFont val="WenQuanYi Zen Hei"/>
        <family val="2"/>
      </rPr>
      <t xml:space="preserve">ベッドルーム・ビーチプールヴィラ </t>
    </r>
    <r>
      <rPr>
        <sz val="11"/>
        <color theme="1"/>
        <rFont val="Calibri"/>
        <family val="2"/>
        <charset val="1"/>
      </rPr>
      <t xml:space="preserve">| </t>
    </r>
    <r>
      <rPr>
        <sz val="11"/>
        <color theme="1"/>
        <rFont val="WenQuanYi Zen Hei"/>
        <family val="2"/>
      </rPr>
      <t xml:space="preserve">家族向けのヴィラ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</si>
  <si>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output/pages/158_patina-maldives-fari-islands/diving__patinahotels.com__maldives-ja-accommodation-two-bedroom-beach-pool-villa.md</t>
  </si>
  <si>
    <t xml:space="preserve">https://patinahotels.com/maldives/ja/sustainability</t>
  </si>
  <si>
    <r>
      <rPr>
        <sz val="11"/>
        <color theme="1"/>
        <rFont val="WenQuanYi Zen Hei"/>
        <family val="2"/>
      </rPr>
      <t xml:space="preserve">パティーナモルディブでのサステナビリティ </t>
    </r>
    <r>
      <rPr>
        <sz val="11"/>
        <color theme="1"/>
        <rFont val="Calibri"/>
        <family val="2"/>
        <charset val="1"/>
      </rPr>
      <t xml:space="preserve">| </t>
    </r>
    <r>
      <rPr>
        <sz val="11"/>
        <color theme="1"/>
        <rFont val="WenQuanYi Zen Hei"/>
        <family val="2"/>
      </rPr>
      <t xml:space="preserve">エコラグジュアリーなアイランドリゾート</t>
    </r>
  </si>
  <si>
    <t xml:space="preserve">output/pages/158_patina-maldives-fari-islands/diving__patinahotels.com__maldives-ja-sustainability.md</t>
  </si>
  <si>
    <t xml:space="preserve">https://patinahotels.com/maldives/de/accommodation</t>
  </si>
  <si>
    <t xml:space="preserve">Unterkünfte | Luxuriöse Beach- und Overwater-Unterkünfte im Patina Maldives</t>
  </si>
  <si>
    <t xml:space="preserve">output/pages/158_patina-maldives-fari-islands/diving__patinahotels.com__maldives-de-accommodation.md</t>
  </si>
  <si>
    <t xml:space="preserve">https://patinahotels.com/maldives/de/artistry-and-spaces/palms</t>
  </si>
  <si>
    <t xml:space="preserve">Palms von Cássio Vasconcellos | Fotoserie | Patina Maldives</t>
  </si>
  <si>
    <t xml:space="preserve">output/pages/158_patina-maldives-fari-islands/spa__patinahotels.com__maldives-de-artistry-and-spaces-palms.md</t>
  </si>
  <si>
    <t xml:space="preserve">https://patinahotels.com/maldives/zh/artistry-and-spaces/home-deep-blue</t>
  </si>
  <si>
    <r>
      <rPr>
        <sz val="11"/>
        <color theme="1"/>
        <rFont val="Calibri"/>
        <family val="2"/>
        <charset val="1"/>
      </rPr>
      <t xml:space="preserve">Home Deep Blue</t>
    </r>
    <r>
      <rPr>
        <sz val="11"/>
        <color theme="1"/>
        <rFont val="WenQuanYi Zen Hei"/>
        <family val="2"/>
      </rPr>
      <t xml:space="preserve">：</t>
    </r>
    <r>
      <rPr>
        <sz val="11"/>
        <color theme="1"/>
        <rFont val="Calibri"/>
        <family val="2"/>
        <charset val="1"/>
      </rPr>
      <t xml:space="preserve">Hiroko Takeda | </t>
    </r>
    <r>
      <rPr>
        <sz val="11"/>
        <color theme="1"/>
        <rFont val="WenQuanYi Zen Hei"/>
        <family val="2"/>
      </rPr>
      <t xml:space="preserve">纺织装置艺术 </t>
    </r>
    <r>
      <rPr>
        <sz val="11"/>
        <color theme="1"/>
        <rFont val="Calibri"/>
        <family val="2"/>
        <charset val="1"/>
      </rPr>
      <t xml:space="preserve">|</t>
    </r>
    <r>
      <rPr>
        <sz val="11"/>
        <color theme="1"/>
        <rFont val="WenQuanYi Zen Hei"/>
        <family val="2"/>
      </rPr>
      <t xml:space="preserve">马尔代夫柏典酒店</t>
    </r>
  </si>
  <si>
    <t xml:space="preserve">output/pages/158_patina-maldives-fari-islands/spa__patinahotels.com__maldives-zh-artistry-and-spaces-home-deep-blue.md</t>
  </si>
  <si>
    <t xml:space="preserve">https://patinahotels.com/maldives/de/artistry-and-spaces/los-limites-de-lo-posible-ix</t>
  </si>
  <si>
    <t xml:space="preserve">Los Limites de lo Posible IX | Konzeptkunstinstallation | Patina Maldives</t>
  </si>
  <si>
    <t xml:space="preserve">output/pages/158_patina-maldives-fari-islands/spa__patinahotels.com__maldives-de-artistry-and-spaces-los-limites-de-lo-posible-ix.md</t>
  </si>
  <si>
    <t xml:space="preserve">https://patinahotels.com/maldives/ja/accommodation/rooms-comparison</t>
  </si>
  <si>
    <r>
      <rPr>
        <sz val="11"/>
        <color theme="1"/>
        <rFont val="WenQuanYi Zen Hei"/>
        <family val="2"/>
      </rPr>
      <t xml:space="preserve">パティーナモルディブのヴィラ比較 </t>
    </r>
    <r>
      <rPr>
        <sz val="11"/>
        <color theme="1"/>
        <rFont val="Calibri"/>
        <family val="2"/>
        <charset val="1"/>
      </rPr>
      <t xml:space="preserve">| </t>
    </r>
    <r>
      <rPr>
        <sz val="11"/>
        <color theme="1"/>
        <rFont val="WenQuanYi Zen Hei"/>
        <family val="2"/>
      </rPr>
      <t xml:space="preserve">ビーチヴィラと水上ヴィラ</t>
    </r>
  </si>
  <si>
    <t xml:space="preserve">output/pages/158_patina-maldives-fari-islands/diving__patinahotels.com__maldives-ja-accommodation-rooms-comparison.md</t>
  </si>
  <si>
    <t xml:space="preserve">https://patinahotels.com/maldives/artistry-and-spaces/skyspace-amarta</t>
  </si>
  <si>
    <t xml:space="preserve">Skyspace Amarta by James Turrell | Patina Maldives</t>
  </si>
  <si>
    <t xml:space="preserve">output/pages/158_patina-maldives-fari-islands/spa__patinahotels.com__maldives-artistry-and-spaces-skyspace-amarta.md</t>
  </si>
  <si>
    <t xml:space="preserve">https://patinahotels.com/maldives/zh/events-and-weddings</t>
  </si>
  <si>
    <r>
      <rPr>
        <sz val="11"/>
        <color theme="1"/>
        <rFont val="WenQuanYi Zen Hei"/>
        <family val="2"/>
      </rPr>
      <t xml:space="preserve">马尔代夫柏典酒店活动及婚庆 </t>
    </r>
    <r>
      <rPr>
        <sz val="11"/>
        <color theme="1"/>
        <rFont val="Calibri"/>
        <family val="2"/>
        <charset val="1"/>
      </rPr>
      <t xml:space="preserve">| </t>
    </r>
    <r>
      <rPr>
        <sz val="11"/>
        <color theme="1"/>
        <rFont val="WenQuanYi Zen Hei"/>
        <family val="2"/>
      </rPr>
      <t xml:space="preserve">私人岛屿庆典</t>
    </r>
  </si>
  <si>
    <t xml:space="preserve">output/pages/158_patina-maldives-fari-islands/wedding__patinahotels.com__maldives-zh-events-and-weddings.md</t>
  </si>
  <si>
    <t xml:space="preserve">https://patinahotels.com/maldives/de/accommodation/one-bedroom-beach-pool-villa</t>
  </si>
  <si>
    <t xml:space="preserve">Beach-Pool-Villa mit einem Schlafzimmer | Luxuriöser Aufenthalt im Patina Maldives</t>
  </si>
  <si>
    <t xml:space="preserve">output/pages/158_patina-maldives-fari-islands/diving__patinahotels.com__maldives-de-accommodation-one-bedroom-beach-pool-villa.md</t>
  </si>
  <si>
    <t xml:space="preserve">https://patinahotels.com/maldives/enquiry</t>
  </si>
  <si>
    <t xml:space="preserve">Make an Enquiry | Patina Maldives</t>
  </si>
  <si>
    <t xml:space="preserve">output/pages/158_patina-maldives-fari-islands/diving__patinahotels.com__maldives-enquiry.md</t>
  </si>
  <si>
    <t xml:space="preserve">https://patinahotels.com/maldives/zh/drink-and-dine/helios</t>
  </si>
  <si>
    <r>
      <rPr>
        <sz val="11"/>
        <color theme="1"/>
        <rFont val="Calibri"/>
        <family val="2"/>
        <charset val="1"/>
      </rPr>
      <t xml:space="preserve">Helios | </t>
    </r>
    <r>
      <rPr>
        <sz val="11"/>
        <color theme="1"/>
        <rFont val="WenQuanYi Zen Hei"/>
        <family val="2"/>
      </rPr>
      <t xml:space="preserve">地中海海滨餐厅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</si>
  <si>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output/pages/158_patina-maldives-fari-islands/diving__patinahotels.com__maldives-zh-drink-and-dine-helios.md</t>
  </si>
  <si>
    <t xml:space="preserve">https://patinahotels.com/maldives/zh/drink-and-dine/kandu</t>
  </si>
  <si>
    <r>
      <rPr>
        <sz val="11"/>
        <color theme="1"/>
        <rFont val="Calibri"/>
        <family val="2"/>
        <charset val="1"/>
      </rPr>
      <t xml:space="preserve">KŌEN | </t>
    </r>
    <r>
      <rPr>
        <sz val="11"/>
        <color theme="1"/>
        <rFont val="WenQuanYi Zen Hei"/>
        <family val="2"/>
      </rPr>
      <t xml:space="preserve">日式北欧精致餐饮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</si>
  <si>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output/pages/158_patina-maldives-fari-islands/diving__patinahotels.com__maldives-zh-drink-and-dine-kandu.md</t>
  </si>
  <si>
    <t xml:space="preserve">https://patinahotels.com/maldives/drink-and-dine/brasa</t>
  </si>
  <si>
    <t xml:space="preserve">Maldives Dining | Brasa Steakhouse at Patina Maldives</t>
  </si>
  <si>
    <t xml:space="preserve">output/pages/158_patina-maldives-fari-islands/dining__patinahotels.com__maldives-drink-and-dine-brasa.md</t>
  </si>
  <si>
    <t xml:space="preserve">https://patinahotels.com/maldives/drink-and-dine/fari-beach-club</t>
  </si>
  <si>
    <t xml:space="preserve">Beach Bar Maldives | Fari Beach Club at Patina Maldives</t>
  </si>
  <si>
    <t xml:space="preserve">output/pages/158_patina-maldives-fari-islands/dining__patinahotels.com__maldives-drink-and-dine-fari-beach-club.md</t>
  </si>
  <si>
    <t xml:space="preserve">https://patinahotels.com/maldives/the-story</t>
  </si>
  <si>
    <t xml:space="preserve">The Story | Patina Maldives</t>
  </si>
  <si>
    <t xml:space="preserve">output/pages/158_patina-maldives-fari-islands/diving__patinahotels.com__maldives-the-story.md</t>
  </si>
  <si>
    <t xml:space="preserve">https://patinahotels.com/maldives/ja/accommodation/the-beach-house</t>
  </si>
  <si>
    <r>
      <rPr>
        <sz val="11"/>
        <color theme="1"/>
        <rFont val="WenQuanYi Zen Hei"/>
        <family val="2"/>
      </rPr>
      <t xml:space="preserve">ビーチハウス </t>
    </r>
    <r>
      <rPr>
        <sz val="11"/>
        <color theme="1"/>
        <rFont val="Calibri"/>
        <family val="2"/>
        <charset val="1"/>
      </rPr>
      <t xml:space="preserve">| 3</t>
    </r>
    <r>
      <rPr>
        <sz val="11"/>
        <color theme="1"/>
        <rFont val="WenQuanYi Zen Hei"/>
        <family val="2"/>
      </rPr>
      <t xml:space="preserve">階建ての建物でのラグジュアリーな滞在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</si>
  <si>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output/pages/158_patina-maldives-fari-islands/diving__patinahotels.com__maldives-ja-accommodation-the-beach-house.md</t>
  </si>
  <si>
    <t xml:space="preserve">https://patinahotels.com/maldives/de/offers/reconnect-recharge-renew-at-fari-studios</t>
  </si>
  <si>
    <t xml:space="preserve">Erholen, erfrischen, erneuern in den Fari Studios</t>
  </si>
  <si>
    <t xml:space="preserve">output/pages/158_patina-maldives-fari-islands/diving__patinahotels.com__maldives-de-offers-reconnect-recharge-renew-at-fari-studios.md</t>
  </si>
  <si>
    <t xml:space="preserve">https://patinahotels.com/maldives/ja/drink-and-dine/farine</t>
  </si>
  <si>
    <r>
      <rPr>
        <sz val="11"/>
        <color theme="1"/>
        <rFont val="WenQuanYi Zen Hei"/>
        <family val="2"/>
      </rPr>
      <t xml:space="preserve">ファリーヌ </t>
    </r>
    <r>
      <rPr>
        <sz val="11"/>
        <color theme="1"/>
        <rFont val="Calibri"/>
        <family val="2"/>
        <charset val="1"/>
      </rPr>
      <t xml:space="preserve">| </t>
    </r>
    <r>
      <rPr>
        <sz val="11"/>
        <color theme="1"/>
        <rFont val="WenQuanYi Zen Hei"/>
        <family val="2"/>
      </rPr>
      <t xml:space="preserve">手作りパン</t>
    </r>
    <r>
      <rPr>
        <sz val="11"/>
        <color theme="1"/>
        <rFont val="Calibri"/>
        <family val="2"/>
        <charset val="1"/>
      </rPr>
      <t xml:space="preserve">&amp;</t>
    </r>
    <r>
      <rPr>
        <sz val="11"/>
        <color theme="1"/>
        <rFont val="WenQuanYi Zen Hei"/>
        <family val="2"/>
      </rPr>
      <t xml:space="preserve">カフェ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</si>
  <si>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output/pages/158_patina-maldives-fari-islands/diving__patinahotels.com__maldives-ja-drink-and-dine-farine.md</t>
  </si>
  <si>
    <t xml:space="preserve">https://patinahotels.com/maldives/de/island-experiences</t>
  </si>
  <si>
    <t xml:space="preserve">Inselerlebnisse | Kunst, Wellness und Meeresentdeckungen im Patina Maldives</t>
  </si>
  <si>
    <t xml:space="preserve">output/pages/158_patina-maldives-fari-islands/spa__patinahotels.com__maldives-de-island-experiences.md</t>
  </si>
  <si>
    <t xml:space="preserve">https://www.baros.com/</t>
  </si>
  <si>
    <t xml:space="preserve">Maldives Resorts | Baros Maldives Luxury Resort Official Site</t>
  </si>
  <si>
    <t xml:space="preserve">output/pages/164_baros-maldives/dining__baros.com__home.md</t>
  </si>
  <si>
    <t xml:space="preserve">https://www.baros.com/blog/the-largest-private-pool-in-baros</t>
  </si>
  <si>
    <t xml:space="preserve">Best Maldives Resorts with Private Pools | Blogs | Baros</t>
  </si>
  <si>
    <t xml:space="preserve">output/pages/164_baros-maldives/dining__baros.com__blog-the-largest-private-pool-in-baros.md</t>
  </si>
  <si>
    <t xml:space="preserve">https://www.baros.com/blog/5-of-the-top-reasons-to-honeymoon-at-baros</t>
  </si>
  <si>
    <t xml:space="preserve">Maldives Honeymoon Plan | Blogs | Baros Maldives</t>
  </si>
  <si>
    <t xml:space="preserve">output/pages/164_baros-maldives/wedding__baros.com__blog-5-of-the-top-reasons-to-honeymoon-at-baros.md</t>
  </si>
  <si>
    <t xml:space="preserve">https://www.baros.com/blogs/all-posts</t>
  </si>
  <si>
    <t xml:space="preserve">Maldives Things to Do | Baros Maldives | All Blog Posts</t>
  </si>
  <si>
    <t xml:space="preserve">output/pages/164_baros-maldives/dining__baros.com__blogs-all-posts.md</t>
  </si>
  <si>
    <t xml:space="preserve">https://www.baros.com/blogs/events</t>
  </si>
  <si>
    <t xml:space="preserve">Events in Maldives | Blog | Baros Maldives Hotel</t>
  </si>
  <si>
    <t xml:space="preserve">output/pages/164_baros-maldives/events__baros.com__blogs-events.md</t>
  </si>
  <si>
    <t xml:space="preserve">https://www.adaaran.com/prestigevadoo/</t>
  </si>
  <si>
    <t xml:space="preserve">Maldives Premium All Inclusive Resort | Adaaran Prestige Vadoo Maldives</t>
  </si>
  <si>
    <t xml:space="preserve">output/pages/163_adaaran-prestige-vadoo/diving__adaaran.com__prestigevadoo.md</t>
  </si>
  <si>
    <t xml:space="preserve">https://www.baros.com/maldives-offers/the-nooma-experience</t>
  </si>
  <si>
    <t xml:space="preserve">Maldives Resort Offers | The Nooma Experience</t>
  </si>
  <si>
    <t xml:space="preserve">output/pages/164_baros-maldives/diving__baros.com__maldives-offers-the-nooma-experience.md</t>
  </si>
  <si>
    <t xml:space="preserve">https://www.adaaran.com/prestigevadoo/premium-all-inclusive-offering/</t>
  </si>
  <si>
    <t xml:space="preserve">Maldives Resorts with Free Transfer |  Adaaran Vadoo</t>
  </si>
  <si>
    <t xml:space="preserve">output/pages/163_adaaran-prestige-vadoo/diving__adaaran.com__prestigevadoo-premium-all-inclusive-offering.md</t>
  </si>
  <si>
    <t xml:space="preserve">https://www.baros.com/gdpr-complience</t>
  </si>
  <si>
    <t xml:space="preserve">GDPR Compliance | Baros Maldives Luxury Resort</t>
  </si>
  <si>
    <t xml:space="preserve">output/pages/164_baros-maldives/dining__baros.com__gdpr-complience.md</t>
  </si>
  <si>
    <t xml:space="preserve">https://crossroadsmaldives.com/</t>
  </si>
  <si>
    <t xml:space="preserve">Maldives Lifestyle Destination | Crossroads Maldives Official Site</t>
  </si>
  <si>
    <t xml:space="preserve">output/pages/162_the-marina-at-crossroads-maldives/diving__crossroadsmaldives.com__home.md</t>
  </si>
  <si>
    <t xml:space="preserve">https://www.adaaran.com/prestigevadoo/offers/eid-al-fitr-ar/</t>
  </si>
  <si>
    <t xml:space="preserve">Eid Al-Fitr | Adaaran Prestige Vadoo</t>
  </si>
  <si>
    <t xml:space="preserve">output/pages/163_adaaran-prestige-vadoo/offers__adaaran.com__prestigevadoo-offers-eid-al-fitr-ar.md</t>
  </si>
  <si>
    <t xml:space="preserve">https://www.baros.com/blogs/villas</t>
  </si>
  <si>
    <t xml:space="preserve">Top Rated Resorts in Maldives | Blogs | Baros Maldives</t>
  </si>
  <si>
    <t xml:space="preserve">output/pages/164_baros-maldives/dining__baros.com__blogs-villas.md</t>
  </si>
  <si>
    <t xml:space="preserve">https://crossroadsmaldives.com/event/palm-leaf-weaving-class-2/2026-11-13/</t>
  </si>
  <si>
    <t xml:space="preserve">Palm Leaf Weaving Class - Crossroads Maldives</t>
  </si>
  <si>
    <t xml:space="preserve">output/pages/162_the-marina-at-crossroads-maldives/events__crossroadsmaldives.com__event-palm-leaf-weaving-class-2-2026-11-13.md</t>
  </si>
  <si>
    <t xml:space="preserve">https://www.baros.com/blog/the-ultimate-guide-to-beach-wedding-in-maldives</t>
  </si>
  <si>
    <t xml:space="preserve">Beach Wedding in Maldives | Baros Maldives</t>
  </si>
  <si>
    <t xml:space="preserve">output/pages/164_baros-maldives/wedding__baros.com__blog-the-ultimate-guide-to-beach-wedding-in-maldives.md</t>
  </si>
  <si>
    <t xml:space="preserve">output/pages/161_ellaidhoo-maldives-by-cinnamon/overview__cinnamonhotels.com__home.md</t>
  </si>
  <si>
    <t xml:space="preserve">https://www.baros.com/blog/panoramic-ocean-views-at-the-best-restaurant-in-the-maldives</t>
  </si>
  <si>
    <t xml:space="preserve">Best Restaurants in Maldives | Baros Maldives | Blogs</t>
  </si>
  <si>
    <t xml:space="preserve">output/pages/164_baros-maldives/dining__baros.com__blog-panoramic-ocean-views-at-the-best-restaurant-in-the-mal.md</t>
  </si>
  <si>
    <t xml:space="preserve">https://www.adaaran.com/prestigevadoo/facilities/transfers/</t>
  </si>
  <si>
    <t xml:space="preserve">Speedboat Transfer Maldives |  Adaaran Prestige Vadoo | Resort Transfers</t>
  </si>
  <si>
    <t xml:space="preserve">output/pages/163_adaaran-prestige-vadoo/diving__adaaran.com__prestigevadoo-facilities-transfers.md</t>
  </si>
  <si>
    <t xml:space="preserve">https://crossroadsmaldives.com/event/henna-art-paining-class/2027-03-04/</t>
  </si>
  <si>
    <t xml:space="preserve">Henna Art Paining Class - Crossroads Maldives</t>
  </si>
  <si>
    <t xml:space="preserve">output/pages/162_the-marina-at-crossroads-maldives/events__crossroadsmaldives.com__event-henna-art-paining-class-2027-03-04.md</t>
  </si>
  <si>
    <t xml:space="preserve">https://www.baros.com/environment/underwater-ambassadors/ambra-divers-baros-maldives-base-leader-dive-instructor-marine-biologist-duplicate-1</t>
  </si>
  <si>
    <t xml:space="preserve">Ambra: Dive Instructor &amp; Marine Biologist | Baros Maldives</t>
  </si>
  <si>
    <t xml:space="preserve">output/pages/164_baros-maldives/dining__baros.com__environment-underwater-ambassadors-ambra-divers-baros-maldiv.md</t>
  </si>
  <si>
    <t xml:space="preserve">https://www.adaaran.com/prestigevadoo/dining/kakuni-barefoot-beach-restaurant/</t>
  </si>
  <si>
    <t xml:space="preserve">Maldives Seafood Restaurant | Kakuni Barefoot Beach Restaurant</t>
  </si>
  <si>
    <t xml:space="preserve">output/pages/163_adaaran-prestige-vadoo/dining__adaaran.com__prestigevadoo-dining-kakuni-barefoot-beach-restaurant.md</t>
  </si>
  <si>
    <t xml:space="preserve">https://www.baros.com/blog/the-maldives-dream</t>
  </si>
  <si>
    <t xml:space="preserve">Experience the Maldives Dream at Baros Maldives</t>
  </si>
  <si>
    <t xml:space="preserve">output/pages/164_baros-maldives/dining__baros.com__blog-the-maldives-dream.md</t>
  </si>
  <si>
    <t xml:space="preserve">https://www.adaaran.com/prestigevadoo/sitemap/</t>
  </si>
  <si>
    <t xml:space="preserve">Sitemap | Adaaran Prestige Vadoo</t>
  </si>
  <si>
    <t xml:space="preserve">output/pages/163_adaaran-prestige-vadoo/other__adaaran.com__prestigevadoo-sitemap.md</t>
  </si>
  <si>
    <t xml:space="preserve">https://crossroadsmaldives.com/event/palm-leaf-weaving-class-2/2027-02-19/</t>
  </si>
  <si>
    <t xml:space="preserve">output/pages/162_the-marina-at-crossroads-maldives/events__crossroadsmaldives.com__event-palm-leaf-weaving-class-2-2027-02-19.md</t>
  </si>
  <si>
    <t xml:space="preserve">https://www.baros.com/blog/must-try-spa-rituals-at-baros-maldives</t>
  </si>
  <si>
    <t xml:space="preserve">Must try spa rituals at Baros Maldives</t>
  </si>
  <si>
    <t xml:space="preserve">output/pages/164_baros-maldives/dining__baros.com__blog-must-try-spa-rituals-at-baros-maldives.md</t>
  </si>
  <si>
    <t xml:space="preserve">https://www.adaaran.com/prestigevadoo/experiences/whale-submarine-adventure/</t>
  </si>
  <si>
    <t xml:space="preserve">Whale watching maldives | Whale Submarine at Vadoo</t>
  </si>
  <si>
    <t xml:space="preserve">output/pages/163_adaaran-prestige-vadoo/diving__adaaran.com__prestigevadoo-experiences-whale-submarine-adventure.md</t>
  </si>
  <si>
    <t xml:space="preserve">https://www.baros.com/maldives-offers/baros-eco-explorer</t>
  </si>
  <si>
    <t xml:space="preserve">Maldives Resort Offers | Eco offer Baros Maldives</t>
  </si>
  <si>
    <t xml:space="preserve">output/pages/164_baros-maldives/dining__baros.com__maldives-offers-baros-eco-explorer.md</t>
  </si>
  <si>
    <t xml:space="preserve">https://www.adaaran.com/prestigevadoo/facilities/spa/</t>
  </si>
  <si>
    <t xml:space="preserve">Luxury Maldives Spa | Mandara Spa | Adaaran Prestige Vadoo</t>
  </si>
  <si>
    <t xml:space="preserve">output/pages/163_adaaran-prestige-vadoo/spa__adaaran.com__prestigevadoo-facilities-spa.md</t>
  </si>
  <si>
    <t xml:space="preserve">https://crossroadsmaldives.com/whats-on-content/</t>
  </si>
  <si>
    <t xml:space="preserve">Events from October 8 – November 12 – Crossroads Maldives</t>
  </si>
  <si>
    <t xml:space="preserve">output/pages/162_the-marina-at-crossroads-maldives/events__crossroadsmaldives.com__whats-on-content.md</t>
  </si>
  <si>
    <t xml:space="preserve">https://www.baros.com/blog/celebrate-eid-al-adha-in-the-maldives</t>
  </si>
  <si>
    <t xml:space="preserve">Celebrate Eid Al Adha in the Maldives</t>
  </si>
  <si>
    <t xml:space="preserve">output/pages/164_baros-maldives/wedding__baros.com__blog-celebrate-eid-al-adha-in-the-maldives.md</t>
  </si>
  <si>
    <t xml:space="preserve">https://www.adaaran.com/prestigevadoo/facilities/scuba-diving-maldives/</t>
  </si>
  <si>
    <t xml:space="preserve">Scuba Diving Maldives | Scuba Tours at Adaaran Prestige Vadoo</t>
  </si>
  <si>
    <t xml:space="preserve">output/pages/163_adaaran-prestige-vadoo/diving__adaaran.com__prestigevadoo-facilities-scuba-diving-maldives.md</t>
  </si>
  <si>
    <t xml:space="preserve">https://www.baros.com/blog/exploring-the-culinary-delights-of-maldives</t>
  </si>
  <si>
    <t xml:space="preserve">Exploring the culinary delights of Maldives</t>
  </si>
  <si>
    <t xml:space="preserve">output/pages/164_baros-maldives/dining__baros.com__blog-exploring-the-culinary-delights-of-maldives.md</t>
  </si>
  <si>
    <t xml:space="preserve">https://www.adaaran.com/prestigevadoo/experiences/sunset-photo-flip/</t>
  </si>
  <si>
    <t xml:space="preserve">Dhoni Cruise Maldives | Sunset Photo Flip | Adaaran Prestige Vadoo</t>
  </si>
  <si>
    <t xml:space="preserve">output/pages/163_adaaran-prestige-vadoo/diving__adaaran.com__prestigevadoo-experiences-sunset-photo-flip.md</t>
  </si>
  <si>
    <t xml:space="preserve">https://www.baros.com/blogs</t>
  </si>
  <si>
    <t xml:space="preserve">Activities in Maldives | Baros Maldives Blog | Top Things to Do</t>
  </si>
  <si>
    <t xml:space="preserve">output/pages/164_baros-maldives/dining__baros.com__blogs.md</t>
  </si>
  <si>
    <t xml:space="preserve">https://crossroadsmaldives.com/event/henna-art-paining-class/2026-11-19/</t>
  </si>
  <si>
    <t xml:space="preserve">output/pages/162_the-marina-at-crossroads-maldives/events__crossroadsmaldives.com__event-henna-art-paining-class-2026-11-19.md</t>
  </si>
  <si>
    <t xml:space="preserve">https://www.baros.com/divers-baros-maldives/diving/diving-by-design</t>
  </si>
  <si>
    <t xml:space="preserve">Maldives Diving | Diving By Design | Baros Resort Maldives</t>
  </si>
  <si>
    <t xml:space="preserve">output/pages/164_baros-maldives/dining__baros.com__divers-baros-maldives-diving-diving-by-design.md</t>
  </si>
  <si>
    <t xml:space="preserve">https://www.adaaran.com/prestigevadoo/offers/vow-renewal/</t>
  </si>
  <si>
    <t xml:space="preserve">Maldives all inclusive holiday | Offers at Adaaran Prestige Vadoo</t>
  </si>
  <si>
    <t xml:space="preserve">output/pages/163_adaaran-prestige-vadoo/wedding__adaaran.com__prestigevadoo-offers-vow-renewal.md</t>
  </si>
  <si>
    <t xml:space="preserve">https://www.baros.com/divers-baros-maldives/snorkelling</t>
  </si>
  <si>
    <t xml:space="preserve">Snorkelling Adventures in the Maldives | Baros Maldives</t>
  </si>
  <si>
    <t xml:space="preserve">output/pages/164_baros-maldives/dining__baros.com__divers-baros-maldives-snorkelling.md</t>
  </si>
  <si>
    <t xml:space="preserve">https://www.adaaran.com/prestigevadoo/offers/eid-al-fitr-offer/</t>
  </si>
  <si>
    <t xml:space="preserve">output/pages/163_adaaran-prestige-vadoo/offers__adaaran.com__prestigevadoo-offers-eid-al-fitr-offer.md</t>
  </si>
  <si>
    <t xml:space="preserve">https://crossroadsmaldives.com/event/street-market/2027-09-03/</t>
  </si>
  <si>
    <t xml:space="preserve">Street Market - Crossroads Maldives</t>
  </si>
  <si>
    <t xml:space="preserve">output/pages/162_the-marina-at-crossroads-maldives/events__crossroadsmaldives.com__event-street-market-2027-09-03.md</t>
  </si>
  <si>
    <t xml:space="preserve">https://www.baros.com/environment/underwater-ambassadors</t>
  </si>
  <si>
    <t xml:space="preserve">The Baros Marine Team | Underwater Ambassadors</t>
  </si>
  <si>
    <t xml:space="preserve">output/pages/164_baros-maldives/dining__baros.com__environment-underwater-ambassadors.md</t>
  </si>
  <si>
    <t xml:space="preserve">https://www.adaaran.com/prestigevadoo/experiences/morning-fishing/</t>
  </si>
  <si>
    <t xml:space="preserve">Morning Fishing Experience in Maldives | Adaaran Prestige Vadoo</t>
  </si>
  <si>
    <t xml:space="preserve">output/pages/163_adaaran-prestige-vadoo/diving__adaaran.com__prestigevadoo-experiences-morning-fishing.md</t>
  </si>
  <si>
    <t xml:space="preserve">https://crossroadsmaldives.com/event/palm-leaf-weaving-class-2/2027-09-17/</t>
  </si>
  <si>
    <t xml:space="preserve">output/pages/162_the-marina-at-crossroads-maldives/events__crossroadsmaldives.com__event-palm-leaf-weaving-class-2-2027-09-17.md</t>
  </si>
  <si>
    <t xml:space="preserve">https://www.baros.com/blog/baros-the-ultimate-diving-destination</t>
  </si>
  <si>
    <t xml:space="preserve">Best Dive Resorts Maldives | Blogs | Baros Luxury Resort</t>
  </si>
  <si>
    <t xml:space="preserve">output/pages/164_baros-maldives/dining__baros.com__blog-baros-the-ultimate-diving-destination.md</t>
  </si>
  <si>
    <t xml:space="preserve">https://www.adaaran.com/prestigevadoo/villas/honeymoon-villas/</t>
  </si>
  <si>
    <t xml:space="preserve">Honeymoon Villa in Maldives |  Adaaran Prestige Vadoo</t>
  </si>
  <si>
    <t xml:space="preserve">output/pages/163_adaaran-prestige-vadoo/wedding__adaaran.com__prestigevadoo-villas-honeymoon-villas.md</t>
  </si>
  <si>
    <t xml:space="preserve">https://www.baros.com/blog/how-the-maldives-is-saving-its-coral-reefs</t>
  </si>
  <si>
    <t xml:space="preserve">How the Maldives is Saving its Coral Reefs</t>
  </si>
  <si>
    <t xml:space="preserve">output/pages/164_baros-maldives/diving__baros.com__blog-how-the-maldives-is-saving-its-coral-reefs.md</t>
  </si>
  <si>
    <t xml:space="preserve">https://www.adaaran.com/prestigevadoo/experiences/diving/</t>
  </si>
  <si>
    <t xml:space="preserve">Best Scuba Diving in Maldives | Adaaran Prestige Vadoo</t>
  </si>
  <si>
    <t xml:space="preserve">output/pages/163_adaaran-prestige-vadoo/diving__adaaran.com__prestigevadoo-experiences-diving.md</t>
  </si>
  <si>
    <t xml:space="preserve">https://crossroadsmaldives.com/event/palm-leaf-weaving-class-2/2027-09-10/</t>
  </si>
  <si>
    <t xml:space="preserve">output/pages/162_the-marina-at-crossroads-maldives/events__crossroadsmaldives.com__event-palm-leaf-weaving-class-2-2027-09-10.md</t>
  </si>
  <si>
    <t xml:space="preserve">https://www.baros.com/blog/top-ten-things-to-do-to-feel-the-love-this-valentines-day</t>
  </si>
  <si>
    <t xml:space="preserve">Romantic Escape in Maldives | Baros Maldives | Blogs</t>
  </si>
  <si>
    <t xml:space="preserve">output/pages/164_baros-maldives/dining__baros.com__blog-top-ten-things-to-do-to-feel-the-love-this-valentines-d.md</t>
  </si>
  <si>
    <t xml:space="preserve">https://crossroadsmaldives.com/a-world-class-multi-island-leisure-destination/</t>
  </si>
  <si>
    <t xml:space="preserve">Experience It All at CROSSROADS Maldives: A World-Class Multi-Island Leisure Destination - Crossroads Maldives</t>
  </si>
  <si>
    <t xml:space="preserve">output/pages/162_the-marina-at-crossroads-maldives/diving__crossroadsmaldives.com__a-world-class-multi-island-leisure-destination.md</t>
  </si>
  <si>
    <t xml:space="preserve">https://www.adaaran.com/prestigevadoo/weddings/</t>
  </si>
  <si>
    <t xml:space="preserve">Best Resorts in Maldives for Couples | Renewal of Vows</t>
  </si>
  <si>
    <t xml:space="preserve">output/pages/163_adaaran-prestige-vadoo/wedding__adaaran.com__prestigevadoo-weddings.md</t>
  </si>
  <si>
    <t xml:space="preserve">https://www.baros.com/dining/destination-dining/in-villa-dining</t>
  </si>
  <si>
    <t xml:space="preserve">Dining In Maldives| Destination Dining | Baros Maldives</t>
  </si>
  <si>
    <t xml:space="preserve">output/pages/164_baros-maldives/dining__baros.com__dining-destination-dining-in-villa-dining.md</t>
  </si>
  <si>
    <t xml:space="preserve">https://www.adaaran.com/prestigevadoo/experiences/excursions/</t>
  </si>
  <si>
    <t xml:space="preserve">Maldives Excursions | Adaaran Prestige Vadoo</t>
  </si>
  <si>
    <t xml:space="preserve">output/pages/163_adaaran-prestige-vadoo/diving__adaaran.com__prestigevadoo-experiences-excursions.md</t>
  </si>
  <si>
    <t xml:space="preserve">https://www.baros.com/blog/sailing-maldives</t>
  </si>
  <si>
    <t xml:space="preserve">Sailing in Maldives | Travel Aboard our Dhoni Boats | Baros Maldives Blog</t>
  </si>
  <si>
    <t xml:space="preserve">output/pages/164_baros-maldives/dining__baros.com__blog-sailing-maldives.md</t>
  </si>
  <si>
    <t xml:space="preserve">https://www.adaaran.com/prestigevadoo/offers/romantic-getaway/</t>
  </si>
  <si>
    <t xml:space="preserve">Honeymoon Resort Maldives | Offers at Adaaran Prestige Vadoo</t>
  </si>
  <si>
    <t xml:space="preserve">output/pages/163_adaaran-prestige-vadoo/wedding__adaaran.com__prestigevadoo-offers-romantic-getaway.md</t>
  </si>
  <si>
    <t xml:space="preserve">https://www.baros.com/blog/the-best-dive-sites-in-the-maldives</t>
  </si>
  <si>
    <t xml:space="preserve">THE BEST DIVE SITES IN THE MALDIVES</t>
  </si>
  <si>
    <t xml:space="preserve">output/pages/164_baros-maldives/diving__baros.com__blog-the-best-dive-sites-in-the-maldives.md</t>
  </si>
  <si>
    <t xml:space="preserve">https://www.adaaran.com/prestigevadoo/location/</t>
  </si>
  <si>
    <t xml:space="preserve">Maldives Beach Resort | Adaaran Prestige Vadoo | Location</t>
  </si>
  <si>
    <t xml:space="preserve">output/pages/163_adaaran-prestige-vadoo/diving__adaaran.com__prestigevadoo-location.md</t>
  </si>
  <si>
    <t xml:space="preserve">https://www.baros.com/environment/eco-dive-centre</t>
  </si>
  <si>
    <t xml:space="preserve">Dive Centre Maldives | Baros Maldives Resort | Eco Dive Centre</t>
  </si>
  <si>
    <t xml:space="preserve">output/pages/164_baros-maldives/dining__baros.com__environment-eco-dive-centre.md</t>
  </si>
  <si>
    <t xml:space="preserve">https://www.adaaran.com/prestigevadoo/gallery/</t>
  </si>
  <si>
    <t xml:space="preserve">Adaaran Prestige Vadoo Maldives Photos and Videos | Official Site</t>
  </si>
  <si>
    <t xml:space="preserve">output/pages/163_adaaran-prestige-vadoo/diving__adaaran.com__prestigevadoo-gallery.md</t>
  </si>
  <si>
    <t xml:space="preserve">https://crossroadsmaldives.com/event/palm-leaf-weaving-class-2/2026-10-16/</t>
  </si>
  <si>
    <t xml:space="preserve">output/pages/162_the-marina-at-crossroads-maldives/events__crossroadsmaldives.com__event-palm-leaf-weaving-class-2-2026-10-16.md</t>
  </si>
  <si>
    <t xml:space="preserve">https://www.baros.com/news</t>
  </si>
  <si>
    <t xml:space="preserve">Resort News | Baros Maldives Luxury Resort News</t>
  </si>
  <si>
    <t xml:space="preserve">output/pages/164_baros-maldives/dining__baros.com__news.md</t>
  </si>
  <si>
    <t xml:space="preserve">https://www.adaaran.com/prestigevadoo/offers/book-direct-th/</t>
  </si>
  <si>
    <t xml:space="preserve">Maldives Resort Special Offers | Adaaran Prestige Vadoo | Book Direct</t>
  </si>
  <si>
    <t xml:space="preserve">output/pages/163_adaaran-prestige-vadoo/diving__adaaran.com__prestigevadoo-offers-book-direct-th.md</t>
  </si>
  <si>
    <t xml:space="preserve">https://crossroadsmaldives.com/event/henna-art-paining-class/2027-03-25/</t>
  </si>
  <si>
    <t xml:space="preserve">output/pages/162_the-marina-at-crossroads-maldives/events__crossroadsmaldives.com__event-henna-art-paining-class-2027-03-25.md</t>
  </si>
  <si>
    <t xml:space="preserve">https://www.baros.com/blog/five-must-have-underwater-experiences-in-the-maldives</t>
  </si>
  <si>
    <t xml:space="preserve">FIVE MUST-HAVE UNDERWATER EXPERIENCES IN THE MALDIVES</t>
  </si>
  <si>
    <t xml:space="preserve">output/pages/164_baros-maldives/diving__baros.com__blog-five-must-have-underwater-experiences-in-the-maldives.md</t>
  </si>
  <si>
    <t xml:space="preserve">https://www.adaaran.com/prestigevadoo/villas/overwater-villas/</t>
  </si>
  <si>
    <t xml:space="preserve">Overwater Villa Maldives | Adaaran Prestige Vadoo</t>
  </si>
  <si>
    <t xml:space="preserve">output/pages/163_adaaran-prestige-vadoo/diving__adaaran.com__prestigevadoo-villas-overwater-villas.md</t>
  </si>
  <si>
    <t xml:space="preserve">https://www.baros.com/blog/an-unforgettable-honeymoon-at-baros-maldives</t>
  </si>
  <si>
    <t xml:space="preserve">Say ‘I do’ to an unforgettable honeymoon at Baros Maldives | Baros Maldives</t>
  </si>
  <si>
    <t xml:space="preserve">output/pages/164_baros-maldives/wedding__baros.com__blog-an-unforgettable-honeymoon-at-baros-maldives.md</t>
  </si>
  <si>
    <t xml:space="preserve">https://www.adaaran.com/prestigevadoo/offers/storrington-collective-romantic-getaway/</t>
  </si>
  <si>
    <t xml:space="preserve">Romantic Getaway | Adaaran Prestige Vadoo</t>
  </si>
  <si>
    <t xml:space="preserve">output/pages/163_adaaran-prestige-vadoo/offers__adaaran.com__prestigevadoo-offers-storrington-collective-romantic-getaway.md</t>
  </si>
  <si>
    <t xml:space="preserve">https://www.baros.com/blog/enjoy-iconic-moments-at-baros-maldives-this-festive-season</t>
  </si>
  <si>
    <t xml:space="preserve">Enjoy Iconic Moments at Baros Maldives this Festive Season</t>
  </si>
  <si>
    <t xml:space="preserve">output/pages/164_baros-maldives/dining__baros.com__blog-enjoy-iconic-moments-at-baros-maldives-this-festive-sea.md</t>
  </si>
  <si>
    <t xml:space="preserve">https://crossroadsmaldives.com/event/palm-leaf-weaving-class-2/2027-04-30/</t>
  </si>
  <si>
    <t xml:space="preserve">output/pages/162_the-marina-at-crossroads-maldives/events__crossroadsmaldives.com__event-palm-leaf-weaving-class-2-2027-04-30.md</t>
  </si>
  <si>
    <t xml:space="preserve">https://crossroadsmaldives.com/investor-relations/</t>
  </si>
  <si>
    <t xml:space="preserve">Invest in Maldives Tourism Industry | Crossroads Maldives</t>
  </si>
  <si>
    <t xml:space="preserve">output/pages/162_the-marina-at-crossroads-maldives/diving__crossroadsmaldives.com__investor-relations.md</t>
  </si>
  <si>
    <t xml:space="preserve">https://www.baros.com/blog/baros-treasure-hunt</t>
  </si>
  <si>
    <t xml:space="preserve">Win an island escape: Baros treasure hunt | Baros Maldives</t>
  </si>
  <si>
    <t xml:space="preserve">output/pages/164_baros-maldives/dining__baros.com__blog-baros-treasure-hunt.md</t>
  </si>
  <si>
    <t xml:space="preserve">https://www.adaaran.com/prestigevadoo/villas/sunset-water-villas/</t>
  </si>
  <si>
    <t xml:space="preserve">Maldives Water Villa with Private Pool | Adaaran Prestige Vadoo</t>
  </si>
  <si>
    <t xml:space="preserve">output/pages/163_adaaran-prestige-vadoo/diving__adaaran.com__prestigevadoo-villas-sunset-water-villas.md</t>
  </si>
  <si>
    <t xml:space="preserve">https://crossroadsmaldives.com/events/</t>
  </si>
  <si>
    <t xml:space="preserve">Event Venues Maldives | Maldives Local Transfers | Crossroads</t>
  </si>
  <si>
    <t xml:space="preserve">output/pages/162_the-marina-at-crossroads-maldives/events__crossroadsmaldives.com__events.md</t>
  </si>
  <si>
    <t xml:space="preserve">https://www.baros.com/terms-conditions</t>
  </si>
  <si>
    <t xml:space="preserve">Terms And Conditions | Baros Maldives Luxury Resort</t>
  </si>
  <si>
    <t xml:space="preserve">output/pages/164_baros-maldives/dining__baros.com__terms-conditions.md</t>
  </si>
  <si>
    <t xml:space="preserve">https://www.adaaran.com/prestigevadoo/dining/farivalhu-restaurant/</t>
  </si>
  <si>
    <t xml:space="preserve">Maldives Fine Dining | Farivalhu Restaurant | Adaaran Prestige Vadoo</t>
  </si>
  <si>
    <t xml:space="preserve">output/pages/163_adaaran-prestige-vadoo/dining__adaaran.com__prestigevadoo-dining-farivalhu-restaurant.md</t>
  </si>
  <si>
    <t xml:space="preserve">https://www.baros.com/blog/celebrate-an-entrancing-eid-at-baros-maldives-2</t>
  </si>
  <si>
    <t xml:space="preserve">Embark on an enchanting Eid escape at Baros Maldives | Baros Maldives</t>
  </si>
  <si>
    <t xml:space="preserve">output/pages/164_baros-maldives/wedding__baros.com__blog-celebrate-an-entrancing-eid-at-baros-maldives-2.md</t>
  </si>
  <si>
    <t xml:space="preserve">https://www.adaaran.com/prestigevadoo/offers/book-direct/</t>
  </si>
  <si>
    <t xml:space="preserve">output/pages/163_adaaran-prestige-vadoo/diving__adaaran.com__prestigevadoo-offers-book-direct.md</t>
  </si>
  <si>
    <t xml:space="preserve">https://www.baros.com/experiences/baros-escapes</t>
  </si>
  <si>
    <t xml:space="preserve">Maldives Hotel Deals | Baros Escape | Special Offers at Baros</t>
  </si>
  <si>
    <t xml:space="preserve">output/pages/164_baros-maldives/dining__baros.com__experiences-baros-escapes.md</t>
  </si>
  <si>
    <t xml:space="preserve">https://www.adaaran.com/prestigevadoo/dining/kithajima-japanese-restaurant/</t>
  </si>
  <si>
    <t xml:space="preserve">Japanese Restaurant In Maldives | Japanese Cuisine at Kithajima</t>
  </si>
  <si>
    <t xml:space="preserve">output/pages/163_adaaran-prestige-vadoo/dining__adaaran.com__prestigevadoo-dining-kithajima-japanese-restaurant.md</t>
  </si>
  <si>
    <t xml:space="preserve">https://crossroadsmaldives.com/event/bodu-eid-maali-parade/</t>
  </si>
  <si>
    <t xml:space="preserve">Bodu Eid Maali Parade - Crossroads Maldives</t>
  </si>
  <si>
    <t xml:space="preserve">output/pages/162_the-marina-at-crossroads-maldives/events__crossroadsmaldives.com__event-bodu-eid-maali-parade.md</t>
  </si>
  <si>
    <t xml:space="preserve">https://www.baros.com/divers-baros-maldives/diving</t>
  </si>
  <si>
    <t xml:space="preserve">Dive Resorts Maldives | Baros Maldives Diving Packages</t>
  </si>
  <si>
    <t xml:space="preserve">output/pages/164_baros-maldives/dining__baros.com__divers-baros-maldives-diving.md</t>
  </si>
  <si>
    <t xml:space="preserve">https://www.adaaran.com/prestigevadoo/experiences/watersports/</t>
  </si>
  <si>
    <t xml:space="preserve">Maldives Watersports Point | Adaaran Prestige Vadoo</t>
  </si>
  <si>
    <t xml:space="preserve">output/pages/163_adaaran-prestige-vadoo/diving__adaaran.com__prestigevadoo-experiences-watersports.md</t>
  </si>
  <si>
    <t xml:space="preserve">https://www.baros.com/dining/destination-dining/island-dining</t>
  </si>
  <si>
    <t xml:space="preserve">Maldives Romantic Dinner  | Island Dining | Baros Maldives</t>
  </si>
  <si>
    <t xml:space="preserve">output/pages/164_baros-maldives/dining__baros.com__dining-destination-dining-island-dining.md</t>
  </si>
  <si>
    <t xml:space="preserve">https://www.adaaran.com/prestigevadoo/dining/dhoni-bar/</t>
  </si>
  <si>
    <t xml:space="preserve">Best Bars in Maldives | Dhoni Bar at Adaaran Prestige Vadoo</t>
  </si>
  <si>
    <t xml:space="preserve">output/pages/163_adaaran-prestige-vadoo/dining__adaaran.com__prestigevadoo-dining-dhoni-bar.md</t>
  </si>
  <si>
    <t xml:space="preserve">https://crossroadsmaldives.com/event/palm-leaf-weaving-class-2/2026-10-30/</t>
  </si>
  <si>
    <t xml:space="preserve">output/pages/162_the-marina-at-crossroads-maldives/events__crossroadsmaldives.com__event-palm-leaf-weaving-class-2-2026-10-30.md</t>
  </si>
  <si>
    <t xml:space="preserve">https://www.baros.com/blog/20-maldives-inspo-ideas</t>
  </si>
  <si>
    <t xml:space="preserve">Top Reasons to Visit Maldives | Baros Luxury Resort | Blogs</t>
  </si>
  <si>
    <t xml:space="preserve">output/pages/164_baros-maldives/dining__baros.com__blog-20-maldives-inspo-ideas.md</t>
  </si>
  <si>
    <t xml:space="preserve">https://www.adaaran.com/prestigevadoo/offers/book-direct-es/</t>
  </si>
  <si>
    <t xml:space="preserve">output/pages/163_adaaran-prestige-vadoo/diving__adaaran.com__prestigevadoo-offers-book-direct-es.md</t>
  </si>
  <si>
    <t xml:space="preserve">https://www.baros.com/blog/the-maldives-is-one-of-the-most-romantic-places-in-the-world-to-propose</t>
  </si>
  <si>
    <t xml:space="preserve">Most Romantic Places in Maldives | Baros Resort | Blogs</t>
  </si>
  <si>
    <t xml:space="preserve">output/pages/164_baros-maldives/dining__baros.com__blog-the-maldives-is-one-of-the-most-romantic-places-in-the-.md</t>
  </si>
  <si>
    <t xml:space="preserve">https://www.adaaran.com/prestigevadoo/dining/kandholi-bar/</t>
  </si>
  <si>
    <t xml:space="preserve">Hotel Bars in Maldives | Kandholi Bar | Adaaran Prestige Vadoo Maldives</t>
  </si>
  <si>
    <t xml:space="preserve">output/pages/163_adaaran-prestige-vadoo/dining__adaaran.com__prestigevadoo-dining-kandholi-bar.md</t>
  </si>
  <si>
    <t xml:space="preserve">https://www.baros.com/blog/baros-love-song</t>
  </si>
  <si>
    <t xml:space="preserve">Private Dining for Couples | Blogs | Baros Maldives</t>
  </si>
  <si>
    <t xml:space="preserve">output/pages/164_baros-maldives/dining__baros.com__blog-baros-love-song.md</t>
  </si>
  <si>
    <t xml:space="preserve">https://crossroadsmaldives.com/event/henna-art-paining-class/2027-07-22/</t>
  </si>
  <si>
    <t xml:space="preserve">output/pages/162_the-marina-at-crossroads-maldives/events__crossroadsmaldives.com__event-henna-art-paining-class-2027-07-22.md</t>
  </si>
  <si>
    <t xml:space="preserve">https://www.adaaran.com/prestigevadoo/experiences/diving/housereef-vadoo/</t>
  </si>
  <si>
    <t xml:space="preserve">Best Maldives Resorts for Snorkeling | Maldives Housereef</t>
  </si>
  <si>
    <t xml:space="preserve">output/pages/163_adaaran-prestige-vadoo/diving__adaaran.com__prestigevadoo-experiences-diving-housereef-vadoo.md</t>
  </si>
  <si>
    <t xml:space="preserve">https://www.baros.com/blog/best-fine-dining-maldives-restaurant</t>
  </si>
  <si>
    <t xml:space="preserve">Fine Dining Restaurants in Maldives | Baros Resort | Blogs</t>
  </si>
  <si>
    <t xml:space="preserve">output/pages/164_baros-maldives/dining__baros.com__blog-best-fine-dining-maldives-restaurant.md</t>
  </si>
  <si>
    <t xml:space="preserve">https://www.baros.com/blog/best-diving-in-the-maldives</t>
  </si>
  <si>
    <t xml:space="preserve">Best diving in the Maldives</t>
  </si>
  <si>
    <t xml:space="preserve">output/pages/164_baros-maldives/diving__baros.com__blog-best-diving-in-the-maldives.md</t>
  </si>
  <si>
    <t xml:space="preserve">https://www.milaidhoo.com/</t>
  </si>
  <si>
    <t xml:space="preserve">Maldives Luxury Resort | Milaidhoo Island Maldives Official site</t>
  </si>
  <si>
    <t xml:space="preserve">output/pages/167_milaidhoo-island-maldives/diving__milaidhoo.com__home.md</t>
  </si>
  <si>
    <t xml:space="preserve">https://crossroadsmaldives.com/event/confectionary-weekend-party/</t>
  </si>
  <si>
    <t xml:space="preserve">Confectionary Weekend Party - Crossroads Maldives</t>
  </si>
  <si>
    <t xml:space="preserve">output/pages/162_the-marina-at-crossroads-maldives/events__crossroadsmaldives.com__event-confectionary-weekend-party.md</t>
  </si>
  <si>
    <t xml:space="preserve">https://www.baros.com/wellness-practitioner</t>
  </si>
  <si>
    <t xml:space="preserve">Visiting Wellness Practitioners | Baros Maldives</t>
  </si>
  <si>
    <t xml:space="preserve">output/pages/164_baros-maldives/dining__baros.com__wellness-practitioner.md</t>
  </si>
  <si>
    <t xml:space="preserve">https://www.milaidhoo.com/romantic-escapes</t>
  </si>
  <si>
    <t xml:space="preserve">Romantic Getaways for Two in Paradise | Milaidhoo Island</t>
  </si>
  <si>
    <t xml:space="preserve">output/pages/167_milaidhoo-island-maldives/overview__milaidhoo.com__romantic-escapes.md</t>
  </si>
  <si>
    <t xml:space="preserve">https://www.adaaran.com/prestigevadoo/villas/sunrise-water-villas/</t>
  </si>
  <si>
    <t xml:space="preserve">Maldives Water Villa with Pool | Adaaran Prestige Vadoo</t>
  </si>
  <si>
    <t xml:space="preserve">output/pages/163_adaaran-prestige-vadoo/diving__adaaran.com__prestigevadoo-villas-sunrise-water-villas.md</t>
  </si>
  <si>
    <t xml:space="preserve">https://www.baros.com/sitemap</t>
  </si>
  <si>
    <t xml:space="preserve">Sitemap | Baros Maldives Luxury Resort</t>
  </si>
  <si>
    <t xml:space="preserve">output/pages/164_baros-maldives/dining__baros.com__sitemap.md</t>
  </si>
  <si>
    <t xml:space="preserve">https://crossroadsmaldives.com/event/palm-leaf-weaving-class-2/2026-12-11/</t>
  </si>
  <si>
    <t xml:space="preserve">output/pages/162_the-marina-at-crossroads-maldives/events__crossroadsmaldives.com__event-palm-leaf-weaving-class-2-2026-12-11.md</t>
  </si>
  <si>
    <t xml:space="preserve">https://www.adaaran.com/prestigevadoo/offers/</t>
  </si>
  <si>
    <t xml:space="preserve">output/pages/163_adaaran-prestige-vadoo/diving__adaaran.com__prestigevadoo-offers.md</t>
  </si>
  <si>
    <t xml:space="preserve">https://www.milaidhoo.com/eagle-rays-at-milaidhoo.html</t>
  </si>
  <si>
    <t xml:space="preserve">Eagle Rays at Milaidhoo | Milaidhoo Island Resort Maldives</t>
  </si>
  <si>
    <t xml:space="preserve">output/pages/167_milaidhoo-island-maldives/diving__milaidhoo.com__eagle-rays-at-milaidhoo-html.md</t>
  </si>
  <si>
    <t xml:space="preserve">https://www.baros.com/blog/five-must-take-excursions-in-the-maldives</t>
  </si>
  <si>
    <t xml:space="preserve">Five Must Take Excursions in the Maldives | Baros Maldives Blog</t>
  </si>
  <si>
    <t xml:space="preserve">output/pages/164_baros-maldives/dining__baros.com__blog-five-must-take-excursions-in-the-maldives.md</t>
  </si>
  <si>
    <t xml:space="preserve">https://www.adaaran.com/prestigevadoo/experiences/</t>
  </si>
  <si>
    <t xml:space="preserve">Resort Activities in Maldives | Adaaran Prestige Vadoo</t>
  </si>
  <si>
    <t xml:space="preserve">output/pages/163_adaaran-prestige-vadoo/diving__adaaran.com__prestigevadoo-experiences.md</t>
  </si>
  <si>
    <t xml:space="preserve">https://www.baros.com/blog/best-tips-for-travelling-to-maldives-2023</t>
  </si>
  <si>
    <t xml:space="preserve">Best Tips for Travelling to the Maldives in 2023</t>
  </si>
  <si>
    <t xml:space="preserve">output/pages/164_baros-maldives/diving__baros.com__blog-best-tips-for-travelling-to-maldives-2023.md</t>
  </si>
  <si>
    <t xml:space="preserve">https://crossroadsmaldives.com/event/street-market/2027-01-01/</t>
  </si>
  <si>
    <t xml:space="preserve">output/pages/162_the-marina-at-crossroads-maldives/events__crossroadsmaldives.com__event-street-market-2027-01-01.md</t>
  </si>
  <si>
    <t xml:space="preserve">https://www.adaaran.com/prestigevadoo/villas/</t>
  </si>
  <si>
    <t xml:space="preserve">Adults Only Resort Maldives | Accommodation at Adaaran Prestige Vadoo</t>
  </si>
  <si>
    <t xml:space="preserve">output/pages/163_adaaran-prestige-vadoo/diving__adaaran.com__prestigevadoo-villas.md</t>
  </si>
  <si>
    <t xml:space="preserve">https://www.baros.com/blog/10-things-to-do-in-maldives</t>
  </si>
  <si>
    <t xml:space="preserve">Top 10 Things to do in Maldives | Blogs | Baros Maldives</t>
  </si>
  <si>
    <t xml:space="preserve">output/pages/164_baros-maldives/dining__baros.com__blog-10-things-to-do-in-maldives.md</t>
  </si>
  <si>
    <t xml:space="preserve">https://crossroadsmaldives.com/event/palm-leaf-weaving-class-2/2027-05-21/</t>
  </si>
  <si>
    <t xml:space="preserve">output/pages/162_the-marina-at-crossroads-maldives/events__crossroadsmaldives.com__event-palm-leaf-weaving-class-2-2027-05-21.md</t>
  </si>
  <si>
    <t xml:space="preserve">https://www.milaidhoo.com/see-how-our-coral-nursery-is-growing.html</t>
  </si>
  <si>
    <t xml:space="preserve">Coral Nursery in the Island | Milaidhoo Maldives Resort</t>
  </si>
  <si>
    <t xml:space="preserve">output/pages/167_milaidhoo-island-maldives/diving__milaidhoo.com__see-how-our-coral-nursery-is-growing-html.md</t>
  </si>
  <si>
    <t xml:space="preserve">https://www.adaaran.com/prestigevadoo/dining/</t>
  </si>
  <si>
    <t xml:space="preserve">Luxury Restaurants In Maldives | Dining at Adaaran Prestige Vadoo</t>
  </si>
  <si>
    <t xml:space="preserve">output/pages/163_adaaran-prestige-vadoo/dining__adaaran.com__prestigevadoo-dining.md</t>
  </si>
  <si>
    <t xml:space="preserve">https://www.baros.com/romance</t>
  </si>
  <si>
    <t xml:space="preserve">Maldives Honeymoon Resorts | Baros | Romantic Maldives Resorts</t>
  </si>
  <si>
    <t xml:space="preserve">output/pages/164_baros-maldives/wedding__baros.com__romance.md</t>
  </si>
  <si>
    <t xml:space="preserve">https://www.milaidhoo.com/just-breathe-mindful-breathing-at-milaidhoo.html</t>
  </si>
  <si>
    <t xml:space="preserve">Mindful Breathing at Milaidhoo | Blogs | Milaidhoo Island Maldives</t>
  </si>
  <si>
    <t xml:space="preserve">output/pages/167_milaidhoo-island-maldives/dining__milaidhoo.com__just-breathe-mindful-breathing-at-milaidhoo-html.md</t>
  </si>
  <si>
    <t xml:space="preserve">https://www.baros.com/romance/renewal-of-vows</t>
  </si>
  <si>
    <t xml:space="preserve">Renewal of Vows Maldives | Best Honeymoon in Maldives with Baros</t>
  </si>
  <si>
    <t xml:space="preserve">output/pages/164_baros-maldives/wedding__baros.com__romance-renewal-of-vows.md</t>
  </si>
  <si>
    <t xml:space="preserve">https://crossroadsmaldives.com/event/henna-art-paining-class/2027-05-06/</t>
  </si>
  <si>
    <t xml:space="preserve">output/pages/162_the-marina-at-crossroads-maldives/events__crossroadsmaldives.com__event-henna-art-paining-class-2027-05-06.md</t>
  </si>
  <si>
    <t xml:space="preserve">https://www.adaaran.com/prestigevadoo/offers/bestofmaldives/</t>
  </si>
  <si>
    <t xml:space="preserve">Most Romantic Maldives Resort | Adaaran Prestige Vadoo Adult Only Resort Maldives</t>
  </si>
  <si>
    <t xml:space="preserve">output/pages/163_adaaran-prestige-vadoo/diving__adaaran.com__prestigevadoo-offers-bestofmaldives.md</t>
  </si>
  <si>
    <t xml:space="preserve">https://www.baros.com/dining/destination-dining/sandbank-dining</t>
  </si>
  <si>
    <t xml:space="preserve">Sandbank Maldives | Baros Resort | Sandbank Dining Maldives</t>
  </si>
  <si>
    <t xml:space="preserve">output/pages/164_baros-maldives/dining__baros.com__dining-destination-dining-sandbank-dining.md</t>
  </si>
  <si>
    <t xml:space="preserve">https://www.milaidhoo.com/surgeonfish-mating-behaviour.html</t>
  </si>
  <si>
    <t xml:space="preserve">Milaidhoo Island | Surgeonfish Mating Behaviour</t>
  </si>
  <si>
    <t xml:space="preserve">output/pages/167_milaidhoo-island-maldives/overview__milaidhoo.com__surgeonfish-mating-behaviour-html.md</t>
  </si>
  <si>
    <t xml:space="preserve">https://www.baros.com/dining/sails-bar</t>
  </si>
  <si>
    <t xml:space="preserve">Maldives Resort Bar | Sails Bar at Baros Maldives Luxury Resort</t>
  </si>
  <si>
    <t xml:space="preserve">output/pages/164_baros-maldives/dining__baros.com__dining-sails-bar.md</t>
  </si>
  <si>
    <t xml:space="preserve">https://www.baros.com/blog/boundless-baros-blue-excursions</t>
  </si>
  <si>
    <t xml:space="preserve">Boundless Baros Blue Excursions | Baros Maldives | Blogs</t>
  </si>
  <si>
    <t xml:space="preserve">output/pages/164_baros-maldives/dining__baros.com__blog-boundless-baros-blue-excursions.md</t>
  </si>
  <si>
    <t xml:space="preserve">https://crossroadsmaldives.com/event/palm-leaf-weaving-class-2/2027-10-01/</t>
  </si>
  <si>
    <t xml:space="preserve">output/pages/162_the-marina-at-crossroads-maldives/events__crossroadsmaldives.com__event-palm-leaf-weaving-class-2-2027-10-01.md</t>
  </si>
  <si>
    <t xml:space="preserve">https://www.baros.com/blog/baros-maldives-the-ultimate-romantic-escape</t>
  </si>
  <si>
    <t xml:space="preserve">Baros Maldives: The Ultimate Romantic Escape | Baros Maldives</t>
  </si>
  <si>
    <t xml:space="preserve">output/pages/164_baros-maldives/dining__baros.com__blog-baros-maldives-the-ultimate-romantic-escape.md</t>
  </si>
  <si>
    <t xml:space="preserve">https://www.baros.com/blogs/experience</t>
  </si>
  <si>
    <t xml:space="preserve">Excursions in Maldives | Blogs | Baros Maldives Resort</t>
  </si>
  <si>
    <t xml:space="preserve">output/pages/164_baros-maldives/dining__baros.com__blogs-experience.md</t>
  </si>
  <si>
    <t xml:space="preserve">https://www.baros.com/maldives-offers/baros-escapes</t>
  </si>
  <si>
    <t xml:space="preserve">Maldives Resort Packages | Baros Escape | Bed &amp; Breakfast Offer</t>
  </si>
  <si>
    <t xml:space="preserve">output/pages/164_baros-maldives/dining__baros.com__maldives-offers-baros-escapes.md</t>
  </si>
  <si>
    <t xml:space="preserve">https://www.baros.com/careers</t>
  </si>
  <si>
    <t xml:space="preserve">Careers at Baros | Baros Maldives Luxury Resort | Careers</t>
  </si>
  <si>
    <t xml:space="preserve">output/pages/164_baros-maldives/dining__baros.com__careers.md</t>
  </si>
  <si>
    <t xml:space="preserve">https://crossroadsmaldives.com/event/henna-art-paining-class/2027-07-15/</t>
  </si>
  <si>
    <t xml:space="preserve">output/pages/162_the-marina-at-crossroads-maldives/events__crossroadsmaldives.com__event-henna-art-paining-class-2027-07-15.md</t>
  </si>
  <si>
    <t xml:space="preserve">https://www.baros.com/blog/sunset-activities-at-baros</t>
  </si>
  <si>
    <t xml:space="preserve">Sunset Activities | Blogs | Baros Maldives</t>
  </si>
  <si>
    <t xml:space="preserve">output/pages/164_baros-maldives/dining__baros.com__blog-sunset-activities-at-baros.md</t>
  </si>
  <si>
    <t xml:space="preserve">https://www.milaidhoo.com/ar/a-new-chapter-begins-at-milaidhoo-island-maldives.html</t>
  </si>
  <si>
    <t xml:space="preserve">Milaidhoo Island Arabic | A New Chapter Begins at Milaidhoo Island Maldives</t>
  </si>
  <si>
    <t xml:space="preserve">output/pages/167_milaidhoo-island-maldives/diving__milaidhoo.com__ar-a-new-chapter-begins-at-milaidhoo-island-maldives-html.md</t>
  </si>
  <si>
    <t xml:space="preserve">https://www.milaidhoo.com/ja/blog.html</t>
  </si>
  <si>
    <r>
      <rPr>
        <sz val="11"/>
        <color theme="1"/>
        <rFont val="WenQuanYi Zen Hei"/>
        <family val="2"/>
      </rPr>
      <t xml:space="preserve">ブログ </t>
    </r>
    <r>
      <rPr>
        <sz val="11"/>
        <color theme="1"/>
        <rFont val="Calibri"/>
        <family val="2"/>
        <charset val="1"/>
      </rPr>
      <t xml:space="preserve">| </t>
    </r>
    <r>
      <rPr>
        <sz val="11"/>
        <color theme="1"/>
        <rFont val="WenQuanYi Zen Hei"/>
        <family val="2"/>
      </rPr>
      <t xml:space="preserve">ミレイドホーアイランドモルディブリゾート </t>
    </r>
    <r>
      <rPr>
        <sz val="11"/>
        <color theme="1"/>
        <rFont val="Calibri"/>
        <family val="2"/>
        <charset val="1"/>
      </rPr>
      <t xml:space="preserve">| </t>
    </r>
    <r>
      <rPr>
        <sz val="11"/>
        <color theme="1"/>
        <rFont val="WenQuanYi Zen Hei"/>
        <family val="2"/>
      </rPr>
      <t xml:space="preserve">バア環礁リゾート</t>
    </r>
  </si>
  <si>
    <t xml:space="preserve">output/pages/167_milaidhoo-island-maldives/other__milaidhoo.com__ja-blog-html.md</t>
  </si>
  <si>
    <t xml:space="preserve">https://www.baros.com/blog/the-best-hotel-in-the-world-for-luxury</t>
  </si>
  <si>
    <t xml:space="preserve">Top Rated Resorts in Maldives | Blog | Baros Luxury Resort</t>
  </si>
  <si>
    <t xml:space="preserve">output/pages/164_baros-maldives/dining__baros.com__blog-the-best-hotel-in-the-world-for-luxury.md</t>
  </si>
  <si>
    <t xml:space="preserve">https://crossroadsmaldives.com/event/street-market/2027-02-05/</t>
  </si>
  <si>
    <t xml:space="preserve">output/pages/162_the-marina-at-crossroads-maldives/events__crossroadsmaldives.com__event-street-market-2027-02-05.md</t>
  </si>
  <si>
    <t xml:space="preserve">https://www.milaidhoo.com/ar/dolphins-on-the-house-reef.html</t>
  </si>
  <si>
    <t xml:space="preserve">Milaidhoo Island Arabic | Dolphins on the house reef</t>
  </si>
  <si>
    <t xml:space="preserve">output/pages/167_milaidhoo-island-maldives/overview__milaidhoo.com__ar-dolphins-on-the-house-reef-html.md</t>
  </si>
  <si>
    <t xml:space="preserve">https://www.baros.com/blog/water-villas-in-the-maldives</t>
  </si>
  <si>
    <t xml:space="preserve">Deluxe Water Villa Maldives | Blogs | Baros Maldives</t>
  </si>
  <si>
    <t xml:space="preserve">output/pages/164_baros-maldives/dining__baros.com__blog-water-villas-in-the-maldives.md</t>
  </si>
  <si>
    <t xml:space="preserve">https://www.milaidhoo.com/de/your-bespoke-festive-story-at-milaidhoo-island-maldives.html</t>
  </si>
  <si>
    <t xml:space="preserve">Festtage auf Milaidhoo I Ihre persönliche Inselstory</t>
  </si>
  <si>
    <t xml:space="preserve">output/pages/167_milaidhoo-island-maldives/diving__milaidhoo.com__de-your-bespoke-festive-story-at-milaidhoo-island-maldives-h.md</t>
  </si>
  <si>
    <t xml:space="preserve">https://crossroadsmaldives.com/event/henna-art-paining-class/2027-05-27/</t>
  </si>
  <si>
    <t xml:space="preserve">output/pages/162_the-marina-at-crossroads-maldives/events__crossroadsmaldives.com__event-henna-art-paining-class-2027-05-27.md</t>
  </si>
  <si>
    <t xml:space="preserve">https://www.baros.com/villas-maldives/baros-pool-villas</t>
  </si>
  <si>
    <t xml:space="preserve">Resorts in Maldives with Private Pool | Baros Maldives Pool Villas</t>
  </si>
  <si>
    <t xml:space="preserve">output/pages/164_baros-maldives/dining__baros.com__villas-maldives-baros-pool-villas.md</t>
  </si>
  <si>
    <t xml:space="preserve">https://www.baros.com/blog/10-intriguing-facts-about-the-maldives</t>
  </si>
  <si>
    <t xml:space="preserve">10 intriguing facts about the Maldives</t>
  </si>
  <si>
    <t xml:space="preserve">output/pages/164_baros-maldives/diving__baros.com__blog-10-intriguing-facts-about-the-maldives.md</t>
  </si>
  <si>
    <t xml:space="preserve">https://www.baros.com/blog/coral-reefs-in-the-maldives</t>
  </si>
  <si>
    <t xml:space="preserve">Best Coral Reef Maldives | Baros Maldives | Coral Reefs in the Maldives</t>
  </si>
  <si>
    <t xml:space="preserve">output/pages/164_baros-maldives/dining__baros.com__blog-coral-reefs-in-the-maldives.md</t>
  </si>
  <si>
    <t xml:space="preserve">https://crossroadsmaldives.com/event/henna-art-paining-class/2026-11-26/</t>
  </si>
  <si>
    <t xml:space="preserve">output/pages/162_the-marina-at-crossroads-maldives/events__crossroadsmaldives.com__event-henna-art-paining-class-2026-11-26.md</t>
  </si>
  <si>
    <t xml:space="preserve">https://www.baros.com/villas-maldives/deluxe-villas</t>
  </si>
  <si>
    <t xml:space="preserve">Villa Maldives | Baros Island | Villa Hotels Maldives</t>
  </si>
  <si>
    <t xml:space="preserve">output/pages/164_baros-maldives/dining__baros.com__villas-maldives-deluxe-villas.md</t>
  </si>
  <si>
    <t xml:space="preserve">https://www.milaidhoo.com/ar/notes-from-a-chef/in-villa-dining.html</t>
  </si>
  <si>
    <t xml:space="preserve">نناول الطعام في الفيلا | منتجع ميلايدهو المالديفي</t>
  </si>
  <si>
    <t xml:space="preserve">output/pages/167_milaidhoo-island-maldives/dining__milaidhoo.com__ar-notes-from-a-chef-in-villa-dining-html.md</t>
  </si>
  <si>
    <t xml:space="preserve">https://crossroadsmaldives.com/event/henna-art-paining-class/2027-06-17/</t>
  </si>
  <si>
    <t xml:space="preserve">output/pages/162_the-marina-at-crossroads-maldives/events__crossroadsmaldives.com__event-henna-art-paining-class-2027-06-17.md</t>
  </si>
  <si>
    <t xml:space="preserve">https://www.baros.com/blog/where-is-baros-maldives</t>
  </si>
  <si>
    <t xml:space="preserve">Top Islands in Maldives | Blog | Location | Baros Maldives</t>
  </si>
  <si>
    <t xml:space="preserve">output/pages/164_baros-maldives/dining__baros.com__blog-where-is-baros-maldives.md</t>
  </si>
  <si>
    <t xml:space="preserve">https://www.milaidhoo.com/de/your-stay.html</t>
  </si>
  <si>
    <t xml:space="preserve">Malediven Resorts | Milaidhoo Maldives Resort im Baa Atoll</t>
  </si>
  <si>
    <t xml:space="preserve">output/pages/167_milaidhoo-island-maldives/diving__milaidhoo.com__de-your-stay-html.md</t>
  </si>
  <si>
    <t xml:space="preserve">https://www.baros.com/blog/what-is-better-beach-or-water-villa</t>
  </si>
  <si>
    <t xml:space="preserve">What is better? Beach or water villa?</t>
  </si>
  <si>
    <t xml:space="preserve">output/pages/164_baros-maldives/villas__baros.com__blog-what-is-better-beach-or-water-villa.md</t>
  </si>
  <si>
    <t xml:space="preserve">https://www.baros.com/blog/celebrating-ramadan-in-maldives</t>
  </si>
  <si>
    <t xml:space="preserve">Ramadan in Maldives | Baros Maldives</t>
  </si>
  <si>
    <t xml:space="preserve">output/pages/164_baros-maldives/wedding__baros.com__blog-celebrating-ramadan-in-maldives.md</t>
  </si>
  <si>
    <t xml:space="preserve">https://www.milaidhoo.com/contact-us.html</t>
  </si>
  <si>
    <t xml:space="preserve">Contact Milaidhoo Island Maldives | Telephone, Email</t>
  </si>
  <si>
    <t xml:space="preserve">output/pages/167_milaidhoo-island-maldives/diving__milaidhoo.com__contact-us-html.md</t>
  </si>
  <si>
    <t xml:space="preserve">https://www.milaidhoo.com/ar/nudibranchs-on-the-milaidhoo-house-reef.html</t>
  </si>
  <si>
    <t xml:space="preserve">Milaidhoo Island Arabic | Nudibranchs at the Milaidhoo House Reef</t>
  </si>
  <si>
    <t xml:space="preserve">output/pages/167_milaidhoo-island-maldives/overview__milaidhoo.com__ar-nudibranchs-on-the-milaidhoo-house-reef-html.md</t>
  </si>
  <si>
    <t xml:space="preserve">https://www.baros.com/blog/escape-to-bliss-indulging-in-a-relaxing-holiday-resort-in-the-maldives</t>
  </si>
  <si>
    <t xml:space="preserve">Escape to Bliss, Indulging in a Relaxing Holiday Resort in the Maldives</t>
  </si>
  <si>
    <t xml:space="preserve">output/pages/164_baros-maldives/diving__baros.com__blog-escape-to-bliss-indulging-in-a-relaxing-holiday-resort-.md</t>
  </si>
  <si>
    <t xml:space="preserve">https://crossroadsmaldives.com/event/palm-leaf-weaving-class-2/2027-02-26/</t>
  </si>
  <si>
    <t xml:space="preserve">output/pages/162_the-marina-at-crossroads-maldives/events__crossroadsmaldives.com__event-palm-leaf-weaving-class-2-2027-02-26.md</t>
  </si>
  <si>
    <t xml:space="preserve">https://www.milaidhoo.com/special-offers/a-love-story.html</t>
  </si>
  <si>
    <t xml:space="preserve">Best Maldives Package For Couple | A Love Story | Milaidhoo Maldives</t>
  </si>
  <si>
    <t xml:space="preserve">output/pages/167_milaidhoo-island-maldives/diving__milaidhoo.com__special-offers-a-love-story-html.md</t>
  </si>
  <si>
    <t xml:space="preserve">https://www.nivavelassaru.com/privacy-policy/</t>
  </si>
  <si>
    <t xml:space="preserve">output/pages/165_velassaru-maldives/diving__nivavelassaru.com__privacy-policy.md</t>
  </si>
  <si>
    <t xml:space="preserve">https://www.baros.com/blog/why-baros-makes-the-best-weekend-escape</t>
  </si>
  <si>
    <t xml:space="preserve">Top Luxury Resorts in Maldives | Blogs | Baros Luxury Resort</t>
  </si>
  <si>
    <t xml:space="preserve">output/pages/164_baros-maldives/dining__baros.com__blog-why-baros-makes-the-best-weekend-escape.md</t>
  </si>
  <si>
    <t xml:space="preserve">https://crossroadsmaldives.com/event/lunar-new-year-dinner-buffet/</t>
  </si>
  <si>
    <t xml:space="preserve">Lunar New Year Dinner Buffet - Crossroads Maldives</t>
  </si>
  <si>
    <t xml:space="preserve">output/pages/162_the-marina-at-crossroads-maldives/events__crossroadsmaldives.com__event-lunar-new-year-dinner-buffet.md</t>
  </si>
  <si>
    <t xml:space="preserve">https://crossroadsmaldives.com/event/palm-leaf-weaving-class-2/2026-11-27/</t>
  </si>
  <si>
    <t xml:space="preserve">output/pages/162_the-marina-at-crossroads-maldives/events__crossroadsmaldives.com__event-palm-leaf-weaving-class-2-2026-11-27.md</t>
  </si>
  <si>
    <t xml:space="preserve">https://www.milaidhoo.com/ru/babymoon-at-milaidhoo-island-maldives.html</t>
  </si>
  <si>
    <t xml:space="preserve">Enjoy a romantic adults-only break with the ultimate Indian Ocean babymoon</t>
  </si>
  <si>
    <t xml:space="preserve">output/pages/167_milaidhoo-island-maldives/diving__milaidhoo.com__ru-babymoon-at-milaidhoo-island-maldives-html.md</t>
  </si>
  <si>
    <t xml:space="preserve">https://www.milaidhoo.com/notes-from-a-chef/compass-pool-bar.html</t>
  </si>
  <si>
    <t xml:space="preserve">Maldives Bar And Restaurant | Compass Pool Bar | Milaidhoo Maldives</t>
  </si>
  <si>
    <t xml:space="preserve">output/pages/167_milaidhoo-island-maldives/dining__milaidhoo.com__notes-from-a-chef-compass-pool-bar-html.md</t>
  </si>
  <si>
    <t xml:space="preserve">https://www.milaidhoo.com/ar/about-us.html</t>
  </si>
  <si>
    <t xml:space="preserve">لمحة عن ميلايدهو | حيد ’با آتول‘ | المنتجعات الفخمة في المالديف</t>
  </si>
  <si>
    <t xml:space="preserve">output/pages/167_milaidhoo-island-maldives/overview__milaidhoo.com__ar-about-us-html.md</t>
  </si>
  <si>
    <t xml:space="preserve">https://crossroadsmaldives.com/event/street-market/2027-05-07/</t>
  </si>
  <si>
    <t xml:space="preserve">output/pages/162_the-marina-at-crossroads-maldives/events__crossroadsmaldives.com__event-street-market-2027-05-07.md</t>
  </si>
  <si>
    <t xml:space="preserve">https://www.milaidhoo.com/blog</t>
  </si>
  <si>
    <t xml:space="preserve">Blog | Milaidhoo Island Maldives</t>
  </si>
  <si>
    <t xml:space="preserve">output/pages/167_milaidhoo-island-maldives/diving__milaidhoo.com__blog.md</t>
  </si>
  <si>
    <t xml:space="preserve">https://www.milaidhoo.com/ru/hanifaru-heaven-for-animal-lovers.html</t>
  </si>
  <si>
    <t xml:space="preserve">Milaidhoo Island Russian | Hanifaru Heaven for Animal Lovers</t>
  </si>
  <si>
    <t xml:space="preserve">output/pages/167_milaidhoo-island-maldives/overview__milaidhoo.com__ru-hanifaru-heaven-for-animal-lovers-html.md</t>
  </si>
  <si>
    <t xml:space="preserve">https://crossroadsmaldives.com/event/henna-art-paining-class/2027-08-05/</t>
  </si>
  <si>
    <t xml:space="preserve">output/pages/162_the-marina-at-crossroads-maldives/events__crossroadsmaldives.com__event-henna-art-paining-class-2027-08-05.md</t>
  </si>
  <si>
    <t xml:space="preserve">https://www.youandmemaldives.com/</t>
  </si>
  <si>
    <t xml:space="preserve">You &amp; Me Maldives | Adults Only | Romantic | Premium All-inclusive</t>
  </si>
  <si>
    <t xml:space="preserve">output/pages/168_you-me-maldives/diving__youandmemaldives.com__home.md</t>
  </si>
  <si>
    <t xml:space="preserve">https://www.youandmemaldives.com/lagoon-suite-with-pool</t>
  </si>
  <si>
    <t xml:space="preserve">Lagoon Suite with Pool | You &amp; Me Maldives New</t>
  </si>
  <si>
    <t xml:space="preserve">output/pages/168_you-me-maldives/diving__youandmemaldives.com__lagoon-suite-with-pool.md</t>
  </si>
  <si>
    <t xml:space="preserve">https://www.milaidhoo.com/ja/stories/milaidhoo-an-authentic-maldivian-island-full-of-stars-and-warm-hearted-details.html</t>
  </si>
  <si>
    <t xml:space="preserve">Milaidhoo Island Japanese | Milaidhoo – an authentic Maldivian island full of stars and warm hearted details | Milaidhoo</t>
  </si>
  <si>
    <t xml:space="preserve">output/pages/167_milaidhoo-island-maldives/diving__milaidhoo.com__ja-stories-milaidhoo-an-authentic-maldivian-island-full-of-s.md</t>
  </si>
  <si>
    <t xml:space="preserve">https://www.milaidhoo.com/de/notes-from-a-chef/the-milaidhoo-gourmet-plan.html</t>
  </si>
  <si>
    <t xml:space="preserve">Malediven Kulinarik | Dine around Meal Plan auf Milaidhoo Maldives</t>
  </si>
  <si>
    <t xml:space="preserve">output/pages/167_milaidhoo-island-maldives/diving__milaidhoo.com__de-notes-from-a-chef-the-milaidhoo-gourmet-plan-html.md</t>
  </si>
  <si>
    <t xml:space="preserve">https://crossroadsmaldives.com/event/henna-art-paining-class/2026-11-12/</t>
  </si>
  <si>
    <t xml:space="preserve">output/pages/162_the-marina-at-crossroads-maldives/events__crossroadsmaldives.com__event-henna-art-paining-class-2026-11-12.md</t>
  </si>
  <si>
    <t xml:space="preserve">https://www.youandmemaldives.com</t>
  </si>
  <si>
    <t xml:space="preserve">https://www.milaidhoo.com/accommodation.html</t>
  </si>
  <si>
    <t xml:space="preserve">Resorts in Baa Atoll | Villas and Residencies | Milaidhoo Island Maldives</t>
  </si>
  <si>
    <t xml:space="preserve">output/pages/167_milaidhoo-island-maldives/diving__milaidhoo.com__accommodation-html.md</t>
  </si>
  <si>
    <t xml:space="preserve">https://www.banyantree.com/maldives/vabbinfaru</t>
  </si>
  <si>
    <t xml:space="preserve">Maldives Luxury Beachfront Villa Resort | Banyan Tree Vabbinfaru</t>
  </si>
  <si>
    <t xml:space="preserve">output/pages/169_banyan-tree-maldives-vabbinfaru/diving__banyantree.com__maldives-vabbinfaru.md</t>
  </si>
  <si>
    <t xml:space="preserve">https://www.milaidhoo.com/de/notes-from-a-chef/in-villa-dining.html</t>
  </si>
  <si>
    <t xml:space="preserve">Zimmerservice Malediven | Milaidhoo Maldives Resort</t>
  </si>
  <si>
    <t xml:space="preserve">output/pages/167_milaidhoo-island-maldives/dining__milaidhoo.com__de-notes-from-a-chef-in-villa-dining-html.md</t>
  </si>
  <si>
    <t xml:space="preserve">https://crossroadsmaldives.com/event/palm-leaf-weaving-class-2/2027-03-12/</t>
  </si>
  <si>
    <t xml:space="preserve">output/pages/162_the-marina-at-crossroads-maldives/events__crossroadsmaldives.com__event-palm-leaf-weaving-class-2-2027-03-12.md</t>
  </si>
  <si>
    <t xml:space="preserve">https://www.milaidhoo.com/sup-at-sunset.html</t>
  </si>
  <si>
    <t xml:space="preserve">Milaidhoo Island | Stand-up Paddle Boarding at Sunset</t>
  </si>
  <si>
    <t xml:space="preserve">output/pages/167_milaidhoo-island-maldives/overview__milaidhoo.com__sup-at-sunset-html.md</t>
  </si>
  <si>
    <t xml:space="preserve">https://www.milaidhoo.com/ja/babymoon-at-milaidhoo-island-maldives.html</t>
  </si>
  <si>
    <t xml:space="preserve">output/pages/167_milaidhoo-island-maldives/diving__milaidhoo.com__ja-babymoon-at-milaidhoo-island-maldives-html.md</t>
  </si>
  <si>
    <t xml:space="preserve">https://www.banyantree.com/maldives/vabbinfaru/dining</t>
  </si>
  <si>
    <t xml:space="preserve">Dining in Maldives - Beachfront Restaurants &amp; Bars | Banyan Tree Vabbinfaru</t>
  </si>
  <si>
    <t xml:space="preserve">output/pages/169_banyan-tree-maldives-vabbinfaru/dining__banyantree.com__maldives-vabbinfaru-dining.md</t>
  </si>
  <si>
    <t xml:space="preserve">https://www.milaidhoo.com/de/the-manta-rays-are-back-in-baa.html</t>
  </si>
  <si>
    <t xml:space="preserve">Milaidhoo Island German | The Manta Rays are back in Baa!</t>
  </si>
  <si>
    <t xml:space="preserve">output/pages/167_milaidhoo-island-maldives/overview__milaidhoo.com__de-the-manta-rays-are-back-in-baa-html.md</t>
  </si>
  <si>
    <t xml:space="preserve">https://crossroadsmaldives.com/event/henna-art-paining-class/2027-09-16/</t>
  </si>
  <si>
    <t xml:space="preserve">output/pages/162_the-marina-at-crossroads-maldives/events__crossroadsmaldives.com__event-henna-art-paining-class-2027-09-16.md</t>
  </si>
  <si>
    <t xml:space="preserve">https://www.banyantree.com/maldives/vabbinfaru/experiences/resort-activities</t>
  </si>
  <si>
    <t xml:space="preserve">Maldives Water Activities | Banyan Tree Vabbinfaru</t>
  </si>
  <si>
    <t xml:space="preserve">output/pages/169_banyan-tree-maldives-vabbinfaru/diving__banyantree.com__maldives-vabbinfaru-experiences-resort-activities.md</t>
  </si>
  <si>
    <t xml:space="preserve">https://crossroadsmaldives.com/event/palm-leaf-weaving-class-2/2026-11-06/</t>
  </si>
  <si>
    <t xml:space="preserve">output/pages/162_the-marina-at-crossroads-maldives/events__crossroadsmaldives.com__event-palm-leaf-weaving-class-2-2026-11-06.md</t>
  </si>
  <si>
    <t xml:space="preserve">https://www.milaidhoo.com/sleep-under-the-stars-on-your-private-sandbank.html</t>
  </si>
  <si>
    <t xml:space="preserve">Milaidhoo Island | Sleep Under the Stars on Your Private Sandbank</t>
  </si>
  <si>
    <t xml:space="preserve">output/pages/167_milaidhoo-island-maldives/overview__milaidhoo.com__sleep-under-the-stars-on-your-private-sandbank-html.md</t>
  </si>
  <si>
    <t xml:space="preserve">https://www.milaidhoo.com/about-us/media-centre/press-releases.html</t>
  </si>
  <si>
    <t xml:space="preserve">Press Releases | Milaidhoo Island Maldives Resort | Baa Atoll</t>
  </si>
  <si>
    <t xml:space="preserve">output/pages/167_milaidhoo-island-maldives/diving__milaidhoo.com__about-us-media-centre-press-releases-html.md</t>
  </si>
  <si>
    <t xml:space="preserve">https://www.banyantree.com/maldives/vabbinfaru/offers</t>
  </si>
  <si>
    <t xml:space="preserve">Maldives Package - Luxury Hotel Offers | Banyan Tree Vabbinfaru</t>
  </si>
  <si>
    <t xml:space="preserve">output/pages/169_banyan-tree-maldives-vabbinfaru/diving__banyantree.com__maldives-vabbinfaru-offers.md</t>
  </si>
  <si>
    <t xml:space="preserve">https://www.milaidhoo.com/de/accommodation/beach-residences.html</t>
  </si>
  <si>
    <t xml:space="preserve">Strandresort auf den Malediven | Strandunterkunft auf Milaidhoo</t>
  </si>
  <si>
    <t xml:space="preserve">output/pages/167_milaidhoo-island-maldives/diving__milaidhoo.com__de-accommodation-beach-residences-html.md</t>
  </si>
  <si>
    <t xml:space="preserve">https://crossroadsmaldives.com/event/street-market-at-the-marina/</t>
  </si>
  <si>
    <t xml:space="preserve">STREET MARKET AT THE MARINA - Crossroads Maldives</t>
  </si>
  <si>
    <t xml:space="preserve">output/pages/162_the-marina-at-crossroads-maldives/events__crossroadsmaldives.com__event-street-market-at-the-marina.md</t>
  </si>
  <si>
    <t xml:space="preserve">https://www.youandmemaldives.com/entertainment</t>
  </si>
  <si>
    <t xml:space="preserve">Entertainment | You &amp; Me Resort Maldives</t>
  </si>
  <si>
    <t xml:space="preserve">output/pages/168_you-me-maldives/diving__youandmemaldives.com__entertainment.md</t>
  </si>
  <si>
    <t xml:space="preserve">https://www.banyantree.com/maldives/vabbinfaru/dining/madi-hiyaa</t>
  </si>
  <si>
    <t xml:space="preserve">Madi Hiyaa | Japanese Cuisine In The Maldives | Banyan Tree Vabbinfaru</t>
  </si>
  <si>
    <t xml:space="preserve">output/pages/169_banyan-tree-maldives-vabbinfaru/dining__banyantree.com__maldives-vabbinfaru-dining-madi-hiyaa.md</t>
  </si>
  <si>
    <t xml:space="preserve">https://www.milaidhoo.com/ru/sitemap.html</t>
  </si>
  <si>
    <t xml:space="preserve">Карта сайта | Курорт Milaidhoo Island Maldives| Атолл Баа</t>
  </si>
  <si>
    <t xml:space="preserve">output/pages/167_milaidhoo-island-maldives/diving__milaidhoo.com__ru-sitemap-html.md</t>
  </si>
  <si>
    <t xml:space="preserve">https://crossroadsmaldives.com/event/palm-leaf-weaving-class-2/2027-07-23/</t>
  </si>
  <si>
    <t xml:space="preserve">output/pages/162_the-marina-at-crossroads-maldives/events__crossroadsmaldives.com__event-palm-leaf-weaving-class-2-2027-07-23.md</t>
  </si>
  <si>
    <t xml:space="preserve">https://www.banyantree.com/maldives/vabbinfaru/gallery</t>
  </si>
  <si>
    <t xml:space="preserve">Photo Gallery | Banyan Tree Vabbinfaru</t>
  </si>
  <si>
    <t xml:space="preserve">output/pages/169_banyan-tree-maldives-vabbinfaru/diving__banyantree.com__maldives-vabbinfaru-gallery.md</t>
  </si>
  <si>
    <t xml:space="preserve">https://www.banyantree.com/maldives/vabbinfaru/spa/banyan-tree-spa-vabbinfaru</t>
  </si>
  <si>
    <t xml:space="preserve">Maldives Hotel Spa | Banyan Tree Vabbinfaru</t>
  </si>
  <si>
    <t xml:space="preserve">output/pages/169_banyan-tree-maldives-vabbinfaru/spa__banyantree.com__maldives-vabbinfaru-spa-banyan-tree-spa-vabbinfaru.md</t>
  </si>
  <si>
    <t xml:space="preserve">https://crossroadsmaldives.com/event/palm-leaf-weaving-class-2/2027-01-08/</t>
  </si>
  <si>
    <t xml:space="preserve">output/pages/162_the-marina-at-crossroads-maldives/events__crossroadsmaldives.com__event-palm-leaf-weaving-class-2-2027-01-08.md</t>
  </si>
  <si>
    <t xml:space="preserve">https://www.milaidhoo.com/what-would-you-name-a-star.html</t>
  </si>
  <si>
    <t xml:space="preserve">Milaidhoo Island | What would you name a star?</t>
  </si>
  <si>
    <t xml:space="preserve">output/pages/167_milaidhoo-island-maldives/overview__milaidhoo.com__what-would-you-name-a-star-html.md</t>
  </si>
  <si>
    <t xml:space="preserve">https://www.banyantree.com/maldives/vabbinfaru/experiences/dine-around</t>
  </si>
  <si>
    <t xml:space="preserve">All Inclusive Resort Maldives | Banyan Tree Vabbinfaru</t>
  </si>
  <si>
    <t xml:space="preserve">output/pages/169_banyan-tree-maldives-vabbinfaru/diving__banyantree.com__maldives-vabbinfaru-experiences-dine-around.md</t>
  </si>
  <si>
    <t xml:space="preserve">https://crossroadsmaldives.com/event/henna-art-paining-class/2027-05-13/</t>
  </si>
  <si>
    <t xml:space="preserve">output/pages/162_the-marina-at-crossroads-maldives/events__crossroadsmaldives.com__event-henna-art-paining-class-2027-05-13.md</t>
  </si>
  <si>
    <t xml:space="preserve">https://www.banyantree.com/maldives/vabbinfaru/dining/saffron</t>
  </si>
  <si>
    <t xml:space="preserve">Saffron Authentic Thai Cuisine | Banyan Tree Vabbinfaru</t>
  </si>
  <si>
    <t xml:space="preserve">output/pages/169_banyan-tree-maldives-vabbinfaru/dining__banyantree.com__maldives-vabbinfaru-dining-saffron.md</t>
  </si>
  <si>
    <t xml:space="preserve">https://www.milaidhoo.com/ru/see-how-our-coral-nursery-is-growing.html</t>
  </si>
  <si>
    <t xml:space="preserve">Milaidhoo Island Russian | The Coral Nursery at Milaidhoo Island Maldives</t>
  </si>
  <si>
    <t xml:space="preserve">output/pages/167_milaidhoo-island-maldives/diving__milaidhoo.com__ru-see-how-our-coral-nursery-is-growing-html.md</t>
  </si>
  <si>
    <t xml:space="preserve">https://www.youandmemaldives.com/lagoon-villa</t>
  </si>
  <si>
    <t xml:space="preserve">Lagoon Villa | You &amp; Me Maldives New</t>
  </si>
  <si>
    <t xml:space="preserve">output/pages/168_you-me-maldives/diving__youandmemaldives.com__lagoon-villa.md</t>
  </si>
  <si>
    <t xml:space="preserve">https://crossroadsmaldives.com/event/sunray-opening-crossroads-maldives/</t>
  </si>
  <si>
    <t xml:space="preserve">SunRay opening @ Crossroads Maldives - Crossroads Maldives</t>
  </si>
  <si>
    <t xml:space="preserve">output/pages/162_the-marina-at-crossroads-maldives/events__crossroadsmaldives.com__event-sunray-opening-crossroads-maldives.md</t>
  </si>
  <si>
    <t xml:space="preserve">https://crossroadsmaldives.com/offers/</t>
  </si>
  <si>
    <t xml:space="preserve">Maldives Day Tour Packages | Maldives Day Visit Offers | Crossroads</t>
  </si>
  <si>
    <t xml:space="preserve">output/pages/162_the-marina-at-crossroads-maldives/diving__crossroadsmaldives.com__offers.md</t>
  </si>
  <si>
    <t xml:space="preserve">https://www.youandmemaldives.com/excursions</t>
  </si>
  <si>
    <t xml:space="preserve">Excursions | You &amp; Me Resort Maldives</t>
  </si>
  <si>
    <t xml:space="preserve">output/pages/168_you-me-maldives/diving__youandmemaldives.com__excursions.md</t>
  </si>
  <si>
    <t xml:space="preserve">https://www.milaidhoo.com/ru/what-would-you-name-a-star.html</t>
  </si>
  <si>
    <t xml:space="preserve">Milaidhoo Island Russian | What would you name a star?</t>
  </si>
  <si>
    <t xml:space="preserve">output/pages/167_milaidhoo-island-maldives/overview__milaidhoo.com__ru-what-would-you-name-a-star-html.md</t>
  </si>
  <si>
    <t xml:space="preserve">https://www.banyantree.com/maldives/vabbinfaru/sustainability</t>
  </si>
  <si>
    <t xml:space="preserve">Sustainability | Banyan Tree Vabbinfaru Maldives</t>
  </si>
  <si>
    <t xml:space="preserve">output/pages/169_banyan-tree-maldives-vabbinfaru/diving__banyantree.com__maldives-vabbinfaru-sustainability.md</t>
  </si>
  <si>
    <t xml:space="preserve">https://www.milaidhoo.com/careers.html</t>
  </si>
  <si>
    <t xml:space="preserve">Careers | Job Opportunities at Milaidhoo Maldives Resort</t>
  </si>
  <si>
    <t xml:space="preserve">output/pages/167_milaidhoo-island-maldives/diving__milaidhoo.com__careers-html.md</t>
  </si>
  <si>
    <t xml:space="preserve">https://www.banyantree.com/maldives/vabbinfaru/accommodation/wellbeing-sanctuary-pool-villa</t>
  </si>
  <si>
    <t xml:space="preserve">Wellbeing Sanctuary | Banyan Tree Vabbinfaru</t>
  </si>
  <si>
    <t xml:space="preserve">output/pages/169_banyan-tree-maldives-vabbinfaru/diving__banyantree.com__maldives-vabbinfaru-accommodation-wellbeing-sanctuary-pool-v.md</t>
  </si>
  <si>
    <t xml:space="preserve">https://www.milaidhoo.com/luxury-reinvented-10-irresistible-reasons-to-visit-milaidhoo-maldives.html</t>
  </si>
  <si>
    <t xml:space="preserve">Milaidhoo Island | Luxury reinvented: 10 irresistible reasons to visit Milaidhoo Maldives | Milaidhoo Maldives Official </t>
  </si>
  <si>
    <t xml:space="preserve">output/pages/167_milaidhoo-island-maldives/diving__milaidhoo.com__luxury-reinvented-10-irresistible-reasons-to-visit-milaidhoo.md</t>
  </si>
  <si>
    <t xml:space="preserve">https://crossroadsmaldives.com/event/first-street-market-of-the-year/</t>
  </si>
  <si>
    <t xml:space="preserve">First Street Market of The Year - Crossroads Maldives</t>
  </si>
  <si>
    <t xml:space="preserve">output/pages/162_the-marina-at-crossroads-maldives/events__crossroadsmaldives.com__event-first-street-market-of-the-year.md</t>
  </si>
  <si>
    <t xml:space="preserve">https://www.milaidhoo.com/things-to-do.html</t>
  </si>
  <si>
    <t xml:space="preserve">Activities in Maldives Island | Milaidhoo Island Maldives</t>
  </si>
  <si>
    <t xml:space="preserve">output/pages/167_milaidhoo-island-maldives/diving__milaidhoo.com__things-to-do-html.md</t>
  </si>
  <si>
    <t xml:space="preserve">https://www.banyantree.com/maldives/vabbinfaru/accommodation/beachfront-sunset-view-pool-villa</t>
  </si>
  <si>
    <t xml:space="preserve">Beachfront Sunset View Pool Villa | Banyan Tree Vabbinfaru Maldives</t>
  </si>
  <si>
    <t xml:space="preserve">output/pages/169_banyan-tree-maldives-vabbinfaru/diving__banyantree.com__maldives-vabbinfaru-accommodation-beachfront-sunset-view-poo.md</t>
  </si>
  <si>
    <t xml:space="preserve">https://www.milaidhoo.com/blog/me-time-at-milaidhoo.html</t>
  </si>
  <si>
    <t xml:space="preserve">Activities For Solo Travellers | Milaidhoo Maldives | Blogs</t>
  </si>
  <si>
    <t xml:space="preserve">output/pages/167_milaidhoo-island-maldives/diving__milaidhoo.com__blog-me-time-at-milaidhoo-html.md</t>
  </si>
  <si>
    <t xml:space="preserve">https://crossroadsmaldives.com/event/henna-art-paining-class/2027-05-20/</t>
  </si>
  <si>
    <t xml:space="preserve">output/pages/162_the-marina-at-crossroads-maldives/events__crossroadsmaldives.com__event-henna-art-paining-class-2027-05-20.md</t>
  </si>
  <si>
    <t xml:space="preserve">https://www.banyantree.com/maldives/vabbinfaru/experiences/destination-dining</t>
  </si>
  <si>
    <t xml:space="preserve">Maldives Private Destination Dining | Banyan Tree Vabbinfaru</t>
  </si>
  <si>
    <t xml:space="preserve">output/pages/169_banyan-tree-maldives-vabbinfaru/dining__banyantree.com__maldives-vabbinfaru-experiences-destination-dining.md</t>
  </si>
  <si>
    <t xml:space="preserve">https://www.milaidhoo.com/de/about-us/media-centre.html</t>
  </si>
  <si>
    <t xml:space="preserve">Presse Zentrum | Milaidhoo Island Maldives Resort | Baa Atoll</t>
  </si>
  <si>
    <t xml:space="preserve">output/pages/167_milaidhoo-island-maldives/diving__milaidhoo.com__de-about-us-media-centre-html.md</t>
  </si>
  <si>
    <t xml:space="preserve">https://www.banyantree.com/maldives/vabbinfaru/dining/sangu-garden</t>
  </si>
  <si>
    <t xml:space="preserve">Sangu Garden | Beachfront BBQ at Banyan Tree Maldives</t>
  </si>
  <si>
    <t xml:space="preserve">output/pages/169_banyan-tree-maldives-vabbinfaru/dining__banyantree.com__maldives-vabbinfaru-dining-sangu-garden.md</t>
  </si>
  <si>
    <t xml:space="preserve">https://www.milaidhoo.com/ja/your-stay/direct-booking-offer.html</t>
  </si>
  <si>
    <r>
      <rPr>
        <sz val="11"/>
        <color theme="1"/>
        <rFont val="Calibri"/>
        <family val="2"/>
        <charset val="1"/>
      </rPr>
      <t xml:space="preserve">Milaidhoo Island Japanese | </t>
    </r>
    <r>
      <rPr>
        <sz val="11"/>
        <color theme="1"/>
        <rFont val="WenQuanYi Zen Hei"/>
        <family val="2"/>
      </rPr>
      <t xml:space="preserve">直接予約特典 </t>
    </r>
    <r>
      <rPr>
        <sz val="11"/>
        <color theme="1"/>
        <rFont val="Calibri"/>
        <family val="2"/>
        <charset val="1"/>
      </rPr>
      <t xml:space="preserve">| Milaidhoo Maldives Official Website</t>
    </r>
  </si>
  <si>
    <t xml:space="preserve">output/pages/167_milaidhoo-island-maldives/diving__milaidhoo.com__ja-your-stay-direct-booking-offer-html.md</t>
  </si>
  <si>
    <t xml:space="preserve">https://crossroadsmaldives.com/event/henna-art-paining-class/2027-06-10/</t>
  </si>
  <si>
    <t xml:space="preserve">output/pages/162_the-marina-at-crossroads-maldives/events__crossroadsmaldives.com__event-henna-art-paining-class-2027-06-10.md</t>
  </si>
  <si>
    <t xml:space="preserve">https://www.milaidhoo.com/de/hanifaru-heaven-for-animal-lovers.html</t>
  </si>
  <si>
    <t xml:space="preserve">Milaidhoo Island German | Hanifaru Heaven for Animal Lovers</t>
  </si>
  <si>
    <t xml:space="preserve">output/pages/167_milaidhoo-island-maldives/overview__milaidhoo.com__de-hanifaru-heaven-for-animal-lovers-html.md</t>
  </si>
  <si>
    <t xml:space="preserve">https://www.banyantree.com/maldives/vabbinfaru/facilities</t>
  </si>
  <si>
    <t xml:space="preserve">Maldives Infinity Pool &amp; Resort Facilities | Banyan Tree Vabbinfaru</t>
  </si>
  <si>
    <t xml:space="preserve">output/pages/169_banyan-tree-maldives-vabbinfaru/diving__banyantree.com__maldives-vabbinfaru-facilities.md</t>
  </si>
  <si>
    <t xml:space="preserve">https://www.milaidhoo.com/special-offers/vitamin-sea.html</t>
  </si>
  <si>
    <t xml:space="preserve">Maldives Diving Packages | Vitamin Sea | Milaidhoo Island Maldives</t>
  </si>
  <si>
    <t xml:space="preserve">output/pages/167_milaidhoo-island-maldives/diving__milaidhoo.com__special-offers-vitamin-sea-html.md</t>
  </si>
  <si>
    <t xml:space="preserve">https://crossroadsmaldives.com/event/henna-art-paining-class/2027-04-15/</t>
  </si>
  <si>
    <t xml:space="preserve">output/pages/162_the-marina-at-crossroads-maldives/events__crossroadsmaldives.com__event-henna-art-paining-class-2027-04-15.md</t>
  </si>
  <si>
    <t xml:space="preserve">https://www.banyantree.com/maldives/vabbinfaru/location</t>
  </si>
  <si>
    <t xml:space="preserve">How to Get There | Banyan Tree Vabbinfaru</t>
  </si>
  <si>
    <t xml:space="preserve">output/pages/169_banyan-tree-maldives-vabbinfaru/diving__banyantree.com__maldives-vabbinfaru-location.md</t>
  </si>
  <si>
    <t xml:space="preserve">https://crossroadsmaldives.com/event/palm-leaf-weaving-class-2/2027-07-09/</t>
  </si>
  <si>
    <t xml:space="preserve">output/pages/162_the-marina-at-crossroads-maldives/events__crossroadsmaldives.com__event-palm-leaf-weaving-class-2-2027-07-09.md</t>
  </si>
  <si>
    <t xml:space="preserve">https://www.banyantree.com/maldives/vabbinfaru/experiences/wellbeing-retreats</t>
  </si>
  <si>
    <t xml:space="preserve">Wellbeing Retreats | Banyan Tree Vabbinfaru</t>
  </si>
  <si>
    <t xml:space="preserve">output/pages/169_banyan-tree-maldives-vabbinfaru/dining__banyantree.com__maldives-vabbinfaru-experiences-wellbeing-retreats.md</t>
  </si>
  <si>
    <t xml:space="preserve">https://www.milaidhoo.com/ar/your-stay/direct-booking-offer.html</t>
  </si>
  <si>
    <t xml:space="preserve">Milaidhoo Island Arabic | عرض الحجز المباشر | Milaidhoo Maldives Official Website</t>
  </si>
  <si>
    <t xml:space="preserve">output/pages/167_milaidhoo-island-maldives/diving__milaidhoo.com__ar-your-stay-direct-booking-offer-html.md</t>
  </si>
  <si>
    <t xml:space="preserve">https://crossroadsmaldives.com/event/new-years-kids-art-celebration-with-art-soul/</t>
  </si>
  <si>
    <t xml:space="preserve">New Year’s Kids Art Celebration with Art &amp; Soul - Crossroads Maldives</t>
  </si>
  <si>
    <t xml:space="preserve">output/pages/162_the-marina-at-crossroads-maldives/wedding__crossroadsmaldives.com__event-new-years-kids-art-celebration-with-art-soul.md</t>
  </si>
  <si>
    <t xml:space="preserve">https://www.milaidhoo.com/ja/events/event-1.html</t>
  </si>
  <si>
    <t xml:space="preserve">Milaidhoo Island Japanese | Event 1 | Milaidhoo Maldives Official Website</t>
  </si>
  <si>
    <t xml:space="preserve">output/pages/167_milaidhoo-island-maldives/events__milaidhoo.com__ja-events-event-1-html.md</t>
  </si>
  <si>
    <t xml:space="preserve">https://www.banyantree.com/maldives/vabbinfaru/accommodation</t>
  </si>
  <si>
    <t xml:space="preserve">Maldives Beach Villas With Private Pool | Banyan Tree Vabbinfaru</t>
  </si>
  <si>
    <t xml:space="preserve">output/pages/169_banyan-tree-maldives-vabbinfaru/diving__banyantree.com__maldives-vabbinfaru-accommodation.md</t>
  </si>
  <si>
    <t xml:space="preserve">https://crossroadsmaldives.com/event/street-market/2026-11-06/</t>
  </si>
  <si>
    <t xml:space="preserve">output/pages/162_the-marina-at-crossroads-maldives/events__crossroadsmaldives.com__event-street-market-2026-11-06.md</t>
  </si>
  <si>
    <t xml:space="preserve">https://www.milaidhoo.com/ja/lobsters-in-the-dark.html</t>
  </si>
  <si>
    <t xml:space="preserve">Milaidhoo Island Japanese | Lobsters in the Dark</t>
  </si>
  <si>
    <t xml:space="preserve">output/pages/167_milaidhoo-island-maldives/overview__milaidhoo.com__ja-lobsters-in-the-dark-html.md</t>
  </si>
  <si>
    <t xml:space="preserve">https://www.milaidhoo.com/de/surgeonfish-mating-behaviour.html</t>
  </si>
  <si>
    <t xml:space="preserve">Milaidhoo Island German | Surgeonfish Mating Behaviour</t>
  </si>
  <si>
    <t xml:space="preserve">output/pages/167_milaidhoo-island-maldives/overview__milaidhoo.com__de-surgeonfish-mating-behaviour-html.md</t>
  </si>
  <si>
    <t xml:space="preserve">https://www.banyantree.com/maldives/vabbinfaru/private-island-buy-out</t>
  </si>
  <si>
    <t xml:space="preserve">Private Island Buy-Out | Banyan Tree Hotels and Resorts</t>
  </si>
  <si>
    <t xml:space="preserve">output/pages/169_banyan-tree-maldives-vabbinfaru/diving__banyantree.com__maldives-vabbinfaru-private-island-buy-out.md</t>
  </si>
  <si>
    <t xml:space="preserve">https://crossroadsmaldives.com/event/palm-leaf-weaving-class-2/2026-10-23/</t>
  </si>
  <si>
    <t xml:space="preserve">output/pages/162_the-marina-at-crossroads-maldives/events__crossroadsmaldives.com__event-palm-leaf-weaving-class-2-2026-10-23.md</t>
  </si>
  <si>
    <t xml:space="preserve">https://crossroadsmaldives.com/about/</t>
  </si>
  <si>
    <t xml:space="preserve">Things to do near Male Airport | About Crossroads Maldives</t>
  </si>
  <si>
    <t xml:space="preserve">output/pages/162_the-marina-at-crossroads-maldives/diving__crossroadsmaldives.com__about.md</t>
  </si>
  <si>
    <t xml:space="preserve">https://www.banyantree.com/maldives/vabbinfaru/experiences/culture-community</t>
  </si>
  <si>
    <t xml:space="preserve">Maldivian Culture Activities | Banyan Tree Vabbinfaru</t>
  </si>
  <si>
    <t xml:space="preserve">output/pages/169_banyan-tree-maldives-vabbinfaru/diving__banyantree.com__maldives-vabbinfaru-experiences-culture-community.md</t>
  </si>
  <si>
    <t xml:space="preserve">https://www.youandmemaldives.com/youandmesuite-with-poolandslide</t>
  </si>
  <si>
    <t xml:space="preserve">You &amp; Me Suite with Pool &amp; Slide  | You &amp; Me Maldives New</t>
  </si>
  <si>
    <t xml:space="preserve">output/pages/168_you-me-maldives/diving__youandmemaldives.com__youandmesuite-with-poolandslide.md</t>
  </si>
  <si>
    <t xml:space="preserve">https://www.milaidhoo.com/ru/reinventing-luxury.html</t>
  </si>
  <si>
    <t xml:space="preserve">Milaidhoo Island Russian | Reinventing Luxury</t>
  </si>
  <si>
    <t xml:space="preserve">output/pages/167_milaidhoo-island-maldives/overview__milaidhoo.com__ru-reinventing-luxury-html.md</t>
  </si>
  <si>
    <t xml:space="preserve">https://www.banyantree.com/maldives/vabbinfaru/experiences</t>
  </si>
  <si>
    <t xml:space="preserve">Experience Maldives - Things To Do in Maldives | Banyan Tree Vabbinfaru</t>
  </si>
  <si>
    <t xml:space="preserve">output/pages/169_banyan-tree-maldives-vabbinfaru/diving__banyantree.com__maldives-vabbinfaru-experiences.md</t>
  </si>
  <si>
    <t xml:space="preserve">https://crossroadsmaldives.com/event/melodies-masterpieces/</t>
  </si>
  <si>
    <t xml:space="preserve">Melodies &amp; Masterpieces - Crossroads Maldives</t>
  </si>
  <si>
    <t xml:space="preserve">output/pages/162_the-marina-at-crossroads-maldives/events__crossroadsmaldives.com__event-melodies-masterpieces.md</t>
  </si>
  <si>
    <t xml:space="preserve">https://www.youandmemaldives.com/frequently-asked-questions</t>
  </si>
  <si>
    <t xml:space="preserve">Frequently Asked Questions | You &amp; Me Maldives New</t>
  </si>
  <si>
    <t xml:space="preserve">output/pages/168_you-me-maldives/diving__youandmemaldives.com__frequently-asked-questions.md</t>
  </si>
  <si>
    <t xml:space="preserve">https://www.youandmemaldives.com/experiences</t>
  </si>
  <si>
    <t xml:space="preserve">Experiences | You &amp; Me Resort Maldives</t>
  </si>
  <si>
    <t xml:space="preserve">output/pages/168_you-me-maldives/diving__youandmemaldives.com__experiences.md</t>
  </si>
  <si>
    <t xml:space="preserve">https://www.banyantree.com/maldives/vabbinfaru/accommodation/grand-beachfront-pool-villa</t>
  </si>
  <si>
    <t xml:space="preserve">Grand Beachfront Pool Villa | Banyan Tree Vabbinfaru Maldives</t>
  </si>
  <si>
    <t xml:space="preserve">output/pages/169_banyan-tree-maldives-vabbinfaru/diving__banyantree.com__maldives-vabbinfaru-accommodation-grand-beachfront-pool-vill.md</t>
  </si>
  <si>
    <t xml:space="preserve">https://crossroadsmaldives.com/event/palm-leaf-weaving-class-2/2027-07-30/</t>
  </si>
  <si>
    <t xml:space="preserve">output/pages/162_the-marina-at-crossroads-maldives/events__crossroadsmaldives.com__event-palm-leaf-weaving-class-2-2027-07-30.md</t>
  </si>
  <si>
    <t xml:space="preserve">https://www.banyantree.com/maldives/vabbinfaru/weddings-honeymoons</t>
  </si>
  <si>
    <t xml:space="preserve">Beach Weddings &amp; Honeymoons in Maldives | Banyan Tree Vabbinfaru</t>
  </si>
  <si>
    <t xml:space="preserve">output/pages/169_banyan-tree-maldives-vabbinfaru/wedding__banyantree.com__maldives-vabbinfaru-weddings-honeymoons.md</t>
  </si>
  <si>
    <t xml:space="preserve">https://crossroadsmaldives.com/event/traditional-maldivian-high-tea-week-the-beach-club/</t>
  </si>
  <si>
    <t xml:space="preserve">Traditional Maldivian High Tea Week - Crossroads Maldives</t>
  </si>
  <si>
    <t xml:space="preserve">output/pages/162_the-marina-at-crossroads-maldives/events__crossroadsmaldives.com__event-traditional-maldivian-high-tea-week-the-beach-club.md</t>
  </si>
  <si>
    <t xml:space="preserve">https://www.milaidhoo.com/ja/what-would-you-name-a-star.html</t>
  </si>
  <si>
    <t xml:space="preserve">Milaidhoo Island Japanese | What would you name a star?</t>
  </si>
  <si>
    <t xml:space="preserve">output/pages/167_milaidhoo-island-maldives/overview__milaidhoo.com__ja-what-would-you-name-a-star-html.md</t>
  </si>
  <si>
    <t xml:space="preserve">https://www.milaidhoo.com/de/hello-there-octopus.html</t>
  </si>
  <si>
    <t xml:space="preserve">Milaidhoo Island German | Hello there, Octopus!</t>
  </si>
  <si>
    <t xml:space="preserve">output/pages/167_milaidhoo-island-maldives/overview__milaidhoo.com__de-hello-there-octopus-html.md</t>
  </si>
  <si>
    <t xml:space="preserve">https://www.banyantree.com/maldives/vabbinfaru/blog</t>
  </si>
  <si>
    <t xml:space="preserve">Blog &amp; Travel Guides | Banyan Tree Vabbinfaru</t>
  </si>
  <si>
    <t xml:space="preserve">output/pages/169_banyan-tree-maldives-vabbinfaru/diving__banyantree.com__maldives-vabbinfaru-blog.md</t>
  </si>
  <si>
    <t xml:space="preserve">https://crossroadsmaldives.com/junior-marine-biologist/</t>
  </si>
  <si>
    <t xml:space="preserve">Marine Biology Maldives | Crossroads Maldives</t>
  </si>
  <si>
    <t xml:space="preserve">output/pages/162_the-marina-at-crossroads-maldives/diving__crossroadsmaldives.com__junior-marine-biologist.md</t>
  </si>
  <si>
    <t xml:space="preserve">https://www.banyantree.com/maldives/vabbinfaru/dining/naiboli-bar</t>
  </si>
  <si>
    <t xml:space="preserve">Naiboli Bar In Maldives | Banyan Tree Vabbinfaru</t>
  </si>
  <si>
    <t xml:space="preserve">output/pages/169_banyan-tree-maldives-vabbinfaru/dining__banyantree.com__maldives-vabbinfaru-dining-naiboli-bar.md</t>
  </si>
  <si>
    <t xml:space="preserve">https://www.banyantree.com/maldives/vabbinfaru/experiences/into-the-blue</t>
  </si>
  <si>
    <t xml:space="preserve">output/pages/169_banyan-tree-maldives-vabbinfaru/diving__banyantree.com__maldives-vabbinfaru-experiences-into-the-blue.md</t>
  </si>
  <si>
    <t xml:space="preserve">https://crossroadsmaldives.com/event/new-years-eve-countdown-party-at-island-lounge/</t>
  </si>
  <si>
    <t xml:space="preserve">New Year’s Eve Countdown Party at Island Lounge - Crossroads Maldives</t>
  </si>
  <si>
    <t xml:space="preserve">output/pages/162_the-marina-at-crossroads-maldives/events__crossroadsmaldives.com__event-new-years-eve-countdown-party-at-island-lounge.md</t>
  </si>
  <si>
    <t xml:space="preserve">https://www.milaidhoo.com/de/amazing-day-at-hanifaru-bay.html</t>
  </si>
  <si>
    <t xml:space="preserve">Milaidhoo Island German | Amazing day at Hanifaru Bay</t>
  </si>
  <si>
    <t xml:space="preserve">output/pages/167_milaidhoo-island-maldives/overview__milaidhoo.com__de-amazing-day-at-hanifaru-bay-html.md</t>
  </si>
  <si>
    <t xml:space="preserve">https://www.banyantree.com/maldives/vabbinfaru/offers/spring-limited-time-offer</t>
  </si>
  <si>
    <t xml:space="preserve">Summer Escape Offer | Banyan Tree Vabbinfaru</t>
  </si>
  <si>
    <t xml:space="preserve">output/pages/169_banyan-tree-maldives-vabbinfaru/diving__banyantree.com__maldives-vabbinfaru-offers-spring-limited-time-offer.md</t>
  </si>
  <si>
    <t xml:space="preserve">https://www.milaidhoo.com/de/accommodation/beach-pool-villas.html</t>
  </si>
  <si>
    <t xml:space="preserve">Malediven Strandvilla mit eigenem Pool | Milaidhoo Maldives</t>
  </si>
  <si>
    <t xml:space="preserve">output/pages/167_milaidhoo-island-maldives/diving__milaidhoo.com__de-accommodation-beach-pool-villas-html.md</t>
  </si>
  <si>
    <t xml:space="preserve">https://www.youandmemaldives.com/fitnesscentre</t>
  </si>
  <si>
    <t xml:space="preserve">Fitness Centre | You &amp; Me Resort Maldives</t>
  </si>
  <si>
    <t xml:space="preserve">output/pages/168_you-me-maldives/diving__youandmemaldives.com__fitnesscentre.md</t>
  </si>
  <si>
    <t xml:space="preserve">https://www.banyantree.com/maldives/vabbinfaru/offers/stay-more-pay-less</t>
  </si>
  <si>
    <t xml:space="preserve">Stay More, Pay Less | Banyan Tree Vabbinfaru</t>
  </si>
  <si>
    <t xml:space="preserve">output/pages/169_banyan-tree-maldives-vabbinfaru/diving__banyantree.com__maldives-vabbinfaru-offers-stay-more-pay-less.md</t>
  </si>
  <si>
    <t xml:space="preserve">https://crossroadsmaldives.com/event/kids-talent-show-2/</t>
  </si>
  <si>
    <t xml:space="preserve">Kids Talent Show - Crossroads Maldives</t>
  </si>
  <si>
    <t xml:space="preserve">output/pages/162_the-marina-at-crossroads-maldives/events__crossroadsmaldives.com__event-kids-talent-show-2.md</t>
  </si>
  <si>
    <t xml:space="preserve">https://www.youandmemaldives.com/spa</t>
  </si>
  <si>
    <t xml:space="preserve">output/pages/168_you-me-maldives/spa__youandmemaldives.com__spa.md</t>
  </si>
  <si>
    <t xml:space="preserve">https://www.youandmemaldives.com/early-birds-savings</t>
  </si>
  <si>
    <t xml:space="preserve">Early Birds Savings | You &amp; Me Maldives New</t>
  </si>
  <si>
    <t xml:space="preserve">output/pages/168_you-me-maldives/diving__youandmemaldives.com__early-birds-savings.md</t>
  </si>
  <si>
    <t xml:space="preserve">https://www.banyantree.com/maldives/vabbinfaru/offers/banyan-tree-villa-lifestyle</t>
  </si>
  <si>
    <t xml:space="preserve">Banyan Tree Villa Lifestyle | Banyan Tree Vabbinfaru</t>
  </si>
  <si>
    <t xml:space="preserve">output/pages/169_banyan-tree-maldives-vabbinfaru/diving__banyantree.com__maldives-vabbinfaru-offers-banyan-tree-villa-lifestyle.md</t>
  </si>
  <si>
    <t xml:space="preserve">https://www.youandmemaldives.com/honeymoongetaway</t>
  </si>
  <si>
    <t xml:space="preserve">Honeymoon Getaway | You &amp; Me Maldives New</t>
  </si>
  <si>
    <t xml:space="preserve">output/pages/168_you-me-maldives/wedding__youandmemaldives.com__honeymoongetaway.md</t>
  </si>
  <si>
    <t xml:space="preserve">https://www.milaidhoo.com/ja/see-how-our-coral-nursery-is-growing.html</t>
  </si>
  <si>
    <t xml:space="preserve">Milaidhoo Island Japanese | The Coral Nursery at Milaidhoo Island Maldives</t>
  </si>
  <si>
    <t xml:space="preserve">output/pages/167_milaidhoo-island-maldives/diving__milaidhoo.com__ja-see-how-our-coral-nursery-is-growing-html.md</t>
  </si>
  <si>
    <t xml:space="preserve">https://www.banyantree.com/maldives/vabbinfaru/offers/festive-celebrations-in-the-maldives</t>
  </si>
  <si>
    <t xml:space="preserve">Festive Celebrations in the Maldives | Banyan Tree Vabbinfaru</t>
  </si>
  <si>
    <t xml:space="preserve">output/pages/169_banyan-tree-maldives-vabbinfaru/wedding__banyantree.com__maldives-vabbinfaru-offers-festive-celebrations-in-the-maldi.md</t>
  </si>
  <si>
    <t xml:space="preserve">https://crossroadsmaldives.com/event/deviate-band-live-a-night-of-dynamic-tunes-2/</t>
  </si>
  <si>
    <t xml:space="preserve">Deviate Band Live: A Night of Dynamic Tunes - Crossroads Maldives</t>
  </si>
  <si>
    <t xml:space="preserve">output/pages/162_the-marina-at-crossroads-maldives/events__crossroadsmaldives.com__event-deviate-band-live-a-night-of-dynamic-tunes-2.md</t>
  </si>
  <si>
    <t xml:space="preserve">https://www.youandmemaldives.com/meal-plan-overview</t>
  </si>
  <si>
    <t xml:space="preserve">Meal Plan Overview | You &amp; Me Maldives New</t>
  </si>
  <si>
    <t xml:space="preserve">output/pages/168_you-me-maldives/diving__youandmemaldives.com__meal-plan-overview.md</t>
  </si>
  <si>
    <t xml:space="preserve">https://www.milaidhoo.com/milaidhoo-sees-stars.html</t>
  </si>
  <si>
    <t xml:space="preserve">Milaidhoo Sees Stars | Milaidhoo Maldives Island Resort</t>
  </si>
  <si>
    <t xml:space="preserve">output/pages/167_milaidhoo-island-maldives/diving__milaidhoo.com__milaidhoo-sees-stars-html.md</t>
  </si>
  <si>
    <t xml:space="preserve">https://www.banyantree.com/maldives/vabbinfaru/offers/advance-purchase</t>
  </si>
  <si>
    <t xml:space="preserve">Advance Purchase Offer | Banyan Tree Vabbinfaru Maldives</t>
  </si>
  <si>
    <t xml:space="preserve">output/pages/169_banyan-tree-maldives-vabbinfaru/diving__banyantree.com__maldives-vabbinfaru-offers-advance-purchase.md</t>
  </si>
  <si>
    <t xml:space="preserve">https://www.youandmemaldives.com/accommodation</t>
  </si>
  <si>
    <t xml:space="preserve">Accommodation | You &amp; Me Maldives New</t>
  </si>
  <si>
    <t xml:space="preserve">output/pages/168_you-me-maldives/diving__youandmemaldives.com__accommodation.md</t>
  </si>
  <si>
    <t xml:space="preserve">https://www.milaidhoo.com/ja/special-offers/barefoot-at-milaidhoo.html</t>
  </si>
  <si>
    <r>
      <rPr>
        <sz val="11"/>
        <color theme="1"/>
        <rFont val="Calibri"/>
        <family val="2"/>
        <charset val="1"/>
      </rPr>
      <t xml:space="preserve">Milaidhoo Island Japanese | </t>
    </r>
    <r>
      <rPr>
        <sz val="11"/>
        <color theme="1"/>
        <rFont val="WenQuanYi Zen Hei"/>
        <family val="2"/>
      </rPr>
      <t xml:space="preserve">ミレイドホーで裸足になる </t>
    </r>
    <r>
      <rPr>
        <sz val="11"/>
        <color theme="1"/>
        <rFont val="Calibri"/>
        <family val="2"/>
        <charset val="1"/>
      </rPr>
      <t xml:space="preserve">| Milaidhoo Maldives Official Website</t>
    </r>
  </si>
  <si>
    <t xml:space="preserve">output/pages/167_milaidhoo-island-maldives/dining__milaidhoo.com__ja-special-offers-barefoot-at-milaidhoo-html.md</t>
  </si>
  <si>
    <t xml:space="preserve">https://www.youandmemaldives.com/aqua-suite-with-private-pool</t>
  </si>
  <si>
    <t xml:space="preserve">Aqua Suite with Private Poo... | You &amp; Me Maldives New</t>
  </si>
  <si>
    <t xml:space="preserve">output/pages/168_you-me-maldives/diving__youandmemaldives.com__aqua-suite-with-private-pool.md</t>
  </si>
  <si>
    <t xml:space="preserve">https://crossroadsmaldives.com/event/palm-leaf-weaving-class-2/2027-05-07/</t>
  </si>
  <si>
    <t xml:space="preserve">output/pages/162_the-marina-at-crossroads-maldives/events__crossroadsmaldives.com__event-palm-leaf-weaving-class-2-2027-05-07.md</t>
  </si>
  <si>
    <t xml:space="preserve">https://www.banyantree.com/maldives/vabbinfaru/offers/sense-of-romance</t>
  </si>
  <si>
    <t xml:space="preserve">Banyan Tree Romance | Banyan Tree Vabbinfaru</t>
  </si>
  <si>
    <t xml:space="preserve">output/pages/169_banyan-tree-maldives-vabbinfaru/wedding__banyantree.com__maldives-vabbinfaru-offers-sense-of-romance.md</t>
  </si>
  <si>
    <t xml:space="preserve">https://www.youandmemaldives.com/copia-di-dining</t>
  </si>
  <si>
    <t xml:space="preserve">Dining | You &amp; Me Maldives New</t>
  </si>
  <si>
    <t xml:space="preserve">output/pages/168_you-me-maldives/dining__youandmemaldives.com__copia-di-dining.md</t>
  </si>
  <si>
    <t xml:space="preserve">https://www.milaidhoo.com/ja/accommodation/beach-pool-villas.html</t>
  </si>
  <si>
    <r>
      <rPr>
        <sz val="11"/>
        <color theme="1"/>
        <rFont val="WenQuanYi Zen Hei"/>
        <family val="2"/>
      </rPr>
      <t xml:space="preserve">モルディブビーチヴィラ（プライベートプール付き） </t>
    </r>
    <r>
      <rPr>
        <sz val="11"/>
        <color theme="1"/>
        <rFont val="Calibri"/>
        <family val="2"/>
        <charset val="1"/>
      </rPr>
      <t xml:space="preserve">| </t>
    </r>
    <r>
      <rPr>
        <sz val="11"/>
        <color theme="1"/>
        <rFont val="WenQuanYi Zen Hei"/>
        <family val="2"/>
      </rPr>
      <t xml:space="preserve">ミライドゥモルディブ</t>
    </r>
  </si>
  <si>
    <t xml:space="preserve">output/pages/167_milaidhoo-island-maldives/villas__milaidhoo.com__ja-accommodation-beach-pool-villas-html.md</t>
  </si>
  <si>
    <t xml:space="preserve">https://www.banyantree.com/maldives/vabbinfaru/offers/banyan-tree-connections</t>
  </si>
  <si>
    <t xml:space="preserve">Banyan Tree Connections | Banyan Tree Vabbinfaru</t>
  </si>
  <si>
    <t xml:space="preserve">output/pages/169_banyan-tree-maldives-vabbinfaru/diving__banyantree.com__maldives-vabbinfaru-offers-banyan-tree-connections.md</t>
  </si>
  <si>
    <t xml:space="preserve">https://crossroadsmaldives.com/event/palm-leaf-weaving-class-2/2027-07-16/</t>
  </si>
  <si>
    <t xml:space="preserve">output/pages/162_the-marina-at-crossroads-maldives/events__crossroadsmaldives.com__event-palm-leaf-weaving-class-2-2027-07-16.md</t>
  </si>
  <si>
    <t xml:space="preserve">https://www.milaidhoo.com/ar/a-love-story/weddings.html</t>
  </si>
  <si>
    <t xml:space="preserve">حفلات الزفاف في منتجعات المالديف | تجديد عهود المحبّة في ميلايدهو</t>
  </si>
  <si>
    <t xml:space="preserve">output/pages/167_milaidhoo-island-maldives/wedding__milaidhoo.com__ar-a-love-story-weddings-html.md</t>
  </si>
  <si>
    <t xml:space="preserve">https://www.banyantree.com/maldives/vabbinfaru/accommodation/oceanview-pool-villa</t>
  </si>
  <si>
    <t xml:space="preserve">Oceanview Pool Villa In Maldives | Banyan Tree Vabbinfaru</t>
  </si>
  <si>
    <t xml:space="preserve">output/pages/169_banyan-tree-maldives-vabbinfaru/diving__banyantree.com__maldives-vabbinfaru-accommodation-oceanview-pool-villa.md</t>
  </si>
  <si>
    <t xml:space="preserve">https://www.milaidhoo.com/accommodation/ocean-residence.html</t>
  </si>
  <si>
    <t xml:space="preserve">2 Bedroom Villa Maldives | Two-Bedroom Ocean Residence | Milaidhoo</t>
  </si>
  <si>
    <t xml:space="preserve">output/pages/167_milaidhoo-island-maldives/diving__milaidhoo.com__accommodation-ocean-residence-html.md</t>
  </si>
  <si>
    <t xml:space="preserve">https://crossroadsmaldives.com/event/street-market-eid-special-2/</t>
  </si>
  <si>
    <t xml:space="preserve">STREET MARKET - EID SPECIAL - Crossroads Maldives</t>
  </si>
  <si>
    <t xml:space="preserve">output/pages/162_the-marina-at-crossroads-maldives/events__crossroadsmaldives.com__event-street-market-eid-special-2.md</t>
  </si>
  <si>
    <t xml:space="preserve">https://crossroadsmaldives.com/event/henna-art-paining-class/2027-01-28/</t>
  </si>
  <si>
    <t xml:space="preserve">output/pages/162_the-marina-at-crossroads-maldives/events__crossroadsmaldives.com__event-henna-art-paining-class-2027-01-28.md</t>
  </si>
  <si>
    <t xml:space="preserve">https://www.milaidhoo.com/stories/lucy-watson-holidays-at-milaidhoo.html</t>
  </si>
  <si>
    <t xml:space="preserve">output/pages/167_milaidhoo-island-maldives/diving__milaidhoo.com__stories-lucy-watson-holidays-at-milaidhoo-html.md</t>
  </si>
  <si>
    <t xml:space="preserve">https://www.banyantree.com/maldives/vabbinfaru/accommodation/beachfront-pool-villa</t>
  </si>
  <si>
    <t xml:space="preserve">Beachfront Pool Villa In Maldives - Banyan Tree Vabbinfaru</t>
  </si>
  <si>
    <t xml:space="preserve">output/pages/169_banyan-tree-maldives-vabbinfaru/diving__banyantree.com__maldives-vabbinfaru-accommodation-beachfront-pool-villa.md</t>
  </si>
  <si>
    <t xml:space="preserve">https://crossroadsmaldives.com/event/palm-leaf-weaving-class-2/2027-03-05/</t>
  </si>
  <si>
    <t xml:space="preserve">output/pages/162_the-marina-at-crossroads-maldives/events__crossroadsmaldives.com__event-palm-leaf-weaving-class-2-2027-03-05.md</t>
  </si>
  <si>
    <t xml:space="preserve">https://www.milaidhoo.com/blog/Tequila-Classics-and-Paleta</t>
  </si>
  <si>
    <t xml:space="preserve">Milaidhoo Island | Tequila Classics and Paleta | Milaidhoo Maldives Official Website</t>
  </si>
  <si>
    <t xml:space="preserve">output/pages/167_milaidhoo-island-maldives/diving__milaidhoo.com__blog-tequila-classics-and-paleta.md</t>
  </si>
  <si>
    <t xml:space="preserve">https://www.banyantree.com/maldives/vabbinfaru/experiences/stay-for-good</t>
  </si>
  <si>
    <t xml:space="preserve">Stay for Good | Banyan Tree Vabbinfaru</t>
  </si>
  <si>
    <t xml:space="preserve">output/pages/169_banyan-tree-maldives-vabbinfaru/diving__banyantree.com__maldives-vabbinfaru-experiences-stay-for-good.md</t>
  </si>
  <si>
    <t xml:space="preserve">https://crossroadsmaldives.com/event/henna-art-paining-class/2027-07-01/</t>
  </si>
  <si>
    <t xml:space="preserve">output/pages/162_the-marina-at-crossroads-maldives/events__crossroadsmaldives.com__event-henna-art-paining-class-2027-07-01.md</t>
  </si>
  <si>
    <t xml:space="preserve">https://www.banyantree.com/maldives/vabbinfaru/experiences/private-island-buy-out</t>
  </si>
  <si>
    <t xml:space="preserve">Private Island Buy-Out | Banyan Tree Vabbinfaru</t>
  </si>
  <si>
    <t xml:space="preserve">output/pages/169_banyan-tree-maldives-vabbinfaru/diving__banyantree.com__maldives-vabbinfaru-experiences-private-island-buy-out.md</t>
  </si>
  <si>
    <t xml:space="preserve">https://www.milaidhoo.com/ru/things-to-do/diving.html</t>
  </si>
  <si>
    <t xml:space="preserve">Дайвинг курорт | Впечатления на Milaidhoo Maldives</t>
  </si>
  <si>
    <t xml:space="preserve">output/pages/167_milaidhoo-island-maldives/diving__milaidhoo.com__ru-things-to-do-diving-html.md</t>
  </si>
  <si>
    <t xml:space="preserve">https://www.youandmemaldives.com/events</t>
  </si>
  <si>
    <t xml:space="preserve">Events | You &amp; Me Maldives</t>
  </si>
  <si>
    <t xml:space="preserve">output/pages/168_you-me-maldives/events__youandmemaldives.com__events.md</t>
  </si>
  <si>
    <t xml:space="preserve">https://crossroadsmaldives.com/event/citizen-science-under-the-stars-by-msro-9/</t>
  </si>
  <si>
    <t xml:space="preserve">Citizen Science – Under the Stars by MSRO - Crossroads Maldives</t>
  </si>
  <si>
    <t xml:space="preserve">output/pages/162_the-marina-at-crossroads-maldives/events__crossroadsmaldives.com__event-citizen-science-under-the-stars-by-msro-9.md</t>
  </si>
  <si>
    <t xml:space="preserve">https://www.youandmemaldives.com/la-pasta</t>
  </si>
  <si>
    <t xml:space="preserve">La Pasta | You &amp; Me Maldives New</t>
  </si>
  <si>
    <t xml:space="preserve">output/pages/168_you-me-maldives/diving__youandmemaldives.com__la-pasta.md</t>
  </si>
  <si>
    <t xml:space="preserve">https://www.banyantree.com/maldives/vabbinfaru/experiences/family-vacations</t>
  </si>
  <si>
    <t xml:space="preserve">Family Vacation in Maldives | Banyan Tree Vabbinfaru</t>
  </si>
  <si>
    <t xml:space="preserve">output/pages/169_banyan-tree-maldives-vabbinfaru/diving__banyantree.com__maldives-vabbinfaru-experiences-family-vacations.md</t>
  </si>
  <si>
    <t xml:space="preserve">https://www.youandmemaldives.com/green-carpet</t>
  </si>
  <si>
    <t xml:space="preserve">Green Carpet | You &amp; Me Maldives New</t>
  </si>
  <si>
    <t xml:space="preserve">output/pages/168_you-me-maldives/diving__youandmemaldives.com__green-carpet.md</t>
  </si>
  <si>
    <t xml:space="preserve">https://www.milaidhoo.com/ar/your-stay/getting-here.html</t>
  </si>
  <si>
    <t xml:space="preserve">الفنادق في حيد ’با أتول‘ المالديفي | الوصول إلى جزيرة ميلايدهو</t>
  </si>
  <si>
    <t xml:space="preserve">output/pages/167_milaidhoo-island-maldives/villas__milaidhoo.com__ar-your-stay-getting-here-html.md</t>
  </si>
  <si>
    <t xml:space="preserve">https://www.milaidhoo.com/maldives-bucket-list-5-must-dos-when-travelling-to-maldives.html</t>
  </si>
  <si>
    <t xml:space="preserve">5 Must Do’s in Maldives | Blog | Milaidhoo Maldives</t>
  </si>
  <si>
    <t xml:space="preserve">output/pages/167_milaidhoo-island-maldives/diving__milaidhoo.com__maldives-bucket-list-5-must-dos-when-travelling-to-maldives-.md</t>
  </si>
  <si>
    <t xml:space="preserve">https://www.youandmemaldives.com/h20</t>
  </si>
  <si>
    <t xml:space="preserve">H2O | You &amp; Me Maldives New</t>
  </si>
  <si>
    <t xml:space="preserve">output/pages/168_you-me-maldives/diving__youandmemaldives.com__h20.md</t>
  </si>
  <si>
    <t xml:space="preserve">https://crossroadsmaldives.com/event/werun-corporates/</t>
  </si>
  <si>
    <t xml:space="preserve">WeRUN Corporates - Crossroads Maldives</t>
  </si>
  <si>
    <t xml:space="preserve">output/pages/162_the-marina-at-crossroads-maldives/events__crossroadsmaldives.com__event-werun-corporates.md</t>
  </si>
  <si>
    <t xml:space="preserve">https://www.banyantree.com/maldives/vabbinfaru/wedding-venues</t>
  </si>
  <si>
    <t xml:space="preserve">Wedding Venues | Banyan Tree Vabbinfaru Maldives</t>
  </si>
  <si>
    <t xml:space="preserve">output/pages/169_banyan-tree-maldives-vabbinfaru/wedding__banyantree.com__maldives-vabbinfaru-wedding-venues.md</t>
  </si>
  <si>
    <t xml:space="preserve">https://www.milaidhoo.com/de/about-us.html</t>
  </si>
  <si>
    <t xml:space="preserve">über Milaidhoo | Baa Atoll | Luxus Resort auf den Malediven</t>
  </si>
  <si>
    <t xml:space="preserve">output/pages/167_milaidhoo-island-maldives/diving__milaidhoo.com__de-about-us-html.md</t>
  </si>
  <si>
    <t xml:space="preserve">https://www.youandmemaldives.com/scubadiving</t>
  </si>
  <si>
    <t xml:space="preserve">Scuba Diving | You &amp; Me Resort Maldives</t>
  </si>
  <si>
    <t xml:space="preserve">output/pages/168_you-me-maldives/diving__youandmemaldives.com__scubadiving.md</t>
  </si>
  <si>
    <t xml:space="preserve">https://crossroadsmaldives.com/stay/</t>
  </si>
  <si>
    <t xml:space="preserve">Best Resorts in Maldives | Stay near Male Airport | Crossroads</t>
  </si>
  <si>
    <t xml:space="preserve">output/pages/162_the-marina-at-crossroads-maldives/diving__crossroadsmaldives.com__stay.md</t>
  </si>
  <si>
    <t xml:space="preserve">https://www.youandmemaldives.com/the-sand</t>
  </si>
  <si>
    <t xml:space="preserve">The Sand: Main restaurant | You &amp; Me Maldives New</t>
  </si>
  <si>
    <t xml:space="preserve">output/pages/168_you-me-maldives/dining__youandmemaldives.com__the-sand.md</t>
  </si>
  <si>
    <t xml:space="preserve">https://www.banyantree.com/maldives/vabbinfaru/wedding-package</t>
  </si>
  <si>
    <t xml:space="preserve">Wedding Packages | Banyan Tree Vabbinfaru</t>
  </si>
  <si>
    <t xml:space="preserve">output/pages/169_banyan-tree-maldives-vabbinfaru/wedding__banyantree.com__maldives-vabbinfaru-wedding-package.md</t>
  </si>
  <si>
    <t xml:space="preserve">https://www.youandmemaldives.com/beach-suite-with-private-pool</t>
  </si>
  <si>
    <t xml:space="preserve">Beach Suite with Private Pool | You &amp; Me Maldives New</t>
  </si>
  <si>
    <t xml:space="preserve">output/pages/168_you-me-maldives/diving__youandmemaldives.com__beach-suite-with-private-pool.md</t>
  </si>
  <si>
    <t xml:space="preserve">https://www.banyantree.com/maldives/vabbinfaru/honeymoons</t>
  </si>
  <si>
    <t xml:space="preserve">Maldives Honeymoon Package &amp; Resort | Banyan Tree Vabbinfaru</t>
  </si>
  <si>
    <t xml:space="preserve">output/pages/169_banyan-tree-maldives-vabbinfaru/wedding__banyantree.com__maldives-vabbinfaru-honeymoons.md</t>
  </si>
  <si>
    <t xml:space="preserve">https://www.youandmemaldives.com/sushi-bar</t>
  </si>
  <si>
    <t xml:space="preserve">Sushi Bar | You &amp; Me Maldives New</t>
  </si>
  <si>
    <t xml:space="preserve">output/pages/168_you-me-maldives/dining__youandmemaldives.com__sushi-bar.md</t>
  </si>
  <si>
    <t xml:space="preserve">https://www.milaidhoo.com/ja/a-new-chapter-begins-at-milaidhoo-island-maldives.html</t>
  </si>
  <si>
    <t xml:space="preserve">Milaidhoo Island Japanese | A New Chapter Begins at Milaidhoo Island Maldives</t>
  </si>
  <si>
    <t xml:space="preserve">output/pages/167_milaidhoo-island-maldives/diving__milaidhoo.com__ja-a-new-chapter-begins-at-milaidhoo-island-maldives-html.md</t>
  </si>
  <si>
    <t xml:space="preserve">https://www.youandmemaldives.com/timeless-love-offer</t>
  </si>
  <si>
    <t xml:space="preserve">Timeless Love Offer | You &amp; Me Maldives New</t>
  </si>
  <si>
    <t xml:space="preserve">output/pages/168_you-me-maldives/diving__youandmemaldives.com__timeless-love-offer.md</t>
  </si>
  <si>
    <t xml:space="preserve">https://www.youandmemaldives.com/cheers-bar</t>
  </si>
  <si>
    <t xml:space="preserve">Cheers Bar | You &amp; Me Maldives New</t>
  </si>
  <si>
    <t xml:space="preserve">output/pages/168_you-me-maldives/dining__youandmemaldives.com__cheers-bar.md</t>
  </si>
  <si>
    <t xml:space="preserve">https://www.milaidhoo.com/de/a-love-story.html</t>
  </si>
  <si>
    <t xml:space="preserve">Hochzeit auf den Malediven | Milaidhoo Maldives</t>
  </si>
  <si>
    <t xml:space="preserve">output/pages/167_milaidhoo-island-maldives/diving__milaidhoo.com__de-a-love-story-html.md</t>
  </si>
  <si>
    <t xml:space="preserve">https://www.youandmemaldives.com/privacy</t>
  </si>
  <si>
    <t xml:space="preserve">output/pages/168_you-me-maldives/other__youandmemaldives.com__privacy.md</t>
  </si>
  <si>
    <t xml:space="preserve">https://www.milaidhoo.com/events/event-2.html</t>
  </si>
  <si>
    <t xml:space="preserve">Milaidhoo Island | Event 2 | Milaidhoo Maldives Official Website</t>
  </si>
  <si>
    <t xml:space="preserve">output/pages/167_milaidhoo-island-maldives/events__milaidhoo.com__events-event-2-html.md</t>
  </si>
  <si>
    <t xml:space="preserve">https://www.youandmemaldives.com/lagoon-suite</t>
  </si>
  <si>
    <t xml:space="preserve">Lagoon Suite | You &amp; Me Maldives New</t>
  </si>
  <si>
    <t xml:space="preserve">output/pages/168_you-me-maldives/diving__youandmemaldives.com__lagoon-suite.md</t>
  </si>
  <si>
    <t xml:space="preserve">https://www.youandmemaldives.com/watersportssss</t>
  </si>
  <si>
    <t xml:space="preserve">Water Sports | You &amp; Me Resort Maldives</t>
  </si>
  <si>
    <t xml:space="preserve">output/pages/168_you-me-maldives/diving__youandmemaldives.com__watersportssss.md</t>
  </si>
  <si>
    <t xml:space="preserve">https://www.milaidhoo.com/enchanting-easter-escape-at-milaidhoo-maldives</t>
  </si>
  <si>
    <t xml:space="preserve">An Enchanting Easter Escape at Milaidhoo Maldives | resort</t>
  </si>
  <si>
    <t xml:space="preserve">output/pages/167_milaidhoo-island-maldives/diving__milaidhoo.com__enchanting-easter-escape-at-milaidhoo-maldives.md</t>
  </si>
  <si>
    <t xml:space="preserve">https://www.youandmemaldives.com/rising-sun</t>
  </si>
  <si>
    <t xml:space="preserve">Rising Sun: Japanese fine dining | You &amp; Me Maldives New</t>
  </si>
  <si>
    <t xml:space="preserve">output/pages/168_you-me-maldives/dining__youandmemaldives.com__rising-sun.md</t>
  </si>
  <si>
    <t xml:space="preserve">https://www.youandmemaldives.com/watersports-diving</t>
  </si>
  <si>
    <t xml:space="preserve">output/pages/168_you-me-maldives/diving__youandmemaldives.com__watersports-diving.md</t>
  </si>
  <si>
    <t xml:space="preserve">https://www.banyantree.com/maldives/vabbinfaru/blog/beyond-the-treatment-room</t>
  </si>
  <si>
    <t xml:space="preserve">Wellness Spa Resort Maldives | Banyan Tree Vabbinfaru</t>
  </si>
  <si>
    <t xml:space="preserve">output/pages/169_banyan-tree-maldives-vabbinfaru/dining__banyantree.com__maldives-vabbinfaru-blog-beyond-the-treatment-room.md</t>
  </si>
  <si>
    <t xml:space="preserve">https://www.velaaprivateisland.com/</t>
  </si>
  <si>
    <t xml:space="preserve">output/pages/171_velaa-private-island-maldives/diving__velaaprivateisland.com__home.md</t>
  </si>
  <si>
    <t xml:space="preserve">https://www.youandmemaldives.com/premium-all-inclusive</t>
  </si>
  <si>
    <t xml:space="preserve">Premium All Inclusive | You &amp; Me Resort Maldives | Adults Only</t>
  </si>
  <si>
    <t xml:space="preserve">output/pages/168_you-me-maldives/diving__youandmemaldives.com__premium-all-inclusive.md</t>
  </si>
  <si>
    <t xml:space="preserve">https://www.banyantree.com/maldives/vabbinfaru/blog/the-most-romantic-island-in-maldives</t>
  </si>
  <si>
    <t xml:space="preserve">Honeymoon Resort Maldives | Banyan Tree Vabbinfaru</t>
  </si>
  <si>
    <t xml:space="preserve">output/pages/169_banyan-tree-maldives-vabbinfaru/wedding__banyantree.com__maldives-vabbinfaru-blog-the-most-romantic-island-in-maldive.md</t>
  </si>
  <si>
    <t xml:space="preserve">https://www.youandmemaldives.com/contactus</t>
  </si>
  <si>
    <t xml:space="preserve">Contact Us | You &amp; Me Resort Maldives</t>
  </si>
  <si>
    <t xml:space="preserve">output/pages/168_you-me-maldives/diving__youandmemaldives.com__contactus.md</t>
  </si>
  <si>
    <t xml:space="preserve">https://www.velaaprivateisland.com/de/events-news/the-future-of-diving-arrives-at-velaa</t>
  </si>
  <si>
    <t xml:space="preserve">Die Zukunft des Tauchens kommt nach Velaa - Velaa - Private Island</t>
  </si>
  <si>
    <t xml:space="preserve">output/pages/171_velaa-private-island-maldives/events__velaaprivateisland.com__de-events-news-the-future-of-diving-arrives-at-velaa.md</t>
  </si>
  <si>
    <t xml:space="preserve">https://www.youandmemaldives.com/exclusiveaugustoffer</t>
  </si>
  <si>
    <t xml:space="preserve">Exclusive August Offer | You &amp; Me Maldives New</t>
  </si>
  <si>
    <t xml:space="preserve">output/pages/168_you-me-maldives/diving__youandmemaldives.com__exclusiveaugustoffer.md</t>
  </si>
  <si>
    <t xml:space="preserve">https://www.milaidhoo.com/ar/fluorescence-in-the-ocean-at-milaidhoo-island-maldives.html</t>
  </si>
  <si>
    <t xml:space="preserve">توهج البحر ليلاً في منتجع ميلايدهو المالديف</t>
  </si>
  <si>
    <t xml:space="preserve">output/pages/167_milaidhoo-island-maldives/diving__milaidhoo.com__ar-fluorescence-in-the-ocean-at-milaidhoo-island-maldives-ht.md</t>
  </si>
  <si>
    <t xml:space="preserve">https://www.youandmemaldives.com/winterescapes</t>
  </si>
  <si>
    <t xml:space="preserve">Winter Escapes | You &amp; Me Maldives New</t>
  </si>
  <si>
    <t xml:space="preserve">output/pages/168_you-me-maldives/diving__youandmemaldives.com__winterescapes.md</t>
  </si>
  <si>
    <t xml:space="preserve">https://www.velaaprivateisland.com/ru/careers</t>
  </si>
  <si>
    <t xml:space="preserve">Velaa - Careers</t>
  </si>
  <si>
    <t xml:space="preserve">output/pages/171_velaa-private-island-maldives/other__velaaprivateisland.com__ru-careers.md</t>
  </si>
  <si>
    <t xml:space="preserve">https://www.youandmemaldives.com/offers</t>
  </si>
  <si>
    <t xml:space="preserve">Offers | You &amp; Me Resort Maldives | Adults Only</t>
  </si>
  <si>
    <t xml:space="preserve">output/pages/168_you-me-maldives/diving__youandmemaldives.com__offers.md</t>
  </si>
  <si>
    <t xml:space="preserve">https://www.milaidhoo.com/things-to-do/diving.html</t>
  </si>
  <si>
    <t xml:space="preserve">Scuba Diving in Maldives | Diving | Milaidhoo Island Maldives</t>
  </si>
  <si>
    <t xml:space="preserve">output/pages/167_milaidhoo-island-maldives/diving__milaidhoo.com__things-to-do-diving-html.md</t>
  </si>
  <si>
    <t xml:space="preserve">https://www.velaaprivateisland.com/de/events-news/velaa-pirate-island-this-halloween</t>
  </si>
  <si>
    <t xml:space="preserve">Velaa Pirate Island an diesem Halloween - Velaa - Private Island</t>
  </si>
  <si>
    <t xml:space="preserve">output/pages/171_velaa-private-island-maldives/events__velaaprivateisland.com__de-events-news-velaa-pirate-island-this-halloween.md</t>
  </si>
  <si>
    <t xml:space="preserve">https://www.velaaprivateisland.com/ru/events-news/fehikuramaa-inauguration-2025</t>
  </si>
  <si>
    <t xml:space="preserve">Ð¤ÐµÑÐ¸ÐºÑÑÐ°Ð¼Ð°Ð° ÐÐ½Ð³ÑÑÐ°ÑÐ¸Ñ 2025 - ÐÐµÐ»Ð°Ð° - Ð§Ð°ÑÑÐ½ÑÐ¹ Ð¾ÑÑÑÐ¾Ð²</t>
  </si>
  <si>
    <t xml:space="preserve">output/pages/171_velaa-private-island-maldives/events__velaaprivateisland.com__ru-events-news-fehikuramaa-inauguration-2025.md</t>
  </si>
  <si>
    <t xml:space="preserve">https://www.velaaprivateisland.com/events-news/kristina-hoschlova-at-velaa</t>
  </si>
  <si>
    <t xml:space="preserve">Kristina HÃ¶schlovÃ¡ at Velaa - Velaa - Private Island</t>
  </si>
  <si>
    <t xml:space="preserve">output/pages/171_velaa-private-island-maldives/events__velaaprivateisland.com__events-news-kristina-hoschlova-at-velaa.md</t>
  </si>
  <si>
    <t xml:space="preserve">https://www.velaaprivateisland.com/ru/events-news/velaa-welcomes-cirque-macabre-this-halloween</t>
  </si>
  <si>
    <t xml:space="preserve">Velaa Ð¿ÑÐ¸Ð²ÐµÑÑÑÐ²ÑÐµÑ Cirque Macabre Ð² ÑÑÐ¾Ñ Ð¥ÑÐ»Ð»Ð¾ÑÐ¸Ð½ - ÐÐµÐ»Ð°Ð° - Ð§Ð°ÑÑÐ½ÑÐ¹ Ð¾ÑÑÑÐ¾Ð²</t>
  </si>
  <si>
    <t xml:space="preserve">output/pages/171_velaa-private-island-maldives/events__velaaprivateisland.com__ru-events-news-velaa-welcomes-cirque-macabre-this-halloween.md</t>
  </si>
  <si>
    <t xml:space="preserve">https://www.velaaprivateisland.com/ru/events-news/recognised-as-the-2023-worlds-best-hotel-by-boutique-hotel-club</t>
  </si>
  <si>
    <t xml:space="preserve">ÐÑÐ¸Ð·Ð½Ð°Ð½Ð½ÑÐ¹ Â«ÐÑÑÑÐ¸Ð¼ Ð¾ÑÐµÐ»ÐµÐ¼ Ð¼Ð¸ÑÐ° 2023 Ð³Ð¾Ð´Ð°Â» Ð¿Ð¾ Ð²ÐµÑÑÐ¸Ð¸ Boutique Hotel Club - ÐÐµÐ»</t>
  </si>
  <si>
    <t xml:space="preserve">output/pages/171_velaa-private-island-maldives/events__velaaprivateisland.com__ru-events-news-recognised-as-the-2023-worlds-best-hotel-by-b.md</t>
  </si>
  <si>
    <t xml:space="preserve">https://www.velaaprivateisland.com/de/events-news/valentines-day-in-aragu-174</t>
  </si>
  <si>
    <t xml:space="preserve">Valentinstag in Aragu - Velaa - Private Island</t>
  </si>
  <si>
    <t xml:space="preserve">output/pages/171_velaa-private-island-maldives/events__velaaprivateisland.com__de-events-news-valentines-day-in-aragu-174.md</t>
  </si>
  <si>
    <t xml:space="preserve">https://www.velaaprivateisland.com/events-news/ella-eyre-at-velaa</t>
  </si>
  <si>
    <t xml:space="preserve">Ella Eyre at Velaa - Velaa - Private Island</t>
  </si>
  <si>
    <t xml:space="preserve">output/pages/171_velaa-private-island-maldives/events__velaaprivateisland.com__events-news-ella-eyre-at-velaa.md</t>
  </si>
  <si>
    <t xml:space="preserve">https://www.velaaprivateisland.com/ru/events-news/ficofi-wine-dinner-with-didier-depond</t>
  </si>
  <si>
    <t xml:space="preserve">Ð¨Ð°Ð¼Ð¿Ð°Ð½ÑÐºÐ¾Ðµ Salon &amp; Delamotte Ð·Ð°Ð½Ð¸Ð¼Ð°ÐµÑ ÑÐµÐ½ÑÑÐ°Ð»ÑÐ½Ð¾Ðµ Ð¼ÐµÑÑÐ¾ Ð½Ð° ÑÐ¶Ð¸Ð½Ðµ Ñ ÐÐ¸Ð´ÑÐµ </t>
  </si>
  <si>
    <t xml:space="preserve">output/pages/171_velaa-private-island-maldives/events__velaaprivateisland.com__ru-events-news-ficofi-wine-dinner-with-didier-depond.md</t>
  </si>
  <si>
    <t xml:space="preserve">https://www.youandmemaldives.com/wedding</t>
  </si>
  <si>
    <t xml:space="preserve">Wedding | You &amp; Me Resort Maldives</t>
  </si>
  <si>
    <t xml:space="preserve">output/pages/168_you-me-maldives/wedding__youandmemaldives.com__wedding.md</t>
  </si>
  <si>
    <t xml:space="preserve">https://www.youandmemaldives.com/photostudio</t>
  </si>
  <si>
    <t xml:space="preserve">Photo Studio | You &amp; Me Resort Maldives</t>
  </si>
  <si>
    <t xml:space="preserve">output/pages/168_you-me-maldives/diving__youandmemaldives.com__photostudio.md</t>
  </si>
  <si>
    <t xml:space="preserve">https://www.velaaprivateisland.com/events-news/play-golf-in-paradise-with-pablo-larraz-bal</t>
  </si>
  <si>
    <t xml:space="preserve">Play golf in Paradise with Pablo LarrazÃ¡bal - Velaa - Private Island</t>
  </si>
  <si>
    <t xml:space="preserve">output/pages/171_velaa-private-island-maldives/events__velaaprivateisland.com__events-news-play-golf-in-paradise-with-pablo-larraz-bal.md</t>
  </si>
  <si>
    <t xml:space="preserve">https://www.velaaprivateisland.com/events-news/louisa-johnson-performs-at-velaa</t>
  </si>
  <si>
    <t xml:space="preserve">Louisa Johnson performs at Velaa - Velaa - Private Island</t>
  </si>
  <si>
    <t xml:space="preserve">output/pages/171_velaa-private-island-maldives/events__velaaprivateisland.com__events-news-louisa-johnson-performs-at-velaa.md</t>
  </si>
  <si>
    <t xml:space="preserve">https://www.youandmemaldives.com/aqua-suite-with-slide</t>
  </si>
  <si>
    <t xml:space="preserve">Aqua Suite with Slide | You &amp; Me Maldives New</t>
  </si>
  <si>
    <t xml:space="preserve">output/pages/168_you-me-maldives/diving__youandmemaldives.com__aqua-suite-with-slide.md</t>
  </si>
  <si>
    <t xml:space="preserve">https://www.velaaprivateisland.com/ru/events-news/wine-dinners-with-chateau-de-la-tour</t>
  </si>
  <si>
    <t xml:space="preserve">Wine dinners with Chateau de la Tour - ÐÐµÐ»Ð°Ð° - Ð§Ð°ÑÑÐ½ÑÐ¹ Ð¾ÑÑÑÐ¾Ð²</t>
  </si>
  <si>
    <t xml:space="preserve">output/pages/171_velaa-private-island-maldives/events__velaaprivateisland.com__ru-events-news-wine-dinners-with-chateau-de-la-tour.md</t>
  </si>
  <si>
    <t xml:space="preserve">https://www.velaaprivateisland.com/ru/gallery</t>
  </si>
  <si>
    <t xml:space="preserve">Velaa - Gallery</t>
  </si>
  <si>
    <t xml:space="preserve">output/pages/171_velaa-private-island-maldives/downloads__velaaprivateisland.com__ru-gallery.md</t>
  </si>
  <si>
    <t xml:space="preserve">https://www.velaaprivateisland.com/ru/villas/deluxe-beach-pool-villa</t>
  </si>
  <si>
    <t xml:space="preserve">ÐÐµÐ»ÑÐºÑ-Ð²Ð¸Ð»Ð»Ñ Ñ Ð±Ð°ÑÑÐµÐ¹Ð½Ð¾Ð¼ Ð½Ð° Ð¿Ð»ÑÐ¶Ðµ - Velaa - Ð§Ð°ÑÑÐ½ÑÐ¹ Ð¾ÑÑÑÐ¾Ð²</t>
  </si>
  <si>
    <t xml:space="preserve">output/pages/171_velaa-private-island-maldives/villas__velaaprivateisland.com__ru-villas-deluxe-beach-pool-villa.md</t>
  </si>
  <si>
    <t xml:space="preserve">https://www.youandmemaldives.com/you-me</t>
  </si>
  <si>
    <t xml:space="preserve">output/pages/168_you-me-maldives/diving__youandmemaldives.com__you-me.md</t>
  </si>
  <si>
    <t xml:space="preserve">https://www.velaaprivateisland.com/events-news/charlys-angels</t>
  </si>
  <si>
    <t xml:space="preserve">Charly's Angels - Velaa - Private Island</t>
  </si>
  <si>
    <t xml:space="preserve">output/pages/171_velaa-private-island-maldives/events__velaaprivateisland.com__events-news-charlys-angels.md</t>
  </si>
  <si>
    <t xml:space="preserve">https://www.velaaprivateisland.com/de/events-news/chinese-new-year-at-velaa-254</t>
  </si>
  <si>
    <t xml:space="preserve">Chinesisches Neujahr in Velaa - Velaa - Private Island</t>
  </si>
  <si>
    <t xml:space="preserve">output/pages/171_velaa-private-island-maldives/events__velaaprivateisland.com__de-events-news-chinese-new-year-at-velaa-254.md</t>
  </si>
  <si>
    <t xml:space="preserve">https://www.velaaprivateisland.com/ru/events-news/matthias-schmidberger-at-velaa-private-island</t>
  </si>
  <si>
    <t xml:space="preserve">Matthias Schmidberger At Velaa Private Island - ÐÐµÐ»Ð°Ð° - Ð§Ð°ÑÑÐ½ÑÐ¹ Ð¾ÑÑÑÐ¾Ð²</t>
  </si>
  <si>
    <t xml:space="preserve">output/pages/171_velaa-private-island-maldives/events__velaaprivateisland.com__ru-events-news-matthias-schmidberger-at-velaa-private-island.md</t>
  </si>
  <si>
    <t xml:space="preserve">https://www.velaaprivateisland.com/ru/events-news/valentines-day-in-aragu-174</t>
  </si>
  <si>
    <t xml:space="preserve">ÐÐµÐ½Ñ Ð¡Ð²ÑÑÐ¾Ð³Ð¾ ÐÐ°Ð»ÐµÐ½ÑÐ¸Ð½Ð° Ð² ÐÑÐ°Ð³Ñ - ÐÐµÐ»Ð°Ð° - Ð§Ð°ÑÑÐ½ÑÐ¹ Ð¾ÑÑÑÐ¾Ð²</t>
  </si>
  <si>
    <t xml:space="preserve">output/pages/171_velaa-private-island-maldives/events__velaaprivateisland.com__ru-events-news-valentines-day-in-aragu-174.md</t>
  </si>
  <si>
    <t xml:space="preserve">https://www.velaaprivateisland.com/ru/events-news/winemaker-dinner-with-didier-depond-and-tiano-nareno-zigh4l</t>
  </si>
  <si>
    <t xml:space="preserve">Winemaker Dinner with Didier Depond and Tiano &amp; Nareno - ÐÐµÐ»Ð°Ð° - Ð§Ð°ÑÑÐ½ÑÐ¹ Ð¾ÑÑÑÐ¾Ð²</t>
  </si>
  <si>
    <t xml:space="preserve">output/pages/171_velaa-private-island-maldives/events__velaaprivateisland.com__ru-events-news-winemaker-dinner-with-didier-depond-and-tiano.md</t>
  </si>
  <si>
    <t xml:space="preserve">https://www.mirihi.com/</t>
  </si>
  <si>
    <t xml:space="preserve">Home | V Villas Maldives at Mirihi - MGallery Collection</t>
  </si>
  <si>
    <t xml:space="preserve">output/pages/172_mirihi-island-resort/diving__mirihi.com__home.md</t>
  </si>
  <si>
    <t xml:space="preserve">https://www.velaaprivateisland.com/events-news/casper-ruud-returns-to-velaa</t>
  </si>
  <si>
    <t xml:space="preserve">Casper Ruud Returns to Velaa - Velaa - Private Island</t>
  </si>
  <si>
    <t xml:space="preserve">output/pages/171_velaa-private-island-maldives/events__velaaprivateisland.com__events-news-casper-ruud-returns-to-velaa.md</t>
  </si>
  <si>
    <t xml:space="preserve">https://www.velaaprivateisland.com/de/events-news/paco-p-rez-at-velaa-private-island</t>
  </si>
  <si>
    <t xml:space="preserve">Paco PÃ©rez at Velaa Private Island - Velaa - Private Island</t>
  </si>
  <si>
    <t xml:space="preserve">output/pages/171_velaa-private-island-maldives/events__velaaprivateisland.com__de-events-news-paco-p-rez-at-velaa-private-island.md</t>
  </si>
  <si>
    <t xml:space="preserve">https://www.velaaprivateisland.com/de/events-news/chef-adeline-grattard-at-aragu</t>
  </si>
  <si>
    <t xml:space="preserve">Chef Adeline Grattard im Aragu - Velaa - Private Island</t>
  </si>
  <si>
    <t xml:space="preserve">output/pages/171_velaa-private-island-maldives/events__velaaprivateisland.com__de-events-news-chef-adeline-grattard-at-aragu.md</t>
  </si>
  <si>
    <t xml:space="preserve">https://www.velaaprivateisland.com/ru/events-news/pop-night-under-the-stars-235</t>
  </si>
  <si>
    <t xml:space="preserve">ÐÐ¾ÑÐ½Ð°Ñ Ð²ÐµÑÐµÑÐ¸Ð½ÐºÐ° Ð¿Ð¾Ð´ Ð·Ð²ÐµÐ·Ð´Ð°Ð¼Ð¸ - ÐÐµÐ»Ð°Ð° - Ð§Ð°ÑÑÐ½ÑÐ¹ Ð¾ÑÑÑÐ¾Ð²</t>
  </si>
  <si>
    <t xml:space="preserve">output/pages/171_velaa-private-island-maldives/events__velaaprivateisland.com__ru-events-news-pop-night-under-the-stars-235.md</t>
  </si>
  <si>
    <t xml:space="preserve">https://www.velaaprivateisland.com/events-news/milan-houser-art-collection-at-velaa</t>
  </si>
  <si>
    <t xml:space="preserve">Milan Houser Art Collection at Velaa - Velaa - Private Island</t>
  </si>
  <si>
    <t xml:space="preserve">output/pages/171_velaa-private-island-maldives/events__velaaprivateisland.com__events-news-milan-houser-art-collection-at-velaa.md</t>
  </si>
  <si>
    <t xml:space="preserve">https://www.velaaprivateisland.com/ru/events-news</t>
  </si>
  <si>
    <t xml:space="preserve">Velaa - Ð¡Ð¾Ð±ÑÑÐ¸Ñ</t>
  </si>
  <si>
    <t xml:space="preserve">output/pages/171_velaa-private-island-maldives/events__velaaprivateisland.com__ru-events-news.md</t>
  </si>
  <si>
    <t xml:space="preserve">https://www.velaaprivateisland.com/de/celebrations</t>
  </si>
  <si>
    <t xml:space="preserve">Velaa - Celebrations</t>
  </si>
  <si>
    <t xml:space="preserve">output/pages/171_velaa-private-island-maldives/wedding__velaaprivateisland.com__de-celebrations.md</t>
  </si>
  <si>
    <t xml:space="preserve">https://www.velaaprivateisland.com/events-news/festive-season-at-velaa</t>
  </si>
  <si>
    <t xml:space="preserve">Festive Season at Velaa - Velaa - Private Island</t>
  </si>
  <si>
    <t xml:space="preserve">output/pages/171_velaa-private-island-maldives/events__velaaprivateisland.com__events-news-festive-season-at-velaa.md</t>
  </si>
  <si>
    <t xml:space="preserve">https://www.velaaprivateisland.com/gallery</t>
  </si>
  <si>
    <t xml:space="preserve">output/pages/171_velaa-private-island-maldives/downloads__velaaprivateisland.com__gallery.md</t>
  </si>
  <si>
    <t xml:space="preserve">https://www.velaaprivateisland.com/ru/events-news/beverley-knight</t>
  </si>
  <si>
    <t xml:space="preserve">Beverley Knight - ÐÐµÐ»Ð°Ð° - Ð§Ð°ÑÑÐ½ÑÐ¹ Ð¾ÑÑÑÐ¾Ð²</t>
  </si>
  <si>
    <t xml:space="preserve">output/pages/171_velaa-private-island-maldives/events__velaaprivateisland.com__ru-events-news-beverley-knight.md</t>
  </si>
  <si>
    <t xml:space="preserve">https://www.velaaprivateisland.com/ru/kids-club</t>
  </si>
  <si>
    <t xml:space="preserve">Velaa - Kids Club</t>
  </si>
  <si>
    <t xml:space="preserve">output/pages/171_velaa-private-island-maldives/kids__velaaprivateisland.com__ru-kids-club.md</t>
  </si>
  <si>
    <t xml:space="preserve">https://www.velaaprivateisland.com/de/events-news/winemaker-dinner-with-ch-teaux-montrose-in-aragu</t>
  </si>
  <si>
    <t xml:space="preserve">Winemaker Dinner with ChÃ¢teaux Montrose in Aragu - Velaa - Private Island</t>
  </si>
  <si>
    <t xml:space="preserve">output/pages/171_velaa-private-island-maldives/events__velaaprivateisland.com__de-events-news-winemaker-dinner-with-ch-teaux-montrose-in-ar.md</t>
  </si>
  <si>
    <t xml:space="preserve">https://www.velaaprivateisland.com/ru/events-news/a-whipple-scrumptious-easter</t>
  </si>
  <si>
    <t xml:space="preserve">A Whipple-Scrumptious Easter - ÐÐµÐ»Ð°Ð° - Ð§Ð°ÑÑÐ½ÑÐ¹ Ð¾ÑÑÑÐ¾Ð²</t>
  </si>
  <si>
    <t xml:space="preserve">output/pages/171_velaa-private-island-maldives/events__velaaprivateisland.com__ru-events-news-a-whipple-scrumptious-easter.md</t>
  </si>
  <si>
    <t xml:space="preserve">https://www.velaaprivateisland.com/de/events-news/heaven-on-earth-returns</t>
  </si>
  <si>
    <t xml:space="preserve">Heaven on Earth Returns - Velaa - Private Island</t>
  </si>
  <si>
    <t xml:space="preserve">output/pages/171_velaa-private-island-maldives/events__velaaprivateisland.com__de-events-news-heaven-on-earth-returns.md</t>
  </si>
  <si>
    <t xml:space="preserve">https://www.velaaprivateisland.com/events-news/velaa-receives-best-of-award-of-excellence-2022</t>
  </si>
  <si>
    <t xml:space="preserve">Velaa Receives Best of Award of Excellence 2022 - Velaa - Private Island</t>
  </si>
  <si>
    <t xml:space="preserve">output/pages/171_velaa-private-island-maldives/events__velaaprivateisland.com__events-news-velaa-receives-best-of-award-of-excellence-2022.md</t>
  </si>
  <si>
    <t xml:space="preserve">https://www.velaaprivateisland.com/magazines/issue-14</t>
  </si>
  <si>
    <t xml:space="preserve">output/pages/171_velaa-private-island-maldives/diving__velaaprivateisland.com__magazines-issue-14.md</t>
  </si>
  <si>
    <t xml:space="preserve">https://www.velaaprivateisland.com/wellbeing</t>
  </si>
  <si>
    <t xml:space="preserve">Velaa - Wellbeing</t>
  </si>
  <si>
    <t xml:space="preserve">output/pages/171_velaa-private-island-maldives/other__velaaprivateisland.com__wellbeing.md</t>
  </si>
  <si>
    <t xml:space="preserve">https://www.vilamendhoo.com/</t>
  </si>
  <si>
    <t xml:space="preserve">Maldives Resorts | Vilamendhoo Maldives Resort Island | Official Site</t>
  </si>
  <si>
    <t xml:space="preserve">output/pages/174_vilamendhoo-island-resort/diving__vilamendhoo.com__home.md</t>
  </si>
  <si>
    <t xml:space="preserve">https://www.velaaprivateisland.com/events-news/the-world-of-fine-wine-with-beans-boughton</t>
  </si>
  <si>
    <t xml:space="preserve">The World OF Fine Wine With Beans Boughton - Velaa - Private Island</t>
  </si>
  <si>
    <t xml:space="preserve">output/pages/171_velaa-private-island-maldives/events__velaaprivateisland.com__events-news-the-world-of-fine-wine-with-beans-boughton.md</t>
  </si>
  <si>
    <t xml:space="preserve">https://www.velaaprivateisland.com/events-news/dragons-at-velaa-this-halloween</t>
  </si>
  <si>
    <t xml:space="preserve">Dragons at Velaa this Halloween - Velaa - Private Island</t>
  </si>
  <si>
    <t xml:space="preserve">output/pages/171_velaa-private-island-maldives/events__velaaprivateisland.com__events-news-dragons-at-velaa-this-halloween.md</t>
  </si>
  <si>
    <t xml:space="preserve">https://www.nivakurumba.com/meetings-incentives-conferences/</t>
  </si>
  <si>
    <t xml:space="preserve">Meetings, Incentives, Conferences &amp; Events | Niva Kurumba Maldives</t>
  </si>
  <si>
    <t xml:space="preserve">output/pages/173_kurumba-maldives/events__nivakurumba.com__meetings-incentives-conferences.md</t>
  </si>
  <si>
    <t xml:space="preserve">https://www.velaaprivateisland.com/events-news/five-star-award-by-forbes-travel-guide-178</t>
  </si>
  <si>
    <t xml:space="preserve">Five Star Award by Forbes Travel Guide - Velaa - Private Island</t>
  </si>
  <si>
    <t xml:space="preserve">output/pages/171_velaa-private-island-maldives/events__velaaprivateisland.com__events-news-five-star-award-by-forbes-travel-guide-178.md</t>
  </si>
  <si>
    <t xml:space="preserve">https://www.vilamendhoo.com/dining/buffet-restaurants/ahima-buffet-restaurant.html</t>
  </si>
  <si>
    <t xml:space="preserve">Ahima Buffet Restaurant | Vilamendhoo Island Resort &amp; Spa</t>
  </si>
  <si>
    <t xml:space="preserve">output/pages/174_vilamendhoo-island-resort/dining__vilamendhoo.com__dining-buffet-restaurants-ahima-buffet-restaurant-html.md</t>
  </si>
  <si>
    <t xml:space="preserve">https://www.velaaprivateisland.com/magazines/issue-01</t>
  </si>
  <si>
    <t xml:space="preserve">output/pages/171_velaa-private-island-maldives/diving__velaaprivateisland.com__magazines-issue-01.md</t>
  </si>
  <si>
    <t xml:space="preserve">https://www.vilamendhoo.com/dive-centre/scuba-diving/continuing-education.html</t>
  </si>
  <si>
    <t xml:space="preserve">Vilamendhoo | Continuing Education</t>
  </si>
  <si>
    <t xml:space="preserve">output/pages/174_vilamendhoo-island-resort/diving__vilamendhoo.com__dive-centre-scuba-diving-continuing-education-html.md</t>
  </si>
  <si>
    <t xml:space="preserve">https://www.velaaprivateisland.com/ru/events-news/taste-of-aragu</t>
  </si>
  <si>
    <t xml:space="preserve">Taste of Aragu - ÐÐµÐ»Ð°Ð° - Ð§Ð°ÑÑÐ½ÑÐ¹ Ð¾ÑÑÑÐ¾Ð²</t>
  </si>
  <si>
    <t xml:space="preserve">output/pages/171_velaa-private-island-maldives/events__velaaprivateisland.com__ru-events-news-taste-of-aragu.md</t>
  </si>
  <si>
    <t xml:space="preserve">https://www.vilamendhoo.com/blog/2021/page/4</t>
  </si>
  <si>
    <t xml:space="preserve">Vilamendhoo Island Blog | This January - Evening Activities</t>
  </si>
  <si>
    <t xml:space="preserve">output/pages/174_vilamendhoo-island-resort/excursions__vilamendhoo.com__blog-2021-page-4.md</t>
  </si>
  <si>
    <t xml:space="preserve">https://www.velaaprivateisland.com/events-news/candlelight-concerts-with-vanity-strings</t>
  </si>
  <si>
    <t xml:space="preserve">Candlelight Concerts with Vanity Strings - Velaa - Private Island</t>
  </si>
  <si>
    <t xml:space="preserve">output/pages/171_velaa-private-island-maldives/events__velaaprivateisland.com__events-news-candlelight-concerts-with-vanity-strings.md</t>
  </si>
  <si>
    <t xml:space="preserve">https://www.velaaprivateisland.com/events-news/julian-eymann-at-velaa</t>
  </si>
  <si>
    <t xml:space="preserve">Julian Eymann at Velaa - Velaa - Private Island</t>
  </si>
  <si>
    <t xml:space="preserve">output/pages/171_velaa-private-island-maldives/events__velaaprivateisland.com__events-news-julian-eymann-at-velaa.md</t>
  </si>
  <si>
    <t xml:space="preserve">https://www.vilamendhoo.com/things-to-do/excursions/sunset-punch-cruise.html</t>
  </si>
  <si>
    <t xml:space="preserve">Sunset Punch Cruise | Vilamendhoo Island Resort &amp; Spa</t>
  </si>
  <si>
    <t xml:space="preserve">output/pages/174_vilamendhoo-island-resort/spa__vilamendhoo.com__things-to-do-excursions-sunset-punch-cruise-html.md</t>
  </si>
  <si>
    <t xml:space="preserve">https://www.velaaprivateisland.com/de/events-news/all-new-armstrong-a-wing-wingfoil</t>
  </si>
  <si>
    <t xml:space="preserve">VÃ¶llig neues Armstrong A-Wing Wingfoil - Velaa - Private Island</t>
  </si>
  <si>
    <t xml:space="preserve">output/pages/171_velaa-private-island-maldives/events__velaaprivateisland.com__de-events-news-all-new-armstrong-a-wing-wingfoil.md</t>
  </si>
  <si>
    <t xml:space="preserve">https://www.vilamendhoo.com/rooms/garden-rooms.html</t>
  </si>
  <si>
    <t xml:space="preserve">Tropical Villas in Vilamendhoo Island Resort &amp; Spa | Maldives Bungalow</t>
  </si>
  <si>
    <t xml:space="preserve">output/pages/174_vilamendhoo-island-resort/spa__vilamendhoo.com__rooms-garden-rooms-html.md</t>
  </si>
  <si>
    <t xml:space="preserve">https://www.velaaprivateisland.com/magazines/issue-16</t>
  </si>
  <si>
    <t xml:space="preserve">output/pages/171_velaa-private-island-maldives/diving__velaaprivateisland.com__magazines-issue-16.md</t>
  </si>
  <si>
    <t xml:space="preserve">https://www.vilamendhoo.com/things-to-do/excursions.html</t>
  </si>
  <si>
    <t xml:space="preserve">Maldives Excursions | Vilamendhoo Island Resort &amp; Spa</t>
  </si>
  <si>
    <t xml:space="preserve">output/pages/174_vilamendhoo-island-resort/spa__vilamendhoo.com__things-to-do-excursions-html.md</t>
  </si>
  <si>
    <t xml:space="preserve">https://www.velaaprivateisland.com/ru/events-news/santas-arrival-at-velaa</t>
  </si>
  <si>
    <t xml:space="preserve">Santa's Arrival at Velaa - ÐÐµÐ»Ð°Ð° - Ð§Ð°ÑÑÐ½ÑÐ¹ Ð¾ÑÑÑÐ¾Ð²</t>
  </si>
  <si>
    <t xml:space="preserve">output/pages/171_velaa-private-island-maldives/events__velaaprivateisland.com__ru-events-news-santas-arrival-at-velaa.md</t>
  </si>
  <si>
    <t xml:space="preserve">https://www.velaaprivateisland.com/villas/beach-pool-house</t>
  </si>
  <si>
    <t xml:space="preserve">Beach Pool House - Velaa - Private Island</t>
  </si>
  <si>
    <t xml:space="preserve">output/pages/171_velaa-private-island-maldives/villas__velaaprivateisland.com__villas-beach-pool-house.md</t>
  </si>
  <si>
    <t xml:space="preserve">https://www.velaaprivateisland.com/ru/villas/sunset-deluxe-water-pool-villa</t>
  </si>
  <si>
    <t xml:space="preserve">Ð¡ÐºÐ²Ð¾ÑÐµÑÐ½Ð¸ÐºÐ¸ Deluxe Ñ Ð²Ð¾Ð´Ñ - Velaa - Ð§Ð°ÑÑÐ½ÑÐ¹ Ð¾ÑÑÑÐ¾Ð²</t>
  </si>
  <si>
    <t xml:space="preserve">output/pages/171_velaa-private-island-maldives/villas__velaaprivateisland.com__ru-villas-sunset-deluxe-water-pool-villa.md</t>
  </si>
  <si>
    <t xml:space="preserve">https://www.velaaprivateisland.com/de/events-news/delamotte-salon-tiano-nareno-winemakers-dinner-in-aragu-170</t>
  </si>
  <si>
    <t xml:space="preserve">Delamotte Salon &amp; Tiano Nareno Winemaker-Dinner in Aragu - Velaa - Private Island</t>
  </si>
  <si>
    <t xml:space="preserve">output/pages/171_velaa-private-island-maldives/events__velaaprivateisland.com__de-events-news-delamotte-salon-tiano-nareno-winemakers-dinne.md</t>
  </si>
  <si>
    <t xml:space="preserve">https://www.velaaprivateisland.com/ru/events-news/louisa-johnson-performs-at-velaa</t>
  </si>
  <si>
    <t xml:space="preserve">ÐÑÐ¸Ð·Ð° ÐÐ¶Ð¾Ð½ÑÐ¾Ð½ Ð²ÑÑÑÑÐ¿Ð°ÐµÑ Ð² ÐÐµÐ»Ð°Ð° - ÐÐµÐ»Ð°Ð° - Ð§Ð°ÑÑÐ½ÑÐ¹ Ð¾ÑÑÑÐ¾Ð²</t>
  </si>
  <si>
    <t xml:space="preserve">output/pages/171_velaa-private-island-maldives/events__velaaprivateisland.com__ru-events-news-louisa-johnson-performs-at-velaa.md</t>
  </si>
  <si>
    <t xml:space="preserve">https://www.velaaprivateisland.com/de/wellbeing</t>
  </si>
  <si>
    <t xml:space="preserve">output/pages/171_velaa-private-island-maldives/other__velaaprivateisland.com__de-wellbeing.md</t>
  </si>
  <si>
    <t xml:space="preserve">https://villaresorts.com/villa-nautica/</t>
  </si>
  <si>
    <t xml:space="preserve">Villa Nautica Maldives Resort | Official Website</t>
  </si>
  <si>
    <t xml:space="preserve">output/pages/175_villa-nautica-paradise-island/diving__villaresorts.com__villa-nautica.md</t>
  </si>
  <si>
    <t xml:space="preserve">https://www.velaaprivateisland.com/de/events-news/practitioner-thomas-andersen-at-velaa</t>
  </si>
  <si>
    <t xml:space="preserve">Practitioner Thomas Andersen at Velaa - Velaa - Private Island</t>
  </si>
  <si>
    <t xml:space="preserve">output/pages/171_velaa-private-island-maldives/events__velaaprivateisland.com__de-events-news-practitioner-thomas-andersen-at-velaa.md</t>
  </si>
  <si>
    <t xml:space="preserve">https://www.velaaprivateisland.com/de/events-news/a-dance-spectacular-with-dtna</t>
  </si>
  <si>
    <t xml:space="preserve">A Dance Spectacular with DTNA - Velaa - Private Island</t>
  </si>
  <si>
    <t xml:space="preserve">output/pages/171_velaa-private-island-maldives/events__velaaprivateisland.com__de-events-news-a-dance-spectacular-with-dtna.md</t>
  </si>
  <si>
    <t xml:space="preserve">https://www.vilamendhoo.com/blog/2020/08</t>
  </si>
  <si>
    <t xml:space="preserve">Vilamendhoo Island Blog | Vilamendhoo Island Resort &amp; Spa Wins 2020 TripAdvisor Travelers’ Choice Award</t>
  </si>
  <si>
    <t xml:space="preserve">output/pages/174_vilamendhoo-island-resort/spa__vilamendhoo.com__blog-2020-08.md</t>
  </si>
  <si>
    <t xml:space="preserve">https://villaresorts.com/villa-park/</t>
  </si>
  <si>
    <t xml:space="preserve">Villa Park Maldives Resort | Official Website</t>
  </si>
  <si>
    <t xml:space="preserve">output/pages/176_villa-park-sun-island/diving__villaresorts.com__villa-park.md</t>
  </si>
  <si>
    <t xml:space="preserve">https://www.velaaprivateisland.com/events-news/paco-p-rez-at-velaa-private-island</t>
  </si>
  <si>
    <t xml:space="preserve">output/pages/171_velaa-private-island-maldives/events__velaaprivateisland.com__events-news-paco-p-rez-at-velaa-private-island.md</t>
  </si>
  <si>
    <t xml:space="preserve">https://villaresorts.com/activity/crows-nest/</t>
  </si>
  <si>
    <t xml:space="preserve">Crow's Nest | Villa Resorts</t>
  </si>
  <si>
    <t xml:space="preserve">output/pages/175_villa-nautica-paradise-island/excursions__villaresorts.com__activity-crows-nest.md</t>
  </si>
  <si>
    <t xml:space="preserve">https://www.velaaprivateisland.com/de/events-news/chateau-beausejour-winemakers-dinner-in-aragu</t>
  </si>
  <si>
    <t xml:space="preserve">Winzer-Dinner im ChÃ¢teau BeausÃ©jour in Aragu - Velaa - Private Island</t>
  </si>
  <si>
    <t xml:space="preserve">output/pages/171_velaa-private-island-maldives/events__velaaprivateisland.com__de-events-news-chateau-beausejour-winemakers-dinner-in-aragu.md</t>
  </si>
  <si>
    <t xml:space="preserve">https://villaresorts.com/villa-park/accommodation/sunset-water-villa/</t>
  </si>
  <si>
    <t xml:space="preserve">Sunset Water Villa | Villa Park Resort Maldives</t>
  </si>
  <si>
    <t xml:space="preserve">output/pages/175_villa-nautica-paradise-island/diving__villaresorts.com__villa-park-accommodation-sunset-water-villa.md</t>
  </si>
  <si>
    <t xml:space="preserve">https://www.velaaprivateisland.com/events-news/chef-adeline-grattard-at-aragu</t>
  </si>
  <si>
    <t xml:space="preserve">Chef Adeline Grattard At Aragu - Velaa - Private Island</t>
  </si>
  <si>
    <t xml:space="preserve">output/pages/171_velaa-private-island-maldives/events__velaaprivateisland.com__events-news-chef-adeline-grattard-at-aragu.md</t>
  </si>
  <si>
    <t xml:space="preserve">output/pages/176_villa-park-sun-island/excursions__villaresorts.com__activity-crows-nest.md</t>
  </si>
  <si>
    <t xml:space="preserve">https://www.velaaprivateisland.com/events-news/jazz-night-seafood-extravaganza</t>
  </si>
  <si>
    <t xml:space="preserve">Jazz Night &amp; Seafood Extravaganza - Velaa - Private Island</t>
  </si>
  <si>
    <t xml:space="preserve">output/pages/171_velaa-private-island-maldives/events__velaaprivateisland.com__events-news-jazz-night-seafood-extravaganza.md</t>
  </si>
  <si>
    <t xml:space="preserve">https://villaresorts.com/villa-nautica/occasions/celebrations/</t>
  </si>
  <si>
    <t xml:space="preserve">Celebrations | Villa Nautica Resort Maldives</t>
  </si>
  <si>
    <t xml:space="preserve">output/pages/175_villa-nautica-paradise-island/wedding__villaresorts.com__villa-nautica-occasions-celebrations.md</t>
  </si>
  <si>
    <t xml:space="preserve">output/pages/176_villa-park-sun-island/diving__villaresorts.com__villa-park-accommodation-sunset-water-villa.md</t>
  </si>
  <si>
    <t xml:space="preserve">https://www.velaaprivateisland.com/ru/events-news/carmen-opera</t>
  </si>
  <si>
    <t xml:space="preserve">Carmen Opera - ÐÐµÐ»Ð°Ð° - Ð§Ð°ÑÑÐ½ÑÐ¹ Ð¾ÑÑÑÐ¾Ð²</t>
  </si>
  <si>
    <t xml:space="preserve">output/pages/171_velaa-private-island-maldives/events__velaaprivateisland.com__ru-events-news-carmen-opera.md</t>
  </si>
  <si>
    <t xml:space="preserve">https://villaresorts.com/villa-nautica/accommodation/beach-villa/</t>
  </si>
  <si>
    <t xml:space="preserve">Private Beach Villa | Villa Nautica Resort Maldives</t>
  </si>
  <si>
    <t xml:space="preserve">output/pages/175_villa-nautica-paradise-island/diving__villaresorts.com__villa-nautica-accommodation-beach-villa.md</t>
  </si>
  <si>
    <t xml:space="preserve">https://www.vilamendhoo.com/offers/early-bird-offer.html</t>
  </si>
  <si>
    <t xml:space="preserve">Maldives Holiday Deals | Early Bird Offer | Vilamendhoo Maldives Resort Island</t>
  </si>
  <si>
    <t xml:space="preserve">output/pages/174_vilamendhoo-island-resort/diving__vilamendhoo.com__offers-early-bird-offer-html.md</t>
  </si>
  <si>
    <t xml:space="preserve">https://www.velaaprivateisland.com/de/magazine</t>
  </si>
  <si>
    <t xml:space="preserve">Velaa - Magazines</t>
  </si>
  <si>
    <t xml:space="preserve">output/pages/171_velaa-private-island-maldives/other__velaaprivateisland.com__de-magazine.md</t>
  </si>
  <si>
    <t xml:space="preserve">output/pages/176_villa-park-sun-island/wedding__villaresorts.com__villa-nautica-occasions-celebrations.md</t>
  </si>
  <si>
    <t xml:space="preserve">https://villaresorts.com/villa-park/occasions/honeymoons/</t>
  </si>
  <si>
    <t xml:space="preserve">Honeymoons | Villa Resorts</t>
  </si>
  <si>
    <t xml:space="preserve">output/pages/175_villa-nautica-paradise-island/wedding__villaresorts.com__villa-park-occasions-honeymoons.md</t>
  </si>
  <si>
    <t xml:space="preserve">output/pages/176_villa-park-sun-island/diving__villaresorts.com__villa-nautica-accommodation-beach-villa.md</t>
  </si>
  <si>
    <t xml:space="preserve">https://www.velaaprivateisland.com/ru/events-news/kate-zdobnova-at-velaa-private-island</t>
  </si>
  <si>
    <t xml:space="preserve">Kate Zdobnova at Velaa Private Island - ÐÐµÐ»Ð°Ð° - Ð§Ð°ÑÑÐ½ÑÐ¹ Ð¾ÑÑÑÐ¾Ð²</t>
  </si>
  <si>
    <t xml:space="preserve">output/pages/171_velaa-private-island-maldives/events__velaaprivateisland.com__ru-events-news-kate-zdobnova-at-velaa-private-island.md</t>
  </si>
  <si>
    <t xml:space="preserve">https://villaresorts.com/villa-haven/location/</t>
  </si>
  <si>
    <t xml:space="preserve">Location | Villa Resorts</t>
  </si>
  <si>
    <t xml:space="preserve">output/pages/175_villa-nautica-paradise-island/villas__villaresorts.com__villa-haven-location.md</t>
  </si>
  <si>
    <t xml:space="preserve">https://www.vilamendhoo.com/blog/category/travel-guide/page/2</t>
  </si>
  <si>
    <t xml:space="preserve">Wellness Experiences To Try On Your Maldives Getaway | Vilamendhoo Island Resort &amp; Spa - South Ari Atoll, Maldives</t>
  </si>
  <si>
    <t xml:space="preserve">output/pages/174_vilamendhoo-island-resort/spa__vilamendhoo.com__blog-category-travel-guide-page-2.md</t>
  </si>
  <si>
    <t xml:space="preserve">output/pages/176_villa-park-sun-island/wedding__villaresorts.com__villa-park-occasions-honeymoons.md</t>
  </si>
  <si>
    <t xml:space="preserve">https://www.velaaprivateisland.com/ru/events-news/welcome-2021-with-ayom</t>
  </si>
  <si>
    <t xml:space="preserve">Welcome 2021 with AYOM - ÐÐµÐ»Ð°Ð° - Ð§Ð°ÑÑÐ½ÑÐ¹ Ð¾ÑÑÑÐ¾Ð²</t>
  </si>
  <si>
    <t xml:space="preserve">output/pages/171_velaa-private-island-maldives/events__velaaprivateisland.com__ru-events-news-welcome-2021-with-ayom.md</t>
  </si>
  <si>
    <t xml:space="preserve">https://villaresorts.com/villa-nautica/meetings-and-conferences/</t>
  </si>
  <si>
    <t xml:space="preserve">Meeting Room | Villa Nautica Resort Maldives</t>
  </si>
  <si>
    <t xml:space="preserve">output/pages/175_villa-nautica-paradise-island/events__villaresorts.com__villa-nautica-meetings-and-conferences.md</t>
  </si>
  <si>
    <t xml:space="preserve">https://www.velaaprivateisland.com/ru/events-news/festive-finale-gala-dinner-171</t>
  </si>
  <si>
    <t xml:space="preserve">ÐÑÐ°Ð·Ð´Ð½Ð¸ÑÐ½ÑÐ¹ ÑÐ¸Ð½Ð°Ð»ÑÐ½ÑÐ¹ Ð³Ð°Ð»Ð°-ÑÐ¶Ð¸Ð½ - ÐÐµÐ»Ð°Ð° - Ð§Ð°ÑÑÐ½ÑÐ¹ Ð¾ÑÑÑÐ¾Ð²</t>
  </si>
  <si>
    <t xml:space="preserve">output/pages/171_velaa-private-island-maldives/events__velaaprivateisland.com__ru-events-news-festive-finale-gala-dinner-171.md</t>
  </si>
  <si>
    <t xml:space="preserve">output/pages/176_villa-park-sun-island/villas__villaresorts.com__villa-haven-location.md</t>
  </si>
  <si>
    <t xml:space="preserve">https://www.velaaprivateisland.com/de/events-news/tatler-best-100-hotels-asia</t>
  </si>
  <si>
    <t xml:space="preserve">Tatler Beste 100 Hotels Asien - Velaa - Private Island</t>
  </si>
  <si>
    <t xml:space="preserve">output/pages/171_velaa-private-island-maldives/events__velaaprivateisland.com__de-events-news-tatler-best-100-hotels-asia.md</t>
  </si>
  <si>
    <t xml:space="preserve">https://villaresorts.com/royal-island/accommodation/beach-pool-villa/</t>
  </si>
  <si>
    <t xml:space="preserve">Beach Pool Villa | Villa Resorts</t>
  </si>
  <si>
    <t xml:space="preserve">output/pages/175_villa-nautica-paradise-island/villas__villaresorts.com__royal-island-accommodation-beach-pool-villa.md</t>
  </si>
  <si>
    <t xml:space="preserve">https://www.nivakurumba.com/experiences/</t>
  </si>
  <si>
    <t xml:space="preserve">Activities In Maldives Island | Experiences | Niva Kurumba Maldives</t>
  </si>
  <si>
    <t xml:space="preserve">output/pages/173_kurumba-maldives/diving__nivakurumba.com__experiences.md</t>
  </si>
  <si>
    <t xml:space="preserve">https://www.vilamendhoo.com/facilities/gift-shop.html</t>
  </si>
  <si>
    <t xml:space="preserve">Maldives Souvenirs | Gift Shop at Vilamendhoo Island Resort &amp; Spa</t>
  </si>
  <si>
    <t xml:space="preserve">output/pages/174_vilamendhoo-island-resort/spa__vilamendhoo.com__facilities-gift-shop-html.md</t>
  </si>
  <si>
    <t xml:space="preserve">https://www.velaaprivateisland.com/events-news/new-hammam-in-nirolhu-private-residence</t>
  </si>
  <si>
    <t xml:space="preserve">New Hammam in Nirolhu Private Residence - Velaa - Private Island</t>
  </si>
  <si>
    <t xml:space="preserve">output/pages/171_velaa-private-island-maldives/events__velaaprivateisland.com__events-news-new-hammam-in-nirolhu-private-residence.md</t>
  </si>
  <si>
    <t xml:space="preserve">output/pages/176_villa-park-sun-island/events__villaresorts.com__villa-nautica-meetings-and-conferences.md</t>
  </si>
  <si>
    <t xml:space="preserve">https://www.velaaprivateisland.com/de/events-news/velaa-welcomes-cirque-macabre-this-halloween</t>
  </si>
  <si>
    <t xml:space="preserve">Velaa begrÃ¼Ãt Cirque Macabre zu Halloween - Velaa - Private Island</t>
  </si>
  <si>
    <t xml:space="preserve">output/pages/171_velaa-private-island-maldives/events__velaaprivateisland.com__de-events-news-velaa-welcomes-cirque-macabre-this-halloween.md</t>
  </si>
  <si>
    <t xml:space="preserve">https://www.nivakurumba.com/privacy-policy/</t>
  </si>
  <si>
    <t xml:space="preserve">Privacy Policy | Niva Kurumba Maldives</t>
  </si>
  <si>
    <t xml:space="preserve">output/pages/173_kurumba-maldives/diving__nivakurumba.com__privacy-policy.md</t>
  </si>
  <si>
    <t xml:space="preserve">output/pages/176_villa-park-sun-island/villas__villaresorts.com__royal-island-accommodation-beach-pool-villa.md</t>
  </si>
  <si>
    <t xml:space="preserve">https://www.velaaprivateisland.com/ru/events-news/ticket-to-fabulous-velaas-nye-celebration</t>
  </si>
  <si>
    <t xml:space="preserve">"ÐÐ¸Ð»ÐµÑ Ð½Ð° Ð¤Ð°Ð±ÑÐ»Ñ" ÐÑÐ°Ð·Ð´Ð½Ð¾Ð²Ð°Ð½Ð¸Ðµ ÐÐ¾Ð²Ð¾Ð³Ð¾ ÐÐ¾Ð´Ð° Ð² ÐÐµÐ»Ð°Ð° - ÐÐµÐ»Ð°Ð° - Ð§Ð°ÑÑÐ½ÑÐ</t>
  </si>
  <si>
    <t xml:space="preserve">output/pages/171_velaa-private-island-maldives/wedding__velaaprivateisland.com__ru-events-news-ticket-to-fabulous-velaas-nye-celebration.md</t>
  </si>
  <si>
    <t xml:space="preserve">https://villaresorts.com/royal-island/dining/maakanaa/</t>
  </si>
  <si>
    <t xml:space="preserve">Maakana Restaurant | Royal Island Resort, Maldives</t>
  </si>
  <si>
    <t xml:space="preserve">output/pages/175_villa-nautica-paradise-island/dining__villaresorts.com__royal-island-dining-maakanaa.md</t>
  </si>
  <si>
    <t xml:space="preserve">https://www.velaaprivateisland.com/events-news/world-travel-awards-2021</t>
  </si>
  <si>
    <t xml:space="preserve">World Travel Awards 2021 - Velaa - Private Island</t>
  </si>
  <si>
    <t xml:space="preserve">output/pages/171_velaa-private-island-maldives/events__velaaprivateisland.com__events-news-world-travel-awards-2021.md</t>
  </si>
  <si>
    <t xml:space="preserve">https://www.vilamendhoo.com/blog/2020/page/3</t>
  </si>
  <si>
    <t xml:space="preserve">2020 Maldives Dive Guide | Vilamendhoo Island Resort &amp; Spa Blog</t>
  </si>
  <si>
    <t xml:space="preserve">output/pages/174_vilamendhoo-island-resort/spa__vilamendhoo.com__blog-2020-page-3.md</t>
  </si>
  <si>
    <t xml:space="preserve">https://villaresorts.com/villa-haven/offers/</t>
  </si>
  <si>
    <t xml:space="preserve">Offers &amp; Packages | Villa Haven Resort Maldives</t>
  </si>
  <si>
    <t xml:space="preserve">output/pages/175_villa-nautica-paradise-island/diving__villaresorts.com__villa-haven-offers.md</t>
  </si>
  <si>
    <t xml:space="preserve">output/pages/176_villa-park-sun-island/dining__villaresorts.com__royal-island-dining-maakanaa.md</t>
  </si>
  <si>
    <t xml:space="preserve">https://www.vilamendhoo.com/sitemap.html</t>
  </si>
  <si>
    <t xml:space="preserve">Vilamendhoo Island Resort &amp; Spa | Sitemap</t>
  </si>
  <si>
    <t xml:space="preserve">output/pages/174_vilamendhoo-island-resort/spa__vilamendhoo.com__sitemap-html.md</t>
  </si>
  <si>
    <t xml:space="preserve">output/pages/175_villa-nautica-paradise-island/diving__villaresorts.com__villa-park.md</t>
  </si>
  <si>
    <t xml:space="preserve">https://www.vilamendhoo.com/blog/2021/04</t>
  </si>
  <si>
    <t xml:space="preserve">It Is the Island for Dive, Romance, and Family Holidays | Vilamendhoo Island Resort &amp; Spa Maldives</t>
  </si>
  <si>
    <t xml:space="preserve">output/pages/174_vilamendhoo-island-resort/wedding__vilamendhoo.com__blog-2021-04.md</t>
  </si>
  <si>
    <t xml:space="preserve">output/pages/176_villa-park-sun-island/diving__villaresorts.com__villa-haven-offers.md</t>
  </si>
  <si>
    <t xml:space="preserve">https://www.vilamendhoo.com/blog/2021/02</t>
  </si>
  <si>
    <t xml:space="preserve">Destination Weddings in the Maldives | Vilamendhoo Island Resort &amp; Spa</t>
  </si>
  <si>
    <t xml:space="preserve">output/pages/174_vilamendhoo-island-resort/wedding__vilamendhoo.com__blog-2021-02.md</t>
  </si>
  <si>
    <t xml:space="preserve">https://www.vilamendhoo.com/blog/category/things-to-do</t>
  </si>
  <si>
    <t xml:space="preserve">Top Family-friendly Excursions in the Maldives | Vilamendhoo Island Resort &amp; Spa</t>
  </si>
  <si>
    <t xml:space="preserve">output/pages/174_vilamendhoo-island-resort/spa__vilamendhoo.com__blog-category-things-to-do.md</t>
  </si>
  <si>
    <t xml:space="preserve">https://villaresorts.com/villa-nautica/accommodation/compare-villas/</t>
  </si>
  <si>
    <t xml:space="preserve">Compare villas - Villa Nautica | Villa Resorts</t>
  </si>
  <si>
    <t xml:space="preserve">output/pages/175_villa-nautica-paradise-island/villas__villaresorts.com__villa-nautica-accommodation-compare-villas.md</t>
  </si>
  <si>
    <t xml:space="preserve">output/pages/176_villa-park-sun-island/villas__villaresorts.com__villa-nautica-accommodation-compare-villas.md</t>
  </si>
  <si>
    <t xml:space="preserve">https://villaresorts.com/villa-nautica/accommodation/one-bedroom-ocean-suite-with-pool/</t>
  </si>
  <si>
    <t xml:space="preserve">Ocean Suite Pool Villa | Villa Nautica Resort Maldives</t>
  </si>
  <si>
    <t xml:space="preserve">output/pages/175_villa-nautica-paradise-island/diving__villaresorts.com__villa-nautica-accommodation-one-bedroom-ocean-suite-with-poo.md</t>
  </si>
  <si>
    <t xml:space="preserve">output/pages/176_villa-park-sun-island/diving__villaresorts.com__villa-nautica-accommodation-one-bedroom-ocean-suite-with-poo.md</t>
  </si>
  <si>
    <t xml:space="preserve">https://www.vilamendhoo.com/dining/a-la-carte-restaurants/asian-wok-restaurant-bar.html</t>
  </si>
  <si>
    <t xml:space="preserve">Asian Wok Restaurant | Vilamendhoo Island Resort &amp; Spa | Menu</t>
  </si>
  <si>
    <t xml:space="preserve">output/pages/174_vilamendhoo-island-resort/dining__vilamendhoo.com__dining-a-la-carte-restaurants-asian-wok-restaurant-bar-html.md</t>
  </si>
  <si>
    <t xml:space="preserve">https://villaresorts.com/villa-nautica/dining/</t>
  </si>
  <si>
    <t xml:space="preserve">Restaurants &amp; Bars | Villa Nautica Resort Maldives</t>
  </si>
  <si>
    <t xml:space="preserve">output/pages/175_villa-nautica-paradise-island/dining__villaresorts.com__villa-nautica-dining.md</t>
  </si>
  <si>
    <t xml:space="preserve">https://www.vilamendhoo.com/travel-agents.html</t>
  </si>
  <si>
    <t xml:space="preserve">Maldives Booking All Inclusive | Vilamendhoo Island Resort &amp; Spa</t>
  </si>
  <si>
    <t xml:space="preserve">output/pages/174_vilamendhoo-island-resort/spa__vilamendhoo.com__travel-agents-html.md</t>
  </si>
  <si>
    <t xml:space="preserve">output/pages/176_villa-park-sun-island/dining__villaresorts.com__villa-nautica-dining.md</t>
  </si>
  <si>
    <t xml:space="preserve">https://www.vilamendhoo.com/blog/2021/08</t>
  </si>
  <si>
    <t xml:space="preserve">Your Safe Island of Adventure is Waiting for Your Arrival! | Vilamendhoo Island Resort &amp; Spa, South Ari Atoll, Maldives</t>
  </si>
  <si>
    <t xml:space="preserve">output/pages/174_vilamendhoo-island-resort/spa__vilamendhoo.com__blog-2021-08.md</t>
  </si>
  <si>
    <t xml:space="preserve">https://villaresorts.com/blog/packing-essentials-for-your-trip-to-the-maldives/</t>
  </si>
  <si>
    <t xml:space="preserve">Packing essentials for your trip to the Maldives | Villa Resorts</t>
  </si>
  <si>
    <t xml:space="preserve">output/pages/175_villa-nautica-paradise-island/diving__villaresorts.com__blog-packing-essentials-for-your-trip-to-the-maldives.md</t>
  </si>
  <si>
    <t xml:space="preserve">output/pages/176_villa-park-sun-island/diving__villaresorts.com__blog-packing-essentials-for-your-trip-to-the-maldives.md</t>
  </si>
  <si>
    <t xml:space="preserve">https://www.vilamendhoo.com/dining/buffet-restaurants/funama-buffet-restaurant.html</t>
  </si>
  <si>
    <t xml:space="preserve">Funama Buffet Restaurant | Vilamendhoo Island Resort &amp; Spa</t>
  </si>
  <si>
    <t xml:space="preserve">output/pages/174_vilamendhoo-island-resort/dining__vilamendhoo.com__dining-buffet-restaurants-funama-buffet-restaurant-html.md</t>
  </si>
  <si>
    <t xml:space="preserve">https://villaresorts.com/royal-island/dining/raabondhi/</t>
  </si>
  <si>
    <t xml:space="preserve">Raabondhi Restaurant | Royal Island Resort, Maldives</t>
  </si>
  <si>
    <t xml:space="preserve">output/pages/175_villa-nautica-paradise-island/dining__villaresorts.com__royal-island-dining-raabondhi.md</t>
  </si>
  <si>
    <t xml:space="preserve">https://www.vilamendhoo.com/spa.html</t>
  </si>
  <si>
    <t xml:space="preserve">Duniye Spa at Vilamendhoo Island Resort &amp; Spa | Maldives Spa Resorts</t>
  </si>
  <si>
    <t xml:space="preserve">output/pages/174_vilamendhoo-island-resort/spa__vilamendhoo.com__spa-html.md</t>
  </si>
  <si>
    <t xml:space="preserve">https://www.vilamendhoo.com/about-us/careers.html</t>
  </si>
  <si>
    <t xml:space="preserve">Careers at Vilamendhoo Island Resort &amp; Spa | Hotel Jobs in Maldives</t>
  </si>
  <si>
    <t xml:space="preserve">output/pages/174_vilamendhoo-island-resort/spa__vilamendhoo.com__about-us-careers-html.md</t>
  </si>
  <si>
    <t xml:space="preserve">output/pages/176_villa-park-sun-island/dining__villaresorts.com__royal-island-dining-raabondhi.md</t>
  </si>
  <si>
    <t xml:space="preserve">https://villaresorts.com/villa-nautica/contact/</t>
  </si>
  <si>
    <t xml:space="preserve">Contact Us | Villa Nautica Resort Maldives</t>
  </si>
  <si>
    <t xml:space="preserve">output/pages/175_villa-nautica-paradise-island/diving__villaresorts.com__villa-nautica-contact.md</t>
  </si>
  <si>
    <t xml:space="preserve">https://www.vilamendhoo.com/blog/category/family-travel</t>
  </si>
  <si>
    <t xml:space="preserve">output/pages/174_vilamendhoo-island-resort/spa__vilamendhoo.com__blog-category-family-travel.md</t>
  </si>
  <si>
    <t xml:space="preserve">output/pages/176_villa-park-sun-island/diving__villaresorts.com__villa-nautica-contact.md</t>
  </si>
  <si>
    <t xml:space="preserve">https://www.vilamendhoo.com/things-to-do/excursions/dhangethi-island-excursion.html</t>
  </si>
  <si>
    <t xml:space="preserve">Island Hopping Maldives | Vilamendhoo Island | Dhangethi Island Excursion</t>
  </si>
  <si>
    <t xml:space="preserve">output/pages/174_vilamendhoo-island-resort/diving__vilamendhoo.com__things-to-do-excursions-dhangethi-island-excursion-html.md</t>
  </si>
  <si>
    <t xml:space="preserve">https://villaresorts.com/royal-island/accommodation/</t>
  </si>
  <si>
    <t xml:space="preserve">Royal Island Maldives Resort | Beach Villas &amp; Suites</t>
  </si>
  <si>
    <t xml:space="preserve">output/pages/175_villa-nautica-paradise-island/diving__villaresorts.com__royal-island-accommodation.md</t>
  </si>
  <si>
    <t xml:space="preserve">https://www.vilamendhoo.com/blog/category/special-offers</t>
  </si>
  <si>
    <t xml:space="preserve">Special Offers for Your Vacation at Vilamendhoo</t>
  </si>
  <si>
    <t xml:space="preserve">output/pages/174_vilamendhoo-island-resort/offers__vilamendhoo.com__blog-category-special-offers.md</t>
  </si>
  <si>
    <t xml:space="preserve">output/pages/176_villa-park-sun-island/diving__villaresorts.com__royal-island-accommodation.md</t>
  </si>
  <si>
    <t xml:space="preserve">https://villaresorts.com/royal-island/</t>
  </si>
  <si>
    <t xml:space="preserve">Royal Island Maldives Resort | Official Website</t>
  </si>
  <si>
    <t xml:space="preserve">output/pages/177_royal-island-resort-and-spa/diving__villaresorts.com__royal-island.md</t>
  </si>
  <si>
    <t xml:space="preserve">https://villaresorts.com/royal-island/starfish-kids-club/</t>
  </si>
  <si>
    <t xml:space="preserve">Starfish Kids Club | Villa Resorts</t>
  </si>
  <si>
    <t xml:space="preserve">output/pages/175_villa-nautica-paradise-island/kids__villaresorts.com__royal-island-starfish-kids-club.md</t>
  </si>
  <si>
    <t xml:space="preserve">https://www.vilamendhoo.com/blog/category/wellness</t>
  </si>
  <si>
    <t xml:space="preserve">Vilamendhoo Island Blog | Maldivian Bliss, Women &amp; Men’s Wellness Retreat - 4 Nights/5 Days at Vilamendhoo Island</t>
  </si>
  <si>
    <t xml:space="preserve">output/pages/174_vilamendhoo-island-resort/dining__vilamendhoo.com__blog-category-wellness.md</t>
  </si>
  <si>
    <t xml:space="preserve">https://www.vilamendhoo.com/offers.html</t>
  </si>
  <si>
    <t xml:space="preserve">Maldives Package Deals | Vilamendhoo Island Resort &amp; Spa | Offers</t>
  </si>
  <si>
    <t xml:space="preserve">output/pages/174_vilamendhoo-island-resort/spa__vilamendhoo.com__offers-html.md</t>
  </si>
  <si>
    <t xml:space="preserve">output/pages/176_villa-park-sun-island/kids__villaresorts.com__royal-island-starfish-kids-club.md</t>
  </si>
  <si>
    <t xml:space="preserve">output/pages/177_royal-island-resort-and-spa/excursions__villaresorts.com__activity-crows-nest.md</t>
  </si>
  <si>
    <t xml:space="preserve">https://www.vilamendhoo.com/blog/2021/09</t>
  </si>
  <si>
    <t xml:space="preserve">In Photos: World Tourism Day 2021 Celebration at Vilamendhoo Island Resort &amp; Spa, Maldives</t>
  </si>
  <si>
    <t xml:space="preserve">output/pages/174_vilamendhoo-island-resort/wedding__vilamendhoo.com__blog-2021-09.md</t>
  </si>
  <si>
    <t xml:space="preserve">https://www.vilamendhoo.com/promos/contact</t>
  </si>
  <si>
    <t xml:space="preserve">Vilamendhoo | Promos</t>
  </si>
  <si>
    <t xml:space="preserve">output/pages/174_vilamendhoo-island-resort/other__vilamendhoo.com__promos-contact.md</t>
  </si>
  <si>
    <t xml:space="preserve">output/pages/177_royal-island-resort-and-spa/diving__villaresorts.com__villa-park-accommodation-sunset-water-villa.md</t>
  </si>
  <si>
    <t xml:space="preserve">https://www.vilamendhoo.com/dining/all-inclusive-package.html</t>
  </si>
  <si>
    <t xml:space="preserve">All Inclusive Dine Around Package | Vilamendhoo Island | All Inclusive Resorts Maldives</t>
  </si>
  <si>
    <t xml:space="preserve">output/pages/174_vilamendhoo-island-resort/dining__vilamendhoo.com__dining-all-inclusive-package-html.md</t>
  </si>
  <si>
    <t xml:space="preserve">https://villaresorts.com/villa-park/occasions/meetings-and-conferences/</t>
  </si>
  <si>
    <t xml:space="preserve">Meetings and Conferences | Villa Park Resort Maldives</t>
  </si>
  <si>
    <t xml:space="preserve">output/pages/175_villa-nautica-paradise-island/events__villaresorts.com__villa-park-occasions-meetings-and-conferences.md</t>
  </si>
  <si>
    <t xml:space="preserve">output/pages/176_villa-park-sun-island/events__villaresorts.com__villa-park-occasions-meetings-and-conferences.md</t>
  </si>
  <si>
    <t xml:space="preserve">output/pages/177_royal-island-resort-and-spa/wedding__villaresorts.com__villa-nautica-occasions-celebrations.md</t>
  </si>
  <si>
    <t xml:space="preserve">output/pages/177_royal-island-resort-and-spa/diving__villaresorts.com__villa-nautica-accommodation-beach-villa.md</t>
  </si>
  <si>
    <t xml:space="preserve">https://www.vilamendhoo.com/blog/2019/page/2</t>
  </si>
  <si>
    <t xml:space="preserve">A Perfect Vacation in Vilamendhoo Island Resort &amp; Spa</t>
  </si>
  <si>
    <t xml:space="preserve">output/pages/174_vilamendhoo-island-resort/spa__vilamendhoo.com__blog-2019-page-2.md</t>
  </si>
  <si>
    <t xml:space="preserve">https://www.vilamendhoo.com/rooms/tropical-villas.html</t>
  </si>
  <si>
    <t xml:space="preserve">output/pages/174_vilamendhoo-island-resort/spa__vilamendhoo.com__rooms-tropical-villas-html.md</t>
  </si>
  <si>
    <t xml:space="preserve">output/pages/177_royal-island-resort-and-spa/wedding__villaresorts.com__villa-park-occasions-honeymoons.md</t>
  </si>
  <si>
    <t xml:space="preserve">https://www.vilamendhoo.com/blog/2022/06</t>
  </si>
  <si>
    <t xml:space="preserve">Vilamendhoo Island Blog | Halfway Into The Year And 3 Awards Already!</t>
  </si>
  <si>
    <t xml:space="preserve">output/pages/174_vilamendhoo-island-resort/overview__vilamendhoo.com__blog-2022-06.md</t>
  </si>
  <si>
    <t xml:space="preserve">https://villaresorts.com/activity/hanifaru-bay/</t>
  </si>
  <si>
    <t xml:space="preserve">Hanifaru Bay | Villa Resorts</t>
  </si>
  <si>
    <t xml:space="preserve">output/pages/175_villa-nautica-paradise-island/excursions__villaresorts.com__activity-hanifaru-bay.md</t>
  </si>
  <si>
    <t xml:space="preserve">output/pages/176_villa-park-sun-island/excursions__villaresorts.com__activity-hanifaru-bay.md</t>
  </si>
  <si>
    <t xml:space="preserve">output/pages/177_royal-island-resort-and-spa/villas__villaresorts.com__villa-haven-location.md</t>
  </si>
  <si>
    <t xml:space="preserve">https://villaresorts.com/villa-nautica/press-pot/</t>
  </si>
  <si>
    <t xml:space="preserve">Press &amp; Pot | Villa Resorts</t>
  </si>
  <si>
    <t xml:space="preserve">output/pages/175_villa-nautica-paradise-island/villas__villaresorts.com__villa-nautica-press-pot.md</t>
  </si>
  <si>
    <t xml:space="preserve">output/pages/176_villa-park-sun-island/villas__villaresorts.com__villa-nautica-press-pot.md</t>
  </si>
  <si>
    <t xml:space="preserve">https://www.vilamendhoo.com/things-to-do/water-sports/catamaran.html</t>
  </si>
  <si>
    <t xml:space="preserve">Catamaran Sailing Maldives | Caramaran at Vilamendhoo Island Resort</t>
  </si>
  <si>
    <t xml:space="preserve">output/pages/174_vilamendhoo-island-resort/diving__vilamendhoo.com__things-to-do-water-sports-catamaran-html.md</t>
  </si>
  <si>
    <t xml:space="preserve">output/pages/177_royal-island-resort-and-spa/events__villaresorts.com__villa-nautica-meetings-and-conferences.md</t>
  </si>
  <si>
    <t xml:space="preserve">https://www.vilamendhoo.com/blog/2020/page/2</t>
  </si>
  <si>
    <t xml:space="preserve">output/pages/174_vilamendhoo-island-resort/spa__vilamendhoo.com__blog-2020-page-2.md</t>
  </si>
  <si>
    <t xml:space="preserve">https://villaresorts.com/villa-park/family-activities/</t>
  </si>
  <si>
    <t xml:space="preserve">Family Activities at Villa Park | Villa Resorts</t>
  </si>
  <si>
    <t xml:space="preserve">output/pages/175_villa-nautica-paradise-island/excursions__villaresorts.com__villa-park-family-activities.md</t>
  </si>
  <si>
    <t xml:space="preserve">output/pages/176_villa-park-sun-island/excursions__villaresorts.com__villa-park-family-activities.md</t>
  </si>
  <si>
    <t xml:space="preserve">output/pages/177_royal-island-resort-and-spa/villas__villaresorts.com__royal-island-accommodation-beach-pool-villa.md</t>
  </si>
  <si>
    <t xml:space="preserve">https://www.vilamendhoo.com/blog/category/message-from-general-manager/page/2</t>
  </si>
  <si>
    <t xml:space="preserve">Vilamendhoo Island Blog | We Have An Exciting Lineup of Events for April</t>
  </si>
  <si>
    <t xml:space="preserve">output/pages/174_vilamendhoo-island-resort/events__vilamendhoo.com__blog-category-message-from-general-manager-page-2.md</t>
  </si>
  <si>
    <t xml:space="preserve">https://www.vilamendhoo.com/things-to-do/water-sports/kayaking.html</t>
  </si>
  <si>
    <t xml:space="preserve">Kayaking in Maldives | Vilamendhoo Island Resort &amp; Spa | Kayaking</t>
  </si>
  <si>
    <t xml:space="preserve">output/pages/174_vilamendhoo-island-resort/spa__vilamendhoo.com__things-to-do-water-sports-kayaking-html.md</t>
  </si>
  <si>
    <t xml:space="preserve">https://villaresorts.com/villa-nautica/experiences/excursions/</t>
  </si>
  <si>
    <t xml:space="preserve">Excursions | Villa Nautica Resort Maldives</t>
  </si>
  <si>
    <t xml:space="preserve">output/pages/175_villa-nautica-paradise-island/diving__villaresorts.com__villa-nautica-experiences-excursions.md</t>
  </si>
  <si>
    <t xml:space="preserve">output/pages/176_villa-park-sun-island/diving__villaresorts.com__villa-nautica-experiences-excursions.md</t>
  </si>
  <si>
    <t xml:space="preserve">https://www.vilamendhoo.com/blog/2020/06</t>
  </si>
  <si>
    <t xml:space="preserve">Vilamendhoo Island Blog | How to celebrate Global Wellness Day</t>
  </si>
  <si>
    <t xml:space="preserve">output/pages/174_vilamendhoo-island-resort/wedding__vilamendhoo.com__blog-2020-06.md</t>
  </si>
  <si>
    <t xml:space="preserve">https://www.vilamendhoo.com/blog/category/message-from-general-manager</t>
  </si>
  <si>
    <t xml:space="preserve">Vilamendhoo Island Blog | Dive Into the Fun at Vilamendhoo</t>
  </si>
  <si>
    <t xml:space="preserve">output/pages/174_vilamendhoo-island-resort/diving__vilamendhoo.com__blog-category-message-from-general-manager.md</t>
  </si>
  <si>
    <t xml:space="preserve">https://villaresorts.com/two-bedroom-family-beach-villa/</t>
  </si>
  <si>
    <t xml:space="preserve">Two-bedroom Family Beach Villa | Villa Resorts</t>
  </si>
  <si>
    <t xml:space="preserve">output/pages/175_villa-nautica-paradise-island/kids__villaresorts.com__two-bedroom-family-beach-villa.md</t>
  </si>
  <si>
    <t xml:space="preserve">https://www.vilamendhoo.com/blog/category/sustainability</t>
  </si>
  <si>
    <t xml:space="preserve">Vilamendhoo Island Resort &amp; Spa Celebrates World Environment Day &amp; World Oceans Day 2021 in the Maldives</t>
  </si>
  <si>
    <t xml:space="preserve">output/pages/174_vilamendhoo-island-resort/wedding__vilamendhoo.com__blog-category-sustainability.md</t>
  </si>
  <si>
    <t xml:space="preserve">output/pages/177_royal-island-resort-and-spa/dining__villaresorts.com__royal-island-dining-maakanaa.md</t>
  </si>
  <si>
    <t xml:space="preserve">output/pages/176_villa-park-sun-island/kids__villaresorts.com__two-bedroom-family-beach-villa.md</t>
  </si>
  <si>
    <t xml:space="preserve">https://villaresorts.com/royal-island/accommodation/sunset-beach-villa/</t>
  </si>
  <si>
    <t xml:space="preserve">Sunset Beach Villa | Royal Island Resort, Maldives</t>
  </si>
  <si>
    <t xml:space="preserve">output/pages/175_villa-nautica-paradise-island/diving__villaresorts.com__royal-island-accommodation-sunset-beach-villa.md</t>
  </si>
  <si>
    <t xml:space="preserve">output/pages/177_royal-island-resort-and-spa/diving__villaresorts.com__villa-haven-offers.md</t>
  </si>
  <si>
    <t xml:space="preserve">output/pages/176_villa-park-sun-island/diving__villaresorts.com__royal-island-accommodation-sunset-beach-villa.md</t>
  </si>
  <si>
    <t xml:space="preserve">https://www.vilamendhoo.com/blog/category/snorkelling-diving</t>
  </si>
  <si>
    <t xml:space="preserve">output/pages/174_vilamendhoo-island-resort/spa__vilamendhoo.com__blog-category-snorkelling-diving.md</t>
  </si>
  <si>
    <t xml:space="preserve">https://villaresorts.com/blog/the-best-time-to-visit-the-maldives-a-year-round-paradise/</t>
  </si>
  <si>
    <t xml:space="preserve">The best time to visit the Maldives: A year-round paradise | Villa Resorts</t>
  </si>
  <si>
    <t xml:space="preserve">output/pages/175_villa-nautica-paradise-island/diving__villaresorts.com__blog-the-best-time-to-visit-the-maldives-a-year-round-paradi.md</t>
  </si>
  <si>
    <t xml:space="preserve">output/pages/177_royal-island-resort-and-spa/diving__villaresorts.com__villa-park.md</t>
  </si>
  <si>
    <t xml:space="preserve">output/pages/176_villa-park-sun-island/diving__villaresorts.com__blog-the-best-time-to-visit-the-maldives-a-year-round-paradi.md</t>
  </si>
  <si>
    <t xml:space="preserve">https://www.vilamendhoo.com/blog/category/uncategorized</t>
  </si>
  <si>
    <t xml:space="preserve">Vilamendhoo Island Blog | Welcome to the Eternal Summer at Vilamendhoo</t>
  </si>
  <si>
    <t xml:space="preserve">output/pages/174_vilamendhoo-island-resort/overview__vilamendhoo.com__blog-category-uncategorized.md</t>
  </si>
  <si>
    <t xml:space="preserve">https://www.vilamendhoo.com/dive-centre/water-sports/jet-ski.html</t>
  </si>
  <si>
    <t xml:space="preserve">Jet Ski Maldives | Jet Skiing at Vilamendhoo Island Resort &amp; Spa</t>
  </si>
  <si>
    <t xml:space="preserve">output/pages/174_vilamendhoo-island-resort/spa__vilamendhoo.com__dive-centre-water-sports-jet-ski-html.md</t>
  </si>
  <si>
    <t xml:space="preserve">https://www.sunsiyam.com/siyam-world/</t>
  </si>
  <si>
    <t xml:space="preserve">Siyam World | 5-star Luxury All Inclusive Resort in Maldives</t>
  </si>
  <si>
    <t xml:space="preserve">output/pages/179_siyam-world-maldives/diving__sunsiyam.com__siyam-world.md</t>
  </si>
  <si>
    <t xml:space="preserve">https://villaresorts.com/villa-park/accommodation/sun-villa/</t>
  </si>
  <si>
    <t xml:space="preserve">Sun Villa | Villa Park Resort Maldives</t>
  </si>
  <si>
    <t xml:space="preserve">output/pages/175_villa-nautica-paradise-island/diving__villaresorts.com__villa-park-accommodation-sun-villa.md</t>
  </si>
  <si>
    <t xml:space="preserve">output/pages/176_villa-park-sun-island/diving__villaresorts.com__villa-park-accommodation-sun-villa.md</t>
  </si>
  <si>
    <t xml:space="preserve">https://villaresorts.com/villa-nautica/dining/captains-bar/</t>
  </si>
  <si>
    <t xml:space="preserve">Captains Bar | Villa Nautica Resort Maldives</t>
  </si>
  <si>
    <t xml:space="preserve">output/pages/175_villa-nautica-paradise-island/dining__villaresorts.com__villa-nautica-dining-captains-bar.md</t>
  </si>
  <si>
    <t xml:space="preserve">output/pages/177_royal-island-resort-and-spa/villas__villaresorts.com__villa-nautica-accommodation-compare-villas.md</t>
  </si>
  <si>
    <t xml:space="preserve">output/pages/176_villa-park-sun-island/dining__villaresorts.com__villa-nautica-dining-captains-bar.md</t>
  </si>
  <si>
    <t xml:space="preserve">https://villaresorts.com/royal-island/experiences/land-sports/</t>
  </si>
  <si>
    <t xml:space="preserve">Land Sports | Royal Island Resort, Maldives</t>
  </si>
  <si>
    <t xml:space="preserve">output/pages/175_villa-nautica-paradise-island/diving__villaresorts.com__royal-island-experiences-land-sports.md</t>
  </si>
  <si>
    <t xml:space="preserve">https://www.sunsiyam.com/siyam-world/experiences/ultimate-football-camps/</t>
  </si>
  <si>
    <t xml:space="preserve">Football Camps at Siyam World Maldives | Train in Paradise</t>
  </si>
  <si>
    <t xml:space="preserve">output/pages/179_siyam-world-maldives/diving__sunsiyam.com__siyam-world-experiences-ultimate-football-camps.md</t>
  </si>
  <si>
    <t xml:space="preserve">output/pages/177_royal-island-resort-and-spa/diving__villaresorts.com__villa-nautica-accommodation-one-bedroom-ocean-suite-with-poo.md</t>
  </si>
  <si>
    <t xml:space="preserve">https://www.vilamendhoo.com/dining/a-la-carte-restaurants/hot-rock-restaurant.html</t>
  </si>
  <si>
    <t xml:space="preserve">Faru Restaurant | Vilamendhoo Island Resort &amp; Spa | Menu</t>
  </si>
  <si>
    <t xml:space="preserve">output/pages/174_vilamendhoo-island-resort/dining__vilamendhoo.com__dining-a-la-carte-restaurants-hot-rock-restaurant-html.md</t>
  </si>
  <si>
    <t xml:space="preserve">https://www.sunsiyam.com/siyam-world/gallery/</t>
  </si>
  <si>
    <t xml:space="preserve">Our Gallery | Siyam World Luxury Resort, Maldives</t>
  </si>
  <si>
    <t xml:space="preserve">output/pages/179_siyam-world-maldives/diving__sunsiyam.com__siyam-world-gallery.md</t>
  </si>
  <si>
    <t xml:space="preserve">https://www.vilamendhoo.com/blog/2020/05</t>
  </si>
  <si>
    <t xml:space="preserve">Vilamendhoo Island Blog | Vilamendhoo is re-certified for the seventh year in HACCP</t>
  </si>
  <si>
    <t xml:space="preserve">output/pages/174_vilamendhoo-island-resort/events__vilamendhoo.com__blog-2020-05.md</t>
  </si>
  <si>
    <t xml:space="preserve">output/pages/176_villa-park-sun-island/diving__villaresorts.com__royal-island-experiences-land-sports.md</t>
  </si>
  <si>
    <t xml:space="preserve">https://www.sunsiyam.com/siyam-world/leisure-activities/diving/</t>
  </si>
  <si>
    <t xml:space="preserve">Diving in the Maldives | Siyam World Luxury All Inclusive Resort</t>
  </si>
  <si>
    <t xml:space="preserve">output/pages/179_siyam-world-maldives/diving__sunsiyam.com__siyam-world-leisure-activities-diving.md</t>
  </si>
  <si>
    <t xml:space="preserve">https://www.vilamendhoo.com/romance/symbolic-renewal-of-vows.html</t>
  </si>
  <si>
    <t xml:space="preserve">Symbolic Renewal of Vows | Vilamendhoo Island | Maldives Wedding</t>
  </si>
  <si>
    <t xml:space="preserve">output/pages/174_vilamendhoo-island-resort/wedding__vilamendhoo.com__romance-symbolic-renewal-of-vows-html.md</t>
  </si>
  <si>
    <t xml:space="preserve">https://villaresorts.com/blog/a-food-lovers-guide-to-dining-across-villa-resorts/</t>
  </si>
  <si>
    <t xml:space="preserve">A Foodie’s Guide to Dining in the Maldives | Villa Resorts</t>
  </si>
  <si>
    <t xml:space="preserve">output/pages/175_villa-nautica-paradise-island/dining__villaresorts.com__blog-a-food-lovers-guide-to-dining-across-villa-resorts.md</t>
  </si>
  <si>
    <t xml:space="preserve">output/pages/177_royal-island-resort-and-spa/dining__villaresorts.com__villa-nautica-dining.md</t>
  </si>
  <si>
    <t xml:space="preserve">output/pages/176_villa-park-sun-island/dining__villaresorts.com__blog-a-food-lovers-guide-to-dining-across-villa-resorts.md</t>
  </si>
  <si>
    <t xml:space="preserve">https://www.vilamendhoo.com/blog/category/meet-the-team</t>
  </si>
  <si>
    <t xml:space="preserve">Meet The Vilamendhoo Team: Farheen, Assistant Guest Service Manager</t>
  </si>
  <si>
    <t xml:space="preserve">output/pages/174_vilamendhoo-island-resort/other__vilamendhoo.com__blog-category-meet-the-team.md</t>
  </si>
  <si>
    <t xml:space="preserve">https://villaresorts.com/villa-haven/experiences-at-villa-haven/destination-dining/</t>
  </si>
  <si>
    <t xml:space="preserve">Private Dining Experiences | Villa Haven Resort Maldives</t>
  </si>
  <si>
    <t xml:space="preserve">output/pages/175_villa-nautica-paradise-island/dining__villaresorts.com__villa-haven-experiences-at-villa-haven-destination-dining.md</t>
  </si>
  <si>
    <t xml:space="preserve">output/pages/177_royal-island-resort-and-spa/diving__villaresorts.com__blog-packing-essentials-for-your-trip-to-the-maldives.md</t>
  </si>
  <si>
    <t xml:space="preserve">https://www.vilamendhoo.com/blog/2021/11</t>
  </si>
  <si>
    <t xml:space="preserve">Vilamendhoo Island Blog | Come and Soak in the Sun Before the Year Ends!</t>
  </si>
  <si>
    <t xml:space="preserve">output/pages/174_vilamendhoo-island-resort/overview__vilamendhoo.com__blog-2021-11.md</t>
  </si>
  <si>
    <t xml:space="preserve">output/pages/176_villa-park-sun-island/dining__villaresorts.com__villa-haven-experiences-at-villa-haven-destination-dining.md</t>
  </si>
  <si>
    <t xml:space="preserve">https://www.vilamendhoo.com/blog/2021</t>
  </si>
  <si>
    <t xml:space="preserve">Vilamendhoo Island Blog | It’s Already December and the Month to Celebrate</t>
  </si>
  <si>
    <t xml:space="preserve">output/pages/174_vilamendhoo-island-resort/wedding__vilamendhoo.com__blog-2021.md</t>
  </si>
  <si>
    <t xml:space="preserve">https://villaresorts.com/content/dream-location/</t>
  </si>
  <si>
    <t xml:space="preserve">Dream location | Villa Resorts</t>
  </si>
  <si>
    <t xml:space="preserve">output/pages/175_villa-nautica-paradise-island/villas__villaresorts.com__content-dream-location.md</t>
  </si>
  <si>
    <t xml:space="preserve">output/pages/177_royal-island-resort-and-spa/dining__villaresorts.com__royal-island-dining-raabondhi.md</t>
  </si>
  <si>
    <t xml:space="preserve">output/pages/176_villa-park-sun-island/villas__villaresorts.com__content-dream-location.md</t>
  </si>
  <si>
    <t xml:space="preserve">https://villaresorts.com/villa-park/accommodation/two-bedroom-beach-pool-villa/</t>
  </si>
  <si>
    <t xml:space="preserve">Two Bedroom Beach Pool Villa | Villa Park Resort Maldives</t>
  </si>
  <si>
    <t xml:space="preserve">output/pages/175_villa-nautica-paradise-island/diving__villaresorts.com__villa-park-accommodation-two-bedroom-beach-pool-villa.md</t>
  </si>
  <si>
    <t xml:space="preserve">output/pages/177_royal-island-resort-and-spa/diving__villaresorts.com__villa-nautica-contact.md</t>
  </si>
  <si>
    <t xml:space="preserve">output/pages/176_villa-park-sun-island/diving__villaresorts.com__villa-park-accommodation-two-bedroom-beach-pool-villa.md</t>
  </si>
  <si>
    <t xml:space="preserve">output/pages/177_royal-island-resort-and-spa/diving__villaresorts.com__royal-island-accommodation.md</t>
  </si>
  <si>
    <t xml:space="preserve">https://www.sunsiyam.com/siyam-world/accommodation/</t>
  </si>
  <si>
    <t xml:space="preserve">Beach &amp; Water Villas in the Maldives | Siyam World</t>
  </si>
  <si>
    <t xml:space="preserve">output/pages/179_siyam-world-maldives/diving__sunsiyam.com__siyam-world-accommodation.md</t>
  </si>
  <si>
    <t xml:space="preserve">https://villaresorts.com/villa-haven/dining/husk/</t>
  </si>
  <si>
    <t xml:space="preserve">Husk | Villa Resorts</t>
  </si>
  <si>
    <t xml:space="preserve">output/pages/175_villa-nautica-paradise-island/dining__villaresorts.com__villa-haven-dining-husk.md</t>
  </si>
  <si>
    <t xml:space="preserve">output/pages/177_royal-island-resort-and-spa/kids__villaresorts.com__royal-island-starfish-kids-club.md</t>
  </si>
  <si>
    <t xml:space="preserve">output/pages/176_villa-park-sun-island/dining__villaresorts.com__villa-haven-dining-husk.md</t>
  </si>
  <si>
    <t xml:space="preserve">https://villaresorts.com/villa-nautica/experiences/</t>
  </si>
  <si>
    <t xml:space="preserve">Experiences | Villa Nautica Resort Maldives</t>
  </si>
  <si>
    <t xml:space="preserve">output/pages/175_villa-nautica-paradise-island/diving__villaresorts.com__villa-nautica-experiences.md</t>
  </si>
  <si>
    <t xml:space="preserve">https://www.sunsiyam.com/siyam-world/experiences/thrilling-jet-car/</t>
  </si>
  <si>
    <t xml:space="preserve">Jet Car Experience | Siyam World</t>
  </si>
  <si>
    <t xml:space="preserve">output/pages/179_siyam-world-maldives/excursions__sunsiyam.com__siyam-world-experiences-thrilling-jet-car.md</t>
  </si>
  <si>
    <t xml:space="preserve">https://www.sunsiyam.com/siyam-world/restaurants-bars/</t>
  </si>
  <si>
    <t xml:space="preserve">Maldives Restaurants &amp; Bars | Siyam World All Inclusive Resort</t>
  </si>
  <si>
    <t xml:space="preserve">output/pages/179_siyam-world-maldives/dining__sunsiyam.com__siyam-world-restaurants-bars.md</t>
  </si>
  <si>
    <t xml:space="preserve">output/pages/176_villa-park-sun-island/diving__villaresorts.com__villa-nautica-experiences.md</t>
  </si>
  <si>
    <t xml:space="preserve">https://villaresorts.com/newsletter-sign-up/newsletter-thank-you/</t>
  </si>
  <si>
    <t xml:space="preserve">Newsletter - thank you | Villa Resorts</t>
  </si>
  <si>
    <t xml:space="preserve">output/pages/175_villa-nautica-paradise-island/villas__villaresorts.com__newsletter-sign-up-newsletter-thank-you.md</t>
  </si>
  <si>
    <t xml:space="preserve">output/pages/177_royal-island-resort-and-spa/events__villaresorts.com__villa-park-occasions-meetings-and-conferences.md</t>
  </si>
  <si>
    <t xml:space="preserve">https://www.sunsiyam.com/siyam-world/spa-wellness/</t>
  </si>
  <si>
    <t xml:space="preserve">Veyo Spa | Wellness Retreat Maldives | Siyam World Resort</t>
  </si>
  <si>
    <t xml:space="preserve">output/pages/179_siyam-world-maldives/dining__sunsiyam.com__siyam-world-spa-wellness.md</t>
  </si>
  <si>
    <t xml:space="preserve">https://www.sunsiyam.com/siyam-world/offers/fall-into-paradise-offer/</t>
  </si>
  <si>
    <t xml:space="preserve">Fall into Paradise | Autumn Offer | Siyam World</t>
  </si>
  <si>
    <t xml:space="preserve">output/pages/179_siyam-world-maldives/offers__sunsiyam.com__siyam-world-offers-fall-into-paradise-offer.md</t>
  </si>
  <si>
    <t xml:space="preserve">output/pages/176_villa-park-sun-island/villas__villaresorts.com__newsletter-sign-up-newsletter-thank-you.md</t>
  </si>
  <si>
    <t xml:space="preserve">https://villaresorts.com/activity/moonlight-cruise/</t>
  </si>
  <si>
    <t xml:space="preserve">Moonlight cruise | Villa Resorts</t>
  </si>
  <si>
    <t xml:space="preserve">output/pages/175_villa-nautica-paradise-island/excursions__villaresorts.com__activity-moonlight-cruise.md</t>
  </si>
  <si>
    <t xml:space="preserve">https://www.sunsiyam.com/siyam-world/leisure-activities/</t>
  </si>
  <si>
    <t xml:space="preserve">Maldives Adventures | Activities &amp; Watersports | Siyam World</t>
  </si>
  <si>
    <t xml:space="preserve">output/pages/179_siyam-world-maldives/diving__sunsiyam.com__siyam-world-leisure-activities.md</t>
  </si>
  <si>
    <t xml:space="preserve">output/pages/176_villa-park-sun-island/excursions__villaresorts.com__activity-moonlight-cruise.md</t>
  </si>
  <si>
    <t xml:space="preserve">https://villaresorts.com/villa-nautica/diwali/</t>
  </si>
  <si>
    <t xml:space="preserve">Diwali Celebrations at Villa Nautica Resort Maldives</t>
  </si>
  <si>
    <t xml:space="preserve">output/pages/175_villa-nautica-paradise-island/wedding__villaresorts.com__villa-nautica-diwali.md</t>
  </si>
  <si>
    <t xml:space="preserve">output/pages/176_villa-park-sun-island/wedding__villaresorts.com__villa-nautica-diwali.md</t>
  </si>
  <si>
    <t xml:space="preserve">https://www.sunsiyam.com/siyam-world/experiences/football-escapes/</t>
  </si>
  <si>
    <t xml:space="preserve">Football Escapes | Siyam World Maldives</t>
  </si>
  <si>
    <t xml:space="preserve">output/pages/179_siyam-world-maldives/diving__sunsiyam.com__siyam-world-experiences-football-escapes.md</t>
  </si>
  <si>
    <t xml:space="preserve">https://www.sunsiyam.com/siyam-world/experiences/water-world/</t>
  </si>
  <si>
    <t xml:space="preserve">Maldives Water Park | Siyam World</t>
  </si>
  <si>
    <t xml:space="preserve">output/pages/179_siyam-world-maldives/diving__sunsiyam.com__siyam-world-experiences-water-world.md</t>
  </si>
  <si>
    <t xml:space="preserve">output/pages/177_royal-island-resort-and-spa/excursions__villaresorts.com__activity-hanifaru-bay.md</t>
  </si>
  <si>
    <t xml:space="preserve">https://www.sunsiyam.com/siyam-world/experiences/rent-a-moke/</t>
  </si>
  <si>
    <t xml:space="preserve">Car Rental Maldives: Moke Adventure | Sun Siyam Resorts</t>
  </si>
  <si>
    <t xml:space="preserve">output/pages/179_siyam-world-maldives/diving__sunsiyam.com__siyam-world-experiences-rent-a-moke.md</t>
  </si>
  <si>
    <t xml:space="preserve">https://villaresorts.com/villa-nautica/accommodation/water-villa-with-whirlpool/</t>
  </si>
  <si>
    <t xml:space="preserve">Water Villa &amp; Whirpool | Villa Nautica Resort Maldives</t>
  </si>
  <si>
    <t xml:space="preserve">output/pages/175_villa-nautica-paradise-island/diving__villaresorts.com__villa-nautica-accommodation-water-villa-with-whirlpool.md</t>
  </si>
  <si>
    <t xml:space="preserve">output/pages/177_royal-island-resort-and-spa/villas__villaresorts.com__villa-nautica-press-pot.md</t>
  </si>
  <si>
    <t xml:space="preserve">output/pages/176_villa-park-sun-island/diving__villaresorts.com__villa-nautica-accommodation-water-villa-with-whirlpool.md</t>
  </si>
  <si>
    <t xml:space="preserve">https://villaresorts.com/awards-recognitions/</t>
  </si>
  <si>
    <t xml:space="preserve">Awards &amp; Recognitions | Villa Resorts Maldives</t>
  </si>
  <si>
    <t xml:space="preserve">output/pages/175_villa-nautica-paradise-island/diving__villaresorts.com__awards-recognitions.md</t>
  </si>
  <si>
    <t xml:space="preserve">output/pages/177_royal-island-resort-and-spa/excursions__villaresorts.com__villa-park-family-activities.md</t>
  </si>
  <si>
    <t xml:space="preserve">https://www.sunsiyam.com/siyam-world/leisure-activities/recreation/</t>
  </si>
  <si>
    <t xml:space="preserve">Things to Do in the Maldives | Siyam World Luxury Resort</t>
  </si>
  <si>
    <t xml:space="preserve">output/pages/179_siyam-world-maldives/dining__sunsiyam.com__siyam-world-leisure-activities-recreation.md</t>
  </si>
  <si>
    <t xml:space="preserve">output/pages/176_villa-park-sun-island/diving__villaresorts.com__awards-recognitions.md</t>
  </si>
  <si>
    <t xml:space="preserve">https://villaresorts.com/villa-park/about-us/location/</t>
  </si>
  <si>
    <t xml:space="preserve">Location | Villa Park Resort Maldives</t>
  </si>
  <si>
    <t xml:space="preserve">output/pages/175_villa-nautica-paradise-island/diving__villaresorts.com__villa-park-about-us-location.md</t>
  </si>
  <si>
    <t xml:space="preserve">output/pages/177_royal-island-resort-and-spa/diving__villaresorts.com__villa-nautica-experiences-excursions.md</t>
  </si>
  <si>
    <t xml:space="preserve">output/pages/176_villa-park-sun-island/diving__villaresorts.com__villa-park-about-us-location.md</t>
  </si>
  <si>
    <t xml:space="preserve">output/pages/177_royal-island-resort-and-spa/kids__villaresorts.com__two-bedroom-family-beach-villa.md</t>
  </si>
  <si>
    <t xml:space="preserve">https://www.sunsiyam.com/siyam-world/experiences/</t>
  </si>
  <si>
    <t xml:space="preserve">Maldives Experiences &amp; Attractions at Siyam World</t>
  </si>
  <si>
    <t xml:space="preserve">output/pages/179_siyam-world-maldives/diving__sunsiyam.com__siyam-world-experiences.md</t>
  </si>
  <si>
    <t xml:space="preserve">https://villaresorts.com/villa-haven/experiences-at-villa-haven/excursions/</t>
  </si>
  <si>
    <t xml:space="preserve">Excursions | Villa Haven Resort Maldives</t>
  </si>
  <si>
    <t xml:space="preserve">output/pages/175_villa-nautica-paradise-island/diving__villaresorts.com__villa-haven-experiences-at-villa-haven-excursions.md</t>
  </si>
  <si>
    <t xml:space="preserve">output/pages/177_royal-island-resort-and-spa/diving__villaresorts.com__royal-island-accommodation-sunset-beach-villa.md</t>
  </si>
  <si>
    <t xml:space="preserve">https://www.sunsiyam.com/siyam-world/experiences/gaadiya/</t>
  </si>
  <si>
    <t xml:space="preserve">Gaadiya | Siyam World Resort &amp; Water-park</t>
  </si>
  <si>
    <t xml:space="preserve">output/pages/179_siyam-world-maldives/excursions__sunsiyam.com__siyam-world-experiences-gaadiya.md</t>
  </si>
  <si>
    <t xml:space="preserve">output/pages/176_villa-park-sun-island/diving__villaresorts.com__villa-haven-experiences-at-villa-haven-excursions.md</t>
  </si>
  <si>
    <t xml:space="preserve">output/pages/177_royal-island-resort-and-spa/diving__villaresorts.com__blog-the-best-time-to-visit-the-maldives-a-year-round-paradi.md</t>
  </si>
  <si>
    <t xml:space="preserve">https://villaresorts.com/contact/</t>
  </si>
  <si>
    <t xml:space="preserve">Contact Us | Villa Resorts, Maldives</t>
  </si>
  <si>
    <t xml:space="preserve">output/pages/175_villa-nautica-paradise-island/diving__villaresorts.com__contact.md</t>
  </si>
  <si>
    <t xml:space="preserve">output/pages/177_royal-island-resort-and-spa/diving__villaresorts.com__villa-park-accommodation-sun-villa.md</t>
  </si>
  <si>
    <t xml:space="preserve">output/pages/176_villa-park-sun-island/diving__villaresorts.com__contact.md</t>
  </si>
  <si>
    <t xml:space="preserve">https://www.sunsiyam.com/siyam-world/experiences/asana-yoga/</t>
  </si>
  <si>
    <t xml:space="preserve">Yoga in Maldives | Siyam World All Inclusive Resort</t>
  </si>
  <si>
    <t xml:space="preserve">output/pages/179_siyam-world-maldives/spa__sunsiyam.com__siyam-world-experiences-asana-yoga.md</t>
  </si>
  <si>
    <t xml:space="preserve">https://villaresorts.com/villa-nautica/dining/bageecha/</t>
  </si>
  <si>
    <t xml:space="preserve">Bageecha Main Restaurant | Villa Nautica Resort Maldives</t>
  </si>
  <si>
    <t xml:space="preserve">output/pages/175_villa-nautica-paradise-island/dining__villaresorts.com__villa-nautica-dining-bageecha.md</t>
  </si>
  <si>
    <t xml:space="preserve">output/pages/177_royal-island-resort-and-spa/dining__villaresorts.com__villa-nautica-dining-captains-bar.md</t>
  </si>
  <si>
    <t xml:space="preserve">output/pages/176_villa-park-sun-island/dining__villaresorts.com__villa-nautica-dining-bageecha.md</t>
  </si>
  <si>
    <t xml:space="preserve">https://www.sunsiyam.com/siyam-world/experiences/padel-tennis/</t>
  </si>
  <si>
    <t xml:space="preserve">Padel Tennis in Maldives | Siyam World</t>
  </si>
  <si>
    <t xml:space="preserve">output/pages/179_siyam-world-maldives/diving__sunsiyam.com__siyam-world-experiences-padel-tennis.md</t>
  </si>
  <si>
    <t xml:space="preserve">https://villaresorts.com/blog/maldivian-magic-experiencing-the-off-season/</t>
  </si>
  <si>
    <t xml:space="preserve">Maldivian Magic: Experiencing the Off-Season | Villa Resorts</t>
  </si>
  <si>
    <t xml:space="preserve">output/pages/175_villa-nautica-paradise-island/villas__villaresorts.com__blog-maldivian-magic-experiencing-the-off-season.md</t>
  </si>
  <si>
    <t xml:space="preserve">output/pages/177_royal-island-resort-and-spa/diving__villaresorts.com__royal-island-experiences-land-sports.md</t>
  </si>
  <si>
    <t xml:space="preserve">output/pages/176_villa-park-sun-island/villas__villaresorts.com__blog-maldivian-magic-experiencing-the-off-season.md</t>
  </si>
  <si>
    <t xml:space="preserve">https://villaresorts.com/villa-nautica/about-us/</t>
  </si>
  <si>
    <t xml:space="preserve">About Villa Nautica | Villa Resorts</t>
  </si>
  <si>
    <t xml:space="preserve">output/pages/175_villa-nautica-paradise-island/villas__villaresorts.com__villa-nautica-about-us.md</t>
  </si>
  <si>
    <t xml:space="preserve">output/pages/177_royal-island-resort-and-spa/dining__villaresorts.com__blog-a-food-lovers-guide-to-dining-across-villa-resorts.md</t>
  </si>
  <si>
    <t xml:space="preserve">https://www.sunsiyam.com/siyam-world/offers/honeymoon-offer/</t>
  </si>
  <si>
    <t xml:space="preserve">Honeymoon Offer | Siyam World Resort, Maldives</t>
  </si>
  <si>
    <t xml:space="preserve">output/pages/179_siyam-world-maldives/wedding__sunsiyam.com__siyam-world-offers-honeymoon-offer.md</t>
  </si>
  <si>
    <t xml:space="preserve">output/pages/176_villa-park-sun-island/villas__villaresorts.com__villa-nautica-about-us.md</t>
  </si>
  <si>
    <t xml:space="preserve">https://villaresorts.com/blog/why-sustainability-is-vital-for-the-maldives-future/</t>
  </si>
  <si>
    <t xml:space="preserve">Why sustainability is vital for the Maldives' future | Villa Resorts</t>
  </si>
  <si>
    <t xml:space="preserve">output/pages/175_villa-nautica-paradise-island/diving__villaresorts.com__blog-why-sustainability-is-vital-for-the-maldives-future.md</t>
  </si>
  <si>
    <t xml:space="preserve">https://www.sunsiyam.com/siyam-world/experiences/mokes/</t>
  </si>
  <si>
    <t xml:space="preserve">output/pages/179_siyam-world-maldives/diving__sunsiyam.com__siyam-world-experiences-mokes.md</t>
  </si>
  <si>
    <t xml:space="preserve">output/pages/177_royal-island-resort-and-spa/dining__villaresorts.com__villa-haven-experiences-at-villa-haven-destination-dining.md</t>
  </si>
  <si>
    <t xml:space="preserve">output/pages/176_villa-park-sun-island/diving__villaresorts.com__blog-why-sustainability-is-vital-for-the-maldives-future.md</t>
  </si>
  <si>
    <t xml:space="preserve">https://villaresorts.com/royal-island/occasions/</t>
  </si>
  <si>
    <t xml:space="preserve">Occasions | Royal Island Resort, Maldives</t>
  </si>
  <si>
    <t xml:space="preserve">output/pages/175_villa-nautica-paradise-island/diving__villaresorts.com__royal-island-occasions.md</t>
  </si>
  <si>
    <t xml:space="preserve">output/pages/177_royal-island-resort-and-spa/villas__villaresorts.com__content-dream-location.md</t>
  </si>
  <si>
    <t xml:space="preserve">output/pages/176_villa-park-sun-island/diving__villaresorts.com__royal-island-occasions.md</t>
  </si>
  <si>
    <t xml:space="preserve">output/pages/177_royal-island-resort-and-spa/diving__villaresorts.com__villa-park-accommodation-two-bedroom-beach-pool-villa.md</t>
  </si>
  <si>
    <t xml:space="preserve">https://villaresorts.com/villa-resorts/offers-and-packages/local-and-expat-offer/</t>
  </si>
  <si>
    <t xml:space="preserve">Local and Expat Offer | Villa Resorts</t>
  </si>
  <si>
    <t xml:space="preserve">output/pages/175_villa-nautica-paradise-island/villas__villaresorts.com__villa-resorts-offers-and-packages-local-and-expat-offer.md</t>
  </si>
  <si>
    <t xml:space="preserve">output/pages/176_villa-park-sun-island/diving__villaresorts.com__villa-nautica.md</t>
  </si>
  <si>
    <t xml:space="preserve">https://villaresorts.com/blog/the-maldives-made-for-honeymoons/</t>
  </si>
  <si>
    <t xml:space="preserve">The Maldives, made for honeymoons | Villa Resorts</t>
  </si>
  <si>
    <t xml:space="preserve">output/pages/175_villa-nautica-paradise-island/wedding__villaresorts.com__blog-the-maldives-made-for-honeymoons.md</t>
  </si>
  <si>
    <t xml:space="preserve">output/pages/177_royal-island-resort-and-spa/dining__villaresorts.com__villa-haven-dining-husk.md</t>
  </si>
  <si>
    <t xml:space="preserve">output/pages/176_villa-park-sun-island/villas__villaresorts.com__villa-resorts-offers-and-packages-local-and-expat-offer.md</t>
  </si>
  <si>
    <t xml:space="preserve">https://villaresorts.com/activity/captains-class/</t>
  </si>
  <si>
    <t xml:space="preserve">Captain's Class | Villa Resorts</t>
  </si>
  <si>
    <t xml:space="preserve">output/pages/175_villa-nautica-paradise-island/excursions__villaresorts.com__activity-captains-class.md</t>
  </si>
  <si>
    <t xml:space="preserve">output/pages/177_royal-island-resort-and-spa/diving__villaresorts.com__villa-nautica-experiences.md</t>
  </si>
  <si>
    <t xml:space="preserve">output/pages/176_villa-park-sun-island/wedding__villaresorts.com__blog-the-maldives-made-for-honeymoons.md</t>
  </si>
  <si>
    <t xml:space="preserve">https://villaresorts.com/blog/sustainable-luxury-eco-friendly-stays-in-the-maldives/</t>
  </si>
  <si>
    <t xml:space="preserve">Blog | Sustainable Luxury In The Maldives | Villa Resorts</t>
  </si>
  <si>
    <t xml:space="preserve">output/pages/175_villa-nautica-paradise-island/diving__villaresorts.com__blog-sustainable-luxury-eco-friendly-stays-in-the-maldives.md</t>
  </si>
  <si>
    <t xml:space="preserve">output/pages/177_royal-island-resort-and-spa/villas__villaresorts.com__newsletter-sign-up-newsletter-thank-you.md</t>
  </si>
  <si>
    <t xml:space="preserve">output/pages/176_villa-park-sun-island/excursions__villaresorts.com__activity-captains-class.md</t>
  </si>
  <si>
    <t xml:space="preserve">https://villaresorts.com/villa-haven/about/faqs/</t>
  </si>
  <si>
    <t xml:space="preserve">FAQs | Villa Haven Resort Maldives</t>
  </si>
  <si>
    <t xml:space="preserve">output/pages/175_villa-nautica-paradise-island/diving__villaresorts.com__villa-haven-about-faqs.md</t>
  </si>
  <si>
    <t xml:space="preserve">output/pages/177_royal-island-resort-and-spa/excursions__villaresorts.com__activity-moonlight-cruise.md</t>
  </si>
  <si>
    <t xml:space="preserve">output/pages/176_villa-park-sun-island/diving__villaresorts.com__blog-sustainable-luxury-eco-friendly-stays-in-the-maldives.md</t>
  </si>
  <si>
    <t xml:space="preserve">https://villaresorts.com/villa-park/accommodation/compare-villas/</t>
  </si>
  <si>
    <t xml:space="preserve">Compare Villas | Villa Park Resort Maldives</t>
  </si>
  <si>
    <t xml:space="preserve">output/pages/175_villa-nautica-paradise-island/diving__villaresorts.com__villa-park-accommodation-compare-villas.md</t>
  </si>
  <si>
    <t xml:space="preserve">output/pages/177_royal-island-resort-and-spa/wedding__villaresorts.com__villa-nautica-diwali.md</t>
  </si>
  <si>
    <t xml:space="preserve">output/pages/176_villa-park-sun-island/diving__villaresorts.com__villa-haven-about-faqs.md</t>
  </si>
  <si>
    <t xml:space="preserve">https://villaresorts.com/offers/</t>
  </si>
  <si>
    <t xml:space="preserve">Packages &amp; Offers | Villa Resorts, Maldives</t>
  </si>
  <si>
    <t xml:space="preserve">output/pages/175_villa-nautica-paradise-island/diving__villaresorts.com__offers.md</t>
  </si>
  <si>
    <t xml:space="preserve">output/pages/176_villa-park-sun-island/diving__villaresorts.com__villa-park-accommodation-compare-villas.md</t>
  </si>
  <si>
    <t xml:space="preserve">https://villaresorts.com/villa-haven/dining/nook/</t>
  </si>
  <si>
    <t xml:space="preserve">Nook | Villa Resorts</t>
  </si>
  <si>
    <t xml:space="preserve">output/pages/175_villa-nautica-paradise-island/dining__villaresorts.com__villa-haven-dining-nook.md</t>
  </si>
  <si>
    <t xml:space="preserve">output/pages/177_royal-island-resort-and-spa/diving__villaresorts.com__villa-nautica-accommodation-water-villa-with-whirlpool.md</t>
  </si>
  <si>
    <t xml:space="preserve">output/pages/176_villa-park-sun-island/diving__villaresorts.com__offers.md</t>
  </si>
  <si>
    <t xml:space="preserve">https://villaresorts.com/content/villa-village-paradise/</t>
  </si>
  <si>
    <t xml:space="preserve">Paradise | Villa Resorts</t>
  </si>
  <si>
    <t xml:space="preserve">output/pages/175_villa-nautica-paradise-island/villas__villaresorts.com__content-villa-village-paradise.md</t>
  </si>
  <si>
    <t xml:space="preserve">output/pages/176_villa-park-sun-island/dining__villaresorts.com__villa-haven-dining-nook.md</t>
  </si>
  <si>
    <t xml:space="preserve">output/pages/177_royal-island-resort-and-spa/diving__villaresorts.com__awards-recognitions.md</t>
  </si>
  <si>
    <t xml:space="preserve">https://villaresorts.com/blog/wellness-reimagined-spa-and-holistic-experiences/</t>
  </si>
  <si>
    <t xml:space="preserve">Spa and holistic experiences blog | Villa Resorts, Maldives</t>
  </si>
  <si>
    <t xml:space="preserve">output/pages/175_villa-nautica-paradise-island/spa__villaresorts.com__blog-wellness-reimagined-spa-and-holistic-experiences.md</t>
  </si>
  <si>
    <t xml:space="preserve">output/pages/176_villa-park-sun-island/villas__villaresorts.com__content-villa-village-paradise.md</t>
  </si>
  <si>
    <t xml:space="preserve">output/pages/177_royal-island-resort-and-spa/diving__villaresorts.com__villa-park-about-us-location.md</t>
  </si>
  <si>
    <t xml:space="preserve">output/pages/176_villa-park-sun-island/spa__villaresorts.com__blog-wellness-reimagined-spa-and-holistic-experiences.md</t>
  </si>
  <si>
    <t xml:space="preserve">output/pages/177_royal-island-resort-and-spa/diving__villaresorts.com__villa-haven-experiences-at-villa-haven-excursions.md</t>
  </si>
  <si>
    <t xml:space="preserve">output/pages/177_royal-island-resort-and-spa/diving__villaresorts.com__contact.md</t>
  </si>
  <si>
    <t xml:space="preserve">output/pages/177_royal-island-resort-and-spa/dining__villaresorts.com__villa-nautica-dining-bageecha.md</t>
  </si>
  <si>
    <t xml:space="preserve">output/pages/177_royal-island-resort-and-spa/villas__villaresorts.com__blog-maldivian-magic-experiencing-the-off-season.md</t>
  </si>
  <si>
    <t xml:space="preserve">output/pages/177_royal-island-resort-and-spa/villas__villaresorts.com__villa-nautica-about-us.md</t>
  </si>
  <si>
    <t xml:space="preserve">output/pages/177_royal-island-resort-and-spa/diving__villaresorts.com__blog-why-sustainability-is-vital-for-the-maldives-future.md</t>
  </si>
  <si>
    <t xml:space="preserve">output/pages/177_royal-island-resort-and-spa/diving__villaresorts.com__royal-island-occasions.md</t>
  </si>
  <si>
    <t xml:space="preserve">output/pages/177_royal-island-resort-and-spa/diving__villaresorts.com__villa-nautica.md</t>
  </si>
  <si>
    <t xml:space="preserve">output/pages/177_royal-island-resort-and-spa/villas__villaresorts.com__villa-resorts-offers-and-packages-local-and-expat-offer.md</t>
  </si>
  <si>
    <t xml:space="preserve">output/pages/177_royal-island-resort-and-spa/wedding__villaresorts.com__blog-the-maldives-made-for-honeymoons.md</t>
  </si>
  <si>
    <t xml:space="preserve">output/pages/177_royal-island-resort-and-spa/excursions__villaresorts.com__activity-captains-class.md</t>
  </si>
  <si>
    <t xml:space="preserve">output/pages/177_royal-island-resort-and-spa/diving__villaresorts.com__blog-sustainable-luxury-eco-friendly-stays-in-the-maldives.md</t>
  </si>
  <si>
    <t xml:space="preserve">output/pages/177_royal-island-resort-and-spa/diving__villaresorts.com__villa-haven-about-faqs.md</t>
  </si>
  <si>
    <t xml:space="preserve">output/pages/177_royal-island-resort-and-spa/diving__villaresorts.com__villa-park-accommodation-compare-villas.md</t>
  </si>
  <si>
    <t xml:space="preserve">output/pages/177_royal-island-resort-and-spa/diving__villaresorts.com__offers.md</t>
  </si>
  <si>
    <t xml:space="preserve">output/pages/177_royal-island-resort-and-spa/dining__villaresorts.com__villa-haven-dining-nook.md</t>
  </si>
  <si>
    <t xml:space="preserve">output/pages/177_royal-island-resort-and-spa/villas__villaresorts.com__content-villa-village-paradise.md</t>
  </si>
  <si>
    <t xml:space="preserve">https://www.kuredhivaru.com/</t>
  </si>
  <si>
    <t xml:space="preserve">Namecheap Parking Page</t>
  </si>
  <si>
    <t xml:space="preserve">output/pages/182_kuredhivaru-resort-and-spa/other__kuredhivaru.com__home.md</t>
  </si>
  <si>
    <t xml:space="preserve">https://villaresorts.com/</t>
  </si>
  <si>
    <t xml:space="preserve">Villa Resorts | Luxury Maldives Holidays</t>
  </si>
  <si>
    <t xml:space="preserve">output/pages/175_villa-nautica-paradise-island/diving__villaresorts.com__home.md</t>
  </si>
  <si>
    <t xml:space="preserve">output/pages/176_villa-park-sun-island/diving__villaresorts.com__home.md</t>
  </si>
  <si>
    <t xml:space="preserve">https://villaresorts.com/locations/villa-haven-preview/</t>
  </si>
  <si>
    <t xml:space="preserve">Our Location | Villa Haven Resort Maldives</t>
  </si>
  <si>
    <t xml:space="preserve">output/pages/175_villa-nautica-paradise-island/diving__villaresorts.com__locations-villa-haven-preview.md</t>
  </si>
  <si>
    <t xml:space="preserve">output/pages/176_villa-park-sun-island/diving__villaresorts.com__locations-villa-haven-preview.md</t>
  </si>
  <si>
    <t xml:space="preserve">https://villaresorts.com/villa-park/experiences/results/</t>
  </si>
  <si>
    <t xml:space="preserve">Results | Villa Resorts</t>
  </si>
  <si>
    <t xml:space="preserve">output/pages/175_villa-nautica-paradise-island/excursions__villaresorts.com__villa-park-experiences-results.md</t>
  </si>
  <si>
    <t xml:space="preserve">output/pages/176_villa-park-sun-island/excursions__villaresorts.com__villa-park-experiences-results.md</t>
  </si>
  <si>
    <t xml:space="preserve">https://villaresorts.com/activity/whale-shark-trip/</t>
  </si>
  <si>
    <t xml:space="preserve">Whale shark excursion | Villa Resorts</t>
  </si>
  <si>
    <t xml:space="preserve">output/pages/175_villa-nautica-paradise-island/excursions__villaresorts.com__activity-whale-shark-trip.md</t>
  </si>
  <si>
    <t xml:space="preserve">output/pages/176_villa-park-sun-island/excursions__villaresorts.com__activity-whale-shark-trip.md</t>
  </si>
  <si>
    <t xml:space="preserve">https://villaresorts.com/villa-haven/occasions-at-villa-haven/honeymoons/</t>
  </si>
  <si>
    <t xml:space="preserve">Honeymoons at Villa Haven | Villa Resorts</t>
  </si>
  <si>
    <t xml:space="preserve">output/pages/175_villa-nautica-paradise-island/wedding__villaresorts.com__villa-haven-occasions-at-villa-haven-honeymoons.md</t>
  </si>
  <si>
    <t xml:space="preserve">output/pages/176_villa-park-sun-island/wedding__villaresorts.com__villa-haven-occasions-at-villa-haven-honeymoons.md</t>
  </si>
  <si>
    <t xml:space="preserve">https://villaresorts.com/villa-nautica/dining/dhaavani-coffee-shop/</t>
  </si>
  <si>
    <t xml:space="preserve">Dhaavani Coffee Shop | Villa Nautica Resort Maldives</t>
  </si>
  <si>
    <t xml:space="preserve">output/pages/175_villa-nautica-paradise-island/dining__villaresorts.com__villa-nautica-dining-dhaavani-coffee-shop.md</t>
  </si>
  <si>
    <t xml:space="preserve">output/pages/176_villa-park-sun-island/dining__villaresorts.com__villa-nautica-dining-dhaavani-coffee-shop.md</t>
  </si>
  <si>
    <t xml:space="preserve">https://villaresorts.com/activity/royal-island-hello-sunshine/</t>
  </si>
  <si>
    <t xml:space="preserve">Hello sunshine | Villa Resorts</t>
  </si>
  <si>
    <t xml:space="preserve">output/pages/175_villa-nautica-paradise-island/excursions__villaresorts.com__activity-royal-island-hello-sunshine.md</t>
  </si>
  <si>
    <t xml:space="preserve">output/pages/176_villa-park-sun-island/excursions__villaresorts.com__activity-royal-island-hello-sunshine.md</t>
  </si>
  <si>
    <t xml:space="preserve">https://villaresorts.com/covid-19/</t>
  </si>
  <si>
    <t xml:space="preserve">Covid-19 Policy | Villa Resorts, Maldives</t>
  </si>
  <si>
    <t xml:space="preserve">output/pages/175_villa-nautica-paradise-island/diving__villaresorts.com__covid-19.md</t>
  </si>
  <si>
    <t xml:space="preserve">output/pages/176_villa-park-sun-island/diving__villaresorts.com__covid-19.md</t>
  </si>
  <si>
    <t xml:space="preserve">https://villaresorts.com/sustainability/</t>
  </si>
  <si>
    <t xml:space="preserve">Sustainability | Villa Resorts, Maldives</t>
  </si>
  <si>
    <t xml:space="preserve">output/pages/175_villa-nautica-paradise-island/diving__villaresorts.com__sustainability.md</t>
  </si>
  <si>
    <t xml:space="preserve">output/pages/176_villa-park-sun-island/diving__villaresorts.com__sustainability.md</t>
  </si>
  <si>
    <t xml:space="preserve">https://villaresorts.com/villa-park/occasions/celebrations/</t>
  </si>
  <si>
    <t xml:space="preserve">Celebrations | Villa Park Resort Maldives</t>
  </si>
  <si>
    <t xml:space="preserve">output/pages/175_villa-nautica-paradise-island/wedding__villaresorts.com__villa-park-occasions-celebrations.md</t>
  </si>
  <si>
    <t xml:space="preserve">output/pages/176_villa-park-sun-island/wedding__villaresorts.com__villa-park-occasions-celebrations.md</t>
  </si>
  <si>
    <t xml:space="preserve">https://villaresorts.com/blog/how-to-plan-a-perfect-honeymoon-in-the-maldives/</t>
  </si>
  <si>
    <t xml:space="preserve">How to plan a perfect honeymoon in the Maldives | Villa Resorts</t>
  </si>
  <si>
    <t xml:space="preserve">output/pages/175_villa-nautica-paradise-island/wedding__villaresorts.com__blog-how-to-plan-a-perfect-honeymoon-in-the-maldives.md</t>
  </si>
  <si>
    <t xml:space="preserve">output/pages/176_villa-park-sun-island/wedding__villaresorts.com__blog-how-to-plan-a-perfect-honeymoon-in-the-maldives.md</t>
  </si>
  <si>
    <t xml:space="preserve">https://villaresorts.com/villa-resorts/offers-and-packages/exclusive-online-offers/</t>
  </si>
  <si>
    <t xml:space="preserve">Exclusive Online Offers | Villa Resorts</t>
  </si>
  <si>
    <t xml:space="preserve">output/pages/175_villa-nautica-paradise-island/villas__villaresorts.com__villa-resorts-offers-and-packages-exclusive-online-offers.md</t>
  </si>
  <si>
    <t xml:space="preserve">output/pages/176_villa-park-sun-island/villas__villaresorts.com__villa-resorts-offers-and-packages-exclusive-online-offers.md</t>
  </si>
  <si>
    <t xml:space="preserve">https://villaresorts.com/blog/culinary-bliss-a-gastronomic-journey-through-the-flavours-of-villa-resorts/</t>
  </si>
  <si>
    <t xml:space="preserve">Culinary bliss: A gastronomic journey through the flavours of Villa Resorts | Villa Resorts</t>
  </si>
  <si>
    <t xml:space="preserve">output/pages/175_villa-nautica-paradise-island/dining__villaresorts.com__blog-culinary-bliss-a-gastronomic-journey-through-the-flavou.md</t>
  </si>
  <si>
    <t xml:space="preserve">output/pages/176_villa-park-sun-island/dining__villaresorts.com__blog-culinary-bliss-a-gastronomic-journey-through-the-flavou.md</t>
  </si>
  <si>
    <t xml:space="preserve">https://villaresorts.com/meal-plans/</t>
  </si>
  <si>
    <t xml:space="preserve">Meal Plans | Villa Resorts</t>
  </si>
  <si>
    <t xml:space="preserve">output/pages/175_villa-nautica-paradise-island/villas__villaresorts.com__meal-plans.md</t>
  </si>
  <si>
    <t xml:space="preserve">output/pages/176_villa-park-sun-island/villas__villaresorts.com__meal-plans.md</t>
  </si>
  <si>
    <t xml:space="preserve">https://villaresorts.com/villa-haven/occasions-at-villa-haven/celebrations/</t>
  </si>
  <si>
    <t xml:space="preserve">Celebrations | Villa Resorts</t>
  </si>
  <si>
    <t xml:space="preserve">output/pages/175_villa-nautica-paradise-island/wedding__villaresorts.com__villa-haven-occasions-at-villa-haven-celebrations.md</t>
  </si>
  <si>
    <t xml:space="preserve">output/pages/176_villa-park-sun-island/wedding__villaresorts.com__villa-haven-occasions-at-villa-haven-celebrations.md</t>
  </si>
  <si>
    <t xml:space="preserve">https://villaresorts.com/activity/pot-tub/</t>
  </si>
  <si>
    <t xml:space="preserve">Pot Tub | Villa Resorts</t>
  </si>
  <si>
    <t xml:space="preserve">output/pages/175_villa-nautica-paradise-island/excursions__villaresorts.com__activity-pot-tub.md</t>
  </si>
  <si>
    <t xml:space="preserve">output/pages/176_villa-park-sun-island/excursions__villaresorts.com__activity-pot-tub.md</t>
  </si>
  <si>
    <t xml:space="preserve">https://villaresorts.com/villa-resorts/offers-and-packages/advance-purchase-offer/</t>
  </si>
  <si>
    <t xml:space="preserve">Advance Purchase Offer | Villa Resorts</t>
  </si>
  <si>
    <t xml:space="preserve">output/pages/175_villa-nautica-paradise-island/villas__villaresorts.com__villa-resorts-offers-and-packages-advance-purchase-offer.md</t>
  </si>
  <si>
    <t xml:space="preserve">output/pages/176_villa-park-sun-island/villas__villaresorts.com__villa-resorts-offers-and-packages-advance-purchase-offer.md</t>
  </si>
  <si>
    <t xml:space="preserve">https://villaresorts.com/villa-park/dining/teppanyaki-restaurant/</t>
  </si>
  <si>
    <t xml:space="preserve">Teppanyaki Restaurant | Villa Park Resort Maldives</t>
  </si>
  <si>
    <t xml:space="preserve">output/pages/175_villa-nautica-paradise-island/dining__villaresorts.com__villa-park-dining-teppanyaki-restaurant.md</t>
  </si>
  <si>
    <t xml:space="preserve">output/pages/176_villa-park-sun-island/dining__villaresorts.com__villa-park-dining-teppanyaki-restaurant.md</t>
  </si>
  <si>
    <t xml:space="preserve">https://villaresorts.com/royal-island/spa-wellness/</t>
  </si>
  <si>
    <t xml:space="preserve">Spa &amp; Wellness | Royal Island Resort, Maldives</t>
  </si>
  <si>
    <t xml:space="preserve">output/pages/175_villa-nautica-paradise-island/spa__villaresorts.com__royal-island-spa-wellness.md</t>
  </si>
  <si>
    <t xml:space="preserve">output/pages/176_villa-park-sun-island/spa__villaresorts.com__royal-island-spa-wellness.md</t>
  </si>
  <si>
    <t xml:space="preserve">https://villaresorts.com/villa-park/accommodation/sunset-beach-villa/</t>
  </si>
  <si>
    <t xml:space="preserve">Sunset Beach Villa | Villa Park Resort Maldives</t>
  </si>
  <si>
    <t xml:space="preserve">output/pages/175_villa-nautica-paradise-island/diving__villaresorts.com__villa-park-accommodation-sunset-beach-villa.md</t>
  </si>
  <si>
    <t xml:space="preserve">output/pages/176_villa-park-sun-island/diving__villaresorts.com__villa-park-accommodation-sunset-beach-villa.md</t>
  </si>
  <si>
    <t xml:space="preserve">https://villaresorts.com/royal-island/dining/pool-bar/</t>
  </si>
  <si>
    <t xml:space="preserve">The Pool Bar | Royal Island Resort, Maldives</t>
  </si>
  <si>
    <t xml:space="preserve">output/pages/175_villa-nautica-paradise-island/dining__villaresorts.com__royal-island-dining-pool-bar.md</t>
  </si>
  <si>
    <t xml:space="preserve">output/pages/176_villa-park-sun-island/dining__villaresorts.com__royal-island-dining-pool-bar.md</t>
  </si>
  <si>
    <t xml:space="preserve">https://villaresorts.com/country-code-form/</t>
  </si>
  <si>
    <t xml:space="preserve">Country code form | Villa Resorts</t>
  </si>
  <si>
    <t xml:space="preserve">output/pages/175_villa-nautica-paradise-island/villas__villaresorts.com__country-code-form.md</t>
  </si>
  <si>
    <t xml:space="preserve">output/pages/176_villa-park-sun-island/villas__villaresorts.com__country-code-form.md</t>
  </si>
  <si>
    <t xml:space="preserve">https://villaresorts.com/villa-park/contact/</t>
  </si>
  <si>
    <t xml:space="preserve">Contact | Villa Park Resort Maldives</t>
  </si>
  <si>
    <t xml:space="preserve">output/pages/175_villa-nautica-paradise-island/diving__villaresorts.com__villa-park-contact.md</t>
  </si>
  <si>
    <t xml:space="preserve">output/pages/176_villa-park-sun-island/diving__villaresorts.com__villa-park-contact.md</t>
  </si>
  <si>
    <t xml:space="preserve">https://villaresorts.com/villa-resorts/offers-and-packages/winter-escape-offer/</t>
  </si>
  <si>
    <t xml:space="preserve">Winter Escape Offer | Villa Resorts</t>
  </si>
  <si>
    <t xml:space="preserve">output/pages/175_villa-nautica-paradise-island/villas__villaresorts.com__villa-resorts-offers-and-packages-winter-escape-offer.md</t>
  </si>
  <si>
    <t xml:space="preserve">output/pages/176_villa-park-sun-island/villas__villaresorts.com__villa-resorts-offers-and-packages-winter-escape-offer.md</t>
  </si>
  <si>
    <t xml:space="preserve">https://villaresorts.com/activity/royal-island-night-fishing/</t>
  </si>
  <si>
    <t xml:space="preserve">Night fishing | Villa Resorts</t>
  </si>
  <si>
    <t xml:space="preserve">output/pages/175_villa-nautica-paradise-island/excursions__villaresorts.com__activity-royal-island-night-fishing.md</t>
  </si>
  <si>
    <t xml:space="preserve">output/pages/176_villa-park-sun-island/excursions__villaresorts.com__activity-royal-island-night-fishing.md</t>
  </si>
  <si>
    <t xml:space="preserve">https://villaresorts.com/villa-haven/experiences-at-villa-haven/diving/</t>
  </si>
  <si>
    <t xml:space="preserve">Diving Excursions | Villa Haven Resort Maldives</t>
  </si>
  <si>
    <t xml:space="preserve">output/pages/175_villa-nautica-paradise-island/diving__villaresorts.com__villa-haven-experiences-at-villa-haven-diving.md</t>
  </si>
  <si>
    <t xml:space="preserve">output/pages/176_villa-park-sun-island/diving__villaresorts.com__villa-haven-experiences-at-villa-haven-diving.md</t>
  </si>
  <si>
    <t xml:space="preserve">https://villaresorts.com/royal-island/occasions/weddings/</t>
  </si>
  <si>
    <t xml:space="preserve">Beach Weddings | Royal Island Resort, Maldives</t>
  </si>
  <si>
    <t xml:space="preserve">output/pages/175_villa-nautica-paradise-island/wedding__villaresorts.com__royal-island-occasions-weddings.md</t>
  </si>
  <si>
    <t xml:space="preserve">output/pages/176_villa-park-sun-island/wedding__villaresorts.com__royal-island-occasions-weddings.md</t>
  </si>
  <si>
    <t xml:space="preserve">https://villaresorts.com/blog/a-guide-to-choosing-the-right-villa-resort/</t>
  </si>
  <si>
    <t xml:space="preserve">A guide to choosing the right Villa Resort | Villa Resorts</t>
  </si>
  <si>
    <t xml:space="preserve">output/pages/175_villa-nautica-paradise-island/villas__villaresorts.com__blog-a-guide-to-choosing-the-right-villa-resort.md</t>
  </si>
  <si>
    <t xml:space="preserve">output/pages/176_villa-park-sun-island/villas__villaresorts.com__blog-a-guide-to-choosing-the-right-villa-resort.md</t>
  </si>
  <si>
    <t xml:space="preserve">https://villaresorts.com/villa-nautica/easter-celebrations/</t>
  </si>
  <si>
    <t xml:space="preserve">Easter Celebrations | Villa Resorts, Maldives</t>
  </si>
  <si>
    <t xml:space="preserve">output/pages/175_villa-nautica-paradise-island/wedding__villaresorts.com__villa-nautica-easter-celebrations.md</t>
  </si>
  <si>
    <t xml:space="preserve">output/pages/176_villa-park-sun-island/wedding__villaresorts.com__villa-nautica-easter-celebrations.md</t>
  </si>
  <si>
    <t xml:space="preserve">https://villaresorts.com/villa-park/about-us/resort-facilities/</t>
  </si>
  <si>
    <t xml:space="preserve">Resort Facilities | Villa Park Resort Maldives</t>
  </si>
  <si>
    <t xml:space="preserve">output/pages/175_villa-nautica-paradise-island/diving__villaresorts.com__villa-park-about-us-resort-facilities.md</t>
  </si>
  <si>
    <t xml:space="preserve">output/pages/176_villa-park-sun-island/diving__villaresorts.com__villa-park-about-us-resort-facilities.md</t>
  </si>
  <si>
    <t xml:space="preserve">https://villaresorts.com/villa-nautica/accommodation/two-bedroom-beach-pool-villa-with-two-pools/</t>
  </si>
  <si>
    <t xml:space="preserve">Two-bedroom Beach Villa with Two Pools | Villa Resorts</t>
  </si>
  <si>
    <t xml:space="preserve">output/pages/175_villa-nautica-paradise-island/villas__villaresorts.com__villa-nautica-accommodation-two-bedroom-beach-pool-villa-wit.md</t>
  </si>
  <si>
    <t xml:space="preserve">output/pages/176_villa-park-sun-island/villas__villaresorts.com__villa-nautica-accommodation-two-bedroom-beach-pool-villa-wit.md</t>
  </si>
  <si>
    <t xml:space="preserve">https://villaresorts.com/villa-park/accommodation/island-villa/</t>
  </si>
  <si>
    <t xml:space="preserve">Island Villa | Villa Park Resort Maldives</t>
  </si>
  <si>
    <t xml:space="preserve">output/pages/175_villa-nautica-paradise-island/diving__villaresorts.com__villa-park-accommodation-island-villa.md</t>
  </si>
  <si>
    <t xml:space="preserve">output/pages/176_villa-park-sun-island/diving__villaresorts.com__villa-park-accommodation-island-villa.md</t>
  </si>
  <si>
    <t xml:space="preserve">https://villaresorts.com/blog/the-perfect-romantic-getaway-a-blissful-trip-for-couples-in-the-maldives/</t>
  </si>
  <si>
    <t xml:space="preserve">The perfect romantic getaway: A blissful trip for couples in the Maldives | Villa Resorts</t>
  </si>
  <si>
    <t xml:space="preserve">output/pages/175_villa-nautica-paradise-island/diving__villaresorts.com__blog-the-perfect-romantic-getaway-a-blissful-trip-for-couple.md</t>
  </si>
  <si>
    <t xml:space="preserve">output/pages/176_villa-park-sun-island/diving__villaresorts.com__blog-the-perfect-romantic-getaway-a-blissful-trip-for-couple.md</t>
  </si>
  <si>
    <t xml:space="preserve">https://villaresorts.com/villa-nautica-all-rooms/</t>
  </si>
  <si>
    <t xml:space="preserve">Villa Nautica - All Rooms | Villa Resorts</t>
  </si>
  <si>
    <t xml:space="preserve">output/pages/175_villa-nautica-paradise-island/villas__villaresorts.com__villa-nautica-all-rooms.md</t>
  </si>
  <si>
    <t xml:space="preserve">output/pages/176_villa-park-sun-island/villas__villaresorts.com__villa-nautica-all-rooms.md</t>
  </si>
  <si>
    <t xml:space="preserve">https://villaresorts.com/villa-nautica/accommodation/</t>
  </si>
  <si>
    <t xml:space="preserve">Bungalows &amp; Villas | Villa Nautica Resort Maldives</t>
  </si>
  <si>
    <t xml:space="preserve">output/pages/175_villa-nautica-paradise-island/diving__villaresorts.com__villa-nautica-accommodation.md</t>
  </si>
  <si>
    <t xml:space="preserve">output/pages/176_villa-park-sun-island/diving__villaresorts.com__villa-nautica-accommodation.md</t>
  </si>
  <si>
    <t xml:space="preserve">https://villaresorts.com/villa-nautica/ramadan-iftar/</t>
  </si>
  <si>
    <t xml:space="preserve">Ramadan Iftar | Villa Nautica Resort Maldives</t>
  </si>
  <si>
    <t xml:space="preserve">output/pages/175_villa-nautica-paradise-island/diving__villaresorts.com__villa-nautica-ramadan-iftar.md</t>
  </si>
  <si>
    <t xml:space="preserve">output/pages/176_villa-park-sun-island/diving__villaresorts.com__villa-nautica-ramadan-iftar.md</t>
  </si>
  <si>
    <t xml:space="preserve">https://villaresorts.com/villa-park/dining/maaniya/</t>
  </si>
  <si>
    <t xml:space="preserve">Maaniya | Villa Park Resort Maldives</t>
  </si>
  <si>
    <t xml:space="preserve">output/pages/175_villa-nautica-paradise-island/dining__villaresorts.com__villa-park-dining-maaniya.md</t>
  </si>
  <si>
    <t xml:space="preserve">output/pages/176_villa-park-sun-island/dining__villaresorts.com__villa-park-dining-maaniya.md</t>
  </si>
  <si>
    <t xml:space="preserve">https://villaresorts.com/villa-nautica/experiences/water-sports/</t>
  </si>
  <si>
    <t xml:space="preserve">Water Sports | Villa Nautica Resort Maldives</t>
  </si>
  <si>
    <t xml:space="preserve">output/pages/175_villa-nautica-paradise-island/diving__villaresorts.com__villa-nautica-experiences-water-sports.md</t>
  </si>
  <si>
    <t xml:space="preserve">output/pages/176_villa-park-sun-island/diving__villaresorts.com__villa-nautica-experiences-water-sports.md</t>
  </si>
  <si>
    <t xml:space="preserve">https://villaresorts.com/villa-haven/villas-and-residences/two-bedroom-residence-with-two-beach-pools/</t>
  </si>
  <si>
    <t xml:space="preserve">Two Bedroom Residence with Two Beach Pools | Villa Haven Resort Maldives</t>
  </si>
  <si>
    <t xml:space="preserve">output/pages/175_villa-nautica-paradise-island/diving__villaresorts.com__villa-haven-villas-and-residences-two-bedroom-residence-with.md</t>
  </si>
  <si>
    <t xml:space="preserve">output/pages/176_villa-park-sun-island/diving__villaresorts.com__villa-haven-villas-and-residences-two-bedroom-residence-with.md</t>
  </si>
  <si>
    <t xml:space="preserve">https://villaresorts.com/villa-park/accommodation/beach-pool-villa/</t>
  </si>
  <si>
    <t xml:space="preserve">Beach Pool Villa | Villa Park Resort Maldives</t>
  </si>
  <si>
    <t xml:space="preserve">output/pages/175_villa-nautica-paradise-island/diving__villaresorts.com__villa-park-accommodation-beach-pool-villa.md</t>
  </si>
  <si>
    <t xml:space="preserve">output/pages/176_villa-park-sun-island/diving__villaresorts.com__villa-park-accommodation-beach-pool-villa.md</t>
  </si>
  <si>
    <t xml:space="preserve">https://villaresorts.com/blog/beginner-friendly-watersports-in-the-maldives/</t>
  </si>
  <si>
    <t xml:space="preserve">Beginner-friendly watersports in the Maldives | Villa Resorts</t>
  </si>
  <si>
    <t xml:space="preserve">output/pages/175_villa-nautica-paradise-island/diving__villaresorts.com__blog-beginner-friendly-watersports-in-the-maldives.md</t>
  </si>
  <si>
    <t xml:space="preserve">output/pages/176_villa-park-sun-island/diving__villaresorts.com__blog-beginner-friendly-watersports-in-the-maldives.md</t>
  </si>
  <si>
    <t xml:space="preserve">https://villaresorts.com/villa-haven/dining/</t>
  </si>
  <si>
    <t xml:space="preserve">Restaurants | Villa Haven Resort Maldives</t>
  </si>
  <si>
    <t xml:space="preserve">output/pages/175_villa-nautica-paradise-island/dining__villaresorts.com__villa-haven-dining.md</t>
  </si>
  <si>
    <t xml:space="preserve">output/pages/176_villa-park-sun-island/dining__villaresorts.com__villa-haven-dining.md</t>
  </si>
  <si>
    <t xml:space="preserve">https://villaresorts.com/villa-nautica/dining/hook/</t>
  </si>
  <si>
    <t xml:space="preserve">Hook | Villa Nautica Resort Maldives</t>
  </si>
  <si>
    <t xml:space="preserve">output/pages/175_villa-nautica-paradise-island/dining__villaresorts.com__villa-nautica-dining-hook.md</t>
  </si>
  <si>
    <t xml:space="preserve">output/pages/176_villa-park-sun-island/dining__villaresorts.com__villa-nautica-dining-hook.md</t>
  </si>
  <si>
    <t xml:space="preserve">https://villaresorts.com/villa-park/accommodation/</t>
  </si>
  <si>
    <t xml:space="preserve">Accommodation | Villa Park Resort Maldives</t>
  </si>
  <si>
    <t xml:space="preserve">output/pages/175_villa-nautica-paradise-island/diving__villaresorts.com__villa-park-accommodation.md</t>
  </si>
  <si>
    <t xml:space="preserve">output/pages/176_villa-park-sun-island/diving__villaresorts.com__villa-park-accommodation.md</t>
  </si>
  <si>
    <t xml:space="preserve">https://villaresorts.com/villa-nautica/dining/the-lagoon/</t>
  </si>
  <si>
    <t xml:space="preserve">Dining the Lagoon | Villa Nautica Resort Maldives</t>
  </si>
  <si>
    <t xml:space="preserve">output/pages/175_villa-nautica-paradise-island/dining__villaresorts.com__villa-nautica-dining-the-lagoon.md</t>
  </si>
  <si>
    <t xml:space="preserve">output/pages/176_villa-park-sun-island/dining__villaresorts.com__villa-nautica-dining-the-lagoon.md</t>
  </si>
  <si>
    <t xml:space="preserve">https://villaresorts.com/activity/club-nautica/</t>
  </si>
  <si>
    <t xml:space="preserve">Club Nautica | Villa Resorts</t>
  </si>
  <si>
    <t xml:space="preserve">output/pages/175_villa-nautica-paradise-island/excursions__villaresorts.com__activity-club-nautica.md</t>
  </si>
  <si>
    <t xml:space="preserve">output/pages/176_villa-park-sun-island/excursions__villaresorts.com__activity-club-nautica.md</t>
  </si>
  <si>
    <t xml:space="preserve">https://villaresorts.com/blog/the-must-try-maldivian-dishes-to-enjoy-across-the-archipelago/</t>
  </si>
  <si>
    <t xml:space="preserve">The must-try Maldivian dishes to enjoy across the archipelago | Villa Resorts</t>
  </si>
  <si>
    <t xml:space="preserve">output/pages/175_villa-nautica-paradise-island/villas__villaresorts.com__blog-the-must-try-maldivian-dishes-to-enjoy-across-the-archi.md</t>
  </si>
  <si>
    <t xml:space="preserve">output/pages/176_villa-park-sun-island/villas__villaresorts.com__blog-the-must-try-maldivian-dishes-to-enjoy-across-the-archi.md</t>
  </si>
  <si>
    <t xml:space="preserve">https://villaresorts.com/villa-park/easter-celebrations/</t>
  </si>
  <si>
    <t xml:space="preserve">Easter Celebrations | Villa Resorts</t>
  </si>
  <si>
    <t xml:space="preserve">output/pages/175_villa-nautica-paradise-island/wedding__villaresorts.com__villa-park-easter-celebrations.md</t>
  </si>
  <si>
    <t xml:space="preserve">output/pages/176_villa-park-sun-island/wedding__villaresorts.com__villa-park-easter-celebrations.md</t>
  </si>
  <si>
    <t xml:space="preserve">https://villaresorts.com/villa-park/occasions/</t>
  </si>
  <si>
    <t xml:space="preserve">Special Occasions | Villa Park Resort Maldives</t>
  </si>
  <si>
    <t xml:space="preserve">output/pages/175_villa-nautica-paradise-island/diving__villaresorts.com__villa-park-occasions.md</t>
  </si>
  <si>
    <t xml:space="preserve">output/pages/176_villa-park-sun-island/diving__villaresorts.com__villa-park-occasions.md</t>
  </si>
  <si>
    <t xml:space="preserve">https://villaresorts.com/villa-park/experiences/diving/</t>
  </si>
  <si>
    <t xml:space="preserve">Diving | Villa Park Resort Maldives</t>
  </si>
  <si>
    <t xml:space="preserve">output/pages/175_villa-nautica-paradise-island/diving__villaresorts.com__villa-park-experiences-diving.md</t>
  </si>
  <si>
    <t xml:space="preserve">output/pages/176_villa-park-sun-island/diving__villaresorts.com__villa-park-experiences-diving.md</t>
  </si>
  <si>
    <t xml:space="preserve">https://villaresorts.com/activity/coconut-craft-hut/</t>
  </si>
  <si>
    <t xml:space="preserve">Coconut Craft Hut | Villa Resorts</t>
  </si>
  <si>
    <t xml:space="preserve">output/pages/175_villa-nautica-paradise-island/excursions__villaresorts.com__activity-coconut-craft-hut.md</t>
  </si>
  <si>
    <t xml:space="preserve">output/pages/176_villa-park-sun-island/excursions__villaresorts.com__activity-coconut-craft-hut.md</t>
  </si>
  <si>
    <t xml:space="preserve">https://villaresorts.com/villa-haven/contact/</t>
  </si>
  <si>
    <t xml:space="preserve">Contact Us | Villa Haven Resort Maldives</t>
  </si>
  <si>
    <t xml:space="preserve">output/pages/175_villa-nautica-paradise-island/diving__villaresorts.com__villa-haven-contact.md</t>
  </si>
  <si>
    <t xml:space="preserve">output/pages/176_villa-park-sun-island/diving__villaresorts.com__villa-haven-contact.md</t>
  </si>
  <si>
    <t xml:space="preserve">https://villaresorts.com/blog/blue-mind-theory-the-healing-power-of-water-at-villa-resorts/</t>
  </si>
  <si>
    <t xml:space="preserve">Blue Mind Theory: The Healing Power of Water | Villa Resorts</t>
  </si>
  <si>
    <t xml:space="preserve">output/pages/175_villa-nautica-paradise-island/villas__villaresorts.com__blog-blue-mind-theory-the-healing-power-of-water-at-villa-re.md</t>
  </si>
  <si>
    <t xml:space="preserve">output/pages/176_villa-park-sun-island/villas__villaresorts.com__blog-blue-mind-theory-the-healing-power-of-water-at-villa-re.md</t>
  </si>
  <si>
    <t xml:space="preserve">https://villaresorts.com/villa-resorts/offers-and-packages/free-spirited-families-offer/</t>
  </si>
  <si>
    <t xml:space="preserve">Free-spirited Families Offer | Villa Resorts</t>
  </si>
  <si>
    <t xml:space="preserve">output/pages/175_villa-nautica-paradise-island/villas__villaresorts.com__villa-resorts-offers-and-packages-free-spirited-families-off.md</t>
  </si>
  <si>
    <t xml:space="preserve">output/pages/176_villa-park-sun-island/villas__villaresorts.com__villa-resorts-offers-and-packages-free-spirited-families-off.md</t>
  </si>
  <si>
    <t xml:space="preserve">https://villaresorts.com/activity/seaplane-transfer/</t>
  </si>
  <si>
    <t xml:space="preserve">Seaplane Transfer at Villa Park | Villa Resorts</t>
  </si>
  <si>
    <t xml:space="preserve">output/pages/175_villa-nautica-paradise-island/excursions__villaresorts.com__activity-seaplane-transfer.md</t>
  </si>
  <si>
    <t xml:space="preserve">output/pages/176_villa-park-sun-island/excursions__villaresorts.com__activity-seaplane-transfer.md</t>
  </si>
  <si>
    <t xml:space="preserve">https://villaresorts.com/villa-haven/villas-and-residences/one-bedroom-residence-with-beach-pool-and-garden-pool/</t>
  </si>
  <si>
    <t xml:space="preserve">One Bedroom Residence with Beach Pool and Garden Pool | Villa Haven Resort Maldives</t>
  </si>
  <si>
    <t xml:space="preserve">output/pages/175_villa-nautica-paradise-island/diving__villaresorts.com__villa-haven-villas-and-residences-one-bedroom-residence-with.md</t>
  </si>
  <si>
    <t xml:space="preserve">output/pages/176_villa-park-sun-island/diving__villaresorts.com__villa-haven-villas-and-residences-one-bedroom-residence-with.md</t>
  </si>
  <si>
    <t xml:space="preserve">https://villaresorts.com/villa-nautica/occasions/weddings/</t>
  </si>
  <si>
    <t xml:space="preserve">Weddings | Villa Nautica Resort Maldives</t>
  </si>
  <si>
    <t xml:space="preserve">output/pages/175_villa-nautica-paradise-island/wedding__villaresorts.com__villa-nautica-occasions-weddings.md</t>
  </si>
  <si>
    <t xml:space="preserve">output/pages/176_villa-park-sun-island/wedding__villaresorts.com__villa-nautica-occasions-weddings.md</t>
  </si>
  <si>
    <t xml:space="preserve">https://villaresorts.com/villa-haven/experiences-at-villa-haven/spa-and-wellness-at-villa-haven/</t>
  </si>
  <si>
    <t xml:space="preserve">Spa &amp; Wellness | Villa Haven Resort Maldives</t>
  </si>
  <si>
    <t xml:space="preserve">output/pages/175_villa-nautica-paradise-island/spa__villaresorts.com__villa-haven-experiences-at-villa-haven-spa-and-wellness-at-v.md</t>
  </si>
  <si>
    <t xml:space="preserve">output/pages/176_villa-park-sun-island/spa__villaresorts.com__villa-haven-experiences-at-villa-haven-spa-and-wellness-at-v.md</t>
  </si>
  <si>
    <t xml:space="preserve">https://villaresorts.com/royal-island/experiences/diving/</t>
  </si>
  <si>
    <t xml:space="preserve">Diving | Royal Island Resort, Maldives</t>
  </si>
  <si>
    <t xml:space="preserve">output/pages/175_villa-nautica-paradise-island/diving__villaresorts.com__royal-island-experiences-diving.md</t>
  </si>
  <si>
    <t xml:space="preserve">output/pages/176_villa-park-sun-island/diving__villaresorts.com__royal-island-experiences-diving.md</t>
  </si>
  <si>
    <t xml:space="preserve">https://villaresorts.com/blog/unmissable-family-adventures-at-villa-resorts-in-the-maldives/</t>
  </si>
  <si>
    <t xml:space="preserve">Unmissable family adventures at Villa Resorts in the Maldives | Villa Resorts</t>
  </si>
  <si>
    <t xml:space="preserve">output/pages/175_villa-nautica-paradise-island/diving__villaresorts.com__blog-unmissable-family-adventures-at-villa-resorts-in-the-ma.md</t>
  </si>
  <si>
    <t xml:space="preserve">output/pages/176_villa-park-sun-island/diving__villaresorts.com__blog-unmissable-family-adventures-at-villa-resorts-in-the-ma.md</t>
  </si>
  <si>
    <t xml:space="preserve">https://villaresorts.com/villa-park/romantic-getaways/</t>
  </si>
  <si>
    <t xml:space="preserve">Romantic Getaways at Villa Park | Villa Resorts</t>
  </si>
  <si>
    <t xml:space="preserve">output/pages/175_villa-nautica-paradise-island/villas__villaresorts.com__villa-park-romantic-getaways.md</t>
  </si>
  <si>
    <t xml:space="preserve">output/pages/176_villa-park-sun-island/villas__villaresorts.com__villa-park-romantic-getaways.md</t>
  </si>
  <si>
    <t xml:space="preserve">https://villaresorts.com/blog/preserving-paradise-the-environmental-initiatives-of-our-maldives-resort/</t>
  </si>
  <si>
    <t xml:space="preserve">Preserving paradise: The environmental initiatives of our Maldives resort | Villa Resorts</t>
  </si>
  <si>
    <t xml:space="preserve">output/pages/175_villa-nautica-paradise-island/diving__villaresorts.com__blog-preserving-paradise-the-environmental-initiatives-of-ou.md</t>
  </si>
  <si>
    <t xml:space="preserve">output/pages/176_villa-park-sun-island/diving__villaresorts.com__blog-preserving-paradise-the-environmental-initiatives-of-ou.md</t>
  </si>
  <si>
    <t xml:space="preserve">https://villaresorts.com/villa-park/experiences/park-players-kids-club/</t>
  </si>
  <si>
    <t xml:space="preserve">Park Players Kids Club | Villa Park Resort Maldives</t>
  </si>
  <si>
    <t xml:space="preserve">output/pages/175_villa-nautica-paradise-island/diving__villaresorts.com__villa-park-experiences-park-players-kids-club.md</t>
  </si>
  <si>
    <t xml:space="preserve">output/pages/176_villa-park-sun-island/diving__villaresorts.com__villa-park-experiences-park-players-kids-club.md</t>
  </si>
  <si>
    <t xml:space="preserve">https://villaresorts.com/newsletter/</t>
  </si>
  <si>
    <t xml:space="preserve">Newsletter | Villa Resorts</t>
  </si>
  <si>
    <t xml:space="preserve">output/pages/175_villa-nautica-paradise-island/villas__villaresorts.com__newsletter.md</t>
  </si>
  <si>
    <t xml:space="preserve">output/pages/176_villa-park-sun-island/villas__villaresorts.com__newsletter.md</t>
  </si>
  <si>
    <t xml:space="preserve">https://villaresorts.com/infinity-plan/</t>
  </si>
  <si>
    <t xml:space="preserve">Infinity Plan | Villa Resort, Maldives</t>
  </si>
  <si>
    <t xml:space="preserve">output/pages/175_villa-nautica-paradise-island/diving__villaresorts.com__infinity-plan.md</t>
  </si>
  <si>
    <t xml:space="preserve">output/pages/176_villa-park-sun-island/diving__villaresorts.com__infinity-plan.md</t>
  </si>
  <si>
    <t xml:space="preserve">https://villaresorts.com/activity/local-island-experience/</t>
  </si>
  <si>
    <t xml:space="preserve">Local island experience | Villa Resorts</t>
  </si>
  <si>
    <t xml:space="preserve">output/pages/175_villa-nautica-paradise-island/excursions__villaresorts.com__activity-local-island-experience.md</t>
  </si>
  <si>
    <t xml:space="preserve">output/pages/176_villa-park-sun-island/excursions__villaresorts.com__activity-local-island-experience.md</t>
  </si>
  <si>
    <t xml:space="preserve">https://villaresorts.com/villa-haven/villas-and-residences/two-bedroom-residence-with-two-beach-pools-and-garden-pool/</t>
  </si>
  <si>
    <t xml:space="preserve">Two Bedroom Residence with Two Beach Pools and Garden Pool | Villa Haven Resort Maldives</t>
  </si>
  <si>
    <t xml:space="preserve">https://villaresorts.com/villa-nautica/occasions/honeymoons/</t>
  </si>
  <si>
    <t xml:space="preserve">Romantic Honeymoons | Villa Nautica Resort Maldives</t>
  </si>
  <si>
    <t xml:space="preserve">output/pages/175_villa-nautica-paradise-island/wedding__villaresorts.com__villa-nautica-occasions-honeymoons.md</t>
  </si>
  <si>
    <t xml:space="preserve">output/pages/176_villa-park-sun-island/wedding__villaresorts.com__villa-nautica-occasions-honeymoons.md</t>
  </si>
  <si>
    <t xml:space="preserve">https://villaresorts.com/villa-park/spa-wellness/</t>
  </si>
  <si>
    <t xml:space="preserve">Spa Wellness | Villa Park Resort Maldives</t>
  </si>
  <si>
    <t xml:space="preserve">output/pages/175_villa-nautica-paradise-island/spa__villaresorts.com__villa-park-spa-wellness.md</t>
  </si>
  <si>
    <t xml:space="preserve">output/pages/176_villa-park-sun-island/spa__villaresorts.com__villa-park-spa-wellness.md</t>
  </si>
  <si>
    <t xml:space="preserve">https://villaresorts.com/royal-island/family-activities/</t>
  </si>
  <si>
    <t xml:space="preserve">Family Activities at Royal Island | Villa Resorts</t>
  </si>
  <si>
    <t xml:space="preserve">output/pages/175_villa-nautica-paradise-island/excursions__villaresorts.com__royal-island-family-activities.md</t>
  </si>
  <si>
    <t xml:space="preserve">output/pages/176_villa-park-sun-island/excursions__villaresorts.com__royal-island-family-activities.md</t>
  </si>
  <si>
    <t xml:space="preserve">https://villaresorts.com/villa-haven/experiences-at-villa-haven/</t>
  </si>
  <si>
    <t xml:space="preserve">Experiences | Villa Haven Resort Maldives</t>
  </si>
  <si>
    <t xml:space="preserve">output/pages/175_villa-nautica-paradise-island/diving__villaresorts.com__villa-haven-experiences-at-villa-haven.md</t>
  </si>
  <si>
    <t xml:space="preserve">output/pages/176_villa-park-sun-island/diving__villaresorts.com__villa-haven-experiences-at-villa-haven.md</t>
  </si>
  <si>
    <t xml:space="preserve">https://villaresorts.com/blog/villa-resorts-exploring-the-depths-unforgettable-marine-excursions-in-the-maldives/</t>
  </si>
  <si>
    <t xml:space="preserve">Villa Resorts | Exploring the depths: unforgettable marine excursions in the Maldives | Villa Resorts</t>
  </si>
  <si>
    <t xml:space="preserve">output/pages/175_villa-nautica-paradise-island/diving__villaresorts.com__blog-villa-resorts-exploring-the-depths-unforgettable-marine.md</t>
  </si>
  <si>
    <t xml:space="preserve">output/pages/176_villa-park-sun-island/diving__villaresorts.com__blog-villa-resorts-exploring-the-depths-unforgettable-marine.md</t>
  </si>
  <si>
    <t xml:space="preserve">https://villaresorts.com/villa-park/accommodation/lagoon-beach-villa/</t>
  </si>
  <si>
    <t xml:space="preserve">Lagoon Beach Villa | Villa Park Resort Maldives</t>
  </si>
  <si>
    <t xml:space="preserve">output/pages/175_villa-nautica-paradise-island/diving__villaresorts.com__villa-park-accommodation-lagoon-beach-villa.md</t>
  </si>
  <si>
    <t xml:space="preserve">output/pages/176_villa-park-sun-island/diving__villaresorts.com__villa-park-accommodation-lagoon-beach-villa.md</t>
  </si>
  <si>
    <t xml:space="preserve">https://villaresorts.com/royal-island/experiences/</t>
  </si>
  <si>
    <t xml:space="preserve">Experiences | Royal Island Resort, Maldives</t>
  </si>
  <si>
    <t xml:space="preserve">output/pages/175_villa-nautica-paradise-island/diving__villaresorts.com__royal-island-experiences.md</t>
  </si>
  <si>
    <t xml:space="preserve">output/pages/176_villa-park-sun-island/diving__villaresorts.com__royal-island-experiences.md</t>
  </si>
  <si>
    <t xml:space="preserve">https://villaresorts.com/royal-island/accommodation/compare-villas/</t>
  </si>
  <si>
    <t xml:space="preserve">Compare Villas | Villa Resorts</t>
  </si>
  <si>
    <t xml:space="preserve">output/pages/175_villa-nautica-paradise-island/villas__villaresorts.com__royal-island-accommodation-compare-villas.md</t>
  </si>
  <si>
    <t xml:space="preserve">output/pages/176_villa-park-sun-island/villas__villaresorts.com__royal-island-accommodation-compare-villas.md</t>
  </si>
  <si>
    <t xml:space="preserve">https://villaresorts.com/villa-nautica/offers/</t>
  </si>
  <si>
    <t xml:space="preserve">Offers | Villa Nautica Resort Maldives</t>
  </si>
  <si>
    <t xml:space="preserve">output/pages/175_villa-nautica-paradise-island/diving__villaresorts.com__villa-nautica-offers.md</t>
  </si>
  <si>
    <t xml:space="preserve">output/pages/176_villa-park-sun-island/diving__villaresorts.com__villa-nautica-offers.md</t>
  </si>
  <si>
    <t xml:space="preserve">https://villaresorts.com/blog/top-five-reasons-to-visit-our-award-winning-spas/</t>
  </si>
  <si>
    <t xml:space="preserve">Top five reasons to visit our award-winning spas | Villa Resorts</t>
  </si>
  <si>
    <t xml:space="preserve">output/pages/175_villa-nautica-paradise-island/spa__villaresorts.com__blog-top-five-reasons-to-visit-our-award-winning-spas.md</t>
  </si>
  <si>
    <t xml:space="preserve">output/pages/176_villa-park-sun-island/spa__villaresorts.com__blog-top-five-reasons-to-visit-our-award-winning-spas.md</t>
  </si>
  <si>
    <t xml:space="preserve">https://villaresorts.com/villa-haven/villas-and-residences/haven-reserve/</t>
  </si>
  <si>
    <t xml:space="preserve">Haven Reserve | Villa Haven Resort Maldives</t>
  </si>
  <si>
    <t xml:space="preserve">output/pages/175_villa-nautica-paradise-island/diving__villaresorts.com__villa-haven-villas-and-residences-haven-reserve.md</t>
  </si>
  <si>
    <t xml:space="preserve">output/pages/176_villa-park-sun-island/diving__villaresorts.com__villa-haven-villas-and-residences-haven-reserve.md</t>
  </si>
  <si>
    <t xml:space="preserve">https://villaresorts.com/royal-island/contact/</t>
  </si>
  <si>
    <t xml:space="preserve">Contact Us | Royal Island Resort, Maldives</t>
  </si>
  <si>
    <t xml:space="preserve">output/pages/175_villa-nautica-paradise-island/diving__villaresorts.com__royal-island-contact.md</t>
  </si>
  <si>
    <t xml:space="preserve">output/pages/176_villa-park-sun-island/diving__villaresorts.com__royal-island-contact.md</t>
  </si>
  <si>
    <t xml:space="preserve">https://villaresorts.com/villa-nautica/romantic-getaways/</t>
  </si>
  <si>
    <t xml:space="preserve">Romantic Getaways at Villa Nautica | Villa Resorts</t>
  </si>
  <si>
    <t xml:space="preserve">output/pages/175_villa-nautica-paradise-island/villas__villaresorts.com__villa-nautica-romantic-getaways.md</t>
  </si>
  <si>
    <t xml:space="preserve">output/pages/176_villa-park-sun-island/villas__villaresorts.com__villa-nautica-romantic-getaways.md</t>
  </si>
  <si>
    <t xml:space="preserve">https://villaresorts.com/villa-nautica/experiences/diving/</t>
  </si>
  <si>
    <t xml:space="preserve">Diving | Villa Nautica Resort Maldives</t>
  </si>
  <si>
    <t xml:space="preserve">output/pages/175_villa-nautica-paradise-island/diving__villaresorts.com__villa-nautica-experiences-diving.md</t>
  </si>
  <si>
    <t xml:space="preserve">output/pages/176_villa-park-sun-island/diving__villaresorts.com__villa-nautica-experiences-diving.md</t>
  </si>
  <si>
    <t xml:space="preserve">https://villaresorts.com/activity/stargazing/</t>
  </si>
  <si>
    <t xml:space="preserve">Stargazing | Villa Resorts</t>
  </si>
  <si>
    <t xml:space="preserve">output/pages/175_villa-nautica-paradise-island/excursions__villaresorts.com__activity-stargazing.md</t>
  </si>
  <si>
    <t xml:space="preserve">output/pages/176_villa-park-sun-island/excursions__villaresorts.com__activity-stargazing.md</t>
  </si>
  <si>
    <t xml:space="preserve">https://villaresorts.com/blog/your-guide-to-maldivian-marine-life-what-lies-beneath-the-waves/</t>
  </si>
  <si>
    <t xml:space="preserve">Your guide to Maldivian marine life: what lies beneath the waves | Villa Resorts</t>
  </si>
  <si>
    <t xml:space="preserve">output/pages/175_villa-nautica-paradise-island/dining__villaresorts.com__blog-your-guide-to-maldivian-marine-life-what-lies-beneath-t.md</t>
  </si>
  <si>
    <t xml:space="preserve">output/pages/176_villa-park-sun-island/dining__villaresorts.com__blog-your-guide-to-maldivian-marine-life-what-lies-beneath-t.md</t>
  </si>
  <si>
    <t xml:space="preserve">https://villaresorts.com/blog/a-journey-into-traditional-maldivian-fishing/</t>
  </si>
  <si>
    <t xml:space="preserve">A journey into traditional Maldivian fishing | Villa Resorts</t>
  </si>
  <si>
    <t xml:space="preserve">output/pages/175_villa-nautica-paradise-island/villas__villaresorts.com__blog-a-journey-into-traditional-maldivian-fishing.md</t>
  </si>
  <si>
    <t xml:space="preserve">output/pages/176_villa-park-sun-island/villas__villaresorts.com__blog-a-journey-into-traditional-maldivian-fishing.md</t>
  </si>
  <si>
    <t xml:space="preserve">https://villaresorts.com/villa-park/accommodation/beach-villa/</t>
  </si>
  <si>
    <t xml:space="preserve">Beach Villa | Villa Resorts</t>
  </si>
  <si>
    <t xml:space="preserve">output/pages/175_villa-nautica-paradise-island/villas__villaresorts.com__villa-park-accommodation-beach-villa.md</t>
  </si>
  <si>
    <t xml:space="preserve">output/pages/176_villa-park-sun-island/villas__villaresorts.com__villa-park-accommodation-beach-villa.md</t>
  </si>
  <si>
    <t xml:space="preserve">https://villaresorts.com/villa-haven/about/resort-facilities/</t>
  </si>
  <si>
    <t xml:space="preserve">Resort Facilities | Villa Haven Resort Maldives</t>
  </si>
  <si>
    <t xml:space="preserve">output/pages/175_villa-nautica-paradise-island/diving__villaresorts.com__villa-haven-about-resort-facilities.md</t>
  </si>
  <si>
    <t xml:space="preserve">output/pages/176_villa-park-sun-island/diving__villaresorts.com__villa-haven-about-resort-facilities.md</t>
  </si>
  <si>
    <t xml:space="preserve">https://www.crownandchamparesorts.com/</t>
  </si>
  <si>
    <t xml:space="preserve">Crown &amp; Champa Resorts | Hotels &amp; Resorts Collection In The Maldives | Official Site</t>
  </si>
  <si>
    <t xml:space="preserve">output/pages/028_kudadoo-maldives-private-island/diving__crownandchamparesorts.com__home.md</t>
  </si>
  <si>
    <t xml:space="preserve">output/pages/030_hurawalhi-island-resort/diving__crownandchamparesorts.com__home.md</t>
  </si>
  <si>
    <t xml:space="preserve">https://www.crownandchamparesorts.com/crown-champa-resorts-maldives-calendar-2026.html</t>
  </si>
  <si>
    <t xml:space="preserve">Crown &amp; Champa Resorts | Maldives Calendar 2026</t>
  </si>
  <si>
    <t xml:space="preserve">output/pages/028_kudadoo-maldives-private-island/diving__crownandchamparesorts.com__crown-champa-resorts-maldives-calendar-2026-html.md</t>
  </si>
  <si>
    <t xml:space="preserve">output/pages/030_hurawalhi-island-resort/diving__crownandchamparesorts.com__crown-champa-resorts-maldives-calendar-2026-html.md</t>
  </si>
  <si>
    <t xml:space="preserve">https://www.crownandchamparesorts.com/travel-guidance.html</t>
  </si>
  <si>
    <t xml:space="preserve">Crown &amp; Champa Resorts | TRAVEL GUIDANCE</t>
  </si>
  <si>
    <t xml:space="preserve">output/pages/028_kudadoo-maldives-private-island/overview__crownandchamparesorts.com__travel-guidance-html.md</t>
  </si>
  <si>
    <t xml:space="preserve">output/pages/030_hurawalhi-island-resort/overview__crownandchamparesorts.com__travel-guidance-html.md</t>
  </si>
  <si>
    <t xml:space="preserve">https://www.crownandchamparesorts.com/offers.html</t>
  </si>
  <si>
    <t xml:space="preserve">Crown &amp; Champa Resorts | Maldives Holiday Offers</t>
  </si>
  <si>
    <t xml:space="preserve">output/pages/028_kudadoo-maldives-private-island/diving__crownandchamparesorts.com__offers-html.md</t>
  </si>
  <si>
    <t xml:space="preserve">output/pages/030_hurawalhi-island-resort/diving__crownandchamparesorts.com__offers-html.md</t>
  </si>
  <si>
    <t xml:space="preserve">https://www.crownandchamparesorts.com/contact-us.html</t>
  </si>
  <si>
    <t xml:space="preserve">Contact Us | Crown &amp; Champa Resorts</t>
  </si>
  <si>
    <t xml:space="preserve">output/pages/028_kudadoo-maldives-private-island/overview__crownandchamparesorts.com__contact-us-html.md</t>
  </si>
  <si>
    <t xml:space="preserve">output/pages/030_hurawalhi-island-resort/overview__crownandchamparesorts.com__contact-us-html.md</t>
  </si>
  <si>
    <t xml:space="preserve">https://www.crownandchamparesorts.com/resorts-mobile-apps.html</t>
  </si>
  <si>
    <t xml:space="preserve">Crown &amp; Champa Resorts | Mobile Apps</t>
  </si>
  <si>
    <t xml:space="preserve">output/pages/028_kudadoo-maldives-private-island/overview__crownandchamparesorts.com__resorts-mobile-apps-html.md</t>
  </si>
  <si>
    <t xml:space="preserve">output/pages/030_hurawalhi-island-resort/overview__crownandchamparesorts.com__resorts-mobile-apps-html.md</t>
  </si>
  <si>
    <t xml:space="preserve">https://www.crownandchamparesorts.com/our-resorts.html</t>
  </si>
  <si>
    <t xml:space="preserve">Our Resorts | Hotels &amp; Resorts In The Maldives</t>
  </si>
  <si>
    <t xml:space="preserve">output/pages/028_kudadoo-maldives-private-island/diving__crownandchamparesorts.com__our-resorts-html.md</t>
  </si>
  <si>
    <t xml:space="preserve">output/pages/030_hurawalhi-island-resort/diving__crownandchamparesorts.com__our-resorts-html.md</t>
  </si>
  <si>
    <t xml:space="preserve">https://www.crownandchamparesorts.com/terms-conditions.html</t>
  </si>
  <si>
    <t xml:space="preserve">Crown &amp; Champa Resorts | Terms &amp; Conditions</t>
  </si>
  <si>
    <t xml:space="preserve">output/pages/028_kudadoo-maldives-private-island/overview__crownandchamparesorts.com__terms-conditions-html.md</t>
  </si>
  <si>
    <t xml:space="preserve">output/pages/030_hurawalhi-island-resort/overview__crownandchamparesorts.com__terms-conditions-html.md</t>
  </si>
  <si>
    <t xml:space="preserve">https://www.crownandchamparesorts.com/our-resorts/jawakara-islands-maldives.html</t>
  </si>
  <si>
    <t xml:space="preserve">Crown &amp; Champa Resorts | Jawakara Islands Maldives</t>
  </si>
  <si>
    <t xml:space="preserve">output/pages/028_kudadoo-maldives-private-island/diving__crownandchamparesorts.com__our-resorts-jawakara-islands-maldives-html.md</t>
  </si>
  <si>
    <t xml:space="preserve">output/pages/030_hurawalhi-island-resort/diving__crownandchamparesorts.com__our-resorts-jawakara-islands-maldives-html.md</t>
  </si>
  <si>
    <t xml:space="preserve">https://www.crownandchamparesorts.com/media-galleries.html</t>
  </si>
  <si>
    <t xml:space="preserve">Media Galleries | Crown &amp; Champa Resorts</t>
  </si>
  <si>
    <t xml:space="preserve">output/pages/028_kudadoo-maldives-private-island/downloads__crownandchamparesorts.com__media-galleries-html.md</t>
  </si>
  <si>
    <t xml:space="preserve">output/pages/030_hurawalhi-island-resort/downloads__crownandchamparesorts.com__media-galleries-html.md</t>
  </si>
  <si>
    <t xml:space="preserve">https://www.crownandchamparesorts.com/our-resorts/vilamendhoo.html</t>
  </si>
  <si>
    <t xml:space="preserve">Vilamendhoo Maldives Resort Island | Top Dive and Snorkeling Island Asia | Crown &amp; Champa Resorts</t>
  </si>
  <si>
    <t xml:space="preserve">output/pages/028_kudadoo-maldives-private-island/diving__crownandchamparesorts.com__our-resorts-vilamendhoo-html.md</t>
  </si>
  <si>
    <t xml:space="preserve">output/pages/030_hurawalhi-island-resort/diving__crownandchamparesorts.com__our-resorts-vilamendhoo-html.md</t>
  </si>
  <si>
    <t xml:space="preserve">https://www.crownandchamparesorts.com/sitemap.html</t>
  </si>
  <si>
    <t xml:space="preserve">Sitemap | Learn More About The Maldives Resorts</t>
  </si>
  <si>
    <t xml:space="preserve">output/pages/028_kudadoo-maldives-private-island/diving__crownandchamparesorts.com__sitemap-html.md</t>
  </si>
  <si>
    <t xml:space="preserve">output/pages/030_hurawalhi-island-resort/diving__crownandchamparesorts.com__sitemap-html.md</t>
  </si>
  <si>
    <t xml:space="preserve">https://www.crownandchamparesorts.com/why-choose-ccr.html</t>
  </si>
  <si>
    <t xml:space="preserve">Crown &amp; Champa Resorts | Why Choose CCR</t>
  </si>
  <si>
    <t xml:space="preserve">output/pages/028_kudadoo-maldives-private-island/overview__crownandchamparesorts.com__why-choose-ccr-html.md</t>
  </si>
  <si>
    <t xml:space="preserve">output/pages/030_hurawalhi-island-resort/overview__crownandchamparesorts.com__why-choose-ccr-html.md</t>
  </si>
  <si>
    <t xml:space="preserve">https://www.crownandchamparesorts.com/travel-agents.html</t>
  </si>
  <si>
    <t xml:space="preserve">Maldives Resort Partnership For Travel Trade</t>
  </si>
  <si>
    <t xml:space="preserve">output/pages/028_kudadoo-maldives-private-island/diving__crownandchamparesorts.com__travel-agents-html.md</t>
  </si>
  <si>
    <t xml:space="preserve">output/pages/030_hurawalhi-island-resort/diving__crownandchamparesorts.com__travel-agents-html.md</t>
  </si>
  <si>
    <t xml:space="preserve">https://www.crownandchamparesorts.com/our-resorts/kudadoo.html</t>
  </si>
  <si>
    <t xml:space="preserve">Kudadoo Maldives Private Island | Anything, Anytime, Anywhere</t>
  </si>
  <si>
    <t xml:space="preserve">output/pages/028_kudadoo-maldives-private-island/diving__crownandchamparesorts.com__our-resorts-kudadoo-html.md</t>
  </si>
  <si>
    <t xml:space="preserve">output/pages/030_hurawalhi-island-resort/diving__crownandchamparesorts.com__our-resorts-kudadoo-html.md</t>
  </si>
  <si>
    <t xml:space="preserve">https://www.crownandchamparesorts.com/our-resorts/veligandu.html</t>
  </si>
  <si>
    <t xml:space="preserve">Veligandu Maldives Resort Island | Top Romantic Resorts in Asia | Crown &amp; Champa Resorts</t>
  </si>
  <si>
    <t xml:space="preserve">output/pages/028_kudadoo-maldives-private-island/diving__crownandchamparesorts.com__our-resorts-veligandu-html.md</t>
  </si>
  <si>
    <t xml:space="preserve">output/pages/030_hurawalhi-island-resort/diving__crownandchamparesorts.com__our-resorts-veligandu-html.md</t>
  </si>
  <si>
    <t xml:space="preserve">https://www.crownandchamparesorts.com/sustainable-tourism-by-ccr.html</t>
  </si>
  <si>
    <t xml:space="preserve">Sustainability &amp; Environmental Stewardship</t>
  </si>
  <si>
    <t xml:space="preserve">output/pages/028_kudadoo-maldives-private-island/sustainability__crownandchamparesorts.com__sustainable-tourism-by-ccr-html.md</t>
  </si>
  <si>
    <t xml:space="preserve">output/pages/030_hurawalhi-island-resort/sustainability__crownandchamparesorts.com__sustainable-tourism-by-ccr-html.md</t>
  </si>
  <si>
    <t xml:space="preserve">https://www.crownandchamparesorts.com/the-maldives.html</t>
  </si>
  <si>
    <t xml:space="preserve">Maldives Island Life | Crown &amp; Champa Resorts</t>
  </si>
  <si>
    <t xml:space="preserve">output/pages/028_kudadoo-maldives-private-island/diving__crownandchamparesorts.com__the-maldives-html.md</t>
  </si>
  <si>
    <t xml:space="preserve">output/pages/030_hurawalhi-island-resort/diving__crownandchamparesorts.com__the-maldives-html.md</t>
  </si>
  <si>
    <t xml:space="preserve">https://www.crownandchamparesorts.com/our-resorts/nala-maldives.html</t>
  </si>
  <si>
    <t xml:space="preserve">Nala Maldives By Jawakara | Adults Only Resort</t>
  </si>
  <si>
    <t xml:space="preserve">output/pages/028_kudadoo-maldives-private-island/diving__crownandchamparesorts.com__our-resorts-nala-maldives-html.md</t>
  </si>
  <si>
    <t xml:space="preserve">output/pages/030_hurawalhi-island-resort/diving__crownandchamparesorts.com__our-resorts-nala-maldives-html.md</t>
  </si>
  <si>
    <t xml:space="preserve">https://www.crownandchamparesorts.com</t>
  </si>
  <si>
    <t xml:space="preserve">https://www.crownandchamparesorts.com/our-resorts/kuredu.html</t>
  </si>
  <si>
    <t xml:space="preserve">Kuredu Island Resort | Maldives Family Resort with Separate Adult Areas</t>
  </si>
  <si>
    <t xml:space="preserve">output/pages/028_kudadoo-maldives-private-island/diving__crownandchamparesorts.com__our-resorts-kuredu-html.md</t>
  </si>
  <si>
    <t xml:space="preserve">output/pages/030_hurawalhi-island-resort/diving__crownandchamparesorts.com__our-resorts-kuredu-html.md</t>
  </si>
  <si>
    <t xml:space="preserve">https://www.crownandchamparesorts.com/privacy-policy.html</t>
  </si>
  <si>
    <t xml:space="preserve">Privacy Policy of Crown &amp; Champa Resorts</t>
  </si>
  <si>
    <t xml:space="preserve">output/pages/028_kudadoo-maldives-private-island/overview__crownandchamparesorts.com__privacy-policy-html.md</t>
  </si>
  <si>
    <t xml:space="preserve">output/pages/030_hurawalhi-island-resort/overview__crownandchamparesorts.com__privacy-policy-html.md</t>
  </si>
  <si>
    <t xml:space="preserve">https://www.crownandchamparesorts.com/our-resorts/meeru.html</t>
  </si>
  <si>
    <t xml:space="preserve">Meeru Maldives Resort Island | Top Beach Resort In Asia</t>
  </si>
  <si>
    <t xml:space="preserve">output/pages/028_kudadoo-maldives-private-island/diving__crownandchamparesorts.com__our-resorts-meeru-html.md</t>
  </si>
  <si>
    <t xml:space="preserve">output/pages/030_hurawalhi-island-resort/diving__crownandchamparesorts.com__our-resorts-meeru-html.md</t>
  </si>
  <si>
    <t xml:space="preserve">https://www.crownandchamparesorts.com/our-resorts/hurawalhi.html</t>
  </si>
  <si>
    <t xml:space="preserve">Hurawalhi Island Resort | Naturally Chic Island Paradise</t>
  </si>
  <si>
    <t xml:space="preserve">output/pages/028_kudadoo-maldives-private-island/overview__crownandchamparesorts.com__our-resorts-hurawalhi-html.md</t>
  </si>
  <si>
    <t xml:space="preserve">output/pages/030_hurawalhi-island-resort/overview__crownandchamparesorts.com__our-resorts-hurawalhi-html.md</t>
  </si>
  <si>
    <t xml:space="preserve">https://www.crownandchamparesorts.com/festive-season-in-the-maldives.html</t>
  </si>
  <si>
    <t xml:space="preserve">Celebrate Christmas and New Year's In The Maldives</t>
  </si>
  <si>
    <t xml:space="preserve">output/pages/028_kudadoo-maldives-private-island/wedding__crownandchamparesorts.com__festive-season-in-the-maldives-html.md</t>
  </si>
  <si>
    <t xml:space="preserve">output/pages/030_hurawalhi-island-resort/wedding__crownandchamparesorts.com__festive-season-in-the-maldives-html.md</t>
  </si>
  <si>
    <t xml:space="preserve">https://www.crownandchamparesorts.com/testimonials.html</t>
  </si>
  <si>
    <t xml:space="preserve">Guest reviews &amp; testimonials of Maldives hotels</t>
  </si>
  <si>
    <t xml:space="preserve">output/pages/028_kudadoo-maldives-private-island/diving__crownandchamparesorts.com__testimonials-html.md</t>
  </si>
  <si>
    <t xml:space="preserve">output/pages/030_hurawalhi-island-resort/diving__crownandchamparesorts.com__testimonials-html.md</t>
  </si>
  <si>
    <t xml:space="preserve">https://www.crownandchamparesorts.com/careers.html</t>
  </si>
  <si>
    <t xml:space="preserve">Maldives Careers</t>
  </si>
  <si>
    <t xml:space="preserve">output/pages/028_kudadoo-maldives-private-island/diving__crownandchamparesorts.com__careers-html.md</t>
  </si>
  <si>
    <t xml:space="preserve">output/pages/030_hurawalhi-island-resort/diving__crownandchamparesorts.com__careers-html.md</t>
  </si>
  <si>
    <t xml:space="preserve">https://www.crownandchamparesorts.com/our-resorts/komandoo.html</t>
  </si>
  <si>
    <t xml:space="preserve">Komandoo Maldives | Leading Adults-only Maldives Resort</t>
  </si>
  <si>
    <t xml:space="preserve">output/pages/028_kudadoo-maldives-private-island/diving__crownandchamparesorts.com__our-resorts-komandoo-html.md</t>
  </si>
  <si>
    <t xml:space="preserve">output/pages/030_hurawalhi-island-resort/diving__crownandchamparesorts.com__our-resorts-komandoo-html.md</t>
  </si>
  <si>
    <t xml:space="preserve">https://www.crownandchamparesorts.com/about-us.html</t>
  </si>
  <si>
    <t xml:space="preserve">About Crown &amp; Champa Resorts | Maldives Resort Group</t>
  </si>
  <si>
    <t xml:space="preserve">output/pages/028_kudadoo-maldives-private-island/events__crownandchamparesorts.com__about-us-html.md</t>
  </si>
  <si>
    <t xml:space="preserve">output/pages/030_hurawalhi-island-resort/events__crownandchamparesorts.com__about-us-html.md</t>
  </si>
  <si>
    <t xml:space="preserve">https://www.crownandchamparesorts.com/our-resorts/kagi-maldives.html</t>
  </si>
  <si>
    <t xml:space="preserve">Kagi Maldives Resort &amp; Spa | Luxury and Spa Resort</t>
  </si>
  <si>
    <t xml:space="preserve">output/pages/028_kudadoo-maldives-private-island/spa__crownandchamparesorts.com__our-resorts-kagi-maldives-html.md</t>
  </si>
  <si>
    <t xml:space="preserve">output/pages/030_hurawalhi-island-resort/spa__crownandchamparesorts.com__our-resorts-kagi-maldives-html.md</t>
  </si>
  <si>
    <t xml:space="preserve">https://www.crownandchamparesorts.com/news-events.html</t>
  </si>
  <si>
    <t xml:space="preserve">Crown &amp; Champa Resorts | News &amp; Events</t>
  </si>
  <si>
    <t xml:space="preserve">output/pages/028_kudadoo-maldives-private-island/events__crownandchamparesorts.com__news-events-html.md</t>
  </si>
  <si>
    <t xml:space="preserve">output/pages/030_hurawalhi-island-resort/events__crownandchamparesorts.com__news-events-html.md</t>
  </si>
  <si>
    <t xml:space="preserve">https://www.crownandchamparesorts.com/influencer-media-collaboration-request-form.html</t>
  </si>
  <si>
    <t xml:space="preserve">Crown &amp; Champa Resorts | Influencer &amp; Media Collaboration Request Form</t>
  </si>
  <si>
    <t xml:space="preserve">output/pages/028_kudadoo-maldives-private-island/downloads__crownandchamparesorts.com__influencer-media-collaboration-request-form-html.md</t>
  </si>
  <si>
    <t xml:space="preserve">output/pages/030_hurawalhi-island-resort/downloads__crownandchamparesorts.com__influencer-media-collaboration-request-form-html.md</t>
  </si>
  <si>
    <t xml:space="preserve">https://www.crownandchamparesorts.com/newsletter.html</t>
  </si>
  <si>
    <t xml:space="preserve">Crown &amp; Champa Resorts | Newsletter</t>
  </si>
  <si>
    <t xml:space="preserve">output/pages/028_kudadoo-maldives-private-island/overview__crownandchamparesorts.com__newsletter-html.md</t>
  </si>
  <si>
    <t xml:space="preserve">output/pages/030_hurawalhi-island-resort/overview__crownandchamparesorts.com__newsletter-html.md</t>
  </si>
  <si>
    <t xml:space="preserve">https://www.crownandchamparesorts.com/gdpr-compliance.html</t>
  </si>
  <si>
    <t xml:space="preserve">Crown &amp; Champa Resorts | GDPR Compliance</t>
  </si>
  <si>
    <t xml:space="preserve">output/pages/028_kudadoo-maldives-private-island/overview__crownandchamparesorts.com__gdpr-compliance-html.md</t>
  </si>
  <si>
    <t xml:space="preserve">output/pages/030_hurawalhi-island-resort/overview__crownandchamparesorts.com__gdpr-compliance-html.md</t>
  </si>
  <si>
    <t xml:space="preserve">https://www.crownandchamparesorts.com/inquire-now.html</t>
  </si>
  <si>
    <t xml:space="preserve">Crown &amp; Champa Resorts | Inquire Now</t>
  </si>
  <si>
    <t xml:space="preserve">output/pages/028_kudadoo-maldives-private-island/overview__crownandchamparesorts.com__inquire-now-html.md</t>
  </si>
  <si>
    <t xml:space="preserve">output/pages/030_hurawalhi-island-resort/overview__crownandchamparesorts.com__inquire-now-html.md</t>
  </si>
  <si>
    <t xml:space="preserve">https://www.crownandchamparesorts.com/maldives-resort-offers-by-crown-and-champa-resorts-collection.html</t>
  </si>
  <si>
    <t xml:space="preserve">Crown &amp; Champa Resorts | ОТКРОЙТЕ ДЛЯ СЕБЯ КУРОРТЫ CROWN &amp; CHAMPA НА МАЛЬДИВАХ</t>
  </si>
  <si>
    <t xml:space="preserve">output/pages/028_kudadoo-maldives-private-island/diving__crownandchamparesorts.com__maldives-resort-offers-by-crown-and-champa-resorts-collectio.md</t>
  </si>
  <si>
    <t xml:space="preserve">output/pages/030_hurawalhi-island-resort/diving__crownandchamparesorts.com__maldives-resort-offers-by-crown-and-champa-resorts-collectio.md</t>
  </si>
  <si>
    <t xml:space="preserve">https://www.crownandchamparesorts.com/discover-crown-and-champa-resorts-maldives.html</t>
  </si>
  <si>
    <t xml:space="preserve">اكتشف منتجعات كراون وشامبا في جزر المالديف</t>
  </si>
  <si>
    <t xml:space="preserve">output/pages/028_kudadoo-maldives-private-island/diving__crownandchamparesorts.com__discover-crown-and-champa-resorts-maldives-html.md</t>
  </si>
  <si>
    <t xml:space="preserve">output/pages/030_hurawalhi-island-resort/diving__crownandchamparesorts.com__discover-crown-and-champa-resorts-maldives-html.md</t>
  </si>
  <si>
    <t xml:space="preserve">https://www.crownandchamparesorts.com/hurawalhi-careers/executive-office-8.html?htl=NzcwOQ==&amp;jb=UmVzZXJ2YXRpb25zIEFnZW50&amp;jcat=UmVzZXJ2YXRpb25z</t>
  </si>
  <si>
    <t xml:space="preserve">Crown &amp; Champa Resorts | Reservations Agent</t>
  </si>
  <si>
    <t xml:space="preserve">output/pages/028_kudadoo-maldives-private-island/overview__crownandchamparesorts.com__hurawalhi-careers-executive-office-8-html.md</t>
  </si>
  <si>
    <t xml:space="preserve">output/pages/030_hurawalhi-island-resort/overview__crownandchamparesorts.com__hurawalhi-careers-executive-office-8-html.md</t>
  </si>
  <si>
    <t xml:space="preserve">https://www.crownandchamparesorts.com/hurawalhi-careers/executive-office-6.html?htl=NzcwOQ==&amp;jb=TGF1bmRyeSBTdXBlcnZpc29y&amp;jcat=TGF1bmRyeQ==</t>
  </si>
  <si>
    <t xml:space="preserve">Crown &amp; Champa Resorts | Laundry Supervisor</t>
  </si>
  <si>
    <t xml:space="preserve">output/pages/028_kudadoo-maldives-private-island/overview__crownandchamparesorts.com__hurawalhi-careers-executive-office-6-html.md</t>
  </si>
  <si>
    <t xml:space="preserve">output/pages/030_hurawalhi-island-resort/overview__crownandchamparesorts.com__hurawalhi-careers-executive-office-6-html.md</t>
  </si>
  <si>
    <t xml:space="preserve">https://www.crownandchamparesorts.com/hurawalhi-careers/executive-office-2.html?htl=NzcwOQ==&amp;jb=Qm9hdCBDcmV3IChMb2NhbCk=&amp;jcat=R3Vlc3QgVHJhbnNwb3J0</t>
  </si>
  <si>
    <t xml:space="preserve">Crown &amp; Champa Resorts | Boat Crew (Local)</t>
  </si>
  <si>
    <t xml:space="preserve">output/pages/028_kudadoo-maldives-private-island/overview__crownandchamparesorts.com__hurawalhi-careers-executive-office-2-html.md</t>
  </si>
  <si>
    <t xml:space="preserve">output/pages/030_hurawalhi-island-resort/overview__crownandchamparesorts.com__hurawalhi-careers-executive-office-2-html.md</t>
  </si>
  <si>
    <t xml:space="preserve">https://www.crownandchamparesorts.com/komandoo-careers/assistant-financial-controller-department-head.html?htl=NzcxOA==&amp;jb=QXNzaXN0YW50IEZpbmFuY2lhbCBDb250cm9sbGVyIOKAkyBEZXBhcnRtZW50IEhlYWQ=&amp;jcat=QWNjb3VudGluZw==</t>
  </si>
  <si>
    <t xml:space="preserve">Crown &amp; Champa Resorts | Assistant Financial Controller – Department Head</t>
  </si>
  <si>
    <t xml:space="preserve">output/pages/028_kudadoo-maldives-private-island/overview__crownandchamparesorts.com__komandoo-careers-assistant-financial-controller-department-h.md</t>
  </si>
  <si>
    <t xml:space="preserve">output/pages/030_hurawalhi-island-resort/overview__crownandchamparesorts.com__komandoo-careers-assistant-financial-controller-department-h.md</t>
  </si>
  <si>
    <t xml:space="preserve">https://www.crownandchamparesorts.com/meeru-island-careers/island-host-german-speaking-3.html?htl=NzcyMQ==&amp;jb=SXNsYW5kIEhvc3QgLSBHZXJtYW4gU3BlYWtpbmc=&amp;jcat=IA==</t>
  </si>
  <si>
    <t xml:space="preserve">Crown &amp; Champa Resorts | Island Host - German Speaking</t>
  </si>
  <si>
    <t xml:space="preserve">output/pages/028_kudadoo-maldives-private-island/overview__crownandchamparesorts.com__meeru-island-careers-island-host-german-speaking-3-html.md</t>
  </si>
  <si>
    <t xml:space="preserve">output/pages/030_hurawalhi-island-resort/overview__crownandchamparesorts.com__meeru-island-careers-island-host-german-speaking-3-html.md</t>
  </si>
  <si>
    <t xml:space="preserve">https://www.crownandchamparesorts.com/hurawalhi-careers/executive-office-4.html?htl=NzcwOQ==&amp;jb=Q2hlZiBkZSBwYXJ0aWU=&amp;jcat=S2l0Y2hlbg==</t>
  </si>
  <si>
    <t xml:space="preserve">Crown &amp; Champa Resorts | Chef de partie</t>
  </si>
  <si>
    <t xml:space="preserve">output/pages/028_kudadoo-maldives-private-island/overview__crownandchamparesorts.com__hurawalhi-careers-executive-office-4-html.md</t>
  </si>
  <si>
    <t xml:space="preserve">output/pages/030_hurawalhi-island-resort/overview__crownandchamparesorts.com__hurawalhi-careers-executive-office-4-html.md</t>
  </si>
  <si>
    <t xml:space="preserve">https://www.crownandchamparesorts.com/hurawalhi-careers/executive-office-3.html?htl=NzcwOQ==&amp;jb=Q2hlZiBEZSBDdWlzaW5l&amp;jcat=S2l0Y2hlbg==</t>
  </si>
  <si>
    <t xml:space="preserve">Crown &amp; Champa Resorts | Chef De Cuisine</t>
  </si>
  <si>
    <t xml:space="preserve">output/pages/028_kudadoo-maldives-private-island/dining__crownandchamparesorts.com__hurawalhi-careers-executive-office-3-html.md</t>
  </si>
  <si>
    <t xml:space="preserve">output/pages/030_hurawalhi-island-resort/dining__crownandchamparesorts.com__hurawalhi-careers-executive-office-3-html.md</t>
  </si>
  <si>
    <t xml:space="preserve">https://www.crownandchamparesorts.com/nala-maldives/vacancies-at-nala-maldives.html?htl=MTcxNzg=&amp;jb=VmFjYW5jaWVzIGF0IE5hbGEgTWFsZGl2ZXM=&amp;jcat=IA==</t>
  </si>
  <si>
    <t xml:space="preserve">Crown &amp; Champa Resorts | Vacancies at Nala Maldives</t>
  </si>
  <si>
    <t xml:space="preserve">output/pages/028_kudadoo-maldives-private-island/diving__crownandchamparesorts.com__nala-maldives-vacancies-at-nala-maldives-html.md</t>
  </si>
  <si>
    <t xml:space="preserve">output/pages/030_hurawalhi-island-resort/diving__crownandchamparesorts.com__nala-maldives-vacancies-at-nala-maldives-html.md</t>
  </si>
  <si>
    <t xml:space="preserve">https://www.crownandchamparesorts.com/hurawalhi-careers/executive-office-10.html?htl=NzcwOQ==&amp;jb=VkFMRVQ=&amp;jcat=R3Vlc3QgU2VydmljZXM=</t>
  </si>
  <si>
    <t xml:space="preserve">Crown &amp; Champa Resorts | VALET</t>
  </si>
  <si>
    <t xml:space="preserve">output/pages/028_kudadoo-maldives-private-island/overview__crownandchamparesorts.com__hurawalhi-careers-executive-office-10-html.md</t>
  </si>
  <si>
    <t xml:space="preserve">output/pages/030_hurawalhi-island-resort/overview__crownandchamparesorts.com__hurawalhi-careers-executive-office-10-html.md</t>
  </si>
  <si>
    <t xml:space="preserve">https://www.crownandchamparesorts.com/hurawalhi-careers/executive-office-7.html?htl=NzcwOQ==&amp;jb=TGVhcm5pbmcsIERldmVsb3BtZW50ICZhbXA7IFF1YWxpdHkgQXNzdXJhbmNlIE1hbmFnZXI=&amp;jcat=TGVhcm5pbmcgJmFtcDsgRGV2ZWxvcG1lbnQ=</t>
  </si>
  <si>
    <t xml:space="preserve">Crown &amp; Champa Resorts | Learning, Development &amp; Quality Assurance Manager</t>
  </si>
  <si>
    <t xml:space="preserve">output/pages/028_kudadoo-maldives-private-island/overview__crownandchamparesorts.com__hurawalhi-careers-executive-office-7-html.md</t>
  </si>
  <si>
    <t xml:space="preserve">output/pages/030_hurawalhi-island-resort/overview__crownandchamparesorts.com__hurawalhi-careers-executive-office-7-html.md</t>
  </si>
  <si>
    <t xml:space="preserve">https://www.crownandchamparesorts.com/hurawalhi-careers/executive-office-9.html?htl=NzcwOQ==&amp;jb=QXNzaXN0YW50IEd1ZXN0IFNlcnZpY2VzIE1hbmFnZXIgW0dlcm1hbiBTcGVha2VyXQ==&amp;jcat=R3Vlc3QgU2VydmljZXM=</t>
  </si>
  <si>
    <t xml:space="preserve">Crown &amp; Champa Resorts | Assistant Guest Services Manager [German Speaker]</t>
  </si>
  <si>
    <t xml:space="preserve">output/pages/028_kudadoo-maldives-private-island/overview__crownandchamparesorts.com__hurawalhi-careers-executive-office-9-html.md</t>
  </si>
  <si>
    <t xml:space="preserve">output/pages/030_hurawalhi-island-resort/overview__crownandchamparesorts.com__hurawalhi-careers-executive-office-9-html.md</t>
  </si>
  <si>
    <t xml:space="preserve">https://www.crownandchamparesorts.com/hurawalhi-careers/executive-office-5.html?htl=NzcwOQ==&amp;jb=RGVtaSBDaGVmIERlIFBhcnRpZQ==&amp;jcat=S2l0Y2hlbg==</t>
  </si>
  <si>
    <t xml:space="preserve">Crown &amp; Champa Resorts | Demi Chef De Partie</t>
  </si>
  <si>
    <t xml:space="preserve">output/pages/028_kudadoo-maldives-private-island/overview__crownandchamparesorts.com__hurawalhi-careers-executive-office-5-html.md</t>
  </si>
  <si>
    <t xml:space="preserve">output/pages/030_hurawalhi-island-resort/overview__crownandchamparesorts.com__hurawalhi-careers-executive-office-5-html.md</t>
  </si>
  <si>
    <t xml:space="preserve">https://www.sunsiyam.com/</t>
  </si>
  <si>
    <t xml:space="preserve">Sun Siyam Resorts | Luxury Hotels in the Maldives &amp; Sri Lanka</t>
  </si>
  <si>
    <t xml:space="preserve">output/pages/050_sun-siyam-olhuveli-maldives/diving__sunsiyam.com__home.md</t>
  </si>
  <si>
    <t xml:space="preserve">output/pages/118_sun-siyam-iru-veli-maldives/diving__sunsiyam.com__home.md</t>
  </si>
  <si>
    <t xml:space="preserve">https://www.sunsiyam.com/it/sun-siyam-iru-fushi/wellness-enquiry/</t>
  </si>
  <si>
    <t xml:space="preserve">Spa &amp; Wellness | Sun Siyam Iru Fushi Resort, Maldives</t>
  </si>
  <si>
    <t xml:space="preserve">output/pages/050_sun-siyam-olhuveli-maldives/spa__sunsiyam.com__it-sun-siyam-iru-fushi-wellness-enquiry.md</t>
  </si>
  <si>
    <t xml:space="preserve">output/pages/118_sun-siyam-iru-veli-maldives/spa__sunsiyam.com__it-sun-siyam-iru-fushi-wellness-enquiry.md</t>
  </si>
  <si>
    <t xml:space="preserve">https://www.sunsiyam.com/es/sun-siyam-iru-veli/weddings-celebrations/honeymoons/</t>
  </si>
  <si>
    <t xml:space="preserve">Experiencias románticas de luna de miel | Sun Siyam Iru Veli Maldives</t>
  </si>
  <si>
    <t xml:space="preserve">output/pages/050_sun-siyam-olhuveli-maldives/wedding__sunsiyam.com__es-sun-siyam-iru-veli-weddings-celebrations-honeymoons.md</t>
  </si>
  <si>
    <t xml:space="preserve">output/pages/118_sun-siyam-iru-veli-maldives/wedding__sunsiyam.com__es-sun-siyam-iru-veli-weddings-celebrations-honeymoons.md</t>
  </si>
  <si>
    <t xml:space="preserve">https://www.sunsiyam.com/it/sun-siyam-olhuveli/experiences/aperitivi-segreti-al-tramonto/</t>
  </si>
  <si>
    <t xml:space="preserve">Sun Siyam - Aperitivi Segreti al Tramonto</t>
  </si>
  <si>
    <t xml:space="preserve">output/pages/050_sun-siyam-olhuveli-maldives/excursions__sunsiyam.com__it-sun-siyam-olhuveli-experiences-aperitivi-segreti-al-tramo.md</t>
  </si>
  <si>
    <t xml:space="preserve">output/pages/118_sun-siyam-iru-veli-maldives/excursions__sunsiyam.com__it-sun-siyam-olhuveli-experiences-aperitivi-segreti-al-tramo.md</t>
  </si>
  <si>
    <t xml:space="preserve">https://www.sunsiyam.com/sun-siyam-iru-fushi/offers/kids-stay-free-offer/</t>
  </si>
  <si>
    <t xml:space="preserve">Kids Stay Free Offer at Sun Siyam Iru Fushi Resort</t>
  </si>
  <si>
    <t xml:space="preserve">output/pages/050_sun-siyam-olhuveli-maldives/kids__sunsiyam.com__sun-siyam-iru-fushi-offers-kids-stay-free-offer.md</t>
  </si>
  <si>
    <t xml:space="preserve">output/pages/118_sun-siyam-iru-veli-maldives/kids__sunsiyam.com__sun-siyam-iru-fushi-offers-kids-stay-free-offer.md</t>
  </si>
  <si>
    <t xml:space="preserve">https://www.sunsiyam.com/fr/sun-siyam-vilu-reef/experiences/expedition-des-geants-des-mers/</t>
  </si>
  <si>
    <t xml:space="preserve">Exploration d'une île locale au Sun Siyam Vilu Reef</t>
  </si>
  <si>
    <t xml:space="preserve">output/pages/050_sun-siyam-olhuveli-maldives/excursions__sunsiyam.com__fr-sun-siyam-vilu-reef-experiences-expedition-des-geants-des.md</t>
  </si>
  <si>
    <t xml:space="preserve">output/pages/118_sun-siyam-iru-veli-maldives/excursions__sunsiyam.com__fr-sun-siyam-vilu-reef-experiences-expedition-des-geants-des.md</t>
  </si>
  <si>
    <t xml:space="preserve">https://www.sunsiyam.com/fr/sun-siyam-iru-veli/experiences/ilot-prive-au-coucher-du-soleil/</t>
  </si>
  <si>
    <t xml:space="preserve">Sun Siyam - Îlot Privé au Coucher du Soleil</t>
  </si>
  <si>
    <t xml:space="preserve">output/pages/050_sun-siyam-olhuveli-maldives/excursions__sunsiyam.com__fr-sun-siyam-iru-veli-experiences-ilot-prive-au-coucher-du-s.md</t>
  </si>
  <si>
    <t xml:space="preserve">output/pages/118_sun-siyam-iru-veli-maldives/excursions__sunsiyam.com__fr-sun-siyam-iru-veli-experiences-ilot-prive-au-coucher-du-s.md</t>
  </si>
  <si>
    <t xml:space="preserve">https://www.sunsiyam.com/it/sun-siyam-iru-fushi/experiences/aperitivi-segreti-al-tramonto/</t>
  </si>
  <si>
    <t xml:space="preserve">output/pages/050_sun-siyam-olhuveli-maldives/excursions__sunsiyam.com__it-sun-siyam-iru-fushi-experiences-aperitivi-segreti-al-tram.md</t>
  </si>
  <si>
    <t xml:space="preserve">output/pages/118_sun-siyam-iru-veli-maldives/excursions__sunsiyam.com__it-sun-siyam-iru-fushi-experiences-aperitivi-segreti-al-tram.md</t>
  </si>
  <si>
    <t xml:space="preserve">https://www.sunsiyam.com/es/weddings-celebrations/</t>
  </si>
  <si>
    <t xml:space="preserve">Bodas y celebraciones en las Maldivas | Sun Siyam</t>
  </si>
  <si>
    <t xml:space="preserve">output/pages/050_sun-siyam-olhuveli-maldives/wedding__sunsiyam.com__es-weddings-celebrations.md</t>
  </si>
  <si>
    <t xml:space="preserve">output/pages/118_sun-siyam-iru-veli-maldives/wedding__sunsiyam.com__es-weddings-celebrations.md</t>
  </si>
  <si>
    <t xml:space="preserve">https://www.sunsiyam.com/sun-siyam-pasikudah/spa-wellness/</t>
  </si>
  <si>
    <t xml:space="preserve">Sri Lanka Spa &amp; Wellness Retreat | Sun Siyam Pasikudah Resort</t>
  </si>
  <si>
    <t xml:space="preserve">output/pages/050_sun-siyam-olhuveli-maldives/dining__sunsiyam.com__sun-siyam-pasikudah-spa-wellness.md</t>
  </si>
  <si>
    <t xml:space="preserve">output/pages/118_sun-siyam-iru-veli-maldives/dining__sunsiyam.com__sun-siyam-pasikudah-spa-wellness.md</t>
  </si>
  <si>
    <t xml:space="preserve">https://www.sunsiyam.com/it/sun-siyam-olhuveli/experiences/pesca-tradizionale/</t>
  </si>
  <si>
    <t xml:space="preserve">Sun Siyam - Pesca Tradizionale</t>
  </si>
  <si>
    <t xml:space="preserve">output/pages/050_sun-siyam-olhuveli-maldives/excursions__sunsiyam.com__it-sun-siyam-olhuveli-experiences-pesca-tradizionale.md</t>
  </si>
  <si>
    <t xml:space="preserve">output/pages/118_sun-siyam-iru-veli-maldives/excursions__sunsiyam.com__it-sun-siyam-olhuveli-experiences-pesca-tradizionale.md</t>
  </si>
  <si>
    <t xml:space="preserve">https://www.sunsiyam.com/it/sun-siyam-vilu-reef/experiences/pesca-tradizionale/</t>
  </si>
  <si>
    <t xml:space="preserve">output/pages/050_sun-siyam-olhuveli-maldives/excursions__sunsiyam.com__it-sun-siyam-vilu-reef-experiences-pesca-tradizionale.md</t>
  </si>
  <si>
    <t xml:space="preserve">output/pages/118_sun-siyam-iru-veli-maldives/excursions__sunsiyam.com__it-sun-siyam-vilu-reef-experiences-pesca-tradizionale.md</t>
  </si>
  <si>
    <t xml:space="preserve">output/pages/050_sun-siyam-olhuveli-maldives/excursions__sunsiyam.com__sun-siyam-iru-veli-experiences-cinema-by-moonlight.md</t>
  </si>
  <si>
    <t xml:space="preserve">https://www.sunsiyam.com/es/sun-siyam-vilu-reef/experiences/cine-a-la-luz-de-la-luna/</t>
  </si>
  <si>
    <t xml:space="preserve">Sun Siyam - Cine a la Luz de la Luna</t>
  </si>
  <si>
    <t xml:space="preserve">output/pages/050_sun-siyam-olhuveli-maldives/excursions__sunsiyam.com__es-sun-siyam-vilu-reef-experiences-cine-a-la-luz-de-la-luna.md</t>
  </si>
  <si>
    <t xml:space="preserve">output/pages/118_sun-siyam-iru-veli-maldives/excursions__sunsiyam.com__es-sun-siyam-vilu-reef-experiences-cine-a-la-luz-de-la-luna.md</t>
  </si>
  <si>
    <t xml:space="preserve">https://www.sunsiyam.com/facilities/</t>
  </si>
  <si>
    <t xml:space="preserve">Maldives Activities and Excursions | Sun Siyam</t>
  </si>
  <si>
    <t xml:space="preserve">output/pages/050_sun-siyam-olhuveli-maldives/diving__sunsiyam.com__facilities.md</t>
  </si>
  <si>
    <t xml:space="preserve">output/pages/118_sun-siyam-iru-veli-maldives/diving__sunsiyam.com__facilities.md</t>
  </si>
  <si>
    <t xml:space="preserve">https://www.sunsiyam.com/best-price-guarantee/</t>
  </si>
  <si>
    <t xml:space="preserve">Best Price Guarantee at Sun Siyam Resorts</t>
  </si>
  <si>
    <t xml:space="preserve">output/pages/050_sun-siyam-olhuveli-maldives/overview__sunsiyam.com__best-price-guarantee.md</t>
  </si>
  <si>
    <t xml:space="preserve">output/pages/118_sun-siyam-iru-veli-maldives/overview__sunsiyam.com__best-price-guarantee.md</t>
  </si>
  <si>
    <t xml:space="preserve">https://www.sunsiyam.com/it/siyam-world/experiences/feste-in-piscina/</t>
  </si>
  <si>
    <t xml:space="preserve">Pool Party Epiche per Soli Adulti | Siyam World Maldives</t>
  </si>
  <si>
    <t xml:space="preserve">output/pages/050_sun-siyam-olhuveli-maldives/diving__sunsiyam.com__it-siyam-world-experiences-feste-in-piscina.md</t>
  </si>
  <si>
    <t xml:space="preserve">output/pages/118_sun-siyam-iru-veli-maldives/diving__sunsiyam.com__it-siyam-world-experiences-feste-in-piscina.md</t>
  </si>
  <si>
    <t xml:space="preserve">https://www.sunsiyam.com/fr/sun-siyam-iru-veli/experiences/hotpot-au-dejeuner-et-au-diner/</t>
  </si>
  <si>
    <t xml:space="preserve">Déjeuner &amp; Dîner Hotpot | Sun Siyam Iru Veli</t>
  </si>
  <si>
    <t xml:space="preserve">output/pages/050_sun-siyam-olhuveli-maldives/excursions__sunsiyam.com__fr-sun-siyam-iru-veli-experiences-hotpot-au-dejeuner-et-au-d.md</t>
  </si>
  <si>
    <t xml:space="preserve">output/pages/118_sun-siyam-iru-veli-maldives/excursions__sunsiyam.com__fr-sun-siyam-iru-veli-experiences-hotpot-au-dejeuner-et-au-d.md</t>
  </si>
  <si>
    <t xml:space="preserve">https://www.sunsiyam.com/siyam-world/leisure-activities/watersports/</t>
  </si>
  <si>
    <t xml:space="preserve">output/pages/050_sun-siyam-olhuveli-maldives/diving__sunsiyam.com__siyam-world-leisure-activities-watersports.md</t>
  </si>
  <si>
    <t xml:space="preserve">output/pages/118_sun-siyam-iru-veli-maldives/diving__sunsiyam.com__siyam-world-leisure-activities-watersports.md</t>
  </si>
  <si>
    <t xml:space="preserve">https://www.sunsiyam.com/it/sun-siyam-pasikudah/experiences/atelier-di-artigianato-locale/</t>
  </si>
  <si>
    <t xml:space="preserve">Sun Siyam - Atelier di Artigianato Locale</t>
  </si>
  <si>
    <t xml:space="preserve">output/pages/050_sun-siyam-olhuveli-maldives/excursions__sunsiyam.com__it-sun-siyam-pasikudah-experiences-atelier-di-artigianato-lo.md</t>
  </si>
  <si>
    <t xml:space="preserve">output/pages/118_sun-siyam-iru-veli-maldives/excursions__sunsiyam.com__it-sun-siyam-pasikudah-experiences-atelier-di-artigianato-lo.md</t>
  </si>
  <si>
    <t xml:space="preserve">https://www.sunsiyam.com/es/siyam-world/experiences/</t>
  </si>
  <si>
    <t xml:space="preserve">Experiencias y atracciones en las Maldivas en Siyam World</t>
  </si>
  <si>
    <t xml:space="preserve">output/pages/050_sun-siyam-olhuveli-maldives/excursions__sunsiyam.com__es-siyam-world-experiences.md</t>
  </si>
  <si>
    <t xml:space="preserve">output/pages/118_sun-siyam-iru-veli-maldives/excursions__sunsiyam.com__es-siyam-world-experiences.md</t>
  </si>
  <si>
    <t xml:space="preserve">https://www.sunsiyam.com/it/sun-siyam-iru-veli/spa-wellness/</t>
  </si>
  <si>
    <t xml:space="preserve">La migliore spa delle Maldives | Sun Siyam Iru Veli Resort 5 stelle</t>
  </si>
  <si>
    <t xml:space="preserve">output/pages/050_sun-siyam-olhuveli-maldives/spa__sunsiyam.com__it-sun-siyam-iru-veli-spa-wellness.md</t>
  </si>
  <si>
    <t xml:space="preserve">output/pages/118_sun-siyam-iru-veli-maldives/spa__sunsiyam.com__it-sun-siyam-iru-veli-spa-wellness.md</t>
  </si>
  <si>
    <t xml:space="preserve">https://www.sunsiyam.com/fr/sun-siyam-olhuveli/offers/festive-offer/</t>
  </si>
  <si>
    <t xml:space="preserve">Offre Festive | Sun Siyam Olhuveli</t>
  </si>
  <si>
    <t xml:space="preserve">output/pages/050_sun-siyam-olhuveli-maldives/offers__sunsiyam.com__fr-sun-siyam-olhuveli-offers-festive-offer.md</t>
  </si>
  <si>
    <t xml:space="preserve">output/pages/118_sun-siyam-iru-veli-maldives/offers__sunsiyam.com__fr-sun-siyam-olhuveli-offers-festive-offer.md</t>
  </si>
  <si>
    <t xml:space="preserve">https://www.sunsiyam.com/fr/siyam-world/offers/</t>
  </si>
  <si>
    <t xml:space="preserve">Forfaits &amp; Séjours Maldives | Siyam World Resort Tout Compris</t>
  </si>
  <si>
    <t xml:space="preserve">output/pages/050_sun-siyam-olhuveli-maldives/diving__sunsiyam.com__fr-siyam-world-offers.md</t>
  </si>
  <si>
    <t xml:space="preserve">output/pages/118_sun-siyam-iru-veli-maldives/diving__sunsiyam.com__fr-siyam-world-offers.md</t>
  </si>
  <si>
    <t xml:space="preserve">https://www.sunsiyam.com/siyam-world/experiences/siyam-water-world/</t>
  </si>
  <si>
    <t xml:space="preserve">output/pages/050_sun-siyam-olhuveli-maldives/diving__sunsiyam.com__siyam-world-experiences-siyam-water-world.md</t>
  </si>
  <si>
    <t xml:space="preserve">output/pages/118_sun-siyam-iru-veli-maldives/diving__sunsiyam.com__siyam-world-experiences-siyam-water-world.md</t>
  </si>
  <si>
    <t xml:space="preserve">https://www.sunsiyam.com/fr/sun-siyam-iru-fushi/experiences/la-lune-de-miel-ultime/</t>
  </si>
  <si>
    <t xml:space="preserve">Sun Siyam - La Lune de Miel Ultime</t>
  </si>
  <si>
    <t xml:space="preserve">output/pages/050_sun-siyam-olhuveli-maldives/excursions__sunsiyam.com__fr-sun-siyam-iru-fushi-experiences-la-lune-de-miel-ultime.md</t>
  </si>
  <si>
    <t xml:space="preserve">output/pages/118_sun-siyam-iru-veli-maldives/excursions__sunsiyam.com__fr-sun-siyam-iru-fushi-experiences-la-lune-de-miel-ultime.md</t>
  </si>
  <si>
    <t xml:space="preserve">https://www.sunsiyam.com/fr/sun-siyam-vilu-reef/experiences/safari-en-jet-ski/</t>
  </si>
  <si>
    <t xml:space="preserve">Sun Siyam - Safari en Jet Ski</t>
  </si>
  <si>
    <t xml:space="preserve">output/pages/050_sun-siyam-olhuveli-maldives/excursions__sunsiyam.com__fr-sun-siyam-vilu-reef-experiences-safari-en-jet-ski.md</t>
  </si>
  <si>
    <t xml:space="preserve">output/pages/118_sun-siyam-iru-veli-maldives/excursions__sunsiyam.com__fr-sun-siyam-vilu-reef-experiences-safari-en-jet-ski.md</t>
  </si>
  <si>
    <t xml:space="preserve">https://www.cococollection.com/</t>
  </si>
  <si>
    <t xml:space="preserve">Coco Collection</t>
  </si>
  <si>
    <t xml:space="preserve">output/pages/150_coco-bodu-hithi/other__cococollection.com__home.md</t>
  </si>
  <si>
    <t xml:space="preserve">output/pages/151_coco-palm-dhunikolhu/other__cococollection.com__home.md</t>
  </si>
  <si>
    <t xml:space="preserve">https://www.cococollection.com/index.php?ACT=24&amp;lang=en</t>
  </si>
  <si>
    <t xml:space="preserve">output/pages/150_coco-bodu-hithi/other__cococollection.com__index-php.md</t>
  </si>
  <si>
    <t xml:space="preserve">output/pages/151_coco-palm-dhunikolhu/other__cococollection.com__index-php.md</t>
  </si>
  <si>
    <t xml:space="preserve">https://www.cococollection.com/en/palm-dk</t>
  </si>
  <si>
    <t xml:space="preserve">output/pages/150_coco-bodu-hithi/other__cococollection.com__en-palm-dk.md</t>
  </si>
  <si>
    <t xml:space="preserve">output/pages/151_coco-palm-dhunikolhu/other__cococollection.com__en-palm-dk.md</t>
  </si>
  <si>
    <t xml:space="preserve">https://www.cococollection.com/en/coco/downloads</t>
  </si>
  <si>
    <t xml:space="preserve">output/pages/150_coco-bodu-hithi/downloads__cococollection.com__en-coco-downloads.md</t>
  </si>
  <si>
    <t xml:space="preserve">output/pages/151_coco-palm-dhunikolhu/downloads__cococollection.com__en-coco-downloads.md</t>
  </si>
  <si>
    <t xml:space="preserve">https://www.cococollection.com/en/news</t>
  </si>
  <si>
    <t xml:space="preserve">output/pages/150_coco-bodu-hithi/other__cococollection.com__en-news.md</t>
  </si>
  <si>
    <t xml:space="preserve">output/pages/151_coco-palm-dhunikolhu/other__cococollection.com__en-news.md</t>
  </si>
  <si>
    <t xml:space="preserve">https://www.adaaran.com/</t>
  </si>
  <si>
    <t xml:space="preserve">output/pages/003_adaaran-select-hudhuranfushi/diving__adaaran.com__home.md</t>
  </si>
  <si>
    <t xml:space="preserve">output/pages/034_adaaran-select-meedhupparu/diving__adaaran.com__home.md</t>
  </si>
  <si>
    <t xml:space="preserve">output/pages/003_adaaran-select-hudhuranfushi/diving__adaaran.com__selectmeedhupparu-offers-early-bird.md</t>
  </si>
  <si>
    <t xml:space="preserve">output/pages/003_adaaran-select-hudhuranfushi/diving__adaaran.com__selectmeedhupparu-offers-book-direct.md</t>
  </si>
  <si>
    <t xml:space="preserve">https://www.adaaran.com/prestigewatervillas/contact-us/</t>
  </si>
  <si>
    <t xml:space="preserve">Water Villa All Inclusive | Adaaran Prestige Water Villas</t>
  </si>
  <si>
    <t xml:space="preserve">output/pages/003_adaaran-select-hudhuranfushi/villas__adaaran.com__prestigewatervillas-contact-us.md</t>
  </si>
  <si>
    <t xml:space="preserve">output/pages/034_adaaran-select-meedhupparu/villas__adaaran.com__prestigewatervillas-contact-us.md</t>
  </si>
  <si>
    <t xml:space="preserve">output/pages/034_adaaran-select-meedhupparu/diving__adaaran.com__selecthudhuranfushi-experiences-diving.md</t>
  </si>
  <si>
    <t xml:space="preserve">output/pages/003_adaaran-select-hudhuranfushi/diving__adaaran.com__selectmeedhupparu-villas-sunset-beach-villas.md</t>
  </si>
  <si>
    <t xml:space="preserve">output/pages/003_adaaran-select-hudhuranfushi/dining__adaaran.com__prestigevadoo-dining-kithajima-japanese-restaurant.md</t>
  </si>
  <si>
    <t xml:space="preserve">output/pages/034_adaaran-select-meedhupparu/dining__adaaran.com__prestigevadoo-dining-kithajima-japanese-restaurant.md</t>
  </si>
  <si>
    <t xml:space="preserve">output/pages/003_adaaran-select-hudhuranfushi/diving__adaaran.com__selectmeedhupparu-experiences-dive-point.md</t>
  </si>
  <si>
    <t xml:space="preserve">https://www.adaaran.com/blog/embark-on-an-immersive-summer-adventure-at-adaaran-club-rannalhi/</t>
  </si>
  <si>
    <t xml:space="preserve">mbark on an Immersive Summer Adventure | Adaaran Blog</t>
  </si>
  <si>
    <t xml:space="preserve">output/pages/003_adaaran-select-hudhuranfushi/dining__adaaran.com__blog-embark-on-an-immersive-summer-adventure-at-adaaran-club.md</t>
  </si>
  <si>
    <t xml:space="preserve">output/pages/034_adaaran-select-meedhupparu/dining__adaaran.com__blog-embark-on-an-immersive-summer-adventure-at-adaaran-club.md</t>
  </si>
  <si>
    <t xml:space="preserve">output/pages/003_adaaran-select-hudhuranfushi/diving__adaaran.com__selectmeedhupparu-location.md</t>
  </si>
  <si>
    <t xml:space="preserve">https://www.adaaran.com/blog/category/luxury/</t>
  </si>
  <si>
    <t xml:space="preserve">Luxury | Adaaran Blog</t>
  </si>
  <si>
    <t xml:space="preserve">output/pages/003_adaaran-select-hudhuranfushi/other__adaaran.com__blog-category-luxury.md</t>
  </si>
  <si>
    <t xml:space="preserve">output/pages/034_adaaran-select-meedhupparu/other__adaaran.com__blog-category-luxury.md</t>
  </si>
  <si>
    <t xml:space="preserve">https://www.adaaran.com/blog/where-the-moment-felt-like-ours-weddings-at-adaaran-resorts/</t>
  </si>
  <si>
    <t xml:space="preserve">Where the Moment Felt Like Ours - Weddings at Adaaran Resorts | Adaaran Blog</t>
  </si>
  <si>
    <t xml:space="preserve">output/pages/003_adaaran-select-hudhuranfushi/wedding__adaaran.com__blog-where-the-moment-felt-like-ours-weddings-at-adaaran-res.md</t>
  </si>
  <si>
    <t xml:space="preserve">output/pages/034_adaaran-select-meedhupparu/wedding__adaaran.com__blog-where-the-moment-felt-like-ours-weddings-at-adaaran-res.md</t>
  </si>
  <si>
    <t xml:space="preserve">https://www.adaaran.com/prestigewatervillas/facilities/spa/spa-facilities/</t>
  </si>
  <si>
    <t xml:space="preserve">Luxury Spa Resort Maldives | Spa | Adaaran Prestige Water Villas</t>
  </si>
  <si>
    <t xml:space="preserve">output/pages/003_adaaran-select-hudhuranfushi/spa__adaaran.com__prestigewatervillas-facilities-spa-spa-facilities.md</t>
  </si>
  <si>
    <t xml:space="preserve">output/pages/034_adaaran-select-meedhupparu/spa__adaaran.com__prestigewatervillas-facilities-spa-spa-facilities.md</t>
  </si>
  <si>
    <t xml:space="preserve">https://www.adaaran.com/prestigewatervillas/dining/cafe-mass/</t>
  </si>
  <si>
    <t xml:space="preserve">Cafe in Maldives | Adaaran Prestige Water Villas | Café Mass</t>
  </si>
  <si>
    <t xml:space="preserve">output/pages/003_adaaran-select-hudhuranfushi/dining__adaaran.com__prestigewatervillas-dining-cafe-mass.md</t>
  </si>
  <si>
    <t xml:space="preserve">output/pages/034_adaaran-select-meedhupparu/dining__adaaran.com__prestigewatervillas-dining-cafe-mass.md</t>
  </si>
  <si>
    <t xml:space="preserve">output/pages/003_adaaran-select-hudhuranfushi/offers__adaaran.com__prestigevadoo-offers-storrington-collective-romantic-getaway.md</t>
  </si>
  <si>
    <t xml:space="preserve">output/pages/034_adaaran-select-meedhupparu/offers__adaaran.com__prestigevadoo-offers-storrington-collective-romantic-getaway.md</t>
  </si>
  <si>
    <t xml:space="preserve">https://www.adaaran.com/blog/category/sustainability/</t>
  </si>
  <si>
    <t xml:space="preserve">Sustainability | Adaaran Blog</t>
  </si>
  <si>
    <t xml:space="preserve">output/pages/003_adaaran-select-hudhuranfushi/sustainability__adaaran.com__blog-category-sustainability.md</t>
  </si>
  <si>
    <t xml:space="preserve">output/pages/034_adaaran-select-meedhupparu/sustainability__adaaran.com__blog-category-sustainability.md</t>
  </si>
  <si>
    <t xml:space="preserve">output/pages/003_adaaran-select-hudhuranfushi/spa__adaaran.com__selectmeedhupparu-facilities-spa-spa-facilities.md</t>
  </si>
  <si>
    <t xml:space="preserve">https://www.adaaran.com/dining/</t>
  </si>
  <si>
    <t xml:space="preserve">Dining in Maldives | Adaaran Resorts | Restaurants</t>
  </si>
  <si>
    <t xml:space="preserve">output/pages/003_adaaran-select-hudhuranfushi/dining__adaaran.com__dining.md</t>
  </si>
  <si>
    <t xml:space="preserve">output/pages/034_adaaran-select-meedhupparu/dining__adaaran.com__dining.md</t>
  </si>
  <si>
    <t xml:space="preserve">output/pages/003_adaaran-select-hudhuranfushi/offers__adaaran.com__prestigevadoo-offers-eid-al-fitr-offer.md</t>
  </si>
  <si>
    <t xml:space="preserve">output/pages/034_adaaran-select-meedhupparu/offers__adaaran.com__prestigevadoo-offers-eid-al-fitr-offer.md</t>
  </si>
  <si>
    <t xml:space="preserve">https://www.adaaran.com/prestigewatervillas/dining/thavaa-restaurant/</t>
  </si>
  <si>
    <t xml:space="preserve">Mediterranean Food in Maldives | Adaaran Prestige Water Villas</t>
  </si>
  <si>
    <t xml:space="preserve">output/pages/003_adaaran-select-hudhuranfushi/dining__adaaran.com__prestigewatervillas-dining-thavaa-restaurant.md</t>
  </si>
  <si>
    <t xml:space="preserve">output/pages/034_adaaran-select-meedhupparu/dining__adaaran.com__prestigewatervillas-dining-thavaa-restaurant.md</t>
  </si>
  <si>
    <t xml:space="preserve">output/pages/003_adaaran-select-hudhuranfushi/dining__adaaran.com__clubrannalhi-dining-main-restaurant.md</t>
  </si>
  <si>
    <t xml:space="preserve">output/pages/034_adaaran-select-meedhupparu/dining__adaaran.com__clubrannalhi-dining-main-restaurant.md</t>
  </si>
  <si>
    <t xml:space="preserve">https://www.adaaran.com/blog/adaaran-prestige-vadoo-the-maldives-most-intimate-escape-where-romance-and-island-living-artfully-come-alive/</t>
  </si>
  <si>
    <t xml:space="preserve">Adaaran Prestige Vadoo: The Maldives’ Most Intimate Escape Where Romance and Island Living Artfully Come Alive | Adaaran</t>
  </si>
  <si>
    <t xml:space="preserve">output/pages/003_adaaran-select-hudhuranfushi/wedding__adaaran.com__blog-adaaran-prestige-vadoo-the-maldives-most-intimate-escap.md</t>
  </si>
  <si>
    <t xml:space="preserve">output/pages/034_adaaran-select-meedhupparu/wedding__adaaran.com__blog-adaaran-prestige-vadoo-the-maldives-most-intimate-escap.md</t>
  </si>
  <si>
    <t xml:space="preserve">https://www.adaaran.com/prestigewatervillas/review/</t>
  </si>
  <si>
    <t xml:space="preserve">Review | Adaaran Prestige Water Villas</t>
  </si>
  <si>
    <t xml:space="preserve">output/pages/003_adaaran-select-hudhuranfushi/villas__adaaran.com__prestigewatervillas-review.md</t>
  </si>
  <si>
    <t xml:space="preserve">output/pages/034_adaaran-select-meedhupparu/villas__adaaran.com__prestigewatervillas-review.md</t>
  </si>
  <si>
    <t xml:space="preserve">output/pages/003_adaaran-select-hudhuranfushi/dining__adaaran.com__selectmeedhupparu-dining-cafe-mass.md</t>
  </si>
  <si>
    <t xml:space="preserve">https://www.adaaran.com/prestigewatervillas/dining/halabolo-bar/</t>
  </si>
  <si>
    <t xml:space="preserve">Bar in Male Maldives | Halaboli at Adaaran Prestige Water Villas</t>
  </si>
  <si>
    <t xml:space="preserve">output/pages/003_adaaran-select-hudhuranfushi/dining__adaaran.com__prestigewatervillas-dining-halabolo-bar.md</t>
  </si>
  <si>
    <t xml:space="preserve">output/pages/034_adaaran-select-meedhupparu/dining__adaaran.com__prestigewatervillas-dining-halabolo-bar.md</t>
  </si>
  <si>
    <t xml:space="preserve">https://www.adaaran.com/experiences/</t>
  </si>
  <si>
    <t xml:space="preserve">Things to do in Maldives | Adaaran Resorts | Maldives Activities</t>
  </si>
  <si>
    <t xml:space="preserve">output/pages/003_adaaran-select-hudhuranfushi/diving__adaaran.com__experiences.md</t>
  </si>
  <si>
    <t xml:space="preserve">output/pages/034_adaaran-select-meedhupparu/diving__adaaran.com__experiences.md</t>
  </si>
  <si>
    <t xml:space="preserve">output/pages/003_adaaran-select-hudhuranfushi/wedding__adaaran.com__prestigevadoo-villas-honeymoon-villas.md</t>
  </si>
  <si>
    <t xml:space="preserve">output/pages/034_adaaran-select-meedhupparu/wedding__adaaran.com__prestigevadoo-villas-honeymoon-villas.md</t>
  </si>
  <si>
    <t xml:space="preserve">output/pages/003_adaaran-select-hudhuranfushi/diving__adaaran.com__clubrannalhi-experiences-excursions.md</t>
  </si>
  <si>
    <t xml:space="preserve">output/pages/034_adaaran-select-meedhupparu/diving__adaaran.com__clubrannalhi-experiences-excursions.md</t>
  </si>
  <si>
    <t xml:space="preserve">https://www.adaaran.com/weddings/</t>
  </si>
  <si>
    <t xml:space="preserve">Wedding in Maldives | Adaaran Resorts | Renewal of Vows</t>
  </si>
  <si>
    <t xml:space="preserve">output/pages/003_adaaran-select-hudhuranfushi/wedding__adaaran.com__weddings.md</t>
  </si>
  <si>
    <t xml:space="preserve">output/pages/034_adaaran-select-meedhupparu/wedding__adaaran.com__weddings.md</t>
  </si>
  <si>
    <t xml:space="preserve">output/pages/003_adaaran-select-hudhuranfushi/diving__adaaran.com__selectmeedhupparu-experiences-lovers-paradise.md</t>
  </si>
  <si>
    <t xml:space="preserve">output/pages/003_adaaran-select-hudhuranfushi/diving__adaaran.com__prestigevadoo-experiences-whale-submarine-adventure.md</t>
  </si>
  <si>
    <t xml:space="preserve">output/pages/034_adaaran-select-meedhupparu/diving__adaaran.com__prestigevadoo-experiences-whale-submarine-adventure.md</t>
  </si>
  <si>
    <t xml:space="preserve">https://www.adaaran.com/blog/discover-the-ultimate-surfing-haven-at-adaaran-select-hudhuran-fushi/</t>
  </si>
  <si>
    <t xml:space="preserve">Discover the Ultimate Surfing Haven | Adaaran Blog</t>
  </si>
  <si>
    <t xml:space="preserve">output/pages/003_adaaran-select-hudhuranfushi/diving__adaaran.com__blog-discover-the-ultimate-surfing-haven-at-adaaran-select-h.md</t>
  </si>
  <si>
    <t xml:space="preserve">output/pages/034_adaaran-select-meedhupparu/diving__adaaran.com__blog-discover-the-ultimate-surfing-haven-at-adaaran-select-h.md</t>
  </si>
  <si>
    <t xml:space="preserve">output/pages/003_adaaran-select-hudhuranfushi/wedding__adaaran.com__selectmeedhupparu-offers-romantic-getaway.md</t>
  </si>
  <si>
    <t xml:space="preserve">output/pages/003_adaaran-select-hudhuranfushi/diving__adaaran.com__prestigevadoo-offers-book-direct-es.md</t>
  </si>
  <si>
    <t xml:space="preserve">output/pages/034_adaaran-select-meedhupparu/diving__adaaran.com__prestigevadoo-offers-book-direct-es.md</t>
  </si>
  <si>
    <t xml:space="preserve">output/pages/003_adaaran-select-hudhuranfushi/diving__adaaran.com__prestigevadoo-location.md</t>
  </si>
  <si>
    <t xml:space="preserve">output/pages/034_adaaran-select-meedhupparu/diving__adaaran.com__prestigevadoo-location.md</t>
  </si>
  <si>
    <t xml:space="preserve">https://www.adaaran.com/blog/swap-snow-for-sunshine-festive-celebrations-at-adaaran-select-hudhuran-fushi/</t>
  </si>
  <si>
    <t xml:space="preserve">Swap Snow for Sunshine | Adaaran Blog</t>
  </si>
  <si>
    <t xml:space="preserve">output/pages/003_adaaran-select-hudhuranfushi/wedding__adaaran.com__blog-swap-snow-for-sunshine-festive-celebrations-at-adaaran-.md</t>
  </si>
  <si>
    <t xml:space="preserve">output/pages/034_adaaran-select-meedhupparu/wedding__adaaran.com__blog-swap-snow-for-sunshine-festive-celebrations-at-adaaran-.md</t>
  </si>
  <si>
    <t xml:space="preserve">output/pages/003_adaaran-select-hudhuranfushi/diving__adaaran.com__clubrannalhi-accommodation-classic-ocean-view-rooms.md</t>
  </si>
  <si>
    <t xml:space="preserve">output/pages/034_adaaran-select-meedhupparu/diving__adaaran.com__clubrannalhi-accommodation-classic-ocean-view-rooms.md</t>
  </si>
  <si>
    <t xml:space="preserve">output/pages/003_adaaran-select-hudhuranfushi/offers__adaaran.com__clubrannalhi-offers-adaaran-local-escape.md</t>
  </si>
  <si>
    <t xml:space="preserve">output/pages/034_adaaran-select-meedhupparu/offers__adaaran.com__clubrannalhi-offers-adaaran-local-escape.md</t>
  </si>
  <si>
    <t xml:space="preserve">https://www.adaaran.com/prestigewatervillas/dining/sufura-restaurant/</t>
  </si>
  <si>
    <t xml:space="preserve">Maldives Resorts with Indian Food | Adaaran Prestige Water Villas</t>
  </si>
  <si>
    <t xml:space="preserve">output/pages/003_adaaran-select-hudhuranfushi/dining__adaaran.com__prestigewatervillas-dining-sufura-restaurant.md</t>
  </si>
  <si>
    <t xml:space="preserve">output/pages/034_adaaran-select-meedhupparu/dining__adaaran.com__prestigewatervillas-dining-sufura-restaurant.md</t>
  </si>
  <si>
    <t xml:space="preserve">output/pages/003_adaaran-select-hudhuranfushi/diving__adaaran.com__clubrannalhi-experiences-water-sports.md</t>
  </si>
  <si>
    <t xml:space="preserve">output/pages/034_adaaran-select-meedhupparu/diving__adaaran.com__clubrannalhi-experiences-water-sports.md</t>
  </si>
  <si>
    <t xml:space="preserve">output/pages/003_adaaran-select-hudhuranfushi/dining__adaaran.com__selectmeedhupparu-dining-water-villa-restaurant.md</t>
  </si>
  <si>
    <t xml:space="preserve">output/pages/034_adaaran-select-meedhupparu/wedding__adaaran.com__selecthudhuranfushi-weddings.md</t>
  </si>
  <si>
    <t xml:space="preserve">output/pages/034_adaaran-select-meedhupparu/diving__adaaran.com__selecthudhuranfushi-offers-book-direct.md</t>
  </si>
  <si>
    <t xml:space="preserve">output/pages/003_adaaran-select-hudhuranfushi/diving__adaaran.com__clubrannalhi-offers-family-getaway.md</t>
  </si>
  <si>
    <t xml:space="preserve">output/pages/034_adaaran-select-meedhupparu/diving__adaaran.com__clubrannalhi-offers-family-getaway.md</t>
  </si>
  <si>
    <t xml:space="preserve">output/pages/034_adaaran-select-meedhupparu/dining__adaaran.com__selecthudhuranfushi-dining-tiki-bar.md</t>
  </si>
  <si>
    <t xml:space="preserve">output/pages/003_adaaran-select-hudhuranfushi/diving__adaaran.com__selectmeedhupparu-offers-family-getaway.md</t>
  </si>
  <si>
    <t xml:space="preserve">https://www.adaaran.com/prestigewatervillas/contact-us/travel-agents/</t>
  </si>
  <si>
    <t xml:space="preserve">Travel Agents | Adaaran Prestige Water Villas</t>
  </si>
  <si>
    <t xml:space="preserve">output/pages/003_adaaran-select-hudhuranfushi/villas__adaaran.com__prestigewatervillas-contact-us-travel-agents.md</t>
  </si>
  <si>
    <t xml:space="preserve">output/pages/034_adaaran-select-meedhupparu/villas__adaaran.com__prestigewatervillas-contact-us-travel-agents.md</t>
  </si>
  <si>
    <t xml:space="preserve">https://www.adaaran.com/blog/beyond-a-mere-stay-a-different-kind-of-summer-at-adaaran-prestige-vadoo/</t>
  </si>
  <si>
    <t xml:space="preserve">A Different Kind of Summer at Adaaran Prestige Vadoo | Adaaran Blog</t>
  </si>
  <si>
    <t xml:space="preserve">output/pages/003_adaaran-select-hudhuranfushi/villas__adaaran.com__blog-beyond-a-mere-stay-a-different-kind-of-summer-at-adaara.md</t>
  </si>
  <si>
    <t xml:space="preserve">output/pages/034_adaaran-select-meedhupparu/villas__adaaran.com__blog-beyond-a-mere-stay-a-different-kind-of-summer-at-adaara.md</t>
  </si>
  <si>
    <t xml:space="preserve">output/pages/003_adaaran-select-hudhuranfushi/diving__adaaran.com__prestigevadoo-facilities-scuba-diving-maldives.md</t>
  </si>
  <si>
    <t xml:space="preserve">output/pages/034_adaaran-select-meedhupparu/diving__adaaran.com__prestigevadoo-facilities-scuba-diving-maldives.md</t>
  </si>
  <si>
    <t xml:space="preserve">https://www.adaaran.com/blog/unveiling-the-celestial-wonders-your-summer-stargazing-odyssey-in-the-maldives/</t>
  </si>
  <si>
    <t xml:space="preserve">Unveiling the Celestial Wonders | Adaaran Blog | Adaaran Blog</t>
  </si>
  <si>
    <t xml:space="preserve">output/pages/003_adaaran-select-hudhuranfushi/diving__adaaran.com__blog-unveiling-the-celestial-wonders-your-summer-stargazing-.md</t>
  </si>
  <si>
    <t xml:space="preserve">output/pages/034_adaaran-select-meedhupparu/diving__adaaran.com__blog-unveiling-the-celestial-wonders-your-summer-stargazing-.md</t>
  </si>
  <si>
    <t xml:space="preserve">output/pages/034_adaaran-select-meedhupparu/diving__adaaran.com__selecthudhuranfushi-offers-family-getaway.md</t>
  </si>
  <si>
    <t xml:space="preserve">https://www.adaaran.com/maldives-spa/spa-facility/</t>
  </si>
  <si>
    <t xml:space="preserve">Spa | Adaaran</t>
  </si>
  <si>
    <t xml:space="preserve">output/pages/003_adaaran-select-hudhuranfushi/spa__adaaran.com__maldives-spa-spa-facility.md</t>
  </si>
  <si>
    <t xml:space="preserve">output/pages/034_adaaran-select-meedhupparu/spa__adaaran.com__maldives-spa-spa-facility.md</t>
  </si>
  <si>
    <t xml:space="preserve">output/pages/034_adaaran-select-meedhupparu/diving__adaaran.com__selecthudhuranfushi-experiences-watersports.md</t>
  </si>
  <si>
    <t xml:space="preserve">https://www.adaaran.com/prestigewatervillas/facilities/spa/spa-treatments/</t>
  </si>
  <si>
    <t xml:space="preserve">Spa Treatments | Adaaran Prestige Water Villas</t>
  </si>
  <si>
    <t xml:space="preserve">output/pages/003_adaaran-select-hudhuranfushi/dining__adaaran.com__prestigewatervillas-facilities-spa-spa-treatments.md</t>
  </si>
  <si>
    <t xml:space="preserve">output/pages/034_adaaran-select-meedhupparu/dining__adaaran.com__prestigewatervillas-facilities-spa-spa-treatments.md</t>
  </si>
  <si>
    <t xml:space="preserve">output/pages/003_adaaran-select-hudhuranfushi/spa__adaaran.com__selectmeedhupparu-facilities-spa-spa-packages.md</t>
  </si>
  <si>
    <t xml:space="preserve">output/pages/003_adaaran-select-hudhuranfushi/diving__adaaran.com__selectmeedhupparu-villas-jacuzzi-beach-villas.md</t>
  </si>
  <si>
    <t xml:space="preserve">output/pages/034_adaaran-select-meedhupparu/diving__adaaran.com__selecthudhuranfushi-villas-sunset-ocean-villas.md</t>
  </si>
  <si>
    <t xml:space="preserve">https://www.adaaran.com/prestigewatervillas/location/maldives-attractions/</t>
  </si>
  <si>
    <t xml:space="preserve">Maldives Best Places to Visit | Adaaran Prestige Water Villas</t>
  </si>
  <si>
    <t xml:space="preserve">output/pages/003_adaaran-select-hudhuranfushi/diving__adaaran.com__prestigewatervillas-location-maldives-attractions.md</t>
  </si>
  <si>
    <t xml:space="preserve">output/pages/034_adaaran-select-meedhupparu/diving__adaaran.com__prestigewatervillas-location-maldives-attractions.md</t>
  </si>
  <si>
    <t xml:space="preserve">output/pages/034_adaaran-select-meedhupparu/dining__adaaran.com__selecthudhuranfushi-dining-hiyala-bar.md</t>
  </si>
  <si>
    <t xml:space="preserve">https://www.adaaran.com/prestigewatervillas/facilities/chinese-reflexology/</t>
  </si>
  <si>
    <t xml:space="preserve">Best Spa in Maldives | Adaaran Prestige Water Villas | Chinese Refexology</t>
  </si>
  <si>
    <t xml:space="preserve">output/pages/003_adaaran-select-hudhuranfushi/spa__adaaran.com__prestigewatervillas-facilities-chinese-reflexology.md</t>
  </si>
  <si>
    <t xml:space="preserve">output/pages/034_adaaran-select-meedhupparu/spa__adaaran.com__prestigewatervillas-facilities-chinese-reflexology.md</t>
  </si>
  <si>
    <t xml:space="preserve">output/pages/003_adaaran-select-hudhuranfushi/diving__adaaran.com__prestigevadoo-experiences-morning-fishing.md</t>
  </si>
  <si>
    <t xml:space="preserve">output/pages/034_adaaran-select-meedhupparu/diving__adaaran.com__prestigevadoo-experiences-morning-fishing.md</t>
  </si>
  <si>
    <t xml:space="preserve">https://www.adaaran.com/blog/dive-the-depths-at-adaaran-select-meedhupparu-the-maldives-ultimate-diving-destination/</t>
  </si>
  <si>
    <t xml:space="preserve">Dive The Depths at Adaaran Select Meedhupparu   The Maldives’ Ultimate Diving Destination | Adaaran Blog</t>
  </si>
  <si>
    <t xml:space="preserve">output/pages/003_adaaran-select-hudhuranfushi/diving__adaaran.com__blog-dive-the-depths-at-adaaran-select-meedhupparu-the-maldi.md</t>
  </si>
  <si>
    <t xml:space="preserve">output/pages/034_adaaran-select-meedhupparu/diving__adaaran.com__blog-dive-the-depths-at-adaaran-select-meedhupparu-the-maldi.md</t>
  </si>
  <si>
    <t xml:space="preserve">output/pages/003_adaaran-select-hudhuranfushi/diving__adaaran.com__prestigevadoo-experiences-diving.md</t>
  </si>
  <si>
    <t xml:space="preserve">output/pages/034_adaaran-select-meedhupparu/diving__adaaran.com__prestigevadoo-experiences-diving.md</t>
  </si>
  <si>
    <t xml:space="preserve">https://www.adaaran.com/blog/adaaran-club-rannalhi-reef-relaxation-and-real-island-life/</t>
  </si>
  <si>
    <t xml:space="preserve">Adaaran Club Rannalhi: Reef, Relaxation and Real Island Life | Adaaran Blog</t>
  </si>
  <si>
    <t xml:space="preserve">output/pages/003_adaaran-select-hudhuranfushi/overview__adaaran.com__blog-adaaran-club-rannalhi-reef-relaxation-and-real-island-l.md</t>
  </si>
  <si>
    <t xml:space="preserve">output/pages/034_adaaran-select-meedhupparu/overview__adaaran.com__blog-adaaran-club-rannalhi-reef-relaxation-and-real-island-l.md</t>
  </si>
  <si>
    <t xml:space="preserve">output/pages/034_adaaran-select-meedhupparu/dining__adaaran.com__selecthudhuranfushi-dining-lohis-bar.md</t>
  </si>
  <si>
    <t xml:space="preserve">output/pages/003_adaaran-select-hudhuranfushi/dining__adaaran.com__prestigevadoo-dining-kakuni-barefoot-beach-restaurant.md</t>
  </si>
  <si>
    <t xml:space="preserve">output/pages/034_adaaran-select-meedhupparu/dining__adaaran.com__prestigevadoo-dining-kakuni-barefoot-beach-restaurant.md</t>
  </si>
  <si>
    <t xml:space="preserve">https://www.adaaran.com/blog/celebrate-the-season-under-a-tropical-sun-at-adaaran-prestige-vadoo/</t>
  </si>
  <si>
    <t xml:space="preserve">Celebrate the Season Under a Tropical Sun | Adaaran Blog</t>
  </si>
  <si>
    <t xml:space="preserve">output/pages/003_adaaran-select-hudhuranfushi/wedding__adaaran.com__blog-celebrate-the-season-under-a-tropical-sun-at-adaaran-pr.md</t>
  </si>
  <si>
    <t xml:space="preserve">output/pages/034_adaaran-select-meedhupparu/wedding__adaaran.com__blog-celebrate-the-season-under-a-tropical-sun-at-adaaran-pr.md</t>
  </si>
  <si>
    <t xml:space="preserve">output/pages/003_adaaran-select-hudhuranfushi/spa__adaaran.com__clubrannalhi-facilities-spa.md</t>
  </si>
  <si>
    <t xml:space="preserve">output/pages/034_adaaran-select-meedhupparu/spa__adaaran.com__clubrannalhi-facilities-spa.md</t>
  </si>
  <si>
    <t xml:space="preserve">output/pages/034_adaaran-select-meedhupparu/diving__adaaran.com__selecthudhuranfushi-facilities-transfers.md</t>
  </si>
  <si>
    <t xml:space="preserve">https://www.adaaran.com/prestigewatervillas/gallery/</t>
  </si>
  <si>
    <t xml:space="preserve">Maldives Photos and Videos | Adaaran Prestige Water Villas</t>
  </si>
  <si>
    <t xml:space="preserve">output/pages/003_adaaran-select-hudhuranfushi/diving__adaaran.com__prestigewatervillas-gallery.md</t>
  </si>
  <si>
    <t xml:space="preserve">output/pages/034_adaaran-select-meedhupparu/diving__adaaran.com__prestigewatervillas-gallery.md</t>
  </si>
  <si>
    <t xml:space="preserve">output/pages/003_adaaran-select-hudhuranfushi/diving__adaaran.com__selectmeedhupparu-facilities-komas-kids-club.md</t>
  </si>
  <si>
    <t xml:space="preserve">output/pages/003_adaaran-select-hudhuranfushi/diving__adaaran.com__clubrannalhi-experiences-fishermans-island.md</t>
  </si>
  <si>
    <t xml:space="preserve">output/pages/034_adaaran-select-meedhupparu/diving__adaaran.com__clubrannalhi-experiences-fishermans-island.md</t>
  </si>
  <si>
    <t xml:space="preserve">output/pages/003_adaaran-select-hudhuranfushi/dining__adaaran.com__selectmeedhupparu-facilities-spa-spa-treatments.md</t>
  </si>
  <si>
    <t xml:space="preserve">https://www.adaaran.com/offers/family-getaway/</t>
  </si>
  <si>
    <t xml:space="preserve">Family Resort Maldives | Adaaran Resort | Family getaway</t>
  </si>
  <si>
    <t xml:space="preserve">output/pages/003_adaaran-select-hudhuranfushi/diving__adaaran.com__offers-family-getaway.md</t>
  </si>
  <si>
    <t xml:space="preserve">output/pages/034_adaaran-select-meedhupparu/diving__adaaran.com__offers-family-getaway.md</t>
  </si>
  <si>
    <t xml:space="preserve">https://www.adaaran.com/blog/distinctive-dining-at-adaaran-resorts-maldives/</t>
  </si>
  <si>
    <t xml:space="preserve">Distinctive Dining at Adaaran Resorts Maldives | Adaaran Blog</t>
  </si>
  <si>
    <t xml:space="preserve">output/pages/003_adaaran-select-hudhuranfushi/dining__adaaran.com__blog-distinctive-dining-at-adaaran-resorts-maldives.md</t>
  </si>
  <si>
    <t xml:space="preserve">output/pages/034_adaaran-select-meedhupparu/dining__adaaran.com__blog-distinctive-dining-at-adaaran-resorts-maldives.md</t>
  </si>
  <si>
    <t xml:space="preserve">output/pages/003_adaaran-select-hudhuranfushi/diving__adaaran.com__selectmeedhupparu-location-maldives-attractions.md</t>
  </si>
  <si>
    <t xml:space="preserve">output/pages/034_adaaran-select-meedhupparu/diving__adaaran.com__selecthudhuranfushi-premium-all-inclusive-offering.md</t>
  </si>
  <si>
    <t xml:space="preserve">https://www.adaaran.com/prestigewatervillas/facilities/transfers/</t>
  </si>
  <si>
    <t xml:space="preserve">Maldives All Inclusive with Transfers | Adaaran Prestige Water Villas</t>
  </si>
  <si>
    <t xml:space="preserve">output/pages/003_adaaran-select-hudhuranfushi/diving__adaaran.com__prestigewatervillas-facilities-transfers.md</t>
  </si>
  <si>
    <t xml:space="preserve">output/pages/034_adaaran-select-meedhupparu/diving__adaaran.com__prestigewatervillas-facilities-transfers.md</t>
  </si>
  <si>
    <t xml:space="preserve">output/pages/034_adaaran-select-meedhupparu/dining__adaaran.com__selecthudhuranfushi-dining-indian-pavilion.md</t>
  </si>
  <si>
    <t xml:space="preserve">output/pages/003_adaaran-select-hudhuranfushi/dining__adaaran.com__selectmeedhupparu-dining-jaafaiy-restaurant.md</t>
  </si>
  <si>
    <t xml:space="preserve">output/pages/003_adaaran-select-hudhuranfushi/diving__adaaran.com__selectmeedhupparu-offers-storrington-collective-family-getaw.md</t>
  </si>
  <si>
    <t xml:space="preserve">output/pages/003_adaaran-select-hudhuranfushi/dining__adaaran.com__prestigevadoo-dining-farivalhu-restaurant.md</t>
  </si>
  <si>
    <t xml:space="preserve">output/pages/034_adaaran-select-meedhupparu/dining__adaaran.com__prestigevadoo-dining-farivalhu-restaurant.md</t>
  </si>
  <si>
    <t xml:space="preserve">https://www.adaaran.com/prestigewatervillas/weddings/</t>
  </si>
  <si>
    <t xml:space="preserve">Maldives Wedding | Weddings at Adaaran Prestige Water Villas</t>
  </si>
  <si>
    <t xml:space="preserve">output/pages/003_adaaran-select-hudhuranfushi/wedding__adaaran.com__prestigewatervillas-weddings.md</t>
  </si>
  <si>
    <t xml:space="preserve">output/pages/034_adaaran-select-meedhupparu/wedding__adaaran.com__prestigewatervillas-weddings.md</t>
  </si>
  <si>
    <t xml:space="preserve">output/pages/003_adaaran-select-hudhuranfushi/diving__adaaran.com__selectmeedhupparu-experiences-sunset-photo-flip.md</t>
  </si>
  <si>
    <t xml:space="preserve">https://www.adaaran.com/prestigewatervillas/dining/sunset-bar/</t>
  </si>
  <si>
    <t xml:space="preserve">Beach Bar Maldives | Sunset Bar at Adaaran Prestige Water Villas</t>
  </si>
  <si>
    <t xml:space="preserve">output/pages/003_adaaran-select-hudhuranfushi/dining__adaaran.com__prestigewatervillas-dining-sunset-bar.md</t>
  </si>
  <si>
    <t xml:space="preserve">output/pages/034_adaaran-select-meedhupparu/dining__adaaran.com__prestigewatervillas-dining-sunset-bar.md</t>
  </si>
  <si>
    <t xml:space="preserve">https://www.adaaran.com/prestigewatervillas/virtual-tours/</t>
  </si>
  <si>
    <t xml:space="preserve">Virtual Tour | Adaaran Prestige Water Villas</t>
  </si>
  <si>
    <t xml:space="preserve">output/pages/003_adaaran-select-hudhuranfushi/villas__adaaran.com__prestigewatervillas-virtual-tours.md</t>
  </si>
  <si>
    <t xml:space="preserve">output/pages/034_adaaran-select-meedhupparu/villas__adaaran.com__prestigewatervillas-virtual-tours.md</t>
  </si>
  <si>
    <t xml:space="preserve">output/pages/003_adaaran-select-hudhuranfushi/diving__adaaran.com__selectmeedhupparu-experiences-excursions.md</t>
  </si>
  <si>
    <t xml:space="preserve">https://www.adaaran.com/blog/adaaran-select-hudhuran-fushi-maldives-an-island-adventure-where-tropical-bliss-meets-endless-discovery/</t>
  </si>
  <si>
    <t xml:space="preserve">Adaaran Select Hudhuran Fushi, Maldives: An Island Adventure Where Tropical Bliss Meets Endless Discovery | Adaaran Blog</t>
  </si>
  <si>
    <t xml:space="preserve">output/pages/003_adaaran-select-hudhuranfushi/diving__adaaran.com__blog-adaaran-select-hudhuran-fushi-maldives-an-island-advent.md</t>
  </si>
  <si>
    <t xml:space="preserve">output/pages/034_adaaran-select-meedhupparu/diving__adaaran.com__blog-adaaran-select-hudhuran-fushi-maldives-an-island-advent.md</t>
  </si>
  <si>
    <t xml:space="preserve">output/pages/034_adaaran-select-meedhupparu/diving__adaaran.com__selecthudhuranfushi-villas-family-beach-villas.md</t>
  </si>
  <si>
    <t xml:space="preserve">https://www.adaaran.com/prestigewatervillas/dining/jaafaiy-restaurant/</t>
  </si>
  <si>
    <t xml:space="preserve">Maldives Resort Restaurant | Jaafaiy | Adaaran Prestige Water Villas</t>
  </si>
  <si>
    <t xml:space="preserve">output/pages/003_adaaran-select-hudhuranfushi/dining__adaaran.com__prestigewatervillas-dining-jaafaiy-restaurant.md</t>
  </si>
  <si>
    <t xml:space="preserve">output/pages/034_adaaran-select-meedhupparu/dining__adaaran.com__prestigewatervillas-dining-jaafaiy-restaurant.md</t>
  </si>
  <si>
    <t xml:space="preserve">output/pages/003_adaaran-select-hudhuranfushi/wedding__adaaran.com__prestigevadoo-offers-romantic-getaway.md</t>
  </si>
  <si>
    <t xml:space="preserve">output/pages/034_adaaran-select-meedhupparu/wedding__adaaran.com__prestigevadoo-offers-romantic-getaway.md</t>
  </si>
  <si>
    <t xml:space="preserve">https://www.adaaran.com/prestigewatervillas/sitemap/</t>
  </si>
  <si>
    <t xml:space="preserve">Sitemap | Adaaran Prestige Water Villas</t>
  </si>
  <si>
    <t xml:space="preserve">output/pages/003_adaaran-select-hudhuranfushi/villas__adaaran.com__prestigewatervillas-sitemap.md</t>
  </si>
  <si>
    <t xml:space="preserve">output/pages/034_adaaran-select-meedhupparu/villas__adaaran.com__prestigewatervillas-sitemap.md</t>
  </si>
  <si>
    <t xml:space="preserve">https://www.adaaran.com/blog/the-adaaran-story-a-golden-promise-of-maldivian-hospitality/</t>
  </si>
  <si>
    <t xml:space="preserve">The Adaaran Story: A Golden Promise of Maldivian Hospitality | Adaaran Blog</t>
  </si>
  <si>
    <t xml:space="preserve">output/pages/003_adaaran-select-hudhuranfushi/other__adaaran.com__blog-the-adaaran-story-a-golden-promise-of-maldivian-hospita.md</t>
  </si>
  <si>
    <t xml:space="preserve">output/pages/034_adaaran-select-meedhupparu/other__adaaran.com__blog-the-adaaran-story-a-golden-promise-of-maldivian-hospita.md</t>
  </si>
  <si>
    <t xml:space="preserve">output/pages/003_adaaran-select-hudhuranfushi/wedding__adaaran.com__selectmeedhupparu-weddings.md</t>
  </si>
  <si>
    <t xml:space="preserve">https://www.adaaran.com/prestigewatervillas/experiences/water-sports/</t>
  </si>
  <si>
    <t xml:space="preserve">Water Sports Activities in Maldives | Adaaran Prestige Water Villas</t>
  </si>
  <si>
    <t xml:space="preserve">output/pages/003_adaaran-select-hudhuranfushi/diving__adaaran.com__prestigewatervillas-experiences-water-sports.md</t>
  </si>
  <si>
    <t xml:space="preserve">output/pages/034_adaaran-select-meedhupparu/diving__adaaran.com__prestigewatervillas-experiences-water-sports.md</t>
  </si>
  <si>
    <t xml:space="preserve">https://www.adaaran.com/maldives-resorts/</t>
  </si>
  <si>
    <t xml:space="preserve">Maldives All Inclusive Resorts | Resorts in Adaaran Maldives</t>
  </si>
  <si>
    <t xml:space="preserve">output/pages/003_adaaran-select-hudhuranfushi/diving__adaaran.com__maldives-resorts.md</t>
  </si>
  <si>
    <t xml:space="preserve">output/pages/034_adaaran-select-meedhupparu/diving__adaaran.com__maldives-resorts.md</t>
  </si>
  <si>
    <t xml:space="preserve">output/pages/034_adaaran-select-meedhupparu/diving__adaaran.com__selecthudhuranfushi-view-download.md</t>
  </si>
  <si>
    <t xml:space="preserve">https://www.adaaran.com/maldives-travel-guide/</t>
  </si>
  <si>
    <t xml:space="preserve">Maldives Holiday Package| Travel Guide at Adaaran Resorts</t>
  </si>
  <si>
    <t xml:space="preserve">output/pages/003_adaaran-select-hudhuranfushi/diving__adaaran.com__maldives-travel-guide.md</t>
  </si>
  <si>
    <t xml:space="preserve">output/pages/034_adaaran-select-meedhupparu/diving__adaaran.com__maldives-travel-guide.md</t>
  </si>
  <si>
    <t xml:space="preserve">https://www.adaaran.com/blog/discover-your-perfect-island-getaway-at-adaaran-select-hudhuran-fushi/</t>
  </si>
  <si>
    <t xml:space="preserve">Discover Your Perfect Island Getaway at Adaaran Select Hudhuran Fushi | Adaaran Blog</t>
  </si>
  <si>
    <t xml:space="preserve">output/pages/003_adaaran-select-hudhuranfushi/excursions__adaaran.com__blog-discover-your-perfect-island-getaway-at-adaaran-select-.md</t>
  </si>
  <si>
    <t xml:space="preserve">output/pages/034_adaaran-select-meedhupparu/excursions__adaaran.com__blog-discover-your-perfect-island-getaway-at-adaaran-select-.md</t>
  </si>
  <si>
    <t xml:space="preserve">output/pages/034_adaaran-select-meedhupparu/diving__adaaran.com__selecthudhuranfushi-villas-family-villas.md</t>
  </si>
  <si>
    <t xml:space="preserve">output/pages/003_adaaran-select-hudhuranfushi/other__adaaran.com__prestigevadoo-sitemap.md</t>
  </si>
  <si>
    <t xml:space="preserve">output/pages/034_adaaran-select-meedhupparu/other__adaaran.com__prestigevadoo-sitemap.md</t>
  </si>
  <si>
    <t xml:space="preserve">https://www.adaaran.com/privacy-policy/</t>
  </si>
  <si>
    <t xml:space="preserve">Privacy Policy | Adaaran</t>
  </si>
  <si>
    <t xml:space="preserve">output/pages/003_adaaran-select-hudhuranfushi/other__adaaran.com__privacy-policy.md</t>
  </si>
  <si>
    <t xml:space="preserve">output/pages/034_adaaran-select-meedhupparu/other__adaaran.com__privacy-policy.md</t>
  </si>
  <si>
    <t xml:space="preserve">https://www.adaaran.com/blog/celebrate-the-seasons-magic-in-the-sun-at-adaaran-select-meedhupparu/</t>
  </si>
  <si>
    <t xml:space="preserve">Celebrate the Season's Magic in the Sun | Adaaran Blog</t>
  </si>
  <si>
    <t xml:space="preserve">output/pages/003_adaaran-select-hudhuranfushi/wedding__adaaran.com__blog-celebrate-the-seasons-magic-in-the-sun-at-adaaran-selec.md</t>
  </si>
  <si>
    <t xml:space="preserve">output/pages/034_adaaran-select-meedhupparu/wedding__adaaran.com__blog-celebrate-the-seasons-magic-in-the-sun-at-adaaran-selec.md</t>
  </si>
  <si>
    <t xml:space="preserve">output/pages/034_adaaran-select-meedhupparu/diving__adaaran.com__selecthudhuranfushi-experiences-diving-housereef-hudhuranfus.md</t>
  </si>
  <si>
    <t xml:space="preserve">output/pages/003_adaaran-select-hudhuranfushi/dining__adaaran.com__selectmeedhupparu-dining-pool-bar.md</t>
  </si>
  <si>
    <t xml:space="preserve">output/pages/003_adaaran-select-hudhuranfushi/diving__adaaran.com__selectmeedhupparu-villas-maldives-beach-villas.md</t>
  </si>
  <si>
    <t xml:space="preserve">output/pages/003_adaaran-select-hudhuranfushi/diving__adaaran.com__selectmeedhupparu-experiences-watersports.md</t>
  </si>
  <si>
    <t xml:space="preserve">output/pages/034_adaaran-select-meedhupparu/diving__adaaran.com__selecthudhuranfushi-experiences-excursions.md</t>
  </si>
  <si>
    <t xml:space="preserve">output/pages/034_adaaran-select-meedhupparu/diving__adaaran.com__selecthudhuranfushi-villas-deluxe-beach-villa.md</t>
  </si>
  <si>
    <t xml:space="preserve">https://www.adaaran.com/awards/</t>
  </si>
  <si>
    <t xml:space="preserve">Award Winning Maldives Resorts | Adaaran Resorts</t>
  </si>
  <si>
    <t xml:space="preserve">output/pages/003_adaaran-select-hudhuranfushi/diving__adaaran.com__awards.md</t>
  </si>
  <si>
    <t xml:space="preserve">output/pages/034_adaaran-select-meedhupparu/diving__adaaran.com__awards.md</t>
  </si>
  <si>
    <t xml:space="preserve">https://www.adaaran.com/prestigewatervillas/dining/fine-dining-restaurant/</t>
  </si>
  <si>
    <t xml:space="preserve">Fine Dining in Maldives | Adaaran Prestige Water Villas</t>
  </si>
  <si>
    <t xml:space="preserve">output/pages/003_adaaran-select-hudhuranfushi/dining__adaaran.com__prestigewatervillas-dining-fine-dining-restaurant.md</t>
  </si>
  <si>
    <t xml:space="preserve">output/pages/034_adaaran-select-meedhupparu/dining__adaaran.com__prestigewatervillas-dining-fine-dining-restaurant.md</t>
  </si>
  <si>
    <t xml:space="preserve">output/pages/034_adaaran-select-meedhupparu/diving__adaaran.com__selecthudhuranfushi-offers-book-direct-es.md</t>
  </si>
  <si>
    <t xml:space="preserve">https://www.adaaran.com/blog/category/wellness/</t>
  </si>
  <si>
    <t xml:space="preserve">Wellness | Adaaran Blog</t>
  </si>
  <si>
    <t xml:space="preserve">output/pages/003_adaaran-select-hudhuranfushi/spa__adaaran.com__blog-category-wellness.md</t>
  </si>
  <si>
    <t xml:space="preserve">output/pages/034_adaaran-select-meedhupparu/spa__adaaran.com__blog-category-wellness.md</t>
  </si>
  <si>
    <t xml:space="preserve">https://www.adaaran.com/blog/2025/</t>
  </si>
  <si>
    <t xml:space="preserve">Year: 2025 | Adaaran Blog</t>
  </si>
  <si>
    <t xml:space="preserve">output/pages/003_adaaran-select-hudhuranfushi/other__adaaran.com__blog-2025.md</t>
  </si>
  <si>
    <t xml:space="preserve">output/pages/034_adaaran-select-meedhupparu/other__adaaran.com__blog-2025.md</t>
  </si>
  <si>
    <t xml:space="preserve">output/pages/034_adaaran-select-meedhupparu/dining__adaaran.com__selecthudhuranfushi-dining-banyan-restaurant.md</t>
  </si>
  <si>
    <t xml:space="preserve">output/pages/003_adaaran-select-hudhuranfushi/wedding__adaaran.com__selectmeedhupparu-villas-duplex-honeymoon-suite.md</t>
  </si>
  <si>
    <t xml:space="preserve">output/pages/003_adaaran-select-hudhuranfushi/diving__adaaran.com__clubrannalhi-experiences-local-village.md</t>
  </si>
  <si>
    <t xml:space="preserve">output/pages/034_adaaran-select-meedhupparu/diving__adaaran.com__clubrannalhi-experiences-local-village.md</t>
  </si>
  <si>
    <t xml:space="preserve">https://www.adaaran.com/gallery/</t>
  </si>
  <si>
    <t xml:space="preserve">Luxury Resorts Maldives All Inclusive | Adaaran Resorts | Gallery</t>
  </si>
  <si>
    <t xml:space="preserve">output/pages/003_adaaran-select-hudhuranfushi/diving__adaaran.com__gallery.md</t>
  </si>
  <si>
    <t xml:space="preserve">output/pages/034_adaaran-select-meedhupparu/diving__adaaran.com__gallery.md</t>
  </si>
  <si>
    <t xml:space="preserve">https://www.adaaran.com/offers/book-direct/</t>
  </si>
  <si>
    <t xml:space="preserve">Maldives Resort Offers | Adaaran Resorts | Island Gateway</t>
  </si>
  <si>
    <t xml:space="preserve">output/pages/003_adaaran-select-hudhuranfushi/diving__adaaran.com__offers-book-direct.md</t>
  </si>
  <si>
    <t xml:space="preserve">output/pages/034_adaaran-select-meedhupparu/diving__adaaran.com__offers-book-direct.md</t>
  </si>
  <si>
    <t xml:space="preserve">output/pages/003_adaaran-select-hudhuranfushi/diving__adaaran.com__selectmeedhupparu-facilities-transfers.md</t>
  </si>
  <si>
    <t xml:space="preserve">https://www.cinnamonhotels.com/cinnamon-dhonveli-maldives/rooms-suites</t>
  </si>
  <si>
    <t xml:space="preserve">Surf Resort Maldives| Cinnamon Dhonveli Maldives</t>
  </si>
  <si>
    <t xml:space="preserve">output/pages/053_cinnamon-hakuraa-huraa-maldives/diving__cinnamonhotels.com__cinnamon-dhonveli-maldives-rooms-suites.md</t>
  </si>
  <si>
    <t xml:space="preserve">output/pages/159_cinnamon-dhonveli-maldives/diving__cinnamonhotels.com__cinnamon-dhonveli-maldives-rooms-suites.md</t>
  </si>
  <si>
    <t xml:space="preserve">https://www.cinnamonhotels.com/trinco-blu-by-cinnamon/dining/captains-deck</t>
  </si>
  <si>
    <t xml:space="preserve">Trincomalee Hotels | Trinco Blu by Cinnamon | Official Site</t>
  </si>
  <si>
    <t xml:space="preserve">output/pages/053_cinnamon-hakuraa-huraa-maldives/dining__cinnamonhotels.com__trinco-blu-by-cinnamon-dining-captains-deck.md</t>
  </si>
  <si>
    <t xml:space="preserve">output/pages/159_cinnamon-dhonveli-maldives/dining__cinnamonhotels.com__trinco-blu-by-cinnamon-dining-captains-deck.md</t>
  </si>
  <si>
    <t xml:space="preserve">https://www.cinnamonhotels.com/book-direct/maldives-resorts</t>
  </si>
  <si>
    <t xml:space="preserve">output/pages/053_cinnamon-hakuraa-huraa-maldives/diving__cinnamonhotels.com__book-direct-maldives-resorts.md</t>
  </si>
  <si>
    <t xml:space="preserve">output/pages/159_cinnamon-dhonveli-maldives/diving__cinnamonhotels.com__book-direct-maldives-resorts.md</t>
  </si>
  <si>
    <t xml:space="preserve">https://www.cinnamonhotels.com/cinnamon-lakeside-colombo/weddings-and-events</t>
  </si>
  <si>
    <t xml:space="preserve">output/pages/053_cinnamon-hakuraa-huraa-maldives/wedding__cinnamonhotels.com__cinnamon-lakeside-colombo-weddings-and-events.md</t>
  </si>
  <si>
    <t xml:space="preserve">output/pages/159_cinnamon-dhonveli-maldives/wedding__cinnamonhotels.com__cinnamon-lakeside-colombo-weddings-and-events.md</t>
  </si>
  <si>
    <t xml:space="preserve">https://www.cinnamonhotels.com/trinco-blu-by-cinnamon/dining/the-crab</t>
  </si>
  <si>
    <t xml:space="preserve">output/pages/053_cinnamon-hakuraa-huraa-maldives/dining__cinnamonhotels.com__trinco-blu-by-cinnamon-dining-the-crab.md</t>
  </si>
  <si>
    <t xml:space="preserve">output/pages/159_cinnamon-dhonveli-maldives/dining__cinnamonhotels.com__trinco-blu-by-cinnamon-dining-the-crab.md</t>
  </si>
  <si>
    <t xml:space="preserve">https://www.cinnamonhotels.com/hikka-tranz-by-cinnamon/dining/the-crab-shack</t>
  </si>
  <si>
    <t xml:space="preserve">Hikkaduwa Hotels | Official Site Hikka Tranz by Cinnamon | Beach Hotel</t>
  </si>
  <si>
    <t xml:space="preserve">output/pages/053_cinnamon-hakuraa-huraa-maldives/dining__cinnamonhotels.com__hikka-tranz-by-cinnamon-dining-the-crab-shack.md</t>
  </si>
  <si>
    <t xml:space="preserve">output/pages/159_cinnamon-dhonveli-maldives/dining__cinnamonhotels.com__hikka-tranz-by-cinnamon-dining-the-crab-shack.md</t>
  </si>
  <si>
    <t xml:space="preserve">https://www.cinnamonhotels.com/cinnamon-grand-colombo/dining/the-london-grill</t>
  </si>
  <si>
    <t xml:space="preserve">Colombo Hotel | Official Site Cinnamon Grand Colombo | Luxury Hotel</t>
  </si>
  <si>
    <t xml:space="preserve">output/pages/053_cinnamon-hakuraa-huraa-maldives/dining__cinnamonhotels.com__cinnamon-grand-colombo-dining-the-london-grill.md</t>
  </si>
  <si>
    <t xml:space="preserve">output/pages/159_cinnamon-dhonveli-maldives/dining__cinnamonhotels.com__cinnamon-grand-colombo-dining-the-london-grill.md</t>
  </si>
  <si>
    <t xml:space="preserve">https://www.cinnamonhotels.com/cinnamon-bentota-beach/experiences</t>
  </si>
  <si>
    <t xml:space="preserve">Things to Do in Bentota Sri Lanka | Cinnamon Bentota Beach</t>
  </si>
  <si>
    <t xml:space="preserve">output/pages/053_cinnamon-hakuraa-huraa-maldives/excursions__cinnamonhotels.com__cinnamon-bentota-beach-experiences.md</t>
  </si>
  <si>
    <t xml:space="preserve">output/pages/159_cinnamon-dhonveli-maldives/excursions__cinnamonhotels.com__cinnamon-bentota-beach-experiences.md</t>
  </si>
  <si>
    <t xml:space="preserve">https://www.cinnamonhotels.com/cinnamon-bey-beruwala/meetings-events</t>
  </si>
  <si>
    <t xml:space="preserve">output/pages/053_cinnamon-hakuraa-huraa-maldives/events__cinnamonhotels.com__cinnamon-bey-beruwala-meetings-events.md</t>
  </si>
  <si>
    <t xml:space="preserve">output/pages/159_cinnamon-dhonveli-maldives/events__cinnamonhotels.com__cinnamon-bey-beruwala-meetings-events.md</t>
  </si>
  <si>
    <t xml:space="preserve">https://www.cinnamonhotels.com/cinnamon-life-city-of-dreams-sri-lanka/cumulus-ballroom</t>
  </si>
  <si>
    <t xml:space="preserve">output/pages/053_cinnamon-hakuraa-huraa-maldives/villas__cinnamonhotels.com__cinnamon-life-city-of-dreams-sri-lanka-cumulus-ballroom.md</t>
  </si>
  <si>
    <t xml:space="preserve">output/pages/159_cinnamon-dhonveli-maldives/villas__cinnamonhotels.com__cinnamon-life-city-of-dreams-sri-lanka-cumulus-ballroom.md</t>
  </si>
  <si>
    <t xml:space="preserve">https://www.cinnamonhotels.com/cinnamon-grand-colombo/dining/nuga-gama</t>
  </si>
  <si>
    <t xml:space="preserve">output/pages/053_cinnamon-hakuraa-huraa-maldives/dining__cinnamonhotels.com__cinnamon-grand-colombo-dining-nuga-gama.md</t>
  </si>
  <si>
    <t xml:space="preserve">output/pages/159_cinnamon-dhonveli-maldives/dining__cinnamonhotels.com__cinnamon-grand-colombo-dining-nuga-gama.md</t>
  </si>
  <si>
    <t xml:space="preserve">https://www.cinnamonhotels.com/trinco-blu-by-cinnamon/dining/ceylonese-gastronomy</t>
  </si>
  <si>
    <t xml:space="preserve">output/pages/053_cinnamon-hakuraa-huraa-maldives/dining__cinnamonhotels.com__trinco-blu-by-cinnamon-dining-ceylonese-gastronomy.md</t>
  </si>
  <si>
    <t xml:space="preserve">output/pages/159_cinnamon-dhonveli-maldives/dining__cinnamonhotels.com__trinco-blu-by-cinnamon-dining-ceylonese-gastronomy.md</t>
  </si>
  <si>
    <t xml:space="preserve">https://www.cinnamonhotels.com/cinnamon-nature-trails/our-excursions</t>
  </si>
  <si>
    <t xml:space="preserve">Cinnamon Nature Trails | Cinnamon Hotels &amp; Resorts</t>
  </si>
  <si>
    <t xml:space="preserve">output/pages/053_cinnamon-hakuraa-huraa-maldives/excursions__cinnamonhotels.com__cinnamon-nature-trails-our-excursions.md</t>
  </si>
  <si>
    <t xml:space="preserve">output/pages/159_cinnamon-dhonveli-maldives/excursions__cinnamonhotels.com__cinnamon-nature-trails-our-excursions.md</t>
  </si>
  <si>
    <t xml:space="preserve">https://www.cinnamonhotels.com/cinnamon-grand-colombo/dining/breeze-bar</t>
  </si>
  <si>
    <t xml:space="preserve">output/pages/053_cinnamon-hakuraa-huraa-maldives/dining__cinnamonhotels.com__cinnamon-grand-colombo-dining-breeze-bar.md</t>
  </si>
  <si>
    <t xml:space="preserve">output/pages/159_cinnamon-dhonveli-maldives/dining__cinnamonhotels.com__cinnamon-grand-colombo-dining-breeze-bar.md</t>
  </si>
  <si>
    <t xml:space="preserve">https://www.cinnamonhotels.com/cinnamon-lakeside-colombo/dining/pool-bar-bistro</t>
  </si>
  <si>
    <t xml:space="preserve">Resorts in Colombo | Official Site Cinnamon Lakeside Colombo | 5 Star Hotel</t>
  </si>
  <si>
    <t xml:space="preserve">output/pages/053_cinnamon-hakuraa-huraa-maldives/dining__cinnamonhotels.com__cinnamon-lakeside-colombo-dining-pool-bar-bistro.md</t>
  </si>
  <si>
    <t xml:space="preserve">output/pages/159_cinnamon-dhonveli-maldives/dining__cinnamonhotels.com__cinnamon-lakeside-colombo-dining-pool-bar-bistro.md</t>
  </si>
  <si>
    <t xml:space="preserve">https://www.cinnamonhotels.com/cinnamon-lakeside-colombo/experiences/adventure-in-the-colombo-wetlands</t>
  </si>
  <si>
    <t xml:space="preserve">Places to See in Colombo | Colombo Wetlands Adventures | Cinnamon Lakeside</t>
  </si>
  <si>
    <t xml:space="preserve">output/pages/053_cinnamon-hakuraa-huraa-maldives/excursions__cinnamonhotels.com__cinnamon-lakeside-colombo-experiences-adventure-in-the-colom.md</t>
  </si>
  <si>
    <t xml:space="preserve">output/pages/159_cinnamon-dhonveli-maldives/excursions__cinnamonhotels.com__cinnamon-lakeside-colombo-experiences-adventure-in-the-colom.md</t>
  </si>
  <si>
    <t xml:space="preserve">https://www.cinnamonhotels.com/habarana-village-by-cinnamon/experiences/sri-lankan-meal-experience</t>
  </si>
  <si>
    <t xml:space="preserve">Top Hotels in Sigiriya | Habarana Village by Cinnamon | Local Dining</t>
  </si>
  <si>
    <t xml:space="preserve">output/pages/053_cinnamon-hakuraa-huraa-maldives/dining__cinnamonhotels.com__habarana-village-by-cinnamon-experiences-sri-lankan-meal-exp.md</t>
  </si>
  <si>
    <t xml:space="preserve">output/pages/159_cinnamon-dhonveli-maldives/dining__cinnamonhotels.com__habarana-village-by-cinnamon-experiences-sri-lankan-meal-exp.md</t>
  </si>
  <si>
    <t xml:space="preserve">https://www.cinnamonhotels.com/cinnamon-lodge-habarana/experiences</t>
  </si>
  <si>
    <t xml:space="preserve">Best Resorts in Sri Lanka | Cinnamon Lodge Habarana | Experiences</t>
  </si>
  <si>
    <t xml:space="preserve">output/pages/053_cinnamon-hakuraa-huraa-maldives/dining__cinnamonhotels.com__cinnamon-lodge-habarana-experiences.md</t>
  </si>
  <si>
    <t xml:space="preserve">output/pages/159_cinnamon-dhonveli-maldives/dining__cinnamonhotels.com__cinnamon-lodge-habarana-experiences.md</t>
  </si>
  <si>
    <t xml:space="preserve">https://www.cinnamonhotels.com/cinnamon-life-city-of-dreams-sri-lanka/dining/indiya</t>
  </si>
  <si>
    <t xml:space="preserve">5 Star Colombo Hotels | Cinnamon Life at City of Dreams Official Site</t>
  </si>
  <si>
    <t xml:space="preserve">output/pages/053_cinnamon-hakuraa-huraa-maldives/dining__cinnamonhotels.com__cinnamon-life-city-of-dreams-sri-lanka-dining-indiya.md</t>
  </si>
  <si>
    <t xml:space="preserve">output/pages/159_cinnamon-dhonveli-maldives/dining__cinnamonhotels.com__cinnamon-life-city-of-dreams-sri-lanka-dining-indiya.md</t>
  </si>
  <si>
    <t xml:space="preserve">https://www.cinnamonhotels.com/cinnamon-nature-trails/cinnamon-elephant-programe</t>
  </si>
  <si>
    <t xml:space="preserve">output/pages/053_cinnamon-hakuraa-huraa-maldives/other__cinnamonhotels.com__cinnamon-nature-trails-cinnamon-elephant-programe.md</t>
  </si>
  <si>
    <t xml:space="preserve">output/pages/159_cinnamon-dhonveli-maldives/other__cinnamonhotels.com__cinnamon-nature-trails-cinnamon-elephant-programe.md</t>
  </si>
  <si>
    <t xml:space="preserve">https://www.cinnamonhotels.com/cinnamon-lakeside-colombo/dining/goodies</t>
  </si>
  <si>
    <t xml:space="preserve">output/pages/053_cinnamon-hakuraa-huraa-maldives/dining__cinnamonhotels.com__cinnamon-lakeside-colombo-dining-goodies.md</t>
  </si>
  <si>
    <t xml:space="preserve">output/pages/159_cinnamon-dhonveli-maldives/dining__cinnamonhotels.com__cinnamon-lakeside-colombo-dining-goodies.md</t>
  </si>
  <si>
    <t xml:space="preserve">https://www.cinnamonhotels.com/cinnamon-hakuraa-huraa-maldives/dining/vevu-bar-lounge</t>
  </si>
  <si>
    <t xml:space="preserve">Luxury Resort Maldives | Cinnamon Hakuraa Official Site</t>
  </si>
  <si>
    <t xml:space="preserve">output/pages/053_cinnamon-hakuraa-huraa-maldives/dining__cinnamonhotels.com__cinnamon-hakuraa-huraa-maldives-dining-vevu-bar-lounge.md</t>
  </si>
  <si>
    <t xml:space="preserve">output/pages/159_cinnamon-dhonveli-maldives/dining__cinnamonhotels.com__cinnamon-hakuraa-huraa-maldives-dining-vevu-bar-lounge.md</t>
  </si>
  <si>
    <t xml:space="preserve">https://www.cinnamonhotels.com/cinnamon-citadel-kandy/dine-with-us</t>
  </si>
  <si>
    <t xml:space="preserve">Best Restaurant Kandy | Cinnamon Citadel Kandy | Dining</t>
  </si>
  <si>
    <t xml:space="preserve">output/pages/053_cinnamon-hakuraa-huraa-maldives/dining__cinnamonhotels.com__cinnamon-citadel-kandy-dine-with-us.md</t>
  </si>
  <si>
    <t xml:space="preserve">output/pages/159_cinnamon-dhonveli-maldives/dining__cinnamonhotels.com__cinnamon-citadel-kandy-dine-with-us.md</t>
  </si>
  <si>
    <t xml:space="preserve">https://www.cinnamonhotels.com/cinnamon-wild-yala/dining/peacock-bar</t>
  </si>
  <si>
    <t xml:space="preserve">Yala Hotels | Cinnamon Wild Yala Official Site</t>
  </si>
  <si>
    <t xml:space="preserve">output/pages/053_cinnamon-hakuraa-huraa-maldives/dining__cinnamonhotels.com__cinnamon-wild-yala-dining-peacock-bar.md</t>
  </si>
  <si>
    <t xml:space="preserve">output/pages/159_cinnamon-dhonveli-maldives/dining__cinnamonhotels.com__cinnamon-wild-yala-dining-peacock-bar.md</t>
  </si>
  <si>
    <t xml:space="preserve">https://www.cinnamonhotels.com/cinnamon-hakuraa-huraa-maldives/dining/veli-bar-and-lounge</t>
  </si>
  <si>
    <t xml:space="preserve">output/pages/053_cinnamon-hakuraa-huraa-maldives/dining__cinnamonhotels.com__cinnamon-hakuraa-huraa-maldives-dining-veli-bar-and-lounge.md</t>
  </si>
  <si>
    <t xml:space="preserve">output/pages/159_cinnamon-dhonveli-maldives/dining__cinnamonhotels.com__cinnamon-hakuraa-huraa-maldives-dining-veli-bar-and-lounge.md</t>
  </si>
  <si>
    <t xml:space="preserve">https://www.cinnamonhotels.com/cinnamon-life-city-of-dreams-sri-lanka/the-podium</t>
  </si>
  <si>
    <t xml:space="preserve">output/pages/053_cinnamon-hakuraa-huraa-maldives/other__cinnamonhotels.com__cinnamon-life-city-of-dreams-sri-lanka-the-podium.md</t>
  </si>
  <si>
    <t xml:space="preserve">output/pages/159_cinnamon-dhonveli-maldives/other__cinnamonhotels.com__cinnamon-life-city-of-dreams-sri-lanka-the-podium.md</t>
  </si>
  <si>
    <t xml:space="preserve">https://www.cinnamonhotels.com/cinnamon-life-city-of-dreams-sri-lanka/dining/sapphire-dragon</t>
  </si>
  <si>
    <t xml:space="preserve">output/pages/053_cinnamon-hakuraa-huraa-maldives/dining__cinnamonhotels.com__cinnamon-life-city-of-dreams-sri-lanka-dining-sapphire-drago.md</t>
  </si>
  <si>
    <t xml:space="preserve">output/pages/159_cinnamon-dhonveli-maldives/dining__cinnamonhotels.com__cinnamon-life-city-of-dreams-sri-lanka-dining-sapphire-drago.md</t>
  </si>
  <si>
    <t xml:space="preserve">https://www.cinnamonhotels.com/cinnamon-velifushi-maldives/dining/vah-global-dining</t>
  </si>
  <si>
    <t xml:space="preserve">Luxury Resort in Maldives | Cinnamon Velifushi Official Site</t>
  </si>
  <si>
    <t xml:space="preserve">output/pages/053_cinnamon-hakuraa-huraa-maldives/dining__cinnamonhotels.com__cinnamon-velifushi-maldives-dining-vah-global-dining.md</t>
  </si>
  <si>
    <t xml:space="preserve">output/pages/159_cinnamon-dhonveli-maldives/dining__cinnamonhotels.com__cinnamon-velifushi-maldives-dining-vah-global-dining.md</t>
  </si>
  <si>
    <t xml:space="preserve">https://www.cinnamonhotels.com/cinnamon-velifushi-maldives/dining/marlin</t>
  </si>
  <si>
    <t xml:space="preserve">output/pages/053_cinnamon-hakuraa-huraa-maldives/dining__cinnamonhotels.com__cinnamon-velifushi-maldives-dining-marlin.md</t>
  </si>
  <si>
    <t xml:space="preserve">output/pages/159_cinnamon-dhonveli-maldives/dining__cinnamonhotels.com__cinnamon-velifushi-maldives-dining-marlin.md</t>
  </si>
  <si>
    <t xml:space="preserve">https://www.cinnamonhotels.com/cinnamon-lakeside-colombo/dining/room-service</t>
  </si>
  <si>
    <t xml:space="preserve">output/pages/053_cinnamon-hakuraa-huraa-maldives/dining__cinnamonhotels.com__cinnamon-lakeside-colombo-dining-room-service.md</t>
  </si>
  <si>
    <t xml:space="preserve">output/pages/159_cinnamon-dhonveli-maldives/dining__cinnamonhotels.com__cinnamon-lakeside-colombo-dining-room-service.md</t>
  </si>
  <si>
    <t xml:space="preserve">https://www.cinnamonhotels.com/cinnamon-hakuraa-huraa-maldives/dining/malaafaiy-restaurant</t>
  </si>
  <si>
    <t xml:space="preserve">output/pages/053_cinnamon-hakuraa-huraa-maldives/dining__cinnamonhotels.com__cinnamon-hakuraa-huraa-maldives-dining-malaafaiy-restaurant.md</t>
  </si>
  <si>
    <t xml:space="preserve">output/pages/159_cinnamon-dhonveli-maldives/dining__cinnamonhotels.com__cinnamon-hakuraa-huraa-maldives-dining-malaafaiy-restaurant.md</t>
  </si>
  <si>
    <t xml:space="preserve">https://www.cinnamonhotels.com/habarana-village-by-cinnamon/meetings-events</t>
  </si>
  <si>
    <t xml:space="preserve">output/pages/053_cinnamon-hakuraa-huraa-maldives/events__cinnamonhotels.com__habarana-village-by-cinnamon-meetings-events.md</t>
  </si>
  <si>
    <t xml:space="preserve">output/pages/159_cinnamon-dhonveli-maldives/events__cinnamonhotels.com__habarana-village-by-cinnamon-meetings-events.md</t>
  </si>
  <si>
    <t xml:space="preserve">https://www.cinnamonhotels.com/cinnamon-red-colombo/dining/stirred</t>
  </si>
  <si>
    <t xml:space="preserve">Colombo City Hotel | Home | Cinnamon Red Colombo | City Hotel in Colombo</t>
  </si>
  <si>
    <t xml:space="preserve">output/pages/053_cinnamon-hakuraa-huraa-maldives/dining__cinnamonhotels.com__cinnamon-red-colombo-dining-stirred.md</t>
  </si>
  <si>
    <t xml:space="preserve">output/pages/159_cinnamon-dhonveli-maldives/dining__cinnamonhotels.com__cinnamon-red-colombo-dining-stirred.md</t>
  </si>
  <si>
    <t xml:space="preserve">https://www.cinnamonhotels.com/cinnamon-grand-colombo/dining/room-service</t>
  </si>
  <si>
    <t xml:space="preserve">output/pages/053_cinnamon-hakuraa-huraa-maldives/dining__cinnamonhotels.com__cinnamon-grand-colombo-dining-room-service.md</t>
  </si>
  <si>
    <t xml:space="preserve">output/pages/159_cinnamon-dhonveli-maldives/dining__cinnamonhotels.com__cinnamon-grand-colombo-dining-room-service.md</t>
  </si>
  <si>
    <t xml:space="preserve">https://soneva.com/villa/soneva-fushi-2-bedroom-suite-with-pool/</t>
  </si>
  <si>
    <t xml:space="preserve">2 Bedroom Soneva Fushi Suite with Pool | Baa Atoll, Maldives</t>
  </si>
  <si>
    <t xml:space="preserve">output/pages/137_soneva-secret/diving__soneva.com__villa-soneva-fushi-2-bedroom-suite-with-pool.md</t>
  </si>
  <si>
    <t xml:space="preserve">output/pages/141_soneva-fushi-resort/diving__soneva.com__villa-soneva-fushi-2-bedroom-suite-with-pool.md</t>
  </si>
  <si>
    <t xml:space="preserve">https://soneva.com/villa/soneva-fushi-4-bedroom-beach-villa-with-pool-villa-69/</t>
  </si>
  <si>
    <t xml:space="preserve">4 Bedroom Beach Villa with Pool (Villa 69) | Soneva Fushi | Baa Atoll, Maldives</t>
  </si>
  <si>
    <t xml:space="preserve">output/pages/137_soneva-secret/diving__soneva.com__villa-soneva-fushi-4-bedroom-beach-villa-with-pool-villa-69.md</t>
  </si>
  <si>
    <t xml:space="preserve">output/pages/141_soneva-fushi-resort/diving__soneva.com__villa-soneva-fushi-4-bedroom-beach-villa-with-pool-villa-69.md</t>
  </si>
  <si>
    <t xml:space="preserve">https://soneva.com/event/nathalie-schyllert/</t>
  </si>
  <si>
    <t xml:space="preserve">Nathalie Schyllert - Soneva</t>
  </si>
  <si>
    <t xml:space="preserve">output/pages/137_soneva-secret/events__soneva.com__event-nathalie-schyllert.md</t>
  </si>
  <si>
    <t xml:space="preserve">output/pages/141_soneva-fushi-resort/events__soneva.com__event-nathalie-schyllert.md</t>
  </si>
  <si>
    <t xml:space="preserve">https://soneva.com/villa/soneva-fushi-1-bedroom-crusoe-with-pool/</t>
  </si>
  <si>
    <t xml:space="preserve">1 Bedroom Crusoe with Pool | Soneva Fushi | Baa Atoll, Maldives</t>
  </si>
  <si>
    <t xml:space="preserve">output/pages/137_soneva-secret/diving__soneva.com__villa-soneva-fushi-1-bedroom-crusoe-with-pool.md</t>
  </si>
  <si>
    <t xml:space="preserve">output/pages/141_soneva-fushi-resort/diving__soneva.com__villa-soneva-fushi-1-bedroom-crusoe-with-pool.md</t>
  </si>
  <si>
    <t xml:space="preserve">https://soneva.com/event/konstantin-filippou/</t>
  </si>
  <si>
    <t xml:space="preserve">Konstantin Alexander Filippou - Soneva</t>
  </si>
  <si>
    <t xml:space="preserve">output/pages/137_soneva-secret/events__soneva.com__event-konstantin-filippou.md</t>
  </si>
  <si>
    <t xml:space="preserve">output/pages/141_soneva-fushi-resort/events__soneva.com__event-konstantin-filippou.md</t>
  </si>
  <si>
    <t xml:space="preserve">https://soneva.com/villa/soneva-fushi-7-bedroom-estate-villa-43/</t>
  </si>
  <si>
    <t xml:space="preserve">7 Bedroom Estate (Villa 43) | Soneva Fushi | Baa Atoll, Maldives</t>
  </si>
  <si>
    <t xml:space="preserve">output/pages/137_soneva-secret/diving__soneva.com__villa-soneva-fushi-7-bedroom-estate-villa-43.md</t>
  </si>
  <si>
    <t xml:space="preserve">output/pages/141_soneva-fushi-resort/diving__soneva.com__villa-soneva-fushi-7-bedroom-estate-villa-43.md</t>
  </si>
  <si>
    <t xml:space="preserve">https://soneva.com/offer/revitalising-easter/</t>
  </si>
  <si>
    <t xml:space="preserve">A Revitalising Easter | Soneva Jani, Maldives</t>
  </si>
  <si>
    <t xml:space="preserve">output/pages/137_soneva-secret/diving__soneva.com__offer-revitalising-easter.md</t>
  </si>
  <si>
    <t xml:space="preserve">output/pages/141_soneva-fushi-resort/diving__soneva.com__offer-revitalising-easter.md</t>
  </si>
  <si>
    <t xml:space="preserve">https://soneva.com/villa/soneva-fushi-4-bedroom-beach-villa-with-pool-villa-65/</t>
  </si>
  <si>
    <t xml:space="preserve">4 Bedroom Beach Villa with Pool (Villa 65) | Soneva Fushi | Baa Atoll, Maldives</t>
  </si>
  <si>
    <t xml:space="preserve">output/pages/137_soneva-secret/diving__soneva.com__villa-soneva-fushi-4-bedroom-beach-villa-with-pool-villa-65.md</t>
  </si>
  <si>
    <t xml:space="preserve">output/pages/141_soneva-fushi-resort/diving__soneva.com__villa-soneva-fushi-4-bedroom-beach-villa-with-pool-villa-65.md</t>
  </si>
  <si>
    <t xml:space="preserve">https://soneva.com/villa/soneva-fushi-2-bedroom-crusoe-villa-with-pool/</t>
  </si>
  <si>
    <t xml:space="preserve">2 Bedroom Crusoe with Pool | Soneva Fushi</t>
  </si>
  <si>
    <t xml:space="preserve">output/pages/137_soneva-secret/villas__soneva.com__villa-soneva-fushi-2-bedroom-crusoe-villa-with-pool.md</t>
  </si>
  <si>
    <t xml:space="preserve">output/pages/141_soneva-fushi-resort/villas__soneva.com__villa-soneva-fushi-2-bedroom-crusoe-villa-with-pool.md</t>
  </si>
  <si>
    <t xml:space="preserve">https://soneva.com/offer/summer-at-soneva-jani/</t>
  </si>
  <si>
    <t xml:space="preserve">Summer Offer | The Maldives</t>
  </si>
  <si>
    <t xml:space="preserve">output/pages/137_soneva-secret/diving__soneva.com__offer-summer-at-soneva-jani.md</t>
  </si>
  <si>
    <t xml:space="preserve">output/pages/141_soneva-fushi-resort/diving__soneva.com__offer-summer-at-soneva-jani.md</t>
  </si>
  <si>
    <t xml:space="preserve">https://soneva.com/event/dino-lin/</t>
  </si>
  <si>
    <t xml:space="preserve">Dino Lin - Soneva</t>
  </si>
  <si>
    <t xml:space="preserve">output/pages/137_soneva-secret/events__soneva.com__event-dino-lin.md</t>
  </si>
  <si>
    <t xml:space="preserve">output/pages/141_soneva-fushi-resort/events__soneva.com__event-dino-lin.md</t>
  </si>
  <si>
    <t xml:space="preserve">https://soneva.com/experience/the-den-soneva-fushi/</t>
  </si>
  <si>
    <t xml:space="preserve">The Den - Soneva Fushi</t>
  </si>
  <si>
    <t xml:space="preserve">output/pages/137_soneva-secret/excursions__soneva.com__experience-the-den-soneva-fushi.md</t>
  </si>
  <si>
    <t xml:space="preserve">output/pages/141_soneva-fushi-resort/excursions__soneva.com__experience-the-den-soneva-fushi.md</t>
  </si>
  <si>
    <t xml:space="preserve">https://soneva.com/villa/soneva-secret-one-bedroom-overwater-sea-loft/</t>
  </si>
  <si>
    <t xml:space="preserve">One-Bedroom Overwater Sea Loft - Soneva Overwater Villa at Soneva Secret</t>
  </si>
  <si>
    <t xml:space="preserve">output/pages/137_soneva-secret/villas__soneva.com__villa-soneva-secret-one-bedroom-overwater-sea-loft.md</t>
  </si>
  <si>
    <t xml:space="preserve">output/pages/141_soneva-fushi-resort/villas__soneva.com__villa-soneva-secret-one-bedroom-overwater-sea-loft.md</t>
  </si>
  <si>
    <t xml:space="preserve">output/pages/141_soneva-fushi-resort/overview__soneva.com__resorts-soneva-secret-your-journey-soneva-secret.md</t>
  </si>
  <si>
    <t xml:space="preserve">https://soneva.com/villa/soneva-jani-4-bedroom-island-reserve-with-slide-villa-28/</t>
  </si>
  <si>
    <t xml:space="preserve">4 Bedroom Island Reserve with Slide (Villa 28) - Soneva Jani</t>
  </si>
  <si>
    <t xml:space="preserve">output/pages/137_soneva-secret/villas__soneva.com__villa-soneva-jani-4-bedroom-island-reserve-with-slide-villa-.md</t>
  </si>
  <si>
    <t xml:space="preserve">output/pages/141_soneva-fushi-resort/villas__soneva.com__villa-soneva-jani-4-bedroom-island-reserve-with-slide-villa-.md</t>
  </si>
  <si>
    <t xml:space="preserve">https://soneva.com/villa/soneva-fushi-4-bedroom-beach-villa-with-pool-villa-18/</t>
  </si>
  <si>
    <t xml:space="preserve">4 Bedroom Beach Villa with Pool (Villa 18) | Soneva Fushi | Baa Atoll, Maldives</t>
  </si>
  <si>
    <t xml:space="preserve">output/pages/137_soneva-secret/diving__soneva.com__villa-soneva-fushi-4-bedroom-beach-villa-with-pool-villa-18.md</t>
  </si>
  <si>
    <t xml:space="preserve">output/pages/141_soneva-fushi-resort/diving__soneva.com__villa-soneva-fushi-4-bedroom-beach-villa-with-pool-villa-18.md</t>
  </si>
  <si>
    <t xml:space="preserve">https://soneva.com/press-release/indulge-in-a-winter-of-luxury-and-discovery-at-soneva/</t>
  </si>
  <si>
    <t xml:space="preserve">Indulge in a Winter of Luxury and Discovery at Soneva</t>
  </si>
  <si>
    <t xml:space="preserve">output/pages/137_soneva-secret/excursions__soneva.com__press-release-indulge-in-a-winter-of-luxury-and-discovery-at.md</t>
  </si>
  <si>
    <t xml:space="preserve">output/pages/141_soneva-fushi-resort/excursions__soneva.com__press-release-indulge-in-a-winter-of-luxury-and-discovery-at.md</t>
  </si>
  <si>
    <t xml:space="preserve">output/pages/141_soneva-fushi-resort/events__soneva.com__resorts-soneva-secret-events.md</t>
  </si>
  <si>
    <t xml:space="preserve">output/pages/137_soneva-secret/diving__soneva.com__resorts-soneva-jani-villas-beach-villas.md</t>
  </si>
  <si>
    <t xml:space="preserve">output/pages/141_soneva-fushi-resort/diving__soneva.com__resorts-soneva-jani-villas-beach-villas.md</t>
  </si>
  <si>
    <t xml:space="preserve">https://soneva.com/offer/romance-away-at-soneva-jani/</t>
  </si>
  <si>
    <t xml:space="preserve">Romance Away at Soneva Jani | Soneva</t>
  </si>
  <si>
    <t xml:space="preserve">output/pages/137_soneva-secret/wedding__soneva.com__offer-romance-away-at-soneva-jani.md</t>
  </si>
  <si>
    <t xml:space="preserve">output/pages/141_soneva-fushi-resort/wedding__soneva.com__offer-romance-away-at-soneva-jani.md</t>
  </si>
  <si>
    <t xml:space="preserve">https://soneva.com/experience/soneva-in-aqua/</t>
  </si>
  <si>
    <t xml:space="preserve">Soneva in Aqua day experience - Soneva Jani</t>
  </si>
  <si>
    <t xml:space="preserve">output/pages/137_soneva-secret/excursions__soneva.com__experience-soneva-in-aqua.md</t>
  </si>
  <si>
    <t xml:space="preserve">output/pages/141_soneva-fushi-resort/excursions__soneva.com__experience-soneva-in-aqua.md</t>
  </si>
  <si>
    <t xml:space="preserve">https://soneva.com/press-release/soneva-resort-the-worlds-50-best-hotels-2023/</t>
  </si>
  <si>
    <t xml:space="preserve">Soneva Fushi and Soneva Jani in the Maldives Named No. 7 and 36 in the Inaugural Ranking of The World’s 50 Best Hotels 2</t>
  </si>
  <si>
    <t xml:space="preserve">output/pages/137_soneva-secret/diving__soneva.com__press-release-soneva-resort-the-worlds-50-best-hotels-2023.md</t>
  </si>
  <si>
    <t xml:space="preserve">output/pages/141_soneva-fushi-resort/diving__soneva.com__press-release-soneva-resort-the-worlds-50-best-hotels-2023.md</t>
  </si>
  <si>
    <t xml:space="preserve">https://soneva.com/event/lars-lindberg-christensen/</t>
  </si>
  <si>
    <t xml:space="preserve">Lars Lindberg Christensen - Soneva</t>
  </si>
  <si>
    <t xml:space="preserve">output/pages/137_soneva-secret/events__soneva.com__event-lars-lindberg-christensen.md</t>
  </si>
  <si>
    <t xml:space="preserve">output/pages/141_soneva-fushi-resort/events__soneva.com__event-lars-lindberg-christensen.md</t>
  </si>
  <si>
    <t xml:space="preserve">https://soneva.com/press-release/soneva-boosts-sustainable-energy-generation-at-its-resorts-in-the-maldives/</t>
  </si>
  <si>
    <t xml:space="preserve">Soneva Boosts Sustainable Energy Generation at its Resorts in the Maldives - Soneva</t>
  </si>
  <si>
    <t xml:space="preserve">output/pages/137_soneva-secret/diving__soneva.com__press-release-soneva-boosts-sustainable-energy-generation-at.md</t>
  </si>
  <si>
    <t xml:space="preserve">output/pages/141_soneva-fushi-resort/diving__soneva.com__press-release-soneva-boosts-sustainable-energy-generation-at.md</t>
  </si>
  <si>
    <t xml:space="preserve">https://soneva.com/event/lulu-winfield/</t>
  </si>
  <si>
    <t xml:space="preserve">Lulu Winfield - Soneva</t>
  </si>
  <si>
    <t xml:space="preserve">output/pages/137_soneva-secret/events__soneva.com__event-lulu-winfield.md</t>
  </si>
  <si>
    <t xml:space="preserve">output/pages/141_soneva-fushi-resort/events__soneva.com__event-lulu-winfield.md</t>
  </si>
  <si>
    <t xml:space="preserve">output/pages/137_soneva-secret/diving__soneva.com__resorts-soneva-fushi-villas-beach-villas.md</t>
  </si>
  <si>
    <t xml:space="preserve">https://soneva.com/press-release/soneva-and-olive-ridley-project-open-noonu-atoll-sea-turtle-rehabilitation-centre/</t>
  </si>
  <si>
    <t xml:space="preserve">Soneva and Olive Ridley Project Open Noonu Atoll Sea Turtle Rehabilitation Centre</t>
  </si>
  <si>
    <t xml:space="preserve">output/pages/137_soneva-secret/downloads__soneva.com__press-release-soneva-and-olive-ridley-project-open-noonu-ato.md</t>
  </si>
  <si>
    <t xml:space="preserve">output/pages/141_soneva-fushi-resort/downloads__soneva.com__press-release-soneva-and-olive-ridley-project-open-noonu-ato.md</t>
  </si>
  <si>
    <t xml:space="preserve">https://soneva.com/error-404/</t>
  </si>
  <si>
    <t xml:space="preserve">Error 404 - Soneva</t>
  </si>
  <si>
    <t xml:space="preserve">output/pages/137_soneva-secret/other__soneva.com__error-404.md</t>
  </si>
  <si>
    <t xml:space="preserve">output/pages/141_soneva-fushi-resort/other__soneva.com__error-404.md</t>
  </si>
  <si>
    <t xml:space="preserve">https://soneva.com/about-soneva/sonevas-gds-chain-code/</t>
  </si>
  <si>
    <t xml:space="preserve">Soneva's GDS Chain Code - Soneva</t>
  </si>
  <si>
    <t xml:space="preserve">output/pages/137_soneva-secret/overview__soneva.com__about-soneva-sonevas-gds-chain-code.md</t>
  </si>
  <si>
    <t xml:space="preserve">output/pages/141_soneva-fushi-resort/overview__soneva.com__about-soneva-sonevas-gds-chain-code.md</t>
  </si>
  <si>
    <t xml:space="preserve">https://soneva.com/villa/soneva-fushi-3-bedroom-residence-villa-33/</t>
  </si>
  <si>
    <t xml:space="preserve">3 Bedroom Residence (Villa 33) | Soneva Fushi | Baa Atoll, Maldives</t>
  </si>
  <si>
    <t xml:space="preserve">output/pages/137_soneva-secret/diving__soneva.com__villa-soneva-fushi-3-bedroom-residence-villa-33.md</t>
  </si>
  <si>
    <t xml:space="preserve">output/pages/141_soneva-fushi-resort/diving__soneva.com__villa-soneva-fushi-3-bedroom-residence-villa-33.md</t>
  </si>
  <si>
    <t xml:space="preserve">https://soneva.com/press-release/new-global-headquarters/</t>
  </si>
  <si>
    <t xml:space="preserve">New Headquarters and Leadership | Press Release</t>
  </si>
  <si>
    <t xml:space="preserve">output/pages/137_soneva-secret/downloads__soneva.com__press-release-new-global-headquarters.md</t>
  </si>
  <si>
    <t xml:space="preserve">output/pages/141_soneva-fushi-resort/downloads__soneva.com__press-release-new-global-headquarters.md</t>
  </si>
  <si>
    <t xml:space="preserve">https://soneva.com/villa/soneva-fushi-3-bedroom-beach-villa-with-pool-villa-2/</t>
  </si>
  <si>
    <t xml:space="preserve">3 Bedroom Beach Villa with Pool (Villa 2) | Soneva Fushi | Baa Atoll, Maldives</t>
  </si>
  <si>
    <t xml:space="preserve">output/pages/137_soneva-secret/diving__soneva.com__villa-soneva-fushi-3-bedroom-beach-villa-with-pool-villa-2.md</t>
  </si>
  <si>
    <t xml:space="preserve">output/pages/141_soneva-fushi-resort/diving__soneva.com__villa-soneva-fushi-3-bedroom-beach-villa-with-pool-villa-2.md</t>
  </si>
  <si>
    <t xml:space="preserve">https://soneva.com/villa/soneva-fushi-1-bedroom-suite-with-pool/</t>
  </si>
  <si>
    <t xml:space="preserve">Soneva Fushi Suite with Pool | Baa Atoll, Maldives</t>
  </si>
  <si>
    <t xml:space="preserve">output/pages/137_soneva-secret/diving__soneva.com__villa-soneva-fushi-1-bedroom-suite-with-pool.md</t>
  </si>
  <si>
    <t xml:space="preserve">output/pages/141_soneva-fushi-resort/diving__soneva.com__villa-soneva-fushi-1-bedroom-suite-with-pool.md</t>
  </si>
  <si>
    <t xml:space="preserve">https://soneva.com/event/chef-heiko-nieder/</t>
  </si>
  <si>
    <t xml:space="preserve">Heiko Nieder - Soneva</t>
  </si>
  <si>
    <t xml:space="preserve">output/pages/137_soneva-secret/events__soneva.com__event-chef-heiko-nieder.md</t>
  </si>
  <si>
    <t xml:space="preserve">output/pages/141_soneva-fushi-resort/events__soneva.com__event-chef-heiko-nieder.md</t>
  </si>
  <si>
    <t xml:space="preserve">output/pages/137_soneva-secret/diving__soneva.com__resorts-soneva-fushi-villas.md</t>
  </si>
  <si>
    <t xml:space="preserve">https://soneva.com/event/sarah-chapman/</t>
  </si>
  <si>
    <t xml:space="preserve">Sarah Chapman - Soneva</t>
  </si>
  <si>
    <t xml:space="preserve">output/pages/137_soneva-secret/events__soneva.com__event-sarah-chapman.md</t>
  </si>
  <si>
    <t xml:space="preserve">output/pages/141_soneva-fushi-resort/events__soneva.com__event-sarah-chapman.md</t>
  </si>
  <si>
    <t xml:space="preserve">https://soneva.com/?villa-features=sea-loft-villas</t>
  </si>
  <si>
    <t xml:space="preserve">Sea Loft Villa Archives - Soneva</t>
  </si>
  <si>
    <t xml:space="preserve">output/pages/137_soneva-secret/villas__soneva.com__home.md</t>
  </si>
  <si>
    <t xml:space="preserve">output/pages/141_soneva-fushi-resort/villas__soneva.com__home.md</t>
  </si>
  <si>
    <t xml:space="preserve">https://soneva.com/offer/stay-longer-on-us/</t>
  </si>
  <si>
    <t xml:space="preserve">Stay Longer On Us Offer | Soneva Secret, Maldives</t>
  </si>
  <si>
    <t xml:space="preserve">output/pages/137_soneva-secret/diving__soneva.com__offer-stay-longer-on-us.md</t>
  </si>
  <si>
    <t xml:space="preserve">output/pages/141_soneva-fushi-resort/diving__soneva.com__offer-stay-longer-on-us.md</t>
  </si>
  <si>
    <t xml:space="preserve">https://soneva.com/event/sir-mo-farah/</t>
  </si>
  <si>
    <t xml:space="preserve">Sir Mo Farah - Soneva</t>
  </si>
  <si>
    <t xml:space="preserve">output/pages/137_soneva-secret/events__soneva.com__event-sir-mo-farah.md</t>
  </si>
  <si>
    <t xml:space="preserve">output/pages/141_soneva-fushi-resort/events__soneva.com__event-sir-mo-farah.md</t>
  </si>
  <si>
    <t xml:space="preserve">https://soneva.com/press-release/soneva-secret-is-revealed-a-new-ultra-bespoke-resort-concept-from-soneva/</t>
  </si>
  <si>
    <t xml:space="preserve">Soneva Secret is Revealed | Press Release</t>
  </si>
  <si>
    <t xml:space="preserve">output/pages/137_soneva-secret/downloads__soneva.com__press-release-soneva-secret-is-revealed-a-new-ultra-bespoke-.md</t>
  </si>
  <si>
    <t xml:space="preserve">output/pages/141_soneva-fushi-resort/downloads__soneva.com__press-release-soneva-secret-is-revealed-a-new-ultra-bespoke-.md</t>
  </si>
  <si>
    <t xml:space="preserve">https://soneva.com/press-release/eid-at-soneva-2026/</t>
  </si>
  <si>
    <t xml:space="preserve">Eid at Soneva | Press Release</t>
  </si>
  <si>
    <t xml:space="preserve">output/pages/137_soneva-secret/downloads__soneva.com__press-release-eid-at-soneva-2026.md</t>
  </si>
  <si>
    <t xml:space="preserve">output/pages/141_soneva-fushi-resort/downloads__soneva.com__press-release-eid-at-soneva-2026.md</t>
  </si>
  <si>
    <t xml:space="preserve">https://soneva.com/villa/soneva-jani-4-bedroom-sunset-water-reserve-with-slide-villa-105/</t>
  </si>
  <si>
    <t xml:space="preserve">4 Bedroom Sunset Water Reserve with Slide | Soneva Jani</t>
  </si>
  <si>
    <t xml:space="preserve">output/pages/137_soneva-secret/villas__soneva.com__villa-soneva-jani-4-bedroom-sunset-water-reserve-with-slide-.md</t>
  </si>
  <si>
    <t xml:space="preserve">output/pages/141_soneva-fushi-resort/villas__soneva.com__villa-soneva-jani-4-bedroom-sunset-water-reserve-with-slide-.md</t>
  </si>
  <si>
    <t xml:space="preserve">https://soneva.com/offer/stay-longer-soneva-fushi/</t>
  </si>
  <si>
    <t xml:space="preserve">Stay Longer On Us Offer | Soneva Fushi, Maldives</t>
  </si>
  <si>
    <t xml:space="preserve">output/pages/137_soneva-secret/diving__soneva.com__offer-stay-longer-soneva-fushi.md</t>
  </si>
  <si>
    <t xml:space="preserve">output/pages/141_soneva-fushi-resort/diving__soneva.com__offer-stay-longer-soneva-fushi.md</t>
  </si>
  <si>
    <t xml:space="preserve">https://soneva.com/offer/gather-together-at-soneva-fushi/</t>
  </si>
  <si>
    <t xml:space="preserve">Gather Together | Soneva Fushi &amp; Soneva Jani, Maldives</t>
  </si>
  <si>
    <t xml:space="preserve">output/pages/137_soneva-secret/diving__soneva.com__offer-gather-together-at-soneva-fushi.md</t>
  </si>
  <si>
    <t xml:space="preserve">output/pages/141_soneva-fushi-resort/diving__soneva.com__offer-gather-together-at-soneva-fushi.md</t>
  </si>
  <si>
    <t xml:space="preserve">https://soneva.com/event/karen-khachanov/</t>
  </si>
  <si>
    <t xml:space="preserve">Karen Khachanov - Soneva</t>
  </si>
  <si>
    <t xml:space="preserve">output/pages/137_soneva-secret/events__soneva.com__event-karen-khachanov.md</t>
  </si>
  <si>
    <t xml:space="preserve">output/pages/141_soneva-fushi-resort/events__soneva.com__event-karen-khachanov.md</t>
  </si>
  <si>
    <t xml:space="preserve">https://soneva.com/event/jp-liendi/</t>
  </si>
  <si>
    <t xml:space="preserve">JP Liendi - Soneva</t>
  </si>
  <si>
    <t xml:space="preserve">output/pages/137_soneva-secret/events__soneva.com__event-jp-liendi.md</t>
  </si>
  <si>
    <t xml:space="preserve">output/pages/141_soneva-fushi-resort/events__soneva.com__event-jp-liendi.md</t>
  </si>
  <si>
    <t xml:space="preserve">https://soneva.com/villa/soneva-fushi-3-bedroom-residence-with-pool-villa-41/</t>
  </si>
  <si>
    <t xml:space="preserve">3 Bedroom Residence (Villa 41) Soneva Fushi | Baa Atoll, Maldives</t>
  </si>
  <si>
    <t xml:space="preserve">output/pages/137_soneva-secret/diving__soneva.com__villa-soneva-fushi-3-bedroom-residence-with-pool-villa-41.md</t>
  </si>
  <si>
    <t xml:space="preserve">output/pages/141_soneva-fushi-resort/diving__soneva.com__villa-soneva-fushi-3-bedroom-residence-with-pool-villa-41.md</t>
  </si>
  <si>
    <t xml:space="preserve">https://soneva.com/offer/gather-together-at-soneva-jani/</t>
  </si>
  <si>
    <t xml:space="preserve">output/pages/137_soneva-secret/diving__soneva.com__offer-gather-together-at-soneva-jani.md</t>
  </si>
  <si>
    <t xml:space="preserve">output/pages/141_soneva-fushi-resort/diving__soneva.com__offer-gather-together-at-soneva-jani.md</t>
  </si>
  <si>
    <t xml:space="preserve">https://soneva.com/offer/summer-at-soneva-secret/</t>
  </si>
  <si>
    <t xml:space="preserve">output/pages/137_soneva-secret/diving__soneva.com__offer-summer-at-soneva-secret.md</t>
  </si>
  <si>
    <t xml:space="preserve">output/pages/141_soneva-fushi-resort/diving__soneva.com__offer-summer-at-soneva-secret.md</t>
  </si>
  <si>
    <t xml:space="preserve">https://soneva.com/villa/soneva-jani-1-bedroom-beach-hideaway/</t>
  </si>
  <si>
    <t xml:space="preserve">1 Bedroom Beach Hideaway - Island Family Retreat at Soneva Jani</t>
  </si>
  <si>
    <t xml:space="preserve">output/pages/137_soneva-secret/dining__soneva.com__villa-soneva-jani-1-bedroom-beach-hideaway.md</t>
  </si>
  <si>
    <t xml:space="preserve">output/pages/141_soneva-fushi-resort/dining__soneva.com__villa-soneva-jani-1-bedroom-beach-hideaway.md</t>
  </si>
  <si>
    <t xml:space="preserve">https://soneva.com/villa/soneva-fushi-1-bedroom-family-suite-with-pool/</t>
  </si>
  <si>
    <t xml:space="preserve">1 Bedroom Soneva Fushi Family Suite with Pool | Baa Atoll, Maldives</t>
  </si>
  <si>
    <t xml:space="preserve">output/pages/137_soneva-secret/diving__soneva.com__villa-soneva-fushi-1-bedroom-family-suite-with-pool.md</t>
  </si>
  <si>
    <t xml:space="preserve">output/pages/141_soneva-fushi-resort/diving__soneva.com__villa-soneva-fushi-1-bedroom-family-suite-with-pool.md</t>
  </si>
  <si>
    <t xml:space="preserve">https://soneva.com/offer/island-to-island/</t>
  </si>
  <si>
    <t xml:space="preserve">Island to Island Offer | Soneva Secret, Maldives</t>
  </si>
  <si>
    <t xml:space="preserve">output/pages/137_soneva-secret/diving__soneva.com__offer-island-to-island.md</t>
  </si>
  <si>
    <t xml:space="preserve">output/pages/141_soneva-fushi-resort/diving__soneva.com__offer-island-to-island.md</t>
  </si>
  <si>
    <t xml:space="preserve">https://www.nivahotelsandresorts.com/loyalty/</t>
  </si>
  <si>
    <t xml:space="preserve">Loyalty - Niva Hotels</t>
  </si>
  <si>
    <t xml:space="preserve">output/pages/033_dhigali-maldives/other__nivahotelsandresorts.com__loyalty.md</t>
  </si>
  <si>
    <t xml:space="preserve">output/pages/165_velassaru-maldives/other__nivahotelsandresorts.com__loyalty.md</t>
  </si>
  <si>
    <t xml:space="preserve">https://www.nivahotelsandresorts.com/careers/</t>
  </si>
  <si>
    <t xml:space="preserve">Careers - Niva Hotels</t>
  </si>
  <si>
    <t xml:space="preserve">output/pages/033_dhigali-maldives/other__nivahotelsandresorts.com__careers.md</t>
  </si>
  <si>
    <t xml:space="preserve">output/pages/165_velassaru-maldives/other__nivahotelsandresorts.com__careers.md</t>
  </si>
  <si>
    <t xml:space="preserve">https://www.nivahotelsandresorts.com/contact-us/</t>
  </si>
  <si>
    <t xml:space="preserve">Contact Us - Niva Hotels</t>
  </si>
  <si>
    <t xml:space="preserve">output/pages/033_dhigali-maldives/other__nivahotelsandresorts.com__contact-us.md</t>
  </si>
  <si>
    <t xml:space="preserve">output/pages/165_velassaru-maldives/other__nivahotelsandresorts.com__contact-us.md</t>
  </si>
  <si>
    <t xml:space="preserve">https://www.nivahotelsandresorts.com/events/</t>
  </si>
  <si>
    <t xml:space="preserve">Events - Niva Hotels</t>
  </si>
  <si>
    <t xml:space="preserve">output/pages/033_dhigali-maldives/events__nivahotelsandresorts.com__events.md</t>
  </si>
  <si>
    <t xml:space="preserve">output/pages/165_velassaru-maldives/events__nivahotelsandresorts.com__events.md</t>
  </si>
  <si>
    <t xml:space="preserve">https://www.nivahotelsandresorts.com/sustainability/</t>
  </si>
  <si>
    <t xml:space="preserve">Sustainability - NIVA Hotels</t>
  </si>
  <si>
    <t xml:space="preserve">output/pages/033_dhigali-maldives/sustainability__nivahotelsandresorts.com__sustainability.md</t>
  </si>
  <si>
    <t xml:space="preserve">output/pages/165_velassaru-maldives/sustainability__nivahotelsandresorts.com__sustainability.md</t>
  </si>
  <si>
    <t xml:space="preserve">https://www.nivahotelsandresorts.com/offers/</t>
  </si>
  <si>
    <t xml:space="preserve">Offers - Niva Hotels</t>
  </si>
  <si>
    <t xml:space="preserve">output/pages/033_dhigali-maldives/offers__nivahotelsandresorts.com__offers.md</t>
  </si>
  <si>
    <t xml:space="preserve">output/pages/165_velassaru-maldives/offers__nivahotelsandresorts.com__offers.md</t>
  </si>
  <si>
    <t xml:space="preserve">https://www.nivahotelsandresorts.com/gallery/</t>
  </si>
  <si>
    <t xml:space="preserve">Gallery - Niva Hotels</t>
  </si>
  <si>
    <t xml:space="preserve">output/pages/033_dhigali-maldives/downloads__nivahotelsandresorts.com__gallery.md</t>
  </si>
  <si>
    <t xml:space="preserve">output/pages/165_velassaru-maldives/downloads__nivahotelsandresorts.com__gallery.md</t>
  </si>
  <si>
    <t xml:space="preserve">https://www.nivahotelsandresorts.com/about/</t>
  </si>
  <si>
    <t xml:space="preserve">About - Niva Hotels</t>
  </si>
  <si>
    <t xml:space="preserve">output/pages/033_dhigali-maldives/overview__nivahotelsandresorts.com__about.md</t>
  </si>
  <si>
    <t xml:space="preserve">output/pages/165_velassaru-maldives/overview__nivahotelsandresorts.com__about.md</t>
  </si>
  <si>
    <t xml:space="preserve">https://www.nivahotelsandresorts.com/thank-you-for-contact/</t>
  </si>
  <si>
    <t xml:space="preserve">Thank you for contact - Niva Hotels</t>
  </si>
  <si>
    <t xml:space="preserve">output/pages/033_dhigali-maldives/other__nivahotelsandresorts.com__thank-you-for-contact.md</t>
  </si>
  <si>
    <t xml:space="preserve">output/pages/165_velassaru-maldives/other__nivahotelsandresorts.com__thank-you-for-contact.md</t>
  </si>
  <si>
    <t xml:space="preserve">https://www.nivahotelsandresorts.com/sitemap/</t>
  </si>
  <si>
    <t xml:space="preserve">Sitemap - Niva Hotels</t>
  </si>
  <si>
    <t xml:space="preserve">output/pages/033_dhigali-maldives/other__nivahotelsandresorts.com__sitemap.md</t>
  </si>
  <si>
    <t xml:space="preserve">output/pages/165_velassaru-maldives/other__nivahotelsandresorts.com__sitemap.md</t>
  </si>
  <si>
    <t xml:space="preserve">https://www.nivahotelsandresorts.com/property/</t>
  </si>
  <si>
    <t xml:space="preserve">Our Resorts - Niva Hotels</t>
  </si>
  <si>
    <t xml:space="preserve">output/pages/033_dhigali-maldives/overview__nivahotelsandresorts.com__property.md</t>
  </si>
  <si>
    <t xml:space="preserve">output/pages/165_velassaru-maldives/overview__nivahotelsandresorts.com__property.md</t>
  </si>
  <si>
    <t xml:space="preserve">https://www.nivahotelsandresorts.com/property/niva-kurumba-maldives/</t>
  </si>
  <si>
    <t xml:space="preserve">Niva Kurumba Maldives - Niva Hotels</t>
  </si>
  <si>
    <t xml:space="preserve">output/pages/033_dhigali-maldives/diving__nivahotelsandresorts.com__property-niva-kurumba-maldives.md</t>
  </si>
  <si>
    <t xml:space="preserve">output/pages/165_velassaru-maldives/diving__nivahotelsandresorts.com__property-niva-kurumba-maldives.md</t>
  </si>
  <si>
    <t xml:space="preserve">https://www.nivahotelsandresorts.com/experience/kids-club-2/</t>
  </si>
  <si>
    <t xml:space="preserve">Kids Club - Niva Hotels</t>
  </si>
  <si>
    <t xml:space="preserve">output/pages/033_dhigali-maldives/excursions__nivahotelsandresorts.com__experience-kids-club-2.md</t>
  </si>
  <si>
    <t xml:space="preserve">output/pages/165_velassaru-maldives/excursions__nivahotelsandresorts.com__experience-kids-club-2.md</t>
  </si>
  <si>
    <t xml:space="preserve">https://www.nivahotelsandresorts.com/experience/shark-point-snorkelling/</t>
  </si>
  <si>
    <t xml:space="preserve">Shark Point Snorkelling - Niva Hotels</t>
  </si>
  <si>
    <t xml:space="preserve">output/pages/033_dhigali-maldives/diving__nivahotelsandresorts.com__experience-shark-point-snorkelling.md</t>
  </si>
  <si>
    <t xml:space="preserve">output/pages/165_velassaru-maldives/diving__nivahotelsandresorts.com__experience-shark-point-snorkelling.md</t>
  </si>
  <si>
    <t xml:space="preserve">https://www.nivahotelsandresorts.com/property/niva-velassaru-maldives/</t>
  </si>
  <si>
    <t xml:space="preserve">Niva Velassaru Maldives - Niva Hotels</t>
  </si>
  <si>
    <t xml:space="preserve">output/pages/033_dhigali-maldives/diving__nivahotelsandresorts.com__property-niva-velassaru-maldives.md</t>
  </si>
  <si>
    <t xml:space="preserve">output/pages/165_velassaru-maldives/diving__nivahotelsandresorts.com__property-niva-velassaru-maldives.md</t>
  </si>
  <si>
    <t xml:space="preserve">https://www.nivahotelsandresorts.com/persona/lime-wellbeing/</t>
  </si>
  <si>
    <t xml:space="preserve">Wellness Escapists - Niva Hotels</t>
  </si>
  <si>
    <t xml:space="preserve">output/pages/033_dhigali-maldives/spa__nivahotelsandresorts.com__persona-lime-wellbeing.md</t>
  </si>
  <si>
    <t xml:space="preserve">output/pages/165_velassaru-maldives/spa__nivahotelsandresorts.com__persona-lime-wellbeing.md</t>
  </si>
  <si>
    <t xml:space="preserve">https://www.nivahotelsandresorts.com/experience/tortoise-feeding/</t>
  </si>
  <si>
    <t xml:space="preserve">Tortoise feeding - Niva Hotels</t>
  </si>
  <si>
    <t xml:space="preserve">output/pages/033_dhigali-maldives/excursions__nivahotelsandresorts.com__experience-tortoise-feeding.md</t>
  </si>
  <si>
    <t xml:space="preserve">output/pages/165_velassaru-maldives/excursions__nivahotelsandresorts.com__experience-tortoise-feeding.md</t>
  </si>
  <si>
    <t xml:space="preserve">https://www.nivahotelsandresorts.com/persona/adventure-seekers/</t>
  </si>
  <si>
    <t xml:space="preserve">Adventure Seekers - Niva Hotels</t>
  </si>
  <si>
    <t xml:space="preserve">output/pages/033_dhigali-maldives/excursions__nivahotelsandresorts.com__persona-adventure-seekers.md</t>
  </si>
  <si>
    <t xml:space="preserve">output/pages/165_velassaru-maldives/excursions__nivahotelsandresorts.com__persona-adventure-seekers.md</t>
  </si>
  <si>
    <t xml:space="preserve">https://www.nivahotelsandresorts.com/property/niva-dhigali-maldives/</t>
  </si>
  <si>
    <t xml:space="preserve">Niva Dhigali Maldives - Niva Hotels</t>
  </si>
  <si>
    <t xml:space="preserve">output/pages/033_dhigali-maldives/diving__nivahotelsandresorts.com__property-niva-dhigali-maldives.md</t>
  </si>
  <si>
    <t xml:space="preserve">output/pages/165_velassaru-maldives/diving__nivahotelsandresorts.com__property-niva-dhigali-maldives.md</t>
  </si>
  <si>
    <t xml:space="preserve">https://www.nivahotelsandresorts.com/experience/male-tour/</t>
  </si>
  <si>
    <t xml:space="preserve">Malé Tour - Niva Hotels</t>
  </si>
  <si>
    <t xml:space="preserve">output/pages/033_dhigali-maldives/excursions__nivahotelsandresorts.com__experience-male-tour.md</t>
  </si>
  <si>
    <t xml:space="preserve">output/pages/165_velassaru-maldives/excursions__nivahotelsandresorts.com__experience-male-tour.md</t>
  </si>
  <si>
    <t xml:space="preserve">https://www.nivahotelsandresorts.com/property/niva-kuramathi-maldives/</t>
  </si>
  <si>
    <t xml:space="preserve">Niva Kuramathi Maldives - Niva Hotels</t>
  </si>
  <si>
    <t xml:space="preserve">output/pages/033_dhigali-maldives/diving__nivahotelsandresorts.com__property-niva-kuramathi-maldives.md</t>
  </si>
  <si>
    <t xml:space="preserve">output/pages/165_velassaru-maldives/diving__nivahotelsandresorts.com__property-niva-kuramathi-maldives.md</t>
  </si>
  <si>
    <t xml:space="preserve">https://www.nivahotelsandresorts.com/experience/meet-our-resident-sea-turtles/</t>
  </si>
  <si>
    <t xml:space="preserve">Meet Our Resident Sea Turtles - Niva Hotels</t>
  </si>
  <si>
    <t xml:space="preserve">output/pages/033_dhigali-maldives/excursions__nivahotelsandresorts.com__experience-meet-our-resident-sea-turtles.md</t>
  </si>
  <si>
    <t xml:space="preserve">output/pages/165_velassaru-maldives/excursions__nivahotelsandresorts.com__experience-meet-our-resident-sea-turtles.md</t>
  </si>
  <si>
    <t xml:space="preserve">https://www.nivahotelsandresorts.com/spa-wellness/margaret-dabbs-foot-leg-treatments/</t>
  </si>
  <si>
    <t xml:space="preserve">Margaret Dabbs foot &amp; leg treatments - Niva Hotels</t>
  </si>
  <si>
    <t xml:space="preserve">output/pages/033_dhigali-maldives/dining__nivahotelsandresorts.com__spa-wellness-margaret-dabbs-foot-leg-treatments.md</t>
  </si>
  <si>
    <t xml:space="preserve">output/pages/165_velassaru-maldives/dining__nivahotelsandresorts.com__spa-wellness-margaret-dabbs-foot-leg-treatments.md</t>
  </si>
  <si>
    <t xml:space="preserve">https://www.nivahotelsandresorts.com/spa-wellness/yoga-and-mindfulness/</t>
  </si>
  <si>
    <t xml:space="preserve">Yoga and mindfulness - Niva Hotels</t>
  </si>
  <si>
    <t xml:space="preserve">output/pages/033_dhigali-maldives/spa__nivahotelsandresorts.com__spa-wellness-yoga-and-mindfulness.md</t>
  </si>
  <si>
    <t xml:space="preserve">output/pages/165_velassaru-maldives/spa__nivahotelsandresorts.com__spa-wellness-yoga-and-mindfulness.md</t>
  </si>
  <si>
    <t xml:space="preserve">https://www.nivahotelsandresorts.com/spa-wellness/spa-rituals/</t>
  </si>
  <si>
    <t xml:space="preserve">Spa rituals - Niva Hotels</t>
  </si>
  <si>
    <t xml:space="preserve">output/pages/033_dhigali-maldives/spa__nivahotelsandresorts.com__spa-wellness-spa-rituals.md</t>
  </si>
  <si>
    <t xml:space="preserve">output/pages/165_velassaru-maldives/spa__nivahotelsandresorts.com__spa-wellness-spa-rituals.md</t>
  </si>
  <si>
    <t xml:space="preserve">https://www.nivahotelsandresorts.com/spa-wellness/massage/</t>
  </si>
  <si>
    <t xml:space="preserve">Massage - Niva Hotels</t>
  </si>
  <si>
    <t xml:space="preserve">output/pages/033_dhigali-maldives/spa__nivahotelsandresorts.com__spa-wellness-massage.md</t>
  </si>
  <si>
    <t xml:space="preserve">output/pages/165_velassaru-maldives/spa__nivahotelsandresorts.com__spa-wellness-massage.md</t>
  </si>
  <si>
    <t xml:space="preserve">https://www.nivahotelsandresorts.com/dining/sora/</t>
  </si>
  <si>
    <t xml:space="preserve">Sora - Niva Hotels</t>
  </si>
  <si>
    <t xml:space="preserve">output/pages/033_dhigali-maldives/dining__nivahotelsandresorts.com__dining-sora.md</t>
  </si>
  <si>
    <t xml:space="preserve">output/pages/165_velassaru-maldives/dining__nivahotelsandresorts.com__dining-sora.md</t>
  </si>
  <si>
    <t xml:space="preserve">https://www.nivahotelsandresorts.com/dining/kobe/</t>
  </si>
  <si>
    <t xml:space="preserve">Kobe - Niva Hotels</t>
  </si>
  <si>
    <t xml:space="preserve">output/pages/033_dhigali-maldives/dining__nivahotelsandresorts.com__dining-kobe.md</t>
  </si>
  <si>
    <t xml:space="preserve">output/pages/165_velassaru-maldives/dining__nivahotelsandresorts.com__dining-kobe.md</t>
  </si>
  <si>
    <t xml:space="preserve">https://www.nivahotelsandresorts.com/dining/haali-bar/</t>
  </si>
  <si>
    <t xml:space="preserve">Haali Bar - Niva Hotels</t>
  </si>
  <si>
    <t xml:space="preserve">output/pages/033_dhigali-maldives/dining__nivahotelsandresorts.com__dining-haali-bar.md</t>
  </si>
  <si>
    <t xml:space="preserve">output/pages/165_velassaru-maldives/dining__nivahotelsandresorts.com__dining-haali-bar.md</t>
  </si>
  <si>
    <t xml:space="preserve">https://www.nivahotelsandresorts.com/dining/thila/</t>
  </si>
  <si>
    <t xml:space="preserve">Thila - Niva Hotels</t>
  </si>
  <si>
    <t xml:space="preserve">output/pages/033_dhigali-maldives/dining__nivahotelsandresorts.com__dining-thila.md</t>
  </si>
  <si>
    <t xml:space="preserve">output/pages/165_velassaru-maldives/dining__nivahotelsandresorts.com__dining-thila.md</t>
  </si>
  <si>
    <t xml:space="preserve">https://www.nivahotelsandresorts.com/dining/the-reef/</t>
  </si>
  <si>
    <t xml:space="preserve">The Reef - Niva Hotels</t>
  </si>
  <si>
    <t xml:space="preserve">output/pages/033_dhigali-maldives/dining__nivahotelsandresorts.com__dining-the-reef.md</t>
  </si>
  <si>
    <t xml:space="preserve">output/pages/165_velassaru-maldives/dining__nivahotelsandresorts.com__dining-the-reef.md</t>
  </si>
  <si>
    <t xml:space="preserve">https://www.nivahotelsandresorts.com/dining/island-barbeque/</t>
  </si>
  <si>
    <t xml:space="preserve">Island Barbeque - Niva Hotels</t>
  </si>
  <si>
    <t xml:space="preserve">output/pages/033_dhigali-maldives/dining__nivahotelsandresorts.com__dining-island-barbeque.md</t>
  </si>
  <si>
    <t xml:space="preserve">output/pages/165_velassaru-maldives/dining__nivahotelsandresorts.com__dining-island-barbeque.md</t>
  </si>
  <si>
    <t xml:space="preserve">https://www.nivahotelsandresorts.com/dining/brasserie-dauban/</t>
  </si>
  <si>
    <t xml:space="preserve">Brasserie Dauban - Niva Hotels</t>
  </si>
  <si>
    <t xml:space="preserve">output/pages/033_dhigali-maldives/dining__nivahotelsandresorts.com__dining-brasserie-dauban.md</t>
  </si>
  <si>
    <t xml:space="preserve">output/pages/165_velassaru-maldives/dining__nivahotelsandresorts.com__dining-brasserie-dauban.md</t>
  </si>
  <si>
    <t xml:space="preserve">https://www.nivahotelsandresorts.com/dining/capers/</t>
  </si>
  <si>
    <t xml:space="preserve">Capers - Niva Hotels</t>
  </si>
  <si>
    <t xml:space="preserve">output/pages/033_dhigali-maldives/dining__nivahotelsandresorts.com__dining-capers.md</t>
  </si>
  <si>
    <t xml:space="preserve">output/pages/165_velassaru-maldives/dining__nivahotelsandresorts.com__dining-capers.md</t>
  </si>
  <si>
    <t xml:space="preserve">https://www.nivahotelsandresorts.com/dining/faru/</t>
  </si>
  <si>
    <t xml:space="preserve">Faru - Niva Hotels</t>
  </si>
  <si>
    <t xml:space="preserve">output/pages/033_dhigali-maldives/dining__nivahotelsandresorts.com__dining-faru.md</t>
  </si>
  <si>
    <t xml:space="preserve">output/pages/165_velassaru-maldives/dining__nivahotelsandresorts.com__dining-faru.md</t>
  </si>
  <si>
    <t xml:space="preserve">https://www.nivahotelsandresorts.com/maldives-special-offers/labriz-romance/</t>
  </si>
  <si>
    <t xml:space="preserve">Labriz Romance - Niva Hotels</t>
  </si>
  <si>
    <t xml:space="preserve">output/pages/033_dhigali-maldives/wedding__nivahotelsandresorts.com__maldives-special-offers-labriz-romance.md</t>
  </si>
  <si>
    <t xml:space="preserve">output/pages/165_velassaru-maldives/wedding__nivahotelsandresorts.com__maldives-special-offers-labriz-romance.md</t>
  </si>
  <si>
    <t xml:space="preserve">https://www.nivahotelsandresorts.com/maldives-special-offers/summer-offer/</t>
  </si>
  <si>
    <t xml:space="preserve">Summer Offer - Niva Hotels</t>
  </si>
  <si>
    <t xml:space="preserve">output/pages/033_dhigali-maldives/diving__nivahotelsandresorts.com__maldives-special-offers-summer-offer.md</t>
  </si>
  <si>
    <t xml:space="preserve">output/pages/165_velassaru-maldives/diving__nivahotelsandresorts.com__maldives-special-offers-summer-offer.md</t>
  </si>
  <si>
    <t xml:space="preserve">https://www.nivahotelsandresorts.com/maldives-special-offers/best-available-rate/</t>
  </si>
  <si>
    <t xml:space="preserve">Best Available Rate - Niva Hotels</t>
  </si>
  <si>
    <t xml:space="preserve">output/pages/033_dhigali-maldives/diving__nivahotelsandresorts.com__maldives-special-offers-best-available-rate.md</t>
  </si>
  <si>
    <t xml:space="preserve">output/pages/165_velassaru-maldives/diving__nivahotelsandresorts.com__maldives-special-offers-best-available-rate.md</t>
  </si>
  <si>
    <t xml:space="preserve">https://www.nivahotelsandresorts.com/experience/motorised-water-sports-2/</t>
  </si>
  <si>
    <t xml:space="preserve">Motorised Water Sports - Niva Hotels</t>
  </si>
  <si>
    <t xml:space="preserve">output/pages/033_dhigali-maldives/diving__nivahotelsandresorts.com__experience-motorised-water-sports-2.md</t>
  </si>
  <si>
    <t xml:space="preserve">output/pages/165_velassaru-maldives/diving__nivahotelsandresorts.com__experience-motorised-water-sports-2.md</t>
  </si>
  <si>
    <t xml:space="preserve">https://www.nivahotelsandresorts.com/experience/manta-snorkelling-trip/</t>
  </si>
  <si>
    <t xml:space="preserve">Manta Snorkelling Trip - Niva Hotels</t>
  </si>
  <si>
    <t xml:space="preserve">output/pages/033_dhigali-maldives/diving__nivahotelsandresorts.com__experience-manta-snorkelling-trip.md</t>
  </si>
  <si>
    <t xml:space="preserve">output/pages/165_velassaru-maldives/diving__nivahotelsandresorts.com__experience-manta-snorkelling-trip.md</t>
  </si>
  <si>
    <t xml:space="preserve">https://www.nivahotelsandresorts.com/experience/turtle-snorkelling-by-dhoni/</t>
  </si>
  <si>
    <t xml:space="preserve">Turtle Snorkelling by Dhoni - Niva Hotels</t>
  </si>
  <si>
    <t xml:space="preserve">output/pages/033_dhigali-maldives/diving__nivahotelsandresorts.com__experience-turtle-snorkelling-by-dhoni.md</t>
  </si>
  <si>
    <t xml:space="preserve">output/pages/165_velassaru-maldives/diving__nivahotelsandresorts.com__experience-turtle-snorkelling-by-dhoni.md</t>
  </si>
  <si>
    <t xml:space="preserve">https://www.nivahotelsandresorts.com/experience/windsurfing-2/</t>
  </si>
  <si>
    <t xml:space="preserve">Windsurfing - Niva Hotels</t>
  </si>
  <si>
    <t xml:space="preserve">output/pages/033_dhigali-maldives/diving__nivahotelsandresorts.com__experience-windsurfing-2.md</t>
  </si>
  <si>
    <t xml:space="preserve">output/pages/165_velassaru-maldives/diving__nivahotelsandresorts.com__experience-windsurfing-2.md</t>
  </si>
  <si>
    <t xml:space="preserve">https://www.nivahotelsandresorts.com/experience/house-lagoon-reef-snorkel/</t>
  </si>
  <si>
    <t xml:space="preserve">House Lagoon &amp; Reef Snorkel - Niva Hotels</t>
  </si>
  <si>
    <t xml:space="preserve">output/pages/033_dhigali-maldives/diving__nivahotelsandresorts.com__experience-house-lagoon-reef-snorkel.md</t>
  </si>
  <si>
    <t xml:space="preserve">output/pages/165_velassaru-maldives/diving__nivahotelsandresorts.com__experience-house-lagoon-reef-snorkel.md</t>
  </si>
  <si>
    <t xml:space="preserve">https://www.nivahotelsandresorts.com/experience/jetski/</t>
  </si>
  <si>
    <t xml:space="preserve">Jetski - Niva Hotels</t>
  </si>
  <si>
    <t xml:space="preserve">output/pages/033_dhigali-maldives/excursions__nivahotelsandresorts.com__experience-jetski.md</t>
  </si>
  <si>
    <t xml:space="preserve">output/pages/165_velassaru-maldives/excursions__nivahotelsandresorts.com__experience-jetski.md</t>
  </si>
  <si>
    <t xml:space="preserve">https://www.nivahotelsandresorts.com/experience/big-game-fishing-2/</t>
  </si>
  <si>
    <t xml:space="preserve">Big Game Fishing - Niva Hotels</t>
  </si>
  <si>
    <t xml:space="preserve">output/pages/033_dhigali-maldives/excursions__nivahotelsandresorts.com__experience-big-game-fishing-2.md</t>
  </si>
  <si>
    <t xml:space="preserve">output/pages/165_velassaru-maldives/excursions__nivahotelsandresorts.com__experience-big-game-fishing-2.md</t>
  </si>
  <si>
    <t xml:space="preserve">https://www.nivahotelsandresorts.com/experience/waterski-monoski-wakeboard-kneeboard/</t>
  </si>
  <si>
    <t xml:space="preserve">Waterski, Monoski, Wakeboard &amp; Kneeboard - Niva Hotels</t>
  </si>
  <si>
    <t xml:space="preserve">output/pages/033_dhigali-maldives/excursions__nivahotelsandresorts.com__experience-waterski-monoski-wakeboard-kneeboard.md</t>
  </si>
  <si>
    <t xml:space="preserve">output/pages/165_velassaru-maldives/excursions__nivahotelsandresorts.com__experience-waterski-monoski-wakeboard-kneeboard.md</t>
  </si>
  <si>
    <t xml:space="preserve">https://www.nivahotelsandresorts.com/experience/glass-bottom-boat-experience/</t>
  </si>
  <si>
    <t xml:space="preserve">Glass-Bottom Boat Experience - Niva Hotels</t>
  </si>
  <si>
    <t xml:space="preserve">output/pages/033_dhigali-maldives/excursions__nivahotelsandresorts.com__experience-glass-bottom-boat-experience.md</t>
  </si>
  <si>
    <t xml:space="preserve">output/pages/165_velassaru-maldives/excursions__nivahotelsandresorts.com__experience-glass-bottom-boat-experience.md</t>
  </si>
  <si>
    <t xml:space="preserve">https://www.nivahotelsandresorts.com/experience/stand-up-paddle-kayak/</t>
  </si>
  <si>
    <t xml:space="preserve">Stand Up Paddle &amp; Kayak - Niva Hotels</t>
  </si>
  <si>
    <t xml:space="preserve">output/pages/033_dhigali-maldives/excursions__nivahotelsandresorts.com__experience-stand-up-paddle-kayak.md</t>
  </si>
  <si>
    <t xml:space="preserve">output/pages/165_velassaru-maldives/excursions__nivahotelsandresorts.com__experience-stand-up-paddle-kayak.md</t>
  </si>
  <si>
    <t xml:space="preserve">https://www.nivahotelsandresorts.com/experience/manta-turtle-dolphin-trip/</t>
  </si>
  <si>
    <t xml:space="preserve">Manta, Turtle &amp; Dolphin Trip - Niva Hotels</t>
  </si>
  <si>
    <t xml:space="preserve">output/pages/033_dhigali-maldives/excursions__nivahotelsandresorts.com__experience-manta-turtle-dolphin-trip.md</t>
  </si>
  <si>
    <t xml:space="preserve">output/pages/165_velassaru-maldives/excursions__nivahotelsandresorts.com__experience-manta-turtle-dolphin-trip.md</t>
  </si>
  <si>
    <t xml:space="preserve">https://www.nivahotelsandresorts.com/experience/recreation-centre/</t>
  </si>
  <si>
    <t xml:space="preserve">Recreation Centre - Niva Hotels</t>
  </si>
  <si>
    <t xml:space="preserve">output/pages/033_dhigali-maldives/dining__nivahotelsandresorts.com__experience-recreation-centre.md</t>
  </si>
  <si>
    <t xml:space="preserve">output/pages/165_velassaru-maldives/dining__nivahotelsandresorts.com__experience-recreation-centre.md</t>
  </si>
  <si>
    <t xml:space="preserve">https://www.nivahotelsandresorts.com/experience/manta-turtle-dolphin-sandbank-trip/</t>
  </si>
  <si>
    <t xml:space="preserve">Manta, Turtle, Dolphin &amp; Sandbank Trip - Niva Hotels</t>
  </si>
  <si>
    <t xml:space="preserve">output/pages/033_dhigali-maldives/excursions__nivahotelsandresorts.com__experience-manta-turtle-dolphin-sandbank-trip.md</t>
  </si>
  <si>
    <t xml:space="preserve">output/pages/165_velassaru-maldives/excursions__nivahotelsandresorts.com__experience-manta-turtle-dolphin-sandbank-trip.md</t>
  </si>
  <si>
    <t xml:space="preserve">https://www.nivahotelsandresorts.com/experience/snorkelling-adventure-by-dhoni/</t>
  </si>
  <si>
    <t xml:space="preserve">Snorkelling Adventure by Dhoni - Niva Hotels</t>
  </si>
  <si>
    <t xml:space="preserve">output/pages/033_dhigali-maldives/diving__nivahotelsandresorts.com__experience-snorkelling-adventure-by-dhoni.md</t>
  </si>
  <si>
    <t xml:space="preserve">output/pages/165_velassaru-maldives/diving__nivahotelsandresorts.com__experience-snorkelling-adventure-by-dhoni.md</t>
  </si>
  <si>
    <t xml:space="preserve">https://www.nivahotelsandresorts.com/experience/towable-rides/</t>
  </si>
  <si>
    <t xml:space="preserve">Towable Rides - Niva Hotels</t>
  </si>
  <si>
    <t xml:space="preserve">output/pages/033_dhigali-maldives/excursions__nivahotelsandresorts.com__experience-towable-rides.md</t>
  </si>
  <si>
    <t xml:space="preserve">output/pages/165_velassaru-maldives/excursions__nivahotelsandresorts.com__experience-towable-rides.md</t>
  </si>
  <si>
    <t xml:space="preserve">https://www.nivahotelsandresorts.com/experience/pulse-and-flow/</t>
  </si>
  <si>
    <t xml:space="preserve">Pulse and Flow - Niva Hotels</t>
  </si>
  <si>
    <t xml:space="preserve">output/pages/033_dhigali-maldives/excursions__nivahotelsandresorts.com__experience-pulse-and-flow.md</t>
  </si>
  <si>
    <t xml:space="preserve">output/pages/165_velassaru-maldives/excursions__nivahotelsandresorts.com__experience-pulse-and-flow.md</t>
  </si>
  <si>
    <t xml:space="preserve">https://www.nivahotelsandresorts.com/property-location/maldives/</t>
  </si>
  <si>
    <t xml:space="preserve">Maldives Archives - Niva Hotels</t>
  </si>
  <si>
    <t xml:space="preserve">output/pages/033_dhigali-maldives/diving__nivahotelsandresorts.com__property-location-maldives.md</t>
  </si>
  <si>
    <t xml:space="preserve">output/pages/165_velassaru-maldives/diving__nivahotelsandresorts.com__property-location-maldives.md</t>
  </si>
  <si>
    <t xml:space="preserve">https://www.nivahotelsandresorts.com/property-travel-style/wellness/</t>
  </si>
  <si>
    <t xml:space="preserve">Wellness Archives - Niva Hotels</t>
  </si>
  <si>
    <t xml:space="preserve">output/pages/033_dhigali-maldives/spa__nivahotelsandresorts.com__property-travel-style-wellness.md</t>
  </si>
  <si>
    <t xml:space="preserve">output/pages/165_velassaru-maldives/spa__nivahotelsandresorts.com__property-travel-style-wellness.md</t>
  </si>
  <si>
    <t xml:space="preserve">https://www.nivahotelsandresorts.com/property-travel-style/family/</t>
  </si>
  <si>
    <t xml:space="preserve">Family Archives - Niva Hotels</t>
  </si>
  <si>
    <t xml:space="preserve">output/pages/033_dhigali-maldives/kids__nivahotelsandresorts.com__property-travel-style-family.md</t>
  </si>
  <si>
    <t xml:space="preserve">output/pages/165_velassaru-maldives/kids__nivahotelsandresorts.com__property-travel-style-family.md</t>
  </si>
  <si>
    <t xml:space="preserve">https://www.nivahotelsandresorts.com/property-location/seychelles/</t>
  </si>
  <si>
    <t xml:space="preserve">Seychelles Archives - Niva Hotels</t>
  </si>
  <si>
    <t xml:space="preserve">output/pages/033_dhigali-maldives/transfers__nivahotelsandresorts.com__property-location-seychelles.md</t>
  </si>
  <si>
    <t xml:space="preserve">output/pages/165_velassaru-maldives/transfers__nivahotelsandresorts.com__property-location-seychelles.md</t>
  </si>
  <si>
    <t xml:space="preserve">https://www.nivahotelsandresorts.com/property-travel-style/adventure/</t>
  </si>
  <si>
    <t xml:space="preserve">Adventure Archives - Niva Hotels</t>
  </si>
  <si>
    <t xml:space="preserve">output/pages/033_dhigali-maldives/excursions__nivahotelsandresorts.com__property-travel-style-adventure.md</t>
  </si>
  <si>
    <t xml:space="preserve">output/pages/165_velassaru-maldives/excursions__nivahotelsandresorts.com__property-travel-style-adventure.md</t>
  </si>
  <si>
    <t xml:space="preserve">https://www.nivahotelsandresorts.com/experience/tennis-3/</t>
  </si>
  <si>
    <t xml:space="preserve">Tennis - Niva Hotels</t>
  </si>
  <si>
    <t xml:space="preserve">output/pages/033_dhigali-maldives/excursions__nivahotelsandresorts.com__experience-tennis-3.md</t>
  </si>
  <si>
    <t xml:space="preserve">output/pages/165_velassaru-maldives/excursions__nivahotelsandresorts.com__experience-tennis-3.md</t>
  </si>
  <si>
    <t xml:space="preserve">https://www.nivahotelsandresorts.com/experience/sunset-sports-fishing/</t>
  </si>
  <si>
    <t xml:space="preserve">Sunset Sports Fishing - Niva Hotels</t>
  </si>
  <si>
    <t xml:space="preserve">output/pages/033_dhigali-maldives/excursions__nivahotelsandresorts.com__experience-sunset-sports-fishing.md</t>
  </si>
  <si>
    <t xml:space="preserve">output/pages/165_velassaru-maldives/excursions__nivahotelsandresorts.com__experience-sunset-sports-fishing.md</t>
  </si>
  <si>
    <t xml:space="preserve">https://www.nivahotelsandresorts.com/experience/house-reef-snorkelling-lesson/</t>
  </si>
  <si>
    <t xml:space="preserve">House Reef Snorkelling Lesson - Niva Hotels</t>
  </si>
  <si>
    <t xml:space="preserve">output/pages/033_dhigali-maldives/diving__nivahotelsandresorts.com__experience-house-reef-snorkelling-lesson.md</t>
  </si>
  <si>
    <t xml:space="preserve">output/pages/165_velassaru-maldives/diving__nivahotelsandresorts.com__experience-house-reef-snorkelling-lesson.md</t>
  </si>
  <si>
    <t xml:space="preserve">https://www.nivahotelsandresorts.com/experience/fitness-centre-3/</t>
  </si>
  <si>
    <t xml:space="preserve">Fitness Centre - Niva Hotels</t>
  </si>
  <si>
    <t xml:space="preserve">output/pages/033_dhigali-maldives/excursions__nivahotelsandresorts.com__experience-fitness-centre-3.md</t>
  </si>
  <si>
    <t xml:space="preserve">output/pages/165_velassaru-maldives/excursions__nivahotelsandresorts.com__experience-fitness-centre-3.md</t>
  </si>
  <si>
    <t xml:space="preserve">https://www.diamondsresorts.com/</t>
  </si>
  <si>
    <t xml:space="preserve">Diamonds Hotels &amp; Resorts  in the Indian Ocean - Book a real all inclusive resorts hotel</t>
  </si>
  <si>
    <t xml:space="preserve">output/pages/135_diamonds-thudufushi-beach-and-water-villas/diving__diamondsresorts.com__home.md</t>
  </si>
  <si>
    <t xml:space="preserve">output/pages/178_diamonds-athuruga-beach-water-villas/diving__diamondsresorts.com__home.md</t>
  </si>
  <si>
    <t xml:space="preserve">https://www.diamondsresorts.com/fr</t>
  </si>
  <si>
    <t xml:space="preserve">Diamonds Hotels &amp; Resorts à L'océan Indien - Réserver un hôtel all inclusive resorts</t>
  </si>
  <si>
    <t xml:space="preserve">output/pages/135_diamonds-thudufushi-beach-and-water-villas/overview__diamondsresorts.com__fr.md</t>
  </si>
  <si>
    <t xml:space="preserve">output/pages/178_diamonds-athuruga-beach-water-villas/overview__diamondsresorts.com__fr.md</t>
  </si>
  <si>
    <t xml:space="preserve">https://www.diamondsresorts.com/philosophy/</t>
  </si>
  <si>
    <t xml:space="preserve">Philosophy the Indian Ocean Hotel - Diamonds Hotels &amp; Resorts</t>
  </si>
  <si>
    <t xml:space="preserve">output/pages/135_diamonds-thudufushi-beach-and-water-villas/diving__diamondsresorts.com__philosophy.md</t>
  </si>
  <si>
    <t xml:space="preserve">output/pages/178_diamonds-athuruga-beach-water-villas/diving__diamondsresorts.com__philosophy.md</t>
  </si>
  <si>
    <t xml:space="preserve">https://www.diamondsresorts.com/buy-now-save-later/</t>
  </si>
  <si>
    <t xml:space="preserve">Buy now, save later! the Indian Ocean Hotel - Diamonds Hotels &amp; Resorts</t>
  </si>
  <si>
    <t xml:space="preserve">output/pages/135_diamonds-thudufushi-beach-and-water-villas/diving__diamondsresorts.com__buy-now-save-later.md</t>
  </si>
  <si>
    <t xml:space="preserve">output/pages/178_diamonds-athuruga-beach-water-villas/diving__diamondsresorts.com__buy-now-save-later.md</t>
  </si>
  <si>
    <t xml:space="preserve">https://www.diamondsresorts.com/travel-guide/zanzibar/</t>
  </si>
  <si>
    <t xml:space="preserve">Travel Guide - Zanzibar the Indian Ocean Hotel - Diamonds Hotels &amp; Resorts</t>
  </si>
  <si>
    <t xml:space="preserve">output/pages/135_diamonds-thudufushi-beach-and-water-villas/dining__diamondsresorts.com__travel-guide-zanzibar.md</t>
  </si>
  <si>
    <t xml:space="preserve">output/pages/178_diamonds-athuruga-beach-water-villas/dining__diamondsresorts.com__travel-guide-zanzibar.md</t>
  </si>
  <si>
    <t xml:space="preserve">https://www.diamondsresorts.com/de</t>
  </si>
  <si>
    <t xml:space="preserve">Diamonds Hotels &amp; Resorts in der Indische Ozean - All inclusive Resorts Hotel buchung</t>
  </si>
  <si>
    <t xml:space="preserve">output/pages/135_diamonds-thudufushi-beach-and-water-villas/overview__diamondsresorts.com__de.md</t>
  </si>
  <si>
    <t xml:space="preserve">output/pages/178_diamonds-athuruga-beach-water-villas/overview__diamondsresorts.com__de.md</t>
  </si>
  <si>
    <t xml:space="preserve">https://www.diamondsresorts.com/de/sitemap/</t>
  </si>
  <si>
    <t xml:space="preserve">Sitemap Hotel der Indische Ozean -  Diamonds Hotels &amp; Resorts</t>
  </si>
  <si>
    <t xml:space="preserve">output/pages/135_diamonds-thudufushi-beach-and-water-villas/overview__diamondsresorts.com__de-sitemap.md</t>
  </si>
  <si>
    <t xml:space="preserve">output/pages/178_diamonds-athuruga-beach-water-villas/overview__diamondsresorts.com__de-sitemap.md</t>
  </si>
  <si>
    <t xml:space="preserve">https://www.diamondsresorts.com/it/meeting-incentive/</t>
  </si>
  <si>
    <t xml:space="preserve">Meeting e Incentive Hotel nell'Oceano Indiano  - Diamonds Hotels &amp; Resorts</t>
  </si>
  <si>
    <t xml:space="preserve">output/pages/135_diamonds-thudufushi-beach-and-water-villas/events__diamondsresorts.com__it-meeting-incentive.md</t>
  </si>
  <si>
    <t xml:space="preserve">output/pages/178_diamonds-athuruga-beach-water-villas/events__diamondsresorts.com__it-meeting-incentive.md</t>
  </si>
  <si>
    <t xml:space="preserve">https://www.diamondsresorts.com/travel-guide/</t>
  </si>
  <si>
    <t xml:space="preserve">Travel Guide the Indian Ocean Hotel - Diamonds Hotels &amp; Resorts</t>
  </si>
  <si>
    <t xml:space="preserve">output/pages/135_diamonds-thudufushi-beach-and-water-villas/diving__diamondsresorts.com__travel-guide.md</t>
  </si>
  <si>
    <t xml:space="preserve">output/pages/178_diamonds-athuruga-beach-water-villas/diving__diamondsresorts.com__travel-guide.md</t>
  </si>
  <si>
    <t xml:space="preserve">https://www.diamondsresorts.com/places/fishing-villages/</t>
  </si>
  <si>
    <t xml:space="preserve">Fishing villages the Indian Ocean Hotel - Diamonds Hotels &amp; Resorts</t>
  </si>
  <si>
    <t xml:space="preserve">output/pages/135_diamonds-thudufushi-beach-and-water-villas/diving__diamondsresorts.com__places-fishing-villages.md</t>
  </si>
  <si>
    <t xml:space="preserve">output/pages/178_diamonds-athuruga-beach-water-villas/diving__diamondsresorts.com__places-fishing-villages.md</t>
  </si>
  <si>
    <t xml:space="preserve">https://www.diamondsresorts.com/it/offerte-speciali/</t>
  </si>
  <si>
    <t xml:space="preserve">Offerte esclusive Hotel nell'Oceano Indiano  - Diamonds Hotels &amp; Resorts</t>
  </si>
  <si>
    <t xml:space="preserve">output/pages/135_diamonds-thudufushi-beach-and-water-villas/diving__diamondsresorts.com__it-offerte-speciali.md</t>
  </si>
  <si>
    <t xml:space="preserve">output/pages/178_diamonds-athuruga-beach-water-villas/diving__diamondsresorts.com__it-offerte-speciali.md</t>
  </si>
  <si>
    <t xml:space="preserve">https://www.diamondsresorts.com/travel-guide/kenya/</t>
  </si>
  <si>
    <t xml:space="preserve">Travel Guide - Kenya the Indian Ocean Hotel - Diamonds Hotels &amp; Resorts</t>
  </si>
  <si>
    <t xml:space="preserve">output/pages/135_diamonds-thudufushi-beach-and-water-villas/diving__diamondsresorts.com__travel-guide-kenya.md</t>
  </si>
  <si>
    <t xml:space="preserve">output/pages/178_diamonds-athuruga-beach-water-villas/diving__diamondsresorts.com__travel-guide-kenya.md</t>
  </si>
  <si>
    <t xml:space="preserve">https://www.diamondsresorts.com/customize-your-holiday/</t>
  </si>
  <si>
    <t xml:space="preserve">Customize your holiday the Indian Ocean Hotel - Diamonds Hotels &amp; Resorts</t>
  </si>
  <si>
    <t xml:space="preserve">output/pages/135_diamonds-thudufushi-beach-and-water-villas/diving__diamondsresorts.com__customize-your-holiday.md</t>
  </si>
  <si>
    <t xml:space="preserve">output/pages/178_diamonds-athuruga-beach-water-villas/diving__diamondsresorts.com__customize-your-holiday.md</t>
  </si>
  <si>
    <t xml:space="preserve">https://www.diamondsresorts.com/customization/honeymoon-amenities/</t>
  </si>
  <si>
    <t xml:space="preserve">HONEYMOON AMENITIES the Indian Ocean Hotel - Diamonds Hotels &amp; Resorts</t>
  </si>
  <si>
    <t xml:space="preserve">output/pages/135_diamonds-thudufushi-beach-and-water-villas/wedding__diamondsresorts.com__customization-honeymoon-amenities.md</t>
  </si>
  <si>
    <t xml:space="preserve">output/pages/178_diamonds-athuruga-beach-water-villas/wedding__diamondsresorts.com__customization-honeymoon-amenities.md</t>
  </si>
  <si>
    <t xml:space="preserve">https://www.diamondsresorts.com/term-conditions/</t>
  </si>
  <si>
    <t xml:space="preserve">Term &amp; Conditions the Indian Ocean Hotel - Diamonds Hotels &amp; Resorts</t>
  </si>
  <si>
    <t xml:space="preserve">output/pages/135_diamonds-thudufushi-beach-and-water-villas/diving__diamondsresorts.com__term-conditions.md</t>
  </si>
  <si>
    <t xml:space="preserve">output/pages/178_diamonds-athuruga-beach-water-villas/diving__diamondsresorts.com__term-conditions.md</t>
  </si>
  <si>
    <t xml:space="preserve">https://www.diamondsresorts.com/fr/press-awards/</t>
  </si>
  <si>
    <t xml:space="preserve">Press Area Hotel L'océan Indien -  Diamonds Hotels &amp; Resorts</t>
  </si>
  <si>
    <t xml:space="preserve">output/pages/135_diamonds-thudufushi-beach-and-water-villas/downloads__diamondsresorts.com__fr-press-awards.md</t>
  </si>
  <si>
    <t xml:space="preserve">output/pages/178_diamonds-athuruga-beach-water-villas/downloads__diamondsresorts.com__fr-press-awards.md</t>
  </si>
  <si>
    <t xml:space="preserve">https://www.diamondsresorts.com/it/proposte-locali/eventi-locali/</t>
  </si>
  <si>
    <t xml:space="preserve">Proposte locali - Eventi locali Hotel nell'Oceano Indiano - Diamonds Hotels &amp; Resorts</t>
  </si>
  <si>
    <t xml:space="preserve">output/pages/135_diamonds-thudufushi-beach-and-water-villas/events__diamondsresorts.com__it-proposte-locali-eventi-locali.md</t>
  </si>
  <si>
    <t xml:space="preserve">output/pages/178_diamonds-athuruga-beach-water-villas/events__diamondsresorts.com__it-proposte-locali-eventi-locali.md</t>
  </si>
  <si>
    <t xml:space="preserve">https://www.diamondsresorts.com/it/press-awards/</t>
  </si>
  <si>
    <t xml:space="preserve">Area Stampa Hotel nell'Oceano Indiano  - Diamonds Hotels &amp; Resorts</t>
  </si>
  <si>
    <t xml:space="preserve">output/pages/135_diamonds-thudufushi-beach-and-water-villas/diving__diamondsresorts.com__it-press-awards.md</t>
  </si>
  <si>
    <t xml:space="preserve">output/pages/178_diamonds-athuruga-beach-water-villas/diving__diamondsresorts.com__it-press-awards.md</t>
  </si>
  <si>
    <t xml:space="preserve">https://www.diamondsresorts.com/it/impressum/</t>
  </si>
  <si>
    <t xml:space="preserve">Impressum Hotel nell'Oceano Indiano  - Diamonds Hotels &amp; Resorts</t>
  </si>
  <si>
    <t xml:space="preserve">output/pages/135_diamonds-thudufushi-beach-and-water-villas/diving__diamondsresorts.com__it-impressum.md</t>
  </si>
  <si>
    <t xml:space="preserve">output/pages/178_diamonds-athuruga-beach-water-villas/diving__diamondsresorts.com__it-impressum.md</t>
  </si>
  <si>
    <t xml:space="preserve">https://www.diamondsresorts.com/de/impressum/</t>
  </si>
  <si>
    <t xml:space="preserve">Impressum Hotel der Indische Ozean -  Diamonds Hotels &amp; Resorts</t>
  </si>
  <si>
    <t xml:space="preserve">output/pages/135_diamonds-thudufushi-beach-and-water-villas/downloads__diamondsresorts.com__de-impressum.md</t>
  </si>
  <si>
    <t xml:space="preserve">output/pages/178_diamonds-athuruga-beach-water-villas/downloads__diamondsresorts.com__de-impressum.md</t>
  </si>
  <si>
    <t xml:space="preserve">https://www.diamondsresorts.com/press-awards/</t>
  </si>
  <si>
    <t xml:space="preserve">Press Area the Indian Ocean Hotel - Diamonds Hotels &amp; Resorts</t>
  </si>
  <si>
    <t xml:space="preserve">output/pages/135_diamonds-thudufushi-beach-and-water-villas/diving__diamondsresorts.com__press-awards.md</t>
  </si>
  <si>
    <t xml:space="preserve">output/pages/178_diamonds-athuruga-beach-water-villas/diving__diamondsresorts.com__press-awards.md</t>
  </si>
  <si>
    <t xml:space="preserve">https://www.diamondsresorts.com/customization/6-dives-package/</t>
  </si>
  <si>
    <t xml:space="preserve">6 DIVES PACKAGE the Indian Ocean Hotel - Diamonds Hotels &amp; Resorts</t>
  </si>
  <si>
    <t xml:space="preserve">output/pages/135_diamonds-thudufushi-beach-and-water-villas/diving__diamondsresorts.com__customization-6-dives-package.md</t>
  </si>
  <si>
    <t xml:space="preserve">output/pages/178_diamonds-athuruga-beach-water-villas/diving__diamondsresorts.com__customization-6-dives-package.md</t>
  </si>
  <si>
    <t xml:space="preserve">https://www.diamondsresorts.com/brand/</t>
  </si>
  <si>
    <t xml:space="preserve">Brand the Indian Ocean Hotel - Diamonds Hotels &amp; Resorts</t>
  </si>
  <si>
    <t xml:space="preserve">output/pages/135_diamonds-thudufushi-beach-and-water-villas/diving__diamondsresorts.com__brand.md</t>
  </si>
  <si>
    <t xml:space="preserve">output/pages/178_diamonds-athuruga-beach-water-villas/diving__diamondsresorts.com__brand.md</t>
  </si>
  <si>
    <t xml:space="preserve">https://www.diamondsresorts.com/de/faq/</t>
  </si>
  <si>
    <t xml:space="preserve">FAQ Hotel der Indische Ozean -  Diamonds Hotels &amp; Resorts</t>
  </si>
  <si>
    <t xml:space="preserve">output/pages/135_diamonds-thudufushi-beach-and-water-villas/overview__diamondsresorts.com__de-faq.md</t>
  </si>
  <si>
    <t xml:space="preserve">output/pages/178_diamonds-athuruga-beach-water-villas/overview__diamondsresorts.com__de-faq.md</t>
  </si>
  <si>
    <t xml:space="preserve">https://www.diamondsresorts.com/honeymoon/</t>
  </si>
  <si>
    <t xml:space="preserve">Honeymoons the Indian Ocean Hotel - Diamonds Hotels &amp; Resorts</t>
  </si>
  <si>
    <t xml:space="preserve">output/pages/135_diamonds-thudufushi-beach-and-water-villas/wedding__diamondsresorts.com__honeymoon.md</t>
  </si>
  <si>
    <t xml:space="preserve">output/pages/178_diamonds-athuruga-beach-water-villas/wedding__diamondsresorts.com__honeymoon.md</t>
  </si>
  <si>
    <t xml:space="preserve">https://www.diamondsresorts.com/sitemap/</t>
  </si>
  <si>
    <t xml:space="preserve">Sitemap the Indian Ocean Hotel - Diamonds Hotels &amp; Resorts</t>
  </si>
  <si>
    <t xml:space="preserve">output/pages/135_diamonds-thudufushi-beach-and-water-villas/diving__diamondsresorts.com__sitemap.md</t>
  </si>
  <si>
    <t xml:space="preserve">output/pages/178_diamonds-athuruga-beach-water-villas/diving__diamondsresorts.com__sitemap.md</t>
  </si>
  <si>
    <t xml:space="preserve">https://www.diamondsresorts.com/local-proposals/</t>
  </si>
  <si>
    <t xml:space="preserve">Local proposals the Indian Ocean Hotel - Diamonds Hotels &amp; Resorts</t>
  </si>
  <si>
    <t xml:space="preserve">output/pages/135_diamonds-thudufushi-beach-and-water-villas/diving__diamondsresorts.com__local-proposals.md</t>
  </si>
  <si>
    <t xml:space="preserve">output/pages/178_diamonds-athuruga-beach-water-villas/diving__diamondsresorts.com__local-proposals.md</t>
  </si>
  <si>
    <t xml:space="preserve">https://www.diamondsresorts.com/fr/diamonds-hotels-resorts/</t>
  </si>
  <si>
    <t xml:space="preserve">output/pages/135_diamonds-thudufushi-beach-and-water-villas/overview__diamondsresorts.com__fr-diamonds-hotels-resorts.md</t>
  </si>
  <si>
    <t xml:space="preserve">output/pages/178_diamonds-athuruga-beach-water-villas/overview__diamondsresorts.com__fr-diamonds-hotels-resorts.md</t>
  </si>
  <si>
    <t xml:space="preserve">https://www.diamondsresorts.com/fr/map-du-site/</t>
  </si>
  <si>
    <t xml:space="preserve">Map du site Hotel L'océan Indien -  Diamonds Hotels &amp; Resorts</t>
  </si>
  <si>
    <t xml:space="preserve">output/pages/135_diamonds-thudufushi-beach-and-water-villas/overview__diamondsresorts.com__fr-map-du-site.md</t>
  </si>
  <si>
    <t xml:space="preserve">output/pages/178_diamonds-athuruga-beach-water-villas/overview__diamondsresorts.com__fr-map-du-site.md</t>
  </si>
  <si>
    <t xml:space="preserve">https://www.diamondsresorts.com/fr/impressum/</t>
  </si>
  <si>
    <t xml:space="preserve">Impressum Hotel L'océan Indien -  Diamonds Hotels &amp; Resorts</t>
  </si>
  <si>
    <t xml:space="preserve">output/pages/135_diamonds-thudufushi-beach-and-water-villas/downloads__diamondsresorts.com__fr-impressum.md</t>
  </si>
  <si>
    <t xml:space="preserve">output/pages/178_diamonds-athuruga-beach-water-villas/downloads__diamondsresorts.com__fr-impressum.md</t>
  </si>
  <si>
    <t xml:space="preserve">https://www.diamondsresorts.com/it/guida-di-viaggio/maldive/</t>
  </si>
  <si>
    <t xml:space="preserve">Guida di viaggio - Maldive Hotel nell'Oceano Indiano - Diamonds Hotels &amp; Resorts</t>
  </si>
  <si>
    <t xml:space="preserve">output/pages/135_diamonds-thudufushi-beach-and-water-villas/diving__diamondsresorts.com__it-guida-di-viaggio-maldive.md</t>
  </si>
  <si>
    <t xml:space="preserve">output/pages/178_diamonds-athuruga-beach-water-villas/diving__diamondsresorts.com__it-guida-di-viaggio-maldive.md</t>
  </si>
  <si>
    <t xml:space="preserve">https://www.diamondsresorts.com/customization/discover-scuba-diving/</t>
  </si>
  <si>
    <t xml:space="preserve">DISCOVER SCUBA DIVING the Indian Ocean Hotel - Diamonds Hotels &amp; Resorts</t>
  </si>
  <si>
    <t xml:space="preserve">output/pages/135_diamonds-thudufushi-beach-and-water-villas/diving__diamondsresorts.com__customization-discover-scuba-diving.md</t>
  </si>
  <si>
    <t xml:space="preserve">output/pages/178_diamonds-athuruga-beach-water-villas/diving__diamondsresorts.com__customization-discover-scuba-diving.md</t>
  </si>
  <si>
    <t xml:space="preserve">https://www.diamondsresorts.com/hotels/</t>
  </si>
  <si>
    <t xml:space="preserve">DIAMONDS RESORTS the Indian Ocean Hotel - Diamonds Hotels &amp; Resorts</t>
  </si>
  <si>
    <t xml:space="preserve">output/pages/135_diamonds-thudufushi-beach-and-water-villas/diving__diamondsresorts.com__hotels.md</t>
  </si>
  <si>
    <t xml:space="preserve">output/pages/178_diamonds-athuruga-beach-water-villas/diving__diamondsresorts.com__hotels.md</t>
  </si>
  <si>
    <t xml:space="preserve">https://www.diamondsresorts.com/de/press-awards/</t>
  </si>
  <si>
    <t xml:space="preserve">Press Area Hotel der Indische Ozean -  Diamonds Hotels &amp; Resorts</t>
  </si>
  <si>
    <t xml:space="preserve">output/pages/135_diamonds-thudufushi-beach-and-water-villas/downloads__diamondsresorts.com__de-press-awards.md</t>
  </si>
  <si>
    <t xml:space="preserve">output/pages/178_diamonds-athuruga-beach-water-villas/downloads__diamondsresorts.com__de-press-awards.md</t>
  </si>
  <si>
    <t xml:space="preserve">https://www.diamondsresorts.com/fr/guide-de-voyage/kenya/</t>
  </si>
  <si>
    <t xml:space="preserve">Guide de voyage - Kenya Hotel L'océan Indien -  Diamonds Hotels &amp; Resorts</t>
  </si>
  <si>
    <t xml:space="preserve">output/pages/135_diamonds-thudufushi-beach-and-water-villas/overview__diamondsresorts.com__fr-guide-de-voyage-kenya.md</t>
  </si>
  <si>
    <t xml:space="preserve">output/pages/178_diamonds-athuruga-beach-water-villas/overview__diamondsresorts.com__fr-guide-de-voyage-kenya.md</t>
  </si>
  <si>
    <t xml:space="preserve">https://www.diamondsresorts.com/de/meetings-und-incentives/</t>
  </si>
  <si>
    <t xml:space="preserve">Meetings und Incentives Hotel der Indische Ozean -  Diamonds Hotels &amp; Resorts</t>
  </si>
  <si>
    <t xml:space="preserve">output/pages/135_diamonds-thudufushi-beach-and-water-villas/events__diamondsresorts.com__de-meetings-und-incentives.md</t>
  </si>
  <si>
    <t xml:space="preserve">output/pages/178_diamonds-athuruga-beach-water-villas/events__diamondsresorts.com__de-meetings-und-incentives.md</t>
  </si>
  <si>
    <t xml:space="preserve">https://www.diamondsresorts.com/fr/guide-de-voyage/maldives/</t>
  </si>
  <si>
    <t xml:space="preserve">Guide de voyage - Maldives Hotel L'océan Indien -  Diamonds Hotels &amp; Resorts</t>
  </si>
  <si>
    <t xml:space="preserve">output/pages/135_diamonds-thudufushi-beach-and-water-villas/diving__diamondsresorts.com__fr-guide-de-voyage-maldives.md</t>
  </si>
  <si>
    <t xml:space="preserve">output/pages/178_diamonds-athuruga-beach-water-villas/diving__diamondsresorts.com__fr-guide-de-voyage-maldives.md</t>
  </si>
  <si>
    <t xml:space="preserve">https://www.diamondsresorts.com/fr/guide-de-voyage/zanzibar/</t>
  </si>
  <si>
    <t xml:space="preserve">Guide de voyage - Zanzibar Hotel L'océan Indien -  Diamonds Hotels &amp; Resorts</t>
  </si>
  <si>
    <t xml:space="preserve">output/pages/135_diamonds-thudufushi-beach-and-water-villas/dining__diamondsresorts.com__fr-guide-de-voyage-zanzibar.md</t>
  </si>
  <si>
    <t xml:space="preserve">output/pages/178_diamonds-athuruga-beach-water-villas/dining__diamondsresorts.com__fr-guide-de-voyage-zanzibar.md</t>
  </si>
  <si>
    <t xml:space="preserve">https://www.diamondsresorts.com/impressum/</t>
  </si>
  <si>
    <t xml:space="preserve">Impressum the Indian Ocean Hotel - Diamonds Hotels &amp; Resorts</t>
  </si>
  <si>
    <t xml:space="preserve">output/pages/135_diamonds-thudufushi-beach-and-water-villas/diving__diamondsresorts.com__impressum.md</t>
  </si>
  <si>
    <t xml:space="preserve">output/pages/178_diamonds-athuruga-beach-water-villas/diving__diamondsresorts.com__impressum.md</t>
  </si>
  <si>
    <t xml:space="preserve">https://www.diamondsresorts.com/company/</t>
  </si>
  <si>
    <t xml:space="preserve">Company the Indian Ocean Hotel - Diamonds Hotels &amp; Resorts</t>
  </si>
  <si>
    <t xml:space="preserve">output/pages/135_diamonds-thudufushi-beach-and-water-villas/diving__diamondsresorts.com__company.md</t>
  </si>
  <si>
    <t xml:space="preserve">output/pages/178_diamonds-athuruga-beach-water-villas/diving__diamondsresorts.com__company.md</t>
  </si>
  <si>
    <t xml:space="preserve">https://www.diamondsresorts.com/it</t>
  </si>
  <si>
    <t xml:space="preserve">Diamonds Hotels &amp; Resorts  a nell'Oceano Indiano - Prenotazione di un hotel resort all inclusive</t>
  </si>
  <si>
    <t xml:space="preserve">output/pages/135_diamonds-thudufushi-beach-and-water-villas/diving__diamondsresorts.com__it.md</t>
  </si>
  <si>
    <t xml:space="preserve">output/pages/178_diamonds-athuruga-beach-water-villas/diving__diamondsresorts.com__it.md</t>
  </si>
  <si>
    <t xml:space="preserve">https://www.diamondsresorts.com/customization/seaplane-adult/</t>
  </si>
  <si>
    <t xml:space="preserve">SEAPLANE - ADULT the Indian Ocean Hotel - Diamonds Hotels &amp; Resorts</t>
  </si>
  <si>
    <t xml:space="preserve">output/pages/135_diamonds-thudufushi-beach-and-water-villas/diving__diamondsresorts.com__customization-seaplane-adult.md</t>
  </si>
  <si>
    <t xml:space="preserve">output/pages/178_diamonds-athuruga-beach-water-villas/diving__diamondsresorts.com__customization-seaplane-adult.md</t>
  </si>
  <si>
    <t xml:space="preserve">https://www.diamondsresorts.com/places/romantic-island-watamu/</t>
  </si>
  <si>
    <t xml:space="preserve">Romantic island - Watamu the Indian Ocean Hotel - Diamonds Hotels &amp; Resorts</t>
  </si>
  <si>
    <t xml:space="preserve">output/pages/135_diamonds-thudufushi-beach-and-water-villas/diving__diamondsresorts.com__places-romantic-island-watamu.md</t>
  </si>
  <si>
    <t xml:space="preserve">output/pages/178_diamonds-athuruga-beach-water-villas/diving__diamondsresorts.com__places-romantic-island-watamu.md</t>
  </si>
  <si>
    <t xml:space="preserve">https://www.diamondsresorts.com/places/maputo/</t>
  </si>
  <si>
    <t xml:space="preserve">Maputo the Indian Ocean Hotel - Diamonds Hotels &amp; Resorts</t>
  </si>
  <si>
    <t xml:space="preserve">output/pages/135_diamonds-thudufushi-beach-and-water-villas/diving__diamondsresorts.com__places-maputo.md</t>
  </si>
  <si>
    <t xml:space="preserve">output/pages/178_diamonds-athuruga-beach-water-villas/diving__diamondsresorts.com__places-maputo.md</t>
  </si>
  <si>
    <t xml:space="preserve">https://www.diamondsresorts.com/special-offers/</t>
  </si>
  <si>
    <t xml:space="preserve">Exclusive offers the Indian Ocean Hotel - Diamonds Hotels &amp; Resorts</t>
  </si>
  <si>
    <t xml:space="preserve">output/pages/135_diamonds-thudufushi-beach-and-water-villas/diving__diamondsresorts.com__special-offers.md</t>
  </si>
  <si>
    <t xml:space="preserve">output/pages/178_diamonds-athuruga-beach-water-villas/diving__diamondsresorts.com__special-offers.md</t>
  </si>
  <si>
    <t xml:space="preserve">https://www.diamondsresorts.com/careers/</t>
  </si>
  <si>
    <t xml:space="preserve">output/pages/135_diamonds-thudufushi-beach-and-water-villas/events__diamondsresorts.com__careers.md</t>
  </si>
  <si>
    <t xml:space="preserve">output/pages/178_diamonds-athuruga-beach-water-villas/events__diamondsresorts.com__careers.md</t>
  </si>
  <si>
    <t xml:space="preserve">https://www.diamondsresorts.com/weddings/</t>
  </si>
  <si>
    <t xml:space="preserve">Weddings the Indian Ocean Hotel - Diamonds Hotels &amp; Resorts</t>
  </si>
  <si>
    <t xml:space="preserve">output/pages/135_diamonds-thudufushi-beach-and-water-villas/wedding__diamondsresorts.com__weddings.md</t>
  </si>
  <si>
    <t xml:space="preserve">output/pages/178_diamonds-athuruga-beach-water-villas/wedding__diamondsresorts.com__weddings.md</t>
  </si>
  <si>
    <t xml:space="preserve">https://www.diamondsresorts.com/de/reisefuehrer/sansibar/</t>
  </si>
  <si>
    <t xml:space="preserve">Reiseführer - Sansibar Hotel der Indische Ozean-  Diamonds Hotels &amp; Resorts</t>
  </si>
  <si>
    <t xml:space="preserve">output/pages/135_diamonds-thudufushi-beach-and-water-villas/dining__diamondsresorts.com__de-reisefuehrer-sansibar.md</t>
  </si>
  <si>
    <t xml:space="preserve">output/pages/178_diamonds-athuruga-beach-water-villas/dining__diamondsresorts.com__de-reisefuehrer-sansibar.md</t>
  </si>
  <si>
    <t xml:space="preserve">https://www.diamondsresorts.com/it/diamonds-hotels-resorts/</t>
  </si>
  <si>
    <t xml:space="preserve">output/pages/135_diamonds-thudufushi-beach-and-water-villas/diving__diamondsresorts.com__it-diamonds-hotels-resorts.md</t>
  </si>
  <si>
    <t xml:space="preserve">output/pages/178_diamonds-athuruga-beach-water-villas/diving__diamondsresorts.com__it-diamonds-hotels-resorts.md</t>
  </si>
  <si>
    <t xml:space="preserve">https://www.diamondsresorts.com/de/reisefuehrer/malediven/</t>
  </si>
  <si>
    <t xml:space="preserve">Reiseführer - Malediven Hotel der Indische Ozean-  Diamonds Hotels &amp; Resorts</t>
  </si>
  <si>
    <t xml:space="preserve">output/pages/135_diamonds-thudufushi-beach-and-water-villas/diving__diamondsresorts.com__de-reisefuehrer-malediven.md</t>
  </si>
  <si>
    <t xml:space="preserve">output/pages/178_diamonds-athuruga-beach-water-villas/diving__diamondsresorts.com__de-reisefuehrer-malediven.md</t>
  </si>
  <si>
    <t xml:space="preserve">https://www.diamondsresorts.com/de/diamonds-hotels-resorts/</t>
  </si>
  <si>
    <t xml:space="preserve">output/pages/135_diamonds-thudufushi-beach-and-water-villas/overview__diamondsresorts.com__de-diamonds-hotels-resorts.md</t>
  </si>
  <si>
    <t xml:space="preserve">output/pages/178_diamonds-athuruga-beach-water-villas/overview__diamondsresorts.com__de-diamonds-hotels-resorts.md</t>
  </si>
  <si>
    <t xml:space="preserve">https://www.diamondsresorts.com/meeting-incentive/</t>
  </si>
  <si>
    <t xml:space="preserve">Meeting and Incentive the Indian Ocean Hotel - Diamonds Hotels &amp; Resorts</t>
  </si>
  <si>
    <t xml:space="preserve">output/pages/135_diamonds-thudufushi-beach-and-water-villas/events__diamondsresorts.com__meeting-incentive.md</t>
  </si>
  <si>
    <t xml:space="preserve">output/pages/178_diamonds-athuruga-beach-water-villas/events__diamondsresorts.com__meeting-incentive.md</t>
  </si>
  <si>
    <t xml:space="preserve">https://www.diamondsresorts.com/official-announcement/</t>
  </si>
  <si>
    <t xml:space="preserve">Official Announcement the Indian Ocean Hotel - Diamonds Hotels &amp; Resorts</t>
  </si>
  <si>
    <t xml:space="preserve">output/pages/135_diamonds-thudufushi-beach-and-water-villas/diving__diamondsresorts.com__official-announcement.md</t>
  </si>
  <si>
    <t xml:space="preserve">output/pages/178_diamonds-athuruga-beach-water-villas/diving__diamondsresorts.com__official-announcement.md</t>
  </si>
  <si>
    <t xml:space="preserve">https://www.diamondsresorts.com/it/mappa-del-sito/</t>
  </si>
  <si>
    <t xml:space="preserve">Mappa del sito Hotel nell'Oceano Indiano  - Diamonds Hotels &amp; Resorts</t>
  </si>
  <si>
    <t xml:space="preserve">output/pages/135_diamonds-thudufushi-beach-and-water-villas/diving__diamondsresorts.com__it-mappa-del-sito.md</t>
  </si>
  <si>
    <t xml:space="preserve">output/pages/178_diamonds-athuruga-beach-water-villas/diving__diamondsresorts.com__it-mappa-del-sito.md</t>
  </si>
  <si>
    <t xml:space="preserve">https://www.diamondsresorts.com/fr/meeting-incentive/</t>
  </si>
  <si>
    <t xml:space="preserve">Meeting et Incentive Hotel L'océan Indien -  Diamonds Hotels &amp; Resorts</t>
  </si>
  <si>
    <t xml:space="preserve">output/pages/135_diamonds-thudufushi-beach-and-water-villas/events__diamondsresorts.com__fr-meeting-incentive.md</t>
  </si>
  <si>
    <t xml:space="preserve">output/pages/178_diamonds-athuruga-beach-water-villas/events__diamondsresorts.com__fr-meeting-incentive.md</t>
  </si>
  <si>
    <t xml:space="preserve">https://www.diamondsresorts.com/partners/</t>
  </si>
  <si>
    <t xml:space="preserve">Partners the Indian Ocean Hotel - Diamonds Hotels &amp; Resorts</t>
  </si>
  <si>
    <t xml:space="preserve">output/pages/135_diamonds-thudufushi-beach-and-water-villas/diving__diamondsresorts.com__partners.md</t>
  </si>
  <si>
    <t xml:space="preserve">output/pages/178_diamonds-athuruga-beach-water-villas/diving__diamondsresorts.com__partners.md</t>
  </si>
  <si>
    <t xml:space="preserve">https://www.diamondsresorts.com/customization/dhoni-transfer/</t>
  </si>
  <si>
    <t xml:space="preserve">DHONI TRANSFER the Indian Ocean Hotel - Diamonds Hotels &amp; Resorts</t>
  </si>
  <si>
    <t xml:space="preserve">output/pages/135_diamonds-thudufushi-beach-and-water-villas/diving__diamondsresorts.com__customization-dhoni-transfer.md</t>
  </si>
  <si>
    <t xml:space="preserve">output/pages/178_diamonds-athuruga-beach-water-villas/diving__diamondsresorts.com__customization-dhoni-transfer.md</t>
  </si>
  <si>
    <t xml:space="preserve">https://www.diamondsresorts.com/fr/guide-de-voyage/</t>
  </si>
  <si>
    <t xml:space="preserve">Guide de voyage Hotel L'océan Indien -  Diamonds Hotels &amp; Resorts</t>
  </si>
  <si>
    <t xml:space="preserve">output/pages/135_diamonds-thudufushi-beach-and-water-villas/overview__diamondsresorts.com__fr-guide-de-voyage.md</t>
  </si>
  <si>
    <t xml:space="preserve">output/pages/178_diamonds-athuruga-beach-water-villas/overview__diamondsresorts.com__fr-guide-de-voyage.md</t>
  </si>
  <si>
    <t xml:space="preserve">https://www.diamondsresorts.com/places/maputo-international-airport/</t>
  </si>
  <si>
    <t xml:space="preserve">Maputo International Airport the Indian Ocean Hotel - Diamonds Hotels &amp; Resorts</t>
  </si>
  <si>
    <t xml:space="preserve">output/pages/135_diamonds-thudufushi-beach-and-water-villas/diving__diamondsresorts.com__places-maputo-international-airport.md</t>
  </si>
  <si>
    <t xml:space="preserve">output/pages/178_diamonds-athuruga-beach-water-villas/diving__diamondsresorts.com__places-maputo-international-airport.md</t>
  </si>
  <si>
    <t xml:space="preserve">https://www.diamondsresorts.com/faq/</t>
  </si>
  <si>
    <t xml:space="preserve">Faq the Indian Ocean Hotel - Diamonds Hotels &amp; Resorts</t>
  </si>
  <si>
    <t xml:space="preserve">output/pages/135_diamonds-thudufushi-beach-and-water-villas/diving__diamondsresorts.com__faq.md</t>
  </si>
  <si>
    <t xml:space="preserve">output/pages/178_diamonds-athuruga-beach-water-villas/diving__diamondsresorts.com__faq.md</t>
  </si>
  <si>
    <t xml:space="preserve">https://www.diamondsresorts.com/places/prison-island/</t>
  </si>
  <si>
    <t xml:space="preserve">Prison Island the Indian Ocean Hotel - Diamonds Hotels &amp; Resorts</t>
  </si>
  <si>
    <t xml:space="preserve">output/pages/135_diamonds-thudufushi-beach-and-water-villas/diving__diamondsresorts.com__places-prison-island.md</t>
  </si>
  <si>
    <t xml:space="preserve">output/pages/178_diamonds-athuruga-beach-water-villas/diving__diamondsresorts.com__places-prison-island.md</t>
  </si>
  <si>
    <t xml:space="preserve">https://www.diamondsresorts.com/gallery/</t>
  </si>
  <si>
    <t xml:space="preserve">Gallery the Indian Ocean Hotel - Diamonds Hotels &amp; Resorts</t>
  </si>
  <si>
    <t xml:space="preserve">output/pages/135_diamonds-thudufushi-beach-and-water-villas/diving__diamondsresorts.com__gallery.md</t>
  </si>
  <si>
    <t xml:space="preserve">output/pages/178_diamonds-athuruga-beach-water-villas/diving__diamondsresorts.com__gallery.md</t>
  </si>
  <si>
    <t xml:space="preserve">https://www.diamondsresorts.com/local-proposals/local-events/</t>
  </si>
  <si>
    <t xml:space="preserve">Local proposals - Local events the Indian Ocean Hotel - Diamonds Hotels &amp; Resorts</t>
  </si>
  <si>
    <t xml:space="preserve">output/pages/135_diamonds-thudufushi-beach-and-water-villas/events__diamondsresorts.com__local-proposals-local-events.md</t>
  </si>
  <si>
    <t xml:space="preserve">output/pages/178_diamonds-athuruga-beach-water-villas/events__diamondsresorts.com__local-proposals-local-events.md</t>
  </si>
  <si>
    <t xml:space="preserve">https://www.diamondsresorts.com/customization/seaplane-children/</t>
  </si>
  <si>
    <t xml:space="preserve">SEAPLANE - CHILDREN the Indian Ocean Hotel - Diamonds Hotels &amp; Resorts</t>
  </si>
  <si>
    <t xml:space="preserve">output/pages/135_diamonds-thudufushi-beach-and-water-villas/diving__diamondsresorts.com__customization-seaplane-children.md</t>
  </si>
  <si>
    <t xml:space="preserve">output/pages/178_diamonds-athuruga-beach-water-villas/diving__diamondsresorts.com__customization-seaplane-children.md</t>
  </si>
  <si>
    <t xml:space="preserve">https://www.diamondsresorts.com/places/fishing/</t>
  </si>
  <si>
    <t xml:space="preserve">Fishing the Indian Ocean Hotel - Diamonds Hotels &amp; Resorts</t>
  </si>
  <si>
    <t xml:space="preserve">output/pages/135_diamonds-thudufushi-beach-and-water-villas/diving__diamondsresorts.com__places-fishing.md</t>
  </si>
  <si>
    <t xml:space="preserve">output/pages/178_diamonds-athuruga-beach-water-villas/diving__diamondsresorts.com__places-fishing.md</t>
  </si>
  <si>
    <t xml:space="preserve">https://www.diamondsresorts.com/fr/faq/</t>
  </si>
  <si>
    <t xml:space="preserve">Faq Hotel L'océan Indien -  Diamonds Hotels &amp; Resorts</t>
  </si>
  <si>
    <t xml:space="preserve">output/pages/135_diamonds-thudufushi-beach-and-water-villas/overview__diamondsresorts.com__fr-faq.md</t>
  </si>
  <si>
    <t xml:space="preserve">output/pages/178_diamonds-athuruga-beach-water-villas/overview__diamondsresorts.com__fr-faq.md</t>
  </si>
  <si>
    <t xml:space="preserve">https://www.diamondsresorts.com/places/underwater-marine-life/</t>
  </si>
  <si>
    <t xml:space="preserve">Underwater Marine life the Indian Ocean Hotel - Diamonds Hotels &amp; Resorts</t>
  </si>
  <si>
    <t xml:space="preserve">output/pages/135_diamonds-thudufushi-beach-and-water-villas/diving__diamondsresorts.com__places-underwater-marine-life.md</t>
  </si>
  <si>
    <t xml:space="preserve">output/pages/178_diamonds-athuruga-beach-water-villas/diving__diamondsresorts.com__places-underwater-marine-life.md</t>
  </si>
  <si>
    <t xml:space="preserve">https://www.diamondsresorts.com/fr/guide-de-voyage/mozambique/</t>
  </si>
  <si>
    <t xml:space="preserve">Guide de voyage - Mozambique Hotel L'océan Indien -  Diamonds Hotels &amp; Resorts</t>
  </si>
  <si>
    <t xml:space="preserve">output/pages/135_diamonds-thudufushi-beach-and-water-villas/overview__diamondsresorts.com__fr-guide-de-voyage-mozambique.md</t>
  </si>
  <si>
    <t xml:space="preserve">output/pages/178_diamonds-athuruga-beach-water-villas/overview__diamondsresorts.com__fr-guide-de-voyage-mozambique.md</t>
  </si>
  <si>
    <t xml:space="preserve">https://www.diamondsresorts.com/travel-guide/maldives/</t>
  </si>
  <si>
    <t xml:space="preserve">Travel Guide - Maldives the Indian Ocean Hotel - Diamonds Hotels &amp; Resorts</t>
  </si>
  <si>
    <t xml:space="preserve">output/pages/135_diamonds-thudufushi-beach-and-water-villas/diving__diamondsresorts.com__travel-guide-maldives.md</t>
  </si>
  <si>
    <t xml:space="preserve">output/pages/178_diamonds-athuruga-beach-water-villas/diving__diamondsresorts.com__travel-guide-maldives.md</t>
  </si>
  <si>
    <t xml:space="preserve">https://www.diamondsresorts.com/it/guida-di-viaggio/zanzibar/</t>
  </si>
  <si>
    <t xml:space="preserve">Guida di viaggio - Zanzibar Hotel nell'Oceano Indiano - Diamonds Hotels &amp; Resorts</t>
  </si>
  <si>
    <t xml:space="preserve">output/pages/135_diamonds-thudufushi-beach-and-water-villas/dining__diamondsresorts.com__it-guida-di-viaggio-zanzibar.md</t>
  </si>
  <si>
    <t xml:space="preserve">output/pages/178_diamonds-athuruga-beach-water-villas/dining__diamondsresorts.com__it-guida-di-viaggio-zanzibar.md</t>
  </si>
  <si>
    <t xml:space="preserve">https://www.diamondsresorts.com/privacy/</t>
  </si>
  <si>
    <t xml:space="preserve">Privacy the Indian Ocean Hotel - Diamonds Hotels &amp; Resorts</t>
  </si>
  <si>
    <t xml:space="preserve">output/pages/135_diamonds-thudufushi-beach-and-water-villas/diving__diamondsresorts.com__privacy.md</t>
  </si>
  <si>
    <t xml:space="preserve">output/pages/178_diamonds-athuruga-beach-water-villas/diving__diamondsresorts.com__privacy.md</t>
  </si>
  <si>
    <t xml:space="preserve">https://www.diamondsresorts.com/de/</t>
  </si>
  <si>
    <t xml:space="preserve">https://www.diamondsresorts.com/fr/</t>
  </si>
  <si>
    <t xml:space="preserve">https://www.diamondsresorts.com/it/</t>
  </si>
  <si>
    <t xml:space="preserve">https://www.diamondsresorts.com</t>
  </si>
  <si>
    <t xml:space="preserve">https://www.diamondsresorts.com/fr/places/le-village-des-pecheur/</t>
  </si>
  <si>
    <t xml:space="preserve">Le village des pêcheur Hotel L'océan Indien -  Diamonds Hotels &amp; Resorts</t>
  </si>
  <si>
    <t xml:space="preserve">output/pages/135_diamonds-thudufushi-beach-and-water-villas/villas__diamondsresorts.com__fr-places-le-village-des-pecheur.md</t>
  </si>
  <si>
    <t xml:space="preserve">output/pages/178_diamonds-athuruga-beach-water-villas/villas__diamondsresorts.com__fr-places-le-village-des-pecheur.md</t>
  </si>
  <si>
    <t xml:space="preserve">https://www.diamondsresorts.com/it/places/villaggi-dei-pescatori/</t>
  </si>
  <si>
    <t xml:space="preserve">Villaggi dei pescatori Hotel nell'Oceano Indiano  - Diamonds Hotels &amp; Resorts</t>
  </si>
  <si>
    <t xml:space="preserve">output/pages/135_diamonds-thudufushi-beach-and-water-villas/diving__diamondsresorts.com__it-places-villaggi-dei-pescatori.md</t>
  </si>
  <si>
    <t xml:space="preserve">output/pages/178_diamonds-athuruga-beach-water-villas/diving__diamondsresorts.com__it-places-villaggi-dei-pescatori.md</t>
  </si>
  <si>
    <t xml:space="preserve">https://www.diamondsresorts.com/fr/press-awards/page/2</t>
  </si>
  <si>
    <t xml:space="preserve">output/pages/135_diamonds-thudufushi-beach-and-water-villas/downloads__diamondsresorts.com__fr-press-awards-page-2.md</t>
  </si>
  <si>
    <t xml:space="preserve">output/pages/178_diamonds-athuruga-beach-water-villas/downloads__diamondsresorts.com__fr-press-awards-page-2.md</t>
  </si>
  <si>
    <t xml:space="preserve">https://www.diamondsresorts.com/fr/press-awards/page/3</t>
  </si>
  <si>
    <t xml:space="preserve">output/pages/135_diamonds-thudufushi-beach-and-water-villas/downloads__diamondsresorts.com__fr-press-awards-page-3.md</t>
  </si>
  <si>
    <t xml:space="preserve">output/pages/178_diamonds-athuruga-beach-water-villas/downloads__diamondsresorts.com__fr-press-awards-page-3.md</t>
  </si>
  <si>
    <t xml:space="preserve">https://www.diamondsresorts.com/fr/press-awards/page/1</t>
  </si>
  <si>
    <t xml:space="preserve">output/pages/135_diamonds-thudufushi-beach-and-water-villas/downloads__diamondsresorts.com__fr-press-awards-page-1.md</t>
  </si>
  <si>
    <t xml:space="preserve">output/pages/178_diamonds-athuruga-beach-water-villas/downloads__diamondsresorts.com__fr-press-awards-page-1.md</t>
  </si>
  <si>
    <t xml:space="preserve">https://www.diamondsresorts.com/it/press-awards/page/2</t>
  </si>
  <si>
    <t xml:space="preserve">output/pages/135_diamonds-thudufushi-beach-and-water-villas/diving__diamondsresorts.com__it-press-awards-page-2.md</t>
  </si>
  <si>
    <t xml:space="preserve">output/pages/178_diamonds-athuruga-beach-water-villas/diving__diamondsresorts.com__it-press-awards-page-2.md</t>
  </si>
  <si>
    <t xml:space="preserve">https://www.diamondsresorts.com/it/press-awards/page/1</t>
  </si>
  <si>
    <t xml:space="preserve">output/pages/135_diamonds-thudufushi-beach-and-water-villas/diving__diamondsresorts.com__it-press-awards-page-1.md</t>
  </si>
  <si>
    <t xml:space="preserve">output/pages/178_diamonds-athuruga-beach-water-villas/diving__diamondsresorts.com__it-press-awards-page-1.md</t>
  </si>
  <si>
    <t xml:space="preserve">https://www.diamondsresorts.com/it/press-awards/page/3</t>
  </si>
  <si>
    <t xml:space="preserve">output/pages/135_diamonds-thudufushi-beach-and-water-villas/diving__diamondsresorts.com__it-press-awards-page-3.md</t>
  </si>
  <si>
    <t xml:space="preserve">output/pages/178_diamonds-athuruga-beach-water-villas/diving__diamondsresorts.com__it-press-awards-page-3.md</t>
  </si>
  <si>
    <t xml:space="preserve">https://www.diamondsresorts.com/press-awards/page/2</t>
  </si>
  <si>
    <t xml:space="preserve">output/pages/135_diamonds-thudufushi-beach-and-water-villas/diving__diamondsresorts.com__press-awards-page-2.md</t>
  </si>
  <si>
    <t xml:space="preserve">output/pages/178_diamonds-athuruga-beach-water-villas/diving__diamondsresorts.com__press-awards-page-2.md</t>
  </si>
  <si>
    <t xml:space="preserve">https://www.diamondsresorts.com/press-awards/page/3</t>
  </si>
  <si>
    <t xml:space="preserve">output/pages/135_diamonds-thudufushi-beach-and-water-villas/diving__diamondsresorts.com__press-awards-page-3.md</t>
  </si>
  <si>
    <t xml:space="preserve">output/pages/178_diamonds-athuruga-beach-water-villas/diving__diamondsresorts.com__press-awards-page-3.md</t>
  </si>
  <si>
    <t xml:space="preserve">https://www.diamondsresorts.com/press-awards/page/1</t>
  </si>
  <si>
    <t xml:space="preserve">output/pages/135_diamonds-thudufushi-beach-and-water-villas/diving__diamondsresorts.com__press-awards-page-1.md</t>
  </si>
  <si>
    <t xml:space="preserve">output/pages/178_diamonds-athuruga-beach-water-villas/diving__diamondsresorts.com__press-awards-page-1.md</t>
  </si>
  <si>
    <t xml:space="preserve">https://www.diamondsresorts.com/5-revision-v1/</t>
  </si>
  <si>
    <t xml:space="preserve">Page not found | Diamonds Hotels &amp; Resorts</t>
  </si>
  <si>
    <t xml:space="preserve">output/pages/135_diamonds-thudufushi-beach-and-water-villas/overview__diamondsresorts.com__5-revision-v1.md</t>
  </si>
  <si>
    <t xml:space="preserve">output/pages/178_diamonds-athuruga-beach-water-villas/overview__diamondsresorts.com__5-revision-v1.md</t>
  </si>
  <si>
    <t xml:space="preserve">https://www.diamondsresorts.com/de/press-awards/page/1</t>
  </si>
  <si>
    <t xml:space="preserve">output/pages/135_diamonds-thudufushi-beach-and-water-villas/downloads__diamondsresorts.com__de-press-awards-page-1.md</t>
  </si>
  <si>
    <t xml:space="preserve">output/pages/178_diamonds-athuruga-beach-water-villas/downloads__diamondsresorts.com__de-press-awards-page-1.md</t>
  </si>
  <si>
    <t xml:space="preserve">https://www.diamondsresorts.com/de/press-awards/page/2</t>
  </si>
  <si>
    <t xml:space="preserve">output/pages/135_diamonds-thudufushi-beach-and-water-villas/downloads__diamondsresorts.com__de-press-awards-page-2.md</t>
  </si>
  <si>
    <t xml:space="preserve">output/pages/178_diamonds-athuruga-beach-water-villas/downloads__diamondsresorts.com__de-press-awards-page-2.md</t>
  </si>
  <si>
    <t xml:space="preserve">https://www.diamondsresorts.com/fr/places/maputo/</t>
  </si>
  <si>
    <t xml:space="preserve">Maputo Hotel L'océan Indien -  Diamonds Hotels &amp; Resorts</t>
  </si>
  <si>
    <t xml:space="preserve">output/pages/135_diamonds-thudufushi-beach-and-water-villas/overview__diamondsresorts.com__fr-places-maputo.md</t>
  </si>
  <si>
    <t xml:space="preserve">output/pages/178_diamonds-athuruga-beach-water-villas/overview__diamondsresorts.com__fr-places-maputo.md</t>
  </si>
  <si>
    <t xml:space="preserve">https://www.diamondsresorts.com/it/places/maputo/</t>
  </si>
  <si>
    <t xml:space="preserve">Maputo Hotel nell'Oceano Indiano  - Diamonds Hotels &amp; Resorts</t>
  </si>
  <si>
    <t xml:space="preserve">output/pages/135_diamonds-thudufushi-beach-and-water-villas/diving__diamondsresorts.com__it-places-maputo.md</t>
  </si>
  <si>
    <t xml:space="preserve">output/pages/178_diamonds-athuruga-beach-water-villas/diving__diamondsresorts.com__it-places-maputo.md</t>
  </si>
  <si>
    <t xml:space="preserve">https://www.diamondsresorts.com/de/places/maputo/</t>
  </si>
  <si>
    <t xml:space="preserve">Maputo Hotel der Indische Ozean -  Diamonds Hotels &amp; Resorts</t>
  </si>
  <si>
    <t xml:space="preserve">output/pages/135_diamonds-thudufushi-beach-and-water-villas/overview__diamondsresorts.com__de-places-maputo.md</t>
  </si>
  <si>
    <t xml:space="preserve">output/pages/178_diamonds-athuruga-beach-water-villas/overview__diamondsresorts.com__de-places-maputo.md</t>
  </si>
  <si>
    <t xml:space="preserve">http://www.diamondsresorts.com/</t>
  </si>
  <si>
    <t xml:space="preserve">https://www.diamondsresorts.com/it/places/maputo-international-airport/</t>
  </si>
  <si>
    <t xml:space="preserve">Maputo International Airport Hotel nell'Oceano Indiano  - Diamonds Hotels &amp; Resorts</t>
  </si>
  <si>
    <t xml:space="preserve">output/pages/135_diamonds-thudufushi-beach-and-water-villas/diving__diamondsresorts.com__it-places-maputo-international-airport.md</t>
  </si>
  <si>
    <t xml:space="preserve">output/pages/178_diamonds-athuruga-beach-water-villas/diving__diamondsresorts.com__it-places-maputo-international-airport.md</t>
  </si>
  <si>
    <t xml:space="preserve">https://www.diamondsresorts.com/fr/places/maputo-international-airport/</t>
  </si>
  <si>
    <t xml:space="preserve">Maputo International Airport Hotel L'océan Indien -  Diamonds Hotels &amp; Resorts</t>
  </si>
  <si>
    <t xml:space="preserve">output/pages/135_diamonds-thudufushi-beach-and-water-villas/overview__diamondsresorts.com__fr-places-maputo-international-airport.md</t>
  </si>
  <si>
    <t xml:space="preserve">output/pages/178_diamonds-athuruga-beach-water-villas/overview__diamondsresorts.com__fr-places-maputo-international-airport.md</t>
  </si>
  <si>
    <t xml:space="preserve">https://www.diamondsresorts.com/de/places/maputo-international-airport/</t>
  </si>
  <si>
    <t xml:space="preserve">Maputo International Airport Hotel der Indische Ozean -  Diamonds Hotels &amp; Resorts</t>
  </si>
  <si>
    <t xml:space="preserve">output/pages/135_diamonds-thudufushi-beach-and-water-villas/overview__diamondsresorts.com__de-places-maputo-international-airport.md</t>
  </si>
  <si>
    <t xml:space="preserve">output/pages/178_diamonds-athuruga-beach-water-villas/overview__diamondsresorts.com__de-places-maputo-international-airport.md</t>
  </si>
  <si>
    <t xml:space="preserve">https://www.diamondsresorts.com/de/places/prison-island/</t>
  </si>
  <si>
    <t xml:space="preserve">Prison Island Hotel der Indische Ozean -  Diamonds Hotels &amp; Resorts</t>
  </si>
  <si>
    <t xml:space="preserve">output/pages/135_diamonds-thudufushi-beach-and-water-villas/overview__diamondsresorts.com__de-places-prison-island.md</t>
  </si>
  <si>
    <t xml:space="preserve">output/pages/178_diamonds-athuruga-beach-water-villas/overview__diamondsresorts.com__de-places-prison-island.md</t>
  </si>
  <si>
    <t xml:space="preserve">https://www.diamondsresorts.com/it/places/prison-island/</t>
  </si>
  <si>
    <t xml:space="preserve">Prison Island Hotel nell'Oceano Indiano  - Diamonds Hotels &amp; Resorts</t>
  </si>
  <si>
    <t xml:space="preserve">output/pages/135_diamonds-thudufushi-beach-and-water-villas/diving__diamondsresorts.com__it-places-prison-island.md</t>
  </si>
  <si>
    <t xml:space="preserve">output/pages/178_diamonds-athuruga-beach-water-villas/diving__diamondsresorts.com__it-places-prison-island.md</t>
  </si>
  <si>
    <t xml:space="preserve">https://www.diamondsresorts.com/fr/places/prison-island/</t>
  </si>
  <si>
    <t xml:space="preserve">Prison Island Hotel L'océan Indien -  Diamonds Hotels &amp; Resorts</t>
  </si>
  <si>
    <t xml:space="preserve">output/pages/135_diamonds-thudufushi-beach-and-water-villas/overview__diamondsresorts.com__fr-places-prison-island.md</t>
  </si>
  <si>
    <t xml:space="preserve">output/pages/178_diamonds-athuruga-beach-water-villas/overview__diamondsresorts.com__fr-places-prison-island.md</t>
  </si>
  <si>
    <t xml:space="preserve">https://www.diamondsresorts.com/fr/places/la-vie-sous-marine/</t>
  </si>
  <si>
    <t xml:space="preserve">La vie sous-marine Hotel L'océan Indien -  Diamonds Hotels &amp; Resorts</t>
  </si>
  <si>
    <t xml:space="preserve">output/pages/135_diamonds-thudufushi-beach-and-water-villas/diving__diamondsresorts.com__fr-places-la-vie-sous-marine.md</t>
  </si>
  <si>
    <t xml:space="preserve">output/pages/178_diamonds-athuruga-beach-water-villas/diving__diamondsresorts.com__fr-places-la-vie-sous-marine.md</t>
  </si>
  <si>
    <t xml:space="preserve">https://www.emerald-collection.com/</t>
  </si>
  <si>
    <t xml:space="preserve">Emerald Collection</t>
  </si>
  <si>
    <t xml:space="preserve">output/pages/051_emerald-maldives-resort-spa-fasmendho/other__emerald-collection.com__home.md</t>
  </si>
  <si>
    <t xml:space="preserve">output/pages/054_emerald-faarufushi-resort-spa/other__emerald-collection.com__home.md</t>
  </si>
  <si>
    <t xml:space="preserve">https://www.emerald-collection.com/privacy-credits</t>
  </si>
  <si>
    <t xml:space="preserve">Emerald Collection - Privacy Policy and Credits</t>
  </si>
  <si>
    <t xml:space="preserve">output/pages/051_emerald-maldives-resort-spa-fasmendho/other__emerald-collection.com__privacy-credits.md</t>
  </si>
  <si>
    <t xml:space="preserve">output/pages/054_emerald-faarufushi-resort-spa/other__emerald-collection.com__privacy-credits.md</t>
  </si>
  <si>
    <t xml:space="preserve">https://www.emerald-collection.com</t>
  </si>
  <si>
    <t xml:space="preserve">https://www.banyantree.com/</t>
  </si>
  <si>
    <t xml:space="preserve">Banyan Tree: Sustainable Hotels and Resorts</t>
  </si>
  <si>
    <t xml:space="preserve">output/pages/096_dhawa-ihuru/sustainability__banyantree.com__home.md</t>
  </si>
  <si>
    <t xml:space="preserve">output/pages/169_banyan-tree-maldives-vabbinfaru/sustainability__banyantree.com__home.md</t>
  </si>
  <si>
    <t xml:space="preserve">https://www.banyantree.com/mexico/mayakoba</t>
  </si>
  <si>
    <t xml:space="preserve">Luxury 5-Star Hotel in Playa del Carmen | Banyan Tree Mayakoba</t>
  </si>
  <si>
    <t xml:space="preserve">output/pages/096_dhawa-ihuru/other__banyantree.com__mexico-mayakoba.md</t>
  </si>
  <si>
    <t xml:space="preserve">output/pages/169_banyan-tree-maldives-vabbinfaru/other__banyantree.com__mexico-mayakoba.md</t>
  </si>
  <si>
    <t xml:space="preserve">https://www.banyantree.com/china/shanghai-on-the-bund</t>
  </si>
  <si>
    <t xml:space="preserve">Urban Retreat | Banyan Tree Shanghai On The Bund Hotel</t>
  </si>
  <si>
    <t xml:space="preserve">output/pages/096_dhawa-ihuru/dining__banyantree.com__china-shanghai-on-the-bund.md</t>
  </si>
  <si>
    <t xml:space="preserve">output/pages/169_banyan-tree-maldives-vabbinfaru/dining__banyantree.com__china-shanghai-on-the-bund.md</t>
  </si>
  <si>
    <t xml:space="preserve">http://banyantree.com</t>
  </si>
  <si>
    <t xml:space="preserve">https://www.banyantree.com/best-price-guarantee</t>
  </si>
  <si>
    <t xml:space="preserve">Best Price Guarantee - Banyan Tree Hotels and Resorts</t>
  </si>
  <si>
    <t xml:space="preserve">output/pages/096_dhawa-ihuru/overview__banyantree.com__best-price-guarantee.md</t>
  </si>
  <si>
    <t xml:space="preserve">output/pages/169_banyan-tree-maldives-vabbinfaru/overview__banyantree.com__best-price-guarantee.md</t>
  </si>
  <si>
    <t xml:space="preserve">https://www.banyantree.com/contact-us</t>
  </si>
  <si>
    <t xml:space="preserve">Contact Us for any Enquiries - Banyan Tree Hotels &amp; Resorts</t>
  </si>
  <si>
    <t xml:space="preserve">output/pages/096_dhawa-ihuru/overview__banyantree.com__contact-us.md</t>
  </si>
  <si>
    <t xml:space="preserve">output/pages/169_banyan-tree-maldives-vabbinfaru/overview__banyantree.com__contact-us.md</t>
  </si>
  <si>
    <t xml:space="preserve">https://www.banyantree.com/under-the-banyan-tree</t>
  </si>
  <si>
    <t xml:space="preserve">Under the Banyan Tree - Banyan Tree Hotels and Resorts</t>
  </si>
  <si>
    <t xml:space="preserve">output/pages/096_dhawa-ihuru/overview__banyantree.com__under-the-banyan-tree.md</t>
  </si>
  <si>
    <t xml:space="preserve">output/pages/169_banyan-tree-maldives-vabbinfaru/overview__banyantree.com__under-the-banyan-tree.md</t>
  </si>
  <si>
    <t xml:space="preserve">https://www.banyantree.com/vietnam/lang-co</t>
  </si>
  <si>
    <t xml:space="preserve">Luxury Beach Resort Hue and Da Nang Vietnam | Banyan Tree Lang Co</t>
  </si>
  <si>
    <t xml:space="preserve">output/pages/096_dhawa-ihuru/overview__banyantree.com__vietnam-lang-co.md</t>
  </si>
  <si>
    <t xml:space="preserve">output/pages/169_banyan-tree-maldives-vabbinfaru/overview__banyantree.com__vietnam-lang-co.md</t>
  </si>
  <si>
    <t xml:space="preserve">https://www.banyantree.com/sustainability</t>
  </si>
  <si>
    <t xml:space="preserve">Sustainability Impact | Banyan Tree Hotels &amp; Resorts</t>
  </si>
  <si>
    <t xml:space="preserve">output/pages/096_dhawa-ihuru/sustainability__banyantree.com__sustainability.md</t>
  </si>
  <si>
    <t xml:space="preserve">output/pages/169_banyan-tree-maldives-vabbinfaru/sustainability__banyantree.com__sustainability.md</t>
  </si>
  <si>
    <t xml:space="preserve">https://www.banyantree.com/indonesia/bintan</t>
  </si>
  <si>
    <t xml:space="preserve">Luxury Golf &amp; Private Beach Resort I Banyan Tree Bintan</t>
  </si>
  <si>
    <t xml:space="preserve">output/pages/096_dhawa-ihuru/overview__banyantree.com__indonesia-bintan.md</t>
  </si>
  <si>
    <t xml:space="preserve">output/pages/169_banyan-tree-maldives-vabbinfaru/overview__banyantree.com__indonesia-bintan.md</t>
  </si>
  <si>
    <t xml:space="preserve">https://www.banyantree.com/japan/kyoto</t>
  </si>
  <si>
    <t xml:space="preserve">Luxury Hotel In Higashiyama, Kyoto | Banyan Tree Higashiyama Kyoto</t>
  </si>
  <si>
    <t xml:space="preserve">output/pages/096_dhawa-ihuru/other__banyantree.com__japan-kyoto.md</t>
  </si>
  <si>
    <t xml:space="preserve">output/pages/169_banyan-tree-maldives-vabbinfaru/other__banyantree.com__japan-kyoto.md</t>
  </si>
  <si>
    <t xml:space="preserve">https://www.banyantree.com/escape</t>
  </si>
  <si>
    <t xml:space="preserve">A Different Rhythm, Woven into Nature | Banyan Tree Escape</t>
  </si>
  <si>
    <t xml:space="preserve">output/pages/096_dhawa-ihuru/other__banyantree.com__escape.md</t>
  </si>
  <si>
    <t xml:space="preserve">output/pages/169_banyan-tree-maldives-vabbinfaru/other__banyantree.com__escape.md</t>
  </si>
  <si>
    <t xml:space="preserve">https://www.banyantree.com/thailand/krabi</t>
  </si>
  <si>
    <t xml:space="preserve">5-Star Krabi Beachfront Villa Resort | Banyan Tree Krabi</t>
  </si>
  <si>
    <t xml:space="preserve">output/pages/096_dhawa-ihuru/villas__banyantree.com__thailand-krabi.md</t>
  </si>
  <si>
    <t xml:space="preserve">output/pages/169_banyan-tree-maldives-vabbinfaru/villas__banyantree.com__thailand-krabi.md</t>
  </si>
  <si>
    <t xml:space="preserve">https://www.banyantree.com/our-brand-story</t>
  </si>
  <si>
    <t xml:space="preserve">Our Brand Story | Banyan Tree Hotels and Resorts</t>
  </si>
  <si>
    <t xml:space="preserve">output/pages/096_dhawa-ihuru/overview__banyantree.com__our-brand-story.md</t>
  </si>
  <si>
    <t xml:space="preserve">output/pages/169_banyan-tree-maldives-vabbinfaru/overview__banyantree.com__our-brand-story.md</t>
  </si>
  <si>
    <t xml:space="preserve">https://www.banyantree.com/ko</t>
  </si>
  <si>
    <r>
      <rPr>
        <sz val="11"/>
        <color theme="1"/>
        <rFont val="WenQuanYi Zen Hei"/>
        <family val="2"/>
      </rPr>
      <t xml:space="preserve">반얀트리</t>
    </r>
    <r>
      <rPr>
        <sz val="11"/>
        <color theme="1"/>
        <rFont val="Calibri"/>
        <family val="2"/>
        <charset val="1"/>
      </rPr>
      <t xml:space="preserve">: </t>
    </r>
    <r>
      <rPr>
        <sz val="11"/>
        <color theme="1"/>
        <rFont val="WenQuanYi Zen Hei"/>
        <family val="2"/>
      </rPr>
      <t xml:space="preserve">럭셔리 및 지속 가능한 호텔 및 리조트</t>
    </r>
  </si>
  <si>
    <t xml:space="preserve">output/pages/096_dhawa-ihuru/other__banyantree.com__ko.md</t>
  </si>
  <si>
    <t xml:space="preserve">output/pages/169_banyan-tree-maldives-vabbinfaru/other__banyantree.com__ko.md</t>
  </si>
  <si>
    <t xml:space="preserve">https://www.banyantree.com/spa-wellbeing</t>
  </si>
  <si>
    <t xml:space="preserve">Spa &amp; Wellbeing I Banyan Tree Hotels &amp; Resorts</t>
  </si>
  <si>
    <t xml:space="preserve">output/pages/096_dhawa-ihuru/spa__banyantree.com__spa-wellbeing.md</t>
  </si>
  <si>
    <t xml:space="preserve">output/pages/169_banyan-tree-maldives-vabbinfaru/spa__banyantree.com__spa-wellbeing.md</t>
  </si>
  <si>
    <t xml:space="preserve">https://www.banyantree.com/singapore/mandai-rainforest-resort-by-banyan-tree</t>
  </si>
  <si>
    <t xml:space="preserve">Unique Hotel in Singapore | Mandai Rainforest Resort by Banyan Tree</t>
  </si>
  <si>
    <t xml:space="preserve">output/pages/096_dhawa-ihuru/overview__banyantree.com__singapore-mandai-rainforest-resort-by-banyan-tree.md</t>
  </si>
  <si>
    <t xml:space="preserve">output/pages/169_banyan-tree-maldives-vabbinfaru/overview__banyantree.com__singapore-mandai-rainforest-resort-by-banyan-tree.md</t>
  </si>
  <si>
    <t xml:space="preserve">https://www.banyantree.com/offers</t>
  </si>
  <si>
    <t xml:space="preserve">International Hotel Deals and Offers | Banyan Tree Hotels and Resorts</t>
  </si>
  <si>
    <t xml:space="preserve">output/pages/096_dhawa-ihuru/offers__banyantree.com__offers.md</t>
  </si>
  <si>
    <t xml:space="preserve">output/pages/169_banyan-tree-maldives-vabbinfaru/offers__banyantree.com__offers.md</t>
  </si>
  <si>
    <t xml:space="preserve">https://www.banyantree.com/thailand/bangkok</t>
  </si>
  <si>
    <t xml:space="preserve">Luxury Hotel in Sathorn, Bangkok | Banyan Tree Bangkok</t>
  </si>
  <si>
    <t xml:space="preserve">output/pages/096_dhawa-ihuru/other__banyantree.com__thailand-bangkok.md</t>
  </si>
  <si>
    <t xml:space="preserve">output/pages/169_banyan-tree-maldives-vabbinfaru/other__banyantree.com__thailand-bangkok.md</t>
  </si>
  <si>
    <t xml:space="preserve">https://www.banyantree.com/mexico/cabo-marques</t>
  </si>
  <si>
    <t xml:space="preserve">Acapulco Luxury Resort | Banyan Tree Cabo Marqués</t>
  </si>
  <si>
    <t xml:space="preserve">output/pages/096_dhawa-ihuru/overview__banyantree.com__mexico-cabo-marques.md</t>
  </si>
  <si>
    <t xml:space="preserve">output/pages/169_banyan-tree-maldives-vabbinfaru/overview__banyantree.com__mexico-cabo-marques.md</t>
  </si>
  <si>
    <t xml:space="preserve">https://www.banyantree.com/residences</t>
  </si>
  <si>
    <t xml:space="preserve">Villas, Townhouses and Apartments | Banyan Tree Hotels and Resorts</t>
  </si>
  <si>
    <t xml:space="preserve">output/pages/096_dhawa-ihuru/villas__banyantree.com__residences.md</t>
  </si>
  <si>
    <t xml:space="preserve">output/pages/169_banyan-tree-maldives-vabbinfaru/villas__banyantree.com__residences.md</t>
  </si>
  <si>
    <t xml:space="preserve">https://www.banyantree.com/banyan-tree-wellbeing-sanctuary</t>
  </si>
  <si>
    <t xml:space="preserve">Wellbeing Retreats &amp; Spa Stays | Banyan Tree Hotels and Resorts</t>
  </si>
  <si>
    <t xml:space="preserve">output/pages/096_dhawa-ihuru/dining__banyantree.com__banyan-tree-wellbeing-sanctuary.md</t>
  </si>
  <si>
    <t xml:space="preserve">output/pages/169_banyan-tree-maldives-vabbinfaru/dining__banyantree.com__banyan-tree-wellbeing-sanctuary.md</t>
  </si>
  <si>
    <t xml:space="preserve">https://www.banyantree.com/dining</t>
  </si>
  <si>
    <t xml:space="preserve">Hotel Restaurants &amp; Bars | Banyan Tree Hotels &amp; Resorts</t>
  </si>
  <si>
    <t xml:space="preserve">output/pages/096_dhawa-ihuru/dining__banyantree.com__dining.md</t>
  </si>
  <si>
    <t xml:space="preserve">output/pages/169_banyan-tree-maldives-vabbinfaru/dining__banyantree.com__dining.md</t>
  </si>
  <si>
    <t xml:space="preserve">https://www.banyantree.com/hotels</t>
  </si>
  <si>
    <t xml:space="preserve">Banyan Tree Hotel and Resort Locations | Discover Where to Stay</t>
  </si>
  <si>
    <t xml:space="preserve">output/pages/096_dhawa-ihuru/excursions__banyantree.com__hotels.md</t>
  </si>
  <si>
    <t xml:space="preserve">output/pages/169_banyan-tree-maldives-vabbinfaru/excursions__banyantree.com__hotels.md</t>
  </si>
  <si>
    <t xml:space="preserve">https://www.banyantree.com/terms-and-conditions</t>
  </si>
  <si>
    <t xml:space="preserve">Terms &amp; Conditions | Banyan Tree Hotels and Resorts</t>
  </si>
  <si>
    <t xml:space="preserve">output/pages/096_dhawa-ihuru/overview__banyantree.com__terms-and-conditions.md</t>
  </si>
  <si>
    <t xml:space="preserve">output/pages/169_banyan-tree-maldives-vabbinfaru/overview__banyantree.com__terms-and-conditions.md</t>
  </si>
  <si>
    <t xml:space="preserve">https://www.banyantree.com/privacy-policy</t>
  </si>
  <si>
    <t xml:space="preserve">Privacy Policy | Banyan Tree Hotels and Resorts</t>
  </si>
  <si>
    <t xml:space="preserve">output/pages/096_dhawa-ihuru/overview__banyantree.com__privacy-policy.md</t>
  </si>
  <si>
    <t xml:space="preserve">output/pages/169_banyan-tree-maldives-vabbinfaru/overview__banyantree.com__privacy-policy.md</t>
  </si>
  <si>
    <t xml:space="preserve">https://www.banyantree.com/experiences</t>
  </si>
  <si>
    <t xml:space="preserve">International Experiences to Explore | Banyan Tree Hotels and Resorts</t>
  </si>
  <si>
    <t xml:space="preserve">output/pages/096_dhawa-ihuru/excursions__banyantree.com__experiences.md</t>
  </si>
  <si>
    <t xml:space="preserve">output/pages/169_banyan-tree-maldives-vabbinfaru/excursions__banyantree.com__experiences.md</t>
  </si>
  <si>
    <t xml:space="preserve">output/pages/096_dhawa-ihuru/diving__banyantree.com__maldives-vabbinfaru.md</t>
  </si>
  <si>
    <t xml:space="preserve">https://www.banyantree.com/thailand/samui</t>
  </si>
  <si>
    <t xml:space="preserve">5-Star Koh Samui Luxury Resort | Banyan Tree Samui</t>
  </si>
  <si>
    <t xml:space="preserve">output/pages/096_dhawa-ihuru/overview__banyantree.com__thailand-samui.md</t>
  </si>
  <si>
    <t xml:space="preserve">output/pages/169_banyan-tree-maldives-vabbinfaru/overview__banyantree.com__thailand-samui.md</t>
  </si>
  <si>
    <t xml:space="preserve">https://www.banyantree.com/cn</t>
  </si>
  <si>
    <t xml:space="preserve">悦榕酒店和度假村</t>
  </si>
  <si>
    <t xml:space="preserve">output/pages/096_dhawa-ihuru/other__banyantree.com__cn.md</t>
  </si>
  <si>
    <t xml:space="preserve">output/pages/169_banyan-tree-maldives-vabbinfaru/other__banyantree.com__cn.md</t>
  </si>
  <si>
    <t xml:space="preserve">https://www.banyantree.com/meetings-and-events</t>
  </si>
  <si>
    <t xml:space="preserve">Hotel Meeting and Event Spaces | Banyan Tree Hotels and Resorts</t>
  </si>
  <si>
    <t xml:space="preserve">output/pages/096_dhawa-ihuru/events__banyantree.com__meetings-and-events.md</t>
  </si>
  <si>
    <t xml:space="preserve">output/pages/169_banyan-tree-maldives-vabbinfaru/events__banyantree.com__meetings-and-events.md</t>
  </si>
  <si>
    <t xml:space="preserve">https://www.banyantree.com/veya</t>
  </si>
  <si>
    <t xml:space="preserve">Holistic Wellbeing Resorts with Purpose | Banyan Tree Veya</t>
  </si>
  <si>
    <t xml:space="preserve">output/pages/096_dhawa-ihuru/overview__banyantree.com__veya.md</t>
  </si>
  <si>
    <t xml:space="preserve">output/pages/169_banyan-tree-maldives-vabbinfaru/overview__banyantree.com__veya.md</t>
  </si>
  <si>
    <t xml:space="preserve">https://www.banyantree.com/thailand/phuket</t>
  </si>
  <si>
    <t xml:space="preserve">Best Resorts in Phuket - 5 Star Pool Villa Resort | Banyan Tree Phuket</t>
  </si>
  <si>
    <t xml:space="preserve">output/pages/096_dhawa-ihuru/villas__banyantree.com__thailand-phuket.md</t>
  </si>
  <si>
    <t xml:space="preserve">output/pages/169_banyan-tree-maldives-vabbinfaru/villas__banyantree.com__thailand-phuket.md</t>
  </si>
  <si>
    <t xml:space="preserve">https://www.banyantree.com/mexico/mayakoba/destinations-weddings</t>
  </si>
  <si>
    <t xml:space="preserve">Weddings &amp; Honeymoons in Mayakoba | Banyan Tree Mayakoba</t>
  </si>
  <si>
    <t xml:space="preserve">output/pages/096_dhawa-ihuru/wedding__banyantree.com__mexico-mayakoba-destinations-weddings.md</t>
  </si>
  <si>
    <t xml:space="preserve">output/pages/169_banyan-tree-maldives-vabbinfaru/wedding__banyantree.com__mexico-mayakoba-destinations-weddings.md</t>
  </si>
  <si>
    <t xml:space="preserve">https://www.banyantree.com/mexico/mayakoba/spa/banyan-tree-spa-mayakoba</t>
  </si>
  <si>
    <t xml:space="preserve">Asian Healing with Mexican Influences | Banyan Tree Spa Mayakoba</t>
  </si>
  <si>
    <t xml:space="preserve">output/pages/096_dhawa-ihuru/spa__banyantree.com__mexico-mayakoba-spa-banyan-tree-spa-mayakoba.md</t>
  </si>
  <si>
    <t xml:space="preserve">output/pages/169_banyan-tree-maldives-vabbinfaru/spa__banyantree.com__mexico-mayakoba-spa-banyan-tree-spa-mayakoba.md</t>
  </si>
  <si>
    <t xml:space="preserve">https://www.banyantree.com/mexico/mayakoba/experiences/mayakoba-experiences</t>
  </si>
  <si>
    <t xml:space="preserve">Watersports In Riviera Maya | Mayakoba - Banyan Tree Hotels and Resorts</t>
  </si>
  <si>
    <t xml:space="preserve">output/pages/096_dhawa-ihuru/diving__banyantree.com__mexico-mayakoba-experiences-mayakoba-experiences.md</t>
  </si>
  <si>
    <t xml:space="preserve">output/pages/169_banyan-tree-maldives-vabbinfaru/diving__banyantree.com__mexico-mayakoba-experiences-mayakoba-experiences.md</t>
  </si>
  <si>
    <t xml:space="preserve">https://www.banyantree.com/mexico/mayakoba/experiences</t>
  </si>
  <si>
    <t xml:space="preserve">Mayakoba Experiences | Banyan Tree Mayakoba</t>
  </si>
  <si>
    <t xml:space="preserve">output/pages/096_dhawa-ihuru/excursions__banyantree.com__mexico-mayakoba-experiences.md</t>
  </si>
  <si>
    <t xml:space="preserve">output/pages/169_banyan-tree-maldives-vabbinfaru/excursions__banyantree.com__mexico-mayakoba-experiences.md</t>
  </si>
  <si>
    <t xml:space="preserve">https://www.banyantree.com/mexico/mayakoba/gallery</t>
  </si>
  <si>
    <t xml:space="preserve">Hotel Photo Gallery | Banyan Tree Mayakoba</t>
  </si>
  <si>
    <t xml:space="preserve">output/pages/096_dhawa-ihuru/downloads__banyantree.com__mexico-mayakoba-gallery.md</t>
  </si>
  <si>
    <t xml:space="preserve">output/pages/169_banyan-tree-maldives-vabbinfaru/downloads__banyantree.com__mexico-mayakoba-gallery.md</t>
  </si>
  <si>
    <t xml:space="preserve">https://www.banyantree.com/mexico/mayakoba/location</t>
  </si>
  <si>
    <t xml:space="preserve">Hotel Location | How To Get There | Banyan Tree Mayakoba</t>
  </si>
  <si>
    <t xml:space="preserve">output/pages/096_dhawa-ihuru/transfers__banyantree.com__mexico-mayakoba-location.md</t>
  </si>
  <si>
    <t xml:space="preserve">output/pages/169_banyan-tree-maldives-vabbinfaru/transfers__banyantree.com__mexico-mayakoba-location.md</t>
  </si>
  <si>
    <t xml:space="preserve">https://www.banyantree.com/mexico/mayakoba/offers</t>
  </si>
  <si>
    <t xml:space="preserve">Playa del Carmen Hotel Offers | Banyan Tree Mayakoba</t>
  </si>
  <si>
    <t xml:space="preserve">output/pages/096_dhawa-ihuru/offers__banyantree.com__mexico-mayakoba-offers.md</t>
  </si>
  <si>
    <t xml:space="preserve">output/pages/169_banyan-tree-maldives-vabbinfaru/offers__banyantree.com__mexico-mayakoba-offers.md</t>
  </si>
  <si>
    <t xml:space="preserve">https://www.banyantree.com/mexico/mayakoba/accommodation/two-bedroom-family-residence</t>
  </si>
  <si>
    <t xml:space="preserve">Two-Bedroom Family Residence | Banyan Tree Mayakoba</t>
  </si>
  <si>
    <t xml:space="preserve">output/pages/096_dhawa-ihuru/kids__banyantree.com__mexico-mayakoba-accommodation-two-bedroom-family-residence.md</t>
  </si>
  <si>
    <t xml:space="preserve">output/pages/169_banyan-tree-maldives-vabbinfaru/kids__banyantree.com__mexico-mayakoba-accommodation-two-bedroom-family-residence.md</t>
  </si>
  <si>
    <t xml:space="preserve">https://www.banyantree.com/mexico/mayakoba/accommodation/serenity-pool-villa-with-living-room</t>
  </si>
  <si>
    <t xml:space="preserve">Serenity Pool Villa With Living Room | Banyan Tree Mayakoba</t>
  </si>
  <si>
    <t xml:space="preserve">output/pages/096_dhawa-ihuru/villas__banyantree.com__mexico-mayakoba-accommodation-serenity-pool-villa-with-livin.md</t>
  </si>
  <si>
    <t xml:space="preserve">output/pages/169_banyan-tree-maldives-vabbinfaru/villas__banyantree.com__mexico-mayakoba-accommodation-serenity-pool-villa-with-livin.md</t>
  </si>
  <si>
    <t xml:space="preserve">https://www.banyantree.com/mexico/mayakoba/accommodation</t>
  </si>
  <si>
    <t xml:space="preserve">Playa Del Carmen Pool Villas &amp; Suites | Banyan Tree Mayakoba</t>
  </si>
  <si>
    <t xml:space="preserve">output/pages/096_dhawa-ihuru/villas__banyantree.com__mexico-mayakoba-accommodation.md</t>
  </si>
  <si>
    <t xml:space="preserve">output/pages/169_banyan-tree-maldives-vabbinfaru/villas__banyantree.com__mexico-mayakoba-accommodation.md</t>
  </si>
  <si>
    <t xml:space="preserve">https://www.banyantree.com/mexico/mayakoba/dining</t>
  </si>
  <si>
    <t xml:space="preserve">Playa Del Carmen Restaurants | Banyan Tree Mayakoba</t>
  </si>
  <si>
    <t xml:space="preserve">output/pages/096_dhawa-ihuru/dining__banyantree.com__mexico-mayakoba-dining.md</t>
  </si>
  <si>
    <t xml:space="preserve">output/pages/169_banyan-tree-maldives-vabbinfaru/dining__banyantree.com__mexico-mayakoba-dining.md</t>
  </si>
  <si>
    <t xml:space="preserve">https://www.banyantree.com/mexico/mayakoba/experiences/discover-the-riviera-mayas-cenotes-ruins</t>
  </si>
  <si>
    <t xml:space="preserve">Nature &amp; Culture In Riviera Maya | Mayakoba - Banyan Tree Hotels and Resorts</t>
  </si>
  <si>
    <t xml:space="preserve">output/pages/096_dhawa-ihuru/excursions__banyantree.com__mexico-mayakoba-experiences-discover-the-riviera-mayas-cenot.md</t>
  </si>
  <si>
    <t xml:space="preserve">output/pages/169_banyan-tree-maldives-vabbinfaru/excursions__banyantree.com__mexico-mayakoba-experiences-discover-the-riviera-mayas-cenot.md</t>
  </si>
  <si>
    <t xml:space="preserve">https://www.banyantree.com/mexico/mayakoba/blog</t>
  </si>
  <si>
    <t xml:space="preserve">Mayakoba Travel Blog | Banyan Tree Hotels &amp; Resorts</t>
  </si>
  <si>
    <t xml:space="preserve">output/pages/096_dhawa-ihuru/overview__banyantree.com__mexico-mayakoba-blog.md</t>
  </si>
  <si>
    <t xml:space="preserve">output/pages/169_banyan-tree-maldives-vabbinfaru/overview__banyantree.com__mexico-mayakoba-blog.md</t>
  </si>
  <si>
    <t xml:space="preserve">https://www.banyantree.com/mexico/mayakoba/sustainability</t>
  </si>
  <si>
    <t xml:space="preserve">Mayakoba Hotel Sustainability | Banyan Tree Mayakoba</t>
  </si>
  <si>
    <t xml:space="preserve">output/pages/096_dhawa-ihuru/sustainability__banyantree.com__mexico-mayakoba-sustainability.md</t>
  </si>
  <si>
    <t xml:space="preserve">output/pages/169_banyan-tree-maldives-vabbinfaru/sustainability__banyantree.com__mexico-mayakoba-sustainability.md</t>
  </si>
  <si>
    <t xml:space="preserve">https://www.banyantree.com/mexico/mayakoba/offers/summer-never-ends</t>
  </si>
  <si>
    <t xml:space="preserve">Summer Never Ends Hotel Offer | Banyan Tree Mayakoba</t>
  </si>
  <si>
    <t xml:space="preserve">output/pages/096_dhawa-ihuru/offers__banyantree.com__mexico-mayakoba-offers-summer-never-ends.md</t>
  </si>
  <si>
    <t xml:space="preserve">output/pages/169_banyan-tree-maldives-vabbinfaru/offers__banyantree.com__mexico-mayakoba-offers-summer-never-ends.md</t>
  </si>
  <si>
    <t xml:space="preserve">https://www.banyantree.com/mexico/mayakoba/accommodation/three-bedroom-family-residence</t>
  </si>
  <si>
    <t xml:space="preserve">Three-Bedroom Family Residence | Banyan Tree Mayakoba</t>
  </si>
  <si>
    <t xml:space="preserve">output/pages/096_dhawa-ihuru/kids__banyantree.com__mexico-mayakoba-accommodation-three-bedroom-family-residence.md</t>
  </si>
  <si>
    <t xml:space="preserve">output/pages/169_banyan-tree-maldives-vabbinfaru/kids__banyantree.com__mexico-mayakoba-accommodation-three-bedroom-family-residence.md</t>
  </si>
  <si>
    <t xml:space="preserve">https://www.banyantree.com/mexico/mayakoba/meetings-and-events</t>
  </si>
  <si>
    <t xml:space="preserve">Mayakoba Meeting &amp; Event Venues | Banyan Tree Mayakoba</t>
  </si>
  <si>
    <t xml:space="preserve">output/pages/096_dhawa-ihuru/events__banyantree.com__mexico-mayakoba-meetings-and-events.md</t>
  </si>
  <si>
    <t xml:space="preserve">output/pages/169_banyan-tree-maldives-vabbinfaru/events__banyantree.com__mexico-mayakoba-meetings-and-events.md</t>
  </si>
  <si>
    <t xml:space="preserve">https://www.banyantree.com/mexico/mayakoba/experiences/special-events</t>
  </si>
  <si>
    <t xml:space="preserve">Local Festivals And Attractions in Mayakoba - Banyan Tree Hotels and Resorts</t>
  </si>
  <si>
    <t xml:space="preserve">output/pages/096_dhawa-ihuru/events__banyantree.com__mexico-mayakoba-experiences-special-events.md</t>
  </si>
  <si>
    <t xml:space="preserve">output/pages/169_banyan-tree-maldives-vabbinfaru/events__banyantree.com__mexico-mayakoba-experiences-special-events.md</t>
  </si>
  <si>
    <t xml:space="preserve">https://www.banyantree.com/china/shanghai-on-the-bund/experiences</t>
  </si>
  <si>
    <t xml:space="preserve">Attractions &amp; Experiences | Banyan Tree Shanghai On The Bund</t>
  </si>
  <si>
    <t xml:space="preserve">output/pages/096_dhawa-ihuru/excursions__banyantree.com__china-shanghai-on-the-bund-experiences.md</t>
  </si>
  <si>
    <t xml:space="preserve">output/pages/169_banyan-tree-maldives-vabbinfaru/excursions__banyantree.com__china-shanghai-on-the-bund-experiences.md</t>
  </si>
  <si>
    <t xml:space="preserve">https://www.banyantree.com/china/shanghai-on-the-bund/location</t>
  </si>
  <si>
    <t xml:space="preserve">How to Get To the Bund Shanghai | Banyan Tree Shanghai</t>
  </si>
  <si>
    <t xml:space="preserve">output/pages/096_dhawa-ihuru/transfers__banyantree.com__china-shanghai-on-the-bund-location.md</t>
  </si>
  <si>
    <t xml:space="preserve">output/pages/169_banyan-tree-maldives-vabbinfaru/transfers__banyantree.com__china-shanghai-on-the-bund-location.md</t>
  </si>
  <si>
    <t xml:space="preserve">https://www.banyantree.com/china/shanghai-on-the-bund/accommodation/grand-riverside-suite</t>
  </si>
  <si>
    <t xml:space="preserve">Grand Riverside Suite in Shanghai on the bund - Banyan Tree Hotels and Resorts</t>
  </si>
  <si>
    <t xml:space="preserve">output/pages/096_dhawa-ihuru/villas__banyantree.com__china-shanghai-on-the-bund-accommodation-grand-riverside-sui.md</t>
  </si>
  <si>
    <t xml:space="preserve">output/pages/169_banyan-tree-maldives-vabbinfaru/villas__banyantree.com__china-shanghai-on-the-bund-accommodation-grand-riverside-sui.md</t>
  </si>
  <si>
    <t xml:space="preserve">https://www.banyantree.com/china/shanghai-on-the-bund/offers</t>
  </si>
  <si>
    <t xml:space="preserve">Luxury Hotel Offers &amp; Deals | Banyan Tree Shanghai</t>
  </si>
  <si>
    <t xml:space="preserve">output/pages/096_dhawa-ihuru/offers__banyantree.com__china-shanghai-on-the-bund-offers.md</t>
  </si>
  <si>
    <t xml:space="preserve">output/pages/169_banyan-tree-maldives-vabbinfaru/offers__banyantree.com__china-shanghai-on-the-bund-offers.md</t>
  </si>
  <si>
    <t xml:space="preserve">https://www.banyantree.com/china</t>
  </si>
  <si>
    <t xml:space="preserve">Explore Banyan Tree Resorts in China | Hotels in China</t>
  </si>
  <si>
    <t xml:space="preserve">output/pages/096_dhawa-ihuru/overview__banyantree.com__china.md</t>
  </si>
  <si>
    <t xml:space="preserve">output/pages/169_banyan-tree-maldives-vabbinfaru/overview__banyantree.com__china.md</t>
  </si>
  <si>
    <t xml:space="preserve">https://www.banyantree.com/china/shanghai-on-the-bund/weddings-honeymoons</t>
  </si>
  <si>
    <t xml:space="preserve">Luxury Shanghai Wedding Venue &amp; Honeymoon | Banyan Tree Shanghai</t>
  </si>
  <si>
    <t xml:space="preserve">output/pages/096_dhawa-ihuru/wedding__banyantree.com__china-shanghai-on-the-bund-weddings-honeymoons.md</t>
  </si>
  <si>
    <t xml:space="preserve">output/pages/169_banyan-tree-maldives-vabbinfaru/wedding__banyantree.com__china-shanghai-on-the-bund-weddings-honeymoons.md</t>
  </si>
  <si>
    <t xml:space="preserve">https://www.banyantree.com/china/shanghai-on-the-bund/accommodation/grand-bund-suite</t>
  </si>
  <si>
    <t xml:space="preserve">Grand Bund Suite in Shanghai on the bund - Banyan Tree Hotels and Resorts</t>
  </si>
  <si>
    <t xml:space="preserve">output/pages/096_dhawa-ihuru/villas__banyantree.com__china-shanghai-on-the-bund-accommodation-grand-bund-suite.md</t>
  </si>
  <si>
    <t xml:space="preserve">output/pages/169_banyan-tree-maldives-vabbinfaru/villas__banyantree.com__china-shanghai-on-the-bund-accommodation-grand-bund-suite.md</t>
  </si>
  <si>
    <t xml:space="preserve">https://www.banyantree.com/china/shanghai-on-the-bund/accommodation</t>
  </si>
  <si>
    <t xml:space="preserve">Luxury Riverside Suites and Rooms in Shanghai | Banyan Tree Shanghai</t>
  </si>
  <si>
    <t xml:space="preserve">output/pages/096_dhawa-ihuru/villas__banyantree.com__china-shanghai-on-the-bund-accommodation.md</t>
  </si>
  <si>
    <t xml:space="preserve">output/pages/169_banyan-tree-maldives-vabbinfaru/villas__banyantree.com__china-shanghai-on-the-bund-accommodation.md</t>
  </si>
  <si>
    <t xml:space="preserve">https://www.banyantree.com/china/shanghai-on-the-bund/meetings-and-events</t>
  </si>
  <si>
    <t xml:space="preserve">Shanghai Hotel Meetings &amp; Events Venue | Banyan Tree Shanghai</t>
  </si>
  <si>
    <t xml:space="preserve">output/pages/096_dhawa-ihuru/events__banyantree.com__china-shanghai-on-the-bund-meetings-and-events.md</t>
  </si>
  <si>
    <t xml:space="preserve">output/pages/169_banyan-tree-maldives-vabbinfaru/events__banyantree.com__china-shanghai-on-the-bund-meetings-and-events.md</t>
  </si>
  <si>
    <t xml:space="preserve">https://www.banyantree.com/china/shanghai-on-the-bund/experiences/local-attractions</t>
  </si>
  <si>
    <t xml:space="preserve">Shanghai Tourist Attractions &amp; Experiences | Banyan Tree Shanghai</t>
  </si>
  <si>
    <t xml:space="preserve">output/pages/096_dhawa-ihuru/excursions__banyantree.com__china-shanghai-on-the-bund-experiences-local-attractions.md</t>
  </si>
  <si>
    <t xml:space="preserve">output/pages/169_banyan-tree-maldives-vabbinfaru/excursions__banyantree.com__china-shanghai-on-the-bund-experiences-local-attractions.md</t>
  </si>
  <si>
    <t xml:space="preserve">https://www.banyantree.com/china/shanghai-on-the-bund/accommodation/junior-riverside-suite</t>
  </si>
  <si>
    <t xml:space="preserve">Junior Riverside Suite in Shanghai on the bund - Banyan Tree Hotels and Resorts</t>
  </si>
  <si>
    <t xml:space="preserve">output/pages/096_dhawa-ihuru/kids__banyantree.com__china-shanghai-on-the-bund-accommodation-junior-riverside-su.md</t>
  </si>
  <si>
    <t xml:space="preserve">output/pages/169_banyan-tree-maldives-vabbinfaru/kids__banyantree.com__china-shanghai-on-the-bund-accommodation-junior-riverside-su.md</t>
  </si>
  <si>
    <t xml:space="preserve">https://www.banyantree.com/china/shanghai-on-the-bund/dining</t>
  </si>
  <si>
    <t xml:space="preserve">Rooftop Bars &amp; Restaurants with Bund View | Banyan Tree Shanghai</t>
  </si>
  <si>
    <t xml:space="preserve">output/pages/096_dhawa-ihuru/dining__banyantree.com__china-shanghai-on-the-bund-dining.md</t>
  </si>
  <si>
    <t xml:space="preserve">output/pages/169_banyan-tree-maldives-vabbinfaru/dining__banyantree.com__china-shanghai-on-the-bund-dining.md</t>
  </si>
  <si>
    <t xml:space="preserve">https://www.banyantree.com/china/shanghai-on-the-bund/gallery</t>
  </si>
  <si>
    <t xml:space="preserve">Shanghai Photo Gallery | Banyan Tree Hotels &amp; Resorts</t>
  </si>
  <si>
    <t xml:space="preserve">output/pages/096_dhawa-ihuru/downloads__banyantree.com__china-shanghai-on-the-bund-gallery.md</t>
  </si>
  <si>
    <t xml:space="preserve">output/pages/169_banyan-tree-maldives-vabbinfaru/downloads__banyantree.com__china-shanghai-on-the-bund-gallery.md</t>
  </si>
  <si>
    <t xml:space="preserve">https://www.banyantree.com/spa/banyan-tree-spa-shanghai-on-the-bund</t>
  </si>
  <si>
    <t xml:space="preserve">Shanghai Spa Retreat | Banyan Tree Spa Shanghai on the Bund</t>
  </si>
  <si>
    <t xml:space="preserve">output/pages/096_dhawa-ihuru/dining__banyantree.com__spa-banyan-tree-spa-shanghai-on-the-bund.md</t>
  </si>
  <si>
    <t xml:space="preserve">output/pages/169_banyan-tree-maldives-vabbinfaru/dining__banyantree.com__spa-banyan-tree-spa-shanghai-on-the-bund.md</t>
  </si>
  <si>
    <t xml:space="preserve">http://banyantree.com/china/shanghai-on-the-bund</t>
  </si>
  <si>
    <t xml:space="preserve">http://banyantree.com/thailand/krabi</t>
  </si>
  <si>
    <t xml:space="preserve">http://banyantree.com/meetings-and-events</t>
  </si>
  <si>
    <t xml:space="preserve">http://banyantree.com/privacy-policy</t>
  </si>
  <si>
    <t xml:space="preserve">http://banyantree.com/sustainability</t>
  </si>
  <si>
    <t xml:space="preserve">http://banyantree.com/banyan-tree-wellbeing-sanctuary</t>
  </si>
  <si>
    <t xml:space="preserve">http://banyantree.com/indonesia/bintan</t>
  </si>
  <si>
    <t xml:space="preserve">http://banyantree.com/thailand/phuket</t>
  </si>
  <si>
    <t xml:space="preserve">http://banyantree.com/cn</t>
  </si>
  <si>
    <t xml:space="preserve">http://banyantree.com/spa-wellbeing</t>
  </si>
  <si>
    <t xml:space="preserve">http://banyantree.com/singapore/mandai-rainforest-resort-by-banyan-tree</t>
  </si>
  <si>
    <t xml:space="preserve">http://banyantree.com/terms-and-conditions</t>
  </si>
  <si>
    <t xml:space="preserve">http://banyantree.com/experiences</t>
  </si>
  <si>
    <t xml:space="preserve">http://banyantree.com/vietnam/lang-co</t>
  </si>
  <si>
    <t xml:space="preserve">http://banyantree.com/ko</t>
  </si>
  <si>
    <t xml:space="preserve">http://banyantree.com/mexico/mayakoba</t>
  </si>
  <si>
    <t xml:space="preserve">http://banyantree.com/residences</t>
  </si>
  <si>
    <t xml:space="preserve">http://banyantree.com/best-price-guarantee</t>
  </si>
  <si>
    <t xml:space="preserve">http://banyantree.com/thailand/samui</t>
  </si>
  <si>
    <t xml:space="preserve">http://banyantree.com/mexico/cabo-marques</t>
  </si>
  <si>
    <t xml:space="preserve">http://banyantree.com/hotels</t>
  </si>
  <si>
    <t xml:space="preserve">http://banyantree.com/offers</t>
  </si>
  <si>
    <t xml:space="preserve">http://banyantree.com/thailand/bangkok</t>
  </si>
  <si>
    <t xml:space="preserve">http://banyantree.com/under-the-banyan-tree</t>
  </si>
  <si>
    <t xml:space="preserve">http://banyantree.com/dining</t>
  </si>
  <si>
    <t xml:space="preserve">http://banyantree.com/</t>
  </si>
  <si>
    <t xml:space="preserve">http://banyantree.com/our-brand-story</t>
  </si>
  <si>
    <t xml:space="preserve">http://banyantree.com/japan/kyoto</t>
  </si>
  <si>
    <t xml:space="preserve">http://banyantree.com/maldives/vabbinfaru</t>
  </si>
  <si>
    <t xml:space="preserve">http://banyantree.com/contact-us</t>
  </si>
  <si>
    <t xml:space="preserve">https://www.banyantree.com/ko/best-price-guarantee</t>
  </si>
  <si>
    <r>
      <rPr>
        <sz val="11"/>
        <color theme="1"/>
        <rFont val="WenQuanYi Zen Hei"/>
        <family val="2"/>
      </rPr>
      <t xml:space="preserve">최저 가격 보장 </t>
    </r>
    <r>
      <rPr>
        <sz val="11"/>
        <color theme="1"/>
        <rFont val="Calibri"/>
        <family val="2"/>
        <charset val="1"/>
      </rPr>
      <t xml:space="preserve">- </t>
    </r>
    <r>
      <rPr>
        <sz val="11"/>
        <color theme="1"/>
        <rFont val="WenQuanYi Zen Hei"/>
        <family val="2"/>
      </rPr>
      <t xml:space="preserve">반얀트리</t>
    </r>
  </si>
  <si>
    <t xml:space="preserve">output/pages/096_dhawa-ihuru/other__banyantree.com__ko-best-price-guarantee.md</t>
  </si>
  <si>
    <t xml:space="preserve">output/pages/169_banyan-tree-maldives-vabbinfaru/other__banyantree.com__ko-best-price-guarantee.md</t>
  </si>
  <si>
    <t xml:space="preserve">http://www.banyantree.com</t>
  </si>
  <si>
    <t xml:space="preserve">https://www.banyantree.com/cn/best-price-guarantee</t>
  </si>
  <si>
    <r>
      <rPr>
        <sz val="11"/>
        <color theme="1"/>
        <rFont val="WenQuanYi Zen Hei"/>
        <family val="2"/>
      </rPr>
      <t xml:space="preserve">优享价格保证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</si>
  <si>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output/pages/096_dhawa-ihuru/other__banyantree.com__cn-best-price-guarantee.md</t>
  </si>
  <si>
    <t xml:space="preserve">output/pages/169_banyan-tree-maldives-vabbinfaru/other__banyantree.com__cn-best-price-guarantee.md</t>
  </si>
  <si>
    <t xml:space="preserve">https://www.banyantree.com</t>
  </si>
  <si>
    <t xml:space="preserve">https://www.banyantree.com/cn/contact-us</t>
  </si>
  <si>
    <r>
      <rPr>
        <sz val="11"/>
        <color theme="1"/>
        <rFont val="WenQuanYi Zen Hei"/>
        <family val="2"/>
      </rPr>
      <t xml:space="preserve">联系我们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</si>
  <si>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output/pages/096_dhawa-ihuru/other__banyantree.com__cn-contact-us.md</t>
  </si>
  <si>
    <t xml:space="preserve">output/pages/169_banyan-tree-maldives-vabbinfaru/other__banyantree.com__cn-contact-us.md</t>
  </si>
  <si>
    <t xml:space="preserve">https://www.banyantree.com/ko/contact-us</t>
  </si>
  <si>
    <r>
      <rPr>
        <sz val="11"/>
        <color theme="1"/>
        <rFont val="WenQuanYi Zen Hei"/>
        <family val="2"/>
      </rPr>
      <t xml:space="preserve">문의하기 </t>
    </r>
    <r>
      <rPr>
        <sz val="11"/>
        <color theme="1"/>
        <rFont val="Calibri"/>
        <family val="2"/>
        <charset val="1"/>
      </rPr>
      <t xml:space="preserve">- </t>
    </r>
    <r>
      <rPr>
        <sz val="11"/>
        <color theme="1"/>
        <rFont val="WenQuanYi Zen Hei"/>
        <family val="2"/>
      </rPr>
      <t xml:space="preserve">반얀트리 호텔 및 리조트</t>
    </r>
  </si>
  <si>
    <t xml:space="preserve">output/pages/096_dhawa-ihuru/other__banyantree.com__ko-contact-us.md</t>
  </si>
  <si>
    <t xml:space="preserve">output/pages/169_banyan-tree-maldives-vabbinfaru/other__banyantree.com__ko-contact-us.md</t>
  </si>
  <si>
    <t xml:space="preserve">https://www.banyantree.com/article/festive-feasts-for-everyone</t>
  </si>
  <si>
    <t xml:space="preserve">Festive Feasts For Everyone | Banyan Tree Hotels and Resorts</t>
  </si>
  <si>
    <t xml:space="preserve">output/pages/096_dhawa-ihuru/overview__banyantree.com__article-festive-feasts-for-everyone.md</t>
  </si>
  <si>
    <t xml:space="preserve">output/pages/169_banyan-tree-maldives-vabbinfaru/overview__banyantree.com__article-festive-feasts-for-everyone.md</t>
  </si>
  <si>
    <t xml:space="preserve">https://www.banyantree.com/the-healer-of-iringa</t>
  </si>
  <si>
    <t xml:space="preserve">The Healer of Iringa: Between the Mountain and the Tree | Banyan Tree Hotels and Resorts</t>
  </si>
  <si>
    <t xml:space="preserve">output/pages/096_dhawa-ihuru/overview__banyantree.com__the-healer-of-iringa.md</t>
  </si>
  <si>
    <t xml:space="preserve">output/pages/169_banyan-tree-maldives-vabbinfaru/overview__banyantree.com__the-healer-of-iringa.md</t>
  </si>
  <si>
    <t xml:space="preserve">https://www.banyantree.com/article/experience-alula</t>
  </si>
  <si>
    <t xml:space="preserve">Experience AlUla | Banyan Tree Hotels and Resorts</t>
  </si>
  <si>
    <t xml:space="preserve">output/pages/096_dhawa-ihuru/excursions__banyantree.com__article-experience-alula.md</t>
  </si>
  <si>
    <t xml:space="preserve">output/pages/169_banyan-tree-maldives-vabbinfaru/excursions__banyantree.com__article-experience-alula.md</t>
  </si>
  <si>
    <t xml:space="preserve">https://www.banyantree.com/ko/under-the-banyan-tree</t>
  </si>
  <si>
    <r>
      <rPr>
        <sz val="11"/>
        <color theme="1"/>
        <rFont val="Calibri"/>
        <family val="2"/>
        <charset val="1"/>
      </rPr>
      <t xml:space="preserve">Under the Banyan Tree - </t>
    </r>
    <r>
      <rPr>
        <sz val="11"/>
        <color theme="1"/>
        <rFont val="WenQuanYi Zen Hei"/>
        <family val="2"/>
      </rPr>
      <t xml:space="preserve">반얀트리</t>
    </r>
  </si>
  <si>
    <t xml:space="preserve">output/pages/096_dhawa-ihuru/other__banyantree.com__ko-under-the-banyan-tree.md</t>
  </si>
  <si>
    <t xml:space="preserve">output/pages/169_banyan-tree-maldives-vabbinfaru/other__banyantree.com__ko-under-the-banyan-tree.md</t>
  </si>
  <si>
    <t xml:space="preserve">https://www.banyantree.com/cn/under-the-banyan-tree</t>
  </si>
  <si>
    <r>
      <rPr>
        <sz val="11"/>
        <color theme="1"/>
        <rFont val="WenQuanYi Zen Hei"/>
        <family val="2"/>
      </rPr>
      <t xml:space="preserve">心系悦榕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</si>
  <si>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output/pages/096_dhawa-ihuru/other__banyantree.com__cn-under-the-banyan-tree.md</t>
  </si>
  <si>
    <t xml:space="preserve">output/pages/169_banyan-tree-maldives-vabbinfaru/other__banyantree.com__cn-under-the-banyan-tree.md</t>
  </si>
  <si>
    <t xml:space="preserve">https://www.banyantree.com/beekeeping-in-urban-singapore-resort</t>
  </si>
  <si>
    <t xml:space="preserve">A Beekeeper in a Concrete Jungle | Banyan Tree Hotels and Resorts</t>
  </si>
  <si>
    <t xml:space="preserve">output/pages/096_dhawa-ihuru/overview__banyantree.com__beekeeping-in-urban-singapore-resort.md</t>
  </si>
  <si>
    <t xml:space="preserve">output/pages/169_banyan-tree-maldives-vabbinfaru/overview__banyantree.com__beekeeping-in-urban-singapore-resort.md</t>
  </si>
  <si>
    <t xml:space="preserve">https://www.banyantree.com/article/8-ways-to-live-and-travel-well</t>
  </si>
  <si>
    <t xml:space="preserve">8 Ways To Live And Travel Well | Banyan Tree Hotels and Resorts</t>
  </si>
  <si>
    <t xml:space="preserve">output/pages/096_dhawa-ihuru/overview__banyantree.com__article-8-ways-to-live-and-travel-well.md</t>
  </si>
  <si>
    <t xml:space="preserve">output/pages/169_banyan-tree-maldives-vabbinfaru/overview__banyantree.com__article-8-ways-to-live-and-travel-well.md</t>
  </si>
  <si>
    <t xml:space="preserve">https://www.banyantree.com/article/a-weeks-itinerary-in-bali</t>
  </si>
  <si>
    <t xml:space="preserve">A week's Itinerary In Bali | Banyan Tree Hotels and Resorts</t>
  </si>
  <si>
    <t xml:space="preserve">output/pages/096_dhawa-ihuru/overview__banyantree.com__article-a-weeks-itinerary-in-bali.md</t>
  </si>
  <si>
    <t xml:space="preserve">output/pages/169_banyan-tree-maldives-vabbinfaru/overview__banyantree.com__article-a-weeks-itinerary-in-bali.md</t>
  </si>
  <si>
    <t xml:space="preserve">https://www.banyantree.com/article/where-earth-touches-sky</t>
  </si>
  <si>
    <t xml:space="preserve">Where Earth Touches Sky | Banyan Tree Hotels and Resorts</t>
  </si>
  <si>
    <t xml:space="preserve">output/pages/096_dhawa-ihuru/overview__banyantree.com__article-where-earth-touches-sky.md</t>
  </si>
  <si>
    <t xml:space="preserve">output/pages/169_banyan-tree-maldives-vabbinfaru/overview__banyantree.com__article-where-earth-touches-sky.md</t>
  </si>
  <si>
    <t xml:space="preserve">https://www.cenizaro.com/</t>
  </si>
  <si>
    <t xml:space="preserve">Cenizaro Hotels &amp; Resorts | Luxury Hotels &amp; Resorts</t>
  </si>
  <si>
    <t xml:space="preserve">output/pages/019_the-residence-maldives/overview__cenizaro.com__home.md</t>
  </si>
  <si>
    <t xml:space="preserve">output/pages/020_the-residence-maldives-at-dhigurah/overview__cenizaro.com__home.md</t>
  </si>
  <si>
    <t xml:space="preserve">https://www.cenizaro.com/theresidence/mauritius/offers/indulgence-packages</t>
  </si>
  <si>
    <t xml:space="preserve">Mauritius Offers | Indulgence Packages | The Residence Mauritius</t>
  </si>
  <si>
    <t xml:space="preserve">output/pages/019_the-residence-maldives/villas__cenizaro.com__theresidence-mauritius-offers-indulgence-packages.md</t>
  </si>
  <si>
    <t xml:space="preserve">output/pages/020_the-residence-maldives-at-dhigurah/villas__cenizaro.com__theresidence-mauritius-offers-indulgence-packages.md</t>
  </si>
  <si>
    <t xml:space="preserve">https://www.cenizaro.com/theresidence/mauritius/destination/travel-tips</t>
  </si>
  <si>
    <t xml:space="preserve">Mauritius Travel Tips | The Residence Mauritius Travel Tips</t>
  </si>
  <si>
    <t xml:space="preserve">output/pages/019_the-residence-maldives/villas__cenizaro.com__theresidence-mauritius-destination-travel-tips.md</t>
  </si>
  <si>
    <t xml:space="preserve">output/pages/020_the-residence-maldives-at-dhigurah/villas__cenizaro.com__theresidence-mauritius-destination-travel-tips.md</t>
  </si>
  <si>
    <t xml:space="preserve">https://www.cenizaro.com/lamaisonarabe/riadelegancia/offers</t>
  </si>
  <si>
    <t xml:space="preserve">Marrakech Hotel Deals | Riad Elegancia Marrakesh | Offers</t>
  </si>
  <si>
    <t xml:space="preserve">output/pages/019_the-residence-maldives/offers__cenizaro.com__lamaisonarabe-riadelegancia-offers.md</t>
  </si>
  <si>
    <t xml:space="preserve">output/pages/020_the-residence-maldives-at-dhigurah/offers__cenizaro.com__lamaisonarabe-riadelegancia-offers.md</t>
  </si>
  <si>
    <t xml:space="preserve">https://www.cenizaro.com/media/press/2019/spiceupyourlifetrz</t>
  </si>
  <si>
    <t xml:space="preserve">Spice Up Your Life on the Island of Zanzibar</t>
  </si>
  <si>
    <t xml:space="preserve">output/pages/019_the-residence-maldives/dining__cenizaro.com__media-press-2019-spiceupyourlifetrz.md</t>
  </si>
  <si>
    <t xml:space="preserve">output/pages/020_the-residence-maldives-at-dhigurah/dining__cenizaro.com__media-press-2019-spiceupyourlifetrz.md</t>
  </si>
  <si>
    <t xml:space="preserve">output/pages/019_the-residence-maldives/diving__cenizaro.com__theresidence-maldives-dg-destination-itineraries.md</t>
  </si>
  <si>
    <t xml:space="preserve">https://www.cenizaro.com/theresidence/tunis/accommodation/sea-view-suite</t>
  </si>
  <si>
    <t xml:space="preserve">Hotels Tunis Tunisia | Sea View Suite | The Residence Tunis</t>
  </si>
  <si>
    <t xml:space="preserve">output/pages/019_the-residence-maldives/villas__cenizaro.com__theresidence-tunis-accommodation-sea-view-suite.md</t>
  </si>
  <si>
    <t xml:space="preserve">output/pages/020_the-residence-maldives-at-dhigurah/villas__cenizaro.com__theresidence-tunis-accommodation-sea-view-suite.md</t>
  </si>
  <si>
    <t xml:space="preserve">https://www.cenizaro.com/theresidence/tunis-dz/events/catering</t>
  </si>
  <si>
    <t xml:space="preserve">Catering in Tunis | Catering | The Residence Douz</t>
  </si>
  <si>
    <t xml:space="preserve">output/pages/019_the-residence-maldives/events__cenizaro.com__theresidence-tunis-dz-events-catering.md</t>
  </si>
  <si>
    <t xml:space="preserve">output/pages/020_the-residence-maldives-at-dhigurah/events__cenizaro.com__theresidence-tunis-dz-events-catering.md</t>
  </si>
  <si>
    <t xml:space="preserve">https://www.cenizaro.com/theresidence/tunis/experiences/ode-to-the-olive</t>
  </si>
  <si>
    <t xml:space="preserve">Tunisian Olive Oil | The Residence Tunis | Ode to The Olive</t>
  </si>
  <si>
    <t xml:space="preserve">output/pages/019_the-residence-maldives/excursions__cenizaro.com__theresidence-tunis-experiences-ode-to-the-olive.md</t>
  </si>
  <si>
    <t xml:space="preserve">output/pages/020_the-residence-maldives-at-dhigurah/excursions__cenizaro.com__theresidence-tunis-experiences-ode-to-the-olive.md</t>
  </si>
  <si>
    <t xml:space="preserve">https://www.cenizaro.com/media/press/2020</t>
  </si>
  <si>
    <t xml:space="preserve">output/pages/019_the-residence-maldives/downloads__cenizaro.com__media-press-2020.md</t>
  </si>
  <si>
    <t xml:space="preserve">output/pages/020_the-residence-maldives-at-dhigurah/downloads__cenizaro.com__media-press-2020.md</t>
  </si>
  <si>
    <t xml:space="preserve">https://www.cenizaro.com/theresidence/mauritius/dining/the-bar</t>
  </si>
  <si>
    <t xml:space="preserve">Bars in Mauritius | The Residence Mauritius | The Bar</t>
  </si>
  <si>
    <t xml:space="preserve">output/pages/019_the-residence-maldives/dining__cenizaro.com__theresidence-mauritius-dining-the-bar.md</t>
  </si>
  <si>
    <t xml:space="preserve">output/pages/020_the-residence-maldives-at-dhigurah/dining__cenizaro.com__theresidence-mauritius-dining-the-bar.md</t>
  </si>
  <si>
    <t xml:space="preserve">https://www.cenizaro.com/offers/solo-soulcations</t>
  </si>
  <si>
    <t xml:space="preserve">output/pages/019_the-residence-maldives/offers__cenizaro.com__offers-solo-soulcations.md</t>
  </si>
  <si>
    <t xml:space="preserve">output/pages/020_the-residence-maldives-at-dhigurah/offers__cenizaro.com__offers-solo-soulcations.md</t>
  </si>
  <si>
    <t xml:space="preserve">https://www.cenizaro.com/media/press-clippings</t>
  </si>
  <si>
    <t xml:space="preserve">Press Clippings</t>
  </si>
  <si>
    <t xml:space="preserve">output/pages/019_the-residence-maldives/downloads__cenizaro.com__media-press-clippings.md</t>
  </si>
  <si>
    <t xml:space="preserve">output/pages/020_the-residence-maldives-at-dhigurah/downloads__cenizaro.com__media-press-clippings.md</t>
  </si>
  <si>
    <t xml:space="preserve">https://www.cenizaro.com/lamaisonarabe/riadelegancia/dining/gourmet-journeys</t>
  </si>
  <si>
    <t xml:space="preserve">Mediterranean Cuisine Marrakech | Gourmet Journeys at Riad</t>
  </si>
  <si>
    <t xml:space="preserve">output/pages/019_the-residence-maldives/dining__cenizaro.com__lamaisonarabe-riadelegancia-dining-gourmet-journeys.md</t>
  </si>
  <si>
    <t xml:space="preserve">output/pages/020_the-residence-maldives-at-dhigurah/dining__cenizaro.com__lamaisonarabe-riadelegancia-dining-gourmet-journeys.md</t>
  </si>
  <si>
    <t xml:space="preserve">https://www.cenizaro.com/sitemap</t>
  </si>
  <si>
    <t xml:space="preserve">Cenizaro | Sitemap | Cenizaro Hotels &amp; Resorts</t>
  </si>
  <si>
    <t xml:space="preserve">output/pages/019_the-residence-maldives/overview__cenizaro.com__sitemap.md</t>
  </si>
  <si>
    <t xml:space="preserve">output/pages/020_the-residence-maldives-at-dhigurah/overview__cenizaro.com__sitemap.md</t>
  </si>
  <si>
    <t xml:space="preserve">https://www.cenizaro.com/about/sustainability/pack-for-hope</t>
  </si>
  <si>
    <t xml:space="preserve">Pack for Hope by Cenizaro</t>
  </si>
  <si>
    <t xml:space="preserve">output/pages/019_the-residence-maldives/sustainability__cenizaro.com__about-sustainability-pack-for-hope.md</t>
  </si>
  <si>
    <t xml:space="preserve">output/pages/020_the-residence-maldives-at-dhigurah/sustainability__cenizaro.com__about-sustainability-pack-for-hope.md</t>
  </si>
  <si>
    <t xml:space="preserve">https://www.cenizaro.com/lamaisonarabe/marrakech/experiences/instagram-expedition</t>
  </si>
  <si>
    <t xml:space="preserve">Marrakech Instagram Spots | La Maison | Instagram Expedition</t>
  </si>
  <si>
    <t xml:space="preserve">output/pages/019_the-residence-maldives/excursions__cenizaro.com__lamaisonarabe-marrakech-experiences-instagram-expedition.md</t>
  </si>
  <si>
    <t xml:space="preserve">output/pages/020_the-residence-maldives-at-dhigurah/excursions__cenizaro.com__lamaisonarabe-marrakech-experiences-instagram-expedition.md</t>
  </si>
  <si>
    <t xml:space="preserve">https://www.cenizaro.com/lamaisonarabe/marrakech/offers</t>
  </si>
  <si>
    <t xml:space="preserve">Morocco Holiday Deals | La Maison Arabe Marrakech | Offers</t>
  </si>
  <si>
    <t xml:space="preserve">output/pages/019_the-residence-maldives/offers__cenizaro.com__lamaisonarabe-marrakech-offers.md</t>
  </si>
  <si>
    <t xml:space="preserve">output/pages/020_the-residence-maldives-at-dhigurah/offers__cenizaro.com__lamaisonarabe-marrakech-offers.md</t>
  </si>
  <si>
    <t xml:space="preserve">output/pages/020_the-residence-maldives-at-dhigurah/dining__cenizaro.com__theresidence-maldives-fm-dining-private-dining.md</t>
  </si>
  <si>
    <t xml:space="preserve">https://www.cenizaro.com/media/press/2013/an-african-holiday</t>
  </si>
  <si>
    <t xml:space="preserve">An African Holiday With All The Trimmings The Residence Zanzibar Launches A New All-Inclusive Package</t>
  </si>
  <si>
    <t xml:space="preserve">output/pages/019_the-residence-maldives/dining__cenizaro.com__media-press-2013-an-african-holiday.md</t>
  </si>
  <si>
    <t xml:space="preserve">output/pages/020_the-residence-maldives-at-dhigurah/dining__cenizaro.com__media-press-2013-an-african-holiday.md</t>
  </si>
  <si>
    <t xml:space="preserve">https://www.cenizaro.com/theresidence/tunis-dz/about/guest-services</t>
  </si>
  <si>
    <t xml:space="preserve">About - Guest Services</t>
  </si>
  <si>
    <t xml:space="preserve">output/pages/019_the-residence-maldives/villas__cenizaro.com__theresidence-tunis-dz-about-guest-services.md</t>
  </si>
  <si>
    <t xml:space="preserve">output/pages/020_the-residence-maldives-at-dhigurah/villas__cenizaro.com__theresidence-tunis-dz-about-guest-services.md</t>
  </si>
  <si>
    <t xml:space="preserve">https://www.cenizaro.com/theresidence/zanzibar/about/activities</t>
  </si>
  <si>
    <t xml:space="preserve">Luxury Hotels in Zanzibar | Water Sports &amp; Other Activities</t>
  </si>
  <si>
    <t xml:space="preserve">output/pages/019_the-residence-maldives/dining__cenizaro.com__theresidence-zanzibar-about-activities.md</t>
  </si>
  <si>
    <t xml:space="preserve">output/pages/020_the-residence-maldives-at-dhigurah/dining__cenizaro.com__theresidence-zanzibar-about-activities.md</t>
  </si>
  <si>
    <t xml:space="preserve">https://www.cenizaro.com/theresidence/zanzibar/offers/romance-package</t>
  </si>
  <si>
    <t xml:space="preserve">Zanzibar Couple Packages | The Residence Zanzibar</t>
  </si>
  <si>
    <t xml:space="preserve">output/pages/019_the-residence-maldives/wedding__cenizaro.com__theresidence-zanzibar-offers-romance-package.md</t>
  </si>
  <si>
    <t xml:space="preserve">output/pages/020_the-residence-maldives-at-dhigurah/wedding__cenizaro.com__theresidence-zanzibar-offers-romance-package.md</t>
  </si>
  <si>
    <t xml:space="preserve">https://www.cenizaro.com/media/press/2015/sales-appointments</t>
  </si>
  <si>
    <t xml:space="preserve">Cenizaro Hotels &amp; Resorts Strengthens Its Sales Force  With Two New Appointments</t>
  </si>
  <si>
    <t xml:space="preserve">output/pages/019_the-residence-maldives/downloads__cenizaro.com__media-press-2015-sales-appointments.md</t>
  </si>
  <si>
    <t xml:space="preserve">output/pages/020_the-residence-maldives-at-dhigurah/downloads__cenizaro.com__media-press-2015-sales-appointments.md</t>
  </si>
  <si>
    <t xml:space="preserve">https://www.cenizaro.com/media/press/2017/bruce-bowan-general-manager-zanzibar</t>
  </si>
  <si>
    <t xml:space="preserve">Bruce Bowan appointed General Manager - The Residence Zanzibar</t>
  </si>
  <si>
    <t xml:space="preserve">output/pages/019_the-residence-maldives/dining__cenizaro.com__media-press-2017-bruce-bowan-general-manager-zanzibar.md</t>
  </si>
  <si>
    <t xml:space="preserve">output/pages/020_the-residence-maldives-at-dhigurah/dining__cenizaro.com__media-press-2017-bruce-bowan-general-manager-zanzibar.md</t>
  </si>
  <si>
    <t xml:space="preserve">https://www.cenizaro.com/theresidence/zanzibar/accommodation/luxury-garden-pool-villas</t>
  </si>
  <si>
    <t xml:space="preserve">Zanzibar Luxury Villas | Luxury Garden Pool Villas</t>
  </si>
  <si>
    <t xml:space="preserve">output/pages/019_the-residence-maldives/dining__cenizaro.com__theresidence-zanzibar-accommodation-luxury-garden-pool-villa.md</t>
  </si>
  <si>
    <t xml:space="preserve">output/pages/020_the-residence-maldives-at-dhigurah/dining__cenizaro.com__theresidence-zanzibar-accommodation-luxury-garden-pool-villa.md</t>
  </si>
  <si>
    <t xml:space="preserve">https://www.cenizaro.com/media/press/2021/riad-elegancia</t>
  </si>
  <si>
    <t xml:space="preserve">Introducing Riad Elegancia, Marrakech, a new property for Cenizaro Hotels &amp; Resorts</t>
  </si>
  <si>
    <t xml:space="preserve">output/pages/019_the-residence-maldives/downloads__cenizaro.com__media-press-2021-riad-elegancia.md</t>
  </si>
  <si>
    <t xml:space="preserve">output/pages/020_the-residence-maldives-at-dhigurah/downloads__cenizaro.com__media-press-2021-riad-elegancia.md</t>
  </si>
  <si>
    <t xml:space="preserve">https://www.cenizaro.com/theresidence/bintan/experiences/cooking</t>
  </si>
  <si>
    <t xml:space="preserve">Bintan Cooking Class | The Residence Bintan Cooking Classes</t>
  </si>
  <si>
    <t xml:space="preserve">output/pages/019_the-residence-maldives/excursions__cenizaro.com__theresidence-bintan-experiences-cooking.md</t>
  </si>
  <si>
    <t xml:space="preserve">output/pages/020_the-residence-maldives-at-dhigurah/excursions__cenizaro.com__theresidence-bintan-experiences-cooking.md</t>
  </si>
  <si>
    <t xml:space="preserve">https://www.cenizaro.com/theresidence/tunis/dining/l-olivier</t>
  </si>
  <si>
    <t xml:space="preserve">Best Restaurants in Tunis | L-Olivier | The Residence Tunis</t>
  </si>
  <si>
    <t xml:space="preserve">output/pages/019_the-residence-maldives/dining__cenizaro.com__theresidence-tunis-dining-l-olivier.md</t>
  </si>
  <si>
    <t xml:space="preserve">output/pages/020_the-residence-maldives-at-dhigurah/dining__cenizaro.com__theresidence-tunis-dining-l-olivier.md</t>
  </si>
  <si>
    <t xml:space="preserve">https://www.cenizaro.com/media/press/2016/the-residence-bintan-opening-autumn-2016</t>
  </si>
  <si>
    <t xml:space="preserve">The Residence by Cenizaro Expands Its Portfolio</t>
  </si>
  <si>
    <t xml:space="preserve">output/pages/019_the-residence-maldives/villas__cenizaro.com__media-press-2016-the-residence-bintan-opening-autumn-2016.md</t>
  </si>
  <si>
    <t xml:space="preserve">output/pages/020_the-residence-maldives-at-dhigurah/villas__cenizaro.com__media-press-2016-the-residence-bintan-opening-autumn-2016.md</t>
  </si>
  <si>
    <t xml:space="preserve">https://www.cenizaro.com/media/press/2019/wellnesswayforward</t>
  </si>
  <si>
    <t xml:space="preserve">The Wellness Way Forward with The Residence Maldives</t>
  </si>
  <si>
    <t xml:space="preserve">output/pages/019_the-residence-maldives/spa__cenizaro.com__media-press-2019-wellnesswayforward.md</t>
  </si>
  <si>
    <t xml:space="preserve">output/pages/020_the-residence-maldives-at-dhigurah/spa__cenizaro.com__media-press-2019-wellnesswayforward.md</t>
  </si>
  <si>
    <t xml:space="preserve">https://www.cenizaro.com/theresidence/bintan/dining</t>
  </si>
  <si>
    <t xml:space="preserve">Bintan Restaurants | Dining at The Residence Bintan</t>
  </si>
  <si>
    <t xml:space="preserve">output/pages/019_the-residence-maldives/dining__cenizaro.com__theresidence-bintan-dining.md</t>
  </si>
  <si>
    <t xml:space="preserve">output/pages/020_the-residence-maldives-at-dhigurah/dining__cenizaro.com__theresidence-bintan-dining.md</t>
  </si>
  <si>
    <t xml:space="preserve">https://www.cenizaro.com/theresidence/zanzibar/experiences/sandbank-escapes</t>
  </si>
  <si>
    <t xml:space="preserve">The Residence Zanzibar | Adventure Experience | Sandbank Escapes</t>
  </si>
  <si>
    <t xml:space="preserve">output/pages/019_the-residence-maldives/dining__cenizaro.com__theresidence-zanzibar-experiences-sandbank-escapes.md</t>
  </si>
  <si>
    <t xml:space="preserve">output/pages/020_the-residence-maldives-at-dhigurah/dining__cenizaro.com__theresidence-zanzibar-experiences-sandbank-escapes.md</t>
  </si>
  <si>
    <t xml:space="preserve">output/pages/019_the-residence-maldives/diving__cenizaro.com__theresidence-maldives-dg-offers-dhigurah-early-bird-offer.md</t>
  </si>
  <si>
    <t xml:space="preserve">https://www.cenizaro.com/theresidence/tunis-dz/experiences/the-sands-of-time-tembaine</t>
  </si>
  <si>
    <t xml:space="preserve">Trip to the Desert | Great Dunes Circus | The Residence Douz</t>
  </si>
  <si>
    <t xml:space="preserve">output/pages/019_the-residence-maldives/dining__cenizaro.com__theresidence-tunis-dz-experiences-the-sands-of-time-tembaine.md</t>
  </si>
  <si>
    <t xml:space="preserve">output/pages/020_the-residence-maldives-at-dhigurah/dining__cenizaro.com__theresidence-tunis-dz-experiences-the-sands-of-time-tembaine.md</t>
  </si>
  <si>
    <t xml:space="preserve">https://www.cenizaro.com/lamaisonarabe/marrakech/accommodation/patio-view-junior-suite</t>
  </si>
  <si>
    <t xml:space="preserve">Hotels in Marrakech with Pool | Junior Suite at La Maison Arabe</t>
  </si>
  <si>
    <t xml:space="preserve">output/pages/019_the-residence-maldives/kids__cenizaro.com__lamaisonarabe-marrakech-accommodation-patio-view-junior-suit.md</t>
  </si>
  <si>
    <t xml:space="preserve">output/pages/020_the-residence-maldives-at-dhigurah/kids__cenizaro.com__lamaisonarabe-marrakech-accommodation-patio-view-junior-suit.md</t>
  </si>
  <si>
    <t xml:space="preserve">https://www.cenizaro.com/lamaisonarabe/marrakech/offers/argan-oil-discovery-package</t>
  </si>
  <si>
    <t xml:space="preserve">Morocco Hotels Deals | La Maison Arabe | Argan Oil Discovery</t>
  </si>
  <si>
    <t xml:space="preserve">output/pages/019_the-residence-maldives/excursions__cenizaro.com__lamaisonarabe-marrakech-offers-argan-oil-discovery-package.md</t>
  </si>
  <si>
    <t xml:space="preserve">output/pages/020_the-residence-maldives-at-dhigurah/excursions__cenizaro.com__lamaisonarabe-marrakech-offers-argan-oil-discovery-package.md</t>
  </si>
  <si>
    <t xml:space="preserve">https://www.cenizaro.com/lamaisonarabe/riadelegancia/accommodation/bab-nfis</t>
  </si>
  <si>
    <t xml:space="preserve">Boutique Hotel in Morocco | Junior Room at Riad Elegancia</t>
  </si>
  <si>
    <t xml:space="preserve">output/pages/019_the-residence-maldives/kids__cenizaro.com__lamaisonarabe-riadelegancia-accommodation-bab-nfis.md</t>
  </si>
  <si>
    <t xml:space="preserve">output/pages/020_the-residence-maldives-at-dhigurah/kids__cenizaro.com__lamaisonarabe-riadelegancia-accommodation-bab-nfis.md</t>
  </si>
  <si>
    <t xml:space="preserve">https://www.cenizaro.com/theresidence/bintan/offers</t>
  </si>
  <si>
    <t xml:space="preserve">Bintan Resort Package | The Residence Bintan Special Offers</t>
  </si>
  <si>
    <t xml:space="preserve">output/pages/019_the-residence-maldives/villas__cenizaro.com__theresidence-bintan-offers.md</t>
  </si>
  <si>
    <t xml:space="preserve">output/pages/020_the-residence-maldives-at-dhigurah/villas__cenizaro.com__theresidence-bintan-offers.md</t>
  </si>
  <si>
    <t xml:space="preserve">https://www.cenizaro.com/theresidence/mauritius/events-meetings/event-venues</t>
  </si>
  <si>
    <t xml:space="preserve">Event Venues in Mauritius | The Residence Mauritius Events</t>
  </si>
  <si>
    <t xml:space="preserve">output/pages/019_the-residence-maldives/events__cenizaro.com__theresidence-mauritius-events-meetings-event-venues.md</t>
  </si>
  <si>
    <t xml:space="preserve">output/pages/020_the-residence-maldives-at-dhigurah/events__cenizaro.com__theresidence-mauritius-events-meetings-event-venues.md</t>
  </si>
  <si>
    <t xml:space="preserve">https://www.cenizaro.com/lamaisonarabe/marrakech/offers/romance-in-marrakech</t>
  </si>
  <si>
    <t xml:space="preserve">Morocco Honeymoon Offer | La Maison Arabe | Romance in Marrakech</t>
  </si>
  <si>
    <t xml:space="preserve">output/pages/019_the-residence-maldives/wedding__cenizaro.com__lamaisonarabe-marrakech-offers-romance-in-marrakech.md</t>
  </si>
  <si>
    <t xml:space="preserve">output/pages/020_the-residence-maldives-at-dhigurah/wedding__cenizaro.com__lamaisonarabe-marrakech-offers-romance-in-marrakech.md</t>
  </si>
  <si>
    <t xml:space="preserve">https://www.cenizaro.com/theresidence/bintan/spa-wellness</t>
  </si>
  <si>
    <t xml:space="preserve">Spa Resort in Bintan | The Residence Bintan | Spa &amp; Wellness</t>
  </si>
  <si>
    <t xml:space="preserve">output/pages/019_the-residence-maldives/spa__cenizaro.com__theresidence-bintan-spa-wellness.md</t>
  </si>
  <si>
    <t xml:space="preserve">output/pages/020_the-residence-maldives-at-dhigurah/spa__cenizaro.com__theresidence-bintan-spa-wellness.md</t>
  </si>
  <si>
    <t xml:space="preserve">https://www.cenizaro.com/media/press/2017/daley-thompson-wellness-week</t>
  </si>
  <si>
    <t xml:space="preserve">Olympic Gold Medallist Daley Thompson to Host Wellness Week at The Residence Mauritius</t>
  </si>
  <si>
    <t xml:space="preserve">output/pages/019_the-residence-maldives/spa__cenizaro.com__media-press-2017-daley-thompson-wellness-week.md</t>
  </si>
  <si>
    <t xml:space="preserve">output/pages/020_the-residence-maldives-at-dhigurah/spa__cenizaro.com__media-press-2017-daley-thompson-wellness-week.md</t>
  </si>
  <si>
    <t xml:space="preserve">output/pages/019_the-residence-maldives/events__cenizaro.com__theresidence-maldives-dg-events-meetings.md</t>
  </si>
  <si>
    <t xml:space="preserve">https://www.cenizaro.com/theresidence/tunis/events-meetings/event-venues</t>
  </si>
  <si>
    <t xml:space="preserve">Tunis Events | The Residence Tunis | Meeting &amp; Event Venues</t>
  </si>
  <si>
    <t xml:space="preserve">output/pages/019_the-residence-maldives/events__cenizaro.com__theresidence-tunis-events-meetings-event-venues.md</t>
  </si>
  <si>
    <t xml:space="preserve">output/pages/020_the-residence-maldives-at-dhigurah/events__cenizaro.com__theresidence-tunis-events-meetings-event-venues.md</t>
  </si>
  <si>
    <t xml:space="preserve">https://www.cenizaro.com/theresidence/tunis-dz/events/weddings-events</t>
  </si>
  <si>
    <t xml:space="preserve">Events - Weddings &amp; Events</t>
  </si>
  <si>
    <t xml:space="preserve">output/pages/019_the-residence-maldives/wedding__cenizaro.com__theresidence-tunis-dz-events-weddings-events.md</t>
  </si>
  <si>
    <t xml:space="preserve">output/pages/020_the-residence-maldives-at-dhigurah/wedding__cenizaro.com__theresidence-tunis-dz-events-weddings-events.md</t>
  </si>
  <si>
    <t xml:space="preserve">https://www.cenizaro.com/lamaisonarabe/riadelegancia/accommodation/bab-fes</t>
  </si>
  <si>
    <t xml:space="preserve">Boutique Hotel Marrakech Medina | Junior Room at Riad Elegancia</t>
  </si>
  <si>
    <t xml:space="preserve">output/pages/019_the-residence-maldives/kids__cenizaro.com__lamaisonarabe-riadelegancia-accommodation-bab-fes.md</t>
  </si>
  <si>
    <t xml:space="preserve">output/pages/020_the-residence-maldives-at-dhigurah/kids__cenizaro.com__lamaisonarabe-riadelegancia-accommodation-bab-fes.md</t>
  </si>
  <si>
    <t xml:space="preserve">https://www.cenizaro.com/theresidence/tunis/about/guest-services</t>
  </si>
  <si>
    <t xml:space="preserve">Best Resort in Tunisia | The Residence Tunis Guest Services</t>
  </si>
  <si>
    <t xml:space="preserve">output/pages/019_the-residence-maldives/villas__cenizaro.com__theresidence-tunis-about-guest-services.md</t>
  </si>
  <si>
    <t xml:space="preserve">output/pages/020_the-residence-maldives-at-dhigurah/villas__cenizaro.com__theresidence-tunis-about-guest-services.md</t>
  </si>
  <si>
    <t xml:space="preserve">https://www.cenizaro.com/lamaisonarabe/marrakech/events-meetings/meetings-incentives</t>
  </si>
  <si>
    <t xml:space="preserve">Morocco Meeting Venues | Meeting Incentives at La Maison Arabe</t>
  </si>
  <si>
    <t xml:space="preserve">output/pages/019_the-residence-maldives/events__cenizaro.com__lamaisonarabe-marrakech-events-meetings-meetings-incentives.md</t>
  </si>
  <si>
    <t xml:space="preserve">output/pages/020_the-residence-maldives-at-dhigurah/events__cenizaro.com__lamaisonarabe-marrakech-events-meetings-meetings-incentives.md</t>
  </si>
  <si>
    <t xml:space="preserve">https://www.cenizaro.com/theresidence/bintan/accommodation/garden-terrace</t>
  </si>
  <si>
    <t xml:space="preserve">Bintan Family Terrace | The Residence Bintan Garden Terrace</t>
  </si>
  <si>
    <t xml:space="preserve">output/pages/019_the-residence-maldives/kids__cenizaro.com__theresidence-bintan-accommodation-garden-terrace.md</t>
  </si>
  <si>
    <t xml:space="preserve">output/pages/020_the-residence-maldives-at-dhigurah/kids__cenizaro.com__theresidence-bintan-accommodation-garden-terrace.md</t>
  </si>
  <si>
    <t xml:space="preserve">https://www.cenizaro.com/theresidence/tunis/events-meetings/catering</t>
  </si>
  <si>
    <t xml:space="preserve">Catering in Tunis | The Residence Tunis | Catering</t>
  </si>
  <si>
    <t xml:space="preserve">output/pages/019_the-residence-maldives/events__cenizaro.com__theresidence-tunis-events-meetings-catering.md</t>
  </si>
  <si>
    <t xml:space="preserve">output/pages/020_the-residence-maldives-at-dhigurah/events__cenizaro.com__theresidence-tunis-events-meetings-catering.md</t>
  </si>
  <si>
    <t xml:space="preserve">https://www.cenizaro.com/media/press/2014/tripadvisor-awards-2014</t>
  </si>
  <si>
    <t xml:space="preserve">The Residence Zanzibar &amp; The Residence Mauritius Wins Top Honours in TripAdvisor Travelers' Choice Awards 2014</t>
  </si>
  <si>
    <t xml:space="preserve">output/pages/019_the-residence-maldives/dining__cenizaro.com__media-press-2014-tripadvisor-awards-2014.md</t>
  </si>
  <si>
    <t xml:space="preserve">output/pages/020_the-residence-maldives-at-dhigurah/dining__cenizaro.com__media-press-2014-tripadvisor-awards-2014.md</t>
  </si>
  <si>
    <t xml:space="preserve">https://www.cenizaro.com/theresidence/tunis/from-the-sea-to-the-sand</t>
  </si>
  <si>
    <t xml:space="preserve">Tunisia Holiday Packages | Sea to the Sand | The Residence Douz</t>
  </si>
  <si>
    <t xml:space="preserve">output/pages/019_the-residence-maldives/villas__cenizaro.com__theresidence-tunis-from-the-sea-to-the-sand.md</t>
  </si>
  <si>
    <t xml:space="preserve">output/pages/020_the-residence-maldives-at-dhigurah/villas__cenizaro.com__theresidence-tunis-from-the-sea-to-the-sand.md</t>
  </si>
  <si>
    <t xml:space="preserve">https://www.cenizaro.com/media/press/2017</t>
  </si>
  <si>
    <t xml:space="preserve">output/pages/019_the-residence-maldives/downloads__cenizaro.com__media-press-2017.md</t>
  </si>
  <si>
    <t xml:space="preserve">output/pages/020_the-residence-maldives-at-dhigurah/downloads__cenizaro.com__media-press-2017.md</t>
  </si>
  <si>
    <t xml:space="preserve">https://www.cenizaro.com/theresidence/mauritius/destination/discover</t>
  </si>
  <si>
    <t xml:space="preserve">Mauritius Island Sightseeing | The Residence Mauritius</t>
  </si>
  <si>
    <t xml:space="preserve">output/pages/019_the-residence-maldives/excursions__cenizaro.com__theresidence-mauritius-destination-discover.md</t>
  </si>
  <si>
    <t xml:space="preserve">output/pages/020_the-residence-maldives-at-dhigurah/excursions__cenizaro.com__theresidence-mauritius-destination-discover.md</t>
  </si>
  <si>
    <t xml:space="preserve">https://www.cenizaro.com/theresidence/zanzibar/dining/the-dining-room</t>
  </si>
  <si>
    <t xml:space="preserve">Zanzibar Best Restaurants | The Dining Room</t>
  </si>
  <si>
    <t xml:space="preserve">output/pages/019_the-residence-maldives/dining__cenizaro.com__theresidence-zanzibar-dining-the-dining-room.md</t>
  </si>
  <si>
    <t xml:space="preserve">output/pages/020_the-residence-maldives-at-dhigurah/dining__cenizaro.com__theresidence-zanzibar-dining-the-dining-room.md</t>
  </si>
  <si>
    <t xml:space="preserve">https://www.cenizaro.com/lamaisonarabe/marrakech/destination/location</t>
  </si>
  <si>
    <t xml:space="preserve">Best Hotels in Marrakech Morocco | La Maison Arabe | Location</t>
  </si>
  <si>
    <t xml:space="preserve">output/pages/019_the-residence-maldives/transfers__cenizaro.com__lamaisonarabe-marrakech-destination-location.md</t>
  </si>
  <si>
    <t xml:space="preserve">output/pages/020_the-residence-maldives-at-dhigurah/transfers__cenizaro.com__lamaisonarabe-marrakech-destination-location.md</t>
  </si>
  <si>
    <t xml:space="preserve">https://www.cenizaro.com/theresidence/tunis-dz/about/activities</t>
  </si>
  <si>
    <t xml:space="preserve">Activities in Tunisia | Activities | The Residence Douz</t>
  </si>
  <si>
    <t xml:space="preserve">output/pages/019_the-residence-maldives/excursions__cenizaro.com__theresidence-tunis-dz-about-activities.md</t>
  </si>
  <si>
    <t xml:space="preserve">output/pages/020_the-residence-maldives-at-dhigurah/excursions__cenizaro.com__theresidence-tunis-dz-about-activities.md</t>
  </si>
  <si>
    <t xml:space="preserve">https://www.cenizaro.com/theresidence/zanzibar/destination/travel-tips</t>
  </si>
  <si>
    <t xml:space="preserve">Zanzibar Travel Tips | Travel Tips by The Residence Zanzibar</t>
  </si>
  <si>
    <t xml:space="preserve">output/pages/019_the-residence-maldives/dining__cenizaro.com__theresidence-zanzibar-destination-travel-tips.md</t>
  </si>
  <si>
    <t xml:space="preserve">output/pages/020_the-residence-maldives-at-dhigurah/dining__cenizaro.com__theresidence-zanzibar-destination-travel-tips.md</t>
  </si>
  <si>
    <t xml:space="preserve">https://www.cenizaro.com/media/press/2016/the-residence-maldives-launches-new-after-dark-experiences</t>
  </si>
  <si>
    <t xml:space="preserve">The Residence Maldives Launches New 'After Dark' Experiences</t>
  </si>
  <si>
    <t xml:space="preserve">output/pages/019_the-residence-maldives/diving__cenizaro.com__media-press-2016-the-residence-maldives-launches-new-after-d.md</t>
  </si>
  <si>
    <t xml:space="preserve">output/pages/020_the-residence-maldives-at-dhigurah/diving__cenizaro.com__media-press-2016-the-residence-maldives-launches-new-after-d.md</t>
  </si>
  <si>
    <t xml:space="preserve">https://www.cenizaro.com/theresidence/zanzibar</t>
  </si>
  <si>
    <t xml:space="preserve">Zanzibar Resort | The Residence Zanzibar Official Site</t>
  </si>
  <si>
    <t xml:space="preserve">output/pages/019_the-residence-maldives/dining__cenizaro.com__theresidence-zanzibar.md</t>
  </si>
  <si>
    <t xml:space="preserve">output/pages/020_the-residence-maldives-at-dhigurah/dining__cenizaro.com__theresidence-zanzibar.md</t>
  </si>
  <si>
    <t xml:space="preserve">https://www.cenizaro.com/offers/renewal-retreats</t>
  </si>
  <si>
    <t xml:space="preserve">output/pages/019_the-residence-maldives/wedding__cenizaro.com__offers-renewal-retreats.md</t>
  </si>
  <si>
    <t xml:space="preserve">output/pages/020_the-residence-maldives-at-dhigurah/wedding__cenizaro.com__offers-renewal-retreats.md</t>
  </si>
  <si>
    <t xml:space="preserve">https://www.cenizaro.com/theresidence/bintan/sustainability/purpose-led-travel</t>
  </si>
  <si>
    <t xml:space="preserve">Sustainability - Purpose-Led Travel</t>
  </si>
  <si>
    <t xml:space="preserve">output/pages/019_the-residence-maldives/villas__cenizaro.com__theresidence-bintan-sustainability-purpose-led-travel.md</t>
  </si>
  <si>
    <t xml:space="preserve">output/pages/020_the-residence-maldives-at-dhigurah/villas__cenizaro.com__theresidence-bintan-sustainability-purpose-led-travel.md</t>
  </si>
  <si>
    <t xml:space="preserve">https://www.cenizaro.com/theresidence/zanzibar/events-meetings/meetings-incentives</t>
  </si>
  <si>
    <t xml:space="preserve">Zanzibar Meeting Venues | The Residence Zanzibar Meetings</t>
  </si>
  <si>
    <t xml:space="preserve">output/pages/019_the-residence-maldives/events__cenizaro.com__theresidence-zanzibar-events-meetings-meetings-incentives.md</t>
  </si>
  <si>
    <t xml:space="preserve">output/pages/020_the-residence-maldives-at-dhigurah/events__cenizaro.com__theresidence-zanzibar-events-meetings-meetings-incentives.md</t>
  </si>
  <si>
    <t xml:space="preserve">https://www.cenizaro.com/theresidence/tunis/dining/private-dining</t>
  </si>
  <si>
    <t xml:space="preserve">Private Dining Tunis | The Residence Tunis | Private Dining</t>
  </si>
  <si>
    <t xml:space="preserve">output/pages/019_the-residence-maldives/dining__cenizaro.com__theresidence-tunis-dining-private-dining.md</t>
  </si>
  <si>
    <t xml:space="preserve">output/pages/020_the-residence-maldives-at-dhigurah/dining__cenizaro.com__theresidence-tunis-dining-private-dining.md</t>
  </si>
  <si>
    <t xml:space="preserve">https://www.cenizaro.com/media/press/2014/rediscover-the-residence-by-cenizaro-with-its-renewed-refreshed-website</t>
  </si>
  <si>
    <t xml:space="preserve">Rediscover The Residence by Cenizaro with its renewed &amp; refreshed website</t>
  </si>
  <si>
    <t xml:space="preserve">output/pages/019_the-residence-maldives/excursions__cenizaro.com__media-press-2014-rediscover-the-residence-by-cenizaro-with-i.md</t>
  </si>
  <si>
    <t xml:space="preserve">output/pages/020_the-residence-maldives-at-dhigurah/excursions__cenizaro.com__media-press-2014-rediscover-the-residence-by-cenizaro-with-i.md</t>
  </si>
  <si>
    <t xml:space="preserve">https://www.cenizaro.com/contacts/enquiry</t>
  </si>
  <si>
    <t xml:space="preserve">Cenizaro | Contact Enquiry | Cenizaro Hotels &amp; Resorts</t>
  </si>
  <si>
    <t xml:space="preserve">output/pages/019_the-residence-maldives/overview__cenizaro.com__contacts-enquiry.md</t>
  </si>
  <si>
    <t xml:space="preserve">output/pages/020_the-residence-maldives-at-dhigurah/overview__cenizaro.com__contacts-enquiry.md</t>
  </si>
  <si>
    <t xml:space="preserve">https://www.cenizaro.com/lamaisonarabe/riadelegancia/about/destination/travel-tips</t>
  </si>
  <si>
    <t xml:space="preserve">Boutique Hotels Morocco | Riad Elegancia | Travel Tips</t>
  </si>
  <si>
    <t xml:space="preserve">output/pages/019_the-residence-maldives/overview__cenizaro.com__lamaisonarabe-riadelegancia-about-destination-travel-tips.md</t>
  </si>
  <si>
    <t xml:space="preserve">output/pages/020_the-residence-maldives-at-dhigurah/overview__cenizaro.com__lamaisonarabe-riadelegancia-about-destination-travel-tips.md</t>
  </si>
  <si>
    <t xml:space="preserve">output/pages/019_the-residence-maldives/dining__cenizaro.com__theresidence-maldives-dg-dining-the-dining-room.md</t>
  </si>
  <si>
    <t xml:space="preserve">https://www.cenizaro.com/media/press/2021</t>
  </si>
  <si>
    <t xml:space="preserve">output/pages/019_the-residence-maldives/downloads__cenizaro.com__media-press-2021.md</t>
  </si>
  <si>
    <t xml:space="preserve">output/pages/020_the-residence-maldives-at-dhigurah/downloads__cenizaro.com__media-press-2021.md</t>
  </si>
  <si>
    <t xml:space="preserve">https://www.cenizaro.com/theresidence/bintan/accommodation/sanctuary-villa</t>
  </si>
  <si>
    <t xml:space="preserve">Bintan Private Villa | The Residence Bintan Sanctuary Villa</t>
  </si>
  <si>
    <t xml:space="preserve">output/pages/019_the-residence-maldives/villas__cenizaro.com__theresidence-bintan-accommodation-sanctuary-villa.md</t>
  </si>
  <si>
    <t xml:space="preserve">output/pages/020_the-residence-maldives-at-dhigurah/villas__cenizaro.com__theresidence-bintan-accommodation-sanctuary-villa.md</t>
  </si>
  <si>
    <t xml:space="preserve">https://www.cenizaro.com/theresidence/tunis/spa-wellness/signature-treatments</t>
  </si>
  <si>
    <t xml:space="preserve">Tunis Hotel Spa | The Residence Tunis Spa Treatments</t>
  </si>
  <si>
    <t xml:space="preserve">output/pages/019_the-residence-maldives/dining__cenizaro.com__theresidence-tunis-spa-wellness-signature-treatments.md</t>
  </si>
  <si>
    <t xml:space="preserve">output/pages/020_the-residence-maldives-at-dhigurah/dining__cenizaro.com__theresidence-tunis-spa-wellness-signature-treatments.md</t>
  </si>
  <si>
    <t xml:space="preserve">output/pages/020_the-residence-maldives-at-dhigurah/diving__cenizaro.com__theresidence-maldives-fm-accommodation-deluxe-water-pool-vil.md</t>
  </si>
  <si>
    <t xml:space="preserve">https://www.cenizaro.com/media/press/2022/trh-defining-wellness</t>
  </si>
  <si>
    <t xml:space="preserve">The Residence by Cenizaro | Defining wellness</t>
  </si>
  <si>
    <t xml:space="preserve">output/pages/019_the-residence-maldives/spa__cenizaro.com__media-press-2022-trh-defining-wellness.md</t>
  </si>
  <si>
    <t xml:space="preserve">output/pages/020_the-residence-maldives-at-dhigurah/spa__cenizaro.com__media-press-2022-trh-defining-wellness.md</t>
  </si>
  <si>
    <t xml:space="preserve">https://www.cenizaro.com/theresidence/zanzibar/dining/beach-or-poolside-dining</t>
  </si>
  <si>
    <t xml:space="preserve">Best Beach Hotels in Zanzibar | Beach or Poolside Dining</t>
  </si>
  <si>
    <t xml:space="preserve">output/pages/019_the-residence-maldives/dining__cenizaro.com__theresidence-zanzibar-dining-beach-or-poolside-dining.md</t>
  </si>
  <si>
    <t xml:space="preserve">output/pages/020_the-residence-maldives-at-dhigurah/dining__cenizaro.com__theresidence-zanzibar-dining-beach-or-poolside-dining.md</t>
  </si>
  <si>
    <t xml:space="preserve">https://www.cenizaro.com/media/press/2017/food-and-beverages-experience</t>
  </si>
  <si>
    <t xml:space="preserve">New Gastronomic Experiences at The Residence by Cenizaro</t>
  </si>
  <si>
    <t xml:space="preserve">output/pages/019_the-residence-maldives/dining__cenizaro.com__media-press-2017-food-and-beverages-experience.md</t>
  </si>
  <si>
    <t xml:space="preserve">output/pages/020_the-residence-maldives-at-dhigurah/dining__cenizaro.com__media-press-2017-food-and-beverages-experience.md</t>
  </si>
  <si>
    <t xml:space="preserve">https://www.cenizaro.com/lamaisonarabe/marrakech/accommodation/garden-view-standard-room</t>
  </si>
  <si>
    <t xml:space="preserve">Best Luxury Hotels Marrakech | La Maison Garden View Room</t>
  </si>
  <si>
    <t xml:space="preserve">output/pages/019_the-residence-maldives/villas__cenizaro.com__lamaisonarabe-marrakech-accommodation-garden-view-standard-r.md</t>
  </si>
  <si>
    <t xml:space="preserve">output/pages/020_the-residence-maldives-at-dhigurah/villas__cenizaro.com__lamaisonarabe-marrakech-accommodation-garden-view-standard-r.md</t>
  </si>
  <si>
    <t xml:space="preserve">https://www.cenizaro.com/theresidence/mauritius/offers</t>
  </si>
  <si>
    <t xml:space="preserve">Mauritius Hotel Deals | The Residence Mauritius | Offers</t>
  </si>
  <si>
    <t xml:space="preserve">output/pages/019_the-residence-maldives/villas__cenizaro.com__theresidence-mauritius-offers.md</t>
  </si>
  <si>
    <t xml:space="preserve">output/pages/020_the-residence-maldives-at-dhigurah/villas__cenizaro.com__theresidence-mauritius-offers.md</t>
  </si>
  <si>
    <t xml:space="preserve">https://www.cenizaro.com/theresidence/tunis/dining/el-dar</t>
  </si>
  <si>
    <t xml:space="preserve">Tunis Best Restaurants | El Dar at The Residence Tunis</t>
  </si>
  <si>
    <t xml:space="preserve">output/pages/019_the-residence-maldives/dining__cenizaro.com__theresidence-tunis-dining-el-dar.md</t>
  </si>
  <si>
    <t xml:space="preserve">output/pages/020_the-residence-maldives-at-dhigurah/dining__cenizaro.com__theresidence-tunis-dining-el-dar.md</t>
  </si>
  <si>
    <t xml:space="preserve">https://www.cenizaro.com/theresidence/zanzibar/experiences/prisonisland</t>
  </si>
  <si>
    <t xml:space="preserve">Zanzibar Prison Island | The Residence Zanzibar</t>
  </si>
  <si>
    <t xml:space="preserve">output/pages/019_the-residence-maldives/dining__cenizaro.com__theresidence-zanzibar-experiences-prisonisland.md</t>
  </si>
  <si>
    <t xml:space="preserve">output/pages/020_the-residence-maldives-at-dhigurah/dining__cenizaro.com__theresidence-zanzibar-experiences-prisonisland.md</t>
  </si>
  <si>
    <t xml:space="preserve">https://www.cenizaro.com/theresidence/tunis/about/facilities</t>
  </si>
  <si>
    <t xml:space="preserve">Tunisia Luxury Hotels | The Residence Tunis | Facilities</t>
  </si>
  <si>
    <t xml:space="preserve">output/pages/019_the-residence-maldives/villas__cenizaro.com__theresidence-tunis-about-facilities.md</t>
  </si>
  <si>
    <t xml:space="preserve">output/pages/020_the-residence-maldives-at-dhigurah/villas__cenizaro.com__theresidence-tunis-about-facilities.md</t>
  </si>
  <si>
    <t xml:space="preserve">https://www.cenizaro.com/media/press/2014</t>
  </si>
  <si>
    <t xml:space="preserve">output/pages/019_the-residence-maldives/downloads__cenizaro.com__media-press-2014.md</t>
  </si>
  <si>
    <t xml:space="preserve">output/pages/020_the-residence-maldives-at-dhigurah/downloads__cenizaro.com__media-press-2014.md</t>
  </si>
  <si>
    <t xml:space="preserve">output/pages/019_the-residence-maldives/diving__cenizaro.com__theresidence-maldives-dg-experiences.md</t>
  </si>
  <si>
    <t xml:space="preserve">https://www.cenizaro.com/media/press/2017/healthy-hour</t>
  </si>
  <si>
    <t xml:space="preserve">The Residence by Cenizaro Introduces 'Healthy Hour' With Complimentary Yoga, Circuit Training, Tai Chi, Smoothies and Mo</t>
  </si>
  <si>
    <t xml:space="preserve">output/pages/019_the-residence-maldives/spa__cenizaro.com__media-press-2017-healthy-hour.md</t>
  </si>
  <si>
    <t xml:space="preserve">output/pages/020_the-residence-maldives-at-dhigurah/spa__cenizaro.com__media-press-2017-healthy-hour.md</t>
  </si>
  <si>
    <t xml:space="preserve">output/pages/020_the-residence-maldives-at-dhigurah/diving__cenizaro.com__theresidence-maldives-fm-accommodation-water-water-pool-vill.md</t>
  </si>
  <si>
    <t xml:space="preserve">output/pages/020_the-residence-maldives-at-dhigurah/diving__cenizaro.com__theresidence-maldives-fm-accommodation-beach-pool-villas.md</t>
  </si>
  <si>
    <t xml:space="preserve">https://www.cenizaro.com/media/press/2018/familyfirstatmauritius</t>
  </si>
  <si>
    <t xml:space="preserve">FAMILY FIRST AT THE RESIDENCE MAURITIUS</t>
  </si>
  <si>
    <t xml:space="preserve">output/pages/019_the-residence-maldives/kids__cenizaro.com__media-press-2018-familyfirstatmauritius.md</t>
  </si>
  <si>
    <t xml:space="preserve">output/pages/020_the-residence-maldives-at-dhigurah/kids__cenizaro.com__media-press-2018-familyfirstatmauritius.md</t>
  </si>
  <si>
    <t xml:space="preserve">https://www.cenizaro.com/theresidence/tunis/experiences/charms-of-sidi-bou-said</t>
  </si>
  <si>
    <t xml:space="preserve">Sidi Bou SSidi Bou Said in Tunisia | The Residence Tunis Sid Bou Said</t>
  </si>
  <si>
    <t xml:space="preserve">output/pages/019_the-residence-maldives/excursions__cenizaro.com__theresidence-tunis-experiences-charms-of-sidi-bou-said.md</t>
  </si>
  <si>
    <t xml:space="preserve">output/pages/020_the-residence-maldives-at-dhigurah/excursions__cenizaro.com__theresidence-tunis-experiences-charms-of-sidi-bou-said.md</t>
  </si>
  <si>
    <t xml:space="preserve">https://www.cenizaro.com/theresidence/mauritius/dining/the-plantation</t>
  </si>
  <si>
    <t xml:space="preserve">Fine Dining in Mauritius | The Plantation</t>
  </si>
  <si>
    <t xml:space="preserve">output/pages/019_the-residence-maldives/dining__cenizaro.com__theresidence-mauritius-dining-the-plantation.md</t>
  </si>
  <si>
    <t xml:space="preserve">output/pages/020_the-residence-maldives-at-dhigurah/dining__cenizaro.com__theresidence-mauritius-dining-the-plantation.md</t>
  </si>
  <si>
    <t xml:space="preserve">output/pages/020_the-residence-maldives-at-dhigurah/diving__cenizaro.com__theresidence-maldives-fm-destination-travel-tips.md</t>
  </si>
  <si>
    <t xml:space="preserve">https://www.cenizaro.com/theresidence/tunis/offers/your-golfing-paradise-awaits</t>
  </si>
  <si>
    <t xml:space="preserve">Tunisia Golf Holidays | The Residence Tunis | Golf Package</t>
  </si>
  <si>
    <t xml:space="preserve">output/pages/019_the-residence-maldives/villas__cenizaro.com__theresidence-tunis-offers-your-golfing-paradise-awaits.md</t>
  </si>
  <si>
    <t xml:space="preserve">output/pages/020_the-residence-maldives-at-dhigurah/villas__cenizaro.com__theresidence-tunis-offers-your-golfing-paradise-awaits.md</t>
  </si>
  <si>
    <t xml:space="preserve">https://www.cenizaro.com/lamaisonarabe/marrakech/dining/le-figuier</t>
  </si>
  <si>
    <t xml:space="preserve">Best Restaurants in Morocco | Le Figuier At La Maison Arabe</t>
  </si>
  <si>
    <t xml:space="preserve">output/pages/019_the-residence-maldives/dining__cenizaro.com__lamaisonarabe-marrakech-dining-le-figuier.md</t>
  </si>
  <si>
    <t xml:space="preserve">output/pages/020_the-residence-maldives-at-dhigurah/dining__cenizaro.com__lamaisonarabe-marrakech-dining-le-figuier.md</t>
  </si>
  <si>
    <t xml:space="preserve">output/pages/020_the-residence-maldives-at-dhigurah/diving__cenizaro.com__theresidence-maldives-fm-destination-itineraries.md</t>
  </si>
  <si>
    <t xml:space="preserve">https://www.cenizaro.com/lamaisonarabe/marrakech/dining/the-rooftop</t>
  </si>
  <si>
    <t xml:space="preserve">Dining in Marrakech | The Rooftop | La Maison Arabe by Cenizaro</t>
  </si>
  <si>
    <t xml:space="preserve">output/pages/019_the-residence-maldives/dining__cenizaro.com__lamaisonarabe-marrakech-dining-the-rooftop.md</t>
  </si>
  <si>
    <t xml:space="preserve">output/pages/020_the-residence-maldives-at-dhigurah/dining__cenizaro.com__lamaisonarabe-marrakech-dining-the-rooftop.md</t>
  </si>
  <si>
    <t xml:space="preserve">https://www.cenizaro.com/media/press/2016/the-residence-by-cenizaro-appoints-lisa-balsom</t>
  </si>
  <si>
    <t xml:space="preserve">The Residence by Cenizaro Appoints Lisa Balsom as Director of Marketing – Europe &amp; Middle East</t>
  </si>
  <si>
    <t xml:space="preserve">output/pages/019_the-residence-maldives/villas__cenizaro.com__media-press-2016-the-residence-by-cenizaro-appoints-lisa-bal.md</t>
  </si>
  <si>
    <t xml:space="preserve">output/pages/020_the-residence-maldives-at-dhigurah/villas__cenizaro.com__media-press-2016-the-residence-by-cenizaro-appoints-lisa-bal.md</t>
  </si>
  <si>
    <t xml:space="preserve">https://www.cenizaro.com/theresidence/tunis/destination/location</t>
  </si>
  <si>
    <t xml:space="preserve">Hotel Gammarth Tunis | The Residence Tunis | Location</t>
  </si>
  <si>
    <t xml:space="preserve">output/pages/019_the-residence-maldives/villas__cenizaro.com__theresidence-tunis-destination-location.md</t>
  </si>
  <si>
    <t xml:space="preserve">output/pages/020_the-residence-maldives-at-dhigurah/villas__cenizaro.com__theresidence-tunis-destination-location.md</t>
  </si>
  <si>
    <t xml:space="preserve">https://www.cenizaro.com/lamaisonarabe/marrakech/dining</t>
  </si>
  <si>
    <t xml:space="preserve">Top Restaurants in Marrakech | La Maison Arabe Marrakech | Dining</t>
  </si>
  <si>
    <t xml:space="preserve">output/pages/019_the-residence-maldives/dining__cenizaro.com__lamaisonarabe-marrakech-dining.md</t>
  </si>
  <si>
    <t xml:space="preserve">output/pages/020_the-residence-maldives-at-dhigurah/dining__cenizaro.com__lamaisonarabe-marrakech-dining.md</t>
  </si>
  <si>
    <t xml:space="preserve">https://www.cenizaro.com/lamaisonarabe/marrakech/dining/piano-bar</t>
  </si>
  <si>
    <t xml:space="preserve">Best Bars Marrakech | Piano Bar at La Maison Arabe Marrakech</t>
  </si>
  <si>
    <t xml:space="preserve">output/pages/019_the-residence-maldives/dining__cenizaro.com__lamaisonarabe-marrakech-dining-piano-bar.md</t>
  </si>
  <si>
    <t xml:space="preserve">output/pages/020_the-residence-maldives-at-dhigurah/dining__cenizaro.com__lamaisonarabe-marrakech-dining-piano-bar.md</t>
  </si>
  <si>
    <t xml:space="preserve">https://www.cenizaro.com/theresidence/tunis/events-meetings/meetings-incentives</t>
  </si>
  <si>
    <t xml:space="preserve">Meeting Venues Tunisia | The Residence Tunis | Meetings</t>
  </si>
  <si>
    <t xml:space="preserve">output/pages/019_the-residence-maldives/events__cenizaro.com__theresidence-tunis-events-meetings-meetings-incentives.md</t>
  </si>
  <si>
    <t xml:space="preserve">output/pages/020_the-residence-maldives-at-dhigurah/events__cenizaro.com__theresidence-tunis-events-meetings-meetings-incentives.md</t>
  </si>
  <si>
    <t xml:space="preserve">https://www.cenizaro.com/theresidence/tunis/destination/discover</t>
  </si>
  <si>
    <t xml:space="preserve">Tunisia Sightseeing | The Residence Tunis | Discover</t>
  </si>
  <si>
    <t xml:space="preserve">output/pages/019_the-residence-maldives/excursions__cenizaro.com__theresidence-tunis-destination-discover.md</t>
  </si>
  <si>
    <t xml:space="preserve">output/pages/020_the-residence-maldives-at-dhigurah/excursions__cenizaro.com__theresidence-tunis-destination-discover.md</t>
  </si>
  <si>
    <t xml:space="preserve">https://www.cenizaro.com/about/la-maison-arabe</t>
  </si>
  <si>
    <t xml:space="preserve">Cenizaro | La Maison Arabe | Cenizaro Hotels &amp; Resorts</t>
  </si>
  <si>
    <t xml:space="preserve">output/pages/019_the-residence-maldives/overview__cenizaro.com__about-la-maison-arabe.md</t>
  </si>
  <si>
    <t xml:space="preserve">output/pages/020_the-residence-maldives-at-dhigurah/overview__cenizaro.com__about-la-maison-arabe.md</t>
  </si>
  <si>
    <t xml:space="preserve">https://www.cenizaro.com/lamaisonarabe/riadelegancia/experiences/instagram-expedition</t>
  </si>
  <si>
    <t xml:space="preserve">Most Instagrammable Riads in Marrakech | Riad Elegancia Marrakech</t>
  </si>
  <si>
    <t xml:space="preserve">output/pages/019_the-residence-maldives/excursions__cenizaro.com__lamaisonarabe-riadelegancia-experiences-instagram-expedition.md</t>
  </si>
  <si>
    <t xml:space="preserve">output/pages/020_the-residence-maldives-at-dhigurah/excursions__cenizaro.com__lamaisonarabe-riadelegancia-experiences-instagram-expedition.md</t>
  </si>
  <si>
    <t xml:space="preserve">https://lilyhotels.com/ttm-awards-2025-vote</t>
  </si>
  <si>
    <t xml:space="preserve">Lily Hotels TTM Awards 2025</t>
  </si>
  <si>
    <t xml:space="preserve">output/pages/091_lily-beach-resort/other__lilyhotels.com__ttm-awards-2025-vote.md</t>
  </si>
  <si>
    <t xml:space="preserve">output/pages/076_hideaway-beach-resort-and-spa-at-dhonakulhi-island/other__lilyhotels.com__ttm-awards-2025-vote.md</t>
  </si>
  <si>
    <t xml:space="preserve">https://lilyhotels.com/hbr-may-awards-2026</t>
  </si>
  <si>
    <t xml:space="preserve">Vote for Us</t>
  </si>
  <si>
    <t xml:space="preserve">output/pages/091_lily-beach-resort/other__lilyhotels.com__hbr-may-awards-2026.md</t>
  </si>
  <si>
    <t xml:space="preserve">output/pages/076_hideaway-beach-resort-and-spa-at-dhonakulhi-island/other__lilyhotels.com__hbr-may-awards-2026.md</t>
  </si>
  <si>
    <t xml:space="preserve">https://lilyhotels.com/lbr-may-awards-2026</t>
  </si>
  <si>
    <t xml:space="preserve">Vote For Us</t>
  </si>
  <si>
    <t xml:space="preserve">output/pages/091_lily-beach-resort/other__lilyhotels.com__lbr-may-awards-2026.md</t>
  </si>
  <si>
    <t xml:space="preserve">output/pages/076_hideaway-beach-resort-and-spa-at-dhonakulhi-island/other__lilyhotels.com__lbr-may-awards-2026.md</t>
  </si>
  <si>
    <t xml:space="preserve">https://www.planhotel.com/</t>
  </si>
  <si>
    <t xml:space="preserve">Planhotel Hospitality group - Book a luxury exclusive resort in the Indian Ocean</t>
  </si>
  <si>
    <t xml:space="preserve">output/pages/013_sandies-bathala/events__planhotel.com__home.md</t>
  </si>
  <si>
    <t xml:space="preserve">output/pages/135_diamonds-thudufushi-beach-and-water-villas/events__planhotel.com__home.md</t>
  </si>
  <si>
    <t xml:space="preserve">output/pages/135_diamonds-thudufushi-beach-and-water-villas/events__planhotel.com__travel-professional-meeting-incentive.md</t>
  </si>
  <si>
    <t xml:space="preserve">output/pages/135_diamonds-thudufushi-beach-and-water-villas/events__planhotel.com__it-travel-professional-it-matrimoni-cerimonie-sandies-tropic.md</t>
  </si>
  <si>
    <t xml:space="preserve">output/pages/135_diamonds-thudufushi-beach-and-water-villas/events__planhotel.com__de-professionelle-loesungen-meetings-und-incentives-diamonds.md</t>
  </si>
  <si>
    <t xml:space="preserve">output/pages/135_diamonds-thudufushi-beach-and-water-villas/events__planhotel.com__press-awards.md</t>
  </si>
  <si>
    <t xml:space="preserve">output/pages/135_diamonds-thudufushi-beach-and-water-villas/events__planhotel.com__it-press-area.md</t>
  </si>
  <si>
    <t xml:space="preserve">output/pages/135_diamonds-thudufushi-beach-and-water-villas/events__planhotel.com__careers.md</t>
  </si>
  <si>
    <t xml:space="preserve">output/pages/135_diamonds-thudufushi-beach-and-water-villas/events__planhotel.com__group-hotels-diamonds-hotels-and-resorts-diamonds-athuruga.md</t>
  </si>
  <si>
    <t xml:space="preserve">output/pages/135_diamonds-thudufushi-beach-and-water-villas/events__planhotel.com__group-hotels-sandies-hotels-and-resorts-sandies-bathala-mald.md</t>
  </si>
  <si>
    <t xml:space="preserve">https://www.planhotel.com/it/i-nostri-hotels-resorts/diamonds-hotels-and-resorts/diamonds-athuruga/</t>
  </si>
  <si>
    <t xml:space="preserve">Diamonds Hotels and Resorts - DIAMONDS ATHURUGA Hotel  - Planhotel Hospitality group  nell' Oceano Indiano</t>
  </si>
  <si>
    <t xml:space="preserve">output/pages/135_diamonds-thudufushi-beach-and-water-villas/events__planhotel.com__it-i-nostri-hotels-resorts-diamonds-hotels-and-resorts-diamo.md</t>
  </si>
  <si>
    <t xml:space="preserve">output/pages/135_diamonds-thudufushi-beach-and-water-villas/events__planhotel.com__fr-nos-hotels-resorts-sandies-hotels-resorts-sandies-baobab-.md</t>
  </si>
  <si>
    <t xml:space="preserve">output/pages/135_diamonds-thudufushi-beach-and-water-villas/events__planhotel.com__sustainability-empowering-female-education.md</t>
  </si>
  <si>
    <t xml:space="preserve">https://www.planhotel.com/it/i-nostri-hotels-resorts/sandies-hotels-and-resorts/</t>
  </si>
  <si>
    <t xml:space="preserve">I Nostri Hotels &amp; Resorts - Sandies Hotels and Resorts Hotel  - Planhotel Hospitality group  nell' Oceano Indiano</t>
  </si>
  <si>
    <t xml:space="preserve">output/pages/013_sandies-bathala/events__planhotel.com__it-i-nostri-hotels-resorts-sandies-hotels-and-resorts.md</t>
  </si>
  <si>
    <t xml:space="preserve">output/pages/135_diamonds-thudufushi-beach-and-water-villas/events__planhotel.com__it-i-nostri-hotels-resorts-sandies-hotels-and-resorts.md</t>
  </si>
  <si>
    <t xml:space="preserve">https://www.planhotel.com/it/fiere-eventi/</t>
  </si>
  <si>
    <t xml:space="preserve">Fiere &amp; Eventi Hotel   - Planhotel Hospitality group  nell' Oceano Indiano</t>
  </si>
  <si>
    <t xml:space="preserve">output/pages/013_sandies-bathala/events__planhotel.com__it-fiere-eventi.md</t>
  </si>
  <si>
    <t xml:space="preserve">output/pages/135_diamonds-thudufushi-beach-and-water-villas/events__planhotel.com__it-fiere-eventi.md</t>
  </si>
  <si>
    <t xml:space="preserve">output/pages/135_diamonds-thudufushi-beach-and-water-villas/events__planhotel.com__privacy.md</t>
  </si>
  <si>
    <t xml:space="preserve">output/pages/135_diamonds-thudufushi-beach-and-water-villas/events__planhotel.com__the-group.md</t>
  </si>
  <si>
    <t xml:space="preserve">https://www.planhotel.com/it/impressum/</t>
  </si>
  <si>
    <t xml:space="preserve">Impressum Hotel   - Planhotel Hospitality group  nell' Oceano Indiano</t>
  </si>
  <si>
    <t xml:space="preserve">output/pages/013_sandies-bathala/events__planhotel.com__it-impressum.md</t>
  </si>
  <si>
    <t xml:space="preserve">output/pages/135_diamonds-thudufushi-beach-and-water-villas/events__planhotel.com__it-impressum.md</t>
  </si>
  <si>
    <t xml:space="preserve">output/pages/135_diamonds-thudufushi-beach-and-water-villas/events__planhotel.com__de-faq.md</t>
  </si>
  <si>
    <t xml:space="preserve">output/pages/135_diamonds-thudufushi-beach-and-water-villas/events__planhotel.com__de-professionelle-loesungen-meetings-und-incentives.md</t>
  </si>
  <si>
    <t xml:space="preserve">https://www.planhotel.com/travel-professional/meeting-incentive/diamonds-dream-of-africa/</t>
  </si>
  <si>
    <t xml:space="preserve">Meeting &amp; Incentive - Diamonds Malindi  Hotel - Planhotel Hospitality group  in the Indian Ocean</t>
  </si>
  <si>
    <t xml:space="preserve">output/pages/013_sandies-bathala/events__planhotel.com__travel-professional-meeting-incentive-diamonds-dream-of-afri.md</t>
  </si>
  <si>
    <t xml:space="preserve">output/pages/135_diamonds-thudufushi-beach-and-water-villas/events__planhotel.com__travel-professional-meeting-incentive-diamonds-dream-of-afri.md</t>
  </si>
  <si>
    <t xml:space="preserve">https://www.planhotel.com/fairs-events/</t>
  </si>
  <si>
    <t xml:space="preserve">Fairs &amp; Events  Hotel - Planhotel Hospitality group  in the Indian Ocean</t>
  </si>
  <si>
    <t xml:space="preserve">output/pages/013_sandies-bathala/events__planhotel.com__fairs-events.md</t>
  </si>
  <si>
    <t xml:space="preserve">output/pages/135_diamonds-thudufushi-beach-and-water-villas/events__planhotel.com__fairs-events.md</t>
  </si>
  <si>
    <t xml:space="preserve">output/pages/135_diamonds-thudufushi-beach-and-water-villas/events__planhotel.com__sustainability-the-big-build-maldives.md</t>
  </si>
  <si>
    <t xml:space="preserve">https://www.planhotel.com/travel-professional/weddings-ceremonies/</t>
  </si>
  <si>
    <t xml:space="preserve">Travel Professional - Weddings &amp; Ceremonies  Hotel - Planhotel Hospitality group  in the Indian Ocean</t>
  </si>
  <si>
    <t xml:space="preserve">output/pages/013_sandies-bathala/wedding__planhotel.com__travel-professional-weddings-ceremonies.md</t>
  </si>
  <si>
    <t xml:space="preserve">output/pages/135_diamonds-thudufushi-beach-and-water-villas/wedding__planhotel.com__travel-professional-weddings-ceremonies.md</t>
  </si>
  <si>
    <t xml:space="preserve">output/pages/135_diamonds-thudufushi-beach-and-water-villas/wedding__planhotel.com__travel-professional-weddings-ceremonies-diamonds-mapenzi-bea.md</t>
  </si>
  <si>
    <t xml:space="preserve">https://www.planhotel.com/de/professionelle-loesungen/hochzeiten-zeremonien/diamonds-mapenzi-beach/</t>
  </si>
  <si>
    <t xml:space="preserve">Hochzeiten &amp; Zeremonien - Diamonds Mapenzi Beach Hotel -  Planhotel Hospitality group der Indischen Ozean</t>
  </si>
  <si>
    <t xml:space="preserve">output/pages/013_sandies-bathala/events__planhotel.com__de-professionelle-loesungen-hochzeiten-zeremonien-diamonds-m.md</t>
  </si>
  <si>
    <t xml:space="preserve">output/pages/135_diamonds-thudufushi-beach-and-water-villas/events__planhotel.com__de-professionelle-loesungen-hochzeiten-zeremonien-diamonds-m.md</t>
  </si>
  <si>
    <t xml:space="preserve">https://www.planhotel.com/fr/solutions-professionnelles/meeting-incentive/diamonds-dream-africa/</t>
  </si>
  <si>
    <t xml:space="preserve">Meeting &amp; Incentive - Diamonds Dream of Africa Hotel  -  Planhotel Hospitality group dans l'Océan Indien</t>
  </si>
  <si>
    <t xml:space="preserve">output/pages/013_sandies-bathala/events__planhotel.com__fr-solutions-professionnelles-meeting-incentive-diamonds-dre.md</t>
  </si>
  <si>
    <t xml:space="preserve">output/pages/135_diamonds-thudufushi-beach-and-water-villas/events__planhotel.com__fr-solutions-professionnelles-meeting-incentive-diamonds-dre.md</t>
  </si>
  <si>
    <t xml:space="preserve">https://www.planhotel.com/de/professionelle-loesungen/flitterwochen-und-jubilaen/sandies-tropical-village/</t>
  </si>
  <si>
    <t xml:space="preserve">Flitterwochen und Jubilaen - Sandies Tropical Village Hotel -  Planhotel Hospitality group der Indischen Ozean</t>
  </si>
  <si>
    <t xml:space="preserve">output/pages/013_sandies-bathala/events__planhotel.com__de-professionelle-loesungen-flitterwochen-und-jubilaen-sandi.md</t>
  </si>
  <si>
    <t xml:space="preserve">output/pages/135_diamonds-thudufushi-beach-and-water-villas/events__planhotel.com__de-professionelle-loesungen-flitterwochen-und-jubilaen-sandi.md</t>
  </si>
  <si>
    <t xml:space="preserve">output/pages/135_diamonds-thudufushi-beach-and-water-villas/events__planhotel.com__fr-nos-hotels-resorts.md</t>
  </si>
  <si>
    <t xml:space="preserve">https://www.planhotel.com/travel-professional/honeymoons-anniversaries/diamonds-mapenzi-beach/</t>
  </si>
  <si>
    <t xml:space="preserve">Honeymoons &amp; Anniversaries - Diamonds Mapenzi Beach  Hotel - Planhotel Hospitality group  in the Indian Ocean</t>
  </si>
  <si>
    <t xml:space="preserve">output/pages/013_sandies-bathala/wedding__planhotel.com__travel-professional-honeymoons-anniversaries-diamonds-mapenz.md</t>
  </si>
  <si>
    <t xml:space="preserve">output/pages/135_diamonds-thudufushi-beach-and-water-villas/wedding__planhotel.com__travel-professional-honeymoons-anniversaries-diamonds-mapenz.md</t>
  </si>
  <si>
    <t xml:space="preserve">output/pages/135_diamonds-thudufushi-beach-and-water-villas/events__planhotel.com__it-i-nostri-hotels-resorts.md</t>
  </si>
  <si>
    <t xml:space="preserve">output/pages/135_diamonds-thudufushi-beach-and-water-villas/events__planhotel.com__it-travel-professional-it-meeting-incentive.md</t>
  </si>
  <si>
    <t xml:space="preserve">output/pages/135_diamonds-thudufushi-beach-and-water-villas/events__planhotel.com__travel-professional-meeting-incentive-diamonds-leisure-beach.md</t>
  </si>
  <si>
    <t xml:space="preserve">output/pages/135_diamonds-thudufushi-beach-and-water-villas/events__planhotel.com__fr-nos-hotels-resorts-diamonds-hotels-resorts-diamonds-thudu.md</t>
  </si>
  <si>
    <t xml:space="preserve">https://www.planhotel.com/fr/nos-hotels-resorts/diamonds-hotels-resorts/diamonds-malindi/</t>
  </si>
  <si>
    <t xml:space="preserve">Diamonds Hotels and Resorts - DIAMONDS MALINDI Hotel  -  Planhotel Hospitality group dans l'Océan Indien</t>
  </si>
  <si>
    <t xml:space="preserve">output/pages/013_sandies-bathala/events__planhotel.com__fr-nos-hotels-resorts-diamonds-hotels-resorts-diamonds-malin.md</t>
  </si>
  <si>
    <t xml:space="preserve">output/pages/135_diamonds-thudufushi-beach-and-water-villas/events__planhotel.com__fr-nos-hotels-resorts-diamonds-hotels-resorts-diamonds-malin.md</t>
  </si>
  <si>
    <t xml:space="preserve">https://www.planhotel.com/it/sitemap/</t>
  </si>
  <si>
    <t xml:space="preserve">Sitemap Hotel   - Planhotel Hospitality group  nell' Oceano Indiano</t>
  </si>
  <si>
    <t xml:space="preserve">output/pages/013_sandies-bathala/events__planhotel.com__it-sitemap.md</t>
  </si>
  <si>
    <t xml:space="preserve">output/pages/135_diamonds-thudufushi-beach-and-water-villas/events__planhotel.com__it-sitemap.md</t>
  </si>
  <si>
    <t xml:space="preserve">output/pages/135_diamonds-thudufushi-beach-and-water-villas/events__planhotel.com__sustainability-sustainable-mobility.md</t>
  </si>
  <si>
    <t xml:space="preserve">output/pages/135_diamonds-thudufushi-beach-and-water-villas/events__planhotel.com__it.md</t>
  </si>
  <si>
    <t xml:space="preserve">output/pages/135_diamonds-thudufushi-beach-and-water-villas/events__planhotel.com__group-hotels-diamonds-hotels-and-resorts-diamonds-leisure-be.md</t>
  </si>
  <si>
    <t xml:space="preserve">https://www.planhotel.com/contact-us/</t>
  </si>
  <si>
    <t xml:space="preserve">Contact Us  Hotel - Planhotel Hospitality group  in the Indian Ocean</t>
  </si>
  <si>
    <t xml:space="preserve">output/pages/013_sandies-bathala/events__planhotel.com__contact-us.md</t>
  </si>
  <si>
    <t xml:space="preserve">output/pages/135_diamonds-thudufushi-beach-and-water-villas/events__planhotel.com__contact-us.md</t>
  </si>
  <si>
    <t xml:space="preserve">output/pages/135_diamonds-thudufushi-beach-and-water-villas/events__planhotel.com__company.md</t>
  </si>
  <si>
    <t xml:space="preserve">output/pages/135_diamonds-thudufushi-beach-and-water-villas/events__planhotel.com__it-travel-professional-it-meeting-incentive-sandies-tropical.md</t>
  </si>
  <si>
    <t xml:space="preserve">output/pages/135_diamonds-thudufushi-beach-and-water-villas/wedding__planhotel.com__travel-professional-weddings-ceremonies-sandies-tropical-vil.md</t>
  </si>
  <si>
    <t xml:space="preserve">output/pages/135_diamonds-thudufushi-beach-and-water-villas/events__planhotel.com__sustainability-beach-cleaning-days.md</t>
  </si>
  <si>
    <t xml:space="preserve">https://www.planhotel.com/it/i-nostri-hotels-resorts/sandies-hotels-and-resorts/sandies-baobab-zanzibar/</t>
  </si>
  <si>
    <t xml:space="preserve">Sandies Hotels and Resorts - Sandies Baobab Beach Zanzibar Hotel  - Planhotel Hospitality group  nell' Oceano Indiano</t>
  </si>
  <si>
    <t xml:space="preserve">output/pages/013_sandies-bathala/events__planhotel.com__it-i-nostri-hotels-resorts-sandies-hotels-and-resorts-sandie.md</t>
  </si>
  <si>
    <t xml:space="preserve">output/pages/135_diamonds-thudufushi-beach-and-water-villas/events__planhotel.com__it-i-nostri-hotels-resorts-sandies-hotels-and-resorts-sandie.md</t>
  </si>
  <si>
    <t xml:space="preserve">output/pages/135_diamonds-thudufushi-beach-and-water-villas/events__planhotel.com__de-unsere-hotels-resorts-sandies-hotels-resorts.md</t>
  </si>
  <si>
    <t xml:space="preserve">https://www.planhotel.com/fr/press-area/</t>
  </si>
  <si>
    <t xml:space="preserve">Press Area Hotel  -  Planhotel Hospitality group dans l'Océan Indien</t>
  </si>
  <si>
    <t xml:space="preserve">output/pages/013_sandies-bathala/events__planhotel.com__fr-press-area.md</t>
  </si>
  <si>
    <t xml:space="preserve">output/pages/135_diamonds-thudufushi-beach-and-water-villas/events__planhotel.com__fr-press-area.md</t>
  </si>
  <si>
    <t xml:space="preserve">https://www.planhotel.com/sustainability/diani-turtle-watch/</t>
  </si>
  <si>
    <t xml:space="preserve">SUSTAINABILITY - DIANI TURTLE WATCH  Hotel - Planhotel Hospitality group  in the Indian Ocean</t>
  </si>
  <si>
    <t xml:space="preserve">output/pages/013_sandies-bathala/events__planhotel.com__sustainability-diani-turtle-watch.md</t>
  </si>
  <si>
    <t xml:space="preserve">output/pages/135_diamonds-thudufushi-beach-and-water-villas/events__planhotel.com__sustainability-diani-turtle-watch.md</t>
  </si>
  <si>
    <t xml:space="preserve">output/pages/135_diamonds-thudufushi-beach-and-water-villas/events__planhotel.com__fr-impressum.md</t>
  </si>
  <si>
    <t xml:space="preserve">output/pages/135_diamonds-thudufushi-beach-and-water-villas/events__planhotel.com__de-unsere-hotels-resorts-diamonds-hotels-resorts-diamonds-ma.md</t>
  </si>
  <si>
    <t xml:space="preserve">https://www.planhotel.com/de/unsere-hotels-resorts/diamonds-hotels-resorts/diamonds-thudufushi/</t>
  </si>
  <si>
    <t xml:space="preserve">Diamonds Hotels and Resorts - DIAMONDS THUDUFUSHI Hotel -  Planhotel Hospitality group der Indischen Ozean</t>
  </si>
  <si>
    <t xml:space="preserve">output/pages/013_sandies-bathala/events__planhotel.com__de-unsere-hotels-resorts-diamonds-hotels-resorts-diamonds-th.md</t>
  </si>
  <si>
    <t xml:space="preserve">output/pages/135_diamonds-thudufushi-beach-and-water-villas/events__planhotel.com__de-unsere-hotels-resorts-diamonds-hotels-resorts-diamonds-th.md</t>
  </si>
  <si>
    <t xml:space="preserve">output/pages/135_diamonds-thudufushi-beach-and-water-villas/events__planhotel.com__de-press-area.md</t>
  </si>
  <si>
    <t xml:space="preserve">https://www.planhotel.com/group-hotels/</t>
  </si>
  <si>
    <t xml:space="preserve">Group Hotels  Hotel - Planhotel Hospitality group  in the Indian Ocean</t>
  </si>
  <si>
    <t xml:space="preserve">output/pages/013_sandies-bathala/events__planhotel.com__group-hotels.md</t>
  </si>
  <si>
    <t xml:space="preserve">output/pages/135_diamonds-thudufushi-beach-and-water-villas/events__planhotel.com__group-hotels.md</t>
  </si>
  <si>
    <t xml:space="preserve">output/pages/135_diamonds-thudufushi-beach-and-water-villas/events__planhotel.com__fr.md</t>
  </si>
  <si>
    <t xml:space="preserve">https://www.planhotel.com/group-hotels/diamonds-hotels-and-resorts/diamonds-malindi/</t>
  </si>
  <si>
    <t xml:space="preserve">Diamonds Hotels and Resorts - DIAMONDS MALINDI  Hotel - Planhotel Hospitality group  in the Indian Ocean</t>
  </si>
  <si>
    <t xml:space="preserve">output/pages/013_sandies-bathala/events__planhotel.com__group-hotels-diamonds-hotels-and-resorts-diamonds-malindi.md</t>
  </si>
  <si>
    <t xml:space="preserve">output/pages/135_diamonds-thudufushi-beach-and-water-villas/events__planhotel.com__group-hotels-diamonds-hotels-and-resorts-diamonds-malindi.md</t>
  </si>
  <si>
    <t xml:space="preserve">output/pages/135_diamonds-thudufushi-beach-and-water-villas/events__planhotel.com__it-i-nostri-hotels-resorts-hotel-italia-cortona.md</t>
  </si>
  <si>
    <t xml:space="preserve">https://www.planhotel.com/de/unsere-hotels-resorts/diamonds-hotels-resorts/</t>
  </si>
  <si>
    <t xml:space="preserve">Unsere Hotels &amp; Resorts - Diamonds Hotels and Resorts Hotel -  Planhotel Hospitality group der Indischen Ozean</t>
  </si>
  <si>
    <t xml:space="preserve">output/pages/013_sandies-bathala/events__planhotel.com__de-unsere-hotels-resorts-diamonds-hotels-resorts.md</t>
  </si>
  <si>
    <t xml:space="preserve">output/pages/135_diamonds-thudufushi-beach-and-water-villas/events__planhotel.com__de-unsere-hotels-resorts-diamonds-hotels-resorts.md</t>
  </si>
  <si>
    <t xml:space="preserve">https://www.planhotel.com/sitemap/</t>
  </si>
  <si>
    <t xml:space="preserve">Sitemap  Hotel - Planhotel Hospitality group  in the Indian Ocean</t>
  </si>
  <si>
    <t xml:space="preserve">output/pages/013_sandies-bathala/events__planhotel.com__sitemap.md</t>
  </si>
  <si>
    <t xml:space="preserve">output/pages/135_diamonds-thudufushi-beach-and-water-villas/events__planhotel.com__sitemap.md</t>
  </si>
  <si>
    <t xml:space="preserve">https://www.planhotel.com/fr/solutions-professionnelles/meeting-incentive/the-view-lugano/</t>
  </si>
  <si>
    <t xml:space="preserve">Meeting &amp; Incentive - The View Lugano Hotel  -  Planhotel Hospitality group dans l'Océan Indien</t>
  </si>
  <si>
    <t xml:space="preserve">output/pages/013_sandies-bathala/events__planhotel.com__fr-solutions-professionnelles-meeting-incentive-the-view-lug.md</t>
  </si>
  <si>
    <t xml:space="preserve">output/pages/135_diamonds-thudufushi-beach-and-water-villas/events__planhotel.com__fr-solutions-professionnelles-meeting-incentive-the-view-lug.md</t>
  </si>
  <si>
    <t xml:space="preserve">https://www.planhotel.com/de</t>
  </si>
  <si>
    <t xml:space="preserve">Planhotel Hospitality group - Luxus exklusives Resort buchung der Indischen Ozean</t>
  </si>
  <si>
    <t xml:space="preserve">output/pages/013_sandies-bathala/events__planhotel.com__de.md</t>
  </si>
  <si>
    <t xml:space="preserve">output/pages/135_diamonds-thudufushi-beach-and-water-villas/events__planhotel.com__de.md</t>
  </si>
  <si>
    <t xml:space="preserve">https://www.planhotel.com/travel-professional/weddings-ceremonies/diamonds-thudufushi-beach/</t>
  </si>
  <si>
    <t xml:space="preserve">Weddings &amp; Ceremonies - Diamonds Thudufushi Beach  Hotel - Planhotel Hospitality group  in the Indian Ocean</t>
  </si>
  <si>
    <t xml:space="preserve">output/pages/013_sandies-bathala/wedding__planhotel.com__travel-professional-weddings-ceremonies-diamonds-thudufushi-.md</t>
  </si>
  <si>
    <t xml:space="preserve">output/pages/135_diamonds-thudufushi-beach-and-water-villas/wedding__planhotel.com__travel-professional-weddings-ceremonies-diamonds-thudufushi-.md</t>
  </si>
  <si>
    <t xml:space="preserve">https://www.planhotel.com/fr/nos-hotels-resorts/diamonds-hotels-resorts/diamonds-athuruga/</t>
  </si>
  <si>
    <t xml:space="preserve">Diamonds Hotels and Resorts - DIAMONDS ATHURUGA Hotel  -  Planhotel Hospitality group dans l'Océan Indien</t>
  </si>
  <si>
    <t xml:space="preserve">output/pages/013_sandies-bathala/events__planhotel.com__fr-nos-hotels-resorts-diamonds-hotels-resorts-diamonds-athur.md</t>
  </si>
  <si>
    <t xml:space="preserve">output/pages/135_diamonds-thudufushi-beach-and-water-villas/events__planhotel.com__fr-nos-hotels-resorts-diamonds-hotels-resorts-diamonds-athur.md</t>
  </si>
  <si>
    <t xml:space="preserve">https://www.planhotel.com/fr/solutions-professionnelles/mariages-ceremonies/sandies-tropical-village/</t>
  </si>
  <si>
    <t xml:space="preserve">Mariages &amp; cérémonies - Sandies Tropical Village Hotel  -  Planhotel Hospitality group dans l'Océan Indien</t>
  </si>
  <si>
    <t xml:space="preserve">output/pages/013_sandies-bathala/events__planhotel.com__fr-solutions-professionnelles-mariages-ceremonies-sandies-tr.md</t>
  </si>
  <si>
    <t xml:space="preserve">output/pages/135_diamonds-thudufushi-beach-and-water-villas/events__planhotel.com__fr-solutions-professionnelles-mariages-ceremonies-sandies-tr.md</t>
  </si>
  <si>
    <t xml:space="preserve">output/pages/135_diamonds-thudufushi-beach-and-water-villas/wedding__planhotel.com__travel-professional-weddings-ceremonies-the-view-lugano.md</t>
  </si>
  <si>
    <t xml:space="preserve">output/pages/135_diamonds-thudufushi-beach-and-water-villas/events__planhotel.com__de-professionelle-loesungen-flitterwochen-und-jubilaen-diamo.md</t>
  </si>
  <si>
    <t xml:space="preserve">output/pages/135_diamonds-thudufushi-beach-and-water-villas/events__planhotel.com__de-unsere-hotels-resorts-sandies-hotels-resorts-sandies-baob.md</t>
  </si>
  <si>
    <t xml:space="preserve">https://www.planhotel.com/fr/centre-media/</t>
  </si>
  <si>
    <t xml:space="preserve">CENTRE MEDIA Hotel  -  Planhotel Hospitality group dans l'Océan Indien</t>
  </si>
  <si>
    <t xml:space="preserve">output/pages/013_sandies-bathala/events__planhotel.com__fr-centre-media.md</t>
  </si>
  <si>
    <t xml:space="preserve">output/pages/135_diamonds-thudufushi-beach-and-water-villas/events__planhotel.com__fr-centre-media.md</t>
  </si>
  <si>
    <t xml:space="preserve">https://www.planhotel.com/fr/nos-hotels-resorts/diamonds-hotels-resorts/</t>
  </si>
  <si>
    <t xml:space="preserve">Nos Hôtels &amp; Resorts - Diamonds Hotels and Resorts Hotel  -  Planhotel Hospitality group dans l'Océan Indien</t>
  </si>
  <si>
    <t xml:space="preserve">output/pages/013_sandies-bathala/events__planhotel.com__fr-nos-hotels-resorts-diamonds-hotels-resorts.md</t>
  </si>
  <si>
    <t xml:space="preserve">output/pages/135_diamonds-thudufushi-beach-and-water-villas/events__planhotel.com__fr-nos-hotels-resorts-diamonds-hotels-resorts.md</t>
  </si>
  <si>
    <t xml:space="preserve">https://www.planhotel.com/fr/solutions-professionnelles/voyages-de-noces-et-anniversaires/diamonds-mapenzi-beach/</t>
  </si>
  <si>
    <t xml:space="preserve">Voyages de noces et anniversaires - Diamonds Mapenzi Beach Hotel  -  Planhotel Hospitality group dans l'Océan Indien</t>
  </si>
  <si>
    <t xml:space="preserve">output/pages/135_diamonds-thudufushi-beach-and-water-villas/events__planhotel.com__fr-solutions-professionnelles-voyages-de-noces-et-anniversai.md</t>
  </si>
  <si>
    <t xml:space="preserve">https://www.planhotel.com/de/professionelle-loesungen/meetings-und-incentives/sandies-tropical-village/</t>
  </si>
  <si>
    <t xml:space="preserve">Meetings und Incentives - Sandies Tropical Village Hotel -  Planhotel Hospitality group der Indischen Ozean</t>
  </si>
  <si>
    <t xml:space="preserve">output/pages/013_sandies-bathala/events__planhotel.com__de-professionelle-loesungen-meetings-und-incentives-sandies-.md</t>
  </si>
  <si>
    <t xml:space="preserve">output/pages/135_diamonds-thudufushi-beach-and-water-villas/events__planhotel.com__de-professionelle-loesungen-meetings-und-incentives-sandies-.md</t>
  </si>
  <si>
    <t xml:space="preserve">https://www.planhotel.com/de/unsere-hotels-resorts/</t>
  </si>
  <si>
    <t xml:space="preserve">Unsere Hotels &amp; Resorts Hotel  -  Planhotel Hospitality group der Indischen Ozean</t>
  </si>
  <si>
    <t xml:space="preserve">output/pages/013_sandies-bathala/events__planhotel.com__de-unsere-hotels-resorts.md</t>
  </si>
  <si>
    <t xml:space="preserve">output/pages/135_diamonds-thudufushi-beach-and-water-villas/events__planhotel.com__de-unsere-hotels-resorts.md</t>
  </si>
  <si>
    <t xml:space="preserve">output/pages/135_diamonds-thudufushi-beach-and-water-villas/events__planhotel.com__media-centre.md</t>
  </si>
  <si>
    <t xml:space="preserve">output/pages/135_diamonds-thudufushi-beach-and-water-villas/events__planhotel.com__faq.md</t>
  </si>
  <si>
    <t xml:space="preserve">output/pages/135_diamonds-thudufushi-beach-and-water-villas/events__planhotel.com__fr-solutions-professionnelles-meeting-incentive-sandies-trop.md</t>
  </si>
  <si>
    <t xml:space="preserve">output/pages/135_diamonds-thudufushi-beach-and-water-villas/events__planhotel.com__it-i-nostri-hotels-resorts-diamonds-hotels-and-resorts.md</t>
  </si>
  <si>
    <t xml:space="preserve">https://www.planhotel.com/de/impressum/</t>
  </si>
  <si>
    <t xml:space="preserve">Impressum Hotel  -  Planhotel Hospitality group der Indischen Ozean</t>
  </si>
  <si>
    <t xml:space="preserve">output/pages/013_sandies-bathala/events__planhotel.com__de-impressum.md</t>
  </si>
  <si>
    <t xml:space="preserve">output/pages/135_diamonds-thudufushi-beach-and-water-villas/events__planhotel.com__de-impressum.md</t>
  </si>
  <si>
    <t xml:space="preserve">https://www.planhotel.com/travel-professional/honeymoons-anniversaries/diamonds-athuruga-beach/</t>
  </si>
  <si>
    <t xml:space="preserve">Honeymoons &amp; Anniversaries - Diamonds Athuruga Beach  Hotel - Planhotel Hospitality group  in the Indian Ocean</t>
  </si>
  <si>
    <t xml:space="preserve">output/pages/013_sandies-bathala/wedding__planhotel.com__travel-professional-honeymoons-anniversaries-diamonds-athuru.md</t>
  </si>
  <si>
    <t xml:space="preserve">output/pages/135_diamonds-thudufushi-beach-and-water-villas/wedding__planhotel.com__travel-professional-honeymoons-anniversaries-diamonds-athuru.md</t>
  </si>
  <si>
    <t xml:space="preserve">output/pages/135_diamonds-thudufushi-beach-and-water-villas/events__planhotel.com__it-i-nostri-hotels-resorts-the-view-lugano.md</t>
  </si>
  <si>
    <t xml:space="preserve">output/pages/135_diamonds-thudufushi-beach-and-water-villas/events__planhotel.com__sustainability-mahre-marine-labs.md</t>
  </si>
  <si>
    <t xml:space="preserve">output/pages/135_diamonds-thudufushi-beach-and-water-villas/events__planhotel.com__sustainability-investing-in-our-people.md</t>
  </si>
  <si>
    <t xml:space="preserve">https://www.planhotel.com/travel-professional/honeymoons-anniversaries/sandies-tropical-village/</t>
  </si>
  <si>
    <t xml:space="preserve">Honeymoons &amp; Anniversaries - Sandies Tropical Village  Hotel - Planhotel Hospitality group  in the Indian Ocean</t>
  </si>
  <si>
    <t xml:space="preserve">output/pages/013_sandies-bathala/wedding__planhotel.com__travel-professional-honeymoons-anniversaries-sandies-tropica.md</t>
  </si>
  <si>
    <t xml:space="preserve">output/pages/135_diamonds-thudufushi-beach-and-water-villas/wedding__planhotel.com__travel-professional-honeymoons-anniversaries-sandies-tropica.md</t>
  </si>
  <si>
    <t xml:space="preserve">output/pages/135_diamonds-thudufushi-beach-and-water-villas/events__planhotel.com__group-hotels-diamonds-hotels-and-resorts-diamonds-bijoux.md</t>
  </si>
  <si>
    <t xml:space="preserve">https://www.planhotel.com/it/travel-professional-it/lune-di-miele-e-anniversari/diamonds-mapenzi-beach/</t>
  </si>
  <si>
    <t xml:space="preserve">Lune di miele e anniversari - Diamonds Mapenzi Beach Hotel  - Planhotel Hospitality group  nell' Oceano Indiano</t>
  </si>
  <si>
    <t xml:space="preserve">output/pages/013_sandies-bathala/events__planhotel.com__it-travel-professional-it-lune-di-miele-e-anniversari-diamon.md</t>
  </si>
  <si>
    <t xml:space="preserve">output/pages/135_diamonds-thudufushi-beach-and-water-villas/events__planhotel.com__it-travel-professional-it-lune-di-miele-e-anniversari-diamon.md</t>
  </si>
  <si>
    <t xml:space="preserve">https://www.planhotel.com/de/professionelle-loesungen/hochzeiten-zeremonien/sandies-tropical-village/</t>
  </si>
  <si>
    <t xml:space="preserve">Hochzeiten &amp; Zeremonien - Sandies Tropical Village Hotel -  Planhotel Hospitality group der Indischen Ozean</t>
  </si>
  <si>
    <t xml:space="preserve">output/pages/013_sandies-bathala/events__planhotel.com__de-professionelle-loesungen-hochzeiten-zeremonien-sandies-tr.md</t>
  </si>
  <si>
    <t xml:space="preserve">output/pages/135_diamonds-thudufushi-beach-and-water-villas/events__planhotel.com__de-professionelle-loesungen-hochzeiten-zeremonien-sandies-tr.md</t>
  </si>
  <si>
    <t xml:space="preserve">output/pages/135_diamonds-thudufushi-beach-and-water-villas/events__planhotel.com__group-hotels-diamonds-hotels-and-resorts-diamonds-mapenzi-be.md</t>
  </si>
  <si>
    <t xml:space="preserve">https://www.planhotel.com/it/i-nostri-hotels-resorts/diamonds-hotels-and-resorts/diamonds-thudufushi/</t>
  </si>
  <si>
    <t xml:space="preserve">Diamonds Hotels and Resorts - DIAMONDS THUDUFUSHI Hotel  - Planhotel Hospitality group  nell' Oceano Indiano</t>
  </si>
  <si>
    <t xml:space="preserve">output/pages/135_diamonds-thudufushi-beach-and-water-villas/wedding__planhotel.com__travel-professional-weddings-ceremonies-diamonds-dream-afric.md</t>
  </si>
  <si>
    <t xml:space="preserve">https://www.planhotel.com/planhotel-and-axa/</t>
  </si>
  <si>
    <t xml:space="preserve">PLANHOTEL &amp; AXA  Hotel - Planhotel Hospitality group  in the Indian Ocean</t>
  </si>
  <si>
    <t xml:space="preserve">output/pages/013_sandies-bathala/events__planhotel.com__planhotel-and-axa.md</t>
  </si>
  <si>
    <t xml:space="preserve">output/pages/135_diamonds-thudufushi-beach-and-water-villas/events__planhotel.com__planhotel-and-axa.md</t>
  </si>
  <si>
    <t xml:space="preserve">https://www.planhotel.com/fr/solutions-professionnelles/mariages-ceremonies/diamonds-mapenzi-beach/</t>
  </si>
  <si>
    <t xml:space="preserve">Mariages &amp; cérémonies - Diamonds Mapenzi Beach Hotel  -  Planhotel Hospitality group dans l'Océan Indien</t>
  </si>
  <si>
    <t xml:space="preserve">output/pages/013_sandies-bathala/events__planhotel.com__fr-solutions-professionnelles-mariages-ceremonies-diamonds-m.md</t>
  </si>
  <si>
    <t xml:space="preserve">output/pages/135_diamonds-thudufushi-beach-and-water-villas/events__planhotel.com__fr-solutions-professionnelles-mariages-ceremonies-diamonds-m.md</t>
  </si>
  <si>
    <t xml:space="preserve">https://www.planhotel.com/fr/faq/</t>
  </si>
  <si>
    <t xml:space="preserve">Faq Hotel  -  Planhotel Hospitality group dans l'Océan Indien</t>
  </si>
  <si>
    <t xml:space="preserve">output/pages/013_sandies-bathala/events__planhotel.com__fr-faq.md</t>
  </si>
  <si>
    <t xml:space="preserve">output/pages/135_diamonds-thudufushi-beach-and-water-villas/events__planhotel.com__fr-faq.md</t>
  </si>
  <si>
    <t xml:space="preserve">https://www.planhotel.com/sustainability/</t>
  </si>
  <si>
    <t xml:space="preserve">SUSTAINABILITY  Hotel - Planhotel Hospitality group  in the Indian Ocean</t>
  </si>
  <si>
    <t xml:space="preserve">output/pages/013_sandies-bathala/events__planhotel.com__sustainability.md</t>
  </si>
  <si>
    <t xml:space="preserve">output/pages/135_diamonds-thudufushi-beach-and-water-villas/events__planhotel.com__sustainability.md</t>
  </si>
  <si>
    <t xml:space="preserve">https://www.planhotel.com/travel-professional/meeting-incentive/the-view-lugano/</t>
  </si>
  <si>
    <t xml:space="preserve">Meeting &amp; Incentive - The View Lugano  Hotel - Planhotel Hospitality group  in the Indian Ocean</t>
  </si>
  <si>
    <t xml:space="preserve">output/pages/013_sandies-bathala/events__planhotel.com__travel-professional-meeting-incentive-the-view-lugano.md</t>
  </si>
  <si>
    <t xml:space="preserve">output/pages/135_diamonds-thudufushi-beach-and-water-villas/events__planhotel.com__travel-professional-meeting-incentive-the-view-lugano.md</t>
  </si>
  <si>
    <t xml:space="preserve">output/pages/135_diamonds-thudufushi-beach-and-water-villas/events__planhotel.com__de-unsere-hotels-resorts-hotel-italia-cortona.md</t>
  </si>
  <si>
    <t xml:space="preserve">https://www.planhotel.com/de/unsere-hotels-resorts/the-view-lugano/</t>
  </si>
  <si>
    <t xml:space="preserve">Unsere Hotels &amp; Resorts - The View Lugano Hotel -  Planhotel Hospitality group der Indischen Ozean</t>
  </si>
  <si>
    <t xml:space="preserve">output/pages/013_sandies-bathala/events__planhotel.com__de-unsere-hotels-resorts-the-view-lugano.md</t>
  </si>
  <si>
    <t xml:space="preserve">output/pages/135_diamonds-thudufushi-beach-and-water-villas/events__planhotel.com__de-unsere-hotels-resorts-the-view-lugano.md</t>
  </si>
  <si>
    <t xml:space="preserve">https://www.planhotel.com/de/unsere-hotels-resorts/diamonds-hotels-resorts/diamonds-leisure-beach-golf-resort/</t>
  </si>
  <si>
    <t xml:space="preserve">Diamonds Hotels and Resorts - DIAMONDS LEISURE BEACH &amp; GOLF RESORT Hotel -  Planhotel Hospitality group der Indischen Oz</t>
  </si>
  <si>
    <t xml:space="preserve">output/pages/013_sandies-bathala/events__planhotel.com__de-unsere-hotels-resorts-diamonds-hotels-resorts-diamonds-le.md</t>
  </si>
  <si>
    <t xml:space="preserve">output/pages/135_diamonds-thudufushi-beach-and-water-villas/events__planhotel.com__de-unsere-hotels-resorts-diamonds-hotels-resorts-diamonds-le.md</t>
  </si>
  <si>
    <t xml:space="preserve">https://www.planhotel.com/fr/sitemap/</t>
  </si>
  <si>
    <t xml:space="preserve">Sitemap Hotel  -  Planhotel Hospitality group dans l'Océan Indien</t>
  </si>
  <si>
    <t xml:space="preserve">output/pages/013_sandies-bathala/events__planhotel.com__fr-sitemap.md</t>
  </si>
  <si>
    <t xml:space="preserve">output/pages/135_diamonds-thudufushi-beach-and-water-villas/events__planhotel.com__fr-sitemap.md</t>
  </si>
  <si>
    <t xml:space="preserve">output/pages/135_diamonds-thudufushi-beach-and-water-villas/events__planhotel.com__dstv.md</t>
  </si>
  <si>
    <t xml:space="preserve">output/pages/135_diamonds-thudufushi-beach-and-water-villas/events__planhotel.com__terms-conditions.md</t>
  </si>
  <si>
    <t xml:space="preserve">output/pages/135_diamonds-thudufushi-beach-and-water-villas/events__planhotel.com__sustainability-community-involvement.md</t>
  </si>
  <si>
    <t xml:space="preserve">https://www.planhotel.com/travel-professional/honeymoons-anniversaries/diamonds-dream-africa/</t>
  </si>
  <si>
    <t xml:space="preserve">Honeymoons &amp; Anniversaries - Diamonds Dream of Africa  Hotel - Planhotel Hospitality group  in the Indian Ocean</t>
  </si>
  <si>
    <t xml:space="preserve">output/pages/013_sandies-bathala/wedding__planhotel.com__travel-professional-honeymoons-anniversaries-diamonds-dream-.md</t>
  </si>
  <si>
    <t xml:space="preserve">output/pages/135_diamonds-thudufushi-beach-and-water-villas/wedding__planhotel.com__travel-professional-honeymoons-anniversaries-diamonds-dream-.md</t>
  </si>
  <si>
    <t xml:space="preserve">https://www.planhotel.com/group-hotels/diamonds-hotels-and-resorts/</t>
  </si>
  <si>
    <t xml:space="preserve">Group Hotels - Diamonds Hotels and Resorts  Hotel - Planhotel Hospitality group  in the Indian Ocean</t>
  </si>
  <si>
    <t xml:space="preserve">output/pages/013_sandies-bathala/events__planhotel.com__group-hotels-diamonds-hotels-and-resorts.md</t>
  </si>
  <si>
    <t xml:space="preserve">output/pages/135_diamonds-thudufushi-beach-and-water-villas/events__planhotel.com__group-hotels-diamonds-hotels-and-resorts.md</t>
  </si>
  <si>
    <t xml:space="preserve">output/pages/135_diamonds-thudufushi-beach-and-water-villas/events__planhotel.com__fr-nos-hotels-resorts-hotel-italia-cortona.md</t>
  </si>
  <si>
    <t xml:space="preserve">https://www.planhotel.com/travel-professional/</t>
  </si>
  <si>
    <t xml:space="preserve">Travel Professional  Hotel - Planhotel Hospitality group  in the Indian Ocean</t>
  </si>
  <si>
    <t xml:space="preserve">output/pages/013_sandies-bathala/events__planhotel.com__travel-professional.md</t>
  </si>
  <si>
    <t xml:space="preserve">output/pages/135_diamonds-thudufushi-beach-and-water-villas/events__planhotel.com__travel-professional.md</t>
  </si>
  <si>
    <t xml:space="preserve">https://www.planhotel.com/fr/nos-hotels-resorts/the-view-lugano/</t>
  </si>
  <si>
    <t xml:space="preserve">Nos Hôtels &amp; Resorts - The View Lugano Hotel  -  Planhotel Hospitality group dans l'Océan Indien</t>
  </si>
  <si>
    <t xml:space="preserve">output/pages/013_sandies-bathala/events__planhotel.com__fr-nos-hotels-resorts-the-view-lugano.md</t>
  </si>
  <si>
    <t xml:space="preserve">output/pages/135_diamonds-thudufushi-beach-and-water-villas/events__planhotel.com__fr-nos-hotels-resorts-the-view-lugano.md</t>
  </si>
  <si>
    <t xml:space="preserve">output/pages/135_diamonds-thudufushi-beach-and-water-villas/events__planhotel.com__it-travel-professional-it-meeting-incentive-the-view-lugano.md</t>
  </si>
  <si>
    <t xml:space="preserve">https://www.planhotel.com/fr/la-durabilite-environnementale/the-big-build-maldives-fr/</t>
  </si>
  <si>
    <t xml:space="preserve">Durabilité - THE BIG BUILD MALDIVES Hotel  -  Planhotel Hospitality group dans l'Océan Indien</t>
  </si>
  <si>
    <t xml:space="preserve">output/pages/013_sandies-bathala/events__planhotel.com__fr-la-durabilite-environnementale-the-big-build-maldives-fr.md</t>
  </si>
  <si>
    <t xml:space="preserve">output/pages/135_diamonds-thudufushi-beach-and-water-villas/events__planhotel.com__fr-la-durabilite-environnementale-the-big-build-maldives-fr.md</t>
  </si>
  <si>
    <t xml:space="preserve">https://www.planhotel.com/group-hotels/sandies-hotels-and-resorts/</t>
  </si>
  <si>
    <t xml:space="preserve">Group Hotels - Sandies Hotels and Resorts  Hotel - Planhotel Hospitality group  in the Indian Ocean</t>
  </si>
  <si>
    <t xml:space="preserve">output/pages/013_sandies-bathala/events__planhotel.com__group-hotels-sandies-hotels-and-resorts.md</t>
  </si>
  <si>
    <t xml:space="preserve">output/pages/135_diamonds-thudufushi-beach-and-water-villas/events__planhotel.com__group-hotels-sandies-hotels-and-resorts.md</t>
  </si>
  <si>
    <t xml:space="preserve">output/pages/135_diamonds-thudufushi-beach-and-water-villas/events__planhotel.com__it-travel-professional-it-meeting-incentive-diamonds-dream-a.md</t>
  </si>
  <si>
    <t xml:space="preserve">output/pages/135_diamonds-thudufushi-beach-and-water-villas/events__planhotel.com__fr-nos-hotels-resorts-sandies-hotels-resorts.md</t>
  </si>
  <si>
    <t xml:space="preserve">output/pages/135_diamonds-thudufushi-beach-and-water-villas/events__planhotel.com__fr-nos-hotels-resorts-diamonds-hotels-resorts-diamonds-leisu.md</t>
  </si>
  <si>
    <t xml:space="preserve">output/pages/135_diamonds-thudufushi-beach-and-water-villas/events__planhotel.com__it-media-centre.md</t>
  </si>
  <si>
    <t xml:space="preserve">https://www.planhotel.com/it/sostenibilita/the-big-build-maldives-it/</t>
  </si>
  <si>
    <t xml:space="preserve">Sostenibilità - THE BIG BUILD MALDIVES Hotel  - Planhotel Hospitality group  nell' Oceano Indiano</t>
  </si>
  <si>
    <t xml:space="preserve">output/pages/013_sandies-bathala/events__planhotel.com__it-sostenibilita-the-big-build-maldives-it.md</t>
  </si>
  <si>
    <t xml:space="preserve">output/pages/135_diamonds-thudufushi-beach-and-water-villas/events__planhotel.com__it-sostenibilita-the-big-build-maldives-it.md</t>
  </si>
  <si>
    <t xml:space="preserve">https://www.planhotel.com/group-hotels/diamonds-hotels-and-resorts/diamonds-thudufushi/</t>
  </si>
  <si>
    <t xml:space="preserve">Diamonds Hotels and Resorts - DIAMONDS THUDUFUSHI  Hotel - Planhotel Hospitality group  in the Indian Ocean</t>
  </si>
  <si>
    <t xml:space="preserve">output/pages/013_sandies-bathala/events__planhotel.com__group-hotels-diamonds-hotels-and-resorts-diamonds-thudufushi.md</t>
  </si>
  <si>
    <t xml:space="preserve">output/pages/135_diamonds-thudufushi-beach-and-water-villas/events__planhotel.com__group-hotels-diamonds-hotels-and-resorts-diamonds-thudufushi.md</t>
  </si>
  <si>
    <t xml:space="preserve">https://www.planhotel.com/sustainability/travelife-gold-certification/</t>
  </si>
  <si>
    <t xml:space="preserve">SUSTAINABILITY - TRAVELIFE GOLD CERTIFICATION  Hotel - Planhotel Hospitality group  in the Indian Ocean</t>
  </si>
  <si>
    <t xml:space="preserve">output/pages/013_sandies-bathala/events__planhotel.com__sustainability-travelife-gold-certification.md</t>
  </si>
  <si>
    <t xml:space="preserve">output/pages/135_diamonds-thudufushi-beach-and-water-villas/events__planhotel.com__sustainability-travelife-gold-certification.md</t>
  </si>
  <si>
    <t xml:space="preserve">output/pages/135_diamonds-thudufushi-beach-and-water-villas/events__planhotel.com__fr-solutions-professionnelles-meeting-incentive.md</t>
  </si>
  <si>
    <t xml:space="preserve">output/pages/135_diamonds-thudufushi-beach-and-water-villas/events__planhotel.com__de-sitemap.md</t>
  </si>
  <si>
    <t xml:space="preserve">https://www.centarahotelsresorts.com/</t>
  </si>
  <si>
    <t xml:space="preserve">Centara Hotels &amp; Resorts | Book an Exciting Escape Now</t>
  </si>
  <si>
    <t xml:space="preserve">output/pages/026_centara-ras-fushi-resort-spa/overview__centarahotelsresorts.com__home.md</t>
  </si>
  <si>
    <t xml:space="preserve">output/pages/085_centara-mirage-lagoon-maldives-centara-grand-lagoo/overview__centarahotelsresorts.com__home.md</t>
  </si>
  <si>
    <t xml:space="preserve">https://www.centarahotelsresorts.com/hainanairlines-2024</t>
  </si>
  <si>
    <t xml:space="preserve">Centara x Hainan Airways: Unforgettable Journeys</t>
  </si>
  <si>
    <t xml:space="preserve">output/pages/026_centara-ras-fushi-resort-spa/other__centarahotelsresorts.com__hainanairlines-2024.md</t>
  </si>
  <si>
    <t xml:space="preserve">output/pages/085_centara-mirage-lagoon-maldives-centara-grand-lagoo/other__centarahotelsresorts.com__hainanairlines-2024.md</t>
  </si>
  <si>
    <t xml:space="preserve">https://www.centarahotelsresorts.com/events/samui-bike-week</t>
  </si>
  <si>
    <t xml:space="preserve">Samui Bike Week</t>
  </si>
  <si>
    <t xml:space="preserve">output/pages/026_centara-ras-fushi-resort-spa/events__centarahotelsresorts.com__events-samui-bike-week.md</t>
  </si>
  <si>
    <t xml:space="preserve">output/pages/085_centara-mirage-lagoon-maldives-centara-grand-lagoo/events__centarahotelsresorts.com__events-samui-bike-week.md</t>
  </si>
  <si>
    <t xml:space="preserve">https://www.centarahotelsresorts.com/c1triplepoints-2024</t>
  </si>
  <si>
    <t xml:space="preserve">Triple Your Points with CentaraThe1 | Centara Hotels &amp; Resorts</t>
  </si>
  <si>
    <t xml:space="preserve">output/pages/026_centara-ras-fushi-resort-spa/overview__centarahotelsresorts.com__c1triplepoints-2024.md</t>
  </si>
  <si>
    <t xml:space="preserve">output/pages/085_centara-mirage-lagoon-maldives-centara-grand-lagoo/overview__centarahotelsresorts.com__c1triplepoints-2024.md</t>
  </si>
  <si>
    <t xml:space="preserve">https://www.centarahotelsresorts.com/centara-spotlight/centara-10-10-flash-sale</t>
  </si>
  <si>
    <t xml:space="preserve">Centara Entices Travellers with 10.10 Flash Sale</t>
  </si>
  <si>
    <t xml:space="preserve">output/pages/026_centara-ras-fushi-resort-spa/other__centarahotelsresorts.com__centara-spotlight-centara-10-10-flash-sale.md</t>
  </si>
  <si>
    <t xml:space="preserve">output/pages/085_centara-mirage-lagoon-maldives-centara-grand-lagoo/other__centarahotelsresorts.com__centara-spotlight-centara-10-10-flash-sale.md</t>
  </si>
  <si>
    <t xml:space="preserve">https://www.centarahotelsresorts.com/centara-spotlight/5-year-vision-and-strategy-for-growth</t>
  </si>
  <si>
    <t xml:space="preserve">5 years vision and strategy for growth</t>
  </si>
  <si>
    <t xml:space="preserve">output/pages/026_centara-ras-fushi-resort-spa/other__centarahotelsresorts.com__centara-spotlight-5-year-vision-and-strategy-for-growth.md</t>
  </si>
  <si>
    <t xml:space="preserve">output/pages/085_centara-mirage-lagoon-maldives-centara-grand-lagoo/other__centarahotelsresorts.com__centara-spotlight-5-year-vision-and-strategy-for-growth.md</t>
  </si>
  <si>
    <t xml:space="preserve">https://www.centarahotelsresorts.com/centara-spotlight/new-beachfront-hotel-in-sriracha</t>
  </si>
  <si>
    <t xml:space="preserve">Expansion in Thailand: New Beachfront Hotel in Sriracha</t>
  </si>
  <si>
    <t xml:space="preserve">output/pages/026_centara-ras-fushi-resort-spa/other__centarahotelsresorts.com__centara-spotlight-new-beachfront-hotel-in-sriracha.md</t>
  </si>
  <si>
    <t xml:space="preserve">output/pages/085_centara-mirage-lagoon-maldives-centara-grand-lagoo/other__centarahotelsresorts.com__centara-spotlight-new-beachfront-hotel-in-sriracha.md</t>
  </si>
  <si>
    <t xml:space="preserve">https://www.centarahotelsresorts.com/centara-spotlight/centara-appoints-general-manager-centara-ubon</t>
  </si>
  <si>
    <t xml:space="preserve">Centara Appoints General Manager of Centara Ubon</t>
  </si>
  <si>
    <t xml:space="preserve">output/pages/026_centara-ras-fushi-resort-spa/other__centarahotelsresorts.com__centara-spotlight-centara-appoints-general-manager-centara-u.md</t>
  </si>
  <si>
    <t xml:space="preserve">output/pages/085_centara-mirage-lagoon-maldives-centara-grand-lagoo/other__centarahotelsresorts.com__centara-spotlight-centara-appoints-general-manager-centara-u.md</t>
  </si>
  <si>
    <t xml:space="preserve">https://www.centarahotelsresorts.com/book-direct-benefits</t>
  </si>
  <si>
    <t xml:space="preserve">Book Direct Benefits</t>
  </si>
  <si>
    <t xml:space="preserve">output/pages/026_centara-ras-fushi-resort-spa/other__centarahotelsresorts.com__book-direct-benefits.md</t>
  </si>
  <si>
    <t xml:space="preserve">output/pages/085_centara-mirage-lagoon-maldives-centara-grand-lagoo/other__centarahotelsresorts.com__book-direct-benefits.md</t>
  </si>
  <si>
    <t xml:space="preserve">https://www.centarahotelsresorts.com/journal/First-timer-guide-to-Pokhara</t>
  </si>
  <si>
    <t xml:space="preserve">The Ultimate First-Timer’s Guide to Pokhara: Lakes, Legends, and Laid-Back Living | Centara Hotels &amp; Resorts</t>
  </si>
  <si>
    <t xml:space="preserve">output/pages/026_centara-ras-fushi-resort-spa/overview__centarahotelsresorts.com__journal-first-timer-guide-to-pokhara.md</t>
  </si>
  <si>
    <t xml:space="preserve">output/pages/085_centara-mirage-lagoon-maldives-centara-grand-lagoo/overview__centarahotelsresorts.com__journal-first-timer-guide-to-pokhara.md</t>
  </si>
  <si>
    <t xml:space="preserve">https://www.centarahotelsresorts.com/journal/6-homemade-remedies-for-a-hangover</t>
  </si>
  <si>
    <t xml:space="preserve">6 Homemade Remedies for a Hangover | Centara Hotels &amp; Resorts</t>
  </si>
  <si>
    <t xml:space="preserve">output/pages/026_centara-ras-fushi-resort-spa/overview__centarahotelsresorts.com__journal-6-homemade-remedies-for-a-hangover.md</t>
  </si>
  <si>
    <t xml:space="preserve">output/pages/085_centara-mirage-lagoon-maldives-centara-grand-lagoo/overview__centarahotelsresorts.com__journal-6-homemade-remedies-for-a-hangover.md</t>
  </si>
  <si>
    <t xml:space="preserve">https://www.centarahotelsresorts.com/centarareserve/sustainability-policy</t>
  </si>
  <si>
    <t xml:space="preserve">Hotel sustainability policy by Centara Hotels &amp; Resorts</t>
  </si>
  <si>
    <t xml:space="preserve">output/pages/026_centara-ras-fushi-resort-spa/sustainability__centarahotelsresorts.com__centarareserve-sustainability-policy.md</t>
  </si>
  <si>
    <t xml:space="preserve">output/pages/085_centara-mirage-lagoon-maldives-centara-grand-lagoo/sustainability__centarahotelsresorts.com__centarareserve-sustainability-policy.md</t>
  </si>
  <si>
    <t xml:space="preserve">https://www.centarahotelsresorts.com/centara-spotlight/michelin-trained-chefs-at-centara-bangkok-restaurants</t>
  </si>
  <si>
    <t xml:space="preserve">Michelin-Trained Chefs at Centara’s Bangkok Restaurants</t>
  </si>
  <si>
    <t xml:space="preserve">output/pages/026_centara-ras-fushi-resort-spa/dining__centarahotelsresorts.com__centara-spotlight-michelin-trained-chefs-at-centara-bangkok-.md</t>
  </si>
  <si>
    <t xml:space="preserve">output/pages/085_centara-mirage-lagoon-maldives-centara-grand-lagoo/dining__centarahotelsresorts.com__centara-spotlight-michelin-trained-chefs-at-centara-bangkok-.md</t>
  </si>
  <si>
    <t xml:space="preserve">https://www.centarahotelsresorts.com/b2b</t>
  </si>
  <si>
    <t xml:space="preserve">Centara Hotels &amp; Resorts section for Industry Partners</t>
  </si>
  <si>
    <t xml:space="preserve">output/pages/026_centara-ras-fushi-resort-spa/overview__centarahotelsresorts.com__b2b.md</t>
  </si>
  <si>
    <t xml:space="preserve">output/pages/085_centara-mirage-lagoon-maldives-centara-grand-lagoo/overview__centarahotelsresorts.com__b2b.md</t>
  </si>
  <si>
    <t xml:space="preserve">https://www.centarahotelsresorts.com/centara-spotlight/celebrate-christmas-and-new-year-at-centara-grand-hotels-resorts</t>
  </si>
  <si>
    <t xml:space="preserve">Celebrate Christmas and New Year at Centara Grand Hotels &amp; Resorts</t>
  </si>
  <si>
    <t xml:space="preserve">output/pages/026_centara-ras-fushi-resort-spa/wedding__centarahotelsresorts.com__centara-spotlight-celebrate-christmas-and-new-year-at-centar.md</t>
  </si>
  <si>
    <t xml:space="preserve">output/pages/085_centara-mirage-lagoon-maldives-centara-grand-lagoo/wedding__centarahotelsresorts.com__centara-spotlight-celebrate-christmas-and-new-year-at-centar.md</t>
  </si>
  <si>
    <t xml:space="preserve">https://www.centarahotelsresorts.com/journal/popular-day-trips-from-bangkok</t>
  </si>
  <si>
    <t xml:space="preserve">Popular Day Trips from Bangkok</t>
  </si>
  <si>
    <t xml:space="preserve">output/pages/026_centara-ras-fushi-resort-spa/other__centarahotelsresorts.com__journal-popular-day-trips-from-bangkok.md</t>
  </si>
  <si>
    <t xml:space="preserve">output/pages/085_centara-mirage-lagoon-maldives-centara-grand-lagoo/other__centarahotelsresorts.com__journal-popular-day-trips-from-bangkok.md</t>
  </si>
  <si>
    <t xml:space="preserve">https://www.centarahotelsresorts.com/centarareserve/social-events</t>
  </si>
  <si>
    <t xml:space="preserve">Organise Social Events in one of the Centara Venues</t>
  </si>
  <si>
    <t xml:space="preserve">output/pages/026_centara-ras-fushi-resort-spa/events__centarahotelsresorts.com__centarareserve-social-events.md</t>
  </si>
  <si>
    <t xml:space="preserve">output/pages/085_centara-mirage-lagoon-maldives-centara-grand-lagoo/events__centarahotelsresorts.com__centarareserve-social-events.md</t>
  </si>
  <si>
    <t xml:space="preserve">https://www.centarahotelsresorts.com/centara-spotlight/official-opening-of-centara%20-ubon</t>
  </si>
  <si>
    <t xml:space="preserve">Official Opening of Centara Ubon</t>
  </si>
  <si>
    <t xml:space="preserve">output/pages/026_centara-ras-fushi-resort-spa/other__centarahotelsresorts.com__centara-spotlight-official-opening-of-centara-20-ubon.md</t>
  </si>
  <si>
    <t xml:space="preserve">output/pages/085_centara-mirage-lagoon-maldives-centara-grand-lagoo/other__centarahotelsresorts.com__centara-spotlight-official-opening-of-centara-20-ubon.md</t>
  </si>
  <si>
    <t xml:space="preserve">https://www.centarahotelsresorts.com/centara-spotlight/centara-ultimate-twin-island-escape-campaign</t>
  </si>
  <si>
    <t xml:space="preserve">“Ultimate Twin Island Escape” Campaign</t>
  </si>
  <si>
    <t xml:space="preserve">output/pages/026_centara-ras-fushi-resort-spa/overview__centarahotelsresorts.com__centara-spotlight-centara-ultimate-twin-island-escape-campai.md</t>
  </si>
  <si>
    <t xml:space="preserve">output/pages/085_centara-mirage-lagoon-maldives-centara-grand-lagoo/overview__centarahotelsresorts.com__centara-spotlight-centara-ultimate-twin-island-escape-campai.md</t>
  </si>
  <si>
    <t xml:space="preserve">https://www.centarahotelsresorts.com/centara-spotlight/two-maldives-resorts-offer-irresistible</t>
  </si>
  <si>
    <t xml:space="preserve">Maldives resorts offer irresistible promotions</t>
  </si>
  <si>
    <t xml:space="preserve">output/pages/026_centara-ras-fushi-resort-spa/diving__centarahotelsresorts.com__centara-spotlight-two-maldives-resorts-offer-irresistible.md</t>
  </si>
  <si>
    <t xml:space="preserve">output/pages/085_centara-mirage-lagoon-maldives-centara-grand-lagoo/diving__centarahotelsresorts.com__centara-spotlight-two-maldives-resorts-offer-irresistible.md</t>
  </si>
  <si>
    <t xml:space="preserve">https://www.centarahotelsresorts.com/centarareserve/crs/corporate-events</t>
  </si>
  <si>
    <t xml:space="preserve">Meeting &amp; Event Venues in Koh Samui | Centara Reserve</t>
  </si>
  <si>
    <t xml:space="preserve">output/pages/026_centara-ras-fushi-resort-spa/events__centarahotelsresorts.com__centarareserve-crs-corporate-events.md</t>
  </si>
  <si>
    <t xml:space="preserve">output/pages/085_centara-mirage-lagoon-maldives-centara-grand-lagoo/events__centarahotelsresorts.com__centarareserve-crs-corporate-events.md</t>
  </si>
  <si>
    <t xml:space="preserve">https://www.centarahotelsresorts.com/journal/10-quick-tips-to-surviving-the-full-moon-party</t>
  </si>
  <si>
    <t xml:space="preserve">10 Quick Tips to Surviving ‘The Full Moon Party’</t>
  </si>
  <si>
    <t xml:space="preserve">output/pages/026_centara-ras-fushi-resort-spa/other__centarahotelsresorts.com__journal-10-quick-tips-to-surviving-the-full-moon-party.md</t>
  </si>
  <si>
    <t xml:space="preserve">output/pages/085_centara-mirage-lagoon-maldives-centara-grand-lagoo/other__centarahotelsresorts.com__journal-10-quick-tips-to-surviving-the-full-moon-party.md</t>
  </si>
  <si>
    <t xml:space="preserve">https://www.centarahotelsresorts.com/centara-spotlight/centara-hotels-and-resorts-supports-medical-staff</t>
  </si>
  <si>
    <t xml:space="preserve">Centara Hotels and Resorts supports medical staff</t>
  </si>
  <si>
    <t xml:space="preserve">output/pages/026_centara-ras-fushi-resort-spa/overview__centarahotelsresorts.com__centara-spotlight-centara-hotels-and-resorts-supports-medica.md</t>
  </si>
  <si>
    <t xml:space="preserve">output/pages/085_centara-mirage-lagoon-maldives-centara-grand-lagoo/overview__centarahotelsresorts.com__centara-spotlight-centara-hotels-and-resorts-supports-medica.md</t>
  </si>
  <si>
    <t xml:space="preserve">https://www.centarahotelsresorts.com/centara-spotlight/programme-that-puts-surplus-food-to-good-use</t>
  </si>
  <si>
    <t xml:space="preserve">Programme That Puts Surplus Food to Good Use</t>
  </si>
  <si>
    <t xml:space="preserve">output/pages/026_centara-ras-fushi-resort-spa/dining__centarahotelsresorts.com__centara-spotlight-programme-that-puts-surplus-food-to-good-u.md</t>
  </si>
  <si>
    <t xml:space="preserve">output/pages/085_centara-mirage-lagoon-maldives-centara-grand-lagoo/dining__centarahotelsresorts.com__centara-spotlight-programme-that-puts-surplus-food-to-good-u.md</t>
  </si>
  <si>
    <t xml:space="preserve">https://www.centarahotelsresorts.com/b2b/register</t>
  </si>
  <si>
    <t xml:space="preserve">ICHR Registration | Centara Hotels &amp; Resorts</t>
  </si>
  <si>
    <t xml:space="preserve">output/pages/026_centara-ras-fushi-resort-spa/overview__centarahotelsresorts.com__b2b-register.md</t>
  </si>
  <si>
    <t xml:space="preserve">output/pages/085_centara-mirage-lagoon-maldives-centara-grand-lagoo/overview__centarahotelsresorts.com__b2b-register.md</t>
  </si>
  <si>
    <t xml:space="preserve">https://www.centarahotelsresorts.com/centara-spotlight/centara-mou-luxemon-hotel-group-expand-china</t>
  </si>
  <si>
    <t xml:space="preserve">MoU with Luxemon Hotel Group to Expand in China</t>
  </si>
  <si>
    <t xml:space="preserve">output/pages/026_centara-ras-fushi-resort-spa/events__centarahotelsresorts.com__centara-spotlight-centara-mou-luxemon-hotel-group-expand-chi.md</t>
  </si>
  <si>
    <t xml:space="preserve">output/pages/085_centara-mirage-lagoon-maldives-centara-grand-lagoo/events__centarahotelsresorts.com__centara-spotlight-centara-mou-luxemon-hotel-group-expand-chi.md</t>
  </si>
  <si>
    <t xml:space="preserve">https://www.centarahotelsresorts.com/centara-spotlight/appointment-of-corporate-public-relations-director</t>
  </si>
  <si>
    <t xml:space="preserve">Appointment of Corporate Public Relations Director</t>
  </si>
  <si>
    <t xml:space="preserve">output/pages/026_centara-ras-fushi-resort-spa/other__centarahotelsresorts.com__centara-spotlight-appointment-of-corporate-public-relations-.md</t>
  </si>
  <si>
    <t xml:space="preserve">output/pages/085_centara-mirage-lagoon-maldives-centara-grand-lagoo/other__centarahotelsresorts.com__centara-spotlight-appointment-of-corporate-public-relations-.md</t>
  </si>
  <si>
    <t xml:space="preserve">https://www.centarahotelsresorts.com/centara-spotlight/centarathe1-celebrates-10th-anniversary</t>
  </si>
  <si>
    <t xml:space="preserve">CentaraThe1 Celebrates 10th Anniversary</t>
  </si>
  <si>
    <t xml:space="preserve">output/pages/026_centara-ras-fushi-resort-spa/wedding__centarahotelsresorts.com__centara-spotlight-centarathe1-celebrates-10th-anniversary.md</t>
  </si>
  <si>
    <t xml:space="preserve">output/pages/085_centara-mirage-lagoon-maldives-centara-grand-lagoo/wedding__centarahotelsresorts.com__centara-spotlight-centarathe1-celebrates-10th-anniversary.md</t>
  </si>
  <si>
    <t xml:space="preserve">https://www.centarahotelsresorts.com/centara-spotlight/centara-partners-with-crg-to-enhance-guest-experience</t>
  </si>
  <si>
    <t xml:space="preserve">Centara Partners with CRG to Enhance Guest Experience</t>
  </si>
  <si>
    <t xml:space="preserve">output/pages/026_centara-ras-fushi-resort-spa/excursions__centarahotelsresorts.com__centara-spotlight-centara-partners-with-crg-to-enhance-guest.md</t>
  </si>
  <si>
    <t xml:space="preserve">output/pages/085_centara-mirage-lagoon-maldives-centara-grand-lagoo/excursions__centarahotelsresorts.com__centara-spotlight-centara-partners-with-crg-to-enhance-guest.md</t>
  </si>
  <si>
    <t xml:space="preserve">https://www.centarahotelsresorts.com/journal/phuket-three-day-itinerary</t>
  </si>
  <si>
    <t xml:space="preserve">A Complete 3-Day Phuket Itinerary With Centara Karon Resort | Centara Hotels &amp; Resorts</t>
  </si>
  <si>
    <t xml:space="preserve">output/pages/026_centara-ras-fushi-resort-spa/overview__centarahotelsresorts.com__journal-phuket-three-day-itinerary.md</t>
  </si>
  <si>
    <t xml:space="preserve">output/pages/085_centara-mirage-lagoon-maldives-centara-grand-lagoo/overview__centarahotelsresorts.com__journal-phuket-three-day-itinerary.md</t>
  </si>
  <si>
    <t xml:space="preserve">https://www.centarahotelsresorts.com/centara-complete-care</t>
  </si>
  <si>
    <t xml:space="preserve">Centara Complete Care Programme | Total Safety &amp; Comfort</t>
  </si>
  <si>
    <t xml:space="preserve">output/pages/026_centara-ras-fushi-resort-spa/other__centarahotelsresorts.com__centara-complete-care.md</t>
  </si>
  <si>
    <t xml:space="preserve">output/pages/085_centara-mirage-lagoon-maldives-centara-grand-lagoo/other__centarahotelsresorts.com__centara-complete-care.md</t>
  </si>
  <si>
    <t xml:space="preserve">https://www.centarahotelsresorts.com/gofirst-2022-year-end</t>
  </si>
  <si>
    <t xml:space="preserve">Fly with Go First and Save at Centara</t>
  </si>
  <si>
    <t xml:space="preserve">output/pages/026_centara-ras-fushi-resort-spa/other__centarahotelsresorts.com__gofirst-2022-year-end.md</t>
  </si>
  <si>
    <t xml:space="preserve">output/pages/085_centara-mirage-lagoon-maldives-centara-grand-lagoo/other__centarahotelsresorts.com__gofirst-2022-year-end.md</t>
  </si>
  <si>
    <t xml:space="preserve">https://www.centarahotelsresorts.com/centara-spotlight/four-experiences-with-centara-in-the-maldives</t>
  </si>
  <si>
    <t xml:space="preserve">Four Experiences with Centara in the Maldives</t>
  </si>
  <si>
    <t xml:space="preserve">output/pages/026_centara-ras-fushi-resort-spa/diving__centarahotelsresorts.com__centara-spotlight-four-experiences-with-centara-in-the-maldi.md</t>
  </si>
  <si>
    <t xml:space="preserve">output/pages/085_centara-mirage-lagoon-maldives-centara-grand-lagoo/diving__centarahotelsresorts.com__centara-spotlight-four-experiences-with-centara-in-the-maldi.md</t>
  </si>
  <si>
    <t xml:space="preserve">https://www.centarahotelsresorts.com/centara-spotlight/centara-open-centra-by-centara-bangkok-phra-nakhon</t>
  </si>
  <si>
    <t xml:space="preserve">Centara Opens Centra by Centara Bangkok Phra Nakhon</t>
  </si>
  <si>
    <t xml:space="preserve">output/pages/026_centara-ras-fushi-resort-spa/other__centarahotelsresorts.com__centara-spotlight-centara-open-centra-by-centara-bangkok-phr.md</t>
  </si>
  <si>
    <t xml:space="preserve">output/pages/085_centara-mirage-lagoon-maldives-centara-grand-lagoo/other__centarahotelsresorts.com__centara-spotlight-centara-open-centra-by-centara-bangkok-phr.md</t>
  </si>
  <si>
    <t xml:space="preserve">https://www.centarahotelsresorts.com/destination/nakhon-si-thammarat-hotels</t>
  </si>
  <si>
    <t xml:space="preserve">Find all Centara hotels and resorts in Nakhon Si Thammarat</t>
  </si>
  <si>
    <t xml:space="preserve">output/pages/026_centara-ras-fushi-resort-spa/overview__centarahotelsresorts.com__destination-nakhon-si-thammarat-hotels.md</t>
  </si>
  <si>
    <t xml:space="preserve">output/pages/085_centara-mirage-lagoon-maldives-centara-grand-lagoo/overview__centarahotelsresorts.com__destination-nakhon-si-thammarat-hotels.md</t>
  </si>
  <si>
    <t xml:space="preserve">https://www.centarahotelsresorts.com/journal/three-beach-books-perfect-for-thailand</t>
  </si>
  <si>
    <t xml:space="preserve">Three Beach Books Perfect for Thailand</t>
  </si>
  <si>
    <t xml:space="preserve">output/pages/026_centara-ras-fushi-resort-spa/other__centarahotelsresorts.com__journal-three-beach-books-perfect-for-thailand.md</t>
  </si>
  <si>
    <t xml:space="preserve">output/pages/085_centara-mirage-lagoon-maldives-centara-grand-lagoo/other__centarahotelsresorts.com__journal-three-beach-books-perfect-for-thailand.md</t>
  </si>
  <si>
    <t xml:space="preserve">https://www.centarahotelsresorts.com/destination/surat-thani-hotels</t>
  </si>
  <si>
    <t xml:space="preserve">Surat Thani | Centara Hotels &amp; Resorts</t>
  </si>
  <si>
    <t xml:space="preserve">output/pages/026_centara-ras-fushi-resort-spa/overview__centarahotelsresorts.com__destination-surat-thani-hotels.md</t>
  </si>
  <si>
    <t xml:space="preserve">output/pages/085_centara-mirage-lagoon-maldives-centara-grand-lagoo/overview__centarahotelsresorts.com__destination-surat-thani-hotels.md</t>
  </si>
  <si>
    <t xml:space="preserve">https://www.centarahotelsresorts.com/journal/things-to-know-before-going-to-dune-safari</t>
  </si>
  <si>
    <t xml:space="preserve">Things to know before going to Dune Safari</t>
  </si>
  <si>
    <t xml:space="preserve">output/pages/026_centara-ras-fushi-resort-spa/other__centarahotelsresorts.com__journal-things-to-know-before-going-to-dune-safari.md</t>
  </si>
  <si>
    <t xml:space="preserve">output/pages/085_centara-mirage-lagoon-maldives-centara-grand-lagoo/other__centarahotelsresorts.com__journal-things-to-know-before-going-to-dune-safari.md</t>
  </si>
  <si>
    <t xml:space="preserve">https://www.centarahotelsresorts.com/journal/7-unique-bachelorette-party-ideas</t>
  </si>
  <si>
    <t xml:space="preserve">7 Unique Bachelorette Party Ideas for the Bride-to-Be</t>
  </si>
  <si>
    <t xml:space="preserve">output/pages/026_centara-ras-fushi-resort-spa/other__centarahotelsresorts.com__journal-7-unique-bachelorette-party-ideas.md</t>
  </si>
  <si>
    <t xml:space="preserve">output/pages/085_centara-mirage-lagoon-maldives-centara-grand-lagoo/other__centarahotelsresorts.com__journal-7-unique-bachelorette-party-ideas.md</t>
  </si>
  <si>
    <t xml:space="preserve">https://www.centarahotelsresorts.com/centarareserve/gofirst-2022-year-end</t>
  </si>
  <si>
    <t xml:space="preserve">output/pages/026_centara-ras-fushi-resort-spa/other__centarahotelsresorts.com__centarareserve-gofirst-2022-year-end.md</t>
  </si>
  <si>
    <t xml:space="preserve">output/pages/085_centara-mirage-lagoon-maldives-centara-grand-lagoo/other__centarahotelsresorts.com__centarareserve-gofirst-2022-year-end.md</t>
  </si>
  <si>
    <t xml:space="preserve">https://www.centarahotelsresorts.com/journal/sacred-spaces-how-to-behave-and-dress-in-a-buddhist-temple</t>
  </si>
  <si>
    <t xml:space="preserve">Thailand Temple Dress Code - How to Dress Respectfully | Centara Hotels &amp; Resorts</t>
  </si>
  <si>
    <t xml:space="preserve">output/pages/026_centara-ras-fushi-resort-spa/spa__centarahotelsresorts.com__journal-sacred-spaces-how-to-behave-and-dress-in-a-buddhist-.md</t>
  </si>
  <si>
    <t xml:space="preserve">output/pages/085_centara-mirage-lagoon-maldives-centara-grand-lagoo/spa__centarahotelsresorts.com__journal-sacred-spaces-how-to-behave-and-dress-in-a-buddhist-.md</t>
  </si>
  <si>
    <t xml:space="preserve">https://www.centarahotelsresorts.com/journal/how-to-pick-seafood-like-a-pro-with-centara-chef</t>
  </si>
  <si>
    <t xml:space="preserve">How to Pick seafood like a Pro with Centara’s Chef</t>
  </si>
  <si>
    <t xml:space="preserve">output/pages/026_centara-ras-fushi-resort-spa/dining__centarahotelsresorts.com__journal-how-to-pick-seafood-like-a-pro-with-centara-chef.md</t>
  </si>
  <si>
    <t xml:space="preserve">output/pages/085_centara-mirage-lagoon-maldives-centara-grand-lagoo/dining__centarahotelsresorts.com__journal-how-to-pick-seafood-like-a-pro-with-centara-chef.md</t>
  </si>
  <si>
    <t xml:space="preserve">https://www.centarahotelsresorts.com/journal/explore-osaka-centara-grand-hotel</t>
  </si>
  <si>
    <t xml:space="preserve">Why You Should Stay At Centara Grand Hotel in Osaka | Centara Hotels &amp; Resorts</t>
  </si>
  <si>
    <t xml:space="preserve">output/pages/026_centara-ras-fushi-resort-spa/villas__centarahotelsresorts.com__journal-explore-osaka-centara-grand-hotel.md</t>
  </si>
  <si>
    <t xml:space="preserve">output/pages/085_centara-mirage-lagoon-maldives-centara-grand-lagoo/villas__centarahotelsresorts.com__journal-explore-osaka-centara-grand-hotel.md</t>
  </si>
  <si>
    <t xml:space="preserve">https://www.centarahotelsresorts.com/centarareserve/crs/event-hall-4</t>
  </si>
  <si>
    <t xml:space="preserve">Hall 4 meeting room at Centara Reserve Samui</t>
  </si>
  <si>
    <t xml:space="preserve">output/pages/026_centara-ras-fushi-resort-spa/events__centarahotelsresorts.com__centarareserve-crs-event-hall-4.md</t>
  </si>
  <si>
    <t xml:space="preserve">output/pages/085_centara-mirage-lagoon-maldives-centara-grand-lagoo/events__centarahotelsresorts.com__centarareserve-crs-event-hall-4.md</t>
  </si>
  <si>
    <t xml:space="preserve">https://www.centarahotelsresorts.com/journal/insects-a-strange-but-rewarding-culinary-delicacy</t>
  </si>
  <si>
    <t xml:space="preserve">Insects: A Strange (But Rewarding) Culinary Delicacy</t>
  </si>
  <si>
    <t xml:space="preserve">output/pages/026_centara-ras-fushi-resort-spa/dining__centarahotelsresorts.com__journal-insects-a-strange-but-rewarding-culinary-delicacy.md</t>
  </si>
  <si>
    <t xml:space="preserve">output/pages/085_centara-mirage-lagoon-maldives-centara-grand-lagoo/dining__centarahotelsresorts.com__journal-insects-a-strange-but-rewarding-culinary-delicacy.md</t>
  </si>
  <si>
    <t xml:space="preserve">https://www.centarahotelsresorts.com/centara-spotlight/g-green-awards-2019</t>
  </si>
  <si>
    <t xml:space="preserve">Four Centara Properties in Thailand Receive 2019 G-Green Award | Centara Hotels &amp; Resorts</t>
  </si>
  <si>
    <t xml:space="preserve">output/pages/026_centara-ras-fushi-resort-spa/sustainability__centarahotelsresorts.com__centara-spotlight-g-green-awards-2019.md</t>
  </si>
  <si>
    <t xml:space="preserve">output/pages/085_centara-mirage-lagoon-maldives-centara-grand-lagoo/sustainability__centarahotelsresorts.com__centara-spotlight-g-green-awards-2019.md</t>
  </si>
  <si>
    <t xml:space="preserve">https://www.centarahotelsresorts.com/centara-spotlight/centara-confirms-agreement-al-hail-waves</t>
  </si>
  <si>
    <t xml:space="preserve">Centara Confirms Management Agreement for Al Hail Waves Hotel in Oman</t>
  </si>
  <si>
    <t xml:space="preserve">output/pages/026_centara-ras-fushi-resort-spa/other__centarahotelsresorts.com__centara-spotlight-centara-confirms-agreement-al-hail-waves.md</t>
  </si>
  <si>
    <t xml:space="preserve">output/pages/085_centara-mirage-lagoon-maldives-centara-grand-lagoo/other__centarahotelsresorts.com__centara-spotlight-centara-confirms-agreement-al-hail-waves.md</t>
  </si>
  <si>
    <t xml:space="preserve">https://www.centarahotelsresorts.com/centara-spotlight/centara-co-sponsors-olympic-sailor-world-championships</t>
  </si>
  <si>
    <t xml:space="preserve">Co-Sponsors Olympic Sailor Ahead of World Championships</t>
  </si>
  <si>
    <t xml:space="preserve">output/pages/026_centara-ras-fushi-resort-spa/other__centarahotelsresorts.com__centara-spotlight-centara-co-sponsors-olympic-sailor-world-c.md</t>
  </si>
  <si>
    <t xml:space="preserve">output/pages/085_centara-mirage-lagoon-maldives-centara-grand-lagoo/other__centarahotelsresorts.com__centara-spotlight-centara-co-sponsors-olympic-sailor-world-c.md</t>
  </si>
  <si>
    <t xml:space="preserve">https://www.centarahotelsresorts.com/centara-spotlight/centara-exclusive-privileges-centarathe1member</t>
  </si>
  <si>
    <t xml:space="preserve">Exclusive Privileges for CentaraThe1 Member’s Month</t>
  </si>
  <si>
    <t xml:space="preserve">output/pages/026_centara-ras-fushi-resort-spa/other__centarahotelsresorts.com__centara-spotlight-centara-exclusive-privileges-centarathe1me.md</t>
  </si>
  <si>
    <t xml:space="preserve">output/pages/085_centara-mirage-lagoon-maldives-centara-grand-lagoo/other__centarahotelsresorts.com__centara-spotlight-centara-exclusive-privileges-centarathe1me.md</t>
  </si>
  <si>
    <t xml:space="preserve">https://www.centarahotelsresorts.com/centarareserve/instalment-plan</t>
  </si>
  <si>
    <t xml:space="preserve">Stay now, pay later</t>
  </si>
  <si>
    <t xml:space="preserve">output/pages/026_centara-ras-fushi-resort-spa/villas__centarahotelsresorts.com__centarareserve-instalment-plan.md</t>
  </si>
  <si>
    <t xml:space="preserve">output/pages/085_centara-mirage-lagoon-maldives-centara-grand-lagoo/villas__centarahotelsresorts.com__centarareserve-instalment-plan.md</t>
  </si>
  <si>
    <t xml:space="preserve">https://www.centarahotelsresorts.com/journal/on-site-water-sports-and-beach-activities-for-kids</t>
  </si>
  <si>
    <t xml:space="preserve">Water Sports and Beach Activities for Your Kids</t>
  </si>
  <si>
    <t xml:space="preserve">output/pages/026_centara-ras-fushi-resort-spa/diving__centarahotelsresorts.com__journal-on-site-water-sports-and-beach-activities-for-kids.md</t>
  </si>
  <si>
    <t xml:space="preserve">output/pages/085_centara-mirage-lagoon-maldives-centara-grand-lagoo/diving__centarahotelsresorts.com__journal-on-site-water-sports-and-beach-activities-for-kids.md</t>
  </si>
  <si>
    <t xml:space="preserve">https://www.centarahotelsresorts.com/centara-spotlight/centara-reserve-brand-unveiled</t>
  </si>
  <si>
    <t xml:space="preserve">Centara Hotels &amp; Resorts Unveils Centara Reserve Brand</t>
  </si>
  <si>
    <t xml:space="preserve">output/pages/026_centara-ras-fushi-resort-spa/overview__centarahotelsresorts.com__centara-spotlight-centara-reserve-brand-unveiled.md</t>
  </si>
  <si>
    <t xml:space="preserve">output/pages/085_centara-mirage-lagoon-maldives-centara-grand-lagoo/overview__centarahotelsresorts.com__centara-spotlight-centara-reserve-brand-unveiled.md</t>
  </si>
  <si>
    <t xml:space="preserve">https://www.centarahotelsresorts.com/subscribe</t>
  </si>
  <si>
    <t xml:space="preserve">Subscribe Newsletter | Centara Hotels &amp; Resorts</t>
  </si>
  <si>
    <t xml:space="preserve">output/pages/026_centara-ras-fushi-resort-spa/overview__centarahotelsresorts.com__subscribe.md</t>
  </si>
  <si>
    <t xml:space="preserve">output/pages/085_centara-mirage-lagoon-maldives-centara-grand-lagoo/overview__centarahotelsresorts.com__subscribe.md</t>
  </si>
  <si>
    <t xml:space="preserve">https://www.centarahotelsresorts.com/centara-spotlight/stunning-glimpse-of-soon-to-be-open-centara-ayutthaya</t>
  </si>
  <si>
    <t xml:space="preserve">Stunning Glimpse of Soon-To-Be-Open Centara Ayutthaya</t>
  </si>
  <si>
    <t xml:space="preserve">output/pages/026_centara-ras-fushi-resort-spa/other__centarahotelsresorts.com__centara-spotlight-stunning-glimpse-of-soon-to-be-open-centar.md</t>
  </si>
  <si>
    <t xml:space="preserve">output/pages/085_centara-mirage-lagoon-maldives-centara-grand-lagoo/other__centarahotelsresorts.com__centara-spotlight-stunning-glimpse-of-soon-to-be-open-centar.md</t>
  </si>
  <si>
    <t xml:space="preserve">https://www.centarahotelsresorts.com/centara-spotlight/discover-the-new-face-of-island-living-at-centara-life-lamai-resort-samui</t>
  </si>
  <si>
    <t xml:space="preserve">Discover The New Face of Island Living at Centara Life Lamai Resort Samui</t>
  </si>
  <si>
    <t xml:space="preserve">output/pages/026_centara-ras-fushi-resort-spa/excursions__centarahotelsresorts.com__centara-spotlight-discover-the-new-face-of-island-living-at-.md</t>
  </si>
  <si>
    <t xml:space="preserve">output/pages/085_centara-mirage-lagoon-maldives-centara-grand-lagoo/excursions__centarahotelsresorts.com__centara-spotlight-discover-the-new-face-of-island-living-at-.md</t>
  </si>
  <si>
    <t xml:space="preserve">https://www.centarahotelsresorts.com/journal/shipwreck-diving-maldives</t>
  </si>
  <si>
    <t xml:space="preserve">5 Reasons You Should Explore Our Maldives Shipwreck Dive Site</t>
  </si>
  <si>
    <t xml:space="preserve">output/pages/026_centara-ras-fushi-resort-spa/diving__centarahotelsresorts.com__journal-shipwreck-diving-maldives.md</t>
  </si>
  <si>
    <t xml:space="preserve">output/pages/085_centara-mirage-lagoon-maldives-centara-grand-lagoo/diving__centarahotelsresorts.com__journal-shipwreck-diving-maldives.md</t>
  </si>
  <si>
    <t xml:space="preserve">https://www.centarahotelsresorts.com/centarareserve/crs/uob-offer</t>
  </si>
  <si>
    <t xml:space="preserve">Exclusive offer for UOB credit card member</t>
  </si>
  <si>
    <t xml:space="preserve">output/pages/026_centara-ras-fushi-resort-spa/offers__centarahotelsresorts.com__centarareserve-crs-uob-offer.md</t>
  </si>
  <si>
    <t xml:space="preserve">output/pages/085_centara-mirage-lagoon-maldives-centara-grand-lagoo/offers__centarahotelsresorts.com__centarareserve-crs-uob-offer.md</t>
  </si>
  <si>
    <t xml:space="preserve">https://www.centarahotelsresorts.com/exclusive-offers-centara-app</t>
  </si>
  <si>
    <t xml:space="preserve">Centara App | Centara Hotels &amp; Resorts</t>
  </si>
  <si>
    <t xml:space="preserve">output/pages/026_centara-ras-fushi-resort-spa/offers__centarahotelsresorts.com__exclusive-offers-centara-app.md</t>
  </si>
  <si>
    <t xml:space="preserve">output/pages/085_centara-mirage-lagoon-maldives-centara-grand-lagoo/offers__centarahotelsresorts.com__exclusive-offers-centara-app.md</t>
  </si>
  <si>
    <t xml:space="preserve">https://www.centarahotelsresorts.com/centara-spotlight/new-mobile-app-your-perfect-travel-companion</t>
  </si>
  <si>
    <t xml:space="preserve">New Mobile App: Your Perfect Travel Companion</t>
  </si>
  <si>
    <t xml:space="preserve">output/pages/026_centara-ras-fushi-resort-spa/other__centarahotelsresorts.com__centara-spotlight-new-mobile-app-your-perfect-travel-compani.md</t>
  </si>
  <si>
    <t xml:space="preserve">output/pages/085_centara-mirage-lagoon-maldives-centara-grand-lagoo/other__centarahotelsresorts.com__centara-spotlight-new-mobile-app-your-perfect-travel-compani.md</t>
  </si>
  <si>
    <t xml:space="preserve">https://www.centarahotelsresorts.com/centara-spotlight/embrace-the-allure-of-the-maldives-with-exclusive-introductory-privileges</t>
  </si>
  <si>
    <t xml:space="preserve">Centara Grand Lagoon Maldives Unveils New Standard of Serenity</t>
  </si>
  <si>
    <t xml:space="preserve">output/pages/026_centara-ras-fushi-resort-spa/diving__centarahotelsresorts.com__centara-spotlight-embrace-the-allure-of-the-maldives-with-ex.md</t>
  </si>
  <si>
    <t xml:space="preserve">output/pages/085_centara-mirage-lagoon-maldives-centara-grand-lagoo/diving__centarahotelsresorts.com__centara-spotlight-embrace-the-allure-of-the-maldives-with-ex.md</t>
  </si>
  <si>
    <t xml:space="preserve">https://www.centarahotelsresorts.com/journal/these-3-waterparks-in-pattaya-will-add-a-real-splash-to-your-holiday</t>
  </si>
  <si>
    <t xml:space="preserve">Discover The Three Best Waterparks In Pattaya, Thailand | Centara Hotels &amp; Resorts</t>
  </si>
  <si>
    <t xml:space="preserve">output/pages/026_centara-ras-fushi-resort-spa/excursions__centarahotelsresorts.com__journal-these-3-waterparks-in-pattaya-will-add-a-real-splash.md</t>
  </si>
  <si>
    <t xml:space="preserve">output/pages/085_centara-mirage-lagoon-maldives-centara-grand-lagoo/excursions__centarahotelsresorts.com__journal-these-3-waterparks-in-pattaya-will-add-a-real-splash.md</t>
  </si>
  <si>
    <t xml:space="preserve">https://www.centarahotelsresorts.com/journal/eating-like-a-true-global-citizen-international-restaurants-in-bangkok</t>
  </si>
  <si>
    <t xml:space="preserve">Eating like a global citizen in Bangkok</t>
  </si>
  <si>
    <t xml:space="preserve">output/pages/026_centara-ras-fushi-resort-spa/dining__centarahotelsresorts.com__journal-eating-like-a-true-global-citizen-international-rest.md</t>
  </si>
  <si>
    <t xml:space="preserve">output/pages/085_centara-mirage-lagoon-maldives-centara-grand-lagoo/dining__centarahotelsresorts.com__journal-eating-like-a-true-global-citizen-international-rest.md</t>
  </si>
  <si>
    <t xml:space="preserve">https://www.centarahotelsresorts.com/journal</t>
  </si>
  <si>
    <t xml:space="preserve">Centara Journal |Unique travel stories &amp; experiences</t>
  </si>
  <si>
    <t xml:space="preserve">output/pages/026_centara-ras-fushi-resort-spa/excursions__centarahotelsresorts.com__journal.md</t>
  </si>
  <si>
    <t xml:space="preserve">output/pages/085_centara-mirage-lagoon-maldives-centara-grand-lagoo/excursions__centarahotelsresorts.com__journal.md</t>
  </si>
  <si>
    <t xml:space="preserve">https://www.centarahotelsresorts.com/centara-spotlight/centara-listed-thsi-award-sustainability</t>
  </si>
  <si>
    <t xml:space="preserve">Centara Listed in THSI Award for Sustainability</t>
  </si>
  <si>
    <t xml:space="preserve">output/pages/026_centara-ras-fushi-resort-spa/sustainability__centarahotelsresorts.com__centara-spotlight-centara-listed-thsi-award-sustainability.md</t>
  </si>
  <si>
    <t xml:space="preserve">output/pages/085_centara-mirage-lagoon-maldives-centara-grand-lagoo/sustainability__centarahotelsresorts.com__centara-spotlight-centara-listed-thsi-award-sustainability.md</t>
  </si>
  <si>
    <t xml:space="preserve">https://www.centarahotelsresorts.com/centarareserve/tg-jp-2023</t>
  </si>
  <si>
    <t xml:space="preserve">Centara Hotels &amp; Resorts X Thai Airways</t>
  </si>
  <si>
    <t xml:space="preserve">output/pages/026_centara-ras-fushi-resort-spa/overview__centarahotelsresorts.com__centarareserve-tg-jp-2023.md</t>
  </si>
  <si>
    <t xml:space="preserve">output/pages/085_centara-mirage-lagoon-maldives-centara-grand-lagoo/overview__centarahotelsresorts.com__centarareserve-tg-jp-2023.md</t>
  </si>
  <si>
    <t xml:space="preserve">https://www.centarahotelsresorts.com/good-governance</t>
  </si>
  <si>
    <t xml:space="preserve">Good Governance</t>
  </si>
  <si>
    <t xml:space="preserve">output/pages/026_centara-ras-fushi-resort-spa/other__centarahotelsresorts.com__good-governance.md</t>
  </si>
  <si>
    <t xml:space="preserve">output/pages/085_centara-mirage-lagoon-maldives-centara-grand-lagoo/other__centarahotelsresorts.com__good-governance.md</t>
  </si>
  <si>
    <t xml:space="preserve">https://www.centarahotelsresorts.com/centarareserve/crs/the-villa-reserve-experience</t>
  </si>
  <si>
    <t xml:space="preserve">The Villa Reserve Experience | Centara Reserve</t>
  </si>
  <si>
    <t xml:space="preserve">output/pages/026_centara-ras-fushi-resort-spa/excursions__centarahotelsresorts.com__centarareserve-crs-the-villa-reserve-experience.md</t>
  </si>
  <si>
    <t xml:space="preserve">output/pages/085_centara-mirage-lagoon-maldives-centara-grand-lagoo/excursions__centarahotelsresorts.com__centarareserve-crs-the-villa-reserve-experience.md</t>
  </si>
  <si>
    <t xml:space="preserve">https://www.centarahotelsresorts.com/journal/a-guide-to-middle-eastern-food-in-oman</t>
  </si>
  <si>
    <t xml:space="preserve">A guide to Middle Eastern food in Oman</t>
  </si>
  <si>
    <t xml:space="preserve">output/pages/026_centara-ras-fushi-resort-spa/dining__centarahotelsresorts.com__journal-a-guide-to-middle-eastern-food-in-oman.md</t>
  </si>
  <si>
    <t xml:space="preserve">output/pages/085_centara-mirage-lagoon-maldives-centara-grand-lagoo/dining__centarahotelsresorts.com__journal-a-guide-to-middle-eastern-food-in-oman.md</t>
  </si>
  <si>
    <t xml:space="preserve">https://www.centarahotelsresorts.com/centara-spotlight/pave-the-way%20for-smart-hotels-with-renewable-energy</t>
  </si>
  <si>
    <t xml:space="preserve">Pave the Way for 'Smart Hotels' with Renewable Energy</t>
  </si>
  <si>
    <t xml:space="preserve">output/pages/026_centara-ras-fushi-resort-spa/other__centarahotelsresorts.com__centara-spotlight-pave-the-way-20for-smart-hotels-with-renew.md</t>
  </si>
  <si>
    <t xml:space="preserve">output/pages/085_centara-mirage-lagoon-maldives-centara-grand-lagoo/other__centarahotelsresorts.com__centara-spotlight-pave-the-way-20for-smart-hotels-with-renew.md</t>
  </si>
  <si>
    <t xml:space="preserve">https://www.centarahotelsresorts.com/journal/where-to-go-when-it-rains-in-Cha-Am</t>
  </si>
  <si>
    <t xml:space="preserve">Where to Go When It Rains in Cha-Am | Centara Hotels &amp; Resorts</t>
  </si>
  <si>
    <t xml:space="preserve">output/pages/026_centara-ras-fushi-resort-spa/overview__centarahotelsresorts.com__journal-where-to-go-when-it-rains-in-cha-am.md</t>
  </si>
  <si>
    <t xml:space="preserve">output/pages/085_centara-mirage-lagoon-maldives-centara-grand-lagoo/overview__centarahotelsresorts.com__journal-where-to-go-when-it-rains-in-cha-am.md</t>
  </si>
  <si>
    <t xml:space="preserve">https://www.centarahotelsresorts.com/journal/celebrating-the-full-moon-party-in-koh-phangan</t>
  </si>
  <si>
    <t xml:space="preserve">Celebrating the Full Moon Party in Koh Phangan</t>
  </si>
  <si>
    <t xml:space="preserve">output/pages/026_centara-ras-fushi-resort-spa/wedding__centarahotelsresorts.com__journal-celebrating-the-full-moon-party-in-koh-phangan.md</t>
  </si>
  <si>
    <t xml:space="preserve">output/pages/085_centara-mirage-lagoon-maldives-centara-grand-lagoo/wedding__centarahotelsresorts.com__journal-celebrating-the-full-moon-party-in-koh-phangan.md</t>
  </si>
  <si>
    <t xml:space="preserve">https://www.centarahotelsresorts.com/corporate-deloitte</t>
  </si>
  <si>
    <t xml:space="preserve">Centara Exclusive Partner Privileges | Centara Hotels &amp; Resorts</t>
  </si>
  <si>
    <t xml:space="preserve">output/pages/026_centara-ras-fushi-resort-spa/overview__centarahotelsresorts.com__corporate-deloitte.md</t>
  </si>
  <si>
    <t xml:space="preserve">output/pages/085_centara-mirage-lagoon-maldives-centara-grand-lagoo/overview__centarahotelsresorts.com__corporate-deloitte.md</t>
  </si>
  <si>
    <t xml:space="preserve">https://www.centarahotelsresorts.com/centara-spotlight/centara-40th-anniversary-charity-campaign</t>
  </si>
  <si>
    <t xml:space="preserve">Centara 40th Anniversary Charity Campaign</t>
  </si>
  <si>
    <t xml:space="preserve">output/pages/026_centara-ras-fushi-resort-spa/other__centarahotelsresorts.com__centara-spotlight-centara-40th-anniversary-charity-campaign.md</t>
  </si>
  <si>
    <t xml:space="preserve">output/pages/085_centara-mirage-lagoon-maldives-centara-grand-lagoo/other__centarahotelsresorts.com__centara-spotlight-centara-40th-anniversary-charity-campaign.md</t>
  </si>
  <si>
    <t xml:space="preserve">https://www.centarahotelsresorts.com/centarareserve/centara-place-to-be</t>
  </si>
  <si>
    <t xml:space="preserve">The Place to Be</t>
  </si>
  <si>
    <t xml:space="preserve">output/pages/026_centara-ras-fushi-resort-spa/other__centarahotelsresorts.com__centarareserve-centara-place-to-be.md</t>
  </si>
  <si>
    <t xml:space="preserve">output/pages/085_centara-mirage-lagoon-maldives-centara-grand-lagoo/other__centarahotelsresorts.com__centarareserve-centara-place-to-be.md</t>
  </si>
  <si>
    <t xml:space="preserve">https://www.centarahotelsresorts.com/destination/muscat-hotels</t>
  </si>
  <si>
    <t xml:space="preserve">Find all Centara hotels and resorts in Muscat, and explore local attractions</t>
  </si>
  <si>
    <t xml:space="preserve">output/pages/026_centara-ras-fushi-resort-spa/overview__centarahotelsresorts.com__destination-muscat-hotels.md</t>
  </si>
  <si>
    <t xml:space="preserve">output/pages/085_centara-mirage-lagoon-maldives-centara-grand-lagoo/overview__centarahotelsresorts.com__destination-muscat-hotels.md</t>
  </si>
  <si>
    <t xml:space="preserve">https://www.centarahotelsresorts.com/centara-spotlight/centara-ras-fushi-resort-spa-maldives-shines-at-the-2023-world-luxury-spa-awards-%20winning-three-prestigious-accolade</t>
  </si>
  <si>
    <t xml:space="preserve">Centara Ras Fushi Resort &amp; Spa Maldives Shines at the 2023 World Luxury Spa Awards, Winning Three Prestigious Accolades</t>
  </si>
  <si>
    <t xml:space="preserve">output/pages/026_centara-ras-fushi-resort-spa/spa__centarahotelsresorts.com__centara-spotlight-centara-ras-fushi-resort-spa-maldives-shin.md</t>
  </si>
  <si>
    <t xml:space="preserve">output/pages/085_centara-mirage-lagoon-maldives-centara-grand-lagoo/spa__centarahotelsresorts.com__centara-spotlight-centara-ras-fushi-resort-spa-maldives-shin.md</t>
  </si>
  <si>
    <t xml:space="preserve">https://www.centarahotelsresorts.com/centara-spotlight/eight-prestigious-awards-from-institutional-investor-2024-asia-pacific</t>
  </si>
  <si>
    <t xml:space="preserve">Eight Prestigious Awards from Institutional Investor’s 2024 Asia-Pacific</t>
  </si>
  <si>
    <t xml:space="preserve">output/pages/026_centara-ras-fushi-resort-spa/other__centarahotelsresorts.com__centara-spotlight-eight-prestigious-awards-from-institutiona.md</t>
  </si>
  <si>
    <t xml:space="preserve">output/pages/085_centara-mirage-lagoon-maldives-centara-grand-lagoo/other__centarahotelsresorts.com__centara-spotlight-eight-prestigious-awards-from-institutiona.md</t>
  </si>
  <si>
    <t xml:space="preserve">https://www.centarahotelsresorts.com/centara-spotlight/centara-life-redefines-flexible-travel</t>
  </si>
  <si>
    <t xml:space="preserve">Centara Life Redefines Flexible Travel</t>
  </si>
  <si>
    <t xml:space="preserve">output/pages/026_centara-ras-fushi-resort-spa/other__centarahotelsresorts.com__centara-spotlight-centara-life-redefines-flexible-travel.md</t>
  </si>
  <si>
    <t xml:space="preserve">output/pages/085_centara-mirage-lagoon-maldives-centara-grand-lagoo/other__centarahotelsresorts.com__centara-spotlight-centara-life-redefines-flexible-travel.md</t>
  </si>
  <si>
    <t xml:space="preserve">https://www.centarahotelsresorts.com/centarareserve/crs-scb-offer</t>
  </si>
  <si>
    <t xml:space="preserve">Embark on an exclusive journey with Centara X SCB</t>
  </si>
  <si>
    <t xml:space="preserve">output/pages/026_centara-ras-fushi-resort-spa/dining__centarahotelsresorts.com__centarareserve-crs-scb-offer.md</t>
  </si>
  <si>
    <t xml:space="preserve">output/pages/085_centara-mirage-lagoon-maldives-centara-grand-lagoo/dining__centarahotelsresorts.com__centarareserve-crs-scb-offer.md</t>
  </si>
  <si>
    <t xml:space="preserve">https://www.centarahotelsresorts.com/staying-well</t>
  </si>
  <si>
    <t xml:space="preserve">Explore Holistic Wellness At Centara Hotels &amp; Resorts</t>
  </si>
  <si>
    <t xml:space="preserve">output/pages/026_centara-ras-fushi-resort-spa/spa__centarahotelsresorts.com__staying-well.md</t>
  </si>
  <si>
    <t xml:space="preserve">output/pages/085_centara-mirage-lagoon-maldives-centara-grand-lagoo/spa__centarahotelsresorts.com__staying-well.md</t>
  </si>
  <si>
    <t xml:space="preserve">https://www.centarahotelsresorts.com/centara-spotlight/grand-opening-of-centara-west-bay-residences-and-suites-doha</t>
  </si>
  <si>
    <t xml:space="preserve">Grand Opening Centara West Bay Residences &amp; Suites Doha</t>
  </si>
  <si>
    <t xml:space="preserve">output/pages/026_centara-ras-fushi-resort-spa/villas__centarahotelsresorts.com__centara-spotlight-grand-opening-of-centara-west-bay-residenc.md</t>
  </si>
  <si>
    <t xml:space="preserve">output/pages/085_centara-mirage-lagoon-maldives-centara-grand-lagoo/villas__centarahotelsresorts.com__centara-spotlight-grand-opening-of-centara-west-bay-residenc.md</t>
  </si>
  <si>
    <t xml:space="preserve">https://www.centarahotelsresorts.com/journal/Mui-Ne-Red-Sand-Dune-Holiday-5-Essential-Items-You-Need-to-Pack</t>
  </si>
  <si>
    <t xml:space="preserve">Mui Ne Red Sand Dune is a must-visit destination for anyone looking to experience the natural beauty of Vietnam. With te</t>
  </si>
  <si>
    <t xml:space="preserve">output/pages/026_centara-ras-fushi-resort-spa/dining__centarahotelsresorts.com__journal-mui-ne-red-sand-dune-holiday-5-essential-items-you-n.md</t>
  </si>
  <si>
    <t xml:space="preserve">output/pages/085_centara-mirage-lagoon-maldives-centara-grand-lagoo/dining__centarahotelsresorts.com__journal-mui-ne-red-sand-dune-holiday-5-essential-items-you-n.md</t>
  </si>
  <si>
    <t xml:space="preserve">https://www.centarahotelsresorts.com/centralthe1creditcard-offers/stay2pay1</t>
  </si>
  <si>
    <t xml:space="preserve">Centara x Central The 1 Card: Stay 2 Pay 1 | Centara Hotels &amp; Resorts</t>
  </si>
  <si>
    <t xml:space="preserve">output/pages/026_centara-ras-fushi-resort-spa/villas__centarahotelsresorts.com__centralthe1creditcard-offers-stay2pay1.md</t>
  </si>
  <si>
    <t xml:space="preserve">output/pages/085_centara-mirage-lagoon-maldives-centara-grand-lagoo/villas__centarahotelsresorts.com__centralthe1creditcard-offers-stay2pay1.md</t>
  </si>
  <si>
    <t xml:space="preserve">https://www.centarahotelsresorts.com/journal/krabi-monkey-trail</t>
  </si>
  <si>
    <t xml:space="preserve">Hiking along Krabi’s Monkey Trail | Centara Hotels &amp; Resorts</t>
  </si>
  <si>
    <t xml:space="preserve">output/pages/026_centara-ras-fushi-resort-spa/overview__centarahotelsresorts.com__journal-krabi-monkey-trail.md</t>
  </si>
  <si>
    <t xml:space="preserve">output/pages/085_centara-mirage-lagoon-maldives-centara-grand-lagoo/overview__centarahotelsresorts.com__journal-krabi-monkey-trail.md</t>
  </si>
  <si>
    <t xml:space="preserve">https://www.centarahotelsresorts.com/events/katara-traditional-dhow-festival</t>
  </si>
  <si>
    <t xml:space="preserve">Katara Traditional Dhow Festival | Doha</t>
  </si>
  <si>
    <t xml:space="preserve">output/pages/026_centara-ras-fushi-resort-spa/events__centarahotelsresorts.com__events-katara-traditional-dhow-festival.md</t>
  </si>
  <si>
    <t xml:space="preserve">output/pages/085_centara-mirage-lagoon-maldives-centara-grand-lagoo/events__centarahotelsresorts.com__events-katara-traditional-dhow-festival.md</t>
  </si>
  <si>
    <t xml:space="preserve">https://www.centarahotelsresorts.com/centara-spotlight/centara-new-executive-vice-president-of-human-resources</t>
  </si>
  <si>
    <t xml:space="preserve">New Executive Vice President of Human Resources</t>
  </si>
  <si>
    <t xml:space="preserve">output/pages/026_centara-ras-fushi-resort-spa/other__centarahotelsresorts.com__centara-spotlight-centara-new-executive-vice-president-of-hu.md</t>
  </si>
  <si>
    <t xml:space="preserve">output/pages/085_centara-mirage-lagoon-maldives-centara-grand-lagoo/other__centarahotelsresorts.com__centara-spotlight-centara-new-executive-vice-president-of-hu.md</t>
  </si>
  <si>
    <t xml:space="preserve">https://www.centarahotelsresorts.com/centara-spotlight/dual-honours-at-iaa-awards-for-listed-companies-2024</t>
  </si>
  <si>
    <t xml:space="preserve">Dual Honours at IAA Awards for Listed Companies 2024</t>
  </si>
  <si>
    <t xml:space="preserve">output/pages/026_centara-ras-fushi-resort-spa/other__centarahotelsresorts.com__centara-spotlight-dual-honours-at-iaa-awards-for-listed-comp.md</t>
  </si>
  <si>
    <t xml:space="preserve">output/pages/085_centara-mirage-lagoon-maldives-centara-grand-lagoo/other__centarahotelsresorts.com__centara-spotlight-dual-honours-at-iaa-awards-for-listed-comp.md</t>
  </si>
  <si>
    <t xml:space="preserve">https://www.centarahotelsresorts.com/centara-spotlight/centara-grand-mirage-pattaya-and-havaianas-thailand</t>
  </si>
  <si>
    <t xml:space="preserve">Centara Grand Mirage Pattaya and Havaianas Thailand</t>
  </si>
  <si>
    <t xml:space="preserve">output/pages/026_centara-ras-fushi-resort-spa/other__centarahotelsresorts.com__centara-spotlight-centara-grand-mirage-pattaya-and-havaianas.md</t>
  </si>
  <si>
    <t xml:space="preserve">output/pages/085_centara-mirage-lagoon-maldives-centara-grand-lagoo/other__centarahotelsresorts.com__centara-spotlight-centara-grand-mirage-pattaya-and-havaianas.md</t>
  </si>
  <si>
    <t xml:space="preserve">https://www.centarahotelsresorts.com/centarareserve/saving-tips</t>
  </si>
  <si>
    <t xml:space="preserve">Water &amp; energy saving tips and sustainable initiatives</t>
  </si>
  <si>
    <t xml:space="preserve">output/pages/026_centara-ras-fushi-resort-spa/sustainability__centarahotelsresorts.com__centarareserve-saving-tips.md</t>
  </si>
  <si>
    <t xml:space="preserve">output/pages/085_centara-mirage-lagoon-maldives-centara-grand-lagoo/sustainability__centarahotelsresorts.com__centarareserve-saving-tips.md</t>
  </si>
  <si>
    <t xml:space="preserve">https://www.centarahotelsresorts.com/centarareserve/discover-shopping-in-thailand</t>
  </si>
  <si>
    <t xml:space="preserve">Bangkok best shopping centres and markets in Thailand</t>
  </si>
  <si>
    <t xml:space="preserve">output/pages/026_centara-ras-fushi-resort-spa/excursions__centarahotelsresorts.com__centarareserve-discover-shopping-in-thailand.md</t>
  </si>
  <si>
    <t xml:space="preserve">output/pages/085_centara-mirage-lagoon-maldives-centara-grand-lagoo/excursions__centarahotelsresorts.com__centarareserve-discover-shopping-in-thailand.md</t>
  </si>
  <si>
    <t xml:space="preserve">https://www.centarahotelsresorts.com/centara-spotlight/the-signing%20of-centara-life-osaka</t>
  </si>
  <si>
    <t xml:space="preserve">The Signing of Centara Life Osaka</t>
  </si>
  <si>
    <t xml:space="preserve">output/pages/026_centara-ras-fushi-resort-spa/other__centarahotelsresorts.com__centara-spotlight-the-signing-20of-centara-life-osaka.md</t>
  </si>
  <si>
    <t xml:space="preserve">output/pages/085_centara-mirage-lagoon-maldives-centara-grand-lagoo/other__centarahotelsresorts.com__centara-spotlight-the-signing-20of-centara-life-osaka.md</t>
  </si>
  <si>
    <t xml:space="preserve">https://www.centarahotelsresorts.com/centara-spotlight/certification-for-environmental-performance</t>
  </si>
  <si>
    <t xml:space="preserve">Hotels earn certification for environmental protection</t>
  </si>
  <si>
    <t xml:space="preserve">output/pages/026_centara-ras-fushi-resort-spa/sustainability__centarahotelsresorts.com__centara-spotlight-certification-for-environmental-performanc.md</t>
  </si>
  <si>
    <t xml:space="preserve">output/pages/085_centara-mirage-lagoon-maldives-centara-grand-lagoo/sustainability__centarahotelsresorts.com__centara-spotlight-certification-for-environmental-performanc.md</t>
  </si>
  <si>
    <t xml:space="preserve">https://www.centarahotelsresorts.com/journal/the-top-5-delicious-arabian-dishes-you-need-to-try</t>
  </si>
  <si>
    <t xml:space="preserve">The top 5 delicious Arabian dishes you need to try</t>
  </si>
  <si>
    <t xml:space="preserve">output/pages/026_centara-ras-fushi-resort-spa/other__centarahotelsresorts.com__journal-the-top-5-delicious-arabian-dishes-you-need-to-try.md</t>
  </si>
  <si>
    <t xml:space="preserve">output/pages/085_centara-mirage-lagoon-maldives-centara-grand-lagoo/other__centarahotelsresorts.com__journal-the-top-5-delicious-arabian-dishes-you-need-to-try.md</t>
  </si>
  <si>
    <t xml:space="preserve">https://www.centarahotelsresorts.com/journal/how-to-bargain-prices-like-a-thai</t>
  </si>
  <si>
    <t xml:space="preserve">How to Bargain Prices Like a Thai</t>
  </si>
  <si>
    <t xml:space="preserve">output/pages/026_centara-ras-fushi-resort-spa/dining__centarahotelsresorts.com__journal-how-to-bargain-prices-like-a-thai.md</t>
  </si>
  <si>
    <t xml:space="preserve">output/pages/085_centara-mirage-lagoon-maldives-centara-grand-lagoo/dining__centarahotelsresorts.com__journal-how-to-bargain-prices-like-a-thai.md</t>
  </si>
  <si>
    <t xml:space="preserve">https://www.centarahotelsresorts.com/journal/the-ultimate-list-of-phuket-attractions</t>
  </si>
  <si>
    <t xml:space="preserve">The ultimate list of Phuket attractions</t>
  </si>
  <si>
    <t xml:space="preserve">output/pages/026_centara-ras-fushi-resort-spa/other__centarahotelsresorts.com__journal-the-ultimate-list-of-phuket-attractions.md</t>
  </si>
  <si>
    <t xml:space="preserve">output/pages/085_centara-mirage-lagoon-maldives-centara-grand-lagoo/other__centarahotelsresorts.com__journal-the-ultimate-list-of-phuket-attractions.md</t>
  </si>
  <si>
    <t xml:space="preserve">https://www.centarahotelsresorts.com/journal/ten-places-to-try-boba-milk-tea-in-bangkok</t>
  </si>
  <si>
    <t xml:space="preserve">Ten places to try boba milk tea in Bangkok</t>
  </si>
  <si>
    <t xml:space="preserve">output/pages/026_centara-ras-fushi-resort-spa/other__centarahotelsresorts.com__journal-ten-places-to-try-boba-milk-tea-in-bangkok.md</t>
  </si>
  <si>
    <t xml:space="preserve">output/pages/085_centara-mirage-lagoon-maldives-centara-grand-lagoo/other__centarahotelsresorts.com__journal-ten-places-to-try-boba-milk-tea-in-bangkok.md</t>
  </si>
  <si>
    <t xml:space="preserve">https://www.centarahotelsresorts.com/journal/pet%E2%80%91friendly-stays</t>
  </si>
  <si>
    <t xml:space="preserve">Pet Friendly Stays at Centara Hotels &amp; Resorts | Travel With Your Furry Friends</t>
  </si>
  <si>
    <t xml:space="preserve">output/pages/026_centara-ras-fushi-resort-spa/villas__centarahotelsresorts.com__journal-pet-e2-80-91friendly-stays.md</t>
  </si>
  <si>
    <t xml:space="preserve">output/pages/085_centara-mirage-lagoon-maldives-centara-grand-lagoo/villas__centarahotelsresorts.com__journal-pet-e2-80-91friendly-stays.md</t>
  </si>
  <si>
    <t xml:space="preserve">https://www.centarahotelsresorts.com/journal/5-Cool-Things-to-Do-in-Korat-Nakhon-Ratchasima-Thailand</t>
  </si>
  <si>
    <t xml:space="preserve">Nakhon Ratchasima, known locally as ‘Korat’, is a must-see destination in Thailand for wine lovers, history buffs, and f</t>
  </si>
  <si>
    <t xml:space="preserve">output/pages/026_centara-ras-fushi-resort-spa/dining__centarahotelsresorts.com__journal-5-cool-things-to-do-in-korat-nakhon-ratchasima-thail.md</t>
  </si>
  <si>
    <t xml:space="preserve">output/pages/085_centara-mirage-lagoon-maldives-centara-grand-lagoo/dining__centarahotelsresorts.com__journal-5-cool-things-to-do-in-korat-nakhon-ratchasima-thail.md</t>
  </si>
  <si>
    <t xml:space="preserve">https://www.centarahotelsresorts.com/centara-spotlight/more-gold-for-green</t>
  </si>
  <si>
    <t xml:space="preserve">Centara Achieves More Gold for Green</t>
  </si>
  <si>
    <t xml:space="preserve">output/pages/026_centara-ras-fushi-resort-spa/sustainability__centarahotelsresorts.com__centara-spotlight-more-gold-for-green.md</t>
  </si>
  <si>
    <t xml:space="preserve">output/pages/085_centara-mirage-lagoon-maldives-centara-grand-lagoo/sustainability__centarahotelsresorts.com__centara-spotlight-more-gold-for-green.md</t>
  </si>
  <si>
    <t xml:space="preserve">https://www.centarahotelsresorts.com/journal/spa-cenvaree-treatments-maldives</t>
  </si>
  <si>
    <t xml:space="preserve">3 Favourite Wellness Treatments at Spa Cenvaree in the Maldives</t>
  </si>
  <si>
    <t xml:space="preserve">output/pages/026_centara-ras-fushi-resort-spa/dining__centarahotelsresorts.com__journal-spa-cenvaree-treatments-maldives.md</t>
  </si>
  <si>
    <t xml:space="preserve">output/pages/085_centara-mirage-lagoon-maldives-centara-grand-lagoo/dining__centarahotelsresorts.com__journal-spa-cenvaree-treatments-maldives.md</t>
  </si>
  <si>
    <t xml:space="preserve">https://www.centarahotelsresorts.com/centarareserve/bahtbooster</t>
  </si>
  <si>
    <t xml:space="preserve">Book a hotel &amp; get free spending money during your stay</t>
  </si>
  <si>
    <t xml:space="preserve">output/pages/026_centara-ras-fushi-resort-spa/villas__centarahotelsresorts.com__centarareserve-bahtbooster.md</t>
  </si>
  <si>
    <t xml:space="preserve">output/pages/085_centara-mirage-lagoon-maldives-centara-grand-lagoo/villas__centarahotelsresorts.com__centarareserve-bahtbooster.md</t>
  </si>
  <si>
    <t xml:space="preserve">https://www.centarahotelsresorts.com/restaurants-and-bars</t>
  </si>
  <si>
    <t xml:space="preserve">Explore Centara dining experiences, restaurants &amp; bars</t>
  </si>
  <si>
    <t xml:space="preserve">output/pages/026_centara-ras-fushi-resort-spa/dining__centarahotelsresorts.com__restaurants-and-bars.md</t>
  </si>
  <si>
    <t xml:space="preserve">output/pages/085_centara-mirage-lagoon-maldives-centara-grand-lagoo/dining__centarahotelsresorts.com__restaurants-and-bars.md</t>
  </si>
  <si>
    <t xml:space="preserve">https://www.centarahotelsresorts.com/events/ultra-trail-koh-chang</t>
  </si>
  <si>
    <t xml:space="preserve">Utral-trail Unseen Koh Chang</t>
  </si>
  <si>
    <t xml:space="preserve">output/pages/026_centara-ras-fushi-resort-spa/events__centarahotelsresorts.com__events-ultra-trail-koh-chang.md</t>
  </si>
  <si>
    <t xml:space="preserve">output/pages/085_centara-mirage-lagoon-maldives-centara-grand-lagoo/events__centarahotelsresorts.com__events-ultra-trail-koh-chang.md</t>
  </si>
  <si>
    <t xml:space="preserve">https://www.centarahotelsresorts.com/centara-spotlight/thai-airways-partnership-ahead-of-centara-grand-hotel-osaka-debut</t>
  </si>
  <si>
    <t xml:space="preserve">Thai Airways Partnership Ahead of Centara Grand Hotel Osaka Debut</t>
  </si>
  <si>
    <t xml:space="preserve">output/pages/026_centara-ras-fushi-resort-spa/other__centarahotelsresorts.com__centara-spotlight-thai-airways-partnership-ahead-of-centara-.md</t>
  </si>
  <si>
    <t xml:space="preserve">output/pages/085_centara-mirage-lagoon-maldives-centara-grand-lagoo/other__centarahotelsresorts.com__centara-spotlight-thai-airways-partnership-ahead-of-centara-.md</t>
  </si>
  <si>
    <t xml:space="preserve">https://www.centarahotelsresorts.com/trip-to-world</t>
  </si>
  <si>
    <t xml:space="preserve">Asia Awaits: Exclusive Trip To World Offer | Centara Hotels &amp; Resorts</t>
  </si>
  <si>
    <t xml:space="preserve">output/pages/026_centara-ras-fushi-resort-spa/offers__centarahotelsresorts.com__trip-to-world.md</t>
  </si>
  <si>
    <t xml:space="preserve">output/pages/085_centara-mirage-lagoon-maldives-centara-grand-lagoo/offers__centarahotelsresorts.com__trip-to-world.md</t>
  </si>
  <si>
    <t xml:space="preserve">https://www.centarahotelsresorts.com/journal/best-sunset-spots-in-phuket</t>
  </si>
  <si>
    <t xml:space="preserve">Discover One Of The Best Sunset Spots In Phuket With Centara</t>
  </si>
  <si>
    <t xml:space="preserve">output/pages/026_centara-ras-fushi-resort-spa/excursions__centarahotelsresorts.com__journal-best-sunset-spots-in-phuket.md</t>
  </si>
  <si>
    <t xml:space="preserve">output/pages/085_centara-mirage-lagoon-maldives-centara-grand-lagoo/excursions__centarahotelsresorts.com__journal-best-sunset-spots-in-phuket.md</t>
  </si>
  <si>
    <t xml:space="preserve">https://www.centarahotelsresorts.com/centarareserve/best-rate-guarantee</t>
  </si>
  <si>
    <t xml:space="preserve">Best Rate Guaranteed | Centara Reserve</t>
  </si>
  <si>
    <t xml:space="preserve">output/pages/026_centara-ras-fushi-resort-spa/other__centarahotelsresorts.com__centarareserve-best-rate-guarantee.md</t>
  </si>
  <si>
    <t xml:space="preserve">output/pages/085_centara-mirage-lagoon-maldives-centara-grand-lagoo/other__centarahotelsresorts.com__centarareserve-best-rate-guarantee.md</t>
  </si>
  <si>
    <t xml:space="preserve">https://www.centarahotelsresorts.com/centarareserve/crs-benz</t>
  </si>
  <si>
    <t xml:space="preserve">Centara Reserve Samui X Mercedes-Benz Thailand</t>
  </si>
  <si>
    <t xml:space="preserve">output/pages/026_centara-ras-fushi-resort-spa/other__centarahotelsresorts.com__centarareserve-crs-benz.md</t>
  </si>
  <si>
    <t xml:space="preserve">output/pages/085_centara-mirage-lagoon-maldives-centara-grand-lagoo/other__centarahotelsresorts.com__centarareserve-crs-benz.md</t>
  </si>
  <si>
    <t xml:space="preserve">https://www.centarahotelsresorts.com/journal/six-shopping-spots-in-osaka-and-where-to-stay</t>
  </si>
  <si>
    <t xml:space="preserve">Six Great Places to Go Shopping in Osaka | Centara Hotels &amp; Resorts</t>
  </si>
  <si>
    <t xml:space="preserve">output/pages/026_centara-ras-fushi-resort-spa/dining__centarahotelsresorts.com__journal-six-shopping-spots-in-osaka-and-where-to-stay.md</t>
  </si>
  <si>
    <t xml:space="preserve">output/pages/085_centara-mirage-lagoon-maldives-centara-grand-lagoo/dining__centarahotelsresorts.com__journal-six-shopping-spots-in-osaka-and-where-to-stay.md</t>
  </si>
  <si>
    <t xml:space="preserve">https://www.centarahotelsresorts.com/centarareserve/crk/reserve-beachfront-pool-villa</t>
  </si>
  <si>
    <t xml:space="preserve">Reserve Beachfront Pool Villa | Centara Reserve</t>
  </si>
  <si>
    <t xml:space="preserve">output/pages/026_centara-ras-fushi-resort-spa/villas__centarahotelsresorts.com__centarareserve-crk-reserve-beachfront-pool-villa.md</t>
  </si>
  <si>
    <t xml:space="preserve">output/pages/085_centara-mirage-lagoon-maldives-centara-grand-lagoo/villas__centarahotelsresorts.com__centarareserve-crk-reserve-beachfront-pool-villa.md</t>
  </si>
  <si>
    <t xml:space="preserve">https://www.centarahotelsresorts.com/centara-spotlight/first-hotel-in-the-middle-east</t>
  </si>
  <si>
    <t xml:space="preserve">First hotel in the Middle East in Muscat, Oman</t>
  </si>
  <si>
    <t xml:space="preserve">output/pages/026_centara-ras-fushi-resort-spa/other__centarahotelsresorts.com__centara-spotlight-first-hotel-in-the-middle-east.md</t>
  </si>
  <si>
    <t xml:space="preserve">output/pages/085_centara-mirage-lagoon-maldives-centara-grand-lagoo/other__centarahotelsresorts.com__centara-spotlight-first-hotel-in-the-middle-east.md</t>
  </si>
  <si>
    <t xml:space="preserve">https://www.centarahotelsresorts.com/destination/hat-yai-hotels</t>
  </si>
  <si>
    <t xml:space="preserve">Find all Centara hotels and resorts in Hat Yai, and explore local attractions</t>
  </si>
  <si>
    <t xml:space="preserve">output/pages/026_centara-ras-fushi-resort-spa/overview__centarahotelsresorts.com__destination-hat-yai-hotels.md</t>
  </si>
  <si>
    <t xml:space="preserve">output/pages/085_centara-mirage-lagoon-maldives-centara-grand-lagoo/overview__centarahotelsresorts.com__destination-hat-yai-hotels.md</t>
  </si>
  <si>
    <t xml:space="preserve">https://www.centarahotelsresorts.com/journal/5-things-to-do-in-hat-yai</t>
  </si>
  <si>
    <t xml:space="preserve">5 Things to do and eat in Hat Yai</t>
  </si>
  <si>
    <t xml:space="preserve">output/pages/026_centara-ras-fushi-resort-spa/dining__centarahotelsresorts.com__journal-5-things-to-do-in-hat-yai.md</t>
  </si>
  <si>
    <t xml:space="preserve">output/pages/085_centara-mirage-lagoon-maldives-centara-grand-lagoo/dining__centarahotelsresorts.com__journal-5-things-to-do-in-hat-yai.md</t>
  </si>
  <si>
    <t xml:space="preserve">https://www.centarahotelsresorts.com/centara-spotlight/nuo-international-and-centara-hotels-resorts-forge-strategic-alliance-to-drive-global-expansion</t>
  </si>
  <si>
    <t xml:space="preserve">NUO International and Centara Hotels &amp; Resorts Forge Strategic Alliance to Drive Global Expansion</t>
  </si>
  <si>
    <t xml:space="preserve">output/pages/026_centara-ras-fushi-resort-spa/overview__centarahotelsresorts.com__centara-spotlight-nuo-international-and-centara-hotels-resor.md</t>
  </si>
  <si>
    <t xml:space="preserve">output/pages/085_centara-mirage-lagoon-maldives-centara-grand-lagoo/overview__centarahotelsresorts.com__centara-spotlight-nuo-international-and-centara-hotels-resor.md</t>
  </si>
  <si>
    <t xml:space="preserve">https://www.centarahotelsresorts.com/journal/planning-3-day-honeymoon-itinerary-phuket</t>
  </si>
  <si>
    <t xml:space="preserve">Planning a 3 Day Phuket Honeymoon Itinerary at Karon Beach</t>
  </si>
  <si>
    <t xml:space="preserve">output/pages/026_centara-ras-fushi-resort-spa/wedding__centarahotelsresorts.com__journal-planning-3-day-honeymoon-itinerary-phuket.md</t>
  </si>
  <si>
    <t xml:space="preserve">output/pages/085_centara-mirage-lagoon-maldives-centara-grand-lagoo/wedding__centarahotelsresorts.com__journal-planning-3-day-honeymoon-itinerary-phuket.md</t>
  </si>
  <si>
    <t xml:space="preserve">https://www.centarahotelsresorts.com/centara-spotlight/transforming-a-vacation-into-an-experience-with-centara</t>
  </si>
  <si>
    <t xml:space="preserve">Transforming a Vacation into an Experience with Centara</t>
  </si>
  <si>
    <t xml:space="preserve">output/pages/026_centara-ras-fushi-resort-spa/excursions__centarahotelsresorts.com__centara-spotlight-transforming-a-vacation-into-an-experience.md</t>
  </si>
  <si>
    <t xml:space="preserve">output/pages/085_centara-mirage-lagoon-maldives-centara-grand-lagoo/excursions__centarahotelsresorts.com__centara-spotlight-transforming-a-vacation-into-an-experience.md</t>
  </si>
  <si>
    <t xml:space="preserve">https://www.centarahotelsresorts.com/journal/adults-only-maldives-romantic-resort-escape</t>
  </si>
  <si>
    <t xml:space="preserve">Adults-Only Maldives Resort for Vow Renewal and Romantic Escapes</t>
  </si>
  <si>
    <t xml:space="preserve">output/pages/026_centara-ras-fushi-resort-spa/wedding__centarahotelsresorts.com__journal-adults-only-maldives-romantic-resort-escape.md</t>
  </si>
  <si>
    <t xml:space="preserve">output/pages/085_centara-mirage-lagoon-maldives-centara-grand-lagoo/wedding__centarahotelsresorts.com__journal-adults-only-maldives-romantic-resort-escape.md</t>
  </si>
  <si>
    <t xml:space="preserve">https://www.centarahotelsresorts.com/journal/best-maldives-resort-diving-snorkelling</t>
  </si>
  <si>
    <t xml:space="preserve">Stay in the Maldives for Diving, Snorkelling, and Marine Life Adventures</t>
  </si>
  <si>
    <t xml:space="preserve">output/pages/026_centara-ras-fushi-resort-spa/diving__centarahotelsresorts.com__journal-best-maldives-resort-diving-snorkelling.md</t>
  </si>
  <si>
    <t xml:space="preserve">output/pages/085_centara-mirage-lagoon-maldives-centara-grand-lagoo/diving__centarahotelsresorts.com__journal-best-maldives-resort-diving-snorkelling.md</t>
  </si>
  <si>
    <t xml:space="preserve">https://www.centarahotelsresorts.com/centara-spotlight/centara-rediscover-thailand-package</t>
  </si>
  <si>
    <t xml:space="preserve">Centara’s Rediscover Thailand Packages</t>
  </si>
  <si>
    <t xml:space="preserve">output/pages/026_centara-ras-fushi-resort-spa/excursions__centarahotelsresorts.com__centara-spotlight-centara-rediscover-thailand-package.md</t>
  </si>
  <si>
    <t xml:space="preserve">output/pages/085_centara-mirage-lagoon-maldives-centara-grand-lagoo/excursions__centarahotelsresorts.com__centara-spotlight-centara-rediscover-thailand-package.md</t>
  </si>
  <si>
    <t xml:space="preserve">https://www.filitheyo.com/</t>
  </si>
  <si>
    <t xml:space="preserve">output/pages/002_filitheyo-island-resort/other__filitheyo.com__home.md</t>
  </si>
  <si>
    <t xml:space="preserve">https://www.rihiveli-maldives.com/</t>
  </si>
  <si>
    <t xml:space="preserve">output/pages/017_rihiveli-maldives-resort/other__rihiveli-maldives.com__home.md</t>
  </si>
  <si>
    <t xml:space="preserve">https://nooemaldives.com/lander</t>
  </si>
  <si>
    <t xml:space="preserve">output/pages/023_nooe-maldives-kunavashi/other__nooemaldives.com__lander.md</t>
  </si>
  <si>
    <t xml:space="preserve">https://www.alimatha.com/</t>
  </si>
  <si>
    <t xml:space="preserve">output/pages/084_alimatha-aquatic-resort/other__alimatha.com__home.md</t>
  </si>
  <si>
    <t xml:space="preserve">https://www.diamondsresorts.com/en/diamonds-thudufushi</t>
  </si>
  <si>
    <t xml:space="preserve">output/pages/135_diamonds-thudufushi-beach-and-water-villas/overview__diamondsresorts.com__en-diamonds-thudufushi.md</t>
  </si>
  <si>
    <t xml:space="preserve">https://www.cococollection.com/bodu-hithi</t>
  </si>
  <si>
    <t xml:space="preserve">output/pages/150_coco-bodu-hithi/other__cococollection.com__bodu-hithi.md</t>
  </si>
  <si>
    <t xml:space="preserve">https://www.cococollection.com/bodu-hithi/coco-dive</t>
  </si>
  <si>
    <t xml:space="preserve">Scuba Diving Resort in Maldives | Coco Bodu Hithi |  Coco Collection</t>
  </si>
  <si>
    <t xml:space="preserve">output/pages/150_coco-bodu-hithi/diving__cococollection.com__bodu-hithi-coco-dive.md</t>
  </si>
  <si>
    <t xml:space="preserve">https://www.diamondsresorts.com/en/diamonds-athuruga</t>
  </si>
  <si>
    <t xml:space="preserve">output/pages/178_diamonds-athuruga-beach-water-villas/overview__diamondsresorts.com__en-diamonds-athuruga.md</t>
  </si>
  <si>
    <t xml:space="preserve">https://www.cococollection.com/bodu-hithi/cbh_frequently_asked_questions</t>
  </si>
  <si>
    <t xml:space="preserve">output/pages/150_coco-bodu-hithi/other__cococollection.com__bodu-hithi-cbh-frequently-asked-questions.md</t>
  </si>
  <si>
    <t xml:space="preserve">https://www.cococollection.com/bodu-hithi/wine-dine</t>
  </si>
  <si>
    <t xml:space="preserve">Luxury Dining in Maldives | All Inclusive Dining in Coco Bodu Hithi |  Coco Collection</t>
  </si>
  <si>
    <t xml:space="preserve">output/pages/150_coco-bodu-hithi/dining__cococollection.com__bodu-hithi-wine-dine.md</t>
  </si>
  <si>
    <t xml:space="preserve">https://www.cococollection.com/bodu-hithi/offers</t>
  </si>
  <si>
    <t xml:space="preserve">Maldives Resort Offers | Special Offers at Coco Bodu Hithi |  Coco Collection</t>
  </si>
  <si>
    <t xml:space="preserve">output/pages/150_coco-bodu-hithi/diving__cococollection.com__bodu-hithi-offers.md</t>
  </si>
  <si>
    <t xml:space="preserve">https://www.cococollection.com/bodu-hithi/villa/water-villa</t>
  </si>
  <si>
    <t xml:space="preserve">Luxury Water Villas Maldives | Villas at Coco Bodu Hithi |  Coco Collection</t>
  </si>
  <si>
    <t xml:space="preserve">output/pages/150_coco-bodu-hithi/diving__cococollection.com__bodu-hithi-villa-water-villa.md</t>
  </si>
  <si>
    <t xml:space="preserve">domain</t>
  </si>
  <si>
    <t xml:space="preserve">method</t>
  </si>
  <si>
    <t xml:space="preserve">pdf_found</t>
  </si>
  <si>
    <t xml:space="preserve">pdf_matched</t>
  </si>
  <si>
    <t xml:space="preserve">stored_docs</t>
  </si>
  <si>
    <t xml:space="preserve">date</t>
  </si>
  <si>
    <t xml:space="preserve">sitemap+pages</t>
  </si>
  <si>
    <t xml:space="preserve">crawl</t>
  </si>
  <si>
    <t xml:space="preserve">pages=70 js=False dam=11</t>
  </si>
  <si>
    <t xml:space="preserve">pages=70 js=False dam=0</t>
  </si>
  <si>
    <t xml:space="preserve">pages=120 js=False dam=2346</t>
  </si>
  <si>
    <t xml:space="preserve">pages=70 js=False dam=393</t>
  </si>
  <si>
    <t xml:space="preserve">pages=40 js=False dam=8</t>
  </si>
  <si>
    <t xml:space="preserve">commoncrawl CC-MAIN-2026-39</t>
  </si>
  <si>
    <t xml:space="preserve">pages=68 js=False dam=78</t>
  </si>
  <si>
    <t xml:space="preserve">pages=70 js=False dam=607</t>
  </si>
  <si>
    <t xml:space="preserve">pages=1 js=False dam=0</t>
  </si>
  <si>
    <t xml:space="preserve">wp-media-api+crawl</t>
  </si>
  <si>
    <t xml:space="preserve">pages=70 js=False dam=3</t>
  </si>
  <si>
    <t xml:space="preserve">pages=150 js=False dam=0</t>
  </si>
  <si>
    <t xml:space="preserve">pages=120 js=False dam=5</t>
  </si>
  <si>
    <t xml:space="preserve">index-unavailable</t>
  </si>
  <si>
    <t xml:space="preserve">pages=70 js=False dam=6</t>
  </si>
  <si>
    <t xml:space="preserve">pages=70 js=False dam=2</t>
  </si>
  <si>
    <t xml:space="preserve">pages=70 js=True dam=0</t>
  </si>
  <si>
    <t xml:space="preserve">pages=120 js=True dam=1</t>
  </si>
  <si>
    <t xml:space="preserve">pages=120 js=False dam=521</t>
  </si>
  <si>
    <t xml:space="preserve">pages=70 js=True dam=14</t>
  </si>
  <si>
    <t xml:space="preserve">pages=120 js=False dam=0</t>
  </si>
  <si>
    <t xml:space="preserve">pages=150 js=False dam=787</t>
  </si>
  <si>
    <t xml:space="preserve">pages=120 js=False dam=6</t>
  </si>
  <si>
    <t xml:space="preserve">pages=70 js=False dam=19</t>
  </si>
  <si>
    <t xml:space="preserve">pages=70 js=False dam=45</t>
  </si>
  <si>
    <t xml:space="preserve">pages=120 js=False dam=498</t>
  </si>
  <si>
    <t xml:space="preserve">pages=17 js=False dam=0</t>
  </si>
  <si>
    <t xml:space="preserve">pages=41 js=False dam=0</t>
  </si>
  <si>
    <t xml:space="preserve">pages=70 js=False dam=56</t>
  </si>
  <si>
    <t xml:space="preserve">pages=71 js=False dam=0</t>
  </si>
  <si>
    <t xml:space="preserve">pages=70 js=False dam=7</t>
  </si>
  <si>
    <t xml:space="preserve">pages=150 js=False dam=1</t>
  </si>
  <si>
    <t xml:space="preserve">pages=24 js=False dam=0</t>
  </si>
  <si>
    <t xml:space="preserve">pages=70 js=True dam=728</t>
  </si>
  <si>
    <t xml:space="preserve">pages=40 js=False dam=0</t>
  </si>
  <si>
    <t xml:space="preserve">pages=120 js=False dam=586</t>
  </si>
  <si>
    <t xml:space="preserve">pages=86 js=False dam=2612</t>
  </si>
  <si>
    <t xml:space="preserve">pages=70 js=False dam=1</t>
  </si>
  <si>
    <t xml:space="preserve">pages=52 js=False dam=0</t>
  </si>
  <si>
    <t xml:space="preserve">pages=22 js=True dam=1</t>
  </si>
  <si>
    <t xml:space="preserve">pages=44 js=False dam=0</t>
  </si>
  <si>
    <t xml:space="preserve">pages=10 js=False dam=0</t>
  </si>
  <si>
    <t xml:space="preserve">pages=60 js=False dam=36</t>
  </si>
  <si>
    <t xml:space="preserve">pages=33 js=True dam=0</t>
  </si>
  <si>
    <t xml:space="preserve">pages=52 js=True dam=0</t>
  </si>
  <si>
    <t xml:space="preserve">pages=32 js=False dam=10</t>
  </si>
  <si>
    <t xml:space="preserve">pages=70 js=False dam=14</t>
  </si>
  <si>
    <t xml:space="preserve">pages=61 js=False dam=0</t>
  </si>
  <si>
    <t xml:space="preserve">pages=41 js=True dam=68</t>
  </si>
  <si>
    <t xml:space="preserve">pages=150 js=False dam=14654</t>
  </si>
  <si>
    <t xml:space="preserve">pages=63 js=False dam=2258</t>
  </si>
  <si>
    <t xml:space="preserve">pages=1 js=False dam=11</t>
  </si>
  <si>
    <t xml:space="preserve">pages=30 js=True dam=3875</t>
  </si>
  <si>
    <t xml:space="preserve">pages=1 js=True dam=0</t>
  </si>
  <si>
    <t xml:space="preserve">pages=58 js=True dam=2</t>
  </si>
  <si>
    <t xml:space="preserve">pages=2 js=False dam=0</t>
  </si>
  <si>
    <t xml:space="preserve">pages=50 js=True dam=899</t>
  </si>
  <si>
    <t xml:space="preserve">pages=38 js=False dam=1</t>
  </si>
  <si>
    <t xml:space="preserve">pages=44 js=True dam=991</t>
  </si>
  <si>
    <t xml:space="preserve">pages=139 js=False dam=0</t>
  </si>
  <si>
    <t xml:space="preserve">pages=12 js=False dam=0</t>
  </si>
  <si>
    <t xml:space="preserve">pages=1 js=True dam=1</t>
  </si>
  <si>
    <t xml:space="preserve">sixsenses.com</t>
  </si>
  <si>
    <t xml:space="preserve">ozenreservebolifushi.com</t>
  </si>
  <si>
    <t xml:space="preserve">filitheyo.com</t>
  </si>
  <si>
    <t xml:space="preserve">joali.com</t>
  </si>
  <si>
    <t xml:space="preserve">joalibeing.com</t>
  </si>
  <si>
    <t xml:space="preserve">dreamlandmaldives.com</t>
  </si>
  <si>
    <t xml:space="preserve">hilton.com</t>
  </si>
  <si>
    <t xml:space="preserve">resort name not found on page</t>
  </si>
  <si>
    <t xml:space="preserve">sandies-bathala.com</t>
  </si>
  <si>
    <t xml:space="preserve">alilahotels.com</t>
  </si>
  <si>
    <t xml:space="preserve">hyatt.com</t>
  </si>
  <si>
    <t xml:space="preserve">baglionihotels.com</t>
  </si>
  <si>
    <t xml:space="preserve">marriott.com</t>
  </si>
  <si>
    <t xml:space="preserve">rihivelimaldives.com</t>
  </si>
  <si>
    <t xml:space="preserve">rihiveli-maldives.com</t>
  </si>
  <si>
    <t xml:space="preserve">nooemaldives.com</t>
  </si>
  <si>
    <t xml:space="preserve">halcyonmaldives.com</t>
  </si>
  <si>
    <t xml:space="preserve">melia.com</t>
  </si>
  <si>
    <t xml:space="preserve">raffles.com</t>
  </si>
  <si>
    <t xml:space="preserve">parkhotelgroup.com</t>
  </si>
  <si>
    <t xml:space="preserve">barcelo.com</t>
  </si>
  <si>
    <t xml:space="preserve">kudadoo.com</t>
  </si>
  <si>
    <t xml:space="preserve">pages=1 js=True dam=2</t>
  </si>
  <si>
    <t xml:space="preserve">hurawalhi.com</t>
  </si>
  <si>
    <t xml:space="preserve">innahura.com</t>
  </si>
  <si>
    <t xml:space="preserve">coastlinemaldives.com</t>
  </si>
  <si>
    <t xml:space="preserve">coastlineresidences.com</t>
  </si>
  <si>
    <t xml:space="preserve">ritzcarlton.com</t>
  </si>
  <si>
    <t xml:space="preserve">nh-collection.com</t>
  </si>
  <si>
    <t xml:space="preserve">nh-hotels.com</t>
  </si>
  <si>
    <t xml:space="preserve">jawakaraislands.com</t>
  </si>
  <si>
    <t xml:space="preserve">dhiggiri.com</t>
  </si>
  <si>
    <t xml:space="preserve">pages=2 js=True dam=0</t>
  </si>
  <si>
    <t xml:space="preserve">so-maldives.com</t>
  </si>
  <si>
    <t xml:space="preserve">ozenlifemaadhoo.com</t>
  </si>
  <si>
    <t xml:space="preserve">dusit.com</t>
  </si>
  <si>
    <t xml:space="preserve">fourseasons.com</t>
  </si>
  <si>
    <t xml:space="preserve">fihalhohi.com</t>
  </si>
  <si>
    <t xml:space="preserve">fihalhohi.net</t>
  </si>
  <si>
    <t xml:space="preserve">fairmont-maldives.com</t>
  </si>
  <si>
    <t xml:space="preserve">jumeirah.com</t>
  </si>
  <si>
    <t xml:space="preserve">pages=1 js=False dam=1</t>
  </si>
  <si>
    <t xml:space="preserve">pulse.dash.app/portals/kandima-maldives-official-library</t>
  </si>
  <si>
    <t xml:space="preserve">dash-api</t>
  </si>
  <si>
    <t xml:space="preserve">Kandima Maldives Official Library</t>
  </si>
  <si>
    <t xml:space="preserve">pulse.dash.app/portals/nova-maldives-official-library</t>
  </si>
  <si>
    <t xml:space="preserve">Nova Maldives Official Library</t>
  </si>
  <si>
    <t xml:space="preserve">pulse.dash.app/portals/pulse-hotels-and-resorts</t>
  </si>
  <si>
    <t xml:space="preserve">Pulse Hotels &amp; Resorts - Brand Assets</t>
  </si>
  <si>
    <t xml:space="preserve">villaresorts.dash.app/portals/villa-resorts</t>
  </si>
  <si>
    <t xml:space="preserve">Villa Resorts</t>
  </si>
  <si>
    <t xml:space="preserve">villaresorts.dash.app/portals/villa-nautica</t>
  </si>
  <si>
    <t xml:space="preserve">Villa Nautica</t>
  </si>
  <si>
    <t xml:space="preserve">villaresorts.dash.app/portals/villa-park</t>
  </si>
  <si>
    <t xml:space="preserve">Villa Park</t>
  </si>
  <si>
    <t xml:space="preserve">villaresorts.dash.app/portals/royal-island</t>
  </si>
  <si>
    <t xml:space="preserve">Royal Island</t>
  </si>
  <si>
    <t xml:space="preserve">fushifaru.com</t>
  </si>
  <si>
    <t xml:space="preserve">pages=34 js=False dam=0</t>
  </si>
  <si>
    <t xml:space="preserve">fairmont.com</t>
  </si>
  <si>
    <t xml:space="preserve">soneva.dash.app/portals/media-library</t>
  </si>
  <si>
    <t xml:space="preserve">login-required</t>
  </si>
  <si>
    <t xml:space="preserve">Media Library</t>
  </si>
  <si>
    <t xml:space="preserve">soneva.dash.app/portals/brand-assets</t>
  </si>
  <si>
    <t xml:space="preserve">Brand Assets </t>
  </si>
  <si>
    <t xml:space="preserve">reethibeach.com</t>
  </si>
  <si>
    <t xml:space="preserve">erimaldives.com</t>
  </si>
  <si>
    <t xml:space="preserve">pages=70 js=False dam=13</t>
  </si>
  <si>
    <t xml:space="preserve">tourism.gov.mv</t>
  </si>
  <si>
    <t xml:space="preserve">register</t>
  </si>
  <si>
    <t xml:space="preserve">no-list</t>
  </si>
  <si>
    <t xml:space="preserve">0 agency domains</t>
  </si>
  <si>
    <t xml:space="preserve">kellyan.co.jp</t>
  </si>
  <si>
    <t xml:space="preserve">innermaldives.com</t>
  </si>
  <si>
    <t xml:space="preserve">pages=12 js=False dam=62</t>
  </si>
  <si>
    <t xml:space="preserve">voyagesmaldives.com</t>
  </si>
  <si>
    <t xml:space="preserve">pages=27 js=False dam=1</t>
  </si>
  <si>
    <t xml:space="preserve">unihotel.org</t>
  </si>
  <si>
    <t xml:space="preserve">hummingbird.travel</t>
  </si>
  <si>
    <t xml:space="preserve">pages=150 js=False dam=2</t>
  </si>
  <si>
    <t xml:space="preserve">travelconnectionmaldives.com</t>
  </si>
  <si>
    <t xml:space="preserve">suntravelsmaldives.com</t>
  </si>
  <si>
    <t xml:space="preserve">mondomaldive.it</t>
  </si>
  <si>
    <t xml:space="preserve">resortlife.mv</t>
  </si>
  <si>
    <t xml:space="preserve">islandsmaldives.com</t>
  </si>
  <si>
    <t xml:space="preserve">maldivesdmc.com</t>
  </si>
  <si>
    <t xml:space="preserve">ablemaldives.com</t>
  </si>
  <si>
    <t xml:space="preserve">maldives-travel.com</t>
  </si>
  <si>
    <t xml:space="preserve">maldivestravelspot.com</t>
  </si>
  <si>
    <t xml:space="preserve">capitaltravel.com</t>
  </si>
  <si>
    <t xml:space="preserve">maldivesbookings.com</t>
  </si>
  <si>
    <t xml:space="preserve">lilyhotels.com</t>
  </si>
  <si>
    <t xml:space="preserve">pages=4 js=True dam=0</t>
  </si>
  <si>
    <t xml:space="preserve">maldivesholidayoffers.com</t>
  </si>
  <si>
    <t xml:space="preserve">pages=72 js=False dam=2</t>
  </si>
  <si>
    <t xml:space="preserve">mymaldives.com</t>
  </si>
  <si>
    <t xml:space="preserve">simplymaldives.co.uk</t>
  </si>
  <si>
    <t xml:space="preserve">atollsmaldives.com</t>
  </si>
  <si>
    <t xml:space="preserve">ocean-maldives.com</t>
  </si>
  <si>
    <t xml:space="preserve">maldivesresorts.com</t>
  </si>
  <si>
    <t xml:space="preserve">maldivestraveller.mv</t>
  </si>
  <si>
    <t xml:space="preserve">maldiveslovers.com</t>
  </si>
  <si>
    <t xml:space="preserve">allmaldives.com</t>
  </si>
  <si>
    <t xml:space="preserve">maldivesfinest.com</t>
  </si>
  <si>
    <t xml:space="preserve">maldivesmagazine.com</t>
  </si>
  <si>
    <t xml:space="preserve">islandhoppers.com.mv</t>
  </si>
  <si>
    <t xml:space="preserve">triptomaldives.com</t>
  </si>
  <si>
    <t xml:space="preserve">radissonhotels.com</t>
  </si>
  <si>
    <t xml:space="preserve">hondaafushi.com</t>
  </si>
  <si>
    <t xml:space="preserve">turquoiseholidays.co.uk</t>
  </si>
  <si>
    <t xml:space="preserve">pages=150 js=False dam=6</t>
  </si>
  <si>
    <t xml:space="preserve">letsgo2.com</t>
  </si>
  <si>
    <t xml:space="preserve">joyisland.com</t>
  </si>
  <si>
    <t xml:space="preserve">pages=46 js=True dam=914</t>
  </si>
  <si>
    <t xml:space="preserve">hideawaybeachmaldives.com</t>
  </si>
  <si>
    <t xml:space="preserve">maldives.com</t>
  </si>
  <si>
    <t xml:space="preserve">atmospherekanifushi.com</t>
  </si>
  <si>
    <t xml:space="preserve">raayamaldives.com</t>
  </si>
  <si>
    <t xml:space="preserve">komandoo.com</t>
  </si>
  <si>
    <t xml:space="preserve">pages=54 js=True dam=2</t>
  </si>
  <si>
    <t xml:space="preserve">elegantresorts.co.uk</t>
  </si>
  <si>
    <t xml:space="preserve">pages=150 js=False dam=2482</t>
  </si>
  <si>
    <t xml:space="preserve">destinology.co.uk</t>
  </si>
  <si>
    <t xml:space="preserve">pages=150 js=False dam=677</t>
  </si>
  <si>
    <t xml:space="preserve">abercrombiekent.co.uk</t>
  </si>
  <si>
    <t xml:space="preserve">pages=150 js=False dam=378</t>
  </si>
  <si>
    <t xml:space="preserve">maldivesholidays.co.uk</t>
  </si>
  <si>
    <t xml:space="preserve">pages=4 js=False dam=0</t>
  </si>
  <si>
    <t xml:space="preserve">pureholidays.co.uk</t>
  </si>
  <si>
    <t xml:space="preserve">kuoni.co.uk</t>
  </si>
  <si>
    <t xml:space="preserve">scottdunn.com</t>
  </si>
  <si>
    <t xml:space="preserve">holidayplace.co.uk</t>
  </si>
  <si>
    <t xml:space="preserve">alimatharesort.com</t>
  </si>
  <si>
    <t xml:space="preserve">kuredu.com</t>
  </si>
  <si>
    <t xml:space="preserve">alimatha.com</t>
  </si>
  <si>
    <t xml:space="preserve">holidayinnresorts.com</t>
  </si>
  <si>
    <t xml:space="preserve">ihg.com</t>
  </si>
  <si>
    <t xml:space="preserve">sunsetmaldives.com</t>
  </si>
  <si>
    <t xml:space="preserve">maldives.intercontinental.com</t>
  </si>
  <si>
    <t xml:space="preserve">pages=37 js=False dam=20</t>
  </si>
  <si>
    <t xml:space="preserve">lilybeachmaldives.com</t>
  </si>
  <si>
    <t xml:space="preserve">maayafushi.com.mv</t>
  </si>
  <si>
    <t xml:space="preserve">amayaresorts.com</t>
  </si>
  <si>
    <t xml:space="preserve">maayafushi.com</t>
  </si>
  <si>
    <t xml:space="preserve">carrier.co.uk</t>
  </si>
  <si>
    <t xml:space="preserve">turisanda.it</t>
  </si>
  <si>
    <t xml:space="preserve">tropicalsky.co.uk</t>
  </si>
  <si>
    <t xml:space="preserve">medhufushi.com</t>
  </si>
  <si>
    <t xml:space="preserve">anantara.com</t>
  </si>
  <si>
    <t xml:space="preserve">veratour.it</t>
  </si>
  <si>
    <t xml:space="preserve">nikamaldives.com</t>
  </si>
  <si>
    <t xml:space="preserve">maldiveviaggi.it</t>
  </si>
  <si>
    <t xml:space="preserve">all.accor.com</t>
  </si>
  <si>
    <t xml:space="preserve">maldive.it</t>
  </si>
  <si>
    <t xml:space="preserve">mercure-maldives-kooddoo.com</t>
  </si>
  <si>
    <t xml:space="preserve">ideeperviaggiare.it</t>
  </si>
  <si>
    <t xml:space="preserve">gangehi.com</t>
  </si>
  <si>
    <t xml:space="preserve">obluselectsangeli.com</t>
  </si>
  <si>
    <t xml:space="preserve">rahaaresort.com</t>
  </si>
  <si>
    <t xml:space="preserve">pages=63 js=False dam=0</t>
  </si>
  <si>
    <t xml:space="preserve">niyama.com</t>
  </si>
  <si>
    <t xml:space="preserve">pages=1 js=True dam=6</t>
  </si>
  <si>
    <t xml:space="preserve">outrigger.com</t>
  </si>
  <si>
    <t xml:space="preserve">alpitour.it</t>
  </si>
  <si>
    <t xml:space="preserve">edenviaggi.it</t>
  </si>
  <si>
    <t xml:space="preserve">francorosso.it</t>
  </si>
  <si>
    <t xml:space="preserve">dertour.de</t>
  </si>
  <si>
    <t xml:space="preserve">pages=150 js=False dam=23012</t>
  </si>
  <si>
    <t xml:space="preserve">malediven-reisen.de</t>
  </si>
  <si>
    <t xml:space="preserve">pages=15 js=False dam=0</t>
  </si>
  <si>
    <t xml:space="preserve">manta-reisen.ch</t>
  </si>
  <si>
    <t xml:space="preserve">aanugandu.com</t>
  </si>
  <si>
    <t xml:space="preserve">avanihotels.com</t>
  </si>
  <si>
    <t xml:space="preserve">aanugandu.mv</t>
  </si>
  <si>
    <t xml:space="preserve">fti.de</t>
  </si>
  <si>
    <t xml:space="preserve">bontravel.ru</t>
  </si>
  <si>
    <t xml:space="preserve">coral.ru</t>
  </si>
  <si>
    <t xml:space="preserve">riu.com</t>
  </si>
  <si>
    <t xml:space="preserve">nokuhotels.com</t>
  </si>
  <si>
    <t xml:space="preserve">oblunaturehelengeli.com</t>
  </si>
  <si>
    <t xml:space="preserve">oneandonlyresorts.com</t>
  </si>
  <si>
    <t xml:space="preserve">nokumaldives.com</t>
  </si>
  <si>
    <t xml:space="preserve">malediven.de</t>
  </si>
  <si>
    <t xml:space="preserve">maldives-tour.jp</t>
  </si>
  <si>
    <t xml:space="preserve">his-j.com</t>
  </si>
  <si>
    <t xml:space="preserve">standardhotels.com</t>
  </si>
  <si>
    <t xml:space="preserve">airtours.de</t>
  </si>
  <si>
    <t xml:space="preserve">holidayme.com</t>
  </si>
  <si>
    <t xml:space="preserve">pages=13 js=False dam=0</t>
  </si>
  <si>
    <t xml:space="preserve">musafir.com</t>
  </si>
  <si>
    <t xml:space="preserve">pages=150 js=False dam=191</t>
  </si>
  <si>
    <t xml:space="preserve">maldives.cn</t>
  </si>
  <si>
    <t xml:space="preserve">maldives-china.com</t>
  </si>
  <si>
    <t xml:space="preserve">dnatatravel.com</t>
  </si>
  <si>
    <t xml:space="preserve">pages=137 js=False dam=5</t>
  </si>
  <si>
    <t xml:space="preserve">safariislandresort.com</t>
  </si>
  <si>
    <t xml:space="preserve">southpalm.com.mv</t>
  </si>
  <si>
    <t xml:space="preserve">naladhu.com</t>
  </si>
  <si>
    <t xml:space="preserve">safari-island.com</t>
  </si>
  <si>
    <t xml:space="preserve">biyadhoo.com</t>
  </si>
  <si>
    <t xml:space="preserve">cococollection.com</t>
  </si>
  <si>
    <t xml:space="preserve">pages=14 js=True dam=2</t>
  </si>
  <si>
    <t xml:space="preserve">tajhotels.com</t>
  </si>
  <si>
    <t xml:space="preserve">driftmaldives.com</t>
  </si>
  <si>
    <t xml:space="preserve">drift-theluveliga.com</t>
  </si>
  <si>
    <t xml:space="preserve">thenautilusmaldives.com</t>
  </si>
  <si>
    <t xml:space="preserve">pages=2 js=False dam=5</t>
  </si>
  <si>
    <t xml:space="preserve">patinahotels.com</t>
  </si>
  <si>
    <t xml:space="preserve">pages=70 js=False dam=5</t>
  </si>
  <si>
    <t xml:space="preserve">pac.ru</t>
  </si>
  <si>
    <t xml:space="preserve">kuramathi.com</t>
  </si>
  <si>
    <t xml:space="preserve">hankyu-travel.com</t>
  </si>
  <si>
    <t xml:space="preserve">villanautica.com</t>
  </si>
  <si>
    <t xml:space="preserve">villapark.com.mv</t>
  </si>
  <si>
    <t xml:space="preserve">royal-island.com</t>
  </si>
  <si>
    <t xml:space="preserve">yashmaldives.com</t>
  </si>
  <si>
    <t xml:space="preserve">yashnatureresort.com</t>
  </si>
  <si>
    <t xml:space="preserve">kuredhivaru.com</t>
  </si>
  <si>
    <t xml:space="preserve">pages=3 js=True dam=0</t>
  </si>
  <si>
    <t xml:space="preserve">pulsehotelsandresorts.com</t>
  </si>
  <si>
    <t xml:space="preserve">atmosphere-core.com</t>
  </si>
  <si>
    <t xml:space="preserve">universalresorts.com</t>
  </si>
  <si>
    <t xml:space="preserve">emerald-collection.com</t>
  </si>
  <si>
    <t xml:space="preserve">pages=3 js=True dam=1</t>
  </si>
  <si>
    <t xml:space="preserve">issuu.com/yumpu.com/scribd.com</t>
  </si>
  <si>
    <t xml:space="preserve">search-render</t>
  </si>
  <si>
    <t xml:space="preserve">no-results</t>
  </si>
  <si>
    <t xml:space="preserve">rendered search pages return no matching resort documents; stage stopped after 69 resorts, 0 hits</t>
  </si>
  <si>
    <t xml:space="preserve">search-api</t>
  </si>
  <si>
    <t xml:space="preserve">brave/serpapi</t>
  </si>
  <si>
    <t xml:space="preserve">skipped</t>
  </si>
  <si>
    <t xml:space="preserve">no BRAVE_API_KEY / SERPAPI_KEY set</t>
  </si>
  <si>
    <t xml:space="preserve">adaaran.com/clubrannalhi</t>
  </si>
  <si>
    <t xml:space="preserve">adaaran.com/prestigevadoo</t>
  </si>
  <si>
    <t xml:space="preserve">adaaran.com/selecthudhuranfushi</t>
  </si>
  <si>
    <t xml:space="preserve">adaaran.com/selectmeedhupparu</t>
  </si>
  <si>
    <t xml:space="preserve">all.accor.com/hotel/B1T5/index.en.shtml</t>
  </si>
  <si>
    <t xml:space="preserve">all.accor.com/hotel/B4S4/index.en.shtml</t>
  </si>
  <si>
    <t xml:space="preserve">anantara.com/en/dhigu-maldives</t>
  </si>
  <si>
    <t xml:space="preserve">anantara.com/en/kihavah-maldives</t>
  </si>
  <si>
    <t xml:space="preserve">anantara.com/en/veli-maldives</t>
  </si>
  <si>
    <t xml:space="preserve">anantara.com/uploads</t>
  </si>
  <si>
    <t xml:space="preserve">angsana.com/maldives/velavaru</t>
  </si>
  <si>
    <t xml:space="preserve">atmosphere-kanifushi.com</t>
  </si>
  <si>
    <t xml:space="preserve">atmospherecore.com</t>
  </si>
  <si>
    <t xml:space="preserve">avanihotels.com/en/fares-maldives</t>
  </si>
  <si>
    <t xml:space="preserve">avanihotels.com/uploads</t>
  </si>
  <si>
    <t xml:space="preserve">baglionihotels.com/category/baglioni-resort-maldives</t>
  </si>
  <si>
    <t xml:space="preserve">baglionihotels.com/maldives</t>
  </si>
  <si>
    <t xml:space="preserve">banyantree.com/maldives/dhawa-ihuru</t>
  </si>
  <si>
    <t xml:space="preserve">banyantree.com/maldives/vabbinfaru</t>
  </si>
  <si>
    <t xml:space="preserve">index.commoncrawl.org</t>
  </si>
  <si>
    <t xml:space="preserve">commoncrawl</t>
  </si>
  <si>
    <t xml:space="preserve">503/504 at run time; re-run later</t>
  </si>
  <si>
    <t xml:space="preserve">web.archive.org</t>
  </si>
  <si>
    <t xml:space="preserve">wayback-fetch</t>
  </si>
  <si>
    <t xml:space="preserve">blocked-egress</t>
  </si>
  <si>
    <t xml:space="preserve">availability API works, but web.archive.org resets connections through this egress (CDX 403, fetch connection reset); 88 archived copies located but not retrievable</t>
  </si>
  <si>
    <t xml:space="preserve">note</t>
  </si>
  <si>
    <t xml:space="preserve">snippet</t>
  </si>
  <si>
    <t xml:space="preserve">https://sales.crownandchamparesorts.com/wp-content/uploads/2026/04/NalaMaldivesFactsheet011125311026Ver030426.pdf</t>
  </si>
  <si>
    <t xml:space="preserve">NalaMaldivesFactsheet011125311026Ver030426</t>
  </si>
  <si>
    <t xml:space="preserve">Nala Maldives (Crown &amp; Champa, not in list)</t>
  </si>
  <si>
    <t xml:space="preserve">https://sales.crownandchamparesorts.com/wp-content/uploads/2026/03/Nala-MaldivesMap110125103126Rev022026.pdf</t>
  </si>
  <si>
    <t xml:space="preserve">Nala MaldivesMap110125103126Rev022026</t>
  </si>
  <si>
    <t xml:space="preserve">https://sales.crownandchamparesorts.com/wp-content/uploads/2025/07/NalaMaldivesFactSheet011125103126Rev042425.pdf</t>
  </si>
  <si>
    <t xml:space="preserve">NalaMaldivesFactSheet011125103126Rev042425</t>
  </si>
  <si>
    <t xml:space="preserve">https://www.neoscapesmaldives.com/resort/</t>
  </si>
  <si>
    <t xml:space="preserve">Our Resorts</t>
  </si>
  <si>
    <t xml:space="preserve">Neoscapes resort not in list</t>
  </si>
  <si>
    <t xml:space="preserve">https://www.neoscapesmaldives.com/resort/dusitd2-feydhoo-maldives/</t>
  </si>
  <si>
    <t xml:space="preserve">dusitD2 Feydhoo Maldives</t>
  </si>
  <si>
    <t xml:space="preserve">https://www.neoscapesmaldives.com/resort/kihaa-maldives/</t>
  </si>
  <si>
    <t xml:space="preserve">Kihaa Maldives</t>
  </si>
  <si>
    <t xml:space="preserve">https://www.neoscapesmaldives.com/resort/oblu-xperience-ailafushi/</t>
  </si>
  <si>
    <t xml:space="preserve">OBLU XPERIENCE Ailafushi</t>
  </si>
  <si>
    <t xml:space="preserve">https://www.neoscapesmaldives.com/resort/rah-gili-maldives</t>
  </si>
  <si>
    <t xml:space="preserve">Rah Gili Maldives</t>
  </si>
  <si>
    <t xml:space="preserve">https://sales.crownandchamparesorts.com/wp-content/uploads/2025/12/BaaniSpaWellnessMenu_English_110125103126Ver150625.pdf</t>
  </si>
  <si>
    <t xml:space="preserve">BaaniSpa-A3-EN-WellnessMenu2023Revised</t>
  </si>
  <si>
    <t xml:space="preserve">THE BAANI JOURNEY RELEASE stress. RESTORE balance. REGAIN momentum. THE ISLAND WAY Your Path to Well-Being Baani (“The Ocean Swell” in Dhivehi) reminds us of the rhythm of life. Like the rhythm of the</t>
  </si>
  <si>
    <t xml:space="preserve"> </t>
  </si>
  <si>
    <t xml:space="preserve">https://sales.crownandchamparesorts.com/wp-content/uploads/2025/08/MIR_A4-16032025.pdf</t>
  </si>
  <si>
    <t xml:space="preserve">MIR_A4 - 11022025.pdf</t>
  </si>
  <si>
    <t xml:space="preserve">Veli-IslandMap_14062025 compressed</t>
  </si>
  <si>
    <t xml:space="preserve"> Suns etJ ett </t>
  </si>
  <si>
    <t xml:space="preserve">https://sales.crownandchamparesorts.com/wp-content/uploads/2023/10/BaaniSpa-A3-EN-WellnessMenu2023Revised.pdf</t>
  </si>
  <si>
    <t xml:space="preserve">https://sales.crownandchamparesorts.com/wp-content/uploads/2020/10/MaldivesCivilAviationAuthorityGuidelineCircular142020-Issue-03Revised101620.pdf</t>
  </si>
  <si>
    <t xml:space="preserve"> MALDIVES CIVIL AVIATION AUTHORITY Republic of Maldives AIR TRANSPORT CIRCULAR AT | 412020 - lssue 03 PRECAUTIONARY MEASURES AGAINST NOVEL CORONAV</t>
  </si>
  <si>
    <t xml:space="preserve">https://sales.crownandchamparesorts.com/wp-content/uploads/2020/10/CCRSafeHolidayExperienceInParadiseRevised101620.pdf</t>
  </si>
  <si>
    <t xml:space="preserve"> A safe holiday experience in paradise PAUSE | BREATHE | MALDIVES Sunny Greetings from CCR We begin with a heartfelt thank you to our community for supporting us in these uncertain times, and a commit</t>
  </si>
  <si>
    <t xml:space="preserve">https://sales.crownandchamparesorts.com/wp-content/uploads/2020/10/AlliedInsurancePolicyCOVID19Revised101620.pdf</t>
  </si>
  <si>
    <t xml:space="preserve"> Travelling to Maldives? Frequently asked questions: Your safety is our first priority. While Maldives is ready to welcome tourists with open arms but from a distance, we want to ensure that all the r</t>
  </si>
  <si>
    <t xml:space="preserve">https://sales.crownandchamparesorts.com/wp-content/uploads/2020/07/TMANewNormalGuestExperiencHandbook.pdf</t>
  </si>
  <si>
    <t xml:space="preserve">TMA New Normal Guest Experience Handbook 1 Contents Passengers connecting from an International flight to a TMA flight 5 Check-in at TMA check-in counters Passengers arriving from Male’/Hulumale’ At T</t>
  </si>
  <si>
    <t xml:space="preserve">https://sales.crownandchamparesorts.com/wp-content/uploads/2020/07/Maldives-Travel-Information.pdf</t>
  </si>
  <si>
    <t xml:space="preserve">Maldives Travel Information</t>
  </si>
  <si>
    <t xml:space="preserve"> Government of Maldives DOCUMENT VALID THROUGH AUGUST 2020 Maldives: Travel Information PLANNING YOUR TRIP The Maldives is opening its border and lifting t</t>
  </si>
  <si>
    <t xml:space="preserve">https://sales.crownandchamparesorts.com/wp-content/uploads/2020/07/Public-health-interventions-to-reduce-the-risk-of-transmission-of-COVID-19-in-the-tourism-sector-030720.pdf</t>
  </si>
  <si>
    <t xml:space="preserve"> Contents 1. Introduction .................................................................................................................................... 4 2. Objectives .........................</t>
  </si>
  <si>
    <t xml:space="preserve">Microsoft Word - new SOP - VELI.docx</t>
  </si>
  <si>
    <t xml:space="preserve"> COVID-19 Operating Procedures Ocean Dive &amp; Sports Centre Index GENERAL Operations overview Disinfecting Staff tracker Guest tracker Boats and vessels SNORKEL GEAR RENTAL General handling Receivin</t>
  </si>
  <si>
    <t xml:space="preserve">https://sales.crownandchamparesorts.com/wp-content/uploads/2020/07/DuniyeSpa-Guidelines-Covid19_SpaServices_June2020-ver5.pdf</t>
  </si>
  <si>
    <t xml:space="preserve">DuniyeSpa-Guidelines-Covid19_SpaServices_June2020-ver5</t>
  </si>
  <si>
    <t xml:space="preserve">Overview Recommended Spa Operations Guidelines PostCovid-19 June 2020 Version 5, updated July 5th 2020 COVID-19 Recommended SPA GUIDELINES CONTENTS SECTION 1. INTRODUCTION ............................</t>
  </si>
  <si>
    <t xml:space="preserve">https://sales.crownandchamparesorts.com/wp-content/uploads/2020/07/CCR-A-Safe-Holiday-Experience-in-Paradise-VER071620.pdf</t>
  </si>
  <si>
    <t xml:space="preserve">https://sales.crownandchamparesorts.com/wp-content/uploads/2020/07/MinistryofTourismGuideline.pdf</t>
  </si>
  <si>
    <t xml:space="preserve"> ©Copyright 2020 The material contained in this guideline is subject to copyright protection unless otherwise indicated. The copyright protected </t>
  </si>
  <si>
    <t xml:space="preserve">https://sales.crownandchamparesorts.com/wp-content/uploads/2020/07/MaldivesCivilAviationAuthorityGuideline.pdf</t>
  </si>
  <si>
    <t xml:space="preserve"> Maldives Civil Aviation Authority Republic of Maldives COVID-19 CAA Guidance Material Air Travel through the COVID-19 Public Health Crisis Issue 1.0, 14 June 2020 </t>
  </si>
  <si>
    <t xml:space="preserve">https://sales.crownandchamparesorts.com/wp-content/uploads/2018/03/Colour-code.pdf</t>
  </si>
  <si>
    <t xml:space="preserve">Presentation1</t>
  </si>
  <si>
    <t xml:space="preserve">https://www.neoscapesmaldives.com/wp-content/uploads/Map-Kihaa-Maldives.pdf</t>
  </si>
  <si>
    <t xml:space="preserve"> BACK TO CONTENTS </t>
  </si>
  <si>
    <t xml:space="preserve">https://www.neoscapesmaldives.com/wp-content/uploads/Factsheet-Kihaa-Maldives-rdc.pdf</t>
  </si>
  <si>
    <t xml:space="preserve">FA C T S H E E T Jew e Oce s Hanifaru Bay Kihaa Maldives Your private coral island located in Baa Atoll, home of Hanifaru Bay - the famed marine protected biosphere reserve by UNESCO, featuring impecc</t>
  </si>
  <si>
    <t xml:space="preserve">https://www.neoscapesmaldives.com/wp-content/uploads/OBLU-Xperience-Ailafushi-Island-Map-DEC-2022.pdf</t>
  </si>
  <si>
    <t xml:space="preserve">OBLU Xperience Ailafushi - Island Map - DEC 2022</t>
  </si>
  <si>
    <t xml:space="preserve"> Ailafushi A Arrival Pavillion Ocean View Room B [ Ocean View Family 2 Bedroom D D C Beach Villa D Water Villa E Element X Restaurant (All-Day Dining Restaurant) F X360 Bar G Dive Jetty H La Promenade</t>
  </si>
  <si>
    <t xml:space="preserve">https://www.neoscapesmaldives.com/wp-content/uploads/OBLU-Xperience-Ailafushi-E-Brochure-May-2023.pdf</t>
  </si>
  <si>
    <t xml:space="preserve">Chilled Free-Spirited Vibes BIG- HEARTED Island Soul COLOURS OF OBLU is a dynamic collection of Indian Ocean Hotels and Resorts by Atmosphere Core. We present a curated selection of experiences that b</t>
  </si>
  <si>
    <t xml:space="preserve">https://www.neoscapesmaldives.com/wp-content/uploads/RAH-GILI-MALDIVES-Resort-Presentation_2026.pdf</t>
  </si>
  <si>
    <t xml:space="preserve">1 | RAH GILI MALDIVES A secret place where time stands still. 2 | RAH GILI MALDIVES RAH GILI MALDIVES Perched on the edge of the atoll, RAH GILI MALDIVES sits beside an exclusive dolphin sanctuary. On</t>
  </si>
  <si>
    <t xml:space="preserve">https://www.neoscapesmaldives.com/wp-content/uploads/RAH-GILI-MALDIVES-Resort-Map.pdf</t>
  </si>
  <si>
    <t xml:space="preserve">RAH GILI MALDIVES North </t>
  </si>
  <si>
    <t xml:space="preserve">https://www.tui.com/fileadmin/pdf/TUI_Top_Quality_2018_Gewinner.pdf</t>
  </si>
  <si>
    <t xml:space="preserve">PowerPoint-Präsentation</t>
  </si>
  <si>
    <t xml:space="preserve"> TUI TOP QUALITY 2018: DIE GEWINNER Afrika Deutschland  Neptune Pwani Beach Resort Spa – ZNZ30005  BEST WESTERN Berghotel Rehlegg - BYD39065  Dorint Dresden - DRS10017 Ägypten </t>
  </si>
  <si>
    <t xml:space="preserve">https://d1vp8nomjxwyf1.cloudfront.net/wp-content/uploads/sites/212/2023/03/17095101/Sandies-Baobab-Beach.pdf</t>
  </si>
  <si>
    <t xml:space="preserve"> SANDIES BAOBAB BEACH Get ready to relax and unwind on the most famous beach in Zanzibar, welcome to... Nungwi. </t>
  </si>
  <si>
    <t xml:space="preserve">https://d1vp8nomjxwyf1.cloudfront.net/wp-content/uploads/sites/212/2023/03/17095019/Diamonds-Malindi-Conference-Center.pdf</t>
  </si>
  <si>
    <t xml:space="preserve"> Built to be the perfect venue for your conference, meeting, banqueting or incentive requirements, Diamonds Conference Center pays the tribute to be the perfect host in Kenya. PLANHOTEL HOSPITALITY GR</t>
  </si>
  <si>
    <t xml:space="preserve">https://d1vp8nomjxwyf1.cloudfront.net/wp-content/uploads/sites/212/2017/07/30143804/Diamonds-Resorts_Gastronomie-e-Turisme_Dec-2018.pdf</t>
  </si>
  <si>
    <t xml:space="preserve"> Decembre 2018 Vins Heiko Nieder Cuisinier suisse de l’AnnÉe Menu L’Hôtelier César Ritz (1850-1918) </t>
  </si>
  <si>
    <t xml:space="preserve">https://d1vp8nomjxwyf1.cloudfront.net/wp-content/uploads/sites/212/2017/07/28075759/MODULO-RID-.pdf</t>
  </si>
  <si>
    <t xml:space="preserve">IM00MOCC000012B:IM00MOCC000012B</t>
  </si>
  <si>
    <t xml:space="preserve"> R.I.D. - AUTORIZZAZIONE PERMANENTE DI ADDEBITO IN C/C Azienda creditrice Banca del debitore FASTBOOKING </t>
  </si>
  <si>
    <t xml:space="preserve">https://d1vp8nomjxwyf1.cloudfront.net/wp-content/uploads/sites/212/2017/07/28075756/Mvua-Spa-brochure-star-of-the-east.pdf</t>
  </si>
  <si>
    <t xml:space="preserve"> MVUA IS AN AFRICAN WORD AND TRANSLATED FROM SWAHILI MEANS “RAIN” In Africa, rain gives life and life depends on it….. Rain is the gift that brings simple wealth to the earth and all those on it. Rain</t>
  </si>
  <si>
    <t xml:space="preserve">https://d1vp8nomjxwyf1.cloudfront.net/wp-content/uploads/sites/113/2017/04/30063302/Travelife-Gold-Certificate-Diamonds-Mapenzi-Beach-Club.pdf</t>
  </si>
  <si>
    <t xml:space="preserve">Following an independent audit against the Travelife Standard* Diamonds Mapenzi Beach Club PO Box 100, Mahonda, Zanzibar, Tanzania has achieved Travelife Gold Certification They have shown Travelife e</t>
  </si>
  <si>
    <t xml:space="preserve">https://d1vp8nomjxwyf1.cloudfront.net/wp-content/uploads/sites/212/2017/08/02081755/Sandies-Tropical-Village_2017_Groups-Mannual.pdf</t>
  </si>
  <si>
    <t xml:space="preserve">TROP 2016</t>
  </si>
  <si>
    <t xml:space="preserve">meetings and incentives 2017 Managed by PlanHotel Hospitality Group Sandies Tropical Village offers an exclusive launch pad to the wonders of Kenya. Paper-white buildings with palm-thatched roofs watc</t>
  </si>
  <si>
    <t xml:space="preserve">https://heritancehotels.eme-devops.com/2026/06/MICE-ASHM_.pdf</t>
  </si>
  <si>
    <t xml:space="preserve">MICE - ASHM</t>
  </si>
  <si>
    <t xml:space="preserve"> YOUR PRODUCTIVE SPACE MEETING &amp; EVENTS SRI LANKA DISCOVER AITKEN SPENCE HOTELS WHERE EVE RY STAY T E L LS A STO RY Food &amp; Indoor &amp; outdoor</t>
  </si>
  <si>
    <t xml:space="preserve">https://heritancehotels.eme-devops.com/2026/06/Heritance-Tea-Factory-Fact-Sheet.pdf</t>
  </si>
  <si>
    <t xml:space="preserve">HTF Fact Sheet L</t>
  </si>
  <si>
    <t xml:space="preserve">FACT SHEET The historical Hethersett Estate is home to Heritance Tea Factory, a magniﬁcent resort converted from a 19th century tea factory representing the local warmth and up-country charm. Immerse </t>
  </si>
  <si>
    <t xml:space="preserve">https://heritancehotels.eme-devops.com/2025/09/HETHERSETT-HIGH-TEA-2025-2026.pdf</t>
  </si>
  <si>
    <t xml:space="preserve">HETHERSETT HIGH TEA</t>
  </si>
  <si>
    <t xml:space="preserve"> HETHERSETT HIGH TEA Indulge In A High Tea Experience At Over 2000 Meters, Where Local Delicacies And Curated Teas Meet Breathtaking Views Of Misty Peaks And Rolling Hills - A True Feast For The Sense</t>
  </si>
  <si>
    <t xml:space="preserve">https://heritancehotels.eme-devops.com/2025/07/HTF-Fact-Sheet-L.pdf</t>
  </si>
  <si>
    <t xml:space="preserve">FACT SHEET The historical Hethersett Estate is home to Heritance Tea Factory, a magnificent resort converted from a 19th century tea factory representing the local warmth and up-country charm. Immerse</t>
  </si>
  <si>
    <t xml:space="preserve">https://heritancehotels.eme-devops.com/2025/06/ala-cart-menu-2023-2025.pdf</t>
  </si>
  <si>
    <t xml:space="preserve"> KENMARE À LA CARTE MENU Dine where history meets culinary excellence in our main restaurant, once the tea-shifting room of the historic Heritance Tea Factory. Savor exquisite dishes in a setting that</t>
  </si>
  <si>
    <t xml:space="preserve">https://heritancehotels.eme-devops.com/2025/06/THE-TEA-INFUSED-SET-MENU-BY-JAMES-TAYLER.odt.pdf</t>
  </si>
  <si>
    <t xml:space="preserve"> THE TEA-INFUSED SET MENU BY JAMES TAYLER Dine where history meets culinary excellence in our main restaurant, once the tea-shifting room 12.30 p.m to 2.30 p.m of the historic Heritance Tea Factory. D</t>
  </si>
  <si>
    <t xml:space="preserve">https://heritancehotels.eme-devops.com/2025/06/tea-bar-Beverage-Menu-HTF.pdf</t>
  </si>
  <si>
    <t xml:space="preserve">Beverage Menu - HTF</t>
  </si>
  <si>
    <t xml:space="preserve"> GOATFELL TEA BAR MENU Served From 10.00 a.m - 02.00 a.m TEA COCKTAILS Tea Factory Queen 2,500 (Tea signature) Dark Rum, Coconut Liqueur Passion Fruit Juice, BOPF Tea, Wild Berry Syrup Tea Cream F</t>
  </si>
  <si>
    <t xml:space="preserve">https://heritancehotels.eme-devops.com/2025/06/Beverage-Menu-HTF.pdf</t>
  </si>
  <si>
    <t xml:space="preserve"> BEVERAGE MENU Served From 10.00 a.m - 02.00 a.m APERITIF 50ML Martini - Rosso 950 Martini - Bianco 950 Martini - Dry </t>
  </si>
  <si>
    <t xml:space="preserve">https://heritancehotels.eme-devops.com/2025/02/ala-cart-menu-24-25.pdf</t>
  </si>
  <si>
    <t xml:space="preserve">https://heritancehotels.eme-devops.com/2025/02/All-Inclusive-Cocktails.pdf</t>
  </si>
  <si>
    <t xml:space="preserve">/ ALL INCLUSIVE / /COCKTAILS/ /WHISKY/ OLD FASHIONED MANHATTAN BLACK JACK /GIN/ NEGRONI MARTINI BRONX SINGAPORE SLING TOM COLLINS GIN FIZZ PINK GIN /VODKA/ VODKATINI KAMIKAZE FRENCH MARTINI SEX ON THE</t>
  </si>
  <si>
    <t xml:space="preserve">https://heritancehotels.eme-devops.com/2025/02/Fact-Sheet-Heritance-Negombo-2022.pdf</t>
  </si>
  <si>
    <t xml:space="preserve">HN Fact Sheet L</t>
  </si>
  <si>
    <t xml:space="preserve">FACT SHEET Welcome to Heritance Negombo – where inventiveness and imagination are at work around every smile. The ﬁve-star hotel, ideal for families and businesses alike sprawls across 6.5 acres of be</t>
  </si>
  <si>
    <t xml:space="preserve">https://heritancehotels.eme-devops.com/2025/02/Fact-Sheet-Heritance-Ayurveda.pdf</t>
  </si>
  <si>
    <t xml:space="preserve">HAMG Fact Sheet L</t>
  </si>
  <si>
    <t xml:space="preserve">FACT SHEET Aitken Spence Hotels’ ﬁrst resort ﬁrst and yet another Geoffrey Bawa’s designs, Heritance Ayurveda is a wellness resort dedicated to calm the mind, body and soul using generational Ayurvedi</t>
  </si>
  <si>
    <t xml:space="preserve">https://heritancehotels.eme-devops.com/2025/02/Fact-Sheet-Heritance-Ahungalla-2022.pdf</t>
  </si>
  <si>
    <t xml:space="preserve">FACT SHEET Escape into an oasis of wonder; a remarkable ﬁve-star beach resort located in a serene coastal town in Sri Lanka, where style and substance take precedence in delivering an incredible holid</t>
  </si>
  <si>
    <t xml:space="preserve">https://heritancehotels.eme-devops.com/2025/01/HN-Sustainability-Report-2022-1.pdf</t>
  </si>
  <si>
    <t xml:space="preserve"> Sustainability Report Property: Heritance Negombo Duration: April 2019 to March 2020 &amp; April 2020 to March 2021 (Two Years) Content 1) Message from Executive Director / GM, Heritance Negombo 2) We ar</t>
  </si>
  <si>
    <t xml:space="preserve">https://heritancehotels.eme-devops.com/2025/01/HN-Sustainability-Report-2022.pdf</t>
  </si>
  <si>
    <t xml:space="preserve">https://heritancehotels.eme-devops.com/2025/01/HK-Sustainability-Report-2023-24.pdf</t>
  </si>
  <si>
    <t xml:space="preserve">A legacy of 30 years Sustainability Report 2023|2024 Heritance Kandalama 1|Page Contents An Overview of Heritance Kandalama ............................................................................</t>
  </si>
  <si>
    <t xml:space="preserve">https://heritancehotels.eme-devops.com/2025/01/Heritance-Hotels-Child-Protection-Policy-V3.pdf</t>
  </si>
  <si>
    <t xml:space="preserve">Child Protection Policy Children are our future and the next generation of travellers. At Heritance Hotels and Resorts, we take great care to ensure the safety of children and uphold their rights to t</t>
  </si>
  <si>
    <t xml:space="preserve">https://www.saiihotels.com/wp-content/uploads/2026/09/Kids-Club-Price-List-Sep-Dec-2026.pdf</t>
  </si>
  <si>
    <t xml:space="preserve">ISO 15930 - Electronic document file format for prepress digital data exchange (PDF/X)</t>
  </si>
  <si>
    <t xml:space="preserve"> MAFEUNG &amp; MAFAI JUNIOR BEACH CLUB AND CAMP PRICE LIST ACTIVITIES THB ART PAINTING: </t>
  </si>
  <si>
    <t xml:space="preserve">https://www.saiihotels.com/wp-content/uploads/2026/09/SAii-Kids-Activity-Sep-Dec-2026.pdf</t>
  </si>
  <si>
    <t xml:space="preserve"> DAILY K ID S ACT I V I T I ES P ROG RAM ACTIVITIES SCHEDULE Monday Tuesday Wednesday </t>
  </si>
  <si>
    <t xml:space="preserve">https://www.saiihotels.com/wp-content/uploads/2026/07/SunRay_A4-Food-Dinner_04.pdf</t>
  </si>
  <si>
    <t xml:space="preserve">SunRay_A4-Food-Dinner_04</t>
  </si>
  <si>
    <t xml:space="preserve">Dinner i z e r s &amp; A p p e t a d s Sal Black Angus Beef Carpaccio 490 Thinly sliced Black Angus beef with rocket leaves, parmesan cheese, and lemon vinaigrette Burrata Salad </t>
  </si>
  <si>
    <t xml:space="preserve">https://www.saiihotels.com/wp-content/uploads/2026/04/SAii-Kids-Activity_May-Aug-2026.pdf</t>
  </si>
  <si>
    <t xml:space="preserve">https://www.saiihotels.com/wp-content/uploads/2026/02/Kids-Club-Price-List_Feb-Apr-2026.pdf</t>
  </si>
  <si>
    <t xml:space="preserve">https://www.saiihotels.com/wp-content/uploads/2026/01/SAii-Kids-Activity_Feb-Apr-2026.pdf</t>
  </si>
  <si>
    <t xml:space="preserve">https://www.saiihotels.com/wp-content/uploads/2025/10/TerraMar_Menu_ENG-23-Sep-25.pdf</t>
  </si>
  <si>
    <t xml:space="preserve">LIGHT BITES SURF &amp; TURF TERRA &amp; MAR VEGETABLES SAMOSAS 340 MALA CHICKEN SKEWERS </t>
  </si>
  <si>
    <t xml:space="preserve">https://www.saiihotels.com/wp-content/uploads/2025/10/SAii-Laguna-Phuket-Trade-Factsheet.pdf</t>
  </si>
  <si>
    <t xml:space="preserve">PHUKET BLISS Play or unwind, your way Nestled between a tropical lagoon and pristine Bangtao Beach, You Stay Includes SAii Laguna Phuket, part of Laguna Phuket – Asia’s premier integrated • Private ba</t>
  </si>
  <si>
    <t xml:space="preserve">https://www.saiihotels.com/wp-content/uploads/2025/10/SAii-Koh-Samui-Villas_Trade-Factsheet.pdf</t>
  </si>
  <si>
    <t xml:space="preserve">Koh Samui Private Escape Hide Away, Your Way Step into a world designed exclusively for adults, where every moment is General crafted for connection and serenity. </t>
  </si>
  <si>
    <t xml:space="preserve">https://www.saiihotels.com/wp-content/uploads/2025/08/SAii-Koh-Samui-Villas-10-Reasons-Why.pdf</t>
  </si>
  <si>
    <t xml:space="preserve">01 10 Reasons to choose SAii KOH SAMUI VILLAS 02 03 An Exclusive Get away to a secluded </t>
  </si>
  <si>
    <t xml:space="preserve">https://www.saiihotels.com/wp-content/uploads/2025/08/SAii-Koh-Samui-Villas-Online-Resources.pdf</t>
  </si>
  <si>
    <t xml:space="preserve">DISCOVER SAii ONLINE STEP INTO SAii KOH SAMUI VILLAS WITH A RANGE OF RESOURCES TO ORIENTATE AND INSPIRE YOU. FIND ALL THE DETAILS YOU NEED VIA THE LINKS BELOW FACTSHEET PHOTOGRAPHY Get all the stats a</t>
  </si>
  <si>
    <t xml:space="preserve">https://www.saiihotels.com/wp-content/uploads/2025/08/SAii-Laguna-Phuket-10-Reasons-Why.pdf</t>
  </si>
  <si>
    <t xml:space="preserve">01 10 Reasons to choose SAii LAGUNA PHUKET 02 Unwind in our fully renovated </t>
  </si>
  <si>
    <t xml:space="preserve">https://so-hotels.com/wp-content/uploads/sites/19/2026/08/so_paris_eco-practices_FR_1108.pdf</t>
  </si>
  <si>
    <t xml:space="preserve">Eco-Gestes-FR-In-Room-Directory.pptx</t>
  </si>
  <si>
    <t xml:space="preserve"> WE’RE IN THIS TOGETHER Rejoignez-nous dans la réalisation de nos objectifs environnementaux ! Privilégiez la marche, les transports en commun ou le vélo/trottinette lorsque possible, notre équipe est</t>
  </si>
  <si>
    <t xml:space="preserve">https://so-hotels.com/wp-content/uploads/sites/19/2026/08/so_paris_eco-practices_FR.pdf</t>
  </si>
  <si>
    <t xml:space="preserve">https://so-hotels.com/wp-content/uploads/sites/19/2026/08/so_paris_environmental-charter_FR.pdf</t>
  </si>
  <si>
    <t xml:space="preserve">Charte-Env-FR-In-Room-Directory.pptx</t>
  </si>
  <si>
    <t xml:space="preserve">POSITIVE PLANET Nous souhaitons avoir un impact positif sur la planète en réévaluant nos actions, et nous mettons en place des initiatives pour réduire notre empreinte carbone ainsi que nos déchets pl</t>
  </si>
  <si>
    <t xml:space="preserve">https://so-hotels.com/wp-content/uploads/sites/19/2026/08/so_paris_environmental-charter_EN.pdf</t>
  </si>
  <si>
    <t xml:space="preserve">Positive EN.pptx</t>
  </si>
  <si>
    <t xml:space="preserve">POSITIVE PLANET We want to have a positive impact on the planet by reviewing our actions and we are taking steps to reduce our carbon, plastic and food waste. As a proud holder of the Clef Verte label</t>
  </si>
  <si>
    <t xml:space="preserve">https://so-hotels.com/wp-content/uploads/sites/19/2026/07/so_paris_bonnie_in-room-dining-menu_220726.pdf</t>
  </si>
  <si>
    <t xml:space="preserve"> IN-ROOM DINING POUR COMMANDER, CONTACTEZ IN-ROOM DINING READY TO ORDER, JUST DIAL IN-ROOM DINING PICNIC POUR COMMANDER, CONTACTEZ IN-ROOM DINING  </t>
  </si>
  <si>
    <t xml:space="preserve">https://so-hotels.com/wp-content/uploads/sites/19/2026/07/dubai-offer-brunch_bed-tandcs.pdf</t>
  </si>
  <si>
    <t xml:space="preserve">Terms &amp; Conditions Brunch &amp; Bed - Stay for AED 1 Offer SO/ Uptown Dubai 1. Offer Overview This promotion entitles eligible guests to an exclusive one (1) night stay in a Collection Room at SO/ Uptown </t>
  </si>
  <si>
    <t xml:space="preserve">https://so-hotels.com/wp-content/uploads/sites/19/2026/06/so_paris_meeting-brochure_EN.pdf</t>
  </si>
  <si>
    <t xml:space="preserve">MEETINGS &amp; EVENTS</t>
  </si>
  <si>
    <t xml:space="preserve"> ABOUT US The SO/ Collection has come to Paris More than just a hotel, the new location for the first time. The new flagship of the is a journey along the water and a hub Ennismore group’s hotel colle</t>
  </si>
  <si>
    <t xml:space="preserve">https://so-hotels.com/wp-content/uploads/sites/19/2026/05/so_paris_meeting-brochure_EN.pdf</t>
  </si>
  <si>
    <t xml:space="preserve">https://so-hotels.com/wp-content/uploads/sites/19/2026/05/so_paris_meeting-brochure_FR.pdf</t>
  </si>
  <si>
    <t xml:space="preserve"> A PROPOS La collection SO/ s’invite pour la Aucun doute, SO/ Paris est le QG des première fois à Paris. Nouveau flagship Parisiens et des voyageurs en quête de la marque hôtelière du groupe d’un nouv</t>
  </si>
  <si>
    <t xml:space="preserve">https://so-hotels.com/wp-content/uploads/sites/19/2026/05/so_paris_press-release_veuve-cliquot_FR.pdf</t>
  </si>
  <si>
    <t xml:space="preserve">SO/ PARIS X VEUVE CLICQUOT : UNE EXPÉRIENCE PIQUE-NIQUE D’EXCEPTION AU CŒUR DE LA CAPITALE </t>
  </si>
  <si>
    <t xml:space="preserve">https://so-hotels.com/wp-content/uploads/sites/19/2026/05/so_paris_press-release_veuve-cliquot_EN.pdf</t>
  </si>
  <si>
    <t xml:space="preserve">SO/ PARIS RAISES A GLASS TO SUMMER WITH PICNIC BY VEUVE CLICQUOT </t>
  </si>
  <si>
    <t xml:space="preserve">https://so-hotels.com/wp-content/uploads/sites/19/2026/05/so_sotogrande_press-release_angelita-madrid_ES.pdf</t>
  </si>
  <si>
    <t xml:space="preserve"> CUANDO LA ALTA COCTELERÍA SE ENCUENTRA CON EL LUJO ANDALUZ: ASÍ ES SO/SOTOGRANDE X ANGELITA MADRID La colaboración lleva el espíritu creativo de la coctelería madrileña a IXO Tapas &amp; Bar con una prop</t>
  </si>
  <si>
    <t xml:space="preserve">https://so-hotels.com/wp-content/uploads/sites/19/2026/02/so_paris_press-release_lavazza_EN.pdf</t>
  </si>
  <si>
    <t xml:space="preserve"> SO/ PARIS X LAVAZZA 1895: COFFEE AS A DAY-TO-NIGHT RITUAL IN PARIS Paris, February 2026 - At SO/ Paris, coffee is now approached as a full lifestyle experience rather than a single moment of the day.</t>
  </si>
  <si>
    <t xml:space="preserve">https://so-hotels.com/wp-content/uploads/sites/19/2026/01/so_paris_bonnie_in-room-dining-menu_0126.pdf</t>
  </si>
  <si>
    <t xml:space="preserve"> IN-ROOM DINING POUR COMMANDER, CONTACTEZ IN-ROOM DINING READY TO ORDER, JUST DIAL IN-ROOM DINING FORMULE POUR COMMANDER, CONTACTEZ IN-ROOM DINING  READY TO ORDER, JUST DIAL IN-ROOM DINING </t>
  </si>
  <si>
    <t xml:space="preserve">https://so-hotels.com/wp-content/uploads/sites/19/2026/01/so_dubai_offers-ramadan-terms-conditions.pdf</t>
  </si>
  <si>
    <t xml:space="preserve">T&amp;Cs Ramadan</t>
  </si>
  <si>
    <t xml:space="preserve">https://so-hotels.com/wp-content/uploads/sites/19/2026/01/so_dubai_offers-ramadan-broschure.pdf</t>
  </si>
  <si>
    <t xml:space="preserve">SO-Ramadan-Brochure</t>
  </si>
  <si>
    <t xml:space="preserve">https://so-hotels.com/wp-content/uploads/sites/19/2026/01/so_bangkok_press-release_iris-wild-iris_TH.pdf</t>
  </si>
  <si>
    <t xml:space="preserve">‘โซ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</si>
  <si>
    <t xml:space="preserve">https://so-hotels.com/wp-content/uploads/sites/19/2025/12/SO-Uptown-Dubai_Factsheet_04.11.2024.pdf</t>
  </si>
  <si>
    <t xml:space="preserve">UPTOWN DUBAI</t>
  </si>
  <si>
    <t xml:space="preserve"> UPTOWN DUBAI You couldn’t ask for a more iconic address. SO/ Uptown Dubai occupies 10 floors of the 72 story ‘Diamond’ Uptown Tower with a breathtaking – and totally singular – vantage point of Dubai</t>
  </si>
  <si>
    <t xml:space="preserve">https://so-hotels.com/wp-content/uploads/sites/19/2026/01/SO_Paris_CODAGE_Spa_Menu.pdf</t>
  </si>
  <si>
    <t xml:space="preserve">M E N U DU S PA Spa Menu LA FORM ULE PARFAIT E POUR VOT RE PEAU ET VOT RE B IEN-ÊT RE. The perfect formula for your skin and well-being. VOTRE PE A U , VOTRE SOLUT ION, L’E X PÉ RI E N C E D E SOI N V</t>
  </si>
  <si>
    <t xml:space="preserve">https://so-hotels.com/wp-content/uploads/sites/19/2026/01/SO-Vival-Kit-July-20-2026.pdf</t>
  </si>
  <si>
    <t xml:space="preserve">SO Vival Kit - July 20 - 2026</t>
  </si>
  <si>
    <t xml:space="preserve">SO/ VIVAL KIT JULY 2026 SO/ HUA HIN GAMES 2026 rd 3 YEAR HOUSE OF PLAY “Play together, Win in style” AOM, SASIKARN AOM, THANUTKHAN BAM, GALAYANEE </t>
  </si>
  <si>
    <t xml:space="preserve">https://so-hotels.com/wp-content/uploads/sites/19/2026/09/so_uptown-dubai_brasserie_menu_0926.pdf</t>
  </si>
  <si>
    <t xml:space="preserve">Brasserie-A-La-Carte</t>
  </si>
  <si>
    <t xml:space="preserve">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</si>
  <si>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Solis Menu Jan 2026</t>
  </si>
  <si>
    <t xml:space="preserve">Signature Cocktails Liqueurs &amp; Digestifs Gin Tequila $14 Nova Treasure $14 Dark &amp; Storm </t>
  </si>
  <si>
    <t xml:space="preserve">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</si>
  <si>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Wink Food Menu updated Feb 2024</t>
  </si>
  <si>
    <t xml:space="preserve"> LIGHT SNACKS CHICKEN SATAY (N) 16.00 peanut sauce, cucumber salad PRAWN &amp; AVOCADO CROSTINI 18.00 (S, G) on garlic toast with arugula FAST MEALS SERVED WITH FRIES, SALAD OR POTATO WEDGES ANGUS BEEF BU</t>
  </si>
  <si>
    <t xml:space="preserve">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</si>
  <si>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TNM Architectural brochure - 2025</t>
  </si>
  <si>
    <t xml:space="preserve">Architecture and Design A Celebration of Freedom Nestled within the pristine beauty of Baa Atoll, a UNESCO Biosphere Reserve, in the heart of the Indian Ocean, The Nautilus encompasses 242x249 metres </t>
  </si>
  <si>
    <t xml:space="preserve">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</si>
  <si>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PR Newsflash - March 2024</t>
  </si>
  <si>
    <t xml:space="preserve"> April Communication Highlights the Art Of Bohemia – Craftsmanship &amp; heritage A celebration of the individual spirit, The Nautilus offers liberation. Freedom unconditional. Space to share, to meet, to</t>
  </si>
  <si>
    <t xml:space="preserve">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</si>
  <si>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Kids Menu TNM</t>
  </si>
  <si>
    <r>
      <rPr>
        <sz val="11"/>
        <color theme="1"/>
        <rFont val="Calibri"/>
        <family val="2"/>
        <charset val="1"/>
      </rPr>
      <t xml:space="preserve">Young Wonderers menu Cold</t>
    </r>
    <r>
      <rPr>
        <sz val="11"/>
        <color theme="1"/>
        <rFont val="WenQuanYi Zen Hei"/>
        <family val="2"/>
      </rPr>
      <t xml:space="preserve">前菜 </t>
    </r>
    <r>
      <rPr>
        <sz val="11"/>
        <color theme="1"/>
        <rFont val="Calibri"/>
        <family val="2"/>
        <charset val="1"/>
      </rPr>
      <t xml:space="preserve">Crudités </t>
    </r>
    <r>
      <rPr>
        <sz val="11"/>
        <color theme="1"/>
        <rFont val="WenQuanYi Zen Hei"/>
        <family val="2"/>
      </rPr>
      <t xml:space="preserve">生菜 </t>
    </r>
    <r>
      <rPr>
        <sz val="11"/>
        <color theme="1"/>
        <rFont val="Calibri"/>
        <family val="2"/>
        <charset val="1"/>
      </rPr>
      <t xml:space="preserve">Hummus or moutabel – with cheese breadsticks </t>
    </r>
    <r>
      <rPr>
        <sz val="11"/>
        <color theme="1"/>
        <rFont val="WenQuanYi Zen Hei"/>
        <family val="2"/>
      </rPr>
      <t xml:space="preserve">鹰嘴豆泥或穆塔贝尔—配奶酪面包棒 </t>
    </r>
    <r>
      <rPr>
        <sz val="11"/>
        <color theme="1"/>
        <rFont val="Calibri"/>
        <family val="2"/>
        <charset val="1"/>
      </rPr>
      <t xml:space="preserve">Mini Caesar salad </t>
    </r>
    <r>
      <rPr>
        <sz val="11"/>
        <color theme="1"/>
        <rFont val="WenQuanYi Zen Hei"/>
        <family val="2"/>
      </rPr>
      <t xml:space="preserve">迷你凯撒沙拉 </t>
    </r>
    <r>
      <rPr>
        <sz val="11"/>
        <color theme="1"/>
        <rFont val="Calibri"/>
        <family val="2"/>
        <charset val="1"/>
      </rPr>
      <t xml:space="preserve">Mini Greek salad – with light feta </t>
    </r>
    <r>
      <rPr>
        <sz val="11"/>
        <color theme="1"/>
        <rFont val="WenQuanYi Zen Hei"/>
        <family val="2"/>
      </rPr>
      <t xml:space="preserve">迷你希腊沙拉—配清淡的羊乳酪 </t>
    </r>
    <r>
      <rPr>
        <sz val="11"/>
        <color theme="1"/>
        <rFont val="Calibri"/>
        <family val="2"/>
        <charset val="1"/>
      </rPr>
      <t xml:space="preserve">Chicken Panzanella </t>
    </r>
    <r>
      <rPr>
        <sz val="11"/>
        <color theme="1"/>
        <rFont val="WenQuanYi Zen Hei"/>
        <family val="2"/>
      </rPr>
      <t xml:space="preserve">鸡肉卷饼</t>
    </r>
  </si>
  <si>
    <t xml:space="preserve">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</si>
  <si>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FAMILY STYLE Hotpot</t>
  </si>
  <si>
    <r>
      <rPr>
        <sz val="11"/>
        <color theme="1"/>
        <rFont val="Calibri"/>
        <family val="2"/>
        <charset val="1"/>
      </rPr>
      <t xml:space="preserve"> FAMILY STYLE MIX LAND AND SEAFOOD </t>
    </r>
    <r>
      <rPr>
        <sz val="11"/>
        <color theme="1"/>
        <rFont val="WenQuanYi Zen Hei"/>
        <family val="2"/>
      </rPr>
      <t xml:space="preserve">家庭火锅：海陆搭配 </t>
    </r>
    <r>
      <rPr>
        <sz val="11"/>
        <color theme="1"/>
        <rFont val="Calibri"/>
        <family val="2"/>
        <charset val="1"/>
      </rPr>
      <t xml:space="preserve">beef tenderloin, lamb loin, chicken breast, pork belly, prawns 16/20, squid, fish, scallops U10, black mussels, clams, soft shell crab </t>
    </r>
    <r>
      <rPr>
        <sz val="11"/>
        <color theme="1"/>
        <rFont val="WenQuanYi Zen Hei"/>
        <family val="2"/>
      </rPr>
      <t xml:space="preserve">牛里脊肉、羊里脊肉、鸡胸肉、五花肉、对虾</t>
    </r>
  </si>
  <si>
    <t xml:space="preserve">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</si>
  <si>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ZEYTOUN REFIRB MAY 2022_A3</t>
  </si>
  <si>
    <r>
      <rPr>
        <sz val="11"/>
        <color theme="1"/>
        <rFont val="Calibri"/>
        <family val="2"/>
        <charset val="1"/>
      </rPr>
      <t xml:space="preserve"> BEGINNINGS SIGNATURES </t>
    </r>
    <r>
      <rPr>
        <sz val="11"/>
        <color theme="1"/>
        <rFont val="WenQuanYi Zen Hei"/>
        <family val="2"/>
      </rPr>
      <t xml:space="preserve">五 香 大 虾 </t>
    </r>
    <r>
      <rPr>
        <sz val="11"/>
        <color theme="1"/>
        <rFont val="Calibri"/>
        <family val="2"/>
        <charset val="1"/>
      </rPr>
      <t xml:space="preserve">S P I C E D P R AW N S 55 </t>
    </r>
    <r>
      <rPr>
        <sz val="11"/>
        <color theme="1"/>
        <rFont val="WenQuanYi Zen Hei"/>
        <family val="2"/>
      </rPr>
      <t xml:space="preserve">慢炖羊腿</t>
    </r>
    <r>
      <rPr>
        <sz val="11"/>
        <color theme="1"/>
        <rFont val="Calibri"/>
        <family val="2"/>
        <charset val="1"/>
      </rPr>
      <t xml:space="preserve">LAMB BAHARAT 78 </t>
    </r>
    <r>
      <rPr>
        <sz val="11"/>
        <color theme="1"/>
        <rFont val="WenQuanYi Zen Hei"/>
        <family val="2"/>
      </rPr>
      <t xml:space="preserve">虎虾配红辣椒、石榴、</t>
    </r>
  </si>
  <si>
    <t xml:space="preserve">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</si>
  <si>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Thyme all day Menu with Ananda _JAN_2022</t>
  </si>
  <si>
    <r>
      <rPr>
        <sz val="11"/>
        <color theme="1"/>
        <rFont val="Calibri"/>
        <family val="2"/>
        <charset val="1"/>
      </rPr>
      <t xml:space="preserve"> to begin</t>
    </r>
    <r>
      <rPr>
        <sz val="11"/>
        <color theme="1"/>
        <rFont val="WenQuanYi Zen Hei"/>
        <family val="2"/>
      </rPr>
      <t xml:space="preserve">前菜 </t>
    </r>
    <r>
      <rPr>
        <sz val="11"/>
        <color theme="1"/>
        <rFont val="Calibri"/>
        <family val="2"/>
        <charset val="1"/>
      </rPr>
      <t xml:space="preserve">hawaiian tuna “poke” bowl </t>
    </r>
    <r>
      <rPr>
        <sz val="11"/>
        <color theme="1"/>
        <rFont val="WenQuanYi Zen Hei"/>
        <family val="2"/>
      </rPr>
      <t xml:space="preserve">夏威夷金枪鱼碗 </t>
    </r>
    <r>
      <rPr>
        <sz val="11"/>
        <color theme="1"/>
        <rFont val="Calibri"/>
        <family val="2"/>
        <charset val="1"/>
      </rPr>
      <t xml:space="preserve">50 “A </t>
    </r>
    <r>
      <rPr>
        <sz val="11"/>
        <color theme="1"/>
        <rFont val="WenQuanYi Zen Hei"/>
        <family val="2"/>
      </rPr>
      <t xml:space="preserve">级”金枪鱼生鱼片配日本米饭、毛豆、黄瓜、牛油果、 胡萝卜、萝卜、芝麻海藻沙拉、香菜、花生和智利 </t>
    </r>
    <r>
      <rPr>
        <sz val="11"/>
        <color theme="1"/>
        <rFont val="Calibri"/>
        <family val="2"/>
        <charset val="1"/>
      </rPr>
      <t xml:space="preserve">- </t>
    </r>
    <r>
      <rPr>
        <sz val="11"/>
        <color theme="1"/>
        <rFont val="WenQuanYi Zen Hei"/>
        <family val="2"/>
      </rPr>
      <t xml:space="preserve">芒果酱 </t>
    </r>
    <r>
      <rPr>
        <sz val="11"/>
        <color theme="1"/>
        <rFont val="Calibri"/>
        <family val="2"/>
        <charset val="1"/>
      </rPr>
      <t xml:space="preserve">quinoa salad </t>
    </r>
    <r>
      <rPr>
        <sz val="11"/>
        <color theme="1"/>
        <rFont val="WenQuanYi Zen Hei"/>
        <family val="2"/>
      </rPr>
      <t xml:space="preserve">藜麦沙拉 </t>
    </r>
  </si>
  <si>
    <t xml:space="preserve">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</si>
  <si>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TNM - AquaNautica Price List</t>
  </si>
  <si>
    <r>
      <rPr>
        <sz val="11"/>
        <color theme="1"/>
        <rFont val="Calibri"/>
        <family val="2"/>
        <charset val="1"/>
      </rPr>
      <t xml:space="preserve">AquaNautica </t>
    </r>
    <r>
      <rPr>
        <sz val="11"/>
        <color theme="1"/>
        <rFont val="WenQuanYi Zen Hei"/>
        <family val="2"/>
      </rPr>
      <t xml:space="preserve">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r>
  </si>
  <si>
    <t xml:space="preserve">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</si>
  <si>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OCASO_ALC_Menu_DEC 14</t>
  </si>
  <si>
    <r>
      <rPr>
        <sz val="11"/>
        <color theme="1"/>
        <rFont val="Calibri"/>
        <family val="2"/>
        <charset val="1"/>
      </rPr>
      <t xml:space="preserve"> COLD STARTERS </t>
    </r>
    <r>
      <rPr>
        <sz val="11"/>
        <color theme="1"/>
        <rFont val="WenQuanYi Zen Hei"/>
        <family val="2"/>
      </rPr>
      <t xml:space="preserve">凉菜 </t>
    </r>
    <r>
      <rPr>
        <sz val="11"/>
        <color theme="1"/>
        <rFont val="Calibri"/>
        <family val="2"/>
        <charset val="1"/>
      </rPr>
      <t xml:space="preserve">SUSHI BOATS</t>
    </r>
    <r>
      <rPr>
        <sz val="11"/>
        <color theme="1"/>
        <rFont val="WenQuanYi Zen Hei"/>
        <family val="2"/>
      </rPr>
      <t xml:space="preserve">寿司船 </t>
    </r>
    <r>
      <rPr>
        <sz val="11"/>
        <color theme="1"/>
        <rFont val="Calibri"/>
        <family val="2"/>
        <charset val="1"/>
      </rPr>
      <t xml:space="preserve">CEVICHE &amp; TIRADITO (chef’s choic </t>
    </r>
    <r>
      <rPr>
        <sz val="11"/>
        <color theme="1"/>
        <rFont val="WenQuanYi Zen Hei"/>
        <family val="2"/>
      </rPr>
      <t xml:space="preserve">大厨精选 </t>
    </r>
    <r>
      <rPr>
        <sz val="11"/>
        <color theme="1"/>
        <rFont val="Calibri"/>
        <family val="2"/>
        <charset val="1"/>
      </rPr>
      <t xml:space="preserve">) scallop &amp; hamachi</t>
    </r>
    <r>
      <rPr>
        <sz val="11"/>
        <color theme="1"/>
        <rFont val="WenQuanYi Zen Hei"/>
        <family val="2"/>
      </rPr>
      <t xml:space="preserve">扇贝油菜 </t>
    </r>
    <r>
      <rPr>
        <sz val="11"/>
        <color theme="1"/>
        <rFont val="Calibri"/>
        <family val="2"/>
        <charset val="1"/>
      </rPr>
      <t xml:space="preserve">53 six fresh oysters </t>
    </r>
    <r>
      <rPr>
        <sz val="11"/>
        <color theme="1"/>
        <rFont val="WenQuanYi Zen Hei"/>
        <family val="2"/>
      </rPr>
      <t xml:space="preserve">新鲜生蚝</t>
    </r>
  </si>
  <si>
    <t xml:space="preserve">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</si>
  <si>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Thyme Breakfast Menu_Apil 2022</t>
  </si>
  <si>
    <r>
      <rPr>
        <sz val="11"/>
        <color theme="1"/>
        <rFont val="Calibri"/>
        <family val="2"/>
        <charset val="1"/>
      </rPr>
      <t xml:space="preserve"> to begin with</t>
    </r>
    <r>
      <rPr>
        <sz val="11"/>
        <color theme="1"/>
        <rFont val="WenQuanYi Zen Hei"/>
        <family val="2"/>
      </rPr>
      <t xml:space="preserve">前菜 </t>
    </r>
    <r>
      <rPr>
        <sz val="11"/>
        <color theme="1"/>
        <rFont val="Calibri"/>
        <family val="2"/>
        <charset val="1"/>
      </rPr>
      <t xml:space="preserve">eggs </t>
    </r>
    <r>
      <rPr>
        <sz val="11"/>
        <color theme="1"/>
        <rFont val="WenQuanYi Zen Hei"/>
        <family val="2"/>
      </rPr>
      <t xml:space="preserve">精选蛋 </t>
    </r>
    <r>
      <rPr>
        <sz val="11"/>
        <color theme="1"/>
        <rFont val="Calibri"/>
        <family val="2"/>
        <charset val="1"/>
      </rPr>
      <t xml:space="preserve">eggs benedict </t>
    </r>
    <r>
      <rPr>
        <sz val="11"/>
        <color theme="1"/>
        <rFont val="WenQuanYi Zen Hei"/>
        <family val="2"/>
      </rPr>
      <t xml:space="preserve">水波蛋配英式松饼 </t>
    </r>
    <r>
      <rPr>
        <sz val="11"/>
        <color theme="1"/>
        <rFont val="Calibri"/>
        <family val="2"/>
        <charset val="1"/>
      </rPr>
      <t xml:space="preserve">poached eggs with hand-whipped hollandaise on toasted house-made english muffins with breakfast greens and heirloom cherry tomatoes </t>
    </r>
    <r>
      <rPr>
        <sz val="11"/>
        <color theme="1"/>
        <rFont val="WenQuanYi Zen Hei"/>
        <family val="2"/>
      </rPr>
      <t xml:space="preserve">水波蛋配手工特制荷兰、现做英式松饼配早</t>
    </r>
  </si>
  <si>
    <t xml:space="preserve">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</si>
  <si>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Nautilus TDA Menu</t>
  </si>
  <si>
    <r>
      <rPr>
        <sz val="11"/>
        <color theme="1"/>
        <rFont val="Calibri"/>
        <family val="2"/>
        <charset val="1"/>
      </rPr>
      <t xml:space="preserve">DERMA DROP TDA Face/Body/hair </t>
    </r>
    <r>
      <rPr>
        <sz val="11"/>
        <color theme="1"/>
        <rFont val="WenQuanYi Zen Hei"/>
        <family val="2"/>
      </rPr>
      <t xml:space="preserve">真皮层护理面部</t>
    </r>
    <r>
      <rPr>
        <sz val="11"/>
        <color theme="1"/>
        <rFont val="Calibri"/>
        <family val="2"/>
        <charset val="1"/>
      </rPr>
      <t xml:space="preserve">/</t>
    </r>
    <r>
      <rPr>
        <sz val="11"/>
        <color theme="1"/>
        <rFont val="WenQuanYi Zen Hei"/>
        <family val="2"/>
      </rPr>
      <t xml:space="preserve">身体</t>
    </r>
    <r>
      <rPr>
        <sz val="11"/>
        <color theme="1"/>
        <rFont val="Calibri"/>
        <family val="2"/>
        <charset val="1"/>
      </rPr>
      <t xml:space="preserve">/</t>
    </r>
    <r>
      <rPr>
        <sz val="11"/>
        <color theme="1"/>
        <rFont val="WenQuanYi Zen Hei"/>
        <family val="2"/>
      </rPr>
      <t xml:space="preserve">秀发 让肌肤由内而外焕发光彩。 </t>
    </r>
    <r>
      <rPr>
        <sz val="11"/>
        <color theme="1"/>
        <rFont val="Calibri"/>
        <family val="2"/>
        <charset val="1"/>
      </rPr>
      <t xml:space="preserve">TDA </t>
    </r>
    <r>
      <rPr>
        <sz val="11"/>
        <color theme="1"/>
        <rFont val="WenQuanYi Zen Hei"/>
        <family val="2"/>
      </rPr>
      <t xml:space="preserve">为您提供从面部护理、头发到各种身体护理的无创整体理疗 概念。 其独特的活性成分再生疗法，最大程度地深层护理皮肤。 </t>
    </r>
    <r>
      <rPr>
        <sz val="11"/>
        <color theme="1"/>
        <rFont val="Calibri"/>
        <family val="2"/>
        <charset val="1"/>
      </rPr>
      <t xml:space="preserve">FACIAL</t>
    </r>
    <r>
      <rPr>
        <sz val="11"/>
        <color theme="1"/>
        <rFont val="WenQuanYi Zen Hei"/>
        <family val="2"/>
      </rPr>
      <t xml:space="preserve">面部护理 </t>
    </r>
    <r>
      <rPr>
        <sz val="11"/>
        <color theme="1"/>
        <rFont val="Calibri"/>
        <family val="2"/>
        <charset val="1"/>
      </rPr>
      <t xml:space="preserve">60</t>
    </r>
    <r>
      <rPr>
        <sz val="11"/>
        <color theme="1"/>
        <rFont val="WenQuanYi Zen Hei"/>
        <family val="2"/>
      </rPr>
      <t xml:space="preserve">分钟 </t>
    </r>
    <r>
      <rPr>
        <sz val="11"/>
        <color theme="1"/>
        <rFont val="Calibri"/>
        <family val="2"/>
        <charset val="1"/>
      </rPr>
      <t xml:space="preserve">$300++ HYAL N5 TDA </t>
    </r>
    <r>
      <rPr>
        <sz val="11"/>
        <color theme="1"/>
        <rFont val="WenQuanYi Zen Hei"/>
        <family val="2"/>
      </rPr>
      <t xml:space="preserve">让肌肤呼吸 活性成分包括低分子量和中分子量透明质酸，可平衡皮肤水分， 使皮肤恢复活力并刺激细胞</t>
    </r>
  </si>
  <si>
    <t xml:space="preserve">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</si>
  <si>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IHD Breakfast Menu_Jan_2022</t>
  </si>
  <si>
    <r>
      <rPr>
        <sz val="11"/>
        <color theme="1"/>
        <rFont val="Calibri"/>
        <family val="2"/>
        <charset val="1"/>
      </rPr>
      <t xml:space="preserve"> Breakfast</t>
    </r>
    <r>
      <rPr>
        <sz val="11"/>
        <color theme="1"/>
        <rFont val="WenQuanYi Zen Hei"/>
        <family val="2"/>
      </rPr>
      <t xml:space="preserve">早餐 </t>
    </r>
    <r>
      <rPr>
        <sz val="11"/>
        <color theme="1"/>
        <rFont val="Calibri"/>
        <family val="2"/>
        <charset val="1"/>
      </rPr>
      <t xml:space="preserve">a la carte</t>
    </r>
    <r>
      <rPr>
        <sz val="11"/>
        <color theme="1"/>
        <rFont val="WenQuanYi Zen Hei"/>
        <family val="2"/>
      </rPr>
      <t xml:space="preserve">单点 “</t>
    </r>
    <r>
      <rPr>
        <sz val="11"/>
        <color theme="1"/>
        <rFont val="Calibri"/>
        <family val="2"/>
        <charset val="1"/>
      </rPr>
      <t xml:space="preserve">When you wake up in the morning, Pooh," said Piglet at last, "what's the first thing you say to yourself?" "What's for breakfast?" said Pooh. "What do you say, Piglet?" </t>
    </r>
  </si>
  <si>
    <t xml:space="preserve">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</si>
  <si>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Destination Dining Menu</t>
  </si>
  <si>
    <r>
      <rPr>
        <sz val="11"/>
        <color theme="1"/>
        <rFont val="Calibri"/>
        <family val="2"/>
        <charset val="1"/>
      </rPr>
      <t xml:space="preserve"> Destination Dining Champagne breakfast sunrise in private beach </t>
    </r>
    <r>
      <rPr>
        <sz val="11"/>
        <color theme="1"/>
        <rFont val="WenQuanYi Zen Hei"/>
        <family val="2"/>
      </rPr>
      <t xml:space="preserve">私人沙滩上的香槟早餐 鱼子酱配小薄饼 传统风味 糕点面包篮配果酱、黄油 混合芝士盘 精选烟熏、腌制鲑鱼、鲭鱼、鳟鱼、鳗鱼、黑线鳕 配坚果、酸辣酱等调味品 </t>
    </r>
  </si>
  <si>
    <t xml:space="preserve">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</si>
  <si>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 TEPPANYAKI_JAN_2022</t>
  </si>
  <si>
    <r>
      <rPr>
        <sz val="11"/>
        <color theme="1"/>
        <rFont val="Calibri"/>
        <family val="2"/>
        <charset val="1"/>
      </rPr>
      <t xml:space="preserve"> PRIVATE TEPPANYAKI EXPERIENCE </t>
    </r>
    <r>
      <rPr>
        <sz val="11"/>
        <color theme="1"/>
        <rFont val="WenQuanYi Zen Hei"/>
        <family val="2"/>
      </rPr>
      <t xml:space="preserve">私人定制日式铁板烧套餐 </t>
    </r>
    <r>
      <rPr>
        <sz val="11"/>
        <color theme="1"/>
        <rFont val="Calibri"/>
        <family val="2"/>
        <charset val="1"/>
      </rPr>
      <t xml:space="preserve">SEAFOOD SET MEAT SET </t>
    </r>
    <r>
      <rPr>
        <sz val="11"/>
        <color theme="1"/>
        <rFont val="WenQuanYi Zen Hei"/>
        <family val="2"/>
      </rPr>
      <t xml:space="preserve">金枪鱼生鲜塔塔配牛油果 烤鸭胸沙拉 小份蔬菜和辣蒜泥蛋黄酱 味噌汤配鸡肉、裙带菜、豆腐和葱 扇贝豆腐香菇味噌汤 黑猪猪排配蔬菜 </t>
    </r>
  </si>
  <si>
    <t xml:space="preserve">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</si>
  <si>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Kids Menu Zeytoun</t>
  </si>
  <si>
    <r>
      <rPr>
        <sz val="11"/>
        <color theme="1"/>
        <rFont val="Calibri"/>
        <family val="2"/>
        <charset val="1"/>
      </rPr>
      <t xml:space="preserve">Cold</t>
    </r>
    <r>
      <rPr>
        <sz val="11"/>
        <color theme="1"/>
        <rFont val="WenQuanYi Zen Hei"/>
        <family val="2"/>
      </rPr>
      <t xml:space="preserve">前菜 </t>
    </r>
    <r>
      <rPr>
        <sz val="11"/>
        <color theme="1"/>
        <rFont val="Calibri"/>
        <family val="2"/>
        <charset val="1"/>
      </rPr>
      <t xml:space="preserve">Young Vegetable Sticks</t>
    </r>
    <r>
      <rPr>
        <sz val="11"/>
        <color theme="1"/>
        <rFont val="WenQuanYi Zen Hei"/>
        <family val="2"/>
      </rPr>
      <t xml:space="preserve">蔬菜条 </t>
    </r>
    <r>
      <rPr>
        <sz val="11"/>
        <color theme="1"/>
        <rFont val="Calibri"/>
        <family val="2"/>
        <charset val="1"/>
      </rPr>
      <t xml:space="preserve">Carrot, cucumber, celery, cherry tomato</t>
    </r>
    <r>
      <rPr>
        <sz val="11"/>
        <color theme="1"/>
        <rFont val="WenQuanYi Zen Hei"/>
        <family val="2"/>
      </rPr>
      <t xml:space="preserve">胡萝卜，黄瓜，芹菜，圣女果 </t>
    </r>
    <r>
      <rPr>
        <sz val="11"/>
        <color theme="1"/>
        <rFont val="Calibri"/>
        <family val="2"/>
        <charset val="1"/>
      </rPr>
      <t xml:space="preserve">Wonderers Chopped Vegetables Salad</t>
    </r>
    <r>
      <rPr>
        <sz val="11"/>
        <color theme="1"/>
        <rFont val="WenQuanYi Zen Hei"/>
        <family val="2"/>
      </rPr>
      <t xml:space="preserve">蔬菜沙拉 </t>
    </r>
    <r>
      <rPr>
        <sz val="11"/>
        <color theme="1"/>
        <rFont val="Calibri"/>
        <family val="2"/>
        <charset val="1"/>
      </rPr>
      <t xml:space="preserve">menu</t>
    </r>
  </si>
  <si>
    <t xml:space="preserve">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</si>
  <si>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YACHTS-FACTSHEET-1.pdf</t>
  </si>
  <si>
    <r>
      <rPr>
        <sz val="11"/>
        <color theme="1"/>
        <rFont val="Calibri"/>
        <family val="2"/>
        <charset val="1"/>
      </rPr>
      <t xml:space="preserve">Cruise à la mode the nautilus' yachts </t>
    </r>
    <r>
      <rPr>
        <sz val="11"/>
        <color theme="1"/>
        <rFont val="WenQuanYi Zen Hei"/>
        <family val="2"/>
      </rPr>
      <t xml:space="preserve">鹦鹉螺号邮轮 </t>
    </r>
    <r>
      <rPr>
        <sz val="11"/>
        <color theme="1"/>
        <rFont val="Calibri"/>
        <family val="2"/>
        <charset val="1"/>
      </rPr>
      <t xml:space="preserve">NAUTILUS ONE (Princess 54) </t>
    </r>
    <r>
      <rPr>
        <sz val="11"/>
        <color theme="1"/>
        <rFont val="WenQuanYi Zen Hei"/>
        <family val="2"/>
      </rPr>
      <t xml:space="preserve">鹦鹉螺一号（公主号 ） </t>
    </r>
    <r>
      <rPr>
        <sz val="11"/>
        <color theme="1"/>
        <rFont val="Calibri"/>
        <family val="2"/>
        <charset val="1"/>
      </rPr>
      <t xml:space="preserve">54 Nautilus One </t>
    </r>
    <r>
      <rPr>
        <sz val="11"/>
        <color theme="1"/>
        <rFont val="WenQuanYi Zen Hei"/>
        <family val="2"/>
      </rPr>
      <t xml:space="preserve">美丽的鹦鹉螺一号，也被称为 公主号</t>
    </r>
    <r>
      <rPr>
        <sz val="11"/>
        <color theme="1"/>
        <rFont val="Calibri"/>
        <family val="2"/>
        <charset val="1"/>
      </rPr>
      <t xml:space="preserve">54</t>
    </r>
    <r>
      <rPr>
        <sz val="11"/>
        <color theme="1"/>
        <rFont val="WenQuanYi Zen Hei"/>
        <family val="2"/>
      </rPr>
      <t xml:space="preserve">，是那些想要乘坐一艘配备最豪华和高规格配件和家具的非凡船只，来探索印度洋的人的完美选择。 鹦鹉螺一号 为客人提供两间宽敞的客舱，包括 </t>
    </r>
    <r>
      <rPr>
        <sz val="11"/>
        <color theme="1"/>
        <rFont val="Calibri"/>
        <family val="2"/>
        <charset val="1"/>
      </rPr>
      <t xml:space="preserve">Penhaligon </t>
    </r>
    <r>
      <rPr>
        <sz val="11"/>
        <color theme="1"/>
        <rFont val="WenQuanYi Zen Hei"/>
        <family val="2"/>
      </rPr>
      <t xml:space="preserve">的便利</t>
    </r>
  </si>
  <si>
    <t xml:space="preserve">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</si>
  <si>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The Nautilus Solasta Spa Price List.pdf</t>
  </si>
  <si>
    <r>
      <rPr>
        <sz val="11"/>
        <color theme="1"/>
        <rFont val="Calibri"/>
        <family val="2"/>
        <charset val="1"/>
      </rPr>
      <t xml:space="preserve">Spa Price List Spa Journeys </t>
    </r>
    <r>
      <rPr>
        <sz val="11"/>
        <color theme="1"/>
        <rFont val="WenQuanYi Zen Hei"/>
        <family val="2"/>
      </rPr>
      <t xml:space="preserve">水疗之旅 </t>
    </r>
    <r>
      <rPr>
        <sz val="11"/>
        <color theme="1"/>
        <rFont val="Calibri"/>
        <family val="2"/>
        <charset val="1"/>
      </rPr>
      <t xml:space="preserve">Elan </t>
    </r>
    <r>
      <rPr>
        <sz val="11"/>
        <color theme="1"/>
        <rFont val="WenQuanYi Zen Hei"/>
        <family val="2"/>
      </rPr>
      <t xml:space="preserve">伊兰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Your Song </t>
    </r>
    <r>
      <rPr>
        <sz val="11"/>
        <color theme="1"/>
        <rFont val="WenQuanYi Zen Hei"/>
        <family val="2"/>
      </rPr>
      <t xml:space="preserve">您的歌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Quiet Calm </t>
    </r>
    <r>
      <rPr>
        <sz val="11"/>
        <color theme="1"/>
        <rFont val="WenQuanYi Zen Hei"/>
        <family val="2"/>
      </rPr>
      <t xml:space="preserve">平静 </t>
    </r>
    <r>
      <rPr>
        <sz val="11"/>
        <color theme="1"/>
        <rFont val="Calibri"/>
        <family val="2"/>
        <charset val="1"/>
      </rPr>
      <t xml:space="preserve">3 </t>
    </r>
    <r>
      <rPr>
        <sz val="11"/>
        <color theme="1"/>
        <rFont val="WenQuanYi Zen Hei"/>
        <family val="2"/>
      </rPr>
      <t xml:space="preserve">小时 </t>
    </r>
  </si>
  <si>
    <t xml:space="preserve">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</si>
  <si>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r>
      <rPr>
        <sz val="11"/>
        <color theme="1"/>
        <rFont val="WenQuanYi Zen Hei"/>
        <family val="2"/>
      </rPr>
      <t xml:space="preserve"> 薇乐度假酒店 纯正马尔代夫风范 薇乐度假村在马尔代夫群岛上拥有并运 营一系列屡获殊荣的度假村。自</t>
    </r>
    <r>
      <rPr>
        <sz val="11"/>
        <color theme="1"/>
        <rFont val="Calibri"/>
        <family val="2"/>
        <charset val="1"/>
      </rPr>
      <t xml:space="preserve">1986</t>
    </r>
    <r>
      <rPr>
        <sz val="11"/>
        <color theme="1"/>
        <rFont val="WenQuanYi Zen Hei"/>
        <family val="2"/>
      </rPr>
      <t xml:space="preserve">年 以来，我们集团已在该目的地一些最美 丽的岛屿上开发并成功运营了五家度假 村，客房总量超过</t>
    </r>
    <r>
      <rPr>
        <sz val="11"/>
        <color theme="1"/>
        <rFont val="Calibri"/>
        <family val="2"/>
        <charset val="1"/>
      </rPr>
      <t xml:space="preserve">1100</t>
    </r>
    <r>
      <rPr>
        <sz val="11"/>
        <color theme="1"/>
        <rFont val="WenQuanYi Zen Hei"/>
        <family val="2"/>
      </rPr>
      <t xml:space="preserve">间。 作为一家家族拥有、纯正本地的运营 商，我</t>
    </r>
  </si>
  <si>
    <t xml:space="preserve">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</si>
  <si>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VILLA HAVEN Resort RESORT OVERVIEW + 73 sea-facing private pool villas Experience + + </t>
  </si>
  <si>
    <t xml:space="preserve">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</si>
  <si>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Map August 2024</t>
  </si>
  <si>
    <t xml:space="preserve"> N </t>
  </si>
  <si>
    <t xml:space="preserve">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</si>
  <si>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Style Guide</t>
  </si>
  <si>
    <t xml:space="preserve"> COLOUR PALETTE #332E2E #545C57 #C7C2BD #9E4231 #999E99 #E3E0DE #F1F0EE #EDEDE8 #F0E3E0 DISPLAY TYPEFACE ST CROCE For the Villa Haven ch</t>
  </si>
  <si>
    <t xml:space="preserve">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</si>
  <si>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A RESORT CONCEPT B GUEST EXPERIENCE C PROPERT Y INFORMATION Section A positions Villa Haven as a breath Section B shows how the Resort Concept Section C outlines the resort offering: of fr</t>
  </si>
  <si>
    <t xml:space="preserve">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</si>
  <si>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</si>
  <si>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22APR25 Villa Haven, Dhiffushi, Maldives | haven@villaresorts.com | villaresorts.com Portia </t>
  </si>
  <si>
    <t xml:space="preserve">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</si>
  <si>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Excursions Menu - Villa Royal</t>
  </si>
  <si>
    <t xml:space="preserve">EXCURSIONS MENU Unraveling the Wonders of Baa Atoll Our island tours, excursions and activities have been designed to help you make the most of your vacation in the Maldives ROYAL SHARK VENTURE Swim w</t>
  </si>
  <si>
    <t xml:space="preserve">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</si>
  <si>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PowerPoint Presentation</t>
  </si>
  <si>
    <t xml:space="preserve">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</si>
  <si>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</si>
  <si>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30MAR26 Villa Resorts Altogether Maldivian Villa Resorts owns and operates a collection of award-winning resorts in the Maldives archipelago. Since 1986, our company has developed and</t>
  </si>
  <si>
    <t xml:space="preserve">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</si>
  <si>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COLOUR PALETTE #0078FF #8C0050 #FFC70A #FFFFFF HONOURING THE NATURAL DISPLAY TYPEFACE ALBERTUS PRO For the Villa Resorts parent brand, Albertus should be used for setting large- scale co</t>
  </si>
  <si>
    <t xml:space="preserve">https://unihotel.org/media/upload/rate_codes_files/daiving-tailand%20-%20%D0%91%D1%8E%D1%80%D0%BE%20%D0%BF%D0%BE%20%D1%82%D1%83%D1%80%D0%B8%D0%B7%D0%BC%D1%83%20%D0%A2%D0%B0%D0%B8%D0%BB%D0%B0%D0%BD%D0%B4%D0%B0.pdf</t>
  </si>
  <si>
    <t xml:space="preserve">Дайвинг в Таиланде</t>
  </si>
  <si>
    <t xml:space="preserve">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</si>
  <si>
    <t xml:space="preserve">https://hummingbird.travel/images/maps/turks-and-caicos-map.pdf</t>
  </si>
  <si>
    <t xml:space="preserve">Caribbean Map Update CRV2 (Digital).pdf (Presentation (4:3))</t>
  </si>
  <si>
    <t xml:space="preserve">Caribbean COMO Parrot Cay Turks &amp; </t>
  </si>
  <si>
    <t xml:space="preserve">https://unihotel.org/media/upload/rate_codes_files/tipsonthailand%20en%20-%20%D0%91%D1%8E%D1%80%D0%BE%20%D0%BF%D0%BE%20%D1%82%D1%83%D1%80%D0%B8%D0%B7%D0%BC%D1%83%20%D0%A2%D0%B0%D0%B8%D0%BB%D0%B0%D0%BD%D0%B4%D0%B0_O0jRcaM.pdf</t>
  </si>
  <si>
    <t xml:space="preserve">Information by : Tourist Information Division (Tel. 0 2250 5500 ext. 2141-5) Designed &amp; Printed by : Tourist Information Division, Marketing Services Department. The contents of this publication are s</t>
  </si>
  <si>
    <t xml:space="preserve">https://hummingbird.travel/images/maps/Mauritius%20Map_Digital.pdf</t>
  </si>
  <si>
    <t xml:space="preserve">Mauritius Map_Digital</t>
  </si>
  <si>
    <t xml:space="preserve"> Mauritius offers a blend of natural beauty combining rich biodiversity, volcanic landscape and cultural heritage. With plenty of stunning beaches and adventure opportunities, this is a perfect destin</t>
  </si>
  <si>
    <t xml:space="preserve">https://unihotel.org/media/upload/rate_codes_files/wedding%20thailand%20rus%20-%20%D0%91%D1%8E%D1%80%D0%BE%20%D0%BF%D0%BE%20%D1%82%D1%83%D1%80%D0%B8%D0%B7%D0%BC%D1%83%20%D0%A2%D0%B0%D0%B8%D0%BB%D0%B0%D0%BD%D0%B4%D0%B0.pdf</t>
  </si>
  <si>
    <t xml:space="preserve">wedding2.indd</t>
  </si>
  <si>
    <t xml:space="preserve">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</si>
  <si>
    <t xml:space="preserve">https://unihotel.org/media/upload/rate_codes_files/Bali_info%20-%20Navigator%20Indonesia_CQNS6CZ.pdf</t>
  </si>
  <si>
    <t xml:space="preserve">Help Wikitravel grow by contributing to an article</t>
  </si>
  <si>
    <t xml:space="preserve"> TRAVEL INFORMATION ON BALI Bali, the famed Island of the Gods, with its varied landscape of hills and mountains, rugged coastlines and sandy beaches, lush rice terraces and barren volcanic hillsides </t>
  </si>
  <si>
    <t xml:space="preserve">https://hummingbird.travel/images/maps/barbados-map.pdf</t>
  </si>
  <si>
    <t xml:space="preserve">Caribbean Animal Flower Cave SAINT LUCY Cove Bay </t>
  </si>
  <si>
    <t xml:space="preserve">https://unihotel.org/media/upload/rate_codes_files/Travel_Bali_07%20-%20Navigator%20Indonesia.pdf</t>
  </si>
  <si>
    <t xml:space="preserve">Bali - Tulamben :: X-Ray Magazine :: Issue 7 - 2005</t>
  </si>
  <si>
    <t xml:space="preserve"> GUNILD SYMES Dark grey Tulamben </t>
  </si>
  <si>
    <t xml:space="preserve">https://hummingbird.travel/images/maps/dominican-republic-map.pdf</t>
  </si>
  <si>
    <t xml:space="preserve">Caribbean Sosua Beach Dominican Republic Am</t>
  </si>
  <si>
    <t xml:space="preserve">https://unihotel.org/media/upload/rate_codes_files/Visa%20requirements%20-%20Navigator%20Indonesia_HH1OS66.pdf</t>
  </si>
  <si>
    <t xml:space="preserve">The text contained herein was provided by the Government of Indonesia for information purposes</t>
  </si>
  <si>
    <t xml:space="preserve">The text contained herein is provided by the Government of Indonesia for information purposes. Related information on visa requirements may also be found on the website of the Embassy of Indonesia in </t>
  </si>
  <si>
    <t xml:space="preserve">https://unihotel.org/media/upload/rate_codes_files/Bali_info%20-%20Navigator%20Indonesia.pdf</t>
  </si>
  <si>
    <t xml:space="preserve">https://unihotel.org/media/upload/rate_codes_files/Bali_info%20-%20Navigator%20Indonesia_29ZzOxa.pdf</t>
  </si>
  <si>
    <t xml:space="preserve">https://unihotel.org/media/upload/rate_codes_files/Santiburi%20Spa%20Menu%202016%20-%20Santiburi%20Beach%20Resort%20%26%20Spa%20%20-%20130617132019.pdf</t>
  </si>
  <si>
    <t xml:space="preserve">https://unihotel.org/media/upload/rate_codes_files/Shopping%20v%20Kuala%20Lumpure%20-%20ASIAN%20OVERLAND%20SERVICES%20TOURS%20%26%20%20TRAV_KvA3KRx.pdf</t>
  </si>
  <si>
    <t xml:space="preserve">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</si>
  <si>
    <t xml:space="preserve">https://unihotel.org/media/upload/rate_codes_files/shopping%20in%20kuala-lumpur%20-%20ASIAN%20OVERLAND%20SERVICES%20TOURS%20%26%20%20TRAV_OkDQcgs.pdf</t>
  </si>
  <si>
    <t xml:space="preserve">https://unihotel.org/media/upload/rate_codes_files/Diving%20in%20Malaysia%20-%20ASIAN%20OVERLAND%20SERVICES%20TOURS%20%26%20%20TRAVEL%20SDN.%20BHD.%20.pdf</t>
  </si>
  <si>
    <t xml:space="preserve"> Diving in Malaysia Malaysia's Indo-Pacific wonderland blooms with postcard landscapes: waving coconut palms, powdery beaches and undulating rainforests. While many visitors come to stretch out on a h</t>
  </si>
  <si>
    <t xml:space="preserve">https://unihotel.org/media/upload/rate_codes_files/Pamyatka%20otdyihayuschim%20Malajziya%20-%20ASIAN%20OVERLAND%20SERVICES%20TOUR_lxvjFTO.pdf</t>
  </si>
  <si>
    <t xml:space="preserve">Памятка для туристов по Малайзии</t>
  </si>
  <si>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</si>
  <si>
    <t xml:space="preserve">https://awesomegetawaymaldives.com/wp-content/uploads/2026/03/Stone-Hotels.pdf</t>
  </si>
  <si>
    <t xml:space="preserve">shm-factsheet-vol3web-shm</t>
  </si>
  <si>
    <t xml:space="preserve"> An authentic Maldivian island holiday experience that celebrates the beauty and vibrance of the island life, where nature’s grandeur and island lifestyle i</t>
  </si>
  <si>
    <t xml:space="preserve">https://awesomegetawaymaldives.com/wp-content/uploads/2026/03/Ari-Queen.pdf</t>
  </si>
  <si>
    <t xml:space="preserve">ARI QUEEN The Ari Queen is a 35-meter luxury dive safari boat designed for ul�mate comfort and unforgetable underwater adventures in the pris�ne waters of Ari Atoll. Built speciﬁcally for diving enthu</t>
  </si>
  <si>
    <t xml:space="preserve">https://awesomegetawaymaldives.com/wp-content/uploads/2026/03/Fact-Sheet-Stone-Hotels.pdf</t>
  </si>
  <si>
    <t xml:space="preserve">https://awesomegetawaymaldives.com/wp-content/uploads/2026/03/ARI-QUEEN-FACTSHEET.pdf</t>
  </si>
  <si>
    <t xml:space="preserve">https://hummingbird.travel/images/maps/Seychelles_Map_Digital_.pdf</t>
  </si>
  <si>
    <t xml:space="preserve">Seychelles_Map_Digital</t>
  </si>
  <si>
    <t xml:space="preserve"> Seychelles can sometimes be logistically challenging with many different islands, excursions and transfer options. To help you understand the destination better, we have created this visual guide to </t>
  </si>
  <si>
    <t xml:space="preserve">https://letsgomaldives.com/wp-content/uploads/2026/08/Outrigger-Maldives.pdf</t>
  </si>
  <si>
    <t xml:space="preserve">Festive Celebrations DECEMBER 19, 2026 – JANUARY 1 , 2027 Escape to Festive Tranquility There is a quiet magic in celebrating the holidays in the Maldives. Beneath golden sunsets and endless skies, th</t>
  </si>
  <si>
    <t xml:space="preserve">https://letsgomaldives.com/wp-content/uploads/2026/08/Huvafen-Festive-brochure-2026-.pdf</t>
  </si>
  <si>
    <t xml:space="preserve">FESTIVE SEASON 2026 - 2027 A different CONTENTS kind of festive season PRE CHRISTMAS 22 Dec</t>
  </si>
  <si>
    <t xml:space="preserve">https://letsgomaldives.com/wp-content/uploads/2026/08/Haakuraa_Festive-Brochure.pdf</t>
  </si>
  <si>
    <t xml:space="preserve">Haakuraa_Festive Brochure</t>
  </si>
  <si>
    <t xml:space="preserve"> Around the World Embark on a festive journey inspired by cultures, traditions, flavours, and celebrations from across the globe. From vibrant beach parties and international dining experiences to fes</t>
  </si>
  <si>
    <t xml:space="preserve">https://letsgomaldives.com/wp-content/uploads/2026/05/article-picture.pdf</t>
  </si>
  <si>
    <t xml:space="preserve">article picture</t>
  </si>
  <si>
    <t xml:space="preserve"> Resuming Direct Weekly Flight Between RIYADH &amp; MALDIVES Be the first to fly with Flynas with Lets Go Maldives Starting from: 20th June 2026 Number of flights: 3 Weekly flights </t>
  </si>
  <si>
    <t xml:space="preserve">https://letsgomaldives.com/wp-content/uploads/2026/02/Nova-Malives-Easter-Brochure-2026.pdf</t>
  </si>
  <si>
    <t xml:space="preserve">Nova Easter Brochure 2026</t>
  </si>
  <si>
    <t xml:space="preserve"> un S upny side Easter 2026 Easter 2026 This Easter at Nova, everything feels a little brighter, mornings start with sunshine and laughter, and the island comes alive with creativity and connection. J</t>
  </si>
  <si>
    <t xml:space="preserve">https://letsgomaldives.com/wp-content/uploads/2026/02/SAii-Easter-Programme-2026.pdf</t>
  </si>
  <si>
    <t xml:space="preserve">SAii Easter Programme 2026</t>
  </si>
  <si>
    <t xml:space="preserve"> SAii EASTER Special Program 3 - 5 APRIL 2026 FRIDAY, 3 APRIL SUNDAY, 5 APRIL 07:00 Yin Yoga at SAii Beach Club Mr. Tomyam R</t>
  </si>
  <si>
    <t xml:space="preserve">https://letsgomaldives.com/wp-content/uploads/2026/02/SAii-Easter-Programme-2026-1.pdf</t>
  </si>
  <si>
    <t xml:space="preserve">https://letsgomaldives.com/wp-content/uploads/2026/02/SAii-Kids-Easter-Programme-2026-1.pdf</t>
  </si>
  <si>
    <t xml:space="preserve">SAii Kids Easter Programme 2026</t>
  </si>
  <si>
    <t xml:space="preserve"> SAii KIDS Happy Easter Programme 30 MARCH – 5 APRIL 2026 MARCH 30 MONDAY APRIL 3 FRIDAY 10:00-11:00 Easter Chick Toy at Kids Club. C</t>
  </si>
  <si>
    <t xml:space="preserve">https://letsgomaldives.com/wp-content/uploads/2026/02/SAii-Kids-Easter-Programme-2026.pdf</t>
  </si>
  <si>
    <t xml:space="preserve">https://letsgomaldives.com/wp-content/uploads/2026/02/RBRM_Easter_Brochure_2026-1.pdf</t>
  </si>
  <si>
    <t xml:space="preserve">EASTER 2026 Lobster BBQ Dinner* 2 APR Crusoe’s Beach | 7:00 PM - 10:00 PM | US$235.00++ per person Dive into the island experience with a delightful beach-front barbecue under the starlit Maldivian sk</t>
  </si>
  <si>
    <t xml:space="preserve">https://letsgomaldives.com/wp-content/uploads/2017/07/NHAV_Resort_Map_July2023.pdf</t>
  </si>
  <si>
    <t xml:space="preserve">NHAV Resort map_r1</t>
  </si>
  <si>
    <t xml:space="preserve"> 171 170 169 172 </t>
  </si>
  <si>
    <t xml:space="preserve">https://letsgomaldives.com/wp-content/uploads/2024/06/LGM-Logo-big-1.pdf</t>
  </si>
  <si>
    <t xml:space="preserve">LETS GO MALDI VES </t>
  </si>
  <si>
    <t xml:space="preserve">https://letsgomaldives.com/wp-content/uploads/2018/06/Resort-Map-2023_FINAL.pdf</t>
  </si>
  <si>
    <t xml:space="preserve">Resort Map 2023_FINAL</t>
  </si>
  <si>
    <t xml:space="preserve"> 286 </t>
  </si>
  <si>
    <t xml:space="preserve">https://letsgomaldives.com/wp-content/uploads/2024/06/LGM-Logo-big.pdf</t>
  </si>
  <si>
    <t xml:space="preserve">https://letsgomaldives.com/wp-content/uploads/2023/11/23-1182-MAM-Meal-Plan-Flier-Nov-2023-v4.pdf</t>
  </si>
  <si>
    <t xml:space="preserve">MALDIVES Meal Plans Half Board (HB) Meal Plan INCLUDES • Daily Breakfast served at the Cuisine Gallery • Dinner served at the Cuisine Gallery daily 19.00–21.30 DOES NOT INCLUDE • No beverages are incl</t>
  </si>
  <si>
    <t xml:space="preserve">https://letsgomaldives.com/wp-content/uploads/2023/06/Two-Bedroom-Beach-Pool-Villa.pdf</t>
  </si>
  <si>
    <t xml:space="preserve">Two-Bedroom Beach Pool Villa comp</t>
  </si>
  <si>
    <t xml:space="preserve">Two-Bedroom Beach Pool Villa </t>
  </si>
  <si>
    <t xml:space="preserve">https://letsgomaldives.com/wp-content/uploads/2023/06/Two-Bedroom-Overwater-Pool-Villa.pdf</t>
  </si>
  <si>
    <t xml:space="preserve">Two-Bedroom Overwater Pool Villa comp</t>
  </si>
  <si>
    <t xml:space="preserve">Two-Bedroom Overwater Pool Villa </t>
  </si>
  <si>
    <t xml:space="preserve">https://letsgomaldives.com/wp-content/uploads/2023/06/One-Bedroom-Overwater-Suite-with-Pool.pdf</t>
  </si>
  <si>
    <t xml:space="preserve">One-Bedroom Overwater Suite with Pool comp</t>
  </si>
  <si>
    <t xml:space="preserve">One-Bedroom Overwater Suite with Pool </t>
  </si>
  <si>
    <t xml:space="preserve">https://letsgomaldives.com/wp-content/uploads/2023/06/One-Bedroom-Overwater-Pool-Villa.pdf</t>
  </si>
  <si>
    <t xml:space="preserve">One-Bedroom Overwater Pool Villa comp</t>
  </si>
  <si>
    <t xml:space="preserve">One-Bedroom Overwater Pool Villa </t>
  </si>
  <si>
    <t xml:space="preserve">https://letsgomaldives.com/wp-content/uploads/2023/06/One-Bedroom-Beach-Pool-Villa.pdf</t>
  </si>
  <si>
    <t xml:space="preserve">One-Bedroom Beach Pool Villa comp</t>
  </si>
  <si>
    <t xml:space="preserve">One-Bedroom Beach Pool Villa </t>
  </si>
  <si>
    <t xml:space="preserve">https://letsgomaldives.com/wp-content/uploads/2023/02/Carnaval_Program_2023.pdf</t>
  </si>
  <si>
    <t xml:space="preserve">Carnaval Program_2023</t>
  </si>
  <si>
    <t xml:space="preserve">FRIDAY, 24TH FEBRUARY WEDNESDAY, 1ST MARCH 11:00AM TIE DYE PARTY AT THE ELEPHANT &amp; THE BUTTERFLY BEACH 12:30PM BRAZILIAN PICANHA &amp; CAIPIRINHA AT T</t>
  </si>
  <si>
    <t xml:space="preserve">https://hummingbird.travel/images/maps/jamaica-map.pdf</t>
  </si>
  <si>
    <t xml:space="preserve"> Caribbean Jamaica </t>
  </si>
  <si>
    <t xml:space="preserve">https://unihotel.org/media/upload/rate_codes_files/Pamyatka_Mavrikij_pamyatka_-_Satmarket_Tour_Operator_tel_7495778_CWe1U3P.pdf</t>
  </si>
  <si>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</si>
  <si>
    <t xml:space="preserve">https://hummingbird.travel/images/maps/st-barts-map.pdf</t>
  </si>
  <si>
    <t xml:space="preserve">Caribbean St. Martins Princess Juliana Int‘l Airport St. Barts Cheval Bla</t>
  </si>
  <si>
    <t xml:space="preserve">https://visitmaldives.s3.amazonaws.com/Gw16xrYE/ybitcuhe.pdf</t>
  </si>
  <si>
    <t xml:space="preserve">Media_Campaign_Brochure</t>
  </si>
  <si>
    <t xml:space="preserve">A SAFE HAVEN f av l s Introduction The Maldives is a picture-perfect archipelago, situated Maldives reopened its borders to international tourists. in the middle of the Indian Ocean, and home to 1,190</t>
  </si>
  <si>
    <t xml:space="preserve">https://unihotel.org/media/upload/rate_codes_files/f2f%20-%20Fly2football.pdf</t>
  </si>
  <si>
    <t xml:space="preserve">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</si>
  <si>
    <t xml:space="preserve">https://hummingbird.travel/images/maps/grenada-map.pdf</t>
  </si>
  <si>
    <t xml:space="preserve">Caribbean Petit Anse Hotel SAINT PATRICK </t>
  </si>
  <si>
    <t xml:space="preserve">https://unihotel.org/media/upload/rate_codes_files/Electronic%20ticket%20receipt%2C%20September%2020%20for%20LAZUNOVA%20RIMMA%20MRS%20-_mMcDk9O.pdf</t>
  </si>
  <si>
    <t xml:space="preserve">TripCase - eTicket Receipt</t>
  </si>
  <si>
    <t xml:space="preserve">eTicket Receipt Prepared For LAZUNOVA/RIMMA MRS RESERVATION CODE KVIEFM ISSUE DATE 30May2015 TICKET NUMBER 8292174427226 ISSUING AIRLINE </t>
  </si>
  <si>
    <t xml:space="preserve">https://hummingbird.travel/images/maps/st-lucia-map.pdf</t>
  </si>
  <si>
    <t xml:space="preserve">Caribbean Pigeon Cap Maison Resort &amp; Spa Island </t>
  </si>
  <si>
    <t xml:space="preserve">https://unihotel.org/media/upload/rate_codes_files/umbrella_files%20-%20UMBRELLA%20CORPS.pdf</t>
  </si>
  <si>
    <t xml:space="preserve"> United Nations Umbrella Organizations There are many organizations, programs, and funds that fall under the United Nations system’s six principal organs. The graphic below shows their structure and c</t>
  </si>
  <si>
    <t xml:space="preserve">https://hummingbird.travel/images/maps/antigua-map.pdf</t>
  </si>
  <si>
    <t xml:space="preserve">Caribbean Blue Waters Resort &amp; Spa Hodges Bay Resort &amp; Spa Sandals Grand Antigua </t>
  </si>
  <si>
    <t xml:space="preserve">https://secretparadise.mv/wp-content/uploads/2026/08/SECRET-PARADISE-IMPACT-REPORT-2025.pdf</t>
  </si>
  <si>
    <t xml:space="preserve">IMPACT REPORT 2025</t>
  </si>
  <si>
    <t xml:space="preserve">IMPACT REPORT 2025 WWW.SECRETPARADISE.MV Secret Paradise ​Maldives has been creating meaningful experiences in the Maldives since 2012. </t>
  </si>
  <si>
    <t xml:space="preserve">https://unihotel.org/media/upload/rate_codes_files/banki%20-%20UMBRELLA%20CORPS.pdf</t>
  </si>
  <si>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</si>
  <si>
    <t xml:space="preserve">https://hummingbird.travel/images/maps/Sri%20Lanka_Map_Digital_.pdf</t>
  </si>
  <si>
    <t xml:space="preserve">Sri Lanka_Map_Digital</t>
  </si>
  <si>
    <t xml:space="preserve"> Sri Lanka is a beautiful island nation with so much to offer: rich in history, culture, diversity in wildlife, beach getaways, cuisine and warm hospitality. We understand the complexity of enquiries </t>
  </si>
  <si>
    <t xml:space="preserve">https://secretparadise.mv/wp-content/uploads/2024/10/13N-Whale-Shark-Educational-Experience.pdf</t>
  </si>
  <si>
    <t xml:space="preserve">13N WHALE SHARK EXPEDITION</t>
  </si>
  <si>
    <t xml:space="preserve"> 13N WHALE SHARK EDUCATIONAL EXPERIENCE TRAVEL ITENERARY What can your students expect? Interactive learning sessions Hands-on activities</t>
  </si>
  <si>
    <t xml:space="preserve">https://secretparadise.mv/wp-content/uploads/2024/10/7N-Fulhadhoo-Educational-Experience.pdf</t>
  </si>
  <si>
    <t xml:space="preserve">13N fulhadhoo educational experience</t>
  </si>
  <si>
    <t xml:space="preserve"> 7N FULHADHOO EDUCATIONAL EXPERIENCE TRAVEL ITENERARY What can your students expect? Interactive learning sessions Hands-on activities &amp; </t>
  </si>
  <si>
    <t xml:space="preserve">https://secretparadise.mv/wp-content/uploads/2024/06/Secret-Paradise-Impact-Report-2023-.pdf</t>
  </si>
  <si>
    <t xml:space="preserve">Secret Paradise</t>
  </si>
  <si>
    <t xml:space="preserve">SECRET PARADISE IMPACT REPORT 2023 Day Tours &amp; Local Island Conservation Experiences Tours Cruises Our style of guided experience offers much more than a conventional Maldives beach holiday and provid</t>
  </si>
  <si>
    <t xml:space="preserve">https://secretparadise.mv/wp-content/uploads/2021/09/Secret-Paradise-Tours-Overview.pdf</t>
  </si>
  <si>
    <t xml:space="preserve">SECRET PARADISE TOURS #letusguideyou WHY CHOOSE SECRET PARADISE? SUSTAINABLE EXPERIENCES Caring for tomorrow, today. We help make our home a little better, one tour at a time. LED BY LOCALS Our Maldiv</t>
  </si>
  <si>
    <t xml:space="preserve">https://visitmaldives.com/en/downloads/destination-guide-2026-french</t>
  </si>
  <si>
    <t xml:space="preserve"> SOMMAIRE Un pays façonné par la mer 5 Explorez la genèse des Maldives en tant que nation océanique où coraux, courants et climat ont sculptés chaque atoll et récif aux rythmes de la</t>
  </si>
  <si>
    <t xml:space="preserve">https://visitmaldives.com/en/downloads/destination-guide-2026-russian</t>
  </si>
  <si>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</si>
  <si>
    <t xml:space="preserve">https://visitmaldives.com/en/downloads/destination-guide-2026-chinese</t>
  </si>
  <si>
    <r>
      <rPr>
        <sz val="11"/>
        <color theme="1"/>
        <rFont val="WenQuanYi Zen Hei"/>
        <family val="2"/>
      </rPr>
      <t xml:space="preserve"> 目录 一个被海洋塑造的国家 </t>
    </r>
    <r>
      <rPr>
        <sz val="11"/>
        <color theme="1"/>
        <rFont val="Calibri"/>
        <family val="2"/>
        <charset val="1"/>
      </rPr>
      <t xml:space="preserve">5 </t>
    </r>
    <r>
      <rPr>
        <sz val="11"/>
        <color theme="1"/>
        <rFont val="WenQuanYi Zen Hei"/>
        <family val="2"/>
      </rPr>
      <t xml:space="preserve">了解珊瑚、海流与气候如何将马尔代夫雕琢成地道的海洋国度，探寻环礁、珊瑚礁与岛屿生活的 自然韵律。 跨越海洋 </t>
    </r>
    <r>
      <rPr>
        <sz val="11"/>
        <color theme="1"/>
        <rFont val="Calibri"/>
        <family val="2"/>
        <charset val="1"/>
      </rPr>
      <t xml:space="preserve">6 </t>
    </r>
    <r>
      <rPr>
        <sz val="11"/>
        <color theme="1"/>
        <rFont val="WenQuanYi Zen Hei"/>
        <family val="2"/>
      </rPr>
      <t xml:space="preserve">探索航空与海上旅行如何串联起广袤海域中的座座岛屿，为何“移动”本身，就是马尔代夫旅行体验的 核心。 在海洋上停留的方式 解锁体验马尔代夫生活的多元选择，从私人度假岛、船宿游艇，到特色</t>
    </r>
  </si>
  <si>
    <t xml:space="preserve">https://visitmaldives.s3.amazonaws.com/9qaDxxYy/4brtqtkb.pdf</t>
  </si>
  <si>
    <t xml:space="preserve">MICE Brochure for web</t>
  </si>
  <si>
    <t xml:space="preserve"> Think casual… think Maldives… Let your thoughts flow in tranquil settings. Let us redefine your experience at your next corporate gathering. The Maldives offers the ideal setting for those who are lo</t>
  </si>
  <si>
    <t xml:space="preserve">https://visitmaldives.s3.amazonaws.com/nxqmn5oy/q1o4oijw.pdf</t>
  </si>
  <si>
    <t xml:space="preserve">Microsoft Word - statement on covid19.docx</t>
  </si>
  <si>
    <t xml:space="preserve">Ref no: (IUL)MMPRC-MSK/MMPRC/2020/18 Release Date: 11th April 2020 STATEMENT The world is facing an unprecedented situation due to the fast spread of pandemic COVID-19. As the world is closing down bo</t>
  </si>
  <si>
    <t xml:space="preserve">https://visitmaldives.com/en/downloads/destination-guide-2026-italian</t>
  </si>
  <si>
    <t xml:space="preserve"> SOMMARIO Un paese plasmato dal mare 5 Scopri come i coralli, le correnti e il clima hanno trasformato le Maldive in una nazione oceanica, fatta di atolli, barriere coralline e ritmi di vi</t>
  </si>
  <si>
    <t xml:space="preserve">https://visitmaldives.com/en/downloads/destination-guide-2026-japanese</t>
  </si>
  <si>
    <r>
      <rPr>
        <sz val="11"/>
        <color theme="1"/>
        <rFont val="WenQuanYi Zen Hei"/>
        <family val="2"/>
      </rPr>
      <t xml:space="preserve"> 目次 海が形作った国 </t>
    </r>
    <r>
      <rPr>
        <sz val="11"/>
        <color theme="1"/>
        <rFont val="Calibri"/>
        <family val="2"/>
        <charset val="1"/>
      </rPr>
      <t xml:space="preserve">5 </t>
    </r>
    <r>
      <rPr>
        <sz val="11"/>
        <color theme="1"/>
        <rFont val="WenQuanYi Zen Hei"/>
        <family val="2"/>
      </rPr>
      <t xml:space="preserve">サンゴ、海流、 そして気候が、環礁やリーフ、島々の暮らしのリズムに至るまで、海洋国家モルディブ をどのように形づくってきたのかを紐解きます。 海を渡るということ </t>
    </r>
    <r>
      <rPr>
        <sz val="11"/>
        <color theme="1"/>
        <rFont val="Calibri"/>
        <family val="2"/>
        <charset val="1"/>
      </rPr>
      <t xml:space="preserve">6 </t>
    </r>
    <r>
      <rPr>
        <sz val="11"/>
        <color theme="1"/>
        <rFont val="WenQuanYi Zen Hei"/>
        <family val="2"/>
      </rPr>
      <t xml:space="preserve">空と海の移動が、広大な距離に点在する島々をどのようにつなぎ、移動そのものがモルディブ体験の本質 である理由を理解します。</t>
    </r>
  </si>
  <si>
    <t xml:space="preserve">https://visitmaldives.com/en/downloads/destination-guide-2026-korean</t>
  </si>
  <si>
    <r>
      <rPr>
        <sz val="11"/>
        <color theme="1"/>
        <rFont val="WenQuanYi Zen Hei"/>
        <family val="2"/>
      </rPr>
      <t xml:space="preserve"> 목차 바다로 빚어진 나라 </t>
    </r>
    <r>
      <rPr>
        <sz val="11"/>
        <color theme="1"/>
        <rFont val="Calibri"/>
        <family val="2"/>
        <charset val="1"/>
      </rPr>
      <t xml:space="preserve">5 </t>
    </r>
    <r>
      <rPr>
        <sz val="11"/>
        <color theme="1"/>
        <rFont val="WenQuanYi Zen Hei"/>
        <family val="2"/>
      </rPr>
      <t xml:space="preserve">산호</t>
    </r>
    <r>
      <rPr>
        <sz val="11"/>
        <color theme="1"/>
        <rFont val="Calibri"/>
        <family val="2"/>
        <charset val="1"/>
      </rPr>
      <t xml:space="preserve">, </t>
    </r>
    <r>
      <rPr>
        <sz val="11"/>
        <color theme="1"/>
        <rFont val="WenQuanYi Zen Hei"/>
        <family val="2"/>
      </rPr>
      <t xml:space="preserve">해류</t>
    </r>
    <r>
      <rPr>
        <sz val="11"/>
        <color theme="1"/>
        <rFont val="Calibri"/>
        <family val="2"/>
        <charset val="1"/>
      </rPr>
      <t xml:space="preserve">, </t>
    </r>
    <r>
      <rPr>
        <sz val="11"/>
        <color theme="1"/>
        <rFont val="WenQuanYi Zen Hei"/>
        <family val="2"/>
      </rPr>
      <t xml:space="preserve">그리고 기후가 어떻게 몰디브를 ‘해양 국가’로 형성해왔는지 살펴보세요</t>
    </r>
    <r>
      <rPr>
        <sz val="11"/>
        <color theme="1"/>
        <rFont val="Calibri"/>
        <family val="2"/>
        <charset val="1"/>
      </rPr>
      <t xml:space="preserve">. </t>
    </r>
    <r>
      <rPr>
        <sz val="11"/>
        <color theme="1"/>
        <rFont val="WenQuanYi Zen Hei"/>
        <family val="2"/>
      </rPr>
      <t xml:space="preserve">환초와 산호초부터 섬 삶의 리듬에 이르기까지</t>
    </r>
    <r>
      <rPr>
        <sz val="11"/>
        <color theme="1"/>
        <rFont val="Calibri"/>
        <family val="2"/>
        <charset val="1"/>
      </rPr>
      <t xml:space="preserve">, </t>
    </r>
    <r>
      <rPr>
        <sz val="11"/>
        <color theme="1"/>
        <rFont val="WenQuanYi Zen Hei"/>
        <family val="2"/>
      </rPr>
      <t xml:space="preserve">바다는 이 나라의 정체성을 만들어온 근원입니다</t>
    </r>
    <r>
      <rPr>
        <sz val="11"/>
        <color theme="1"/>
        <rFont val="Calibri"/>
        <family val="2"/>
        <charset val="1"/>
      </rPr>
      <t xml:space="preserve">. </t>
    </r>
    <r>
      <rPr>
        <sz val="11"/>
        <color theme="1"/>
        <rFont val="WenQuanYi Zen Hei"/>
        <family val="2"/>
      </rPr>
      <t xml:space="preserve">바다를 가로지르는 이동 </t>
    </r>
    <r>
      <rPr>
        <sz val="11"/>
        <color theme="1"/>
        <rFont val="Calibri"/>
        <family val="2"/>
        <charset val="1"/>
      </rPr>
      <t xml:space="preserve">6</t>
    </r>
  </si>
  <si>
    <t xml:space="preserve">https://visitmaldives.s3.amazonaws.com/Arov0JYj/mds5nqxu.pdf</t>
  </si>
  <si>
    <t xml:space="preserve"> MINISTRY OF TOURISM REPUBLIC OF MALDIVES MALDIVES WELCOMES BACK FIRST TOURISTS Joint Press Statement by the Ministry of Tourism, Maldives Marketing &amp; PR Corporation and Maldives </t>
  </si>
  <si>
    <t xml:space="preserve">https://visitmaldives.com/en/downloads/destination-guide-2026-arabic</t>
  </si>
  <si>
    <t xml:space="preserve"> ‫يا�‬ ‫المح ت�و� ت‬ ‫أموا�‬ </t>
  </si>
  <si>
    <t xml:space="preserve">https://visitmaldives.s3.amazonaws.com/7jqJlew5/ccbyeq0w.pdf</t>
  </si>
  <si>
    <t xml:space="preserve">Microsoft Word - Phased opening of the tourism sector set for July</t>
  </si>
  <si>
    <t xml:space="preserve">Phased opening of the tourism sector set for July Ref: MMPRC-MKS/CIR/2020/40 Release Date: 3rd June 2020 The Maldives is getting ready to ease border restrictions, with a phased re-opening to welcome </t>
  </si>
  <si>
    <t xml:space="preserve">https://visitmaldives.s3.amazonaws.com/aVw57Dq1/ru3cagdk.pdf</t>
  </si>
  <si>
    <t xml:space="preserve">https://visitmaldives.s3.amazonaws.com/vgo0J2YZ/jezwuohw.pdf</t>
  </si>
  <si>
    <t xml:space="preserve">https://visitmaldives.s3.amazonaws.com/rY4KmnwB/w8k4lhnh.pdf</t>
  </si>
  <si>
    <t xml:space="preserve"> MINISTRY OF TOURISM REPUBLIC OF MALDIVES CIRCULAR Ref Number: 88-PS/CIR/2021/60 Date: 07th July 2021 To: All Tourist Facilities Subject: Update </t>
  </si>
  <si>
    <t xml:space="preserve">https://visitmaldives.s3.amazonaws.com/rovJLeoj/6g4eiulj.pdf</t>
  </si>
  <si>
    <t xml:space="preserve">Media_Campaign_Brochure JAP</t>
  </si>
  <si>
    <r>
      <rPr>
        <sz val="11"/>
        <color theme="1"/>
        <rFont val="WenQuanYi Zen Hei"/>
        <family val="2"/>
      </rPr>
      <t xml:space="preserve">モルディブ 旅行者の安全安心のために はじめに モルディブはインド洋の中心に位置し、大自然が作り上げた </t>
    </r>
    <r>
      <rPr>
        <sz val="11"/>
        <color theme="1"/>
        <rFont val="Calibri"/>
        <family val="2"/>
        <charset val="1"/>
      </rPr>
      <t xml:space="preserve">110</t>
    </r>
    <r>
      <rPr>
        <sz val="11"/>
        <color theme="1"/>
        <rFont val="WenQuanYi Zen Hei"/>
        <family val="2"/>
      </rPr>
      <t xml:space="preserve">日間に及んだ国境閉鎖ののち、</t>
    </r>
    <r>
      <rPr>
        <sz val="11"/>
        <color theme="1"/>
        <rFont val="Calibri"/>
        <family val="2"/>
        <charset val="1"/>
      </rPr>
      <t xml:space="preserve">2020</t>
    </r>
    <r>
      <rPr>
        <sz val="11"/>
        <color theme="1"/>
        <rFont val="WenQuanYi Zen Hei"/>
        <family val="2"/>
      </rPr>
      <t xml:space="preserve">年７月</t>
    </r>
    <r>
      <rPr>
        <sz val="11"/>
        <color theme="1"/>
        <rFont val="Calibri"/>
        <family val="2"/>
        <charset val="1"/>
      </rPr>
      <t xml:space="preserve">15</t>
    </r>
    <r>
      <rPr>
        <sz val="11"/>
        <color theme="1"/>
        <rFont val="WenQuanYi Zen Hei"/>
        <family val="2"/>
      </rPr>
      <t xml:space="preserve">日にモルデ </t>
    </r>
    <r>
      <rPr>
        <sz val="11"/>
        <color theme="1"/>
        <rFont val="Calibri"/>
        <family val="2"/>
        <charset val="1"/>
      </rPr>
      <t xml:space="preserve">1190</t>
    </r>
    <r>
      <rPr>
        <sz val="11"/>
        <color theme="1"/>
        <rFont val="WenQuanYi Zen Hei"/>
        <family val="2"/>
      </rPr>
      <t xml:space="preserve">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r>
  </si>
  <si>
    <t xml:space="preserve">https://visitmaldives.s3.amazonaws.com/3qlkzRYX/ob4ur5aw.pdf</t>
  </si>
  <si>
    <t xml:space="preserve">Media_Campaign_Brochure French 2</t>
  </si>
  <si>
    <t xml:space="preserve">UN HAVRE de paix Introduction Les Maldives sont un archipel absolument magnifique, internationaux. Tandis que le monde se remet de la situé au milieu de l'océan Indien, et abritant plus de 1 situation</t>
  </si>
  <si>
    <t xml:space="preserve">https://visitmaldives.s3.amazonaws.com/koMr7Vwd/si3xd723.pdf</t>
  </si>
  <si>
    <t xml:space="preserve">https://visitmaldives.s3.amazonaws.com/yYjarQwP/bjekxwmm.pdf</t>
  </si>
  <si>
    <t xml:space="preserve">Media_Campaign_Brochure Aug21</t>
  </si>
  <si>
    <t xml:space="preserve">https://visitmaldives.s3.amazonaws.com/eJYkk3YR/rtqnhnox.pdf</t>
  </si>
  <si>
    <t xml:space="preserve"> Maldives will re-open for international tourists on 15th July 2020 rd (PR)MMPRC-MKS/MMPRC/2020/4 Release Date: Tuesday, 23 June 2020 His Excellency President Ibr</t>
  </si>
  <si>
    <t xml:space="preserve">https://visitmaldives.s3.amazonaws.com/ywDeXNYN/qblrrq08.pdf</t>
  </si>
  <si>
    <t xml:space="preserve">https://visitmaldives.s3.amazonaws.com/bVw9OLqv/zmpwrui2.pdf</t>
  </si>
  <si>
    <t xml:space="preserve"> Version 4 – 28th September 2020 0|P a g e Revised sections in this new version of the guideline The following sections have been revised in this guideline: 3 Mandatory requirements to allow tourists </t>
  </si>
  <si>
    <t xml:space="preserve">https://visitmaldives.s3.amazonaws.com/QoQQMVov/pqx8x9gr.pdf</t>
  </si>
  <si>
    <t xml:space="preserve">Media Campaign Brochure RUS</t>
  </si>
  <si>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</si>
  <si>
    <t xml:space="preserve">https://visitmaldives.s3.amazonaws.com/QEoAzlw9/r70zfoco.pdf</t>
  </si>
  <si>
    <t xml:space="preserve">https://visitmaldives.s3.amazonaws.com/go0kzLqZ/nxuq5v8k.pdf</t>
  </si>
  <si>
    <t xml:space="preserve">A Safe Haven for Travellers Brochure - India</t>
  </si>
  <si>
    <t xml:space="preserve">A SAFE HAVEN f av l s INDIA Introduction Based on the arrival figures of 2019, India is ranked in conducted several marketing campaigns and the 2nd position of the highest performing markets to activi</t>
  </si>
  <si>
    <t xml:space="preserve">https://visitmaldives.s3.amazonaws.com/4w8pl7wK/g9i1zhy9.pdf</t>
  </si>
  <si>
    <t xml:space="preserve"> 13 December 2020 Guideline for re-opening of tourist guest houses and hotels in Greater Male’ area Introduction COVID-19 epidemic trends in Greater Male area has improved. Sam</t>
  </si>
  <si>
    <t xml:space="preserve">https://visitmaldives.s3.amazonaws.com/7wzNvnwW/ltgijskc.pdf</t>
  </si>
  <si>
    <t xml:space="preserve">https://visitmaldives.s3.amazonaws.com/dYG84Oql/mffrrvyg.pdf</t>
  </si>
  <si>
    <t xml:space="preserve">Scanned Image</t>
  </si>
  <si>
    <t xml:space="preserve">https://visitmaldives.s3.amazonaws.com/Z3qlzjwX/vjn39gaf.pdf</t>
  </si>
  <si>
    <t xml:space="preserve">Microsoft Word - STATEMENT.docx</t>
  </si>
  <si>
    <t xml:space="preserve">Ref no: (IUL)MMPRC-MKS/MMPRC/2020/25 Release Date: 05th May 2020 STATEMENT To all stakeholders Since the beginning of the Covid-19 pandemic we have been working to adapt our marketing efforts to suit </t>
  </si>
  <si>
    <t xml:space="preserve">https://visitmaldives.s3.amazonaws.com/74w8n5qK/afkp01xi.pdf</t>
  </si>
  <si>
    <t xml:space="preserve">https://visitmaldives.s3.amazonaws.com/roOrMWqP/puho376m.pdf</t>
  </si>
  <si>
    <t xml:space="preserve">Tourism status update 26th November ammended 2</t>
  </si>
  <si>
    <t xml:space="preserve"> MINISTRY OF TOURISM REPUBLIC OF MALDIVES UPDATES ON THE COVID-19 SITUATION IN THE MALDIVES 26th November 2020 Vol - 08 1. Tourist Arrivals From 15th Ju</t>
  </si>
  <si>
    <t xml:space="preserve">https://corporate.visitmaldives.com/corporate/wp-content/uploads/2023/06/MMPRC0059_Template-for-the-Code-of-Conduct-and-Ethic-02-2-1.pdf</t>
  </si>
  <si>
    <t xml:space="preserve"> CODE OF CONDUCT AND ETHICS CODE OF CONDUCT AND ETHICS 1 Contents Our Vision, Our Mission, Core Values 3 Health and Safety 6 Our Responsibilities as Employees, Supervisors and Directors 4 Attendance a</t>
  </si>
  <si>
    <t xml:space="preserve">https://www.elegantresorts.co.uk/WebImages/PressReleases/USAGlobalAmbassador.pdf</t>
  </si>
  <si>
    <t xml:space="preserve"> Elegant Resorts Specialist Appointed Brand USA Global Ambassador Chester, October 2026 Elegant Resorts is delighted to announce that Luxury Travel Specialist Shelley Cross has been selected as a Bran</t>
  </si>
  <si>
    <t xml:space="preserve">https://visitmaldives.s3.amazonaws.com/Gw166PYE/rcsywzrx.pdf</t>
  </si>
  <si>
    <t xml:space="preserve">Tourism status update 22nd oct amended</t>
  </si>
  <si>
    <t xml:space="preserve"> MINISTRY OF TOURISM REPUBLIC OF MALDIVES UPDATES ON THE COVID-19 SITUATION IN THE MALDIVES 22 October 2020 1- Resumption of Airline Operations Since the re-opening of border, the aviation industry ha</t>
  </si>
  <si>
    <t xml:space="preserve">https://www.elegantresorts.co.uk/webimages/documentstore1/modernslaverypolicy2025.pdf</t>
  </si>
  <si>
    <t xml:space="preserve">Portman Travel Group_Modern Slavery Statement_Jan 2025</t>
  </si>
  <si>
    <t xml:space="preserve">Building travel brands for the future Modern Slavery Statement 2025 Updated January 2025 Modern Slavery Statement 2025 Contents Contents CEO Introduction What is modern slavery? </t>
  </si>
  <si>
    <t xml:space="preserve">https://www.biosphere-expeditions.org/images/stories/pdfs/reports/report-maldives15.pdf</t>
  </si>
  <si>
    <t xml:space="preserve">Microsoft Word - report-maldives15</t>
  </si>
  <si>
    <t xml:space="preserve"> EXPEDITION REPORT Expedition dates: 12 – 18 September 2015 Report published: May 2016 Little and large: Surveying and safeguarding coral reefs &amp; whale sharks in the Maldives EXPEDITION REPORT Little </t>
  </si>
  <si>
    <t xml:space="preserve">https://www.elegantresorts.co.uk/webimages/documentstore1/sustainabilitypolicy2025.pdf</t>
  </si>
  <si>
    <t xml:space="preserve">Responsible Tourism Policy &amp; Code of Conduct Accommodation Elegant Resorts and If Only Holidays Sustainability Policy At Elegant Resorts and If Only Holidays we believe we have a responsibility to ope</t>
  </si>
  <si>
    <t xml:space="preserve">https://de87ve0y4m3tc.cloudfront.net/comohotels.com-2459770069/cms/pressroom/cmf_indian_spice_market_menu.pdf</t>
  </si>
  <si>
    <t xml:space="preserve"> FLAVOURS OF INDIA STARTER Dahi Batata Puri V N Crispy puris stuffed with potato mixture, crusted peanut, coriander mint chutney Tamatar Dhaniya Shorba </t>
  </si>
  <si>
    <t xml:space="preserve">https://www.destinology.co.uk/DestinologyModernSlaveryStatement2021.pdf</t>
  </si>
  <si>
    <t xml:space="preserve">https://www.destinology.co.uk/BookingConditions.pdf</t>
  </si>
  <si>
    <t xml:space="preserve"> Booking Terms &amp; Conditions These Booking Conditions, together with our Privacy Policy and where your holiday is booked via our website, our Website Terms of Use, together with any other written infor</t>
  </si>
  <si>
    <t xml:space="preserve">https://www.destinology.co.uk/BookingConditionsPre01102025.pdf</t>
  </si>
  <si>
    <t xml:space="preserve">Booking Conditions These Booking Conditions, together with our Privacy Policy and where your holiday is booked via our website, our Website Terms of Use, together with any other written information we</t>
  </si>
  <si>
    <t xml:space="preserve">https://www.destinology.co.uk/BookingConditionsNavigate.pdf</t>
  </si>
  <si>
    <t xml:space="preserve">https://www.destinology.co.uk/PrivacyPolicy.pdf</t>
  </si>
  <si>
    <t xml:space="preserve"> Privacy Policy Destinology part of the Brooklyn Travel family. Together, we help make your holiday dreams come true. Looking after your personal data is part of that. This Privacy Policy explains mor</t>
  </si>
  <si>
    <t xml:space="preserve">https://cdn.sanity.io/files/bsiop5ln/production/025585f3a165a2999834d73783f8236f6b7cd1e8.pdf</t>
  </si>
  <si>
    <t xml:space="preserve"> A&amp;K Travel Group TAX STRATEGY INTRODUCTION A&amp;K Travel Group's, ('AKTG'’s) culture is founded in our history and our values. AKTG comprises Abe</t>
  </si>
  <si>
    <t xml:space="preserve">https://stcontentprodeastus001.blob.core.windows.net/ecm/maps/Images/224986.pdf</t>
  </si>
  <si>
    <t xml:space="preserve">https://cdn.who.int/media/docs/default-source/travel-and-health/countries-with-risk-of-yellow-fever-transmission.pdf?sfvrsn=bf42ac59_4</t>
  </si>
  <si>
    <t xml:space="preserve">INTERNATIONAL TRAVEL AND HEALTH, ANNEX 1 – 18 NOVEMBER 2022 (REVISED ON 3 JANUARY 2023) Countries1 with risk of yellow fever transmission2 and countries requiring proof of vaccination against yellow f</t>
  </si>
  <si>
    <t xml:space="preserve">https://stcontentprodeastus001.blob.core.windows.net/ecm/maps/Images/226365.pdf</t>
  </si>
  <si>
    <t xml:space="preserve">CSY-C32-270720</t>
  </si>
  <si>
    <t xml:space="preserve"> Jan Mayen Island Honningsvag Alta Hammerfest </t>
  </si>
  <si>
    <t xml:space="preserve">http://www.destinology.co.uk/DestinologyModernSlaveryStatement2021.pdf</t>
  </si>
  <si>
    <t xml:space="preserve">https://s3.eu-west-1.amazonaws.com/images.cloud.kuoni.co.uk/documentation/Kuoni%20SIP%20August%202024_unsigned.pdf</t>
  </si>
  <si>
    <t xml:space="preserve">KUONI TRAVEL LIMITED RETIREMENT BENEFITS PLAN (1971) STATEMENT OF INVESTMENT PRINCIPLES AUGUST 2024 TABLE OF CONTENTS 1 Introduction 3 2 Investment Objectives 4 3 Investment Responsibilities </t>
  </si>
  <si>
    <t xml:space="preserve">https://s3.eu-west-1.amazonaws.com/images.cloud.kuoni.co.uk/documentation/Kuoni%20Checklist%20for%20disabled%20and%20less%20mobile%20passengers.pdf</t>
  </si>
  <si>
    <t xml:space="preserve">Checklist for disabled and less mobile passengers We want everyone to enjoy completely successful travel arrangements. If you have a disability or a medical condition requiring special transport, acco</t>
  </si>
  <si>
    <t xml:space="preserve">https://s3.eu-west-1.amazonaws.com/images.cloud.kuoni.co.uk/documentation/Kuoni%20Travel%20Limited%20Retirement%20Benefits%20Plan%20%281971%29%20-%20Mobius%20report.pdf</t>
  </si>
  <si>
    <t xml:space="preserve">Kuoni Travel Limited Retirement Benefits Plan (1971) - IS0009102 ESG REPORT – 31-Dec-2023 Summary Scheme: Kuoni Travel Limited Retirement Benefits Plan (1971) - IS0009102 Statement Date: 31-Dec-2023 F</t>
  </si>
  <si>
    <t xml:space="preserve">https://www.scottdunn.com/-/media/files/explorers-fact-sheets/activity-plans-2023/pine-cliffs-explorers-voyagers-activity-plan.pdf?sc_lang=en&amp;amp;hash=86CA2ECDB5A5C128A7F97BEB2B9B2CFE</t>
  </si>
  <si>
    <t xml:space="preserve"> Example Activity plan – Pine Cliffs Lunch Session 2 Session 1 Session 3 Session 4 Session 5 Sessi</t>
  </si>
  <si>
    <t xml:space="preserve">https://s3.eu-west-1.amazonaws.com/images.cloud.kuoni.co.uk/Reports/KUONI%20IMPACT%20REPORT%20-%20FINAL.pdf?</t>
  </si>
  <si>
    <t xml:space="preserve">IMPACT REPORT 2021 &amp; 2022 “We want to share the delight; we want people to enjoy themselves when </t>
  </si>
  <si>
    <t xml:space="preserve">https://www.scottdunn.com/-/media/files/explorers-fact-sheets/activity-plans-2023/pine-cliffs-explorers-voyagers-activity-plan.pdf?sc_lang=en&amp;hash=86CA2ECDB5A5C128A7F97BEB2B9B2CFE</t>
  </si>
  <si>
    <t xml:space="preserve">https://s3.eu-west-1.amazonaws.com/images.cloud.kuoni.co.uk/Reports/INC0031%20KUONI%20IMPACT%20REPORT%202023%20FINAL.pdf</t>
  </si>
  <si>
    <t xml:space="preserve">IMPACT REPORT 2023 WELCOME to our impact report 2023 saw us go on a journey to embed sustainability as a priority throughout the business. Managing impact in business can be likened to an iceberg – mo</t>
  </si>
  <si>
    <t xml:space="preserve">https://s3.eu-west-1.amazonaws.com/images.cloud.kuoni.co.uk/DERTOUR%20Group_SCoC%202.0_ENG_final.pdf?</t>
  </si>
  <si>
    <t xml:space="preserve">SUPPLIER CODE OF CONDUCT 1. Introduction For the avoidance of doubt, compliance with the requirements of As an international tourism operator, DERTOUR Group is aware of </t>
  </si>
  <si>
    <t xml:space="preserve">https://www.dertour-group.com/wp-content/uploads/2022/12/DER-Touristik-Group-Policy-Statement-on-Child-Safeguarding.pdf</t>
  </si>
  <si>
    <t xml:space="preserve"> POLICY STATEMENT ON CHILD SAFEGUARDING As an international travel company and the tourism segment of vely reduce and eliminate them. A r</t>
  </si>
  <si>
    <t xml:space="preserve">https://www.dertour-group.com/wp-content/uploads/2023/01/REWE_Group_Grundsatzerklerung_A4_ENG_vf.pdf</t>
  </si>
  <si>
    <t xml:space="preserve">REWE GROUP Policy Statement 2 · Declaration of Principles Declaration of Principles · 3 </t>
  </si>
  <si>
    <t xml:space="preserve">https://s3.eu-west-1.amazonaws.com/images.cloud.kuoni.co.uk/Reports/KUONI%20IMPACT%20REPORT%20-%20FINAL.pdf</t>
  </si>
  <si>
    <t xml:space="preserve">https://www.dertour-group.com/wp-content/uploads/2024/01/DER-Touristik-Group-Animal-Welfare-Policy-Statement.pdf</t>
  </si>
  <si>
    <t xml:space="preserve"> ANIMAL WELFARE POLICY STATEMENT Sustainability is an integral element of the corporate strategy of Objectives of the Animal Welfare Policy </t>
  </si>
  <si>
    <t xml:space="preserve">https://s3.eu-west-1.amazonaws.com/images.cloud.kuoni.co.uk/DERTOUR%20Group_SCoC%202.0_ENG_final.pdf</t>
  </si>
  <si>
    <t xml:space="preserve">https://static.alpitour.it/dam/pdf/legal/modulo-informativo/decreto_legislativo_21_maggio_2018_n_62.pdf?_ga=2.2429616.1652600061.1631519589-1867181718.1630318527</t>
  </si>
  <si>
    <t xml:space="preserve">Documento1</t>
  </si>
  <si>
    <t xml:space="preserve">DECRETO LEGISLATIVO 21 maggio 2018, n. 62 Attuazione della direttiva (UE) 2015/2302 del Parlamento europeo e del Consiglio, del 25 novembre 2015, relativa ai pacchetti turistici e ai servizi turistici</t>
  </si>
  <si>
    <t xml:space="preserve">https://static.turisanda.it/dam/pdf/pdf-sito-alpitourworld/CODICE-ETICO-2025.pdf</t>
  </si>
  <si>
    <t xml:space="preserve">3 febbraio 2025 INDICE 01 PREMESSA 3 02 GUIDA ALL’USO DEL CODICE 5 Descrizione e destinatari del Codice Etico 6 Modalità di consultazione del Codice Eti</t>
  </si>
  <si>
    <t xml:space="preserve">https://static.turisanda.it/dam/pdf/pdf-sito-alpitourworld/CODICE-CONDOTTA-2025.pdf</t>
  </si>
  <si>
    <t xml:space="preserve"> C O D I C E D I C O N D O T TA ALPITOUR WORLD I L N O ST R O V I A G G I O. INSIEME. 3 febbraio 2025 SIAMO IL VIAGGIO CHE VOGLIAMO VEDERE NEL MONDO 3 INDICE </t>
  </si>
  <si>
    <t xml:space="preserve">https://static.alpitour.it/dam/pdf/legal/privacy/Informativa_Newsletter_sito_Alpitour_REV_2020_07_24.pdf</t>
  </si>
  <si>
    <t xml:space="preserve"> Informativa ex art. 13 del Regolamento UE 2016/679 (“Regolamento” o “GDPR”) Newsletter Ti informiamo che, ai sensi del Regolamento UE 2016/679 (infra: “Regolamento”), i tuoi Dati Personali saranno tr</t>
  </si>
  <si>
    <t xml:space="preserve">https://cdn.ideeperviaggiare.it/pdf/9%20luglio%202024_%20Comunicato%20Stampa%20Idee%20per%20Viaggiare_%20Sampdoria.pdf</t>
  </si>
  <si>
    <t xml:space="preserve"> IDEE PER VIAGGIARE VESTE LA MAGLIA DELLA SAMPDORIA Il tour operator e la squadra genovese annunciano un accordo di sponsorizzazione “back jersey” sino alla stagione 2026/2027, con diritto di prelazio</t>
  </si>
  <si>
    <t xml:space="preserve">https://document-tc.galaxy.tf/wdpdf-6jqw0zhvm8ghkzl6e895x8qkd/kai-menu.pdf</t>
  </si>
  <si>
    <t xml:space="preserve">Kai_Menu_7_Course_May 2026</t>
  </si>
  <si>
    <t xml:space="preserve"> 7 COURSE TASTING MENU 45++ PER PERSON AMUSE-BOUCHE CHILLED EDAMAME VELOUTÉ Silken Tamago Custard, Yuzu Espuma, &amp; Toasted Sesa</t>
  </si>
  <si>
    <t xml:space="preserve">https://media2.opentur.it/WEB/CHANNELS/VERATOUR/CMS/PDF/Informativa%20Whistleblowing%20REV_1.pdf</t>
  </si>
  <si>
    <t xml:space="preserve"> INFORMATIVA IN MATERIA DI TRATTAMENTO DEI DATI PERSONALI AI SENSI DEGLI ARTICOLI 13 E 14 DEL REGOLAMENTO (UE) 2016/679 IN RELAZIONE ALLE SEGNALAZIONI DI “WHISTLEBLOWING” La presente informativa viene</t>
  </si>
  <si>
    <t xml:space="preserve">https://media2.opentur.it/WEB/CHANNELS/VERATOUR/CMS/PDF/Procedura%20di%20Gestione%20delle%20Segnalazioni%20-%20Veratour_rev06.12%20internet.pdf</t>
  </si>
  <si>
    <t xml:space="preserve"> Procedura di Gestione delle Segnalazioni Veratour S.p.A. Data: 15/12/2023 Uso interno Titolo Procedura Gestione delle Segnalazioni – Veratour Versione </t>
  </si>
  <si>
    <t xml:space="preserve">https://media2.opentur.it/WEB/CHANNELS/VERATOUR/CMS/PDF/001%20Panorama%2010%20marzo%202021.pdf</t>
  </si>
  <si>
    <t xml:space="preserve"> Settimanale 080830 Veratour Settimanale 080830 Veratour Settimanale 080830 Veratour </t>
  </si>
  <si>
    <t xml:space="preserve">https://media2.opentur.it/WEB/CHANNELS/VERATOUR/CMS/PDF/003%20Avvenire%2027%20giugno%202019.pdf</t>
  </si>
  <si>
    <t xml:space="preserve"> Quotidiano 080830 Veratour </t>
  </si>
  <si>
    <t xml:space="preserve">https://media2.opentur.it/WEB/CHANNELS/VERATOUR/CMS/PDF/004%20Dove%2024%20giugno%202022.pdf</t>
  </si>
  <si>
    <t xml:space="preserve"> Trimestrale 07-2022 Pagina 6/17 Foglio 1 / 11 www.ecostampa.it I riço.noscimenti,dclta Fondazione europee' per. </t>
  </si>
  <si>
    <t xml:space="preserve">https://media2.opentur.it/WEB/CHANNELS/VERATOUR/CMS/PDF/002%20Italia%20Oggi%2016%20maggio%202020.pdf</t>
  </si>
  <si>
    <t xml:space="preserve"> Quotidiano 080830 Veratour Quotidiano 080830 Veratour </t>
  </si>
  <si>
    <t xml:space="preserve">https://media2.opentur.it/WEB/CHANNELS/VERATOUR/CMS/PDF/001%20Sole%2024%20Ore%2013%20marzo%202019.pdf</t>
  </si>
  <si>
    <t xml:space="preserve">https://media2.opentur.it/WEB/CHANNELS/VERATOUR/CMS/PDF/003%20Ansa%2020%20icembre%202021.pdf</t>
  </si>
  <si>
    <t xml:space="preserve"> 20-12-2021 Pagina Foglio 1/2 www.ecostampa.it CANALI ANSA Ambiente ANSA2030 AN</t>
  </si>
  <si>
    <t xml:space="preserve">https://media2.opentur.it/WEB/CHANNELS/VERATOUR/CMS/PDF/004%20Il%20Giornale%2022%20settembre%202019.pdf</t>
  </si>
  <si>
    <t xml:space="preserve">https://media2.opentur.it/WEB/CHANNELS/VERATOUR/CMS/PDF/002%20Confidenze%2016%20maggio%202023.pdf</t>
  </si>
  <si>
    <t xml:space="preserve"> Settimanale 16-05-2023 Pagina 80/81 Foglio 1/2 www.ecostampa.it IN VIAGGIO PER TE </t>
  </si>
  <si>
    <t xml:space="preserve">https://media2.opentur.it/WEB/CHANNELS/VERATOUR/CMS/PDF/001%20Panorama%2018%20marzo%202024.pdf</t>
  </si>
  <si>
    <t xml:space="preserve">https://media2.opentur.it/WEB/CHANNELS/VERATOUR/CMS/PDF/001%20Style%20Piccoli%205%20maggio%202023.pdf</t>
  </si>
  <si>
    <t xml:space="preserve"> Bimestrale 06-2023 Pagina 134/39 Foglio 1/6 www.ecostampa.it o gg~ </t>
  </si>
  <si>
    <t xml:space="preserve">https://media2.opentur.it/WEB/CHANNELS/VERATOUR/CMS/PDF/002%20Milano%20Finanza%2019%20aprile%202022.pdf</t>
  </si>
  <si>
    <t xml:space="preserve"> Quotidiano 19-04-2022 Pagina Foglio 11 1 MF www.ecostampa.it Veratour punta a 250 mili</t>
  </si>
  <si>
    <t xml:space="preserve">https://media2.opentur.it/WEB/CHANNELS/VERATOUR/CMS/PDF/001%20La%20Repubblica%204%20aprile%202022.pdf</t>
  </si>
  <si>
    <t xml:space="preserve"> Settimanale 04-04-2022 Pagina 29 NiREA la Repubblica Foglio 1 Affari&amp;Finanza </t>
  </si>
  <si>
    <t xml:space="preserve">https://static.alpitour.it/dam/pdf/last_POL01_Policy-Gestione-Risorse-Umane---Parit--di-Genere_V-1.0.pdf</t>
  </si>
  <si>
    <t xml:space="preserve"> LISTA DELLE VERSIONI Versione Data Motivazione 1.0 03/06/2024 Prima stesura Riferimenti • UNI/PdR 125:2022 Documento pubblicato sul sito web aziendale. Policy Gestione Risorse Umane - Parità Di Gener</t>
  </si>
  <si>
    <t xml:space="preserve">https://media2.opentur.it/WEB/CHANNELS/VERATOUR/CMS/PDF/002%20La%20Repubblica%2018%20marzo%202019.pdf</t>
  </si>
  <si>
    <t xml:space="preserve"> Settimanale 080830 Veratour Settimanale 080830 Veratour </t>
  </si>
  <si>
    <t xml:space="preserve">https://media2.opentur.it/WEB/CHANNELS/VERATOUR/CMS/PDF/002%20Donna%20Moderna%2018%20maggio%202023.pdf</t>
  </si>
  <si>
    <t xml:space="preserve"> Settimanale 18-05-2023 Pagina 86/89 Foglio 1/4 www.ecostampa.it 'ISOLA </t>
  </si>
  <si>
    <t xml:space="preserve">https://media2.opentur.it/WEB/CHANNELS/VERATOUR/CMS/PDF/002%20TG%20Com%2024%201%20luglio%202021.pdf</t>
  </si>
  <si>
    <t xml:space="preserve"> 080830 Veratour </t>
  </si>
  <si>
    <t xml:space="preserve">https://media.opentur.it/WEB/CHANNELS/VERATOUR/CMS/PDF/OCEANOINDIANO2026WEB270226.pdf</t>
  </si>
  <si>
    <t xml:space="preserve"> COLLANA EMOZIONE VERA 2026 OCEANO INDIANO SRI LANKA, MALDIVE, MAURITIUS, SEYCHELLES A L L A S C O P E R TA D E L L E M E R AV I G L I E D E L M O N D O . IL MONDO ATTRAZIONE IRRESISTIBILE. STATI UNIT</t>
  </si>
  <si>
    <t xml:space="preserve">http://media.opentur.it/WEB/CHANNELS/VERATOUR/CMS/PDF/MESSICO2026WEB080426.pdf</t>
  </si>
  <si>
    <t xml:space="preserve"> COLLANA EMOZIONE VERA 2026 MESSICO &amp; CARAIBI A L L A S C O P E R TA D E L L E M E R AV I G L I E D E L M O N D O . IL MONDO ATTRAZIONE IRRESISTIBILE. STATI UNITI &amp; CANADA, MESSICO, CARAIBI E CROCIERE</t>
  </si>
  <si>
    <t xml:space="preserve">https://media.opentur.it/WEB/CHANNELS/VERATOUR/CMS/PDF/LISTINOANTEPRIMA2027WEB240926.pdf</t>
  </si>
  <si>
    <t xml:space="preserve">LISTINO PREZZI VILLAGGI A N T E P R I M A 2 0 2 7 24 / 0 9 / 2 02 6 VILLAGGI L I S T I N O P R E Z Z I </t>
  </si>
  <si>
    <t xml:space="preserve">http://media.opentur.it/WEB/CHANNELS/VERATOUR/CMS/PDF/AFRICA2026WEB270226.pdf</t>
  </si>
  <si>
    <t xml:space="preserve"> COLLANA EMOZIONE VERA 2026 AFRICA SUDAFRICA, BOTSWANA, ZIMBABWE, NAMIBIA, TANZANIA, KENYA A L L A S C O P E R TA D E L L E M E R AV I G L I E D E L M O N D O . IL MONDO ATTRAZIONE IRRESISTIBILE. STAT</t>
  </si>
  <si>
    <t xml:space="preserve">https://media.opentur.it/WEB/CHANNELS/VERATOUR/CMS/PDF/ESTREMO-ORIENTE-2026-WEB-2026_04_28.pdf</t>
  </si>
  <si>
    <t xml:space="preserve"> COLLANA EMOZIONE VERA 2026 ESTREMO ORIENTE GIAPPONE, COREA DEL SUD, THAILANDIA, INDOCINA, INDONESIA &amp; MALESIA A L L A S C O P E R TA D E L L E M E R AV I G L I E D E L M O N D O . IL MONDO ATTRAZIONE</t>
  </si>
  <si>
    <t xml:space="preserve">https://media.opentur.it/WEB/CHANNELS/VERATOUR/CMS/PDF/ANTEPRIMAVILLAGGI2027WEB250926.pdf</t>
  </si>
  <si>
    <t xml:space="preserve"> REP. DOMINICANA MESSICO GIAMAICA IL MADE IN ITALY CON DESTINAZIONE MONDO. ITALIA BALEARI TURCHIA </t>
  </si>
  <si>
    <t xml:space="preserve">https://media.opentur.it/WEB/CHANNELS/VERATOUR/CMS/PDF/AURA_WELLNESS_RESORTS_070726WEB.pdf</t>
  </si>
  <si>
    <t xml:space="preserve">THAILANDIA I AURA WELLNESS RESORTS Dove il viaggio diventa benessere, e il benessere diventa consapevolezza. Una mappa globale del benessere. Aura Wellness Resort è una mappa internazionale del wellne</t>
  </si>
  <si>
    <t xml:space="preserve">http://media.opentur.it/WEB/CHANNELS/VERATOUR/CMS/PDF/EMIRATI2026WEB060326.pdf</t>
  </si>
  <si>
    <t xml:space="preserve"> COLLANA EMOZIONE VERA 2026 EMIRATI ARABI OMAN, QATAR, ARABIA SAUDITA A L L A S C O P E R TA D E L L E M E R AV I G L I E D E L M O N D O . IL MONDO ATTRAZIONE IRRESISTIBILE. STATI UNITI &amp; CANADA, MES</t>
  </si>
  <si>
    <t xml:space="preserve">https://static.alpitour.it/dam/pdf/legal/ALPITOUR--Informativa-prenota-il-tuo-consulente.pdf?_ga=2.249101319.1237793856.1632121847-1867181718.1630318527</t>
  </si>
  <si>
    <t xml:space="preserve"> Informativa ex art. 13 del Regolamento UE 2016/679 (“Regolamento” o “GDPR”) Prenota il tuo consulente La informiamo che, ai sensi del Regolamento UE 2016/679 (infra: “Regolamento”), i Tuoi Dati Perso</t>
  </si>
  <si>
    <t xml:space="preserve">https://media.opentur.it/WEB/CHANNELS/VERATOUR/CMS/PDF/LISTINOEDIZIONE2026WEB250926.pdf</t>
  </si>
  <si>
    <t xml:space="preserve">EDIZIONE 2026 LISTINO PREZZI I TALI A........................ PAG. 4 TURCHI A.................... PAG. 2 0 CI PRO........................ PAG. 2 4 G RECI A...................... PAG. 2 6 CAPO VE RDE..</t>
  </si>
  <si>
    <t xml:space="preserve">https://static.alpitour.it/dam/pdf/legal/ALPITOUR--Informativa-prenota-il-tuo-consulente.pdf?_ga=2.249101319.1237793856.1632121847-1867181718.1630318527&amp;amp;_gac=1.208939558.1631108288.EAIaIQobChMIi7_JqL_v8gIVAs13Ch2Wbg5cEAAYASAAEgIvrfD_BwE</t>
  </si>
  <si>
    <t xml:space="preserve">https://media2.opentur.it/WEB/CHANNELS/VERATOUR/CMS/PDF/REGLAZIO.REGISTRO_UFFICIALE.2022.0554173.pdf</t>
  </si>
  <si>
    <t xml:space="preserve">REGIONE.LAZIO.REGISTRO UFFICIALE.U.0554173.06-06-2022 AGENZIA REGIONALE DEL TURISMO Area Formazione, Professioni Turistiche e Tutela del Turista Sig.</t>
  </si>
  <si>
    <t xml:space="preserve">https://static.alpitour.it/dam/pdf/legal/ALPITOUR--Informativa-prenota-il-tuo-consulente.pdf?_ga=2.249101319.1237793856.1632121847-1867181718.1630318527&amp;_gac=1.208939558.1631108288.EAIaIQobChMIi7_JqL_v8gIVAs13Ch2Wbg5cEAAYASAAEgIvrfD_BwE</t>
  </si>
  <si>
    <t xml:space="preserve">http://media.opentur.it/WEB/CHANNELS/VERATOUR/CMS/IMAGES/BODYIMAGES//ALLEGATO_A_Modulo_Informativo_2025.pdf</t>
  </si>
  <si>
    <t xml:space="preserve">ALLEGATO A Modulo Informativo 2025</t>
  </si>
  <si>
    <t xml:space="preserve"> MODULO INFORMATIVO STANDARD PER CONTRATTI DI PACCHETTO TURISTICO La combinazione di servizi turistici che vi viene proposta è un pacchetto ai sensi della Direttiva (UE) 2015/2302. Pertanto, beneficer</t>
  </si>
  <si>
    <t xml:space="preserve">https://media2.opentur.it/WEB/CHANNELS/VERATOUR/CMS/PDF/CONDIZIONI-GENERALI-WEB_2025_05_16.pdf</t>
  </si>
  <si>
    <t xml:space="preserve">CONDIZIONI GENERALI CONTRATTO DI VENDITA DI PACCHETTI TURISTICI CONTENUTO DEL CONTRATTO DI 2) pacchetto: la combinazione di almeno due a scegliere tra una selezione di tipi diversi di servizi informaz</t>
  </si>
  <si>
    <t xml:space="preserve">https://media2.opentur.it/WEB/CHANNELS/VERATOUR/CMS/PDF/VERAEXTRA%20%20Pol%2039987Q%20-%20Set%20Informativo%2001.05.2025.pdf</t>
  </si>
  <si>
    <t xml:space="preserve"> PRODOTTO VIAGGI QUESTIONARIO DI COERENZA DEL CONTRATTO PROPOSTO Gentile Cliente, il presente questionario ha lo scopo di acquisire, nel Suo interesse, informazioni utili a valutare le Sue richieste e</t>
  </si>
  <si>
    <t xml:space="preserve">https://media2.opentur.it/WEB/CHANNELS/VERATOUR/CMS/PDF/Vera_Unlimited_Pol_42315Q_Set_Informativo_01_10_26.pdf</t>
  </si>
  <si>
    <t xml:space="preserve">Europ Assistance is now Redion New name, same care MyMemo Veratour polizza 42315Q CODICE IDENTIFICATIVO: VERAU + N° PRATICA Con la polizza Vera Unlimited le garanzie Assistenza e Spese Mediche già inc</t>
  </si>
  <si>
    <t xml:space="preserve">https://media2.opentur.it/WEB/CHANNELS/VERATOUR/CMS/PDF/VERAASSISTANCE-Pol%2039985Q-Set-Informativo-2025_05_01.pdf</t>
  </si>
  <si>
    <t xml:space="preserve">'- - ATTESTAZIONE DI CONFORMITA’ DEL PRODOTTO ASSICURATIVO POLIZZA 39985Q Il pacchetto turistico comprende un prodotto assicurativo a copertura dei seguenti rischi: - annullamento viaggio - indennizzo </t>
  </si>
  <si>
    <t xml:space="preserve">https://media2.opentur.it/WEB/CHANNELS/VERATOUR/CMS/PDF/Vera-Pet-Pol-41387Q-Set-Informativo-01_10_26.pdf</t>
  </si>
  <si>
    <t xml:space="preserve">Europ Assistance is now Redion New name, same care MyMemo Veratour polizza 41387Q CODICE IDENTIFICATIVO: VERPT + N° PRATICA In caso di Sinistro Se hai bisogno di utilizzare le garanzie previste in pol</t>
  </si>
  <si>
    <t xml:space="preserve">https://media2.opentur.it/WEB/CHANNELS/VERATOUR/CMS/PDF/VERATOP%20Pol%2039984Q%20-%20Set%20Informativo%20-%2001.05.2025.pdf</t>
  </si>
  <si>
    <t xml:space="preserve">'- - • • • • • • PRODOTTO VIAGGI QUESTIONARIO DI COERENZA DEL CONTRATTO PROPOSTO Gentile Cliente, il presente questionario ha lo scopo di acquisire, nel Suo interesse, informazioni utili a valutar</t>
  </si>
  <si>
    <t xml:space="preserve">https://media2.opentur.it/WEB/CHANNELS/VERATOUR/CMS/PDF/VeraAssistance-42541Q_Set_Informativo-01_10_26.pdf</t>
  </si>
  <si>
    <t xml:space="preserve">Europ Assistance is now Redion New name, same care MyMemo Veratour polizza 42541Q CODICE IDENTIFICATIVO: VEROB + N° PRATICA In caso di Sinistro Se hai bisogno di utilizzare le garanzie previste in pol</t>
  </si>
  <si>
    <t xml:space="preserve">https://media2.opentur.it/WEB/CHANNELS/VERATOUR/CMS/PDF/VERAUNLIMITED%20-Pol-42315Q-Set-informativo-2025_05_01.pdf</t>
  </si>
  <si>
    <t xml:space="preserve">'- - • • • • • • PRODOTTO VIAGGI QUESTIONARIO DI COERENZA DEL CONTRATTO PROPOSTO Gentile Cliente, il presente questionario ha lo scopo di acquisire, nel Suo interesse, informazioni utili a valutare</t>
  </si>
  <si>
    <t xml:space="preserve">https://media2.opentur.it/WEB/CHANNELS/VERATOUR/CMS/PDF/Dichiarazione_Accessibilita_20260918.pdf</t>
  </si>
  <si>
    <t xml:space="preserve">Veratour S.p.A. si impegna a rendere il proprio sito web accessibile, in conformità alla Direttiva (UE) 2019/882 (“European Accessibility Act”) e alle WCAG 2.1, livello AA. STATO DI CONFORMITA' Il sit</t>
  </si>
  <si>
    <t xml:space="preserve">https://static.alpitour.it/dam/pdf/legal/informative-privacy/Informativa-Chat-Preventivo_Form_vers.1_19.07.23.pdf</t>
  </si>
  <si>
    <t xml:space="preserve"> Informativa ex art. 13 Regolamento UE 2016/679 (“Regolamento” o “GDPR”) Preventivo – Canale Form (Sito) Ti informiamo che, ai sensi dell’art. 13 del Regolamento UE 2016/679 (di seguito, “Regolamento”</t>
  </si>
  <si>
    <t xml:space="preserve">https://media2.opentur.it/WEB/CHANNELS/VERATOUR/CMS/PDF/Informativa_gestione_pacchetto_turistico_20230919.pdf</t>
  </si>
  <si>
    <t xml:space="preserve"> 00128 ROMA INFORMATIVA PRIVACY AI SENSI DEGLI ARTT. 13 E 14 DEL REGOLAMENTO V.le Eroi di Rodi, 254 06.500.661 tel (UE) 2016/679 NELL’AMBITO DELLA GESTIONE DEL PACCHETTO TURISTICO 06.500.66.431 fax Uf</t>
  </si>
  <si>
    <t xml:space="preserve">https://media2.opentur.it/WEB/CHANNELS/VERATOUR/CMS/PDF/Informativa_Contact_Center_Veratour_20230919.pdf</t>
  </si>
  <si>
    <t xml:space="preserve"> 00128 ROMA INFORMATIVA PRIVACY AI SENSI DEGLI ARTT.13 E 14 DEL REGOLAMENTO (UE) V.le Eroi di Rodi, 254 06.500.661 tel n. 2016/679 PER IL SERVIZIO CONTACT CENTER DI VERATOUR 06.500.66</t>
  </si>
  <si>
    <t xml:space="preserve">https://static.turisanda.it/dam/turisanda.it/assicurazioni/2026/pdf/ModTO23AL301ed0226-IndGrpLeisureMA_SP.pdf</t>
  </si>
  <si>
    <t xml:space="preserve"> Modulo da inviare a mad.polizze@alpitourworld.it PRODOTTO VIAGGI </t>
  </si>
  <si>
    <t xml:space="preserve">https://static.alpitour.it/dam/pdf/GUTE/Convenzioni-corporate-benefits.pdf</t>
  </si>
  <si>
    <t xml:space="preserve"> Con piacere, comunichiamo che è stata attivata per i dipendenti la convenzione con Gruppo Alpitour con i seguenti marchi: Sentirsi apprezzati è importante, per questo Alpitour World riserva condizion</t>
  </si>
  <si>
    <t xml:space="preserve">https://eu-assets.contentstack.com/v3/assets/blte218090c2a6fb1e2/blt6940ce5c08850ea9/65a4e84a1fa86b040a87c526/Checkliste_Packliste_Elternzeitreise.pdf</t>
  </si>
  <si>
    <t xml:space="preserve">WAS MUSS MIT? PACKLISTE FÜR EURE ELTERNZEITREISE 1 KLEIDUNG 2 DOKUMENTE Die Kleidung ist abhängig Reisepass von eurem Reiseziel und Impfpass eurer Reiseart. Übt euch in diesem Punkt in Krankenkassenka</t>
  </si>
  <si>
    <t xml:space="preserve">https://eu-assets.contentstack.com/v3/assets/blt7d97d569bd055024/bltf42d28269c08ddf4/691de471e4a3b02ccf050402/AGB_ITS.pdf</t>
  </si>
  <si>
    <t xml:space="preserve">2026 · REISEBEDINGUNGEN Reisebedingungen der DERTOUR Deutschland GmbH • entweder die Änderung anzunehmen 6. Nicht in Anspruch genommene Leistung Die nachfolgenden Bestimmungen werden, soweit </t>
  </si>
  <si>
    <t xml:space="preserve">https://eu-assets.contentstack.com/v3/assets/blt7d97d569bd055024/blt821eb8e8baaa52c4/AGB_DER.pdf</t>
  </si>
  <si>
    <t xml:space="preserve">Reisebedingungen der DERTOUR Deutschland GmbH, Stand: Mai 2026 Inhalt Reisebedingungen der DERTOUR Deutschland GmbH ............................................................... 3 1. Abschluss des R</t>
  </si>
  <si>
    <t xml:space="preserve">https://eu-assets.contentstack.com/v3/assets/blt7d97d569bd055024/blt024fe55184826e16/691de471811c07020e3c0131/AGB_MWR.pdf</t>
  </si>
  <si>
    <t xml:space="preserve">Reisebedingungen der DERTOUR Deutschland GmbH, Stand: August 2025 Inhalt Reisebedingungen der DERTOUR Deutschland GmbH ............................................................... 2 1. Abschluss de</t>
  </si>
  <si>
    <t xml:space="preserve">https://www.fticonsulting.com/-/media/files/insights/articles/2025/sep/what-brand-destiny.pdf</t>
  </si>
  <si>
    <t xml:space="preserve">What is Your Brand Destiny? Omnichannel may not be right for all beauty brands1 Study Synopsis Channel positioning Channel positioning is a Channel of discovery Prestige brands lose often defines bran</t>
  </si>
  <si>
    <t xml:space="preserve">https://www.dertour-group.com/wp-content/uploads/2024/01/DER-Touristik-Group-Grundsatzerklaerung-zum-Tierschutz.pdf</t>
  </si>
  <si>
    <t xml:space="preserve"> GRUNDSATZERKLÄRUNG ZUM TIERSCHUTZ Nachhaltigkeit ist ein wesentlicher Teil der Unternehmensstrategie Ziele der Tierschutzrichtlinie </t>
  </si>
  <si>
    <t xml:space="preserve">https://www.fticonsulting.com/-/media/files/insights/articles/2025/sep/what-brand-destiny.pdf?rev=708871a190114295ba964463091f10dd</t>
  </si>
  <si>
    <t xml:space="preserve">https://www.fticonsulting.com/spain/-/media/files/insights/white-papers/2026/jan/ai-buildout-how-next-gen-compute-reshaping-global-datacenter-market.pdf?rev=-1</t>
  </si>
  <si>
    <t xml:space="preserve">The AI Buildout HOW NEXT-GEN COMPUTE IS RESHAPING THE GLOBAL DATACENTER MARKET Executive Summary Artificial intelligence (“AI”) is accelerating a structural shift (“FLAP-D”) is redirecting investment </t>
  </si>
  <si>
    <t xml:space="preserve">https://www.fticonsulting.com/-/media/files/insights/brochure/2024/feb/ma-disputes-brochure.pdf</t>
  </si>
  <si>
    <t xml:space="preserve">M&amp;A Disputes Brochure EXPERT ADVICE FOR MANAGING DEAL VALUE AND M&amp;A DISPUTES POST-COMPLETION Introduction FTI Consulting’s M&amp;A Disputes group brings together a unique combination of multi- disciplinar</t>
  </si>
  <si>
    <t xml:space="preserve">https://eu-assets.contentstack.com/v3/assets/blte218090c2a6fb1e2/blt29d737233395095d/AGB_DERTOUR_Sports.pdf</t>
  </si>
  <si>
    <t xml:space="preserve">REISEBEDINGUNGEN DER DERTOUR DEUTSCHLAND GMBH Die nachfolgenden Bestimmungen werden, soweit wirksam vereinbart, Inhalt des zwischen Ihnen Bei kurzfristigen Flugbuchungen kann im Ein- Die Entschädigung</t>
  </si>
  <si>
    <t xml:space="preserve">https://malediven.de/wp-content/uploads/2026/08/Tsunami-Heilbronner-Stimme-2005.pdf</t>
  </si>
  <si>
    <t xml:space="preserve">Alt - Zeitungsartikel Babynahrung und -schuhe fliegen nun auf die Malediven</t>
  </si>
  <si>
    <t xml:space="preserve">https://www.fticonsulting.com/-/media/files/us-files/insights/brochure/2021/physician-compensation-brochure.pdf?rev=f75c8bf7d4194fccaca5e5a15d9ff1d8</t>
  </si>
  <si>
    <t xml:space="preserve">FTI CONSULTING IMPLEMENTING AN INNOVATIVE APPROACH TO PHYSICIAN COMPENSATION Implementing an Innovative Approach to Physician Compensation The healthcare landscape is rapidly changing, driven by regul</t>
  </si>
  <si>
    <t xml:space="preserve">https://malediven.de/wp-content/uploads/2026/08/Bild-der-Frau_Juni-Juli-2014.pdf</t>
  </si>
  <si>
    <t xml:space="preserve">https://malediven.de/wp-content/uploads/2026/08/Special-Destination-Interview-Sabine-Beyer.pdf</t>
  </si>
  <si>
    <t xml:space="preserve">HOLIDAYS MADE WITH LOVE Die Malediven, das sind Inselwelten, von denen wir träumen. Ein Erlebnis mit vielen Glücksmomenten. Erfüllt von Liebe und Schönheit. Einfach nur sein. Einfach gesagt: ankommen,</t>
  </si>
  <si>
    <t xml:space="preserve">https://malediven.de/wp-content/uploads/2026/08/Season-Ausgabe-3_2012-Essen-mit-Aussicht.pdf</t>
  </si>
  <si>
    <t xml:space="preserve">https://malediven.de/wp-content/uploads/2026/08/Season_Ausgabe2_2012-Einmal-ins-Paradies-bitte.pdf</t>
  </si>
  <si>
    <t xml:space="preserve">https://malediven.de/wp-content/uploads/2026/08/Season_Ausgabe-4_2012-Alleine-reisen.pdf</t>
  </si>
  <si>
    <t xml:space="preserve">https://malediven.de/wp-content/uploads/2026/08/Wirtschaftsstimme-2013.pdf</t>
  </si>
  <si>
    <t xml:space="preserve">176977_18</t>
  </si>
  <si>
    <t xml:space="preserve">20 26. Februar 2013 | Nr. 1 Journal: Wirtschaft ist mehr Standpunkt Netzwerke sind wichtig Gründer und Einzelunternehmer haben oft nur ein eingeschränktes Marketing-Budget zur Verfügung. Inserate oder</t>
  </si>
  <si>
    <t xml:space="preserve">https://malediven.de/wp-content/uploads/2026/08/Wirtschaftswoche-8.-Juni-2009.pdf</t>
  </si>
  <si>
    <t xml:space="preserve">Unbenannt-1</t>
  </si>
  <si>
    <t xml:space="preserve">https://malediven.de/wp-content/uploads/2026/05/Stop_Over_Reisen_Katalog_2026_Screen.pdf</t>
  </si>
  <si>
    <t xml:space="preserve">SEE YOU IN PARADISE SEN REI · T R H V E OUR PHILOSOPHY </t>
  </si>
  <si>
    <t xml:space="preserve">https://malediven.de/wp-content/uploads/2025/09/Stop_Over_Reisen_Katalog.pdf</t>
  </si>
  <si>
    <t xml:space="preserve">Untitled</t>
  </si>
  <si>
    <t xml:space="preserve"> SEN REI · T R H E V OUR PHILOSOPHY E O </t>
  </si>
  <si>
    <t xml:space="preserve">https://malediven.de/wp-content/uploads/2025/05/Stop_Over_Reisen_Katalog_2025-1.pdf</t>
  </si>
  <si>
    <t xml:space="preserve"> SEN REI · T R H V E OUR PHILOSOPHY </t>
  </si>
  <si>
    <t xml:space="preserve">https://malediven.de/wp-content/uploads/2024/06/Stop_Over_Reisen_Katalog_2024_gesamt_Doppelseiten.pdf</t>
  </si>
  <si>
    <t xml:space="preserve"> FECT IS ER LA P N E D H ARS · T · M 35 A</t>
  </si>
  <si>
    <t xml:space="preserve">https://malediven.de/wp-content/uploads/2024/06/Stop_Over_Reisen_Katalog_2024_gesamt_Einzelseiten.pdf</t>
  </si>
  <si>
    <t xml:space="preserve">https://malediven.de/wp-content/uploads/2024/02/Gaestebuch_web.pdf</t>
  </si>
  <si>
    <t xml:space="preserve">https://malediven.de/wp-content/uploads/2023/09/AU23-0309-Stop-Over-Reisen-Katalog-2023_WEB.pdf</t>
  </si>
  <si>
    <t xml:space="preserve"> OUR FEELOSOPHY Wenn wir der Welt mit offenen Augen, Armen und Herzen begegnen, dann offenbart sie uns ihre wunderbare Schönheit. Und ihre schönsten Wunder. Eine atemberaubende Vielfalt an healing pla</t>
  </si>
  <si>
    <t xml:space="preserve">https://www.fticonsulting.com/-/media/files/us-files/insights/articles/2020/dec/hydrogen-realistic-plan-deliver-europes-ambitious-strategy.pdf?rev=0058aa0c8aaf45db8c2d923353d85fa7</t>
  </si>
  <si>
    <t xml:space="preserve"> ARTICLE HYDROGEN: A realistic plan to deliver on Europe’s ambitious strategy After a few false starts, the current momentum for hydrogen is unprecedented in the technology’</t>
  </si>
  <si>
    <t xml:space="preserve">https://www.airtours.de/wp-content/uploads/2026/07/2026066_ATI_Mediabooklet_2026_27_ENG.pdf</t>
  </si>
  <si>
    <t xml:space="preserve">A JOINT MARKETING PARTNERSHIP FOR SUCCESS. MEDIA DATA 2026/2027 1 airtours, TUI Deutschland GmbH‘s luxury travel brand, facilitates exclusive and bespoke travel experiences, standing for: n individual</t>
  </si>
  <si>
    <t xml:space="preserve">https://www.airtours.de/wp-content/uploads/2025/12/constance-50-ans-horizonal-1.pdf</t>
  </si>
  <si>
    <t xml:space="preserve">constance 50 ans</t>
  </si>
  <si>
    <t xml:space="preserve">https://www.airtours.de/wp-content/uploads/2026/07/2026066_ATI_Mediabooklet_2026_27_D.pdf</t>
  </si>
  <si>
    <t xml:space="preserve">PARTNERSCHAFTLICH GEMEINSAM VERMARKTEN. MEDIADATEN 2026/2027 1 airtours, die Luxusreisemarke der TUI Deutschland GmbH ermöglicht exklusive und an individuelle Wünsche angepasste Reiseerlebnisse und st</t>
  </si>
  <si>
    <t xml:space="preserve">https://www.airtours.de/wp-content/uploads/2025/09/AusfuehrlBuchungs-Versbed_Version83.pdf</t>
  </si>
  <si>
    <t xml:space="preserve">Version 83 Gültig für Neubuchungen ab 01.10.2025 Buchungs- und Versicherungsbedingungen n Ausführliche Buchungsbedingungen der TUI Deutschland GmbH n Versicherungsbedingungen für TUI, airtours und l</t>
  </si>
  <si>
    <t xml:space="preserve">https://www.airtours.de/wp-content/uploads/2025/09/2025049_ATI_Mediabooklet_2025_26_ENG.pdf</t>
  </si>
  <si>
    <t xml:space="preserve">A JOINT MARKETING PARTNERSHIP FOR SUCCESS. MEDIA DATA 2025/2026 1 airtours, TUI Deutschland GmbH‘s luxury travel brand, facilitates exclusive and bespoke travel experiences, standing for: n individual</t>
  </si>
  <si>
    <t xml:space="preserve">https://www.airtours.de/wp-content/uploads/2025/09/2025049_ATI_Mediabooklet_2025_26_D.pdf</t>
  </si>
  <si>
    <t xml:space="preserve">PARTNERSCHAFTLICH GEMEINSAM VERMARKTEN. MEDIADATEN 2025/2026 1 airtours, die Luxusreisemarke der TUI Deutschland GmbH ermöglicht exklusive und an individuelle Wünsche angepasste Reiseerlebnisse und st</t>
  </si>
  <si>
    <t xml:space="preserve">https://www.airtours.de/wp-content/uploads/2025/07/AusfuehrlBuchungs-Versbed_Version82.pdf</t>
  </si>
  <si>
    <t xml:space="preserve">Version 82 Gültig für Neubuchungen ab 20.07.2025 Buchungs- und Versicherungsbedingungen n Ausführliche Buchungsbedingungen der TUI Deutschland GmbH n Versicherungsbedingungen für TUI, airtours und l</t>
  </si>
  <si>
    <t xml:space="preserve">https://www.airtours.de/wp-content/uploads/2025/01/Versicherungsbest_tigung_airtours-CARD_Reisen_ab_01.11.2024.pdf</t>
  </si>
  <si>
    <t xml:space="preserve">VERSICHERUNGSBESTÄTIGUNG ZUR AIRTOURS CARD gültig für alle Anreisen ab 01.11.2024 – Versicherungsschein-Nummer: DE410000329 Die airtours CARD Versicherungen gelten für Reisen, die Sie bei einem der fo</t>
  </si>
  <si>
    <t xml:space="preserve">https://www.airtours.de/wp-content/uploads/2025/01/Allianz_Abwicklungsformular_Umbuchungsgeb_hren-Versicherung-1.pdf</t>
  </si>
  <si>
    <t xml:space="preserve"> Schadennummer I I I I I I I I I I I Abwicklungsformul</t>
  </si>
  <si>
    <t xml:space="preserve">https://www.airtours.de/wp-content/uploads/2024/12/Eroeffnung-erster-airtours-Travel-Boutique-auf-Mallorca.pdf</t>
  </si>
  <si>
    <t xml:space="preserve"> Presse-Information Hafen für Reiseträume: Mallorcas erste airtours travel boutique in Port Andratx eröffnet • Steffen Boehnke präsentiert innovatives airtou</t>
  </si>
  <si>
    <t xml:space="preserve">https://www.airtours.de/wp-content/uploads/2024/12/Pressemitteilung_20240919.pdf</t>
  </si>
  <si>
    <t xml:space="preserve">[InternetShortcut] URL=https://www.tuigroup.com/damfiles/default/tuigroup-15/de/medien/PDF- Pressemitteilungen/2024/2024_09_18_200-Mal_mehr_Luxus/Pressemeldung-airtours- Winter-2024-25.pdf-6350ef43a34</t>
  </si>
  <si>
    <t xml:space="preserve">https://www.airtours.de/wp-content/uploads/2024/12/Pressemitteilung_20240617.pdf</t>
  </si>
  <si>
    <t xml:space="preserve">[InternetShortcut] URL=https://www.tuigroup.com/damfiles/default/tuigroup-15/de/medien/PDF- Pressemitteilungen/2024/2024-06-17-airtours/airtours-erweitert-Luxusangebot.pdf- b68f765558a8c1b427b5b6ad156</t>
  </si>
  <si>
    <t xml:space="preserve">https://www.airtours.de/wp-content/uploads/2024/12/Pressemeldung-PDF-1.pdf</t>
  </si>
  <si>
    <t xml:space="preserve">[InternetShortcut] URL=https://www.tuigroup.com/damfiles/default/tuigroup-15/de/medien/PDF- Pressemitteilungen/2024/2024-03-06-airtours-trend-zum-luxusurlaub/airtours--- ITB-2024.pdf-31d24088ce858a3af</t>
  </si>
  <si>
    <t xml:space="preserve">https://www.airtours.de/wp-content/uploads/2024/12/Pressemeldung-PDF.pdf</t>
  </si>
  <si>
    <t xml:space="preserve">[InternetShortcut] URL=https://www.tuigroup.com/damfiles/default/tuigroup-15/de/medien/PDF- Pressemitteilungen/2023/2023-11-30-airtours-schaerft-sein-profil/H-ouml- herpositionierung-airtours.pdf-4b91</t>
  </si>
  <si>
    <t xml:space="preserve">https://www.airtours.de/wp-content/uploads/2024/12/Pressemeldung_20230908.pdf</t>
  </si>
  <si>
    <t xml:space="preserve">[InternetShortcut] URL=https://www.tuigroup.com/damfiles/default/tuigroup-15/de/medien/PDF- Pressemitteilungen/2023/2023-09-08-Airtours-einmalige-erlebnisse-in-der-wildnis- von-alaska/airtours---Winte</t>
  </si>
  <si>
    <t xml:space="preserve">https://www.airtours.de/wp-content/uploads/2024/12/Pressemeldung_20230824.pdf</t>
  </si>
  <si>
    <t xml:space="preserve">[InternetShortcut] URL=https://www.tuigroup.com/damfiles/default/tuigroup-15/de/medien/PDF- Pressemitteilungen/2023/2023-08-24-airtours-meldung/Eventreihe-airtours-im- November.pdf-48650c8c9408ebf8368</t>
  </si>
  <si>
    <t xml:space="preserve">https://www.airtours.de/wp-content/uploads/2024/12/Pressemeldung_20230321.pdf</t>
  </si>
  <si>
    <t xml:space="preserve">[InternetShortcut] URL=https://www.tuigroup.com/damfiles/default/tuigroup-15/de/medien/Images- Pressemitteilung/2023/2023-03-21-airtours-luxuskreuzfahrten/PDF/airtours--- Luxuskreuzfahrten-2023.pdf-2e</t>
  </si>
  <si>
    <t xml:space="preserve">https://www.airtours.de/wp-content/uploads/2024/12/presse_20221124.pdf</t>
  </si>
  <si>
    <t xml:space="preserve">[InternetShortcut] URL=https://www.tuigroup.com/damfiles/default/tuigroup-15/de/medien/Images- Pressemitteilung/2022/2022-11-24-tui-deutschlands-erste-airtours-travel-boutique- eroeffnet/PDF/airtours-</t>
  </si>
  <si>
    <t xml:space="preserve">https://www.airtours.de/wp-content/uploads/2024/12/Pressemeldung_20210602.pdf</t>
  </si>
  <si>
    <t xml:space="preserve">[InternetShortcut] URL=https://www.tuigroup.com/damfiles/default/presse/presseinformationen/ deutschland-meldungen/2021/Juni/2_airtours/airtours-kreuzfahrt-kombination-in- griechenland.pdf-a54894cfeea</t>
  </si>
  <si>
    <t xml:space="preserve">https://www.airtours.de/wp-content/uploads/2024/09/airtours_-friends_Online_Proposal-2025.final_.pdf</t>
  </si>
  <si>
    <t xml:space="preserve">Proposal 2024/2025 DEAR VALUED PARTNERS! airtours &amp; friends is committed to success in luxury sales. With 2.900 registered members in Germany, Austria, Eastern Europe and Switzerland, the training aca</t>
  </si>
  <si>
    <t xml:space="preserve">https://www.airtours.de/wp-content/uploads/2024/01/TUI_PDF_Datenschutz_Anhang_Cookie_Mai_2018.pdf</t>
  </si>
  <si>
    <t xml:space="preserve">Anhang zum Datenschutzhinweis Letzte Aktualisierung: Mai 2018 COOKIE-HINWEIS Über Cookies und ähnliche Technologien Cookies sind kleine Datendateien, die es einer Webseite erlauben, eine Reihe von Dat</t>
  </si>
  <si>
    <t xml:space="preserve">https://www.airtours.de/wp-content/uploads/2024/04/Datenschutzhinweis_TUI_Deutschland_GmbH_Stand_042024.pdf</t>
  </si>
  <si>
    <t xml:space="preserve">TUI Deutschland GmbH Version: April 2024 DATENSCHUTZHINWEIS Trusted. Unique. Inspiring. Wir bei TUI schaffen unvergessliche Momente für unsere Kunden weltweit und lassen Ihre Träume wahr werden. Ein v</t>
  </si>
  <si>
    <t xml:space="preserve">https://www.airtours.de/wp-content/uploads/2023/03/airtours_CARD_Versicherungsbestaetigung-Maerz-2023.pdf</t>
  </si>
  <si>
    <t xml:space="preserve">VERSICHERUNGSBESTÄTIGUNG zur airtours CARD Stand: Januar 2023 Versicherungsschutz besteht für Reisen des Inhabers einer airtours CARD (mit Versicherung), die bei den folgenden Veranstaltern gebucht, m</t>
  </si>
  <si>
    <t xml:space="preserve">https://www.airtours.de/wp-content/uploads/2022/08/Schadensanzeige_RR_RAB_Versicherung.pdf</t>
  </si>
  <si>
    <t xml:space="preserve">schadenanzeige_reiseruecktritt_und_reiseabbruch_versicherung.pdf</t>
  </si>
  <si>
    <t xml:space="preserve">https://www.airtours.de/wp-content/uploads/2022/08/Schadensanzeige_Corona_Zusatzschutz.pdf</t>
  </si>
  <si>
    <t xml:space="preserve">RRV Schadenanzeige</t>
  </si>
  <si>
    <t xml:space="preserve"> ➔ ➔ ➔ ➔ ➔         </t>
  </si>
  <si>
    <t xml:space="preserve">https://www.airtours.de/wp-content/uploads/2021/09/Schadenmeldung_Reiseunfall-Versicherung.pdf</t>
  </si>
  <si>
    <t xml:space="preserve">Schadennummer I I I I I I I I I I Schadenmeldung AWP P&amp;C S.A., Niederlassung für Deutschland </t>
  </si>
  <si>
    <t xml:space="preserve">https://www.airtours.de/wp-content/uploads/2022/05/ati_Card_Versbest.pdf</t>
  </si>
  <si>
    <t xml:space="preserve">2021088_ati_Card_Versbest_NeuKd.indd - airtours_CARD_Versicherungsbest__tigung.pdf</t>
  </si>
  <si>
    <t xml:space="preserve">https://www.airtours.de/wp-content/uploads/2021/09/Schadenmeldung_Reiseruecktritt_und_Reiseabbruch_Versicherung.pdf</t>
  </si>
  <si>
    <t xml:space="preserve"> SCHADENANZEIGE Reise-Rücktrittskosten- und Reiseabbruch-Versicherung Wenn Sie aus Ihrer Reiseversicherung Ansprüche geltend machen, benutzen Sie bitte das nachfolgende Formular. Um Verzögerungen zu v</t>
  </si>
  <si>
    <t xml:space="preserve">https://www.fticonsulting.com/-/media/files/us-files/insights/brochure/2022/jan/physician-alignment-engagement.pdf?rev=9caf9c4b31e445caa433d7ca5f93fdc8</t>
  </si>
  <si>
    <t xml:space="preserve">Physician Alignment and Engagement HARNESSING RETURN ON INVESTMENT (ROI) THROUGH CHANGE MANAGEMENT Introduction For healthcare organizations of all types </t>
  </si>
  <si>
    <t xml:space="preserve">https://www.airtours.de/wp-content/uploads/2021/09/Schadenmeldung_Reisegepäck_Versicherung.pdf</t>
  </si>
  <si>
    <t xml:space="preserve">https://www.fticonsulting.com/-/media/files/insights/articles/2024/may/restructuring-activity-stays-elevated-even-recession-seems-less-likely.pdf?rev=1c4bd3f375c74456a3a0ebca932e068f</t>
  </si>
  <si>
    <t xml:space="preserve">Restructuring Activity Stays Elevated Even as Recession Seems Less Likely It is impossible to reflect on the current state of the U.S. economy without recognizing how off the mark recession calls have</t>
  </si>
  <si>
    <t xml:space="preserve">https://www.airtours.de/wp-content/uploads/2021/09/Schadenmeldung_Reise_Krankenversicherung.pdf</t>
  </si>
  <si>
    <t xml:space="preserve">https://www.fticonsulting.com/-/media/files/insights/articles/2026/aug/rebuilding-investor-confidence-after-shock-events.pdf?rev=2e5d5faa424e4d7fbef1d21b8f142f23</t>
  </si>
  <si>
    <t xml:space="preserve">Rebuilding Investor Confidence After Shock Events Why Middle East governments must protect existing capital before seeking new investments August 2026 Most governments respond to in</t>
  </si>
  <si>
    <t xml:space="preserve">https://cdn.sanity.io/files/b6xulh2p/production/3f1f37b13fc33d3602d340e7025f1fc3079c7a95.pdf</t>
  </si>
  <si>
    <t xml:space="preserve">https://www.tropical-islands.de/content/dam/tib/documents/news/Sperrung%20der%20Rezeption%20DEv2.pdf</t>
  </si>
  <si>
    <t xml:space="preserve">Liebe Gäste, ab dem 20. April 2026 starten wir die Renovierungsarbeiten des Front Office Bereiches, die voraussicht- lich bis zum 30. Juni 2026 andauern. Während der gesamten Bauphase sorgen wir dafür</t>
  </si>
  <si>
    <t xml:space="preserve">https://www.airtours.de/wp-content/uploads/2021/09/Formular_zum_Umbuchungsgebührenschutz.pdf</t>
  </si>
  <si>
    <t xml:space="preserve"> ABWICKLUNGSFORMULAR Umbuchungsgebührenschutz Wenn Sie aus Ihrer Reiseversicherung Ansprüche geltend machen, benutzen Sie bitte das nachfolgende Formular. Um Verzögerungen zu vermeiden, bitten wir Sie</t>
  </si>
  <si>
    <t xml:space="preserve">https://cdn.sanity.io/files/b6xulh2p/production/ae99cbeb1d50782b48b5b4b5625ba04301160daf.pdf</t>
  </si>
  <si>
    <t xml:space="preserve"> Presse-Information Once in a lifetime: airtours Luxuskreuzfahrten mit Erlebnisgarantie  Jeder vierte airtours Gast bucht eine Expeditionskreuzfahrt  Außergewö</t>
  </si>
  <si>
    <t xml:space="preserve">https://www.fticonsulting.com/-/media/files/insights/articles/2023/nov/latin-american-ma-activity-q3-2023.pdf</t>
  </si>
  <si>
    <t xml:space="preserve">Latin American M&amp;A Activity Deal Activity Plummets in the First Three Quarters of 2023 EXECUTIVE SUMMARY Transaction volume declined by 49.5% in the year-to-date period ended September 2023 (“YTD-23”)</t>
  </si>
  <si>
    <t xml:space="preserve">https://www.airtours.de/wp-content/uploads/2021/08/HMR_Schadenanzeige_RRV.pdf</t>
  </si>
  <si>
    <t xml:space="preserve">https://www.tropical-islands.de/content/dam/tib/documents/lageplan-resort/Lageplan%20Barrierefreiheit%20TI.pdf</t>
  </si>
  <si>
    <t xml:space="preserve">https://www.fticonsulting.com/-/media/files/insights/articles/2023/nov/latin-american-ma-activity-q3-2023.pdf?rev=cf93ffaa755949febb7c70875222f71d</t>
  </si>
  <si>
    <t xml:space="preserve">https://www.airtours.de/wp-content/uploads/2021/08/airtours_CARD_Versicherungsbest__tigung.pdf</t>
  </si>
  <si>
    <t xml:space="preserve">2021088_ati_Card_Versbest_NeuKd.indd</t>
  </si>
  <si>
    <t xml:space="preserve">VERSICHERUNGSBESTÄTIGUNG zur airtours CARD Stand: Juli 2021 Versicherungsschutz besteht für Reisen des Inhabers einer airtours CARD (mit Versicherung), die bei den folgenden Veranstaltern gebucht, mit</t>
  </si>
  <si>
    <t xml:space="preserve">https://www.fticonsulting.com/-/media/files/us-files/insights/reports/2022/aug/incorporating-data-analytics-companys-antitrust-compliance-review-monitoring-audit-program.pdf?rev=2a031f77c5ba4cd39c94684dbae0e29c</t>
  </si>
  <si>
    <t xml:space="preserve">AN FTI CONSULTING REPORT – PUBLISHED 08/01/2022 Incorporating Data Analytics into a Company’s Antitrust Compliance Review, Monitoring, and Audit Program INCORPORATING DATA ANALYTICS INTO A COMPANY’S A</t>
  </si>
  <si>
    <t xml:space="preserve">https://www.tropical-islands.de/content/dam/tib/documents/busfahrplan/TI_Busfahrplan_Hauptfahrplan_A4_hoch_v1-26%201.pdf</t>
  </si>
  <si>
    <t xml:space="preserve">TROPICAL ISLANDS BUS-FAHRPLAN VOM TROPICAL ISLANDS ZUM BAHNHOF VOM BAHNHOF ZUM TROPICAL ISLANDS </t>
  </si>
  <si>
    <t xml:space="preserve">https://maldives.ru/upload/iblock/a24/if0wk1mh9594vklbn0lfm6n7xjuxybj8/Soglasie-na-rassylki-_maldives.ru_.pdf</t>
  </si>
  <si>
    <t xml:space="preserve">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</si>
  <si>
    <t xml:space="preserve">https://cdn.sanity.io/files/b6xulh2p/production/93774fb7f33a395de7890d2215fc2cce354ffc33.pdf</t>
  </si>
  <si>
    <t xml:space="preserve"> Presse-Information Airtours: Starker Trend zum Ultra-Luxusurlaub mit Wow-Effekt  Mauritius jetzt ganzjährig Top-Aufsteiger  Kroatien ist neuer Liebling des Jetsets in Eu</t>
  </si>
  <si>
    <t xml:space="preserve">https://www.fticonsulting.com/-/media/files/us-files/insights/articles/2023/jan/recession-not-2023-elevated-restructuring-activity-not-boom.pdf?rev=04f990988dce41b4af52e9af62933994</t>
  </si>
  <si>
    <t xml:space="preserve"> ARTICLE Recession or not, 2023 Will See Elevated Restructuring Activity—But Maybe Not a Boom We can’t recall another new year beginning with such negative sentiment and low </t>
  </si>
  <si>
    <t xml:space="preserve">https://maldives.ru/upload/iblock/153/ga4btriht2vts4sl3i8boyub17j25tp5/Dogovor_publichnoi_oferty_30_04_2026.pdf</t>
  </si>
  <si>
    <t xml:space="preserve">Договор публичной оферты</t>
  </si>
  <si>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</si>
  <si>
    <t xml:space="preserve">https://maldives.ru/upload/iblock/6f7/e0lo7lphass1xjdm4jk5hsst1on90n77/Politika-OPD-_maldives.ru_.pdf</t>
  </si>
  <si>
    <t xml:space="preserve"> УТВЕРЖДАЮ Генеральный директор: Казаков Андрей Александрович ПОЛИТИКА В ОТНОШЕНИ</t>
  </si>
  <si>
    <t xml:space="preserve">https://www.fticonsulting.com/-/media/files/us-files/about/global-candidate-data-privacy/global-candidate-data-privacy-notice-2026-german.pdf?rev=6654f65ebd8a4648aeba856fb8daa2ec</t>
  </si>
  <si>
    <t xml:space="preserve">Februar 2026 Globale Datenschutzerklärung für Bewerber* Globale Datenschutzerklärung für Bewerber* Inhaltsverzeichnis Globale Datenschutzerklärung für Bewerber* .......................................</t>
  </si>
  <si>
    <t xml:space="preserve">https://maldiviana.com/doc/pdf/hotels/Fact%20Sheet%20-%20DoubleTree%20by%20Hilton%20Seychelles%20Allamanda%20Resort_Spa.pdf</t>
  </si>
  <si>
    <t xml:space="preserve"> DINING – ENTERTAINMENT No matter what you’re hungry for, you’ll find </t>
  </si>
  <si>
    <t xml:space="preserve">https://www.fticonsulting.com/-/media/files/us-files/about/global-candidate-data-privacy/global-candidate-data-privacy-notice-2026-italian.pdf?rev=40c3287f0b3c4c6087ab24c1fb265819</t>
  </si>
  <si>
    <t xml:space="preserve">Febbraio 2026 Informativa globale sulla riservatezza dei dati dei candidati Informativa globale sulla riservatezza dei dati dei candidati Tabla de contenidos Informativa globale sulla riservatezza dei</t>
  </si>
  <si>
    <t xml:space="preserve">https://www.fticonsulting.com/-/media/files/us-files/about/global-candidate-data-privacy/global-candidate-data-privacy-notice-2026-french.pdf?rev=0ea961484bb2480ea8be66b93f1a9a79</t>
  </si>
  <si>
    <t xml:space="preserve">Février 2026 Politique mondiale sur la Protection des Données des candidats Politique mondiale sur la Protection des Données des candidats Sommaire Politique mondiale sur la Protection des Données des</t>
  </si>
  <si>
    <t xml:space="preserve">https://maldives.ru/upload/iblock/ce6/8fgh5amst9m9m2a6qnwf9a9oebf600a8/All-Inclusive-_-DoubleTree-by-Hilton-Allamanda_-Seychelles-2025.pdf</t>
  </si>
  <si>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</si>
  <si>
    <t xml:space="preserve">https://www.fticonsulting.com/-/media/files/us-files/about/global-candidate-data-privacy/global-candidate-data-privacy-notice-2026-spanish.pdf?rev=9652839d9b02477fad484f9359a46da8</t>
  </si>
  <si>
    <t xml:space="preserve">Febrero de 2026 Aviso global sobre la confidencialidad de los datos de los candidatos Aviso global sobre la confidencialidad de los datos de los candidatos Tabla de contenidos Aviso global sobre la co</t>
  </si>
  <si>
    <t xml:space="preserve">https://www.fticonsulting.com/-/media/files/us-files/about/global-candidate-data-privacy/global-candidate-data-privacy-notice-2026-dutch.pdf?rev=ae847f1cab894a18aafb8fc4371d35af</t>
  </si>
  <si>
    <t xml:space="preserve">Februari 2026 Wereldwijde kennisgeving inzake de vertrouwelijkheid van kandidaatgegevens Wereldwijde kennisgeving inzake de vertrouwelijkheid van kandidaatgegevens Inhoudsopgave Wereldwijde kennisgevi</t>
  </si>
  <si>
    <t xml:space="preserve">https://www.fticonsulting.com/-/media/files/us-files/about/global-candidate-data-privacy/global-candidate-data-privacy-notice-2026-english.pdf?rev=ae60f379a33f4eabacc52f93055d2a2b</t>
  </si>
  <si>
    <t xml:space="preserve">March 2, 2026 Global Candidate Data Privacy Notice Global Candidate Data Privacy Notice 2 Table of Contents Global Candidate Data Privacy Notice........................</t>
  </si>
  <si>
    <t xml:space="preserve">https://www.fticonsulting.com/-/media/files/us-files/about/global-candidate-data-privacy/global-candidate-data-privacy-notice-2026-japanese.pdf?rev=4d5231f65a294fca99d5e5250f2492ab</t>
  </si>
  <si>
    <r>
      <rPr>
        <sz val="11"/>
        <color theme="1"/>
        <rFont val="Calibri"/>
        <family val="2"/>
        <charset val="1"/>
      </rPr>
      <t xml:space="preserve">2026 </t>
    </r>
    <r>
      <rPr>
        <sz val="11"/>
        <color theme="1"/>
        <rFont val="WenQuanYi Zen Hei"/>
        <family val="2"/>
      </rPr>
      <t xml:space="preserve">年 </t>
    </r>
    <r>
      <rPr>
        <sz val="11"/>
        <color theme="1"/>
        <rFont val="Calibri"/>
        <family val="2"/>
        <charset val="1"/>
      </rPr>
      <t xml:space="preserve">3 </t>
    </r>
    <r>
      <rPr>
        <sz val="11"/>
        <color theme="1"/>
        <rFont val="WenQuanYi Zen Hei"/>
        <family val="2"/>
      </rPr>
      <t xml:space="preserve">月 </t>
    </r>
    <r>
      <rPr>
        <sz val="11"/>
        <color theme="1"/>
        <rFont val="Calibri"/>
        <family val="2"/>
        <charset val="1"/>
      </rPr>
      <t xml:space="preserve">2 </t>
    </r>
    <r>
      <rPr>
        <sz val="11"/>
        <color theme="1"/>
        <rFont val="WenQuanYi Zen Hei"/>
        <family val="2"/>
      </rPr>
      <t xml:space="preserve">日 グローバル採用候補者 データプライバシー通知 グローバル採用候補者データプライバシー通知 目次 グローバル採用候補者データプライバシー通知 </t>
    </r>
    <r>
      <rPr>
        <sz val="11"/>
        <color theme="1"/>
        <rFont val="Calibri"/>
        <family val="2"/>
        <charset val="1"/>
      </rPr>
      <t xml:space="preserve">................................................... 3 1 </t>
    </r>
    <r>
      <rPr>
        <sz val="11"/>
        <color theme="1"/>
        <rFont val="WenQuanYi Zen Hei"/>
        <family val="2"/>
      </rPr>
      <t xml:space="preserve">はじめに </t>
    </r>
    <r>
      <rPr>
        <sz val="11"/>
        <color theme="1"/>
        <rFont val="Calibri"/>
        <family val="2"/>
        <charset val="1"/>
      </rPr>
      <t xml:space="preserve">......................................................</t>
    </r>
  </si>
  <si>
    <t xml:space="preserve">https://www.fticonsulting.com/-/media/files/us-files/about/global-candidate-data-privacy/global-candidate-data-privacy-notice-2026-finnish.pdf?rev=747ddc84eced4020b921c6e42ae7ddb4</t>
  </si>
  <si>
    <t xml:space="preserve">Helmikuu 2026 Maailmanlaajuinen ilmoitus hakijoiden tietojen luottamuksellisuudes ta Maailmanlaajuinen ilmoitus hakijoiden tietojen luottamuksellisuudesta Sisällysluettelo Maailmanlaajuinen ilmoitus h</t>
  </si>
  <si>
    <t xml:space="preserve">https://www.fticonsulting.com/-/media/files/us-files/about/global-candidate-data-privacy/global-candidate-data-privacy-notice-2026-portuguese.pdf?rev=8b6ae13c1c314cdfb51f643fec468620</t>
  </si>
  <si>
    <t xml:space="preserve">Fevereiro de 2026 Aviso global sobre a confidencialidade dos dados dos candidatos Aviso global sobre a confidencialidade dos dados dos candidatos Índice Maailmanlaajuinen ilmoitus hakijoiden tietojen </t>
  </si>
  <si>
    <t xml:space="preserve">https://www.fticonsulting.com/-/media/files/us-files/about/global-candidate-data-privacy/global-candidate-data-privacy-notice-2026-chinese.pdf?rev=2877cf1b7ca84b929b9d456915c2e59b</t>
  </si>
  <si>
    <r>
      <rPr>
        <sz val="11"/>
        <color theme="1"/>
        <rFont val="Calibri"/>
        <family val="2"/>
        <charset val="1"/>
      </rPr>
      <t xml:space="preserve">2026 </t>
    </r>
    <r>
      <rPr>
        <sz val="11"/>
        <color theme="1"/>
        <rFont val="WenQuanYi Zen Hei"/>
        <family val="2"/>
      </rPr>
      <t xml:space="preserve">年 </t>
    </r>
    <r>
      <rPr>
        <sz val="11"/>
        <color theme="1"/>
        <rFont val="Calibri"/>
        <family val="2"/>
        <charset val="1"/>
      </rPr>
      <t xml:space="preserve">2 </t>
    </r>
    <r>
      <rPr>
        <sz val="11"/>
        <color theme="1"/>
        <rFont val="WenQuanYi Zen Hei"/>
        <family val="2"/>
      </rPr>
      <t xml:space="preserve">月 全球应聘者数据隐私 声明 全球应聘者数据隐私声明 目录 全球应聘者数据隐私声明 </t>
    </r>
    <r>
      <rPr>
        <sz val="11"/>
        <color theme="1"/>
        <rFont val="Calibri"/>
        <family val="2"/>
        <charset val="1"/>
      </rPr>
      <t xml:space="preserve">........................................................................................................................... 3 1 </t>
    </r>
    <r>
      <rPr>
        <sz val="11"/>
        <color theme="1"/>
        <rFont val="WenQuanYi Zen Hei"/>
        <family val="2"/>
      </rPr>
      <t xml:space="preserve">引言 </t>
    </r>
    <r>
      <rPr>
        <sz val="11"/>
        <color theme="1"/>
        <rFont val="Calibri"/>
        <family val="2"/>
        <charset val="1"/>
      </rPr>
      <t xml:space="preserve">..................</t>
    </r>
  </si>
  <si>
    <t xml:space="preserve">https://www.fticonsulting.com/-/media/files/us-files/about/global-candidate-data-privacy/global-candidate-data-privacy-notice-2026-swedish.pdf?rev=61bfde97527744be83aac16b2d0ec81e</t>
  </si>
  <si>
    <t xml:space="preserve">Februari 2026 Global policy för behandling av arbetssökandes personuppgifter Global policy för behandling av arbetssökandes personuppgifter Índice Global policy för behandling av arbetssökandes person</t>
  </si>
  <si>
    <t xml:space="preserve">https://www.fticonsulting.com/-/media/files/us-files/about/global-candidate-data-privacy/global-candidate-data-privacy-notice-2026-korean.pdf?rev=e1fd758dfd3c4cec88a7f7898c9bd92e</t>
  </si>
  <si>
    <r>
      <rPr>
        <sz val="11"/>
        <color theme="1"/>
        <rFont val="Calibri"/>
        <family val="2"/>
        <charset val="1"/>
      </rPr>
      <t xml:space="preserve">2026 </t>
    </r>
    <r>
      <rPr>
        <sz val="11"/>
        <color theme="1"/>
        <rFont val="WenQuanYi Zen Hei"/>
        <family val="2"/>
      </rPr>
      <t xml:space="preserve">년 </t>
    </r>
    <r>
      <rPr>
        <sz val="11"/>
        <color theme="1"/>
        <rFont val="Calibri"/>
        <family val="2"/>
        <charset val="1"/>
      </rPr>
      <t xml:space="preserve">2 </t>
    </r>
    <r>
      <rPr>
        <sz val="11"/>
        <color theme="1"/>
        <rFont val="WenQuanYi Zen Hei"/>
        <family val="2"/>
      </rPr>
      <t xml:space="preserve">월 글로벌 지원자 개인정보 보호 공지 입사 지원자를 위한 글로벌 개인정보 처리방침 목차 글로벌 지원자 개인정보 보호 공지 </t>
    </r>
    <r>
      <rPr>
        <sz val="11"/>
        <color theme="1"/>
        <rFont val="Calibri"/>
        <family val="2"/>
        <charset val="1"/>
      </rPr>
      <t xml:space="preserve">.............................................................................................................. 3 1 </t>
    </r>
    <r>
      <rPr>
        <sz val="11"/>
        <color theme="1"/>
        <rFont val="WenQuanYi Zen Hei"/>
        <family val="2"/>
      </rPr>
      <t xml:space="preserve">서론</t>
    </r>
    <r>
      <rPr>
        <sz val="11"/>
        <color theme="1"/>
        <rFont val="Calibri"/>
        <family val="2"/>
        <charset val="1"/>
      </rPr>
      <t xml:space="preserve">......</t>
    </r>
  </si>
  <si>
    <t xml:space="preserve">https://cdn.sanity.io/files/b6xulh2p/production/bd5ebba8393e0f969cccdf089192232bd63ec765.pdf</t>
  </si>
  <si>
    <t xml:space="preserve"> Presse-Information Mit airtours &amp; friends die Faszination des Indischen Ozeans entdecken • Luxus-Trainingsakademie bietet neue Eventreihe im November an </t>
  </si>
  <si>
    <t xml:space="preserve">https://www.fticonsulting.com/-/media/files/us-files/about/global-candidate-data-privacy/global-candidate-data-privacy-notice-2026-danish.pdf?rev=82b7281baea74fd89c52d32f6039025c</t>
  </si>
  <si>
    <t xml:space="preserve">Februar 2026 Global meddelelse om fortrolighed af ansøgernes data Global meddelelse om fortrolighed af ansøgernes data Indholdsfortegnelse Global meddelelse om fortrolighed af ansøgernes data ........</t>
  </si>
  <si>
    <t xml:space="preserve">https://cdn.sanity.io/files/b6xulh2p/production/b82ffd742a1182c841da5a5e04c11a1020b6bdff.pdf</t>
  </si>
  <si>
    <t xml:space="preserve"> Presse-Information 200 Mal mehr Luxus: airtours im Winter mit größtem Angebot • Starkes Wachstum im Luxussegment • Luxus-Kreuzfahrten wachsen um 20 Proze</t>
  </si>
  <si>
    <t xml:space="preserve">https://www.fticonsulting.com/-/media/files/us-files/about/global-candidate-data-privacy/global-candidate-data-privacy-notice-2026-arabic.pdf?rev=1d36830fdacd48ccb814ccac690575a5</t>
  </si>
  <si>
    <t xml:space="preserve"> ‫رفباير ‪2026‬‬ ‫العالم‬ ‫ي‬ ‫إشعار الخصوصية‬ ‫بشأن بيانات المرشحي‬ ‫العالم بشأن بيانات المرشحي‬ </t>
  </si>
  <si>
    <t xml:space="preserve">https://www.fticonsulting.com/-/media/files/insights/articles/2024/jul/addressing-transition-issues-executive-compensation-planning.pdf?rev=39f13f15a6d144e78239a92c3d7e814a</t>
  </si>
  <si>
    <t xml:space="preserve"> — Addressing “Transition” Issues in Executive Compensation Planning Navigating the Current Operating Environment As current economic conditions cause increasing distress across most real estate secto</t>
  </si>
  <si>
    <t xml:space="preserve">https://www.fticonsulting.com/-/media/files/insights/brochure/2023/dec/fair-lending-responsible-banking-solutions-brochure.pdf?rev=6c91ecf9b3c54d66ac8b73fd1a41cf70</t>
  </si>
  <si>
    <t xml:space="preserve">Fair Lending and Responsible Banking Solutions CONSUMER FINANCIAL SERVICES Inequity in the lending and financial markets continues to be a priority focus of regulators. In addition, communities will s</t>
  </si>
  <si>
    <t xml:space="preserve">https://www.tropical-islands.de/content/dam/mpg/images/compliance/CHG%20Grundsatzerkl%C3%A4rung%202024.pdf.html</t>
  </si>
  <si>
    <t xml:space="preserve">Grundsatzerklärung zum Lieferkettensorgfaltspﬂichtengesetz (LkSG) 1 Vorwort Die Centaur Holding Germany GmbH („CHG“) wurde 2010 gegründet und ist die deutsche Konzernmuttergesellschaft der Freizeitunt</t>
  </si>
  <si>
    <t xml:space="preserve">https://www.fticonsulting.com/-/media/files/insights/brochure/2023/dec/fair-lending-responsible-banking-solutions-brochure.pdf</t>
  </si>
  <si>
    <t xml:space="preserve">https://cloud.tui.com/tuicom/images/fileadmin/tuicom/PDF/AGB/AusfuehrlicheReise-Versicherungsbed_Stand_112020-komprimiert.pdf</t>
  </si>
  <si>
    <t xml:space="preserve">Ausführliche_Reise-Versicherungsbedingungen_74.Auflage</t>
  </si>
  <si>
    <t xml:space="preserve">74. Auflage Gültig für Neubuchungen ab 01.11.2020 REISE- UND VERSICHERUNGSBEDINGUNGEN n Ausführliche Reisebedingungen der TUI Deutschland GmbH und der Wolters Reisen GmbH (mit Ausnahme der Marken „at</t>
  </si>
  <si>
    <t xml:space="preserve">https://cloud.tui.com/tuicom/images/fileadmin/pdf/Reisebedingungen/April_Ausfuehrl_Reisebed_So_19_71.Aufl_inkl_Wichtiger_Aenderung_online_.pdf</t>
  </si>
  <si>
    <t xml:space="preserve">Wichtige Änderung! Anpassung - Anzahlung/Storno Für Buchungen ab dem 01.04.2019 treten nachfolgende Änderungen unserer Ausführlichen Reisebedingungen (nachfolgend AGB) in Kraft: 1. Anzahlung des Reise</t>
  </si>
  <si>
    <t xml:space="preserve">https://cloud.tui.com/tuicom/images/fileadmin/tuicom/PDF/AGB/AGBs_Wolters_Rundreisen_Belvilla_Ferienhaus_01.11.2020-komprimiert.pdf</t>
  </si>
  <si>
    <t xml:space="preserve">REISEBEDINGUNGEN WOLTERS REISEN GMBH (TUI RUNDREISEN) 74. AUFLAGE | GÜLTIG FÜR NEUBUCHUNGEN AB 01.11.2020 AUSFÜHRLICHE REISEBEDINGUNGEN Wolters Reisen GmbH einen Anspruch auf eine Reisebestätigung in </t>
  </si>
  <si>
    <t xml:space="preserve">https://cloud.tui.com/tuicom/images/fileadmin/tuicom/PDF/Reisebedingungen/AusfuehrlicheReisebed_So20_Stand_Nov_2019.pdf</t>
  </si>
  <si>
    <t xml:space="preserve">Ausführliche Reisebedingungen 73. Auflage</t>
  </si>
  <si>
    <t xml:space="preserve">73. Auflage Gültig für Neubuchungen ab 01.11.2019 REISEBEDINGUNGEN n Ausführliche Reisebedingungen der TUI Deutschland GmbH und der Wolters Reisen GmbH (mit Ausnahme der Marken „atraveo“ und „TUI Vil</t>
  </si>
  <si>
    <t xml:space="preserve">https://cloud.tui.com/tuicom/images/fileadmin/tuicom/PDF/AGB/AGB_TUIcom_Flug_04.2021-komprimiert.pdf</t>
  </si>
  <si>
    <t xml:space="preserve">AGB_TUIcom_Flug_04.2021</t>
  </si>
  <si>
    <t xml:space="preserve"> Vermittlerbedingungen der TUI 4U GmbH („AGB“)                      !"# # $ %&amp; '(%)) </t>
  </si>
  <si>
    <t xml:space="preserve">https://www.tui.com/fileadmin/tuicom/PDF/AGB/AusfuehrlBuchungs_Vers_bed_Stand_Juni_2021.pdf</t>
  </si>
  <si>
    <t xml:space="preserve">75. Auflage Gültig für Neubuchungen ab 15.06.2021 BUCHUNGS- UND VERSICHERUNGSBEDINGUNGEN n Ausführliche Buchungsbedingungen der TUI Deutschland GmbH n Versicherungsbedingungen für TUI, airtours und </t>
  </si>
  <si>
    <t xml:space="preserve">https://www.tropical-islands.de/content/dam/tib/documents/Whistleblowing%20Channel%20-%20DE.pdf</t>
  </si>
  <si>
    <t xml:space="preserve">Whistelblowing</t>
  </si>
  <si>
    <t xml:space="preserve"> Whistleblowing-Kanal WENN ETWAS FALSCH LÄUFT, TU DAS RICHTIGE ... TEILE ES MIT! INTEGRITÄT LIEGT IN DER VERANTWORTUNG EINES JEDEN Der Whistleblowing-Kanal steht allen Mitarbeitern, Lieferanten, Diens</t>
  </si>
  <si>
    <t xml:space="preserve">https://cloud.tui.com/tuicom/images/fileadmin/pdf/Reisebedingungen/TUI_Reisebedingungen_Wi_1920_72.Auflage_ohne_Versicherung.pdf</t>
  </si>
  <si>
    <t xml:space="preserve">TUI Reisebedingungen - 72. Auflage</t>
  </si>
  <si>
    <t xml:space="preserve">72. Auflage Gültig für Neubuchungen ab 01.07.2019 REISEBEDINGUNGEN n Ausführliche Reisebedingungen der TUI Deutschland GmbH und der Wolters Reisen GmbH (mit Ausnahme der Marken „atraveo“ und „TUI Vil</t>
  </si>
  <si>
    <t xml:space="preserve">https://cloud.tui.com/tuicom/images/fileadmin/tuicom/PDF/Vermittlerbedingungen/Vermittlerbedingungen_der_TUI_Deutschland_21.08.19.pdf</t>
  </si>
  <si>
    <t xml:space="preserve">Microsoft Word - Vermittlerbedingungen der TUI Deutschland- Online_clean 21.08.19</t>
  </si>
  <si>
    <t xml:space="preserve">Vermittlerbedingungen der TUI Deutschland GmbH - Online Lieber Kunde, die nachfolgenden Bestimmungen gelten für die Vermittlung von Touristikleistungen von Drittanbietern durch TUI Deutschland GmbH (T</t>
  </si>
  <si>
    <t xml:space="preserve">https://www.tropical-islands.de/content/dam/tib/documents/lageplan-resort/TI_Abrei%C3%9Fblock-Lageplan-Resort-DE_v3-22.pdf</t>
  </si>
  <si>
    <t xml:space="preserve">https://www.tropical-islands.de/content/dam/tib/documents/Hinweisgeberschutzgesetz_v1_24.pdf</t>
  </si>
  <si>
    <t xml:space="preserve"> WENN ET WAS FALSCH LÄUFT, TU DAS RICHTIGE ... TEILE ES MIT! INTEGRITÄT LIEGT IN DER VERANTWORTUNG EINES </t>
  </si>
  <si>
    <t xml:space="preserve">https://cdn.sanity.io/files/b6xulh2p/production/08076ac8df4f16cc45567d6ed809f5a2ca455105.pdf</t>
  </si>
  <si>
    <t xml:space="preserve"> Presse-Information Einmalige Erlebnisse in der Wildnis von Alaska – airtours nimmt neue Destination ins Portfolio auf • Programmneuheiten für die Wintersaison </t>
  </si>
  <si>
    <t xml:space="preserve">https://maldives.ru/img/Arrival%20Card.pdf</t>
  </si>
  <si>
    <t xml:space="preserve">Only for Foreigners Oo€Good aqor oOdo8 6arof'lpnLuorf'&amp;g ou@rb lnstructions ARRIVAL CARD </t>
  </si>
  <si>
    <t xml:space="preserve">https://maldives.ru/doc/pamyatka-po-shri-lanke-2.pdf</t>
  </si>
  <si>
    <t xml:space="preserve">Памятка туриста</t>
  </si>
  <si>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</si>
  <si>
    <t xml:space="preserve">https://media.dnatatravel.com/media/taijxajb/dnata_uae_policy-wording_covid19-english.pdf</t>
  </si>
  <si>
    <t xml:space="preserve">Terms and Conditions - United Arab Emirates</t>
  </si>
  <si>
    <t xml:space="preserve"> Please click here for Arabic Language ‫ ﻓرع دﺑﻲ‬- ‫أﻣﯾرﯾﻛﺎن ھوم أﺷوراﻧس ﻛوﻣﺑﺎﻧﻲ‬ American Home Assurance Company (Dubai Br.) One Sheikh Zayed Road, Trade Center First, Floor 27 The H Hotel Complex, P</t>
  </si>
  <si>
    <t xml:space="preserve">https://media.dnatatravel.com/media/yxsnpjqf/aig_travel_guard_policy_wording.pdf</t>
  </si>
  <si>
    <t xml:space="preserve">‫ ﻓرع دﺑﻲ‬- ‫أﻣﯾرﯾﻛﺎن ھوم أﺷوراﻧس ﻛوﻣﺑﺎﻧﻲ‬ American Home Assurance Company (Dubai Br.) One Sheikh Zayed Road, Trade Center First, Floor 27 The H Hotel Complex, PO Box 40569, Dubai, UAE T +9714509 6111</t>
  </si>
  <si>
    <t xml:space="preserve">https://maldives.ru/upload/iblock/ae5/evuqyu9fscsmkcgiwk5oqvmecq50f1kg/Instruktsiya-po-zapolneniyu-IMUGA.pdf</t>
  </si>
  <si>
    <t xml:space="preserve">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</si>
  <si>
    <t xml:space="preserve">https://maldives.ru/upload/iblock/d3c/lpwmjvo8u1zv10w1xhc7jurzzd7u8vsx/CIP-Lounge.pdf</t>
  </si>
  <si>
    <t xml:space="preserve">CIP Lounge</t>
  </si>
  <si>
    <t xml:space="preserve"> памятка туриста VIP-услуги в аэропорту Мале (CIP) </t>
  </si>
  <si>
    <t xml:space="preserve">https://maldives.ru/upload/iblock/aa2/y9o24xm4iit8l98d1dkx8wndjnn3mr6z/maldives_memo_29april.pdf</t>
  </si>
  <si>
    <t xml:space="preserve">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</si>
  <si>
    <t xml:space="preserve">http://www.dnatatravel.com/v2/build/docs/BookingConditions/AIGPolicyWording.pdf</t>
  </si>
  <si>
    <t xml:space="preserve">http://www.hankyu-travel.co.jp/pdf/kaiji.pdf</t>
  </si>
  <si>
    <r>
      <rPr>
        <sz val="11"/>
        <color theme="1"/>
        <rFont val="WenQuanYi Zen Hei"/>
        <family val="2"/>
      </rPr>
      <t xml:space="preserve"> 個 人 情 報 開 示 申 請 書 </t>
    </r>
    <r>
      <rPr>
        <sz val="11"/>
        <color theme="1"/>
        <rFont val="Calibri"/>
        <family val="2"/>
        <charset val="1"/>
      </rPr>
      <t xml:space="preserve">PMS-FM- 011</t>
    </r>
    <r>
      <rPr>
        <sz val="11"/>
        <color theme="1"/>
        <rFont val="WenQuanYi Zen Hei"/>
        <family val="2"/>
      </rPr>
      <t xml:space="preserve">（</t>
    </r>
    <r>
      <rPr>
        <sz val="11"/>
        <color theme="1"/>
        <rFont val="Calibri"/>
        <family val="2"/>
        <charset val="1"/>
      </rPr>
      <t xml:space="preserve">20210801</t>
    </r>
    <r>
      <rPr>
        <sz val="11"/>
        <color theme="1"/>
        <rFont val="WenQuanYi Zen Hei"/>
        <family val="2"/>
      </rPr>
      <t xml:space="preserve">） 株式会社 阪急交通社 御中 申込日 ： 年 月 日 フリガナ 生年 </t>
    </r>
  </si>
  <si>
    <t xml:space="preserve">https://maldives.ru/upload/iblock/099/caso1i7yjebtw5zjbpbvkljed9w8jjn2/pamyatka_po_turczii.pdf</t>
  </si>
  <si>
    <t xml:space="preserve">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</si>
  <si>
    <t xml:space="preserve">https://maldives.ru/doc/pdf/hotels/FCO%20Sales%20Fact-Sheet%202021.pdf</t>
  </si>
  <si>
    <t xml:space="preserve"> R E STAU R A N TS &amp; B A R S ( c o n t ) L E C A R D I N A L R E S TAU R A N T Daily buffet breakfast off</t>
  </si>
  <si>
    <t xml:space="preserve">https://store.pac.ru/content/docs/cruise/Explora_ANTHOLOGY_BY_FRANCK_GARANGER_Menu.pdf</t>
  </si>
  <si>
    <t xml:space="preserve">ANTHOLOGY BY FRANCK GARANGER</t>
  </si>
  <si>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</si>
  <si>
    <t xml:space="preserve">https://maldives.ru/upload/iblock/3e2/9vekxbtrplyhm2bxr7nvu097ogetc2e2/CORNELIA-DIAMOND.pdf</t>
  </si>
  <si>
    <t xml:space="preserve">CORNELIA DIAMOND GOLF RESORT &amp; SPA 2026 КОНЦЕПТ ЛЕТНЕГО СЕЗОНА (с 5 Мая по 15 Октября) ISO 50001 ISO 22000 ISO 9001 ISO 14001 CORNELIA DIAMOND GOLF RESORT &amp; </t>
  </si>
  <si>
    <t xml:space="preserve">https://maldives.ru/doc/pdf/hotels/FACTSHEET%20Denis%20Island%202018-11-27.pdf</t>
  </si>
  <si>
    <t xml:space="preserve"> 7° South Ltd Tel: (+248) 4 29 28 00 Head Office: Kingsgate Travel Centre Fax: (+248) 4 29 28 99 Independence Avenue, Victoria E-mail: 7south@7south.net </t>
  </si>
  <si>
    <t xml:space="preserve">https://maldives.ru/upload/iblock/022/y2wlgtv9xzu5788j6yobo9lufl6xyce7/GLORIA-HOTELS.pdf</t>
  </si>
  <si>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</si>
  <si>
    <t xml:space="preserve">https://maldives.ru/doc/form-summary.pdf</t>
  </si>
  <si>
    <t xml:space="preserve"> Mauritius All-in-One Travel Digital Form Traveller Passenger Type: Non Citizen Personal Information Title: mrs Last (Family) Name: First (Given) Name: Middle Initial: SOKOLOVA IRINA Sex: female </t>
  </si>
  <si>
    <t xml:space="preserve">https://maldives.ru/upload/iblock/66d/sx0vlvtq9yfjwfnxnx868cs40ukvbbvz/Pamyatka-po-Mavrikiyu.pdf</t>
  </si>
  <si>
    <t xml:space="preserve">Презентация PowerPoint</t>
  </si>
  <si>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</si>
  <si>
    <t xml:space="preserve">https://d1l3wviaauwkfu.cloudfront.net/2026/04/Shoreline-Food.pdf</t>
  </si>
  <si>
    <t xml:space="preserve">Starters Spicy Duck Liver Terrine foie gras, mojito gel, toasted brioche, 38 |sp|a|d|g| berries, balsamic jam and peri peri Roasted Beetroot Carpaccio pickled mushrooms, green apple, 31 |n|d|v| </t>
  </si>
  <si>
    <t xml:space="preserve">https://d1l3wviaauwkfu.cloudfront.net/2026/01/Shoreline-Food-Menu-2025.pdf</t>
  </si>
  <si>
    <t xml:space="preserve">https://dra0pipbd8ype.cloudfront.net/2021/12/VilaChristmasEveGalaMenu2021-min.pdf</t>
  </si>
  <si>
    <t xml:space="preserve"> CHRISTMAS EVE GALA DINNER BUFFET 2021 BREAD STATION A bright selection of bread from different flavors and Country’s Also Gluten free available SOUP Chestnut cream soup with smoke</t>
  </si>
  <si>
    <t xml:space="preserve">https://amilla.com/wp-content/uploads/Shyam.K.C.pdf</t>
  </si>
  <si>
    <t xml:space="preserve">purged: foreign dubai,nepal</t>
  </si>
  <si>
    <t xml:space="preserve">https://d1vp8nomjxwyf1.cloudfront.net/wp-content/uploads/sites/212/2017/07/21144133/Diamonds-Resorts_Gentleman-Italia-Top-Hotels-Resorts_Nov-2018.pdf</t>
  </si>
  <si>
    <t xml:space="preserve">purged: foreign zanzibar</t>
  </si>
  <si>
    <t xml:space="preserve">https://d1vp8nomjxwyf1.cloudfront.net/wp-content/uploads/sites/110/2017/03/10145702/DiamondsMaldives_TMA-Inflight_02_2016.pdf</t>
  </si>
  <si>
    <t xml:space="preserve">purged: foreign zanzibar,kenya,mozambique</t>
  </si>
  <si>
    <t xml:space="preserve">https://www.cenizaro.com/docs/maldives-fm/TRML_The_Beach_Bar_Tapas_-_28.06.25.pdf</t>
  </si>
  <si>
    <t xml:space="preserve">purged: foreign turkey</t>
  </si>
  <si>
    <t xml:space="preserve">https://www.cenizaro.com/docs/maldives-fm/Hi-tea_menu_-_28.06.25.pdf</t>
  </si>
  <si>
    <t xml:space="preserve">purged: foreign kenya</t>
  </si>
  <si>
    <t xml:space="preserve">https://www.nivadhigali.com/wp-content/uploads/2026/10/LIMEDhigalkiSpaPricelistHighWeb.pdf</t>
  </si>
  <si>
    <t xml:space="preserve">purged: foreign bali</t>
  </si>
  <si>
    <t xml:space="preserve">https://www.nivadhigali.com/wp-content/uploads/2026/08/LIMEDhigalkiSpaPricelistLow.pdf</t>
  </si>
  <si>
    <t xml:space="preserve">https://www.nivadhigali.com/wp-content/uploads/2026/07/LIMEDhigalkiSpaPricelistLow-1.pdf</t>
  </si>
  <si>
    <t xml:space="preserve">https://heritancehotels.eme-devops.com/2026/09/Wedding-Page-IND.pdf</t>
  </si>
  <si>
    <t xml:space="preserve">Wedding Page IND</t>
  </si>
  <si>
    <t xml:space="preserve">purged: foreign sri lanka</t>
  </si>
  <si>
    <t xml:space="preserve">https://heritancehotels.eme-devops.com/2025/01/Heritance-Hotels-Labour_Nondiscrimination-Policy-V2.pdf</t>
  </si>
  <si>
    <t xml:space="preserve">https://hotel.hardrock.com/maldives/files/6016/IVD-Menu.pdf</t>
  </si>
  <si>
    <t xml:space="preserve">IVD Breakfast</t>
  </si>
  <si>
    <t xml:space="preserve">https://hotel.hardrock.com/maldives/files/6016/E&amp;B_Lunch_Menu_A3_2026.06.24.pdf</t>
  </si>
  <si>
    <t xml:space="preserve">E&amp;B Lunch Menu A3</t>
  </si>
  <si>
    <t xml:space="preserve">purged: foreign cancun</t>
  </si>
  <si>
    <t xml:space="preserve">https://hotel.hardrock.com/maldives/files/6016/E&amp;B_Beverage_2026.04.05.pdf</t>
  </si>
  <si>
    <t xml:space="preserve">E&amp;B Beverage A3</t>
  </si>
  <si>
    <t xml:space="preserve">purged: foreign singapore</t>
  </si>
  <si>
    <t xml:space="preserve">https://hotel.hardrock.com/maldives/files/6016/Sessions_Beverage_2026.04.05.pdf</t>
  </si>
  <si>
    <t xml:space="preserve">Sessions Beverage A3</t>
  </si>
  <si>
    <t xml:space="preserve">https://so-hotels.com/wp-content/uploads/sites/19/2026/05/so_paris_press-release_j.simone_FR.pdf</t>
  </si>
  <si>
    <t xml:space="preserve">purged: foreign bangkok,dubai,paris</t>
  </si>
  <si>
    <t xml:space="preserve">https://so-hotels.com/wp-content/uploads/sites/19/2026/02/so_global_press-release_suites_DE.pdf</t>
  </si>
  <si>
    <t xml:space="preserve">purged: foreign dubai</t>
  </si>
  <si>
    <t xml:space="preserve">https://so-hotels.com/wp-content/uploads/sites/19/2026/02/so_global_press-release_suites_EN.pdf</t>
  </si>
  <si>
    <t xml:space="preserve">https://so-hotels.com/wp-content/uploads/sites/19/2026/01/so_paris_press-release_galette-des-rois-2026_FR.pdf</t>
  </si>
  <si>
    <t xml:space="preserve">https://hotel.hardrock.com/maldives/files/6016/HRH-AI-Premium-Drinks-Menu.pdf</t>
  </si>
  <si>
    <t xml:space="preserve">HRH AI Premium Drinks Menu</t>
  </si>
  <si>
    <t xml:space="preserve">purged: foreign singapore,new york</t>
  </si>
  <si>
    <t xml:space="preserve">https://www.vakkarumaldives.com/pdfs/dining-restaurant-menus/onu-menu.pdf</t>
  </si>
  <si>
    <t xml:space="preserve">purged: foreign phuket,vietnam</t>
  </si>
  <si>
    <t xml:space="preserve">purged: foreign abu dhabi</t>
  </si>
  <si>
    <t xml:space="preserve">purged: foreign bangkok,bali,fiji,london</t>
  </si>
  <si>
    <t xml:space="preserve">https://d18slle4wlf9ku.cloudfront.net/cinnamon2.dev.cendynecommerce.com-1099126695/cms/pressroom/investor_presentation_q1_2025.pdf</t>
  </si>
  <si>
    <t xml:space="preserve">JOHN KEELLS HOLDINGS PLC  INVESTOR RELATIONS WEBINAR</t>
  </si>
  <si>
    <t xml:space="preserve">JKH Investor Presentation Review of Q1 2024/25 15 August 2024 Version 3.0 EBITDA: For the quarter ended 30 June EBITDA* Q1 2024/25 Q1 2023/24 Variance Variance % </t>
  </si>
  <si>
    <t xml:space="preserve">https://d18slle4wlf9ku.cloudfront.net/www.cinnamonhotels.com-1302818674/cms/pressroom/statement_for_website_adoption_of_policies.pdf</t>
  </si>
  <si>
    <t xml:space="preserve">Statement for Website - Adoption of Policies.docx</t>
  </si>
  <si>
    <t xml:space="preserve">Corporate Governance requirements applicable in respect of entities specified in Section 9 of the Listing Rules of the Colombo Stock Exchange Rule 9.2 Policies This disclosure is to comply with Rule 9</t>
  </si>
  <si>
    <t xml:space="preserve">https://d18slle4wlf9ku.cloudfront.net/www.cinnamonhotels.com-1302818674/cms/pressroom/asian_hotels_properties_plc_annual_report_2425.pdf</t>
  </si>
  <si>
    <t xml:space="preserve">A Celebtion In Evy Welcome ASIAN HOTELS AND PROPERTIES PLC | ANNUAL REPORT 2024/25 Asian Hotels and Properties PLC, we invite you to immerse yourself in the perfect blend of luxury, comfort, and aut</t>
  </si>
  <si>
    <t xml:space="preserve">https://d18slle4wlf9ku.cloudfront.net/cinnamon2.dev.cendynecommerce.com-1099126695/cms/pressroom/cinnamon_life_congress_brochure.pdf</t>
  </si>
  <si>
    <t xml:space="preserve">Congress Brochure_Lo-Res</t>
  </si>
  <si>
    <t xml:space="preserve">ICONIC SPACES ALL IN ONE DESTINATION STRATEGIC LOCATION OFFERS UNMATCHED ACCESSIBILITY Cinnamon Life at City of Dreams Sri Lanka is South Asia's premier meeting and event destination. Strategically lo</t>
  </si>
  <si>
    <t xml:space="preserve">https://d18slle4wlf9ku.cloudfront.net/www.cinnamonhotels.com-1302818674/cms/pressroom/john_keells_holdings_plc_ar_2023_24_corporate_governance.pdf</t>
  </si>
  <si>
    <t xml:space="preserve">GOVERNANCE John Keells Holdings PLC Annual Report 2023/24 CORPORATE GOVERNANCE COMMENTARY The Group's robust and 1.1 Compliance Summary comprehensive corporate governance framework, Mandatory Regulato</t>
  </si>
  <si>
    <t xml:space="preserve">https://www.nivahotelsandresorts.com/wp-content/uploads/2026/06/Labriz-Sakura-Menu.pdf</t>
  </si>
  <si>
    <t xml:space="preserve">Labriz-Sakura Menu</t>
  </si>
  <si>
    <t xml:space="preserve"> Starters Sushi Beef Tataki - 410 Surf and Turf (S) - 335 Seared tenderloin, kobe sauce, crispy garlic Beef, shrimp tempura, unagi sauce (4 pcs) Exotic Green Salad - 220 Californi</t>
  </si>
  <si>
    <t xml:space="preserve">https://www.nivahotelsandresorts.com/wp-content/uploads/2026/06/Labriz-Grann-Kaz-Menu.pdf</t>
  </si>
  <si>
    <t xml:space="preserve">Labriz-Grann Kaz Menu</t>
  </si>
  <si>
    <t xml:space="preserve">DINNER Salads Soups Smoked Chicken and Papaya - 325 Coetivy Prawn Soup (S . L . G) - 310 Mix salad, sweet chili dressing Prawn broth infused with island spices, fresh herbs, </t>
  </si>
  <si>
    <t xml:space="preserve">https://www.nivahotelsandresorts.com/wp-content/uploads/2026/06/Labriz-Portobello-Menu.pdf</t>
  </si>
  <si>
    <t xml:space="preserve">Labriz-Portobello Menu</t>
  </si>
  <si>
    <t xml:space="preserve">Dinner Menu Antipasti La Panzanella Toscana Di Tonno - 485 Yellow Fin Tuna Tartar with Panzanella Salad Polpo Apulian (GF) - 460 Pan-Seared Octopus Tentacles, Eggplant, Dehydrated Olives Tapenade Insa</t>
  </si>
  <si>
    <t xml:space="preserve">https://d1vp8nomjxwyf1.cloudfront.net/wp-content/uploads/sites/544/2022/10/21131456/DLB_wta_finale.pdf</t>
  </si>
  <si>
    <t xml:space="preserve">Microsoft Word - DLB_wta_finale.docx</t>
  </si>
  <si>
    <t xml:space="preserve"> Double Triumph Alert! World Travel Awards Ceremony Dubai 15th October 2023 We are overjoyed to announce that Diamonds Leisure Beach &amp; Golf Resort has clinched not one, but two prestigious titles for </t>
  </si>
  <si>
    <t xml:space="preserve">https://d1vp8nomjxwyf1.cloudfront.net/wp-content/uploads/sites/113/2017/03/11070054/Diamonds-Mapenzi-Fact-Sheet-2026.pdf</t>
  </si>
  <si>
    <t xml:space="preserve">Nestled on the pristine Kiwengwa shoreline, Diamonds Mapenzi captures the soul of Zanzibar. Set within 13 hectares of lush tropical gardens and framed by swaying palms, our resort offers a sanctuary o</t>
  </si>
  <si>
    <t xml:space="preserve">https://d1vp8nomjxwyf1.cloudfront.net/wp-content/uploads/sites/114/2017/03/26092321/Diamonds-Malindi-Fact-Sheet-2026.pdf</t>
  </si>
  <si>
    <t xml:space="preserve">Located on the captivating Malindi’s coastline, Diamonds Malindi offers a serene retreat shaped by the charm of the Kenyan coast. Surrounded by curated gardens and breathtaking views of the Indian Oce</t>
  </si>
  <si>
    <t xml:space="preserve">https://d1vp8nomjxwyf1.cloudfront.net/wp-content/uploads/sites/547/2024/10/11070739/Diamonds-Bijoux-Fact-sheet-2026.pdf</t>
  </si>
  <si>
    <t xml:space="preserve"> Diamonds Bijoux Zanzibar is a unique and unforgettable island destination filled with history and character boasting beautiful beaches and exotic tropical forests. This stunning fully inclusive resor</t>
  </si>
  <si>
    <t xml:space="preserve">https://www.banyantree.com/assets/2026-04/Banyan%20Tree%20Krabi%20-%20The%20White%20Pearl%20-%20Revised%2009-Apr-26.pdf</t>
  </si>
  <si>
    <t xml:space="preserve">Banyan Tree Krabi - The White Pearl</t>
  </si>
  <si>
    <t xml:space="preserve">THE WHITE PEARL Create your own perfect day in paradise with a private excursion onboard The White Pearl – our traditional longtail boat, a storied element of local life in the coastal communities thr</t>
  </si>
  <si>
    <t xml:space="preserve">https://www.banyantree.com/assets/2025-11/Resort%20Map_Website_November_2025_FINAL.pdf</t>
  </si>
  <si>
    <r>
      <rPr>
        <sz val="11"/>
        <color theme="1"/>
        <rFont val="Calibri"/>
        <family val="2"/>
        <charset val="1"/>
      </rPr>
      <t xml:space="preserve"> IN-RESORT DIRECTORY </t>
    </r>
    <r>
      <rPr>
        <sz val="11"/>
        <color theme="1"/>
        <rFont val="WenQuanYi Zen Hei"/>
        <family val="2"/>
      </rPr>
      <t xml:space="preserve">度假酒店指南 </t>
    </r>
    <r>
      <rPr>
        <sz val="11"/>
        <color theme="1"/>
        <rFont val="Calibri"/>
        <family val="2"/>
        <charset val="1"/>
      </rPr>
      <t xml:space="preserve">FOOD &amp; BEVERAGE </t>
    </r>
    <r>
      <rPr>
        <sz val="11"/>
        <color theme="1"/>
        <rFont val="WenQuanYi Zen Hei"/>
        <family val="2"/>
      </rPr>
      <t xml:space="preserve">餐饮美馔 </t>
    </r>
    <r>
      <rPr>
        <sz val="11"/>
        <color theme="1"/>
        <rFont val="Calibri"/>
        <family val="2"/>
        <charset val="1"/>
      </rPr>
      <t xml:space="preserve">PLANTER’S SHED PLANTER’S SHED </t>
    </r>
    <r>
      <rPr>
        <sz val="11"/>
        <color theme="1"/>
        <rFont val="WenQuanYi Zen Hei"/>
        <family val="2"/>
      </rPr>
      <t xml:space="preserve">餐厅 </t>
    </r>
    <r>
      <rPr>
        <sz val="11"/>
        <color theme="1"/>
        <rFont val="Calibri"/>
        <family val="2"/>
        <charset val="1"/>
      </rPr>
      <t xml:space="preserve">Basement 1 </t>
    </r>
    <r>
      <rPr>
        <sz val="11"/>
        <color theme="1"/>
        <rFont val="WenQuanYi Zen Hei"/>
        <family val="2"/>
      </rPr>
      <t xml:space="preserve">地下一层 </t>
    </r>
    <r>
      <rPr>
        <sz val="11"/>
        <color theme="1"/>
        <rFont val="Calibri"/>
        <family val="2"/>
        <charset val="1"/>
      </rPr>
      <t xml:space="preserve">Breakfast Buffet: 6.30am - 11am </t>
    </r>
    <r>
      <rPr>
        <sz val="11"/>
        <color theme="1"/>
        <rFont val="WenQuanYi Zen Hei"/>
        <family val="2"/>
      </rPr>
      <t xml:space="preserve">自助早餐</t>
    </r>
    <r>
      <rPr>
        <sz val="11"/>
        <color theme="1"/>
        <rFont val="Calibri"/>
        <family val="2"/>
        <charset val="1"/>
      </rPr>
      <t xml:space="preserve">: �.��am - ��am A la Carte Menu: 12pm - 6pm </t>
    </r>
    <r>
      <rPr>
        <sz val="11"/>
        <color theme="1"/>
        <rFont val="WenQuanYi Zen Hei"/>
        <family val="2"/>
      </rPr>
      <t xml:space="preserve">零点菜单</t>
    </r>
    <r>
      <rPr>
        <sz val="11"/>
        <color theme="1"/>
        <rFont val="Calibri"/>
        <family val="2"/>
        <charset val="1"/>
      </rPr>
      <t xml:space="preserve">: �</t>
    </r>
  </si>
  <si>
    <t xml:space="preserve">https://www.banyantree.com/assets/2026-09/BT-Samui-Excursion-Companion-Programme.pdf</t>
  </si>
  <si>
    <t xml:space="preserve">EXCURSION COMPANION PROGRAMME Half-Day Excursion (5 hours) THB 7,900 per couple / THB 1,500 per additional person Additional hour: THB 1,500 per hour Select your top 5 favourite destinations from the </t>
  </si>
  <si>
    <t xml:space="preserve">http://banyantree.com/assets/2026-04/Banyan%20Tree%20Krabi%20-%20The%20White%20Pearl%20-%20Revised%2009-Apr-26.pdf</t>
  </si>
  <si>
    <t xml:space="preserve">http://banyantree.com/assets/2025-11/Resort%20Map_Website_November_2025_FINAL.pdf</t>
  </si>
  <si>
    <t xml:space="preserve">https://cdnm.heyzine.com/files/uploaded/v3/0aefdf924405e0c2d33b0cb605859d507c2d9dc4.pdf</t>
  </si>
  <si>
    <t xml:space="preserve"> Documented by Hummingbird Travel, The Luxury Island Experts </t>
  </si>
  <si>
    <t xml:space="preserve">https://cdnm.heyzine.com/files/uploaded/c16d89cd4ed363d65bfe258e587322d06a3be1ae-4.pdf</t>
  </si>
  <si>
    <t xml:space="preserve"> The World’s First Undersea Restaurant Welcome to Ithaa, the world’s first undersea restaurant, where vibrant coral gardens surround you in a breathtaking 180-degree underwater panorama. This architec</t>
  </si>
  <si>
    <t xml:space="preserve">https://cdnm.heyzine.com/files/uploaded/bfd8f88a515f74c9a23c87b2839bae44319cc9e0-7.pdf</t>
  </si>
  <si>
    <t xml:space="preserve"> Set on stilts above a lagoon, this al fresco restaurant showcases fresh seafood and meats prepared alongside a carefully crafted wine list. Spot the occasional reef shark or schools of fish passing b</t>
  </si>
  <si>
    <t xml:space="preserve">https://cdnm.heyzine.com/files/uploaded/0c87edbf785ddd4cc086475296734c0379219f0b-3.pdf</t>
  </si>
  <si>
    <t xml:space="preserve">BEVERAGE SELECTION PREMIUM SPIRITS 40ML BOTTLE OBAN 14 YRS SINGLE MALT (750 ML) $25 $475 LAGAVULIN 16 YRS SINGLE MALT (750 ML) </t>
  </si>
  <si>
    <t xml:space="preserve">https://signup.dash.app/resources/legal/terms-v12.pdf</t>
  </si>
  <si>
    <t xml:space="preserve">Dash Terms and Conditions v12</t>
  </si>
  <si>
    <t xml:space="preserve">Dash Terms and Conditions The parties to the Agreement are: (i) Dash for Brands Ltd, a company incorporated in England and Wales (registration number 16638524) having its registered office at 9th Floo</t>
  </si>
  <si>
    <t xml:space="preserve">https://assets.dropbox.com/warp/en-us/modern-slavery/Dropbox_Modern_Slavery_Statement.pdf</t>
  </si>
  <si>
    <t xml:space="preserve">Modern Slavery - DBX 2025 (Final - Website)</t>
  </si>
  <si>
    <t xml:space="preserve">Modern Slavery and Human Trafficking Statement FY2025 This is a statement made under Section 54 of the UK Modern Slavery Act 2015 and Section 13 of the Australian Modern Slavery Act 2018 (the “Modern </t>
  </si>
  <si>
    <t xml:space="preserve">tried</t>
  </si>
  <si>
    <t xml:space="preserve">detail</t>
  </si>
  <si>
    <t xml:space="preserve">resorts</t>
  </si>
  <si>
    <t xml:space="preserve">www.sixsenses.com</t>
  </si>
  <si>
    <t xml:space="preserve">GET home, sitemap, headless render</t>
  </si>
  <si>
    <t xml:space="preserve">Six Senses Laamu, Six Senses Kanuhura</t>
  </si>
  <si>
    <t xml:space="preserve">www.ozenreservebolifushi.com</t>
  </si>
  <si>
    <t xml:space="preserve">www.dreamlandmaldives.com</t>
  </si>
  <si>
    <t xml:space="preserve">www.marriott.com</t>
  </si>
  <si>
    <t xml:space="preserve">JW Marriott Kaafu Atoll Island Resort, JW Marriott Maldives Resort &amp; Spa, Le Méridien Maldives Resort and Spa, W Maldives, Sheraton Maldives Full Moon Resort &amp; Spa, The Westin Maldives Miriandhoo Resort, The St. Regis Vommuli Resort, Maldives</t>
  </si>
  <si>
    <t xml:space="preserve">www.baglionihotels.com</t>
  </si>
  <si>
    <t xml:space="preserve">www.hyatt.com</t>
  </si>
  <si>
    <t xml:space="preserve">Alila Kothaifaru Maldives, Park Hyatt Maldives, Hadahaa</t>
  </si>
  <si>
    <t xml:space="preserve">www.alilahotels.com</t>
  </si>
  <si>
    <t xml:space="preserve">www.halcyonmaldives.com</t>
  </si>
  <si>
    <t xml:space="preserve">www.raffles.com</t>
  </si>
  <si>
    <t xml:space="preserve">www.nh-collection.com</t>
  </si>
  <si>
    <t xml:space="preserve">www.nh-hotels.com</t>
  </si>
  <si>
    <t xml:space="preserve">NH Collection Maldives Havodda Resort, Amaya Kuda Rah Maldives</t>
  </si>
  <si>
    <t xml:space="preserve">www.so-maldives.com</t>
  </si>
  <si>
    <t xml:space="preserve">www.fourseasons.com</t>
  </si>
  <si>
    <t xml:space="preserve">Four Seasons Resort Maldives at Kuda Huraa, Four Seasons Private Island Maldives at Voavah, Four Seasons Resort Maldives at Landaa Giraavaru</t>
  </si>
  <si>
    <t xml:space="preserve">www.jumeirah.com</t>
  </si>
  <si>
    <t xml:space="preserve">www.fushifaru.com</t>
  </si>
  <si>
    <t xml:space="preserve">www.resortlife.mv</t>
  </si>
  <si>
    <t xml:space="preserve">www.ablemaldives.com</t>
  </si>
  <si>
    <t xml:space="preserve">www.maldives-travel.com</t>
  </si>
  <si>
    <t xml:space="preserve">www.maldivestravelspot.com</t>
  </si>
  <si>
    <t xml:space="preserve">www.maldivesbookings.com</t>
  </si>
  <si>
    <t xml:space="preserve">www.atollsmaldives.com</t>
  </si>
  <si>
    <t xml:space="preserve">www.ocean-maldives.com</t>
  </si>
  <si>
    <t xml:space="preserve">www.maldivesresorts.com</t>
  </si>
  <si>
    <t xml:space="preserve">www.allmaldives.com</t>
  </si>
  <si>
    <t xml:space="preserve">www.maldivesfinest.com</t>
  </si>
  <si>
    <t xml:space="preserve">www.maldivesmagazine.com</t>
  </si>
  <si>
    <t xml:space="preserve">www.islandhoppers.com.mv</t>
  </si>
  <si>
    <t xml:space="preserve">www.triptomaldives.com</t>
  </si>
  <si>
    <t xml:space="preserve">www.hilton.com</t>
  </si>
  <si>
    <t xml:space="preserve">Hilton Maldives Amingiri Resort &amp; Spa, Waldorf Astoria Maldives Ithaafushi</t>
  </si>
  <si>
    <t xml:space="preserve">www.pureholidays.co.uk</t>
  </si>
  <si>
    <t xml:space="preserve">www.holidayinnresorts.com</t>
  </si>
  <si>
    <t xml:space="preserve">www.ihg.com</t>
  </si>
  <si>
    <t xml:space="preserve">www.medhufushi.com</t>
  </si>
  <si>
    <t xml:space="preserve">www.anantara.com</t>
  </si>
  <si>
    <t xml:space="preserve">www.constancehotels.com</t>
  </si>
  <si>
    <t xml:space="preserve">Constance Moofushi Resort, Constance Halaveli Resort</t>
  </si>
  <si>
    <t xml:space="preserve">www.maldiveviaggi.it</t>
  </si>
  <si>
    <t xml:space="preserve">www.maldive.it</t>
  </si>
  <si>
    <t xml:space="preserve">www.obluselectsangeli.com</t>
  </si>
  <si>
    <t xml:space="preserve">www.niyama.com</t>
  </si>
  <si>
    <t xml:space="preserve">www.outrigger.com</t>
  </si>
  <si>
    <t xml:space="preserve">www.manta-reisen.ch</t>
  </si>
  <si>
    <t xml:space="preserve">www.avanihotels.com</t>
  </si>
  <si>
    <t xml:space="preserve">www.bontravel.ru</t>
  </si>
  <si>
    <t xml:space="preserve">www.coral.ru</t>
  </si>
  <si>
    <t xml:space="preserve">www.oblunaturehelengeli.com</t>
  </si>
  <si>
    <t xml:space="preserve">www.varu-atmosphere.com</t>
  </si>
  <si>
    <t xml:space="preserve">www.maldives-tour.jp</t>
  </si>
  <si>
    <t xml:space="preserve">www.his-j.com</t>
  </si>
  <si>
    <t xml:space="preserve">www.standardhotels.com</t>
  </si>
  <si>
    <t xml:space="preserve">www.pullmanmaldivesmaamutaa.com</t>
  </si>
  <si>
    <t xml:space="preserve">www.maldives.cn</t>
  </si>
  <si>
    <t xml:space="preserve">www.maldives-china.com</t>
  </si>
  <si>
    <t xml:space="preserve">Anantara Resort and Spa Maldives, Anantara Veli and Naladhu</t>
  </si>
  <si>
    <t xml:space="preserve">www.safariislandresort.com</t>
  </si>
  <si>
    <t xml:space="preserve">www.naladhu.com</t>
  </si>
  <si>
    <t xml:space="preserve">www.sunsiyam.com</t>
  </si>
  <si>
    <t xml:space="preserve">www.cococollection.com</t>
  </si>
  <si>
    <t xml:space="preserve">Coco Bodu Hithi, Coco Palm Dhunikolhu</t>
  </si>
  <si>
    <t xml:space="preserve">www.tajhotels.com</t>
  </si>
  <si>
    <t xml:space="preserve">Taj Coral Reef Resort and Spa, Taj Exotica Resort &amp; Spa Maldives</t>
  </si>
  <si>
    <t xml:space="preserve">www.thenautilusmaldives.com</t>
  </si>
  <si>
    <t xml:space="preserve">www.villanautica.com</t>
  </si>
  <si>
    <t xml:space="preserve">www.villapark.com.mv</t>
  </si>
  <si>
    <t xml:space="preserve">www.royal-island.com</t>
  </si>
  <si>
    <t xml:space="preserve">www.pulsehotelsandresorts.com</t>
  </si>
  <si>
    <t xml:space="preserve">Kandima Maldives, Nova Maldives, The Nautilus Maldives</t>
  </si>
  <si>
    <t xml:space="preserve">www.atmosphere-core.com</t>
  </si>
  <si>
    <t xml:space="preserve">Bolifushi Island Resort, Ozen By Atmosphere At Maadhoo, Atmosphere Kanifushi Maldives, Raaya by Atmosphere, Oblu Select by Atmosphere at Sangeli, Oblu By Atmosphere at Helengeli, Varu Island Resort</t>
  </si>
  <si>
    <t xml:space="preserve">www.joali.com</t>
  </si>
  <si>
    <t xml:space="preserve">Joali Being Bodufushi, Joali Muravandhoo</t>
  </si>
  <si>
    <t xml:space="preserve">www.joalibeing.com</t>
  </si>
  <si>
    <t xml:space="preserve">www.filitheyo.com</t>
  </si>
  <si>
    <t xml:space="preserve">www.melia.com</t>
  </si>
  <si>
    <t xml:space="preserve">www.rihiveli-maldives.com</t>
  </si>
  <si>
    <t xml:space="preserve">www.coastlinemaldives.com</t>
  </si>
  <si>
    <t xml:space="preserve">www.barcelo.com</t>
  </si>
  <si>
    <t xml:space="preserve">www.ritzcarlton.com</t>
  </si>
  <si>
    <t xml:space="preserve">www.ozenlifemaadhoo.com</t>
  </si>
  <si>
    <t xml:space="preserve">www.dusit.com</t>
  </si>
  <si>
    <t xml:space="preserve">www.fihalhohi.com</t>
  </si>
  <si>
    <t xml:space="preserve">www.alimatharesort.com</t>
  </si>
  <si>
    <t xml:space="preserve">www.reethibeach.com</t>
  </si>
  <si>
    <t xml:space="preserve">www.radissonhotels.com</t>
  </si>
  <si>
    <t xml:space="preserve">www.amayaresorts.com</t>
  </si>
  <si>
    <t xml:space="preserve">www.banyantree.com</t>
  </si>
  <si>
    <t xml:space="preserve">www.maayafushi.com.mv</t>
  </si>
  <si>
    <t xml:space="preserve">www.dhawa.com</t>
  </si>
  <si>
    <t xml:space="preserve">www.clubmed.com</t>
  </si>
  <si>
    <t xml:space="preserve">www.nikaisland.com.mv</t>
  </si>
  <si>
    <t xml:space="preserve">www.alimatha.com</t>
  </si>
  <si>
    <t xml:space="preserve">www.clubmed.co.uk</t>
  </si>
  <si>
    <t xml:space="preserve">www.nikamaldives.com</t>
  </si>
  <si>
    <t xml:space="preserve">www.gangehi.com</t>
  </si>
  <si>
    <t xml:space="preserve">www.aanugandu.com</t>
  </si>
  <si>
    <t xml:space="preserve">www.robinson.com</t>
  </si>
  <si>
    <t xml:space="preserve">Robinson Noonu, Robinson Maldives</t>
  </si>
  <si>
    <t xml:space="preserve">www.mercure-maldives-kooddoo.com</t>
  </si>
  <si>
    <t xml:space="preserve">www.southpalmmaldives.com</t>
  </si>
  <si>
    <t xml:space="preserve">www.nokuhotels.com</t>
  </si>
  <si>
    <t xml:space="preserve">www.nokumaldives.com</t>
  </si>
  <si>
    <t xml:space="preserve">www.driftmaldives.com</t>
  </si>
  <si>
    <t xml:space="preserve">www.biyadhoo.com</t>
  </si>
  <si>
    <t xml:space="preserve">www.luxresorts.com</t>
  </si>
  <si>
    <t xml:space="preserve">www.yashmaldives.com</t>
  </si>
  <si>
    <t xml:space="preserve">www.oneandonlyresorts.com</t>
  </si>
  <si>
    <t xml:space="preserve">GET home + render</t>
  </si>
  <si>
    <t xml:space="preserve">403</t>
  </si>
  <si>
    <t xml:space="preserve">pdf download</t>
  </si>
  <si>
    <t xml:space="preserve">403 challenge</t>
  </si>
  <si>
    <t xml:space="preserve">forsale.godaddy.com</t>
  </si>
  <si>
    <t xml:space="preserve">expireddomains.com</t>
  </si>
  <si>
    <t xml:space="preserve">GET home</t>
  </si>
  <si>
    <t xml:space="preserve">429 challenge</t>
  </si>
  <si>
    <t xml:space="preserve">www.coloursofoblu.com</t>
  </si>
  <si>
    <t xml:space="preserve">phase</t>
  </si>
  <si>
    <t xml:space="preserve">docs total</t>
  </si>
  <si>
    <t xml:space="preserve">2026-10-04 22:30</t>
  </si>
  <si>
    <t xml:space="preserve">A</t>
  </si>
  <si>
    <t xml:space="preserve">Crown &amp; Champa + Neoscapes</t>
  </si>
  <si>
    <t xml:space="preserve">297</t>
  </si>
  <si>
    <t xml:space="preserve">2026-10-04 22:33</t>
  </si>
  <si>
    <t xml:space="preserve">301</t>
  </si>
  <si>
    <t xml:space="preserve">2026-10-04 22:47</t>
  </si>
  <si>
    <t xml:space="preserve">B</t>
  </si>
  <si>
    <t xml:space="preserve">official sites 1-20: {'stored': 225, 'duplicate': 69, 'excluded': 5, 'failed': 10, 'unmatched': 1}</t>
  </si>
  <si>
    <t xml:space="preserve">526</t>
  </si>
  <si>
    <t xml:space="preserve">2026-10-04 22:56</t>
  </si>
  <si>
    <t xml:space="preserve">official sites 1-20: {'stored': 77, 'unmatched': 7, 'duplicate': 13}</t>
  </si>
  <si>
    <t xml:space="preserve">603</t>
  </si>
  <si>
    <t xml:space="preserve">2026-10-04 23:02</t>
  </si>
  <si>
    <t xml:space="preserve">F</t>
  </si>
  <si>
    <t xml:space="preserve">fact packs for 182 resorts</t>
  </si>
  <si>
    <t xml:space="preserve">2026-10-04 23:09</t>
  </si>
  <si>
    <t xml:space="preserve">official sites 21-40: {'stored': 346, 'duplicate': 38, 'rejected': 2, 'error FileNotFoundError': 1, 'unmatched': 17, 'failed': 10}</t>
  </si>
  <si>
    <t xml:space="preserve">949</t>
  </si>
  <si>
    <t xml:space="preserve">2026-10-04 23:28</t>
  </si>
  <si>
    <t xml:space="preserve">official sites 41-60: {'stored': 190, 'duplicate': 15, 'failed': 14, 'rejected': 4, 'unmatched': 88}</t>
  </si>
  <si>
    <t xml:space="preserve">1391</t>
  </si>
  <si>
    <t xml:space="preserve">2026-10-04 23:43</t>
  </si>
  <si>
    <t xml:space="preserve">official sites 61-80: {'failed': 58, 'stored': 500, 'unmatched': 42, 'rejected': 26, 'duplicate': 33, 'excluded': 3}</t>
  </si>
  <si>
    <t xml:space="preserve">1891</t>
  </si>
  <si>
    <t xml:space="preserve">2026-10-04 23:50</t>
  </si>
  <si>
    <t xml:space="preserve">official sites 81-100: {'unmatched': 64, 'failed': 188, 'stored': 76, 'duplicate': 7, 'rejected': 1}</t>
  </si>
  <si>
    <t xml:space="preserve">1967</t>
  </si>
  <si>
    <t xml:space="preserve">2026-10-05 00:01</t>
  </si>
  <si>
    <t xml:space="preserve">official sites 101-120: {'unmatched': 32, 'failed': 22, 'stored': 261, 'duplicate': 7, 'rejected': 2}</t>
  </si>
  <si>
    <t xml:space="preserve">2228</t>
  </si>
  <si>
    <t xml:space="preserve">2026-10-05 00:10</t>
  </si>
  <si>
    <t xml:space="preserve">official sites 121-140: {'unmatched': 88, 'failed': 14, 'stored': 314, 'duplicate': 2, 'rejected': 9}</t>
  </si>
  <si>
    <t xml:space="preserve">2542</t>
  </si>
  <si>
    <t xml:space="preserve">2026-10-05 00:13</t>
  </si>
  <si>
    <t xml:space="preserve">official sites 141-160: {'unmatched': 11, 'stored': 42, 'failed': 31, 'duplicate': 1}</t>
  </si>
  <si>
    <t xml:space="preserve">2584</t>
  </si>
  <si>
    <t xml:space="preserve">2026-10-05 00:15</t>
  </si>
  <si>
    <t xml:space="preserve">C</t>
  </si>
  <si>
    <t xml:space="preserve">agency/DMC crawl 78 domains (crawl)</t>
  </si>
  <si>
    <t xml:space="preserve">2026-10-05 00:29</t>
  </si>
  <si>
    <t xml:space="preserve">official sites 161-180: {'stored': 572, 'unmatched': 5, 'duplicate': 107, 'rejected': 34, 'failed': 10}</t>
  </si>
  <si>
    <t xml:space="preserve">3156</t>
  </si>
  <si>
    <t xml:space="preserve">official sites 181-182: {}</t>
  </si>
  <si>
    <t xml:space="preserve">2026-10-05 01:22</t>
  </si>
  <si>
    <t xml:space="preserve">group/brand hub sites</t>
  </si>
  <si>
    <t xml:space="preserve">3274</t>
  </si>
  <si>
    <t xml:space="preserve">2026-10-05 01:56</t>
  </si>
  <si>
    <t xml:space="preserve">DAM follow-up</t>
  </si>
  <si>
    <t xml:space="preserve">3344</t>
  </si>
  <si>
    <t xml:space="preserve">2026-10-05 02:02</t>
  </si>
  <si>
    <t xml:space="preserve">retry official sites [2, 6, 7, 8, 17, 22, 23, 31, 36, 37, 41, 42, 47, 48, 55, 58, 60, 64, 84, 92, 93, 96, 101, 112, 113, 114, 124, 128, 130, 131, 132, 135, 144, 149, 150, 156, 178, 180, 181]: {'failed': 1}</t>
  </si>
  <si>
    <t xml:space="preserve">agency/DMC queue: {}</t>
  </si>
  <si>
    <t xml:space="preserve">2026-10-05 02:35</t>
  </si>
  <si>
    <t xml:space="preserve">2026-10-05 03:27</t>
  </si>
  <si>
    <t xml:space="preserve">D</t>
  </si>
  <si>
    <t xml:space="preserve">archives: {'failed': 88}</t>
  </si>
  <si>
    <t xml:space="preserve">2026-10-05 03:31</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</si>
</sst>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sz val="11"/>
      <color theme="1"/>
      <name val="WenQuanYi Zen Hei"/>
      <family val="2"/>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3" min="3" style="0" width="22"/>
    <col collapsed="false" customWidth="true" hidden="false" outlineLevel="0" max="24" min="4" style="0" width="40"/>
    <col collapsed="false" customWidth="true" hidden="false" outlineLevel="0" max="25" min="25" style="0" width="28"/>
    <col collapsed="false" customWidth="true" hidden="false" outlineLevel="0" max="26" min="26" style="0" width="4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customFormat="false" ht="15" hidden="false" customHeight="false" outlineLevel="0" collapsed="false">
      <c r="A2" s="0" t="n">
        <v>1</v>
      </c>
      <c r="B2" s="0" t="s">
        <v>26</v>
      </c>
      <c r="C2" s="0" t="s">
        <v>27</v>
      </c>
      <c r="D2" s="0" t="str">
        <f aca="false">IFERROR(IF(_xlfn.MAXIFS(Documents!$E$2:$E$3674,Documents!$A$2:$A$3674,$A2,Documents!$C$2:$C$3674,"factsheet")=0,"",_xlfn.MAXIFS(Documents!$E$2:$E$3674,Documents!$A$2:$A$3674,$A2,Documents!$C$2:$C$3674,"factsheet")),"")</f>
        <v/>
      </c>
      <c r="E2" s="0" t="str">
        <f aca="false">IFERROR(IF(_xlfn.MAXIFS(Documents!$E$2:$E$3674,Documents!$A$2:$A$3674,$A2,Documents!$C$2:$C$3674,"wedding")=0,"",_xlfn.MAXIFS(Documents!$E$2:$E$3674,Documents!$A$2:$A$3674,$A2,Documents!$C$2:$C$3674,"wedding")),"")</f>
        <v/>
      </c>
      <c r="F2" s="0" t="str">
        <f aca="false">IFERROR(IF(_xlfn.MAXIFS(Documents!$E$2:$E$3674,Documents!$A$2:$A$3674,$A2,Documents!$C$2:$C$3674,"events")=0,"",_xlfn.MAXIFS(Documents!$E$2:$E$3674,Documents!$A$2:$A$3674,$A2,Documents!$C$2:$C$3674,"events")),"")</f>
        <v/>
      </c>
      <c r="G2" s="0" t="str">
        <f aca="false">IFERROR(IF(_xlfn.MAXIFS(Documents!$E$2:$E$3674,Documents!$A$2:$A$3674,$A2,Documents!$C$2:$C$3674,"map")=0,"",_xlfn.MAXIFS(Documents!$E$2:$E$3674,Documents!$A$2:$A$3674,$A2,Documents!$C$2:$C$3674,"map")),"")</f>
        <v/>
      </c>
      <c r="H2" s="0" t="str">
        <f aca="false">IFERROR(IF(_xlfn.MAXIFS(Documents!$E$2:$E$3674,Documents!$A$2:$A$3674,$A2,Documents!$C$2:$C$3674,"dive_map")=0,"",_xlfn.MAXIFS(Documents!$E$2:$E$3674,Documents!$A$2:$A$3674,$A2,Documents!$C$2:$C$3674,"dive_map")),"")</f>
        <v/>
      </c>
      <c r="I2" s="0" t="str">
        <f aca="false">IFERROR(IF(_xlfn.MAXIFS(Documents!$E$2:$E$3674,Documents!$A$2:$A$3674,$A2,Documents!$C$2:$C$3674,"spa_menu")=0,"",_xlfn.MAXIFS(Documents!$E$2:$E$3674,Documents!$A$2:$A$3674,$A2,Documents!$C$2:$C$3674,"spa_menu")),"")</f>
        <v/>
      </c>
      <c r="J2" s="0" t="n">
        <f aca="false">IFERROR(IF(_xlfn.MAXIFS(Documents!$E$2:$E$3674,Documents!$A$2:$A$3674,$A2,Documents!$C$2:$C$3674,"dining_menu")=0,"",_xlfn.MAXIFS(Documents!$E$2:$E$3674,Documents!$A$2:$A$3674,$A2,Documents!$C$2:$C$3674,"dining_menu")),"")</f>
        <v>2026</v>
      </c>
      <c r="K2" s="0" t="str">
        <f aca="false">IFERROR(IF(_xlfn.MAXIFS(Documents!$E$2:$E$3674,Documents!$A$2:$A$3674,$A2,Documents!$C$2:$C$3674,"dive_prices")=0,"",_xlfn.MAXIFS(Documents!$E$2:$E$3674,Documents!$A$2:$A$3674,$A2,Documents!$C$2:$C$3674,"dive_prices")),"")</f>
        <v/>
      </c>
      <c r="L2" s="0" t="str">
        <f aca="false">IFERROR(IF(_xlfn.MAXIFS(Documents!$E$2:$E$3674,Documents!$A$2:$A$3674,$A2,Documents!$C$2:$C$3674,"excursions")=0,"",_xlfn.MAXIFS(Documents!$E$2:$E$3674,Documents!$A$2:$A$3674,$A2,Documents!$C$2:$C$3674,"excursions")),"")</f>
        <v/>
      </c>
      <c r="M2" s="0" t="str">
        <f aca="false">IFERROR(IF(_xlfn.MAXIFS(Documents!$E$2:$E$3674,Documents!$A$2:$A$3674,$A2,Documents!$C$2:$C$3674,"kids")=0,"",_xlfn.MAXIFS(Documents!$E$2:$E$3674,Documents!$A$2:$A$3674,$A2,Documents!$C$2:$C$3674,"kids")),"")</f>
        <v/>
      </c>
      <c r="N2" s="0" t="str">
        <f aca="false">IFERROR(IF(_xlfn.MAXIFS(Documents!$E$2:$E$3674,Documents!$A$2:$A$3674,$A2,Documents!$C$2:$C$3674,"villa_plans")=0,"",_xlfn.MAXIFS(Documents!$E$2:$E$3674,Documents!$A$2:$A$3674,$A2,Documents!$C$2:$C$3674,"villa_plans")),"")</f>
        <v/>
      </c>
      <c r="O2" s="0" t="str">
        <f aca="false">IFERROR(IF(_xlfn.MAXIFS(Documents!$E$2:$E$3674,Documents!$A$2:$A$3674,$A2,Documents!$C$2:$C$3674,"all_inclusive")=0,"",_xlfn.MAXIFS(Documents!$E$2:$E$3674,Documents!$A$2:$A$3674,$A2,Documents!$C$2:$C$3674,"all_inclusive")),"")</f>
        <v/>
      </c>
      <c r="P2" s="0" t="n">
        <f aca="false">IFERROR(IF(_xlfn.MAXIFS(Documents!$E$2:$E$3674,Documents!$A$2:$A$3674,$A2,Documents!$C$2:$C$3674,"sustainability")=0,"",_xlfn.MAXIFS(Documents!$E$2:$E$3674,Documents!$A$2:$A$3674,$A2,Documents!$C$2:$C$3674,"sustainability")),"")</f>
        <v>2024</v>
      </c>
      <c r="Q2" s="0" t="str">
        <f aca="false">IFERROR(IF(_xlfn.MAXIFS(Documents!$E$2:$E$3674,Documents!$A$2:$A$3674,$A2,Documents!$C$2:$C$3674,"calendar")=0,"",_xlfn.MAXIFS(Documents!$E$2:$E$3674,Documents!$A$2:$A$3674,$A2,Documents!$C$2:$C$3674,"calendar")),"")</f>
        <v/>
      </c>
      <c r="R2" s="0" t="str">
        <f aca="false">IFERROR(IF(_xlfn.MAXIFS(Documents!$E$2:$E$3674,Documents!$A$2:$A$3674,$A2,Documents!$C$2:$C$3674,"brochure")=0,"",_xlfn.MAXIFS(Documents!$E$2:$E$3674,Documents!$A$2:$A$3674,$A2,Documents!$C$2:$C$3674,"brochure")),"")</f>
        <v/>
      </c>
      <c r="S2" s="0" t="str">
        <f aca="false">IFERROR(IF(_xlfn.MAXIFS(Documents!$E$2:$E$3674,Documents!$A$2:$A$3674,$A2,Documents!$C$2:$C$3674,"press_kit")=0,"",_xlfn.MAXIFS(Documents!$E$2:$E$3674,Documents!$A$2:$A$3674,$A2,Documents!$C$2:$C$3674,"press_kit")),"")</f>
        <v/>
      </c>
      <c r="T2" s="0" t="str">
        <f aca="false">IFERROR(IF(_xlfn.MAXIFS(Documents!$E$2:$E$3674,Documents!$A$2:$A$3674,$A2,Documents!$C$2:$C$3674,"other")=0,"",_xlfn.MAXIFS(Documents!$E$2:$E$3674,Documents!$A$2:$A$3674,$A2,Documents!$C$2:$C$3674,"other")),"")</f>
        <v/>
      </c>
      <c r="U2" s="0" t="str">
        <f aca="false">IFERROR(IF(_xlfn.MAXIFS(Documents!$E$2:$E$3674,Documents!$A$2:$A$3674,$A2,Documents!$C$2:$C$3674,"obsolete")=0,"",_xlfn.MAXIFS(Documents!$E$2:$E$3674,Documents!$A$2:$A$3674,$A2,Documents!$C$2:$C$3674,"obsolete")),"")</f>
        <v/>
      </c>
      <c r="V2" s="0" t="n">
        <f aca="false">COUNTIFS(Documents!$A$2:$A$3674,$A2)</f>
        <v>3</v>
      </c>
      <c r="W2" s="0" t="n">
        <f aca="false">COUNTIFS(Documents!$A$2:$A$3674,$A2,Documents!$R$2:$R$3674,"current")</f>
        <v>1</v>
      </c>
      <c r="Y2" s="0" t="s">
        <v>28</v>
      </c>
    </row>
    <row r="3" customFormat="false" ht="15" hidden="false" customHeight="false" outlineLevel="0" collapsed="false">
      <c r="A3" s="0" t="n">
        <v>2</v>
      </c>
      <c r="B3" s="0" t="s">
        <v>29</v>
      </c>
      <c r="C3" s="0" t="s">
        <v>30</v>
      </c>
      <c r="D3" s="0" t="str">
        <f aca="false">IFERROR(IF(_xlfn.MAXIFS(Documents!$E$2:$E$3674,Documents!$A$2:$A$3674,$A3,Documents!$C$2:$C$3674,"factsheet")=0,"",_xlfn.MAXIFS(Documents!$E$2:$E$3674,Documents!$A$2:$A$3674,$A3,Documents!$C$2:$C$3674,"factsheet")),"")</f>
        <v/>
      </c>
      <c r="E3" s="0" t="str">
        <f aca="false">IFERROR(IF(_xlfn.MAXIFS(Documents!$E$2:$E$3674,Documents!$A$2:$A$3674,$A3,Documents!$C$2:$C$3674,"wedding")=0,"",_xlfn.MAXIFS(Documents!$E$2:$E$3674,Documents!$A$2:$A$3674,$A3,Documents!$C$2:$C$3674,"wedding")),"")</f>
        <v/>
      </c>
      <c r="F3" s="0" t="str">
        <f aca="false">IFERROR(IF(_xlfn.MAXIFS(Documents!$E$2:$E$3674,Documents!$A$2:$A$3674,$A3,Documents!$C$2:$C$3674,"events")=0,"",_xlfn.MAXIFS(Documents!$E$2:$E$3674,Documents!$A$2:$A$3674,$A3,Documents!$C$2:$C$3674,"events")),"")</f>
        <v/>
      </c>
      <c r="G3" s="0" t="str">
        <f aca="false">IFERROR(IF(_xlfn.MAXIFS(Documents!$E$2:$E$3674,Documents!$A$2:$A$3674,$A3,Documents!$C$2:$C$3674,"map")=0,"",_xlfn.MAXIFS(Documents!$E$2:$E$3674,Documents!$A$2:$A$3674,$A3,Documents!$C$2:$C$3674,"map")),"")</f>
        <v/>
      </c>
      <c r="H3" s="0" t="str">
        <f aca="false">IFERROR(IF(_xlfn.MAXIFS(Documents!$E$2:$E$3674,Documents!$A$2:$A$3674,$A3,Documents!$C$2:$C$3674,"dive_map")=0,"",_xlfn.MAXIFS(Documents!$E$2:$E$3674,Documents!$A$2:$A$3674,$A3,Documents!$C$2:$C$3674,"dive_map")),"")</f>
        <v/>
      </c>
      <c r="I3" s="0" t="str">
        <f aca="false">IFERROR(IF(_xlfn.MAXIFS(Documents!$E$2:$E$3674,Documents!$A$2:$A$3674,$A3,Documents!$C$2:$C$3674,"spa_menu")=0,"",_xlfn.MAXIFS(Documents!$E$2:$E$3674,Documents!$A$2:$A$3674,$A3,Documents!$C$2:$C$3674,"spa_menu")),"")</f>
        <v/>
      </c>
      <c r="J3" s="0" t="str">
        <f aca="false">IFERROR(IF(_xlfn.MAXIFS(Documents!$E$2:$E$3674,Documents!$A$2:$A$3674,$A3,Documents!$C$2:$C$3674,"dining_menu")=0,"",_xlfn.MAXIFS(Documents!$E$2:$E$3674,Documents!$A$2:$A$3674,$A3,Documents!$C$2:$C$3674,"dining_menu")),"")</f>
        <v/>
      </c>
      <c r="K3" s="0" t="str">
        <f aca="false">IFERROR(IF(_xlfn.MAXIFS(Documents!$E$2:$E$3674,Documents!$A$2:$A$3674,$A3,Documents!$C$2:$C$3674,"dive_prices")=0,"",_xlfn.MAXIFS(Documents!$E$2:$E$3674,Documents!$A$2:$A$3674,$A3,Documents!$C$2:$C$3674,"dive_prices")),"")</f>
        <v/>
      </c>
      <c r="L3" s="0" t="str">
        <f aca="false">IFERROR(IF(_xlfn.MAXIFS(Documents!$E$2:$E$3674,Documents!$A$2:$A$3674,$A3,Documents!$C$2:$C$3674,"excursions")=0,"",_xlfn.MAXIFS(Documents!$E$2:$E$3674,Documents!$A$2:$A$3674,$A3,Documents!$C$2:$C$3674,"excursions")),"")</f>
        <v/>
      </c>
      <c r="M3" s="0" t="str">
        <f aca="false">IFERROR(IF(_xlfn.MAXIFS(Documents!$E$2:$E$3674,Documents!$A$2:$A$3674,$A3,Documents!$C$2:$C$3674,"kids")=0,"",_xlfn.MAXIFS(Documents!$E$2:$E$3674,Documents!$A$2:$A$3674,$A3,Documents!$C$2:$C$3674,"kids")),"")</f>
        <v/>
      </c>
      <c r="N3" s="0" t="str">
        <f aca="false">IFERROR(IF(_xlfn.MAXIFS(Documents!$E$2:$E$3674,Documents!$A$2:$A$3674,$A3,Documents!$C$2:$C$3674,"villa_plans")=0,"",_xlfn.MAXIFS(Documents!$E$2:$E$3674,Documents!$A$2:$A$3674,$A3,Documents!$C$2:$C$3674,"villa_plans")),"")</f>
        <v/>
      </c>
      <c r="O3" s="0" t="str">
        <f aca="false">IFERROR(IF(_xlfn.MAXIFS(Documents!$E$2:$E$3674,Documents!$A$2:$A$3674,$A3,Documents!$C$2:$C$3674,"all_inclusive")=0,"",_xlfn.MAXIFS(Documents!$E$2:$E$3674,Documents!$A$2:$A$3674,$A3,Documents!$C$2:$C$3674,"all_inclusive")),"")</f>
        <v/>
      </c>
      <c r="P3" s="0" t="str">
        <f aca="false">IFERROR(IF(_xlfn.MAXIFS(Documents!$E$2:$E$3674,Documents!$A$2:$A$3674,$A3,Documents!$C$2:$C$3674,"sustainability")=0,"",_xlfn.MAXIFS(Documents!$E$2:$E$3674,Documents!$A$2:$A$3674,$A3,Documents!$C$2:$C$3674,"sustainability")),"")</f>
        <v/>
      </c>
      <c r="Q3" s="0" t="str">
        <f aca="false">IFERROR(IF(_xlfn.MAXIFS(Documents!$E$2:$E$3674,Documents!$A$2:$A$3674,$A3,Documents!$C$2:$C$3674,"calendar")=0,"",_xlfn.MAXIFS(Documents!$E$2:$E$3674,Documents!$A$2:$A$3674,$A3,Documents!$C$2:$C$3674,"calendar")),"")</f>
        <v/>
      </c>
      <c r="R3" s="0" t="str">
        <f aca="false">IFERROR(IF(_xlfn.MAXIFS(Documents!$E$2:$E$3674,Documents!$A$2:$A$3674,$A3,Documents!$C$2:$C$3674,"brochure")=0,"",_xlfn.MAXIFS(Documents!$E$2:$E$3674,Documents!$A$2:$A$3674,$A3,Documents!$C$2:$C$3674,"brochure")),"")</f>
        <v/>
      </c>
      <c r="S3" s="0" t="str">
        <f aca="false">IFERROR(IF(_xlfn.MAXIFS(Documents!$E$2:$E$3674,Documents!$A$2:$A$3674,$A3,Documents!$C$2:$C$3674,"press_kit")=0,"",_xlfn.MAXIFS(Documents!$E$2:$E$3674,Documents!$A$2:$A$3674,$A3,Documents!$C$2:$C$3674,"press_kit")),"")</f>
        <v/>
      </c>
      <c r="T3" s="0" t="str">
        <f aca="false">IFERROR(IF(_xlfn.MAXIFS(Documents!$E$2:$E$3674,Documents!$A$2:$A$3674,$A3,Documents!$C$2:$C$3674,"other")=0,"",_xlfn.MAXIFS(Documents!$E$2:$E$3674,Documents!$A$2:$A$3674,$A3,Documents!$C$2:$C$3674,"other")),"")</f>
        <v/>
      </c>
      <c r="U3" s="0" t="str">
        <f aca="false">IFERROR(IF(_xlfn.MAXIFS(Documents!$E$2:$E$3674,Documents!$A$2:$A$3674,$A3,Documents!$C$2:$C$3674,"obsolete")=0,"",_xlfn.MAXIFS(Documents!$E$2:$E$3674,Documents!$A$2:$A$3674,$A3,Documents!$C$2:$C$3674,"obsolete")),"")</f>
        <v/>
      </c>
      <c r="V3" s="0" t="n">
        <f aca="false">COUNTIFS(Documents!$A$2:$A$3674,$A3)</f>
        <v>0</v>
      </c>
      <c r="W3" s="0" t="n">
        <f aca="false">COUNTIFS(Documents!$A$2:$A$3674,$A3,Documents!$R$2:$R$3674,"current")</f>
        <v>0</v>
      </c>
      <c r="Y3" s="0" t="s">
        <v>28</v>
      </c>
    </row>
    <row r="4" customFormat="false" ht="15" hidden="false" customHeight="false" outlineLevel="0" collapsed="false">
      <c r="A4" s="0" t="n">
        <v>3</v>
      </c>
      <c r="B4" s="0" t="s">
        <v>31</v>
      </c>
      <c r="C4" s="0" t="s">
        <v>32</v>
      </c>
      <c r="D4" s="0" t="n">
        <f aca="false">IFERROR(IF(_xlfn.MAXIFS(Documents!$E$2:$E$3674,Documents!$A$2:$A$3674,$A4,Documents!$C$2:$C$3674,"factsheet")=0,"",_xlfn.MAXIFS(Documents!$E$2:$E$3674,Documents!$A$2:$A$3674,$A4,Documents!$C$2:$C$3674,"factsheet")),"")</f>
        <v>2026</v>
      </c>
      <c r="E4" s="0" t="n">
        <f aca="false">IFERROR(IF(_xlfn.MAXIFS(Documents!$E$2:$E$3674,Documents!$A$2:$A$3674,$A4,Documents!$C$2:$C$3674,"wedding")=0,"",_xlfn.MAXIFS(Documents!$E$2:$E$3674,Documents!$A$2:$A$3674,$A4,Documents!$C$2:$C$3674,"wedding")),"")</f>
        <v>2027</v>
      </c>
      <c r="F4" s="0" t="n">
        <f aca="false">IFERROR(IF(_xlfn.MAXIFS(Documents!$E$2:$E$3674,Documents!$A$2:$A$3674,$A4,Documents!$C$2:$C$3674,"events")=0,"",_xlfn.MAXIFS(Documents!$E$2:$E$3674,Documents!$A$2:$A$3674,$A4,Documents!$C$2:$C$3674,"events")),"")</f>
        <v>2027</v>
      </c>
      <c r="G4" s="0" t="n">
        <f aca="false">IFERROR(IF(_xlfn.MAXIFS(Documents!$E$2:$E$3674,Documents!$A$2:$A$3674,$A4,Documents!$C$2:$C$3674,"map")=0,"",_xlfn.MAXIFS(Documents!$E$2:$E$3674,Documents!$A$2:$A$3674,$A4,Documents!$C$2:$C$3674,"map")),"")</f>
        <v>2025</v>
      </c>
      <c r="H4" s="0" t="str">
        <f aca="false">IFERROR(IF(_xlfn.MAXIFS(Documents!$E$2:$E$3674,Documents!$A$2:$A$3674,$A4,Documents!$C$2:$C$3674,"dive_map")=0,"",_xlfn.MAXIFS(Documents!$E$2:$E$3674,Documents!$A$2:$A$3674,$A4,Documents!$C$2:$C$3674,"dive_map")),"")</f>
        <v/>
      </c>
      <c r="I4" s="0" t="str">
        <f aca="false">IFERROR(IF(_xlfn.MAXIFS(Documents!$E$2:$E$3674,Documents!$A$2:$A$3674,$A4,Documents!$C$2:$C$3674,"spa_menu")=0,"",_xlfn.MAXIFS(Documents!$E$2:$E$3674,Documents!$A$2:$A$3674,$A4,Documents!$C$2:$C$3674,"spa_menu")),"")</f>
        <v/>
      </c>
      <c r="J4" s="0" t="n">
        <f aca="false">IFERROR(IF(_xlfn.MAXIFS(Documents!$E$2:$E$3674,Documents!$A$2:$A$3674,$A4,Documents!$C$2:$C$3674,"dining_menu")=0,"",_xlfn.MAXIFS(Documents!$E$2:$E$3674,Documents!$A$2:$A$3674,$A4,Documents!$C$2:$C$3674,"dining_menu")),"")</f>
        <v>2025</v>
      </c>
      <c r="K4" s="0" t="n">
        <f aca="false">IFERROR(IF(_xlfn.MAXIFS(Documents!$E$2:$E$3674,Documents!$A$2:$A$3674,$A4,Documents!$C$2:$C$3674,"dive_prices")=0,"",_xlfn.MAXIFS(Documents!$E$2:$E$3674,Documents!$A$2:$A$3674,$A4,Documents!$C$2:$C$3674,"dive_prices")),"")</f>
        <v>2026</v>
      </c>
      <c r="L4" s="0" t="n">
        <f aca="false">IFERROR(IF(_xlfn.MAXIFS(Documents!$E$2:$E$3674,Documents!$A$2:$A$3674,$A4,Documents!$C$2:$C$3674,"excursions")=0,"",_xlfn.MAXIFS(Documents!$E$2:$E$3674,Documents!$A$2:$A$3674,$A4,Documents!$C$2:$C$3674,"excursions")),"")</f>
        <v>2026</v>
      </c>
      <c r="M4" s="0" t="str">
        <f aca="false">IFERROR(IF(_xlfn.MAXIFS(Documents!$E$2:$E$3674,Documents!$A$2:$A$3674,$A4,Documents!$C$2:$C$3674,"kids")=0,"",_xlfn.MAXIFS(Documents!$E$2:$E$3674,Documents!$A$2:$A$3674,$A4,Documents!$C$2:$C$3674,"kids")),"")</f>
        <v/>
      </c>
      <c r="N4" s="0" t="str">
        <f aca="false">IFERROR(IF(_xlfn.MAXIFS(Documents!$E$2:$E$3674,Documents!$A$2:$A$3674,$A4,Documents!$C$2:$C$3674,"villa_plans")=0,"",_xlfn.MAXIFS(Documents!$E$2:$E$3674,Documents!$A$2:$A$3674,$A4,Documents!$C$2:$C$3674,"villa_plans")),"")</f>
        <v/>
      </c>
      <c r="O4" s="0" t="str">
        <f aca="false">IFERROR(IF(_xlfn.MAXIFS(Documents!$E$2:$E$3674,Documents!$A$2:$A$3674,$A4,Documents!$C$2:$C$3674,"all_inclusive")=0,"",_xlfn.MAXIFS(Documents!$E$2:$E$3674,Documents!$A$2:$A$3674,$A4,Documents!$C$2:$C$3674,"all_inclusive")),"")</f>
        <v/>
      </c>
      <c r="P4" s="0" t="n">
        <f aca="false">IFERROR(IF(_xlfn.MAXIFS(Documents!$E$2:$E$3674,Documents!$A$2:$A$3674,$A4,Documents!$C$2:$C$3674,"sustainability")=0,"",_xlfn.MAXIFS(Documents!$E$2:$E$3674,Documents!$A$2:$A$3674,$A4,Documents!$C$2:$C$3674,"sustainability")),"")</f>
        <v>2026</v>
      </c>
      <c r="Q4" s="0" t="str">
        <f aca="false">IFERROR(IF(_xlfn.MAXIFS(Documents!$E$2:$E$3674,Documents!$A$2:$A$3674,$A4,Documents!$C$2:$C$3674,"calendar")=0,"",_xlfn.MAXIFS(Documents!$E$2:$E$3674,Documents!$A$2:$A$3674,$A4,Documents!$C$2:$C$3674,"calendar")),"")</f>
        <v/>
      </c>
      <c r="R4" s="0" t="n">
        <f aca="false">IFERROR(IF(_xlfn.MAXIFS(Documents!$E$2:$E$3674,Documents!$A$2:$A$3674,$A4,Documents!$C$2:$C$3674,"brochure")=0,"",_xlfn.MAXIFS(Documents!$E$2:$E$3674,Documents!$A$2:$A$3674,$A4,Documents!$C$2:$C$3674,"brochure")),"")</f>
        <v>2023</v>
      </c>
      <c r="S4" s="0" t="str">
        <f aca="false">IFERROR(IF(_xlfn.MAXIFS(Documents!$E$2:$E$3674,Documents!$A$2:$A$3674,$A4,Documents!$C$2:$C$3674,"press_kit")=0,"",_xlfn.MAXIFS(Documents!$E$2:$E$3674,Documents!$A$2:$A$3674,$A4,Documents!$C$2:$C$3674,"press_kit")),"")</f>
        <v/>
      </c>
      <c r="T4" s="0" t="str">
        <f aca="false">IFERROR(IF(_xlfn.MAXIFS(Documents!$E$2:$E$3674,Documents!$A$2:$A$3674,$A4,Documents!$C$2:$C$3674,"other")=0,"",_xlfn.MAXIFS(Documents!$E$2:$E$3674,Documents!$A$2:$A$3674,$A4,Documents!$C$2:$C$3674,"other")),"")</f>
        <v/>
      </c>
      <c r="U4" s="0" t="str">
        <f aca="false">IFERROR(IF(_xlfn.MAXIFS(Documents!$E$2:$E$3674,Documents!$A$2:$A$3674,$A4,Documents!$C$2:$C$3674,"obsolete")=0,"",_xlfn.MAXIFS(Documents!$E$2:$E$3674,Documents!$A$2:$A$3674,$A4,Documents!$C$2:$C$3674,"obsolete")),"")</f>
        <v/>
      </c>
      <c r="V4" s="0" t="n">
        <f aca="false">COUNTIFS(Documents!$A$2:$A$3674,$A4)</f>
        <v>23</v>
      </c>
      <c r="W4" s="0" t="n">
        <f aca="false">COUNTIFS(Documents!$A$2:$A$3674,$A4,Documents!$R$2:$R$3674,"current")</f>
        <v>16</v>
      </c>
      <c r="X4" s="0" t="str">
        <f aca="false">HYPERLINK("https://www.adaaran.com/selecthudhuranfushi/view-download/?id=menu-16","2026_document.pdf")</f>
        <v>2026_document.pdf</v>
      </c>
    </row>
    <row r="5" customFormat="false" ht="15" hidden="false" customHeight="false" outlineLevel="0" collapsed="false">
      <c r="A5" s="0" t="n">
        <v>4</v>
      </c>
      <c r="B5" s="0" t="s">
        <v>33</v>
      </c>
      <c r="C5" s="0" t="s">
        <v>32</v>
      </c>
      <c r="D5" s="0" t="n">
        <f aca="false">IFERROR(IF(_xlfn.MAXIFS(Documents!$E$2:$E$3674,Documents!$A$2:$A$3674,$A5,Documents!$C$2:$C$3674,"factsheet")=0,"",_xlfn.MAXIFS(Documents!$E$2:$E$3674,Documents!$A$2:$A$3674,$A5,Documents!$C$2:$C$3674,"factsheet")),"")</f>
        <v>2024</v>
      </c>
      <c r="E5" s="0" t="n">
        <f aca="false">IFERROR(IF(_xlfn.MAXIFS(Documents!$E$2:$E$3674,Documents!$A$2:$A$3674,$A5,Documents!$C$2:$C$3674,"wedding")=0,"",_xlfn.MAXIFS(Documents!$E$2:$E$3674,Documents!$A$2:$A$3674,$A5,Documents!$C$2:$C$3674,"wedding")),"")</f>
        <v>2024</v>
      </c>
      <c r="F5" s="0" t="str">
        <f aca="false">IFERROR(IF(_xlfn.MAXIFS(Documents!$E$2:$E$3674,Documents!$A$2:$A$3674,$A5,Documents!$C$2:$C$3674,"events")=0,"",_xlfn.MAXIFS(Documents!$E$2:$E$3674,Documents!$A$2:$A$3674,$A5,Documents!$C$2:$C$3674,"events")),"")</f>
        <v/>
      </c>
      <c r="G5" s="0" t="str">
        <f aca="false">IFERROR(IF(_xlfn.MAXIFS(Documents!$E$2:$E$3674,Documents!$A$2:$A$3674,$A5,Documents!$C$2:$C$3674,"map")=0,"",_xlfn.MAXIFS(Documents!$E$2:$E$3674,Documents!$A$2:$A$3674,$A5,Documents!$C$2:$C$3674,"map")),"")</f>
        <v/>
      </c>
      <c r="H5" s="0" t="str">
        <f aca="false">IFERROR(IF(_xlfn.MAXIFS(Documents!$E$2:$E$3674,Documents!$A$2:$A$3674,$A5,Documents!$C$2:$C$3674,"dive_map")=0,"",_xlfn.MAXIFS(Documents!$E$2:$E$3674,Documents!$A$2:$A$3674,$A5,Documents!$C$2:$C$3674,"dive_map")),"")</f>
        <v/>
      </c>
      <c r="I5" s="0" t="str">
        <f aca="false">IFERROR(IF(_xlfn.MAXIFS(Documents!$E$2:$E$3674,Documents!$A$2:$A$3674,$A5,Documents!$C$2:$C$3674,"spa_menu")=0,"",_xlfn.MAXIFS(Documents!$E$2:$E$3674,Documents!$A$2:$A$3674,$A5,Documents!$C$2:$C$3674,"spa_menu")),"")</f>
        <v/>
      </c>
      <c r="J5" s="0" t="n">
        <f aca="false">IFERROR(IF(_xlfn.MAXIFS(Documents!$E$2:$E$3674,Documents!$A$2:$A$3674,$A5,Documents!$C$2:$C$3674,"dining_menu")=0,"",_xlfn.MAXIFS(Documents!$E$2:$E$3674,Documents!$A$2:$A$3674,$A5,Documents!$C$2:$C$3674,"dining_menu")),"")</f>
        <v>2024</v>
      </c>
      <c r="K5" s="0" t="n">
        <f aca="false">IFERROR(IF(_xlfn.MAXIFS(Documents!$E$2:$E$3674,Documents!$A$2:$A$3674,$A5,Documents!$C$2:$C$3674,"dive_prices")=0,"",_xlfn.MAXIFS(Documents!$E$2:$E$3674,Documents!$A$2:$A$3674,$A5,Documents!$C$2:$C$3674,"dive_prices")),"")</f>
        <v>2025</v>
      </c>
      <c r="L5" s="0" t="n">
        <f aca="false">IFERROR(IF(_xlfn.MAXIFS(Documents!$E$2:$E$3674,Documents!$A$2:$A$3674,$A5,Documents!$C$2:$C$3674,"excursions")=0,"",_xlfn.MAXIFS(Documents!$E$2:$E$3674,Documents!$A$2:$A$3674,$A5,Documents!$C$2:$C$3674,"excursions")),"")</f>
        <v>2024</v>
      </c>
      <c r="M5" s="0" t="str">
        <f aca="false">IFERROR(IF(_xlfn.MAXIFS(Documents!$E$2:$E$3674,Documents!$A$2:$A$3674,$A5,Documents!$C$2:$C$3674,"kids")=0,"",_xlfn.MAXIFS(Documents!$E$2:$E$3674,Documents!$A$2:$A$3674,$A5,Documents!$C$2:$C$3674,"kids")),"")</f>
        <v/>
      </c>
      <c r="N5" s="0" t="str">
        <f aca="false">IFERROR(IF(_xlfn.MAXIFS(Documents!$E$2:$E$3674,Documents!$A$2:$A$3674,$A5,Documents!$C$2:$C$3674,"villa_plans")=0,"",_xlfn.MAXIFS(Documents!$E$2:$E$3674,Documents!$A$2:$A$3674,$A5,Documents!$C$2:$C$3674,"villa_plans")),"")</f>
        <v/>
      </c>
      <c r="O5" s="0" t="n">
        <f aca="false">IFERROR(IF(_xlfn.MAXIFS(Documents!$E$2:$E$3674,Documents!$A$2:$A$3674,$A5,Documents!$C$2:$C$3674,"all_inclusive")=0,"",_xlfn.MAXIFS(Documents!$E$2:$E$3674,Documents!$A$2:$A$3674,$A5,Documents!$C$2:$C$3674,"all_inclusive")),"")</f>
        <v>2025</v>
      </c>
      <c r="P5" s="0" t="str">
        <f aca="false">IFERROR(IF(_xlfn.MAXIFS(Documents!$E$2:$E$3674,Documents!$A$2:$A$3674,$A5,Documents!$C$2:$C$3674,"sustainability")=0,"",_xlfn.MAXIFS(Documents!$E$2:$E$3674,Documents!$A$2:$A$3674,$A5,Documents!$C$2:$C$3674,"sustainability")),"")</f>
        <v/>
      </c>
      <c r="Q5" s="0" t="str">
        <f aca="false">IFERROR(IF(_xlfn.MAXIFS(Documents!$E$2:$E$3674,Documents!$A$2:$A$3674,$A5,Documents!$C$2:$C$3674,"calendar")=0,"",_xlfn.MAXIFS(Documents!$E$2:$E$3674,Documents!$A$2:$A$3674,$A5,Documents!$C$2:$C$3674,"calendar")),"")</f>
        <v/>
      </c>
      <c r="R5" s="0" t="n">
        <f aca="false">IFERROR(IF(_xlfn.MAXIFS(Documents!$E$2:$E$3674,Documents!$A$2:$A$3674,$A5,Documents!$C$2:$C$3674,"brochure")=0,"",_xlfn.MAXIFS(Documents!$E$2:$E$3674,Documents!$A$2:$A$3674,$A5,Documents!$C$2:$C$3674,"brochure")),"")</f>
        <v>2026</v>
      </c>
      <c r="S5" s="0" t="n">
        <f aca="false">IFERROR(IF(_xlfn.MAXIFS(Documents!$E$2:$E$3674,Documents!$A$2:$A$3674,$A5,Documents!$C$2:$C$3674,"press_kit")=0,"",_xlfn.MAXIFS(Documents!$E$2:$E$3674,Documents!$A$2:$A$3674,$A5,Documents!$C$2:$C$3674,"press_kit")),"")</f>
        <v>2023</v>
      </c>
      <c r="T5" s="0" t="n">
        <f aca="false">IFERROR(IF(_xlfn.MAXIFS(Documents!$E$2:$E$3674,Documents!$A$2:$A$3674,$A5,Documents!$C$2:$C$3674,"other")=0,"",_xlfn.MAXIFS(Documents!$E$2:$E$3674,Documents!$A$2:$A$3674,$A5,Documents!$C$2:$C$3674,"other")),"")</f>
        <v>2024</v>
      </c>
      <c r="U5" s="0" t="str">
        <f aca="false">IFERROR(IF(_xlfn.MAXIFS(Documents!$E$2:$E$3674,Documents!$A$2:$A$3674,$A5,Documents!$C$2:$C$3674,"obsolete")=0,"",_xlfn.MAXIFS(Documents!$E$2:$E$3674,Documents!$A$2:$A$3674,$A5,Documents!$C$2:$C$3674,"obsolete")),"")</f>
        <v/>
      </c>
      <c r="V5" s="0" t="n">
        <f aca="false">COUNTIFS(Documents!$A$2:$A$3674,$A5)</f>
        <v>33</v>
      </c>
      <c r="W5" s="0" t="n">
        <f aca="false">COUNTIFS(Documents!$A$2:$A$3674,$A5,Documents!$R$2:$R$3674,"current")</f>
        <v>3</v>
      </c>
      <c r="X5" s="0" t="str">
        <f aca="false">HYPERLINK("https://www.neoscapesmaldives.com/wp-content/uploads/Ayada-Maldives-Factsheet.pdf","2024_Ayada-Maldives-Factsheet.pdf")</f>
        <v>2024_Ayada-Maldives-Factsheet.pdf</v>
      </c>
      <c r="Y5" s="0" t="s">
        <v>34</v>
      </c>
    </row>
    <row r="6" customFormat="false" ht="15" hidden="false" customHeight="false" outlineLevel="0" collapsed="false">
      <c r="A6" s="0" t="n">
        <v>5</v>
      </c>
      <c r="B6" s="0" t="s">
        <v>35</v>
      </c>
      <c r="C6" s="0" t="s">
        <v>27</v>
      </c>
      <c r="D6" s="0" t="n">
        <f aca="false">IFERROR(IF(_xlfn.MAXIFS(Documents!$E$2:$E$3674,Documents!$A$2:$A$3674,$A6,Documents!$C$2:$C$3674,"factsheet")=0,"",_xlfn.MAXIFS(Documents!$E$2:$E$3674,Documents!$A$2:$A$3674,$A6,Documents!$C$2:$C$3674,"factsheet")),"")</f>
        <v>2023</v>
      </c>
      <c r="E6" s="0" t="str">
        <f aca="false">IFERROR(IF(_xlfn.MAXIFS(Documents!$E$2:$E$3674,Documents!$A$2:$A$3674,$A6,Documents!$C$2:$C$3674,"wedding")=0,"",_xlfn.MAXIFS(Documents!$E$2:$E$3674,Documents!$A$2:$A$3674,$A6,Documents!$C$2:$C$3674,"wedding")),"")</f>
        <v/>
      </c>
      <c r="F6" s="0" t="str">
        <f aca="false">IFERROR(IF(_xlfn.MAXIFS(Documents!$E$2:$E$3674,Documents!$A$2:$A$3674,$A6,Documents!$C$2:$C$3674,"events")=0,"",_xlfn.MAXIFS(Documents!$E$2:$E$3674,Documents!$A$2:$A$3674,$A6,Documents!$C$2:$C$3674,"events")),"")</f>
        <v/>
      </c>
      <c r="G6" s="0" t="n">
        <f aca="false">IFERROR(IF(_xlfn.MAXIFS(Documents!$E$2:$E$3674,Documents!$A$2:$A$3674,$A6,Documents!$C$2:$C$3674,"map")=0,"",_xlfn.MAXIFS(Documents!$E$2:$E$3674,Documents!$A$2:$A$3674,$A6,Documents!$C$2:$C$3674,"map")),"")</f>
        <v>2023</v>
      </c>
      <c r="H6" s="0" t="str">
        <f aca="false">IFERROR(IF(_xlfn.MAXIFS(Documents!$E$2:$E$3674,Documents!$A$2:$A$3674,$A6,Documents!$C$2:$C$3674,"dive_map")=0,"",_xlfn.MAXIFS(Documents!$E$2:$E$3674,Documents!$A$2:$A$3674,$A6,Documents!$C$2:$C$3674,"dive_map")),"")</f>
        <v/>
      </c>
      <c r="I6" s="0" t="str">
        <f aca="false">IFERROR(IF(_xlfn.MAXIFS(Documents!$E$2:$E$3674,Documents!$A$2:$A$3674,$A6,Documents!$C$2:$C$3674,"spa_menu")=0,"",_xlfn.MAXIFS(Documents!$E$2:$E$3674,Documents!$A$2:$A$3674,$A6,Documents!$C$2:$C$3674,"spa_menu")),"")</f>
        <v/>
      </c>
      <c r="J6" s="0" t="str">
        <f aca="false">IFERROR(IF(_xlfn.MAXIFS(Documents!$E$2:$E$3674,Documents!$A$2:$A$3674,$A6,Documents!$C$2:$C$3674,"dining_menu")=0,"",_xlfn.MAXIFS(Documents!$E$2:$E$3674,Documents!$A$2:$A$3674,$A6,Documents!$C$2:$C$3674,"dining_menu")),"")</f>
        <v/>
      </c>
      <c r="K6" s="0" t="str">
        <f aca="false">IFERROR(IF(_xlfn.MAXIFS(Documents!$E$2:$E$3674,Documents!$A$2:$A$3674,$A6,Documents!$C$2:$C$3674,"dive_prices")=0,"",_xlfn.MAXIFS(Documents!$E$2:$E$3674,Documents!$A$2:$A$3674,$A6,Documents!$C$2:$C$3674,"dive_prices")),"")</f>
        <v/>
      </c>
      <c r="L6" s="0" t="str">
        <f aca="false">IFERROR(IF(_xlfn.MAXIFS(Documents!$E$2:$E$3674,Documents!$A$2:$A$3674,$A6,Documents!$C$2:$C$3674,"excursions")=0,"",_xlfn.MAXIFS(Documents!$E$2:$E$3674,Documents!$A$2:$A$3674,$A6,Documents!$C$2:$C$3674,"excursions")),"")</f>
        <v/>
      </c>
      <c r="M6" s="0" t="str">
        <f aca="false">IFERROR(IF(_xlfn.MAXIFS(Documents!$E$2:$E$3674,Documents!$A$2:$A$3674,$A6,Documents!$C$2:$C$3674,"kids")=0,"",_xlfn.MAXIFS(Documents!$E$2:$E$3674,Documents!$A$2:$A$3674,$A6,Documents!$C$2:$C$3674,"kids")),"")</f>
        <v/>
      </c>
      <c r="N6" s="0" t="str">
        <f aca="false">IFERROR(IF(_xlfn.MAXIFS(Documents!$E$2:$E$3674,Documents!$A$2:$A$3674,$A6,Documents!$C$2:$C$3674,"villa_plans")=0,"",_xlfn.MAXIFS(Documents!$E$2:$E$3674,Documents!$A$2:$A$3674,$A6,Documents!$C$2:$C$3674,"villa_plans")),"")</f>
        <v/>
      </c>
      <c r="O6" s="0" t="str">
        <f aca="false">IFERROR(IF(_xlfn.MAXIFS(Documents!$E$2:$E$3674,Documents!$A$2:$A$3674,$A6,Documents!$C$2:$C$3674,"all_inclusive")=0,"",_xlfn.MAXIFS(Documents!$E$2:$E$3674,Documents!$A$2:$A$3674,$A6,Documents!$C$2:$C$3674,"all_inclusive")),"")</f>
        <v/>
      </c>
      <c r="P6" s="0" t="str">
        <f aca="false">IFERROR(IF(_xlfn.MAXIFS(Documents!$E$2:$E$3674,Documents!$A$2:$A$3674,$A6,Documents!$C$2:$C$3674,"sustainability")=0,"",_xlfn.MAXIFS(Documents!$E$2:$E$3674,Documents!$A$2:$A$3674,$A6,Documents!$C$2:$C$3674,"sustainability")),"")</f>
        <v/>
      </c>
      <c r="Q6" s="0" t="str">
        <f aca="false">IFERROR(IF(_xlfn.MAXIFS(Documents!$E$2:$E$3674,Documents!$A$2:$A$3674,$A6,Documents!$C$2:$C$3674,"calendar")=0,"",_xlfn.MAXIFS(Documents!$E$2:$E$3674,Documents!$A$2:$A$3674,$A6,Documents!$C$2:$C$3674,"calendar")),"")</f>
        <v/>
      </c>
      <c r="R6" s="0" t="str">
        <f aca="false">IFERROR(IF(_xlfn.MAXIFS(Documents!$E$2:$E$3674,Documents!$A$2:$A$3674,$A6,Documents!$C$2:$C$3674,"brochure")=0,"",_xlfn.MAXIFS(Documents!$E$2:$E$3674,Documents!$A$2:$A$3674,$A6,Documents!$C$2:$C$3674,"brochure")),"")</f>
        <v/>
      </c>
      <c r="S6" s="0" t="str">
        <f aca="false">IFERROR(IF(_xlfn.MAXIFS(Documents!$E$2:$E$3674,Documents!$A$2:$A$3674,$A6,Documents!$C$2:$C$3674,"press_kit")=0,"",_xlfn.MAXIFS(Documents!$E$2:$E$3674,Documents!$A$2:$A$3674,$A6,Documents!$C$2:$C$3674,"press_kit")),"")</f>
        <v/>
      </c>
      <c r="T6" s="0" t="str">
        <f aca="false">IFERROR(IF(_xlfn.MAXIFS(Documents!$E$2:$E$3674,Documents!$A$2:$A$3674,$A6,Documents!$C$2:$C$3674,"other")=0,"",_xlfn.MAXIFS(Documents!$E$2:$E$3674,Documents!$A$2:$A$3674,$A6,Documents!$C$2:$C$3674,"other")),"")</f>
        <v/>
      </c>
      <c r="U6" s="0" t="str">
        <f aca="false">IFERROR(IF(_xlfn.MAXIFS(Documents!$E$2:$E$3674,Documents!$A$2:$A$3674,$A6,Documents!$C$2:$C$3674,"obsolete")=0,"",_xlfn.MAXIFS(Documents!$E$2:$E$3674,Documents!$A$2:$A$3674,$A6,Documents!$C$2:$C$3674,"obsolete")),"")</f>
        <v/>
      </c>
      <c r="V6" s="0" t="n">
        <f aca="false">COUNTIFS(Documents!$A$2:$A$3674,$A6)</f>
        <v>2</v>
      </c>
      <c r="W6" s="0" t="n">
        <f aca="false">COUNTIFS(Documents!$A$2:$A$3674,$A6,Documents!$R$2:$R$3674,"current")</f>
        <v>0</v>
      </c>
      <c r="X6" s="0" t="str">
        <f aca="false">HYPERLINK("https://www.neoscapesmaldives.com/wp-content/uploads/OZEN-RESERVE-BOLIFUSHI-Fact-Sheet.pdf","2023_OZEN-RESERVE-BOLIFUSHI-Fact-Sheet.p")</f>
        <v>2023_OZEN-RESERVE-BOLIFUSHI-Fact-Sheet.p</v>
      </c>
      <c r="Y6" s="0" t="s">
        <v>36</v>
      </c>
      <c r="Z6" s="0" t="s">
        <v>37</v>
      </c>
    </row>
    <row r="7" customFormat="false" ht="15" hidden="false" customHeight="false" outlineLevel="0" collapsed="false">
      <c r="A7" s="0" t="n">
        <v>6</v>
      </c>
      <c r="B7" s="0" t="s">
        <v>38</v>
      </c>
      <c r="C7" s="0" t="s">
        <v>39</v>
      </c>
      <c r="D7" s="0" t="n">
        <f aca="false">IFERROR(IF(_xlfn.MAXIFS(Documents!$E$2:$E$3674,Documents!$A$2:$A$3674,$A7,Documents!$C$2:$C$3674,"factsheet")=0,"",_xlfn.MAXIFS(Documents!$E$2:$E$3674,Documents!$A$2:$A$3674,$A7,Documents!$C$2:$C$3674,"factsheet")),"")</f>
        <v>2023</v>
      </c>
      <c r="E7" s="0" t="str">
        <f aca="false">IFERROR(IF(_xlfn.MAXIFS(Documents!$E$2:$E$3674,Documents!$A$2:$A$3674,$A7,Documents!$C$2:$C$3674,"wedding")=0,"",_xlfn.MAXIFS(Documents!$E$2:$E$3674,Documents!$A$2:$A$3674,$A7,Documents!$C$2:$C$3674,"wedding")),"")</f>
        <v/>
      </c>
      <c r="F7" s="0" t="str">
        <f aca="false">IFERROR(IF(_xlfn.MAXIFS(Documents!$E$2:$E$3674,Documents!$A$2:$A$3674,$A7,Documents!$C$2:$C$3674,"events")=0,"",_xlfn.MAXIFS(Documents!$E$2:$E$3674,Documents!$A$2:$A$3674,$A7,Documents!$C$2:$C$3674,"events")),"")</f>
        <v/>
      </c>
      <c r="G7" s="0" t="n">
        <f aca="false">IFERROR(IF(_xlfn.MAXIFS(Documents!$E$2:$E$3674,Documents!$A$2:$A$3674,$A7,Documents!$C$2:$C$3674,"map")=0,"",_xlfn.MAXIFS(Documents!$E$2:$E$3674,Documents!$A$2:$A$3674,$A7,Documents!$C$2:$C$3674,"map")),"")</f>
        <v>2024</v>
      </c>
      <c r="H7" s="0" t="str">
        <f aca="false">IFERROR(IF(_xlfn.MAXIFS(Documents!$E$2:$E$3674,Documents!$A$2:$A$3674,$A7,Documents!$C$2:$C$3674,"dive_map")=0,"",_xlfn.MAXIFS(Documents!$E$2:$E$3674,Documents!$A$2:$A$3674,$A7,Documents!$C$2:$C$3674,"dive_map")),"")</f>
        <v/>
      </c>
      <c r="I7" s="0" t="str">
        <f aca="false">IFERROR(IF(_xlfn.MAXIFS(Documents!$E$2:$E$3674,Documents!$A$2:$A$3674,$A7,Documents!$C$2:$C$3674,"spa_menu")=0,"",_xlfn.MAXIFS(Documents!$E$2:$E$3674,Documents!$A$2:$A$3674,$A7,Documents!$C$2:$C$3674,"spa_menu")),"")</f>
        <v/>
      </c>
      <c r="J7" s="0" t="str">
        <f aca="false">IFERROR(IF(_xlfn.MAXIFS(Documents!$E$2:$E$3674,Documents!$A$2:$A$3674,$A7,Documents!$C$2:$C$3674,"dining_menu")=0,"",_xlfn.MAXIFS(Documents!$E$2:$E$3674,Documents!$A$2:$A$3674,$A7,Documents!$C$2:$C$3674,"dining_menu")),"")</f>
        <v/>
      </c>
      <c r="K7" s="0" t="str">
        <f aca="false">IFERROR(IF(_xlfn.MAXIFS(Documents!$E$2:$E$3674,Documents!$A$2:$A$3674,$A7,Documents!$C$2:$C$3674,"dive_prices")=0,"",_xlfn.MAXIFS(Documents!$E$2:$E$3674,Documents!$A$2:$A$3674,$A7,Documents!$C$2:$C$3674,"dive_prices")),"")</f>
        <v/>
      </c>
      <c r="L7" s="0" t="str">
        <f aca="false">IFERROR(IF(_xlfn.MAXIFS(Documents!$E$2:$E$3674,Documents!$A$2:$A$3674,$A7,Documents!$C$2:$C$3674,"excursions")=0,"",_xlfn.MAXIFS(Documents!$E$2:$E$3674,Documents!$A$2:$A$3674,$A7,Documents!$C$2:$C$3674,"excursions")),"")</f>
        <v/>
      </c>
      <c r="M7" s="0" t="str">
        <f aca="false">IFERROR(IF(_xlfn.MAXIFS(Documents!$E$2:$E$3674,Documents!$A$2:$A$3674,$A7,Documents!$C$2:$C$3674,"kids")=0,"",_xlfn.MAXIFS(Documents!$E$2:$E$3674,Documents!$A$2:$A$3674,$A7,Documents!$C$2:$C$3674,"kids")),"")</f>
        <v/>
      </c>
      <c r="N7" s="0" t="str">
        <f aca="false">IFERROR(IF(_xlfn.MAXIFS(Documents!$E$2:$E$3674,Documents!$A$2:$A$3674,$A7,Documents!$C$2:$C$3674,"villa_plans")=0,"",_xlfn.MAXIFS(Documents!$E$2:$E$3674,Documents!$A$2:$A$3674,$A7,Documents!$C$2:$C$3674,"villa_plans")),"")</f>
        <v/>
      </c>
      <c r="O7" s="0" t="str">
        <f aca="false">IFERROR(IF(_xlfn.MAXIFS(Documents!$E$2:$E$3674,Documents!$A$2:$A$3674,$A7,Documents!$C$2:$C$3674,"all_inclusive")=0,"",_xlfn.MAXIFS(Documents!$E$2:$E$3674,Documents!$A$2:$A$3674,$A7,Documents!$C$2:$C$3674,"all_inclusive")),"")</f>
        <v/>
      </c>
      <c r="P7" s="0" t="str">
        <f aca="false">IFERROR(IF(_xlfn.MAXIFS(Documents!$E$2:$E$3674,Documents!$A$2:$A$3674,$A7,Documents!$C$2:$C$3674,"sustainability")=0,"",_xlfn.MAXIFS(Documents!$E$2:$E$3674,Documents!$A$2:$A$3674,$A7,Documents!$C$2:$C$3674,"sustainability")),"")</f>
        <v/>
      </c>
      <c r="Q7" s="0" t="str">
        <f aca="false">IFERROR(IF(_xlfn.MAXIFS(Documents!$E$2:$E$3674,Documents!$A$2:$A$3674,$A7,Documents!$C$2:$C$3674,"calendar")=0,"",_xlfn.MAXIFS(Documents!$E$2:$E$3674,Documents!$A$2:$A$3674,$A7,Documents!$C$2:$C$3674,"calendar")),"")</f>
        <v/>
      </c>
      <c r="R7" s="0" t="str">
        <f aca="false">IFERROR(IF(_xlfn.MAXIFS(Documents!$E$2:$E$3674,Documents!$A$2:$A$3674,$A7,Documents!$C$2:$C$3674,"brochure")=0,"",_xlfn.MAXIFS(Documents!$E$2:$E$3674,Documents!$A$2:$A$3674,$A7,Documents!$C$2:$C$3674,"brochure")),"")</f>
        <v/>
      </c>
      <c r="S7" s="0" t="str">
        <f aca="false">IFERROR(IF(_xlfn.MAXIFS(Documents!$E$2:$E$3674,Documents!$A$2:$A$3674,$A7,Documents!$C$2:$C$3674,"press_kit")=0,"",_xlfn.MAXIFS(Documents!$E$2:$E$3674,Documents!$A$2:$A$3674,$A7,Documents!$C$2:$C$3674,"press_kit")),"")</f>
        <v/>
      </c>
      <c r="T7" s="0" t="str">
        <f aca="false">IFERROR(IF(_xlfn.MAXIFS(Documents!$E$2:$E$3674,Documents!$A$2:$A$3674,$A7,Documents!$C$2:$C$3674,"other")=0,"",_xlfn.MAXIFS(Documents!$E$2:$E$3674,Documents!$A$2:$A$3674,$A7,Documents!$C$2:$C$3674,"other")),"")</f>
        <v/>
      </c>
      <c r="U7" s="0" t="str">
        <f aca="false">IFERROR(IF(_xlfn.MAXIFS(Documents!$E$2:$E$3674,Documents!$A$2:$A$3674,$A7,Documents!$C$2:$C$3674,"obsolete")=0,"",_xlfn.MAXIFS(Documents!$E$2:$E$3674,Documents!$A$2:$A$3674,$A7,Documents!$C$2:$C$3674,"obsolete")),"")</f>
        <v/>
      </c>
      <c r="V7" s="0" t="n">
        <f aca="false">COUNTIFS(Documents!$A$2:$A$3674,$A7)</f>
        <v>2</v>
      </c>
      <c r="W7" s="0" t="n">
        <f aca="false">COUNTIFS(Documents!$A$2:$A$3674,$A7,Documents!$R$2:$R$3674,"current")</f>
        <v>0</v>
      </c>
      <c r="X7" s="0" t="str">
        <f aca="false">HYPERLINK("https://www.neoscapesmaldives.com/wp-content/uploads/JoaliBeing_Factsheet_V13.pdf","2023_JoaliBeing_Factsheet_V13.pdf")</f>
        <v>2023_JoaliBeing_Factsheet_V13.pdf</v>
      </c>
      <c r="Y7" s="0" t="s">
        <v>36</v>
      </c>
    </row>
    <row r="8" customFormat="false" ht="15" hidden="false" customHeight="false" outlineLevel="0" collapsed="false">
      <c r="A8" s="0" t="n">
        <v>7</v>
      </c>
      <c r="B8" s="0" t="s">
        <v>40</v>
      </c>
      <c r="C8" s="0" t="s">
        <v>39</v>
      </c>
      <c r="D8" s="0" t="n">
        <f aca="false">IFERROR(IF(_xlfn.MAXIFS(Documents!$E$2:$E$3674,Documents!$A$2:$A$3674,$A8,Documents!$C$2:$C$3674,"factsheet")=0,"",_xlfn.MAXIFS(Documents!$E$2:$E$3674,Documents!$A$2:$A$3674,$A8,Documents!$C$2:$C$3674,"factsheet")),"")</f>
        <v>2023</v>
      </c>
      <c r="E8" s="0" t="str">
        <f aca="false">IFERROR(IF(_xlfn.MAXIFS(Documents!$E$2:$E$3674,Documents!$A$2:$A$3674,$A8,Documents!$C$2:$C$3674,"wedding")=0,"",_xlfn.MAXIFS(Documents!$E$2:$E$3674,Documents!$A$2:$A$3674,$A8,Documents!$C$2:$C$3674,"wedding")),"")</f>
        <v/>
      </c>
      <c r="F8" s="0" t="str">
        <f aca="false">IFERROR(IF(_xlfn.MAXIFS(Documents!$E$2:$E$3674,Documents!$A$2:$A$3674,$A8,Documents!$C$2:$C$3674,"events")=0,"",_xlfn.MAXIFS(Documents!$E$2:$E$3674,Documents!$A$2:$A$3674,$A8,Documents!$C$2:$C$3674,"events")),"")</f>
        <v/>
      </c>
      <c r="G8" s="0" t="n">
        <f aca="false">IFERROR(IF(_xlfn.MAXIFS(Documents!$E$2:$E$3674,Documents!$A$2:$A$3674,$A8,Documents!$C$2:$C$3674,"map")=0,"",_xlfn.MAXIFS(Documents!$E$2:$E$3674,Documents!$A$2:$A$3674,$A8,Documents!$C$2:$C$3674,"map")),"")</f>
        <v>2023</v>
      </c>
      <c r="H8" s="0" t="str">
        <f aca="false">IFERROR(IF(_xlfn.MAXIFS(Documents!$E$2:$E$3674,Documents!$A$2:$A$3674,$A8,Documents!$C$2:$C$3674,"dive_map")=0,"",_xlfn.MAXIFS(Documents!$E$2:$E$3674,Documents!$A$2:$A$3674,$A8,Documents!$C$2:$C$3674,"dive_map")),"")</f>
        <v/>
      </c>
      <c r="I8" s="0" t="str">
        <f aca="false">IFERROR(IF(_xlfn.MAXIFS(Documents!$E$2:$E$3674,Documents!$A$2:$A$3674,$A8,Documents!$C$2:$C$3674,"spa_menu")=0,"",_xlfn.MAXIFS(Documents!$E$2:$E$3674,Documents!$A$2:$A$3674,$A8,Documents!$C$2:$C$3674,"spa_menu")),"")</f>
        <v/>
      </c>
      <c r="J8" s="0" t="str">
        <f aca="false">IFERROR(IF(_xlfn.MAXIFS(Documents!$E$2:$E$3674,Documents!$A$2:$A$3674,$A8,Documents!$C$2:$C$3674,"dining_menu")=0,"",_xlfn.MAXIFS(Documents!$E$2:$E$3674,Documents!$A$2:$A$3674,$A8,Documents!$C$2:$C$3674,"dining_menu")),"")</f>
        <v/>
      </c>
      <c r="K8" s="0" t="str">
        <f aca="false">IFERROR(IF(_xlfn.MAXIFS(Documents!$E$2:$E$3674,Documents!$A$2:$A$3674,$A8,Documents!$C$2:$C$3674,"dive_prices")=0,"",_xlfn.MAXIFS(Documents!$E$2:$E$3674,Documents!$A$2:$A$3674,$A8,Documents!$C$2:$C$3674,"dive_prices")),"")</f>
        <v/>
      </c>
      <c r="L8" s="0" t="str">
        <f aca="false">IFERROR(IF(_xlfn.MAXIFS(Documents!$E$2:$E$3674,Documents!$A$2:$A$3674,$A8,Documents!$C$2:$C$3674,"excursions")=0,"",_xlfn.MAXIFS(Documents!$E$2:$E$3674,Documents!$A$2:$A$3674,$A8,Documents!$C$2:$C$3674,"excursions")),"")</f>
        <v/>
      </c>
      <c r="M8" s="0" t="str">
        <f aca="false">IFERROR(IF(_xlfn.MAXIFS(Documents!$E$2:$E$3674,Documents!$A$2:$A$3674,$A8,Documents!$C$2:$C$3674,"kids")=0,"",_xlfn.MAXIFS(Documents!$E$2:$E$3674,Documents!$A$2:$A$3674,$A8,Documents!$C$2:$C$3674,"kids")),"")</f>
        <v/>
      </c>
      <c r="N8" s="0" t="n">
        <f aca="false">IFERROR(IF(_xlfn.MAXIFS(Documents!$E$2:$E$3674,Documents!$A$2:$A$3674,$A8,Documents!$C$2:$C$3674,"villa_plans")=0,"",_xlfn.MAXIFS(Documents!$E$2:$E$3674,Documents!$A$2:$A$3674,$A8,Documents!$C$2:$C$3674,"villa_plans")),"")</f>
        <v>2026</v>
      </c>
      <c r="O8" s="0" t="str">
        <f aca="false">IFERROR(IF(_xlfn.MAXIFS(Documents!$E$2:$E$3674,Documents!$A$2:$A$3674,$A8,Documents!$C$2:$C$3674,"all_inclusive")=0,"",_xlfn.MAXIFS(Documents!$E$2:$E$3674,Documents!$A$2:$A$3674,$A8,Documents!$C$2:$C$3674,"all_inclusive")),"")</f>
        <v/>
      </c>
      <c r="P8" s="0" t="n">
        <f aca="false">IFERROR(IF(_xlfn.MAXIFS(Documents!$E$2:$E$3674,Documents!$A$2:$A$3674,$A8,Documents!$C$2:$C$3674,"sustainability")=0,"",_xlfn.MAXIFS(Documents!$E$2:$E$3674,Documents!$A$2:$A$3674,$A8,Documents!$C$2:$C$3674,"sustainability")),"")</f>
        <v>2026</v>
      </c>
      <c r="Q8" s="0" t="str">
        <f aca="false">IFERROR(IF(_xlfn.MAXIFS(Documents!$E$2:$E$3674,Documents!$A$2:$A$3674,$A8,Documents!$C$2:$C$3674,"calendar")=0,"",_xlfn.MAXIFS(Documents!$E$2:$E$3674,Documents!$A$2:$A$3674,$A8,Documents!$C$2:$C$3674,"calendar")),"")</f>
        <v/>
      </c>
      <c r="R8" s="0" t="n">
        <f aca="false">IFERROR(IF(_xlfn.MAXIFS(Documents!$E$2:$E$3674,Documents!$A$2:$A$3674,$A8,Documents!$C$2:$C$3674,"brochure")=0,"",_xlfn.MAXIFS(Documents!$E$2:$E$3674,Documents!$A$2:$A$3674,$A8,Documents!$C$2:$C$3674,"brochure")),"")</f>
        <v>2026</v>
      </c>
      <c r="S8" s="0" t="str">
        <f aca="false">IFERROR(IF(_xlfn.MAXIFS(Documents!$E$2:$E$3674,Documents!$A$2:$A$3674,$A8,Documents!$C$2:$C$3674,"press_kit")=0,"",_xlfn.MAXIFS(Documents!$E$2:$E$3674,Documents!$A$2:$A$3674,$A8,Documents!$C$2:$C$3674,"press_kit")),"")</f>
        <v/>
      </c>
      <c r="T8" s="0" t="str">
        <f aca="false">IFERROR(IF(_xlfn.MAXIFS(Documents!$E$2:$E$3674,Documents!$A$2:$A$3674,$A8,Documents!$C$2:$C$3674,"other")=0,"",_xlfn.MAXIFS(Documents!$E$2:$E$3674,Documents!$A$2:$A$3674,$A8,Documents!$C$2:$C$3674,"other")),"")</f>
        <v/>
      </c>
      <c r="U8" s="0" t="str">
        <f aca="false">IFERROR(IF(_xlfn.MAXIFS(Documents!$E$2:$E$3674,Documents!$A$2:$A$3674,$A8,Documents!$C$2:$C$3674,"obsolete")=0,"",_xlfn.MAXIFS(Documents!$E$2:$E$3674,Documents!$A$2:$A$3674,$A8,Documents!$C$2:$C$3674,"obsolete")),"")</f>
        <v/>
      </c>
      <c r="V8" s="0" t="n">
        <f aca="false">COUNTIFS(Documents!$A$2:$A$3674,$A8)</f>
        <v>5</v>
      </c>
      <c r="W8" s="0" t="n">
        <f aca="false">COUNTIFS(Documents!$A$2:$A$3674,$A8,Documents!$R$2:$R$3674,"current")</f>
        <v>3</v>
      </c>
      <c r="X8" s="0" t="str">
        <f aca="false">HYPERLINK("https://www.neoscapesmaldives.com/wp-content/uploads/JOALI-Maldives-Factsheet.pdf","2023_JOALI-Maldives-Factsheet.pdf")</f>
        <v>2023_JOALI-Maldives-Factsheet.pdf</v>
      </c>
      <c r="Y8" s="0" t="s">
        <v>36</v>
      </c>
    </row>
    <row r="9" customFormat="false" ht="15" hidden="false" customHeight="false" outlineLevel="0" collapsed="false">
      <c r="A9" s="0" t="n">
        <v>8</v>
      </c>
      <c r="B9" s="0" t="s">
        <v>41</v>
      </c>
      <c r="C9" s="0" t="s">
        <v>42</v>
      </c>
      <c r="D9" s="0" t="n">
        <f aca="false">IFERROR(IF(_xlfn.MAXIFS(Documents!$E$2:$E$3674,Documents!$A$2:$A$3674,$A9,Documents!$C$2:$C$3674,"factsheet")=0,"",_xlfn.MAXIFS(Documents!$E$2:$E$3674,Documents!$A$2:$A$3674,$A9,Documents!$C$2:$C$3674,"factsheet")),"")</f>
        <v>2025</v>
      </c>
      <c r="E9" s="0" t="str">
        <f aca="false">IFERROR(IF(_xlfn.MAXIFS(Documents!$E$2:$E$3674,Documents!$A$2:$A$3674,$A9,Documents!$C$2:$C$3674,"wedding")=0,"",_xlfn.MAXIFS(Documents!$E$2:$E$3674,Documents!$A$2:$A$3674,$A9,Documents!$C$2:$C$3674,"wedding")),"")</f>
        <v/>
      </c>
      <c r="F9" s="0" t="str">
        <f aca="false">IFERROR(IF(_xlfn.MAXIFS(Documents!$E$2:$E$3674,Documents!$A$2:$A$3674,$A9,Documents!$C$2:$C$3674,"events")=0,"",_xlfn.MAXIFS(Documents!$E$2:$E$3674,Documents!$A$2:$A$3674,$A9,Documents!$C$2:$C$3674,"events")),"")</f>
        <v/>
      </c>
      <c r="G9" s="0" t="n">
        <f aca="false">IFERROR(IF(_xlfn.MAXIFS(Documents!$E$2:$E$3674,Documents!$A$2:$A$3674,$A9,Documents!$C$2:$C$3674,"map")=0,"",_xlfn.MAXIFS(Documents!$E$2:$E$3674,Documents!$A$2:$A$3674,$A9,Documents!$C$2:$C$3674,"map")),"")</f>
        <v>2025</v>
      </c>
      <c r="H9" s="0" t="str">
        <f aca="false">IFERROR(IF(_xlfn.MAXIFS(Documents!$E$2:$E$3674,Documents!$A$2:$A$3674,$A9,Documents!$C$2:$C$3674,"dive_map")=0,"",_xlfn.MAXIFS(Documents!$E$2:$E$3674,Documents!$A$2:$A$3674,$A9,Documents!$C$2:$C$3674,"dive_map")),"")</f>
        <v/>
      </c>
      <c r="I9" s="0" t="str">
        <f aca="false">IFERROR(IF(_xlfn.MAXIFS(Documents!$E$2:$E$3674,Documents!$A$2:$A$3674,$A9,Documents!$C$2:$C$3674,"spa_menu")=0,"",_xlfn.MAXIFS(Documents!$E$2:$E$3674,Documents!$A$2:$A$3674,$A9,Documents!$C$2:$C$3674,"spa_menu")),"")</f>
        <v/>
      </c>
      <c r="J9" s="0" t="str">
        <f aca="false">IFERROR(IF(_xlfn.MAXIFS(Documents!$E$2:$E$3674,Documents!$A$2:$A$3674,$A9,Documents!$C$2:$C$3674,"dining_menu")=0,"",_xlfn.MAXIFS(Documents!$E$2:$E$3674,Documents!$A$2:$A$3674,$A9,Documents!$C$2:$C$3674,"dining_menu")),"")</f>
        <v/>
      </c>
      <c r="K9" s="0" t="str">
        <f aca="false">IFERROR(IF(_xlfn.MAXIFS(Documents!$E$2:$E$3674,Documents!$A$2:$A$3674,$A9,Documents!$C$2:$C$3674,"dive_prices")=0,"",_xlfn.MAXIFS(Documents!$E$2:$E$3674,Documents!$A$2:$A$3674,$A9,Documents!$C$2:$C$3674,"dive_prices")),"")</f>
        <v/>
      </c>
      <c r="L9" s="0" t="str">
        <f aca="false">IFERROR(IF(_xlfn.MAXIFS(Documents!$E$2:$E$3674,Documents!$A$2:$A$3674,$A9,Documents!$C$2:$C$3674,"excursions")=0,"",_xlfn.MAXIFS(Documents!$E$2:$E$3674,Documents!$A$2:$A$3674,$A9,Documents!$C$2:$C$3674,"excursions")),"")</f>
        <v/>
      </c>
      <c r="M9" s="0" t="str">
        <f aca="false">IFERROR(IF(_xlfn.MAXIFS(Documents!$E$2:$E$3674,Documents!$A$2:$A$3674,$A9,Documents!$C$2:$C$3674,"kids")=0,"",_xlfn.MAXIFS(Documents!$E$2:$E$3674,Documents!$A$2:$A$3674,$A9,Documents!$C$2:$C$3674,"kids")),"")</f>
        <v/>
      </c>
      <c r="N9" s="0" t="str">
        <f aca="false">IFERROR(IF(_xlfn.MAXIFS(Documents!$E$2:$E$3674,Documents!$A$2:$A$3674,$A9,Documents!$C$2:$C$3674,"villa_plans")=0,"",_xlfn.MAXIFS(Documents!$E$2:$E$3674,Documents!$A$2:$A$3674,$A9,Documents!$C$2:$C$3674,"villa_plans")),"")</f>
        <v/>
      </c>
      <c r="O9" s="0" t="str">
        <f aca="false">IFERROR(IF(_xlfn.MAXIFS(Documents!$E$2:$E$3674,Documents!$A$2:$A$3674,$A9,Documents!$C$2:$C$3674,"all_inclusive")=0,"",_xlfn.MAXIFS(Documents!$E$2:$E$3674,Documents!$A$2:$A$3674,$A9,Documents!$C$2:$C$3674,"all_inclusive")),"")</f>
        <v/>
      </c>
      <c r="P9" s="0" t="str">
        <f aca="false">IFERROR(IF(_xlfn.MAXIFS(Documents!$E$2:$E$3674,Documents!$A$2:$A$3674,$A9,Documents!$C$2:$C$3674,"sustainability")=0,"",_xlfn.MAXIFS(Documents!$E$2:$E$3674,Documents!$A$2:$A$3674,$A9,Documents!$C$2:$C$3674,"sustainability")),"")</f>
        <v/>
      </c>
      <c r="Q9" s="0" t="str">
        <f aca="false">IFERROR(IF(_xlfn.MAXIFS(Documents!$E$2:$E$3674,Documents!$A$2:$A$3674,$A9,Documents!$C$2:$C$3674,"calendar")=0,"",_xlfn.MAXIFS(Documents!$E$2:$E$3674,Documents!$A$2:$A$3674,$A9,Documents!$C$2:$C$3674,"calendar")),"")</f>
        <v/>
      </c>
      <c r="R9" s="0" t="str">
        <f aca="false">IFERROR(IF(_xlfn.MAXIFS(Documents!$E$2:$E$3674,Documents!$A$2:$A$3674,$A9,Documents!$C$2:$C$3674,"brochure")=0,"",_xlfn.MAXIFS(Documents!$E$2:$E$3674,Documents!$A$2:$A$3674,$A9,Documents!$C$2:$C$3674,"brochure")),"")</f>
        <v/>
      </c>
      <c r="S9" s="0" t="str">
        <f aca="false">IFERROR(IF(_xlfn.MAXIFS(Documents!$E$2:$E$3674,Documents!$A$2:$A$3674,$A9,Documents!$C$2:$C$3674,"press_kit")=0,"",_xlfn.MAXIFS(Documents!$E$2:$E$3674,Documents!$A$2:$A$3674,$A9,Documents!$C$2:$C$3674,"press_kit")),"")</f>
        <v/>
      </c>
      <c r="T9" s="0" t="str">
        <f aca="false">IFERROR(IF(_xlfn.MAXIFS(Documents!$E$2:$E$3674,Documents!$A$2:$A$3674,$A9,Documents!$C$2:$C$3674,"other")=0,"",_xlfn.MAXIFS(Documents!$E$2:$E$3674,Documents!$A$2:$A$3674,$A9,Documents!$C$2:$C$3674,"other")),"")</f>
        <v/>
      </c>
      <c r="U9" s="0" t="str">
        <f aca="false">IFERROR(IF(_xlfn.MAXIFS(Documents!$E$2:$E$3674,Documents!$A$2:$A$3674,$A9,Documents!$C$2:$C$3674,"obsolete")=0,"",_xlfn.MAXIFS(Documents!$E$2:$E$3674,Documents!$A$2:$A$3674,$A9,Documents!$C$2:$C$3674,"obsolete")),"")</f>
        <v/>
      </c>
      <c r="V9" s="0" t="n">
        <f aca="false">COUNTIFS(Documents!$A$2:$A$3674,$A9)</f>
        <v>5</v>
      </c>
      <c r="W9" s="0" t="n">
        <f aca="false">COUNTIFS(Documents!$A$2:$A$3674,$A9,Documents!$R$2:$R$3674,"current")</f>
        <v>2</v>
      </c>
      <c r="X9" s="0" t="str">
        <f aca="false">HYPERLINK("https://www.neoscapesmaldives.com/wp-content/uploads/MLEAI_Factsheet-March-2025.pdf","2025_MLEAI_Factsheet-March-2025.pdf")</f>
        <v>2025_MLEAI_Factsheet-March-2025.pdf</v>
      </c>
      <c r="Y9" s="0" t="s">
        <v>36</v>
      </c>
    </row>
    <row r="10" customFormat="false" ht="15" hidden="false" customHeight="false" outlineLevel="0" collapsed="false">
      <c r="A10" s="0" t="n">
        <v>9</v>
      </c>
      <c r="B10" s="0" t="s">
        <v>43</v>
      </c>
      <c r="C10" s="0" t="s">
        <v>32</v>
      </c>
      <c r="D10" s="0" t="n">
        <f aca="false">IFERROR(IF(_xlfn.MAXIFS(Documents!$E$2:$E$3674,Documents!$A$2:$A$3674,$A10,Documents!$C$2:$C$3674,"factsheet")=0,"",_xlfn.MAXIFS(Documents!$E$2:$E$3674,Documents!$A$2:$A$3674,$A10,Documents!$C$2:$C$3674,"factsheet")),"")</f>
        <v>2026</v>
      </c>
      <c r="E10" s="0" t="n">
        <f aca="false">IFERROR(IF(_xlfn.MAXIFS(Documents!$E$2:$E$3674,Documents!$A$2:$A$3674,$A10,Documents!$C$2:$C$3674,"wedding")=0,"",_xlfn.MAXIFS(Documents!$E$2:$E$3674,Documents!$A$2:$A$3674,$A10,Documents!$C$2:$C$3674,"wedding")),"")</f>
        <v>2026</v>
      </c>
      <c r="F10" s="0" t="str">
        <f aca="false">IFERROR(IF(_xlfn.MAXIFS(Documents!$E$2:$E$3674,Documents!$A$2:$A$3674,$A10,Documents!$C$2:$C$3674,"events")=0,"",_xlfn.MAXIFS(Documents!$E$2:$E$3674,Documents!$A$2:$A$3674,$A10,Documents!$C$2:$C$3674,"events")),"")</f>
        <v/>
      </c>
      <c r="G10" s="0" t="n">
        <f aca="false">IFERROR(IF(_xlfn.MAXIFS(Documents!$E$2:$E$3674,Documents!$A$2:$A$3674,$A10,Documents!$C$2:$C$3674,"map")=0,"",_xlfn.MAXIFS(Documents!$E$2:$E$3674,Documents!$A$2:$A$3674,$A10,Documents!$C$2:$C$3674,"map")),"")</f>
        <v>2024</v>
      </c>
      <c r="H10" s="0" t="str">
        <f aca="false">IFERROR(IF(_xlfn.MAXIFS(Documents!$E$2:$E$3674,Documents!$A$2:$A$3674,$A10,Documents!$C$2:$C$3674,"dive_map")=0,"",_xlfn.MAXIFS(Documents!$E$2:$E$3674,Documents!$A$2:$A$3674,$A10,Documents!$C$2:$C$3674,"dive_map")),"")</f>
        <v/>
      </c>
      <c r="I10" s="0" t="n">
        <f aca="false">IFERROR(IF(_xlfn.MAXIFS(Documents!$E$2:$E$3674,Documents!$A$2:$A$3674,$A10,Documents!$C$2:$C$3674,"spa_menu")=0,"",_xlfn.MAXIFS(Documents!$E$2:$E$3674,Documents!$A$2:$A$3674,$A10,Documents!$C$2:$C$3674,"spa_menu")),"")</f>
        <v>2026</v>
      </c>
      <c r="J10" s="0" t="n">
        <f aca="false">IFERROR(IF(_xlfn.MAXIFS(Documents!$E$2:$E$3674,Documents!$A$2:$A$3674,$A10,Documents!$C$2:$C$3674,"dining_menu")=0,"",_xlfn.MAXIFS(Documents!$E$2:$E$3674,Documents!$A$2:$A$3674,$A10,Documents!$C$2:$C$3674,"dining_menu")),"")</f>
        <v>2026</v>
      </c>
      <c r="K10" s="0" t="n">
        <f aca="false">IFERROR(IF(_xlfn.MAXIFS(Documents!$E$2:$E$3674,Documents!$A$2:$A$3674,$A10,Documents!$C$2:$C$3674,"dive_prices")=0,"",_xlfn.MAXIFS(Documents!$E$2:$E$3674,Documents!$A$2:$A$3674,$A10,Documents!$C$2:$C$3674,"dive_prices")),"")</f>
        <v>2026</v>
      </c>
      <c r="L10" s="0" t="n">
        <f aca="false">IFERROR(IF(_xlfn.MAXIFS(Documents!$E$2:$E$3674,Documents!$A$2:$A$3674,$A10,Documents!$C$2:$C$3674,"excursions")=0,"",_xlfn.MAXIFS(Documents!$E$2:$E$3674,Documents!$A$2:$A$3674,$A10,Documents!$C$2:$C$3674,"excursions")),"")</f>
        <v>2026</v>
      </c>
      <c r="M10" s="0" t="n">
        <f aca="false">IFERROR(IF(_xlfn.MAXIFS(Documents!$E$2:$E$3674,Documents!$A$2:$A$3674,$A10,Documents!$C$2:$C$3674,"kids")=0,"",_xlfn.MAXIFS(Documents!$E$2:$E$3674,Documents!$A$2:$A$3674,$A10,Documents!$C$2:$C$3674,"kids")),"")</f>
        <v>2025</v>
      </c>
      <c r="N10" s="0" t="n">
        <f aca="false">IFERROR(IF(_xlfn.MAXIFS(Documents!$E$2:$E$3674,Documents!$A$2:$A$3674,$A10,Documents!$C$2:$C$3674,"villa_plans")=0,"",_xlfn.MAXIFS(Documents!$E$2:$E$3674,Documents!$A$2:$A$3674,$A10,Documents!$C$2:$C$3674,"villa_plans")),"")</f>
        <v>2026</v>
      </c>
      <c r="O10" s="0" t="n">
        <f aca="false">IFERROR(IF(_xlfn.MAXIFS(Documents!$E$2:$E$3674,Documents!$A$2:$A$3674,$A10,Documents!$C$2:$C$3674,"all_inclusive")=0,"",_xlfn.MAXIFS(Documents!$E$2:$E$3674,Documents!$A$2:$A$3674,$A10,Documents!$C$2:$C$3674,"all_inclusive")),"")</f>
        <v>2025</v>
      </c>
      <c r="P10" s="0" t="n">
        <f aca="false">IFERROR(IF(_xlfn.MAXIFS(Documents!$E$2:$E$3674,Documents!$A$2:$A$3674,$A10,Documents!$C$2:$C$3674,"sustainability")=0,"",_xlfn.MAXIFS(Documents!$E$2:$E$3674,Documents!$A$2:$A$3674,$A10,Documents!$C$2:$C$3674,"sustainability")),"")</f>
        <v>2026</v>
      </c>
      <c r="Q10" s="0" t="n">
        <f aca="false">IFERROR(IF(_xlfn.MAXIFS(Documents!$E$2:$E$3674,Documents!$A$2:$A$3674,$A10,Documents!$C$2:$C$3674,"calendar")=0,"",_xlfn.MAXIFS(Documents!$E$2:$E$3674,Documents!$A$2:$A$3674,$A10,Documents!$C$2:$C$3674,"calendar")),"")</f>
        <v>2024</v>
      </c>
      <c r="R10" s="0" t="n">
        <f aca="false">IFERROR(IF(_xlfn.MAXIFS(Documents!$E$2:$E$3674,Documents!$A$2:$A$3674,$A10,Documents!$C$2:$C$3674,"brochure")=0,"",_xlfn.MAXIFS(Documents!$E$2:$E$3674,Documents!$A$2:$A$3674,$A10,Documents!$C$2:$C$3674,"brochure")),"")</f>
        <v>2026</v>
      </c>
      <c r="S10" s="0" t="str">
        <f aca="false">IFERROR(IF(_xlfn.MAXIFS(Documents!$E$2:$E$3674,Documents!$A$2:$A$3674,$A10,Documents!$C$2:$C$3674,"press_kit")=0,"",_xlfn.MAXIFS(Documents!$E$2:$E$3674,Documents!$A$2:$A$3674,$A10,Documents!$C$2:$C$3674,"press_kit")),"")</f>
        <v/>
      </c>
      <c r="T10" s="0" t="n">
        <f aca="false">IFERROR(IF(_xlfn.MAXIFS(Documents!$E$2:$E$3674,Documents!$A$2:$A$3674,$A10,Documents!$C$2:$C$3674,"other")=0,"",_xlfn.MAXIFS(Documents!$E$2:$E$3674,Documents!$A$2:$A$3674,$A10,Documents!$C$2:$C$3674,"other")),"")</f>
        <v>2025</v>
      </c>
      <c r="U10" s="0" t="str">
        <f aca="false">IFERROR(IF(_xlfn.MAXIFS(Documents!$E$2:$E$3674,Documents!$A$2:$A$3674,$A10,Documents!$C$2:$C$3674,"obsolete")=0,"",_xlfn.MAXIFS(Documents!$E$2:$E$3674,Documents!$A$2:$A$3674,$A10,Documents!$C$2:$C$3674,"obsolete")),"")</f>
        <v/>
      </c>
      <c r="V10" s="0" t="n">
        <f aca="false">COUNTIFS(Documents!$A$2:$A$3674,$A10)</f>
        <v>100</v>
      </c>
      <c r="W10" s="0" t="n">
        <f aca="false">COUNTIFS(Documents!$A$2:$A$3674,$A10,Documents!$R$2:$R$3674,"current")</f>
        <v>51</v>
      </c>
      <c r="X10" s="0" t="str">
        <f aca="false">HYPERLINK("https://amilla.com/wp-content/uploads/Amilla-Maldives_Fact-Sheet_2026.pdf","2026_Amilla-Maldives_Fact-Sheet_2026.pdf")</f>
        <v>2026_Amilla-Maldives_Fact-Sheet_2026.pdf</v>
      </c>
      <c r="Y10" s="0" t="s">
        <v>34</v>
      </c>
    </row>
    <row r="11" customFormat="false" ht="15" hidden="false" customHeight="false" outlineLevel="0" collapsed="false">
      <c r="A11" s="0" t="n">
        <v>10</v>
      </c>
      <c r="B11" s="0" t="s">
        <v>44</v>
      </c>
      <c r="C11" s="0" t="s">
        <v>32</v>
      </c>
      <c r="D11" s="0" t="n">
        <f aca="false">IFERROR(IF(_xlfn.MAXIFS(Documents!$E$2:$E$3674,Documents!$A$2:$A$3674,$A11,Documents!$C$2:$C$3674,"factsheet")=0,"",_xlfn.MAXIFS(Documents!$E$2:$E$3674,Documents!$A$2:$A$3674,$A11,Documents!$C$2:$C$3674,"factsheet")),"")</f>
        <v>2023</v>
      </c>
      <c r="E11" s="0" t="n">
        <f aca="false">IFERROR(IF(_xlfn.MAXIFS(Documents!$E$2:$E$3674,Documents!$A$2:$A$3674,$A11,Documents!$C$2:$C$3674,"wedding")=0,"",_xlfn.MAXIFS(Documents!$E$2:$E$3674,Documents!$A$2:$A$3674,$A11,Documents!$C$2:$C$3674,"wedding")),"")</f>
        <v>2023</v>
      </c>
      <c r="F11" s="0" t="str">
        <f aca="false">IFERROR(IF(_xlfn.MAXIFS(Documents!$E$2:$E$3674,Documents!$A$2:$A$3674,$A11,Documents!$C$2:$C$3674,"events")=0,"",_xlfn.MAXIFS(Documents!$E$2:$E$3674,Documents!$A$2:$A$3674,$A11,Documents!$C$2:$C$3674,"events")),"")</f>
        <v/>
      </c>
      <c r="G11" s="0" t="n">
        <f aca="false">IFERROR(IF(_xlfn.MAXIFS(Documents!$E$2:$E$3674,Documents!$A$2:$A$3674,$A11,Documents!$C$2:$C$3674,"map")=0,"",_xlfn.MAXIFS(Documents!$E$2:$E$3674,Documents!$A$2:$A$3674,$A11,Documents!$C$2:$C$3674,"map")),"")</f>
        <v>2023</v>
      </c>
      <c r="H11" s="0" t="str">
        <f aca="false">IFERROR(IF(_xlfn.MAXIFS(Documents!$E$2:$E$3674,Documents!$A$2:$A$3674,$A11,Documents!$C$2:$C$3674,"dive_map")=0,"",_xlfn.MAXIFS(Documents!$E$2:$E$3674,Documents!$A$2:$A$3674,$A11,Documents!$C$2:$C$3674,"dive_map")),"")</f>
        <v/>
      </c>
      <c r="I11" s="0" t="n">
        <f aca="false">IFERROR(IF(_xlfn.MAXIFS(Documents!$E$2:$E$3674,Documents!$A$2:$A$3674,$A11,Documents!$C$2:$C$3674,"spa_menu")=0,"",_xlfn.MAXIFS(Documents!$E$2:$E$3674,Documents!$A$2:$A$3674,$A11,Documents!$C$2:$C$3674,"spa_menu")),"")</f>
        <v>2023</v>
      </c>
      <c r="J11" s="0" t="n">
        <f aca="false">IFERROR(IF(_xlfn.MAXIFS(Documents!$E$2:$E$3674,Documents!$A$2:$A$3674,$A11,Documents!$C$2:$C$3674,"dining_menu")=0,"",_xlfn.MAXIFS(Documents!$E$2:$E$3674,Documents!$A$2:$A$3674,$A11,Documents!$C$2:$C$3674,"dining_menu")),"")</f>
        <v>2023</v>
      </c>
      <c r="K11" s="0" t="n">
        <f aca="false">IFERROR(IF(_xlfn.MAXIFS(Documents!$E$2:$E$3674,Documents!$A$2:$A$3674,$A11,Documents!$C$2:$C$3674,"dive_prices")=0,"",_xlfn.MAXIFS(Documents!$E$2:$E$3674,Documents!$A$2:$A$3674,$A11,Documents!$C$2:$C$3674,"dive_prices")),"")</f>
        <v>2023</v>
      </c>
      <c r="L11" s="0" t="n">
        <f aca="false">IFERROR(IF(_xlfn.MAXIFS(Documents!$E$2:$E$3674,Documents!$A$2:$A$3674,$A11,Documents!$C$2:$C$3674,"excursions")=0,"",_xlfn.MAXIFS(Documents!$E$2:$E$3674,Documents!$A$2:$A$3674,$A11,Documents!$C$2:$C$3674,"excursions")),"")</f>
        <v>2023</v>
      </c>
      <c r="M11" s="0" t="str">
        <f aca="false">IFERROR(IF(_xlfn.MAXIFS(Documents!$E$2:$E$3674,Documents!$A$2:$A$3674,$A11,Documents!$C$2:$C$3674,"kids")=0,"",_xlfn.MAXIFS(Documents!$E$2:$E$3674,Documents!$A$2:$A$3674,$A11,Documents!$C$2:$C$3674,"kids")),"")</f>
        <v/>
      </c>
      <c r="N11" s="0" t="str">
        <f aca="false">IFERROR(IF(_xlfn.MAXIFS(Documents!$E$2:$E$3674,Documents!$A$2:$A$3674,$A11,Documents!$C$2:$C$3674,"villa_plans")=0,"",_xlfn.MAXIFS(Documents!$E$2:$E$3674,Documents!$A$2:$A$3674,$A11,Documents!$C$2:$C$3674,"villa_plans")),"")</f>
        <v/>
      </c>
      <c r="O11" s="0" t="n">
        <f aca="false">IFERROR(IF(_xlfn.MAXIFS(Documents!$E$2:$E$3674,Documents!$A$2:$A$3674,$A11,Documents!$C$2:$C$3674,"all_inclusive")=0,"",_xlfn.MAXIFS(Documents!$E$2:$E$3674,Documents!$A$2:$A$3674,$A11,Documents!$C$2:$C$3674,"all_inclusive")),"")</f>
        <v>2023</v>
      </c>
      <c r="P11" s="0" t="str">
        <f aca="false">IFERROR(IF(_xlfn.MAXIFS(Documents!$E$2:$E$3674,Documents!$A$2:$A$3674,$A11,Documents!$C$2:$C$3674,"sustainability")=0,"",_xlfn.MAXIFS(Documents!$E$2:$E$3674,Documents!$A$2:$A$3674,$A11,Documents!$C$2:$C$3674,"sustainability")),"")</f>
        <v/>
      </c>
      <c r="Q11" s="0" t="str">
        <f aca="false">IFERROR(IF(_xlfn.MAXIFS(Documents!$E$2:$E$3674,Documents!$A$2:$A$3674,$A11,Documents!$C$2:$C$3674,"calendar")=0,"",_xlfn.MAXIFS(Documents!$E$2:$E$3674,Documents!$A$2:$A$3674,$A11,Documents!$C$2:$C$3674,"calendar")),"")</f>
        <v/>
      </c>
      <c r="R11" s="0" t="str">
        <f aca="false">IFERROR(IF(_xlfn.MAXIFS(Documents!$E$2:$E$3674,Documents!$A$2:$A$3674,$A11,Documents!$C$2:$C$3674,"brochure")=0,"",_xlfn.MAXIFS(Documents!$E$2:$E$3674,Documents!$A$2:$A$3674,$A11,Documents!$C$2:$C$3674,"brochure")),"")</f>
        <v/>
      </c>
      <c r="S11" s="0" t="str">
        <f aca="false">IFERROR(IF(_xlfn.MAXIFS(Documents!$E$2:$E$3674,Documents!$A$2:$A$3674,$A11,Documents!$C$2:$C$3674,"press_kit")=0,"",_xlfn.MAXIFS(Documents!$E$2:$E$3674,Documents!$A$2:$A$3674,$A11,Documents!$C$2:$C$3674,"press_kit")),"")</f>
        <v/>
      </c>
      <c r="T11" s="0" t="str">
        <f aca="false">IFERROR(IF(_xlfn.MAXIFS(Documents!$E$2:$E$3674,Documents!$A$2:$A$3674,$A11,Documents!$C$2:$C$3674,"other")=0,"",_xlfn.MAXIFS(Documents!$E$2:$E$3674,Documents!$A$2:$A$3674,$A11,Documents!$C$2:$C$3674,"other")),"")</f>
        <v/>
      </c>
      <c r="U11" s="0" t="str">
        <f aca="false">IFERROR(IF(_xlfn.MAXIFS(Documents!$E$2:$E$3674,Documents!$A$2:$A$3674,$A11,Documents!$C$2:$C$3674,"obsolete")=0,"",_xlfn.MAXIFS(Documents!$E$2:$E$3674,Documents!$A$2:$A$3674,$A11,Documents!$C$2:$C$3674,"obsolete")),"")</f>
        <v/>
      </c>
      <c r="V11" s="0" t="n">
        <f aca="false">COUNTIFS(Documents!$A$2:$A$3674,$A11)</f>
        <v>22</v>
      </c>
      <c r="W11" s="0" t="n">
        <f aca="false">COUNTIFS(Documents!$A$2:$A$3674,$A11,Documents!$R$2:$R$3674,"current")</f>
        <v>0</v>
      </c>
      <c r="X11" s="0" t="str">
        <f aca="false">HYPERLINK("https://dreamland.com.mv/wp-content/uploads/2024/08/DREAMLAND-GENERAL-INFORMATION-GERMAN-2023.pdf","2023_DREAMLAND-GENERAL-INFORMATION-GERMA")</f>
        <v>2023_DREAMLAND-GENERAL-INFORMATION-GERMA</v>
      </c>
      <c r="Y11" s="0" t="s">
        <v>34</v>
      </c>
    </row>
    <row r="12" customFormat="false" ht="15" hidden="false" customHeight="false" outlineLevel="0" collapsed="false">
      <c r="A12" s="0" t="n">
        <v>11</v>
      </c>
      <c r="B12" s="0" t="s">
        <v>45</v>
      </c>
      <c r="C12" s="0" t="s">
        <v>32</v>
      </c>
      <c r="D12" s="0" t="n">
        <f aca="false">IFERROR(IF(_xlfn.MAXIFS(Documents!$E$2:$E$3674,Documents!$A$2:$A$3674,$A12,Documents!$C$2:$C$3674,"factsheet")=0,"",_xlfn.MAXIFS(Documents!$E$2:$E$3674,Documents!$A$2:$A$3674,$A12,Documents!$C$2:$C$3674,"factsheet")),"")</f>
        <v>2018</v>
      </c>
      <c r="E12" s="0" t="n">
        <f aca="false">IFERROR(IF(_xlfn.MAXIFS(Documents!$E$2:$E$3674,Documents!$A$2:$A$3674,$A12,Documents!$C$2:$C$3674,"wedding")=0,"",_xlfn.MAXIFS(Documents!$E$2:$E$3674,Documents!$A$2:$A$3674,$A12,Documents!$C$2:$C$3674,"wedding")),"")</f>
        <v>2018</v>
      </c>
      <c r="F12" s="0" t="str">
        <f aca="false">IFERROR(IF(_xlfn.MAXIFS(Documents!$E$2:$E$3674,Documents!$A$2:$A$3674,$A12,Documents!$C$2:$C$3674,"events")=0,"",_xlfn.MAXIFS(Documents!$E$2:$E$3674,Documents!$A$2:$A$3674,$A12,Documents!$C$2:$C$3674,"events")),"")</f>
        <v/>
      </c>
      <c r="G12" s="0" t="str">
        <f aca="false">IFERROR(IF(_xlfn.MAXIFS(Documents!$E$2:$E$3674,Documents!$A$2:$A$3674,$A12,Documents!$C$2:$C$3674,"map")=0,"",_xlfn.MAXIFS(Documents!$E$2:$E$3674,Documents!$A$2:$A$3674,$A12,Documents!$C$2:$C$3674,"map")),"")</f>
        <v/>
      </c>
      <c r="H12" s="0" t="n">
        <f aca="false">IFERROR(IF(_xlfn.MAXIFS(Documents!$E$2:$E$3674,Documents!$A$2:$A$3674,$A12,Documents!$C$2:$C$3674,"dive_map")=0,"",_xlfn.MAXIFS(Documents!$E$2:$E$3674,Documents!$A$2:$A$3674,$A12,Documents!$C$2:$C$3674,"dive_map")),"")</f>
        <v>2018</v>
      </c>
      <c r="I12" s="0" t="n">
        <f aca="false">IFERROR(IF(_xlfn.MAXIFS(Documents!$E$2:$E$3674,Documents!$A$2:$A$3674,$A12,Documents!$C$2:$C$3674,"spa_menu")=0,"",_xlfn.MAXIFS(Documents!$E$2:$E$3674,Documents!$A$2:$A$3674,$A12,Documents!$C$2:$C$3674,"spa_menu")),"")</f>
        <v>2018</v>
      </c>
      <c r="J12" s="0" t="n">
        <f aca="false">IFERROR(IF(_xlfn.MAXIFS(Documents!$E$2:$E$3674,Documents!$A$2:$A$3674,$A12,Documents!$C$2:$C$3674,"dining_menu")=0,"",_xlfn.MAXIFS(Documents!$E$2:$E$3674,Documents!$A$2:$A$3674,$A12,Documents!$C$2:$C$3674,"dining_menu")),"")</f>
        <v>2025</v>
      </c>
      <c r="K12" s="0" t="n">
        <f aca="false">IFERROR(IF(_xlfn.MAXIFS(Documents!$E$2:$E$3674,Documents!$A$2:$A$3674,$A12,Documents!$C$2:$C$3674,"dive_prices")=0,"",_xlfn.MAXIFS(Documents!$E$2:$E$3674,Documents!$A$2:$A$3674,$A12,Documents!$C$2:$C$3674,"dive_prices")),"")</f>
        <v>2018</v>
      </c>
      <c r="L12" s="0" t="n">
        <f aca="false">IFERROR(IF(_xlfn.MAXIFS(Documents!$E$2:$E$3674,Documents!$A$2:$A$3674,$A12,Documents!$C$2:$C$3674,"excursions")=0,"",_xlfn.MAXIFS(Documents!$E$2:$E$3674,Documents!$A$2:$A$3674,$A12,Documents!$C$2:$C$3674,"excursions")),"")</f>
        <v>2018</v>
      </c>
      <c r="M12" s="0" t="str">
        <f aca="false">IFERROR(IF(_xlfn.MAXIFS(Documents!$E$2:$E$3674,Documents!$A$2:$A$3674,$A12,Documents!$C$2:$C$3674,"kids")=0,"",_xlfn.MAXIFS(Documents!$E$2:$E$3674,Documents!$A$2:$A$3674,$A12,Documents!$C$2:$C$3674,"kids")),"")</f>
        <v/>
      </c>
      <c r="N12" s="0" t="str">
        <f aca="false">IFERROR(IF(_xlfn.MAXIFS(Documents!$E$2:$E$3674,Documents!$A$2:$A$3674,$A12,Documents!$C$2:$C$3674,"villa_plans")=0,"",_xlfn.MAXIFS(Documents!$E$2:$E$3674,Documents!$A$2:$A$3674,$A12,Documents!$C$2:$C$3674,"villa_plans")),"")</f>
        <v/>
      </c>
      <c r="O12" s="0" t="n">
        <f aca="false">IFERROR(IF(_xlfn.MAXIFS(Documents!$E$2:$E$3674,Documents!$A$2:$A$3674,$A12,Documents!$C$2:$C$3674,"all_inclusive")=0,"",_xlfn.MAXIFS(Documents!$E$2:$E$3674,Documents!$A$2:$A$3674,$A12,Documents!$C$2:$C$3674,"all_inclusive")),"")</f>
        <v>2018</v>
      </c>
      <c r="P12" s="0" t="str">
        <f aca="false">IFERROR(IF(_xlfn.MAXIFS(Documents!$E$2:$E$3674,Documents!$A$2:$A$3674,$A12,Documents!$C$2:$C$3674,"sustainability")=0,"",_xlfn.MAXIFS(Documents!$E$2:$E$3674,Documents!$A$2:$A$3674,$A12,Documents!$C$2:$C$3674,"sustainability")),"")</f>
        <v/>
      </c>
      <c r="Q12" s="0" t="str">
        <f aca="false">IFERROR(IF(_xlfn.MAXIFS(Documents!$E$2:$E$3674,Documents!$A$2:$A$3674,$A12,Documents!$C$2:$C$3674,"calendar")=0,"",_xlfn.MAXIFS(Documents!$E$2:$E$3674,Documents!$A$2:$A$3674,$A12,Documents!$C$2:$C$3674,"calendar")),"")</f>
        <v/>
      </c>
      <c r="R12" s="0" t="str">
        <f aca="false">IFERROR(IF(_xlfn.MAXIFS(Documents!$E$2:$E$3674,Documents!$A$2:$A$3674,$A12,Documents!$C$2:$C$3674,"brochure")=0,"",_xlfn.MAXIFS(Documents!$E$2:$E$3674,Documents!$A$2:$A$3674,$A12,Documents!$C$2:$C$3674,"brochure")),"")</f>
        <v/>
      </c>
      <c r="S12" s="0" t="str">
        <f aca="false">IFERROR(IF(_xlfn.MAXIFS(Documents!$E$2:$E$3674,Documents!$A$2:$A$3674,$A12,Documents!$C$2:$C$3674,"press_kit")=0,"",_xlfn.MAXIFS(Documents!$E$2:$E$3674,Documents!$A$2:$A$3674,$A12,Documents!$C$2:$C$3674,"press_kit")),"")</f>
        <v/>
      </c>
      <c r="T12" s="0" t="n">
        <f aca="false">IFERROR(IF(_xlfn.MAXIFS(Documents!$E$2:$E$3674,Documents!$A$2:$A$3674,$A12,Documents!$C$2:$C$3674,"other")=0,"",_xlfn.MAXIFS(Documents!$E$2:$E$3674,Documents!$A$2:$A$3674,$A12,Documents!$C$2:$C$3674,"other")),"")</f>
        <v>2025</v>
      </c>
      <c r="U12" s="0" t="str">
        <f aca="false">IFERROR(IF(_xlfn.MAXIFS(Documents!$E$2:$E$3674,Documents!$A$2:$A$3674,$A12,Documents!$C$2:$C$3674,"obsolete")=0,"",_xlfn.MAXIFS(Documents!$E$2:$E$3674,Documents!$A$2:$A$3674,$A12,Documents!$C$2:$C$3674,"obsolete")),"")</f>
        <v/>
      </c>
      <c r="V12" s="0" t="n">
        <f aca="false">COUNTIFS(Documents!$A$2:$A$3674,$A12)</f>
        <v>27</v>
      </c>
      <c r="W12" s="0" t="n">
        <f aca="false">COUNTIFS(Documents!$A$2:$A$3674,$A12,Documents!$R$2:$R$3674,"current")</f>
        <v>5</v>
      </c>
      <c r="X12" s="0" t="str">
        <f aca="false">HYPERLINK("https://www.angaga.com.mv/wp-content/uploads/2018/12/GENERAL-INFORMATION.pdf","2018_GENERAL-INFORMATION.pdf")</f>
        <v>2018_GENERAL-INFORMATION.pdf</v>
      </c>
      <c r="Y12" s="0" t="s">
        <v>34</v>
      </c>
    </row>
    <row r="13" customFormat="false" ht="15" hidden="false" customHeight="false" outlineLevel="0" collapsed="false">
      <c r="A13" s="0" t="n">
        <v>12</v>
      </c>
      <c r="B13" s="0" t="s">
        <v>46</v>
      </c>
      <c r="C13" s="0" t="s">
        <v>32</v>
      </c>
      <c r="D13" s="0" t="str">
        <f aca="false">IFERROR(IF(_xlfn.MAXIFS(Documents!$E$2:$E$3674,Documents!$A$2:$A$3674,$A13,Documents!$C$2:$C$3674,"factsheet")=0,"",_xlfn.MAXIFS(Documents!$E$2:$E$3674,Documents!$A$2:$A$3674,$A13,Documents!$C$2:$C$3674,"factsheet")),"")</f>
        <v/>
      </c>
      <c r="E13" s="0" t="n">
        <f aca="false">IFERROR(IF(_xlfn.MAXIFS(Documents!$E$2:$E$3674,Documents!$A$2:$A$3674,$A13,Documents!$C$2:$C$3674,"wedding")=0,"",_xlfn.MAXIFS(Documents!$E$2:$E$3674,Documents!$A$2:$A$3674,$A13,Documents!$C$2:$C$3674,"wedding")),"")</f>
        <v>2025</v>
      </c>
      <c r="F13" s="0" t="str">
        <f aca="false">IFERROR(IF(_xlfn.MAXIFS(Documents!$E$2:$E$3674,Documents!$A$2:$A$3674,$A13,Documents!$C$2:$C$3674,"events")=0,"",_xlfn.MAXIFS(Documents!$E$2:$E$3674,Documents!$A$2:$A$3674,$A13,Documents!$C$2:$C$3674,"events")),"")</f>
        <v/>
      </c>
      <c r="G13" s="0" t="n">
        <f aca="false">IFERROR(IF(_xlfn.MAXIFS(Documents!$E$2:$E$3674,Documents!$A$2:$A$3674,$A13,Documents!$C$2:$C$3674,"map")=0,"",_xlfn.MAXIFS(Documents!$E$2:$E$3674,Documents!$A$2:$A$3674,$A13,Documents!$C$2:$C$3674,"map")),"")</f>
        <v>2025</v>
      </c>
      <c r="H13" s="0" t="n">
        <f aca="false">IFERROR(IF(_xlfn.MAXIFS(Documents!$E$2:$E$3674,Documents!$A$2:$A$3674,$A13,Documents!$C$2:$C$3674,"dive_map")=0,"",_xlfn.MAXIFS(Documents!$E$2:$E$3674,Documents!$A$2:$A$3674,$A13,Documents!$C$2:$C$3674,"dive_map")),"")</f>
        <v>2022</v>
      </c>
      <c r="I13" s="0" t="n">
        <f aca="false">IFERROR(IF(_xlfn.MAXIFS(Documents!$E$2:$E$3674,Documents!$A$2:$A$3674,$A13,Documents!$C$2:$C$3674,"spa_menu")=0,"",_xlfn.MAXIFS(Documents!$E$2:$E$3674,Documents!$A$2:$A$3674,$A13,Documents!$C$2:$C$3674,"spa_menu")),"")</f>
        <v>2024</v>
      </c>
      <c r="J13" s="0" t="n">
        <f aca="false">IFERROR(IF(_xlfn.MAXIFS(Documents!$E$2:$E$3674,Documents!$A$2:$A$3674,$A13,Documents!$C$2:$C$3674,"dining_menu")=0,"",_xlfn.MAXIFS(Documents!$E$2:$E$3674,Documents!$A$2:$A$3674,$A13,Documents!$C$2:$C$3674,"dining_menu")),"")</f>
        <v>2025</v>
      </c>
      <c r="K13" s="0" t="n">
        <f aca="false">IFERROR(IF(_xlfn.MAXIFS(Documents!$E$2:$E$3674,Documents!$A$2:$A$3674,$A13,Documents!$C$2:$C$3674,"dive_prices")=0,"",_xlfn.MAXIFS(Documents!$E$2:$E$3674,Documents!$A$2:$A$3674,$A13,Documents!$C$2:$C$3674,"dive_prices")),"")</f>
        <v>2025</v>
      </c>
      <c r="L13" s="0" t="str">
        <f aca="false">IFERROR(IF(_xlfn.MAXIFS(Documents!$E$2:$E$3674,Documents!$A$2:$A$3674,$A13,Documents!$C$2:$C$3674,"excursions")=0,"",_xlfn.MAXIFS(Documents!$E$2:$E$3674,Documents!$A$2:$A$3674,$A13,Documents!$C$2:$C$3674,"excursions")),"")</f>
        <v/>
      </c>
      <c r="M13" s="0" t="str">
        <f aca="false">IFERROR(IF(_xlfn.MAXIFS(Documents!$E$2:$E$3674,Documents!$A$2:$A$3674,$A13,Documents!$C$2:$C$3674,"kids")=0,"",_xlfn.MAXIFS(Documents!$E$2:$E$3674,Documents!$A$2:$A$3674,$A13,Documents!$C$2:$C$3674,"kids")),"")</f>
        <v/>
      </c>
      <c r="N13" s="0" t="n">
        <f aca="false">IFERROR(IF(_xlfn.MAXIFS(Documents!$E$2:$E$3674,Documents!$A$2:$A$3674,$A13,Documents!$C$2:$C$3674,"villa_plans")=0,"",_xlfn.MAXIFS(Documents!$E$2:$E$3674,Documents!$A$2:$A$3674,$A13,Documents!$C$2:$C$3674,"villa_plans")),"")</f>
        <v>2018</v>
      </c>
      <c r="O13" s="0" t="n">
        <f aca="false">IFERROR(IF(_xlfn.MAXIFS(Documents!$E$2:$E$3674,Documents!$A$2:$A$3674,$A13,Documents!$C$2:$C$3674,"all_inclusive")=0,"",_xlfn.MAXIFS(Documents!$E$2:$E$3674,Documents!$A$2:$A$3674,$A13,Documents!$C$2:$C$3674,"all_inclusive")),"")</f>
        <v>2024</v>
      </c>
      <c r="P13" s="0" t="n">
        <f aca="false">IFERROR(IF(_xlfn.MAXIFS(Documents!$E$2:$E$3674,Documents!$A$2:$A$3674,$A13,Documents!$C$2:$C$3674,"sustainability")=0,"",_xlfn.MAXIFS(Documents!$E$2:$E$3674,Documents!$A$2:$A$3674,$A13,Documents!$C$2:$C$3674,"sustainability")),"")</f>
        <v>2025</v>
      </c>
      <c r="Q13" s="0" t="str">
        <f aca="false">IFERROR(IF(_xlfn.MAXIFS(Documents!$E$2:$E$3674,Documents!$A$2:$A$3674,$A13,Documents!$C$2:$C$3674,"calendar")=0,"",_xlfn.MAXIFS(Documents!$E$2:$E$3674,Documents!$A$2:$A$3674,$A13,Documents!$C$2:$C$3674,"calendar")),"")</f>
        <v/>
      </c>
      <c r="R13" s="0" t="str">
        <f aca="false">IFERROR(IF(_xlfn.MAXIFS(Documents!$E$2:$E$3674,Documents!$A$2:$A$3674,$A13,Documents!$C$2:$C$3674,"brochure")=0,"",_xlfn.MAXIFS(Documents!$E$2:$E$3674,Documents!$A$2:$A$3674,$A13,Documents!$C$2:$C$3674,"brochure")),"")</f>
        <v/>
      </c>
      <c r="S13" s="0" t="n">
        <f aca="false">IFERROR(IF(_xlfn.MAXIFS(Documents!$E$2:$E$3674,Documents!$A$2:$A$3674,$A13,Documents!$C$2:$C$3674,"press_kit")=0,"",_xlfn.MAXIFS(Documents!$E$2:$E$3674,Documents!$A$2:$A$3674,$A13,Documents!$C$2:$C$3674,"press_kit")),"")</f>
        <v>2025</v>
      </c>
      <c r="T13" s="0" t="n">
        <f aca="false">IFERROR(IF(_xlfn.MAXIFS(Documents!$E$2:$E$3674,Documents!$A$2:$A$3674,$A13,Documents!$C$2:$C$3674,"other")=0,"",_xlfn.MAXIFS(Documents!$E$2:$E$3674,Documents!$A$2:$A$3674,$A13,Documents!$C$2:$C$3674,"other")),"")</f>
        <v>2018</v>
      </c>
      <c r="U13" s="0" t="str">
        <f aca="false">IFERROR(IF(_xlfn.MAXIFS(Documents!$E$2:$E$3674,Documents!$A$2:$A$3674,$A13,Documents!$C$2:$C$3674,"obsolete")=0,"",_xlfn.MAXIFS(Documents!$E$2:$E$3674,Documents!$A$2:$A$3674,$A13,Documents!$C$2:$C$3674,"obsolete")),"")</f>
        <v/>
      </c>
      <c r="V13" s="0" t="n">
        <f aca="false">COUNTIFS(Documents!$A$2:$A$3674,$A13)</f>
        <v>19</v>
      </c>
      <c r="W13" s="0" t="n">
        <f aca="false">COUNTIFS(Documents!$A$2:$A$3674,$A13,Documents!$R$2:$R$3674,"current")</f>
        <v>9</v>
      </c>
      <c r="Y13" s="0" t="s">
        <v>47</v>
      </c>
    </row>
    <row r="14" customFormat="false" ht="15" hidden="false" customHeight="false" outlineLevel="0" collapsed="false">
      <c r="A14" s="0" t="n">
        <v>13</v>
      </c>
      <c r="B14" s="0" t="s">
        <v>48</v>
      </c>
      <c r="C14" s="0" t="s">
        <v>32</v>
      </c>
      <c r="D14" s="0" t="str">
        <f aca="false">IFERROR(IF(_xlfn.MAXIFS(Documents!$E$2:$E$3674,Documents!$A$2:$A$3674,$A14,Documents!$C$2:$C$3674,"factsheet")=0,"",_xlfn.MAXIFS(Documents!$E$2:$E$3674,Documents!$A$2:$A$3674,$A14,Documents!$C$2:$C$3674,"factsheet")),"")</f>
        <v/>
      </c>
      <c r="E14" s="0" t="str">
        <f aca="false">IFERROR(IF(_xlfn.MAXIFS(Documents!$E$2:$E$3674,Documents!$A$2:$A$3674,$A14,Documents!$C$2:$C$3674,"wedding")=0,"",_xlfn.MAXIFS(Documents!$E$2:$E$3674,Documents!$A$2:$A$3674,$A14,Documents!$C$2:$C$3674,"wedding")),"")</f>
        <v/>
      </c>
      <c r="F14" s="0" t="n">
        <f aca="false">IFERROR(IF(_xlfn.MAXIFS(Documents!$E$2:$E$3674,Documents!$A$2:$A$3674,$A14,Documents!$C$2:$C$3674,"events")=0,"",_xlfn.MAXIFS(Documents!$E$2:$E$3674,Documents!$A$2:$A$3674,$A14,Documents!$C$2:$C$3674,"events")),"")</f>
        <v>2026</v>
      </c>
      <c r="G14" s="0" t="str">
        <f aca="false">IFERROR(IF(_xlfn.MAXIFS(Documents!$E$2:$E$3674,Documents!$A$2:$A$3674,$A14,Documents!$C$2:$C$3674,"map")=0,"",_xlfn.MAXIFS(Documents!$E$2:$E$3674,Documents!$A$2:$A$3674,$A14,Documents!$C$2:$C$3674,"map")),"")</f>
        <v/>
      </c>
      <c r="H14" s="0" t="str">
        <f aca="false">IFERROR(IF(_xlfn.MAXIFS(Documents!$E$2:$E$3674,Documents!$A$2:$A$3674,$A14,Documents!$C$2:$C$3674,"dive_map")=0,"",_xlfn.MAXIFS(Documents!$E$2:$E$3674,Documents!$A$2:$A$3674,$A14,Documents!$C$2:$C$3674,"dive_map")),"")</f>
        <v/>
      </c>
      <c r="I14" s="0" t="n">
        <f aca="false">IFERROR(IF(_xlfn.MAXIFS(Documents!$E$2:$E$3674,Documents!$A$2:$A$3674,$A14,Documents!$C$2:$C$3674,"spa_menu")=0,"",_xlfn.MAXIFS(Documents!$E$2:$E$3674,Documents!$A$2:$A$3674,$A14,Documents!$C$2:$C$3674,"spa_menu")),"")</f>
        <v>2018</v>
      </c>
      <c r="J14" s="0" t="n">
        <f aca="false">IFERROR(IF(_xlfn.MAXIFS(Documents!$E$2:$E$3674,Documents!$A$2:$A$3674,$A14,Documents!$C$2:$C$3674,"dining_menu")=0,"",_xlfn.MAXIFS(Documents!$E$2:$E$3674,Documents!$A$2:$A$3674,$A14,Documents!$C$2:$C$3674,"dining_menu")),"")</f>
        <v>2018</v>
      </c>
      <c r="K14" s="0" t="str">
        <f aca="false">IFERROR(IF(_xlfn.MAXIFS(Documents!$E$2:$E$3674,Documents!$A$2:$A$3674,$A14,Documents!$C$2:$C$3674,"dive_prices")=0,"",_xlfn.MAXIFS(Documents!$E$2:$E$3674,Documents!$A$2:$A$3674,$A14,Documents!$C$2:$C$3674,"dive_prices")),"")</f>
        <v/>
      </c>
      <c r="L14" s="0" t="str">
        <f aca="false">IFERROR(IF(_xlfn.MAXIFS(Documents!$E$2:$E$3674,Documents!$A$2:$A$3674,$A14,Documents!$C$2:$C$3674,"excursions")=0,"",_xlfn.MAXIFS(Documents!$E$2:$E$3674,Documents!$A$2:$A$3674,$A14,Documents!$C$2:$C$3674,"excursions")),"")</f>
        <v/>
      </c>
      <c r="M14" s="0" t="str">
        <f aca="false">IFERROR(IF(_xlfn.MAXIFS(Documents!$E$2:$E$3674,Documents!$A$2:$A$3674,$A14,Documents!$C$2:$C$3674,"kids")=0,"",_xlfn.MAXIFS(Documents!$E$2:$E$3674,Documents!$A$2:$A$3674,$A14,Documents!$C$2:$C$3674,"kids")),"")</f>
        <v/>
      </c>
      <c r="N14" s="0" t="n">
        <f aca="false">IFERROR(IF(_xlfn.MAXIFS(Documents!$E$2:$E$3674,Documents!$A$2:$A$3674,$A14,Documents!$C$2:$C$3674,"villa_plans")=0,"",_xlfn.MAXIFS(Documents!$E$2:$E$3674,Documents!$A$2:$A$3674,$A14,Documents!$C$2:$C$3674,"villa_plans")),"")</f>
        <v>2020</v>
      </c>
      <c r="O14" s="0" t="str">
        <f aca="false">IFERROR(IF(_xlfn.MAXIFS(Documents!$E$2:$E$3674,Documents!$A$2:$A$3674,$A14,Documents!$C$2:$C$3674,"all_inclusive")=0,"",_xlfn.MAXIFS(Documents!$E$2:$E$3674,Documents!$A$2:$A$3674,$A14,Documents!$C$2:$C$3674,"all_inclusive")),"")</f>
        <v/>
      </c>
      <c r="P14" s="0" t="n">
        <f aca="false">IFERROR(IF(_xlfn.MAXIFS(Documents!$E$2:$E$3674,Documents!$A$2:$A$3674,$A14,Documents!$C$2:$C$3674,"sustainability")=0,"",_xlfn.MAXIFS(Documents!$E$2:$E$3674,Documents!$A$2:$A$3674,$A14,Documents!$C$2:$C$3674,"sustainability")),"")</f>
        <v>2019</v>
      </c>
      <c r="Q14" s="0" t="str">
        <f aca="false">IFERROR(IF(_xlfn.MAXIFS(Documents!$E$2:$E$3674,Documents!$A$2:$A$3674,$A14,Documents!$C$2:$C$3674,"calendar")=0,"",_xlfn.MAXIFS(Documents!$E$2:$E$3674,Documents!$A$2:$A$3674,$A14,Documents!$C$2:$C$3674,"calendar")),"")</f>
        <v/>
      </c>
      <c r="R14" s="0" t="str">
        <f aca="false">IFERROR(IF(_xlfn.MAXIFS(Documents!$E$2:$E$3674,Documents!$A$2:$A$3674,$A14,Documents!$C$2:$C$3674,"brochure")=0,"",_xlfn.MAXIFS(Documents!$E$2:$E$3674,Documents!$A$2:$A$3674,$A14,Documents!$C$2:$C$3674,"brochure")),"")</f>
        <v/>
      </c>
      <c r="S14" s="0" t="str">
        <f aca="false">IFERROR(IF(_xlfn.MAXIFS(Documents!$E$2:$E$3674,Documents!$A$2:$A$3674,$A14,Documents!$C$2:$C$3674,"press_kit")=0,"",_xlfn.MAXIFS(Documents!$E$2:$E$3674,Documents!$A$2:$A$3674,$A14,Documents!$C$2:$C$3674,"press_kit")),"")</f>
        <v/>
      </c>
      <c r="T14" s="0" t="n">
        <f aca="false">IFERROR(IF(_xlfn.MAXIFS(Documents!$E$2:$E$3674,Documents!$A$2:$A$3674,$A14,Documents!$C$2:$C$3674,"other")=0,"",_xlfn.MAXIFS(Documents!$E$2:$E$3674,Documents!$A$2:$A$3674,$A14,Documents!$C$2:$C$3674,"other")),"")</f>
        <v>2021</v>
      </c>
      <c r="U14" s="0" t="str">
        <f aca="false">IFERROR(IF(_xlfn.MAXIFS(Documents!$E$2:$E$3674,Documents!$A$2:$A$3674,$A14,Documents!$C$2:$C$3674,"obsolete")=0,"",_xlfn.MAXIFS(Documents!$E$2:$E$3674,Documents!$A$2:$A$3674,$A14,Documents!$C$2:$C$3674,"obsolete")),"")</f>
        <v/>
      </c>
      <c r="V14" s="0" t="n">
        <f aca="false">COUNTIFS(Documents!$A$2:$A$3674,$A14)</f>
        <v>32</v>
      </c>
      <c r="W14" s="0" t="n">
        <f aca="false">COUNTIFS(Documents!$A$2:$A$3674,$A14,Documents!$R$2:$R$3674,"current")</f>
        <v>2</v>
      </c>
      <c r="Y14" s="0" t="s">
        <v>49</v>
      </c>
    </row>
    <row r="15" customFormat="false" ht="15" hidden="false" customHeight="false" outlineLevel="0" collapsed="false">
      <c r="A15" s="0" t="n">
        <v>14</v>
      </c>
      <c r="B15" s="0" t="s">
        <v>50</v>
      </c>
      <c r="C15" s="0" t="s">
        <v>27</v>
      </c>
      <c r="D15" s="0" t="str">
        <f aca="false">IFERROR(IF(_xlfn.MAXIFS(Documents!$E$2:$E$3674,Documents!$A$2:$A$3674,$A15,Documents!$C$2:$C$3674,"factsheet")=0,"",_xlfn.MAXIFS(Documents!$E$2:$E$3674,Documents!$A$2:$A$3674,$A15,Documents!$C$2:$C$3674,"factsheet")),"")</f>
        <v/>
      </c>
      <c r="E15" s="0" t="str">
        <f aca="false">IFERROR(IF(_xlfn.MAXIFS(Documents!$E$2:$E$3674,Documents!$A$2:$A$3674,$A15,Documents!$C$2:$C$3674,"wedding")=0,"",_xlfn.MAXIFS(Documents!$E$2:$E$3674,Documents!$A$2:$A$3674,$A15,Documents!$C$2:$C$3674,"wedding")),"")</f>
        <v/>
      </c>
      <c r="F15" s="0" t="str">
        <f aca="false">IFERROR(IF(_xlfn.MAXIFS(Documents!$E$2:$E$3674,Documents!$A$2:$A$3674,$A15,Documents!$C$2:$C$3674,"events")=0,"",_xlfn.MAXIFS(Documents!$E$2:$E$3674,Documents!$A$2:$A$3674,$A15,Documents!$C$2:$C$3674,"events")),"")</f>
        <v/>
      </c>
      <c r="G15" s="0" t="str">
        <f aca="false">IFERROR(IF(_xlfn.MAXIFS(Documents!$E$2:$E$3674,Documents!$A$2:$A$3674,$A15,Documents!$C$2:$C$3674,"map")=0,"",_xlfn.MAXIFS(Documents!$E$2:$E$3674,Documents!$A$2:$A$3674,$A15,Documents!$C$2:$C$3674,"map")),"")</f>
        <v/>
      </c>
      <c r="H15" s="0" t="str">
        <f aca="false">IFERROR(IF(_xlfn.MAXIFS(Documents!$E$2:$E$3674,Documents!$A$2:$A$3674,$A15,Documents!$C$2:$C$3674,"dive_map")=0,"",_xlfn.MAXIFS(Documents!$E$2:$E$3674,Documents!$A$2:$A$3674,$A15,Documents!$C$2:$C$3674,"dive_map")),"")</f>
        <v/>
      </c>
      <c r="I15" s="0" t="str">
        <f aca="false">IFERROR(IF(_xlfn.MAXIFS(Documents!$E$2:$E$3674,Documents!$A$2:$A$3674,$A15,Documents!$C$2:$C$3674,"spa_menu")=0,"",_xlfn.MAXIFS(Documents!$E$2:$E$3674,Documents!$A$2:$A$3674,$A15,Documents!$C$2:$C$3674,"spa_menu")),"")</f>
        <v/>
      </c>
      <c r="J15" s="0" t="str">
        <f aca="false">IFERROR(IF(_xlfn.MAXIFS(Documents!$E$2:$E$3674,Documents!$A$2:$A$3674,$A15,Documents!$C$2:$C$3674,"dining_menu")=0,"",_xlfn.MAXIFS(Documents!$E$2:$E$3674,Documents!$A$2:$A$3674,$A15,Documents!$C$2:$C$3674,"dining_menu")),"")</f>
        <v/>
      </c>
      <c r="K15" s="0" t="str">
        <f aca="false">IFERROR(IF(_xlfn.MAXIFS(Documents!$E$2:$E$3674,Documents!$A$2:$A$3674,$A15,Documents!$C$2:$C$3674,"dive_prices")=0,"",_xlfn.MAXIFS(Documents!$E$2:$E$3674,Documents!$A$2:$A$3674,$A15,Documents!$C$2:$C$3674,"dive_prices")),"")</f>
        <v/>
      </c>
      <c r="L15" s="0" t="str">
        <f aca="false">IFERROR(IF(_xlfn.MAXIFS(Documents!$E$2:$E$3674,Documents!$A$2:$A$3674,$A15,Documents!$C$2:$C$3674,"excursions")=0,"",_xlfn.MAXIFS(Documents!$E$2:$E$3674,Documents!$A$2:$A$3674,$A15,Documents!$C$2:$C$3674,"excursions")),"")</f>
        <v/>
      </c>
      <c r="M15" s="0" t="str">
        <f aca="false">IFERROR(IF(_xlfn.MAXIFS(Documents!$E$2:$E$3674,Documents!$A$2:$A$3674,$A15,Documents!$C$2:$C$3674,"kids")=0,"",_xlfn.MAXIFS(Documents!$E$2:$E$3674,Documents!$A$2:$A$3674,$A15,Documents!$C$2:$C$3674,"kids")),"")</f>
        <v/>
      </c>
      <c r="N15" s="0" t="str">
        <f aca="false">IFERROR(IF(_xlfn.MAXIFS(Documents!$E$2:$E$3674,Documents!$A$2:$A$3674,$A15,Documents!$C$2:$C$3674,"villa_plans")=0,"",_xlfn.MAXIFS(Documents!$E$2:$E$3674,Documents!$A$2:$A$3674,$A15,Documents!$C$2:$C$3674,"villa_plans")),"")</f>
        <v/>
      </c>
      <c r="O15" s="0" t="str">
        <f aca="false">IFERROR(IF(_xlfn.MAXIFS(Documents!$E$2:$E$3674,Documents!$A$2:$A$3674,$A15,Documents!$C$2:$C$3674,"all_inclusive")=0,"",_xlfn.MAXIFS(Documents!$E$2:$E$3674,Documents!$A$2:$A$3674,$A15,Documents!$C$2:$C$3674,"all_inclusive")),"")</f>
        <v/>
      </c>
      <c r="P15" s="0" t="str">
        <f aca="false">IFERROR(IF(_xlfn.MAXIFS(Documents!$E$2:$E$3674,Documents!$A$2:$A$3674,$A15,Documents!$C$2:$C$3674,"sustainability")=0,"",_xlfn.MAXIFS(Documents!$E$2:$E$3674,Documents!$A$2:$A$3674,$A15,Documents!$C$2:$C$3674,"sustainability")),"")</f>
        <v/>
      </c>
      <c r="Q15" s="0" t="str">
        <f aca="false">IFERROR(IF(_xlfn.MAXIFS(Documents!$E$2:$E$3674,Documents!$A$2:$A$3674,$A15,Documents!$C$2:$C$3674,"calendar")=0,"",_xlfn.MAXIFS(Documents!$E$2:$E$3674,Documents!$A$2:$A$3674,$A15,Documents!$C$2:$C$3674,"calendar")),"")</f>
        <v/>
      </c>
      <c r="R15" s="0" t="str">
        <f aca="false">IFERROR(IF(_xlfn.MAXIFS(Documents!$E$2:$E$3674,Documents!$A$2:$A$3674,$A15,Documents!$C$2:$C$3674,"brochure")=0,"",_xlfn.MAXIFS(Documents!$E$2:$E$3674,Documents!$A$2:$A$3674,$A15,Documents!$C$2:$C$3674,"brochure")),"")</f>
        <v/>
      </c>
      <c r="S15" s="0" t="str">
        <f aca="false">IFERROR(IF(_xlfn.MAXIFS(Documents!$E$2:$E$3674,Documents!$A$2:$A$3674,$A15,Documents!$C$2:$C$3674,"press_kit")=0,"",_xlfn.MAXIFS(Documents!$E$2:$E$3674,Documents!$A$2:$A$3674,$A15,Documents!$C$2:$C$3674,"press_kit")),"")</f>
        <v/>
      </c>
      <c r="T15" s="0" t="str">
        <f aca="false">IFERROR(IF(_xlfn.MAXIFS(Documents!$E$2:$E$3674,Documents!$A$2:$A$3674,$A15,Documents!$C$2:$C$3674,"other")=0,"",_xlfn.MAXIFS(Documents!$E$2:$E$3674,Documents!$A$2:$A$3674,$A15,Documents!$C$2:$C$3674,"other")),"")</f>
        <v/>
      </c>
      <c r="U15" s="0" t="str">
        <f aca="false">IFERROR(IF(_xlfn.MAXIFS(Documents!$E$2:$E$3674,Documents!$A$2:$A$3674,$A15,Documents!$C$2:$C$3674,"obsolete")=0,"",_xlfn.MAXIFS(Documents!$E$2:$E$3674,Documents!$A$2:$A$3674,$A15,Documents!$C$2:$C$3674,"obsolete")),"")</f>
        <v/>
      </c>
      <c r="V15" s="0" t="n">
        <f aca="false">COUNTIFS(Documents!$A$2:$A$3674,$A15)</f>
        <v>0</v>
      </c>
      <c r="W15" s="0" t="n">
        <f aca="false">COUNTIFS(Documents!$A$2:$A$3674,$A15,Documents!$R$2:$R$3674,"current")</f>
        <v>0</v>
      </c>
      <c r="Y15" s="0" t="s">
        <v>28</v>
      </c>
    </row>
    <row r="16" customFormat="false" ht="15" hidden="false" customHeight="false" outlineLevel="0" collapsed="false">
      <c r="A16" s="0" t="n">
        <v>15</v>
      </c>
      <c r="B16" s="0" t="s">
        <v>51</v>
      </c>
      <c r="C16" s="0" t="s">
        <v>27</v>
      </c>
      <c r="D16" s="0" t="n">
        <f aca="false">IFERROR(IF(_xlfn.MAXIFS(Documents!$E$2:$E$3674,Documents!$A$2:$A$3674,$A16,Documents!$C$2:$C$3674,"factsheet")=0,"",_xlfn.MAXIFS(Documents!$E$2:$E$3674,Documents!$A$2:$A$3674,$A16,Documents!$C$2:$C$3674,"factsheet")),"")</f>
        <v>2022</v>
      </c>
      <c r="E16" s="0" t="str">
        <f aca="false">IFERROR(IF(_xlfn.MAXIFS(Documents!$E$2:$E$3674,Documents!$A$2:$A$3674,$A16,Documents!$C$2:$C$3674,"wedding")=0,"",_xlfn.MAXIFS(Documents!$E$2:$E$3674,Documents!$A$2:$A$3674,$A16,Documents!$C$2:$C$3674,"wedding")),"")</f>
        <v/>
      </c>
      <c r="F16" s="0" t="str">
        <f aca="false">IFERROR(IF(_xlfn.MAXIFS(Documents!$E$2:$E$3674,Documents!$A$2:$A$3674,$A16,Documents!$C$2:$C$3674,"events")=0,"",_xlfn.MAXIFS(Documents!$E$2:$E$3674,Documents!$A$2:$A$3674,$A16,Documents!$C$2:$C$3674,"events")),"")</f>
        <v/>
      </c>
      <c r="G16" s="0" t="n">
        <f aca="false">IFERROR(IF(_xlfn.MAXIFS(Documents!$E$2:$E$3674,Documents!$A$2:$A$3674,$A16,Documents!$C$2:$C$3674,"map")=0,"",_xlfn.MAXIFS(Documents!$E$2:$E$3674,Documents!$A$2:$A$3674,$A16,Documents!$C$2:$C$3674,"map")),"")</f>
        <v>2022</v>
      </c>
      <c r="H16" s="0" t="str">
        <f aca="false">IFERROR(IF(_xlfn.MAXIFS(Documents!$E$2:$E$3674,Documents!$A$2:$A$3674,$A16,Documents!$C$2:$C$3674,"dive_map")=0,"",_xlfn.MAXIFS(Documents!$E$2:$E$3674,Documents!$A$2:$A$3674,$A16,Documents!$C$2:$C$3674,"dive_map")),"")</f>
        <v/>
      </c>
      <c r="I16" s="0" t="str">
        <f aca="false">IFERROR(IF(_xlfn.MAXIFS(Documents!$E$2:$E$3674,Documents!$A$2:$A$3674,$A16,Documents!$C$2:$C$3674,"spa_menu")=0,"",_xlfn.MAXIFS(Documents!$E$2:$E$3674,Documents!$A$2:$A$3674,$A16,Documents!$C$2:$C$3674,"spa_menu")),"")</f>
        <v/>
      </c>
      <c r="J16" s="0" t="str">
        <f aca="false">IFERROR(IF(_xlfn.MAXIFS(Documents!$E$2:$E$3674,Documents!$A$2:$A$3674,$A16,Documents!$C$2:$C$3674,"dining_menu")=0,"",_xlfn.MAXIFS(Documents!$E$2:$E$3674,Documents!$A$2:$A$3674,$A16,Documents!$C$2:$C$3674,"dining_menu")),"")</f>
        <v/>
      </c>
      <c r="K16" s="0" t="str">
        <f aca="false">IFERROR(IF(_xlfn.MAXIFS(Documents!$E$2:$E$3674,Documents!$A$2:$A$3674,$A16,Documents!$C$2:$C$3674,"dive_prices")=0,"",_xlfn.MAXIFS(Documents!$E$2:$E$3674,Documents!$A$2:$A$3674,$A16,Documents!$C$2:$C$3674,"dive_prices")),"")</f>
        <v/>
      </c>
      <c r="L16" s="0" t="str">
        <f aca="false">IFERROR(IF(_xlfn.MAXIFS(Documents!$E$2:$E$3674,Documents!$A$2:$A$3674,$A16,Documents!$C$2:$C$3674,"excursions")=0,"",_xlfn.MAXIFS(Documents!$E$2:$E$3674,Documents!$A$2:$A$3674,$A16,Documents!$C$2:$C$3674,"excursions")),"")</f>
        <v/>
      </c>
      <c r="M16" s="0" t="str">
        <f aca="false">IFERROR(IF(_xlfn.MAXIFS(Documents!$E$2:$E$3674,Documents!$A$2:$A$3674,$A16,Documents!$C$2:$C$3674,"kids")=0,"",_xlfn.MAXIFS(Documents!$E$2:$E$3674,Documents!$A$2:$A$3674,$A16,Documents!$C$2:$C$3674,"kids")),"")</f>
        <v/>
      </c>
      <c r="N16" s="0" t="str">
        <f aca="false">IFERROR(IF(_xlfn.MAXIFS(Documents!$E$2:$E$3674,Documents!$A$2:$A$3674,$A16,Documents!$C$2:$C$3674,"villa_plans")=0,"",_xlfn.MAXIFS(Documents!$E$2:$E$3674,Documents!$A$2:$A$3674,$A16,Documents!$C$2:$C$3674,"villa_plans")),"")</f>
        <v/>
      </c>
      <c r="O16" s="0" t="str">
        <f aca="false">IFERROR(IF(_xlfn.MAXIFS(Documents!$E$2:$E$3674,Documents!$A$2:$A$3674,$A16,Documents!$C$2:$C$3674,"all_inclusive")=0,"",_xlfn.MAXIFS(Documents!$E$2:$E$3674,Documents!$A$2:$A$3674,$A16,Documents!$C$2:$C$3674,"all_inclusive")),"")</f>
        <v/>
      </c>
      <c r="P16" s="0" t="str">
        <f aca="false">IFERROR(IF(_xlfn.MAXIFS(Documents!$E$2:$E$3674,Documents!$A$2:$A$3674,$A16,Documents!$C$2:$C$3674,"sustainability")=0,"",_xlfn.MAXIFS(Documents!$E$2:$E$3674,Documents!$A$2:$A$3674,$A16,Documents!$C$2:$C$3674,"sustainability")),"")</f>
        <v/>
      </c>
      <c r="Q16" s="0" t="str">
        <f aca="false">IFERROR(IF(_xlfn.MAXIFS(Documents!$E$2:$E$3674,Documents!$A$2:$A$3674,$A16,Documents!$C$2:$C$3674,"calendar")=0,"",_xlfn.MAXIFS(Documents!$E$2:$E$3674,Documents!$A$2:$A$3674,$A16,Documents!$C$2:$C$3674,"calendar")),"")</f>
        <v/>
      </c>
      <c r="R16" s="0" t="str">
        <f aca="false">IFERROR(IF(_xlfn.MAXIFS(Documents!$E$2:$E$3674,Documents!$A$2:$A$3674,$A16,Documents!$C$2:$C$3674,"brochure")=0,"",_xlfn.MAXIFS(Documents!$E$2:$E$3674,Documents!$A$2:$A$3674,$A16,Documents!$C$2:$C$3674,"brochure")),"")</f>
        <v/>
      </c>
      <c r="S16" s="0" t="str">
        <f aca="false">IFERROR(IF(_xlfn.MAXIFS(Documents!$E$2:$E$3674,Documents!$A$2:$A$3674,$A16,Documents!$C$2:$C$3674,"press_kit")=0,"",_xlfn.MAXIFS(Documents!$E$2:$E$3674,Documents!$A$2:$A$3674,$A16,Documents!$C$2:$C$3674,"press_kit")),"")</f>
        <v/>
      </c>
      <c r="T16" s="0" t="str">
        <f aca="false">IFERROR(IF(_xlfn.MAXIFS(Documents!$E$2:$E$3674,Documents!$A$2:$A$3674,$A16,Documents!$C$2:$C$3674,"other")=0,"",_xlfn.MAXIFS(Documents!$E$2:$E$3674,Documents!$A$2:$A$3674,$A16,Documents!$C$2:$C$3674,"other")),"")</f>
        <v/>
      </c>
      <c r="U16" s="0" t="str">
        <f aca="false">IFERROR(IF(_xlfn.MAXIFS(Documents!$E$2:$E$3674,Documents!$A$2:$A$3674,$A16,Documents!$C$2:$C$3674,"obsolete")=0,"",_xlfn.MAXIFS(Documents!$E$2:$E$3674,Documents!$A$2:$A$3674,$A16,Documents!$C$2:$C$3674,"obsolete")),"")</f>
        <v/>
      </c>
      <c r="V16" s="0" t="n">
        <f aca="false">COUNTIFS(Documents!$A$2:$A$3674,$A16)</f>
        <v>2</v>
      </c>
      <c r="W16" s="0" t="n">
        <f aca="false">COUNTIFS(Documents!$A$2:$A$3674,$A16,Documents!$R$2:$R$3674,"current")</f>
        <v>0</v>
      </c>
      <c r="X16" s="0" t="str">
        <f aca="false">HYPERLINK("https://www.neoscapesmaldives.com/wp-content/uploads/Alila-Kothaifaru-Maldives-Factsheet-2022.pdf","2022_Alila-Kothaifaru-Maldives-Factsheet")</f>
        <v>2022_Alila-Kothaifaru-Maldives-Factsheet</v>
      </c>
      <c r="Y16" s="0" t="s">
        <v>36</v>
      </c>
    </row>
    <row r="17" customFormat="false" ht="15" hidden="false" customHeight="false" outlineLevel="0" collapsed="false">
      <c r="A17" s="0" t="n">
        <v>16</v>
      </c>
      <c r="B17" s="0" t="s">
        <v>52</v>
      </c>
      <c r="C17" s="0" t="s">
        <v>27</v>
      </c>
      <c r="D17" s="0" t="str">
        <f aca="false">IFERROR(IF(_xlfn.MAXIFS(Documents!$E$2:$E$3674,Documents!$A$2:$A$3674,$A17,Documents!$C$2:$C$3674,"factsheet")=0,"",_xlfn.MAXIFS(Documents!$E$2:$E$3674,Documents!$A$2:$A$3674,$A17,Documents!$C$2:$C$3674,"factsheet")),"")</f>
        <v/>
      </c>
      <c r="E17" s="0" t="str">
        <f aca="false">IFERROR(IF(_xlfn.MAXIFS(Documents!$E$2:$E$3674,Documents!$A$2:$A$3674,$A17,Documents!$C$2:$C$3674,"wedding")=0,"",_xlfn.MAXIFS(Documents!$E$2:$E$3674,Documents!$A$2:$A$3674,$A17,Documents!$C$2:$C$3674,"wedding")),"")</f>
        <v/>
      </c>
      <c r="F17" s="0" t="str">
        <f aca="false">IFERROR(IF(_xlfn.MAXIFS(Documents!$E$2:$E$3674,Documents!$A$2:$A$3674,$A17,Documents!$C$2:$C$3674,"events")=0,"",_xlfn.MAXIFS(Documents!$E$2:$E$3674,Documents!$A$2:$A$3674,$A17,Documents!$C$2:$C$3674,"events")),"")</f>
        <v/>
      </c>
      <c r="G17" s="0" t="n">
        <f aca="false">IFERROR(IF(_xlfn.MAXIFS(Documents!$E$2:$E$3674,Documents!$A$2:$A$3674,$A17,Documents!$C$2:$C$3674,"map")=0,"",_xlfn.MAXIFS(Documents!$E$2:$E$3674,Documents!$A$2:$A$3674,$A17,Documents!$C$2:$C$3674,"map")),"")</f>
        <v>2024</v>
      </c>
      <c r="H17" s="0" t="str">
        <f aca="false">IFERROR(IF(_xlfn.MAXIFS(Documents!$E$2:$E$3674,Documents!$A$2:$A$3674,$A17,Documents!$C$2:$C$3674,"dive_map")=0,"",_xlfn.MAXIFS(Documents!$E$2:$E$3674,Documents!$A$2:$A$3674,$A17,Documents!$C$2:$C$3674,"dive_map")),"")</f>
        <v/>
      </c>
      <c r="I17" s="0" t="str">
        <f aca="false">IFERROR(IF(_xlfn.MAXIFS(Documents!$E$2:$E$3674,Documents!$A$2:$A$3674,$A17,Documents!$C$2:$C$3674,"spa_menu")=0,"",_xlfn.MAXIFS(Documents!$E$2:$E$3674,Documents!$A$2:$A$3674,$A17,Documents!$C$2:$C$3674,"spa_menu")),"")</f>
        <v/>
      </c>
      <c r="J17" s="0" t="str">
        <f aca="false">IFERROR(IF(_xlfn.MAXIFS(Documents!$E$2:$E$3674,Documents!$A$2:$A$3674,$A17,Documents!$C$2:$C$3674,"dining_menu")=0,"",_xlfn.MAXIFS(Documents!$E$2:$E$3674,Documents!$A$2:$A$3674,$A17,Documents!$C$2:$C$3674,"dining_menu")),"")</f>
        <v/>
      </c>
      <c r="K17" s="0" t="str">
        <f aca="false">IFERROR(IF(_xlfn.MAXIFS(Documents!$E$2:$E$3674,Documents!$A$2:$A$3674,$A17,Documents!$C$2:$C$3674,"dive_prices")=0,"",_xlfn.MAXIFS(Documents!$E$2:$E$3674,Documents!$A$2:$A$3674,$A17,Documents!$C$2:$C$3674,"dive_prices")),"")</f>
        <v/>
      </c>
      <c r="L17" s="0" t="str">
        <f aca="false">IFERROR(IF(_xlfn.MAXIFS(Documents!$E$2:$E$3674,Documents!$A$2:$A$3674,$A17,Documents!$C$2:$C$3674,"excursions")=0,"",_xlfn.MAXIFS(Documents!$E$2:$E$3674,Documents!$A$2:$A$3674,$A17,Documents!$C$2:$C$3674,"excursions")),"")</f>
        <v/>
      </c>
      <c r="M17" s="0" t="str">
        <f aca="false">IFERROR(IF(_xlfn.MAXIFS(Documents!$E$2:$E$3674,Documents!$A$2:$A$3674,$A17,Documents!$C$2:$C$3674,"kids")=0,"",_xlfn.MAXIFS(Documents!$E$2:$E$3674,Documents!$A$2:$A$3674,$A17,Documents!$C$2:$C$3674,"kids")),"")</f>
        <v/>
      </c>
      <c r="N17" s="0" t="str">
        <f aca="false">IFERROR(IF(_xlfn.MAXIFS(Documents!$E$2:$E$3674,Documents!$A$2:$A$3674,$A17,Documents!$C$2:$C$3674,"villa_plans")=0,"",_xlfn.MAXIFS(Documents!$E$2:$E$3674,Documents!$A$2:$A$3674,$A17,Documents!$C$2:$C$3674,"villa_plans")),"")</f>
        <v/>
      </c>
      <c r="O17" s="0" t="str">
        <f aca="false">IFERROR(IF(_xlfn.MAXIFS(Documents!$E$2:$E$3674,Documents!$A$2:$A$3674,$A17,Documents!$C$2:$C$3674,"all_inclusive")=0,"",_xlfn.MAXIFS(Documents!$E$2:$E$3674,Documents!$A$2:$A$3674,$A17,Documents!$C$2:$C$3674,"all_inclusive")),"")</f>
        <v/>
      </c>
      <c r="P17" s="0" t="str">
        <f aca="false">IFERROR(IF(_xlfn.MAXIFS(Documents!$E$2:$E$3674,Documents!$A$2:$A$3674,$A17,Documents!$C$2:$C$3674,"sustainability")=0,"",_xlfn.MAXIFS(Documents!$E$2:$E$3674,Documents!$A$2:$A$3674,$A17,Documents!$C$2:$C$3674,"sustainability")),"")</f>
        <v/>
      </c>
      <c r="Q17" s="0" t="str">
        <f aca="false">IFERROR(IF(_xlfn.MAXIFS(Documents!$E$2:$E$3674,Documents!$A$2:$A$3674,$A17,Documents!$C$2:$C$3674,"calendar")=0,"",_xlfn.MAXIFS(Documents!$E$2:$E$3674,Documents!$A$2:$A$3674,$A17,Documents!$C$2:$C$3674,"calendar")),"")</f>
        <v/>
      </c>
      <c r="R17" s="0" t="n">
        <f aca="false">IFERROR(IF(_xlfn.MAXIFS(Documents!$E$2:$E$3674,Documents!$A$2:$A$3674,$A17,Documents!$C$2:$C$3674,"brochure")=0,"",_xlfn.MAXIFS(Documents!$E$2:$E$3674,Documents!$A$2:$A$3674,$A17,Documents!$C$2:$C$3674,"brochure")),"")</f>
        <v>2024</v>
      </c>
      <c r="S17" s="0" t="str">
        <f aca="false">IFERROR(IF(_xlfn.MAXIFS(Documents!$E$2:$E$3674,Documents!$A$2:$A$3674,$A17,Documents!$C$2:$C$3674,"press_kit")=0,"",_xlfn.MAXIFS(Documents!$E$2:$E$3674,Documents!$A$2:$A$3674,$A17,Documents!$C$2:$C$3674,"press_kit")),"")</f>
        <v/>
      </c>
      <c r="T17" s="0" t="str">
        <f aca="false">IFERROR(IF(_xlfn.MAXIFS(Documents!$E$2:$E$3674,Documents!$A$2:$A$3674,$A17,Documents!$C$2:$C$3674,"other")=0,"",_xlfn.MAXIFS(Documents!$E$2:$E$3674,Documents!$A$2:$A$3674,$A17,Documents!$C$2:$C$3674,"other")),"")</f>
        <v/>
      </c>
      <c r="U17" s="0" t="str">
        <f aca="false">IFERROR(IF(_xlfn.MAXIFS(Documents!$E$2:$E$3674,Documents!$A$2:$A$3674,$A17,Documents!$C$2:$C$3674,"obsolete")=0,"",_xlfn.MAXIFS(Documents!$E$2:$E$3674,Documents!$A$2:$A$3674,$A17,Documents!$C$2:$C$3674,"obsolete")),"")</f>
        <v/>
      </c>
      <c r="V17" s="0" t="n">
        <f aca="false">COUNTIFS(Documents!$A$2:$A$3674,$A17)</f>
        <v>2</v>
      </c>
      <c r="W17" s="0" t="n">
        <f aca="false">COUNTIFS(Documents!$A$2:$A$3674,$A17,Documents!$R$2:$R$3674,"current")</f>
        <v>0</v>
      </c>
      <c r="Y17" s="0" t="s">
        <v>28</v>
      </c>
    </row>
    <row r="18" customFormat="false" ht="15" hidden="false" customHeight="false" outlineLevel="0" collapsed="false">
      <c r="A18" s="0" t="n">
        <v>17</v>
      </c>
      <c r="B18" s="0" t="s">
        <v>53</v>
      </c>
      <c r="C18" s="0" t="s">
        <v>30</v>
      </c>
      <c r="D18" s="0" t="str">
        <f aca="false">IFERROR(IF(_xlfn.MAXIFS(Documents!$E$2:$E$3674,Documents!$A$2:$A$3674,$A18,Documents!$C$2:$C$3674,"factsheet")=0,"",_xlfn.MAXIFS(Documents!$E$2:$E$3674,Documents!$A$2:$A$3674,$A18,Documents!$C$2:$C$3674,"factsheet")),"")</f>
        <v/>
      </c>
      <c r="E18" s="0" t="str">
        <f aca="false">IFERROR(IF(_xlfn.MAXIFS(Documents!$E$2:$E$3674,Documents!$A$2:$A$3674,$A18,Documents!$C$2:$C$3674,"wedding")=0,"",_xlfn.MAXIFS(Documents!$E$2:$E$3674,Documents!$A$2:$A$3674,$A18,Documents!$C$2:$C$3674,"wedding")),"")</f>
        <v/>
      </c>
      <c r="F18" s="0" t="str">
        <f aca="false">IFERROR(IF(_xlfn.MAXIFS(Documents!$E$2:$E$3674,Documents!$A$2:$A$3674,$A18,Documents!$C$2:$C$3674,"events")=0,"",_xlfn.MAXIFS(Documents!$E$2:$E$3674,Documents!$A$2:$A$3674,$A18,Documents!$C$2:$C$3674,"events")),"")</f>
        <v/>
      </c>
      <c r="G18" s="0" t="str">
        <f aca="false">IFERROR(IF(_xlfn.MAXIFS(Documents!$E$2:$E$3674,Documents!$A$2:$A$3674,$A18,Documents!$C$2:$C$3674,"map")=0,"",_xlfn.MAXIFS(Documents!$E$2:$E$3674,Documents!$A$2:$A$3674,$A18,Documents!$C$2:$C$3674,"map")),"")</f>
        <v/>
      </c>
      <c r="H18" s="0" t="str">
        <f aca="false">IFERROR(IF(_xlfn.MAXIFS(Documents!$E$2:$E$3674,Documents!$A$2:$A$3674,$A18,Documents!$C$2:$C$3674,"dive_map")=0,"",_xlfn.MAXIFS(Documents!$E$2:$E$3674,Documents!$A$2:$A$3674,$A18,Documents!$C$2:$C$3674,"dive_map")),"")</f>
        <v/>
      </c>
      <c r="I18" s="0" t="str">
        <f aca="false">IFERROR(IF(_xlfn.MAXIFS(Documents!$E$2:$E$3674,Documents!$A$2:$A$3674,$A18,Documents!$C$2:$C$3674,"spa_menu")=0,"",_xlfn.MAXIFS(Documents!$E$2:$E$3674,Documents!$A$2:$A$3674,$A18,Documents!$C$2:$C$3674,"spa_menu")),"")</f>
        <v/>
      </c>
      <c r="J18" s="0" t="str">
        <f aca="false">IFERROR(IF(_xlfn.MAXIFS(Documents!$E$2:$E$3674,Documents!$A$2:$A$3674,$A18,Documents!$C$2:$C$3674,"dining_menu")=0,"",_xlfn.MAXIFS(Documents!$E$2:$E$3674,Documents!$A$2:$A$3674,$A18,Documents!$C$2:$C$3674,"dining_menu")),"")</f>
        <v/>
      </c>
      <c r="K18" s="0" t="str">
        <f aca="false">IFERROR(IF(_xlfn.MAXIFS(Documents!$E$2:$E$3674,Documents!$A$2:$A$3674,$A18,Documents!$C$2:$C$3674,"dive_prices")=0,"",_xlfn.MAXIFS(Documents!$E$2:$E$3674,Documents!$A$2:$A$3674,$A18,Documents!$C$2:$C$3674,"dive_prices")),"")</f>
        <v/>
      </c>
      <c r="L18" s="0" t="str">
        <f aca="false">IFERROR(IF(_xlfn.MAXIFS(Documents!$E$2:$E$3674,Documents!$A$2:$A$3674,$A18,Documents!$C$2:$C$3674,"excursions")=0,"",_xlfn.MAXIFS(Documents!$E$2:$E$3674,Documents!$A$2:$A$3674,$A18,Documents!$C$2:$C$3674,"excursions")),"")</f>
        <v/>
      </c>
      <c r="M18" s="0" t="str">
        <f aca="false">IFERROR(IF(_xlfn.MAXIFS(Documents!$E$2:$E$3674,Documents!$A$2:$A$3674,$A18,Documents!$C$2:$C$3674,"kids")=0,"",_xlfn.MAXIFS(Documents!$E$2:$E$3674,Documents!$A$2:$A$3674,$A18,Documents!$C$2:$C$3674,"kids")),"")</f>
        <v/>
      </c>
      <c r="N18" s="0" t="str">
        <f aca="false">IFERROR(IF(_xlfn.MAXIFS(Documents!$E$2:$E$3674,Documents!$A$2:$A$3674,$A18,Documents!$C$2:$C$3674,"villa_plans")=0,"",_xlfn.MAXIFS(Documents!$E$2:$E$3674,Documents!$A$2:$A$3674,$A18,Documents!$C$2:$C$3674,"villa_plans")),"")</f>
        <v/>
      </c>
      <c r="O18" s="0" t="str">
        <f aca="false">IFERROR(IF(_xlfn.MAXIFS(Documents!$E$2:$E$3674,Documents!$A$2:$A$3674,$A18,Documents!$C$2:$C$3674,"all_inclusive")=0,"",_xlfn.MAXIFS(Documents!$E$2:$E$3674,Documents!$A$2:$A$3674,$A18,Documents!$C$2:$C$3674,"all_inclusive")),"")</f>
        <v/>
      </c>
      <c r="P18" s="0" t="str">
        <f aca="false">IFERROR(IF(_xlfn.MAXIFS(Documents!$E$2:$E$3674,Documents!$A$2:$A$3674,$A18,Documents!$C$2:$C$3674,"sustainability")=0,"",_xlfn.MAXIFS(Documents!$E$2:$E$3674,Documents!$A$2:$A$3674,$A18,Documents!$C$2:$C$3674,"sustainability")),"")</f>
        <v/>
      </c>
      <c r="Q18" s="0" t="str">
        <f aca="false">IFERROR(IF(_xlfn.MAXIFS(Documents!$E$2:$E$3674,Documents!$A$2:$A$3674,$A18,Documents!$C$2:$C$3674,"calendar")=0,"",_xlfn.MAXIFS(Documents!$E$2:$E$3674,Documents!$A$2:$A$3674,$A18,Documents!$C$2:$C$3674,"calendar")),"")</f>
        <v/>
      </c>
      <c r="R18" s="0" t="str">
        <f aca="false">IFERROR(IF(_xlfn.MAXIFS(Documents!$E$2:$E$3674,Documents!$A$2:$A$3674,$A18,Documents!$C$2:$C$3674,"brochure")=0,"",_xlfn.MAXIFS(Documents!$E$2:$E$3674,Documents!$A$2:$A$3674,$A18,Documents!$C$2:$C$3674,"brochure")),"")</f>
        <v/>
      </c>
      <c r="S18" s="0" t="str">
        <f aca="false">IFERROR(IF(_xlfn.MAXIFS(Documents!$E$2:$E$3674,Documents!$A$2:$A$3674,$A18,Documents!$C$2:$C$3674,"press_kit")=0,"",_xlfn.MAXIFS(Documents!$E$2:$E$3674,Documents!$A$2:$A$3674,$A18,Documents!$C$2:$C$3674,"press_kit")),"")</f>
        <v/>
      </c>
      <c r="T18" s="0" t="str">
        <f aca="false">IFERROR(IF(_xlfn.MAXIFS(Documents!$E$2:$E$3674,Documents!$A$2:$A$3674,$A18,Documents!$C$2:$C$3674,"other")=0,"",_xlfn.MAXIFS(Documents!$E$2:$E$3674,Documents!$A$2:$A$3674,$A18,Documents!$C$2:$C$3674,"other")),"")</f>
        <v/>
      </c>
      <c r="U18" s="0" t="str">
        <f aca="false">IFERROR(IF(_xlfn.MAXIFS(Documents!$E$2:$E$3674,Documents!$A$2:$A$3674,$A18,Documents!$C$2:$C$3674,"obsolete")=0,"",_xlfn.MAXIFS(Documents!$E$2:$E$3674,Documents!$A$2:$A$3674,$A18,Documents!$C$2:$C$3674,"obsolete")),"")</f>
        <v/>
      </c>
      <c r="V18" s="0" t="n">
        <f aca="false">COUNTIFS(Documents!$A$2:$A$3674,$A18)</f>
        <v>0</v>
      </c>
      <c r="W18" s="0" t="n">
        <f aca="false">COUNTIFS(Documents!$A$2:$A$3674,$A18,Documents!$R$2:$R$3674,"current")</f>
        <v>0</v>
      </c>
      <c r="Y18" s="0" t="s">
        <v>28</v>
      </c>
      <c r="Z18" s="0" t="s">
        <v>54</v>
      </c>
    </row>
    <row r="19" customFormat="false" ht="15" hidden="false" customHeight="false" outlineLevel="0" collapsed="false">
      <c r="A19" s="0" t="n">
        <v>18</v>
      </c>
      <c r="B19" s="0" t="s">
        <v>55</v>
      </c>
      <c r="C19" s="0" t="s">
        <v>27</v>
      </c>
      <c r="D19" s="0" t="n">
        <f aca="false">IFERROR(IF(_xlfn.MAXIFS(Documents!$E$2:$E$3674,Documents!$A$2:$A$3674,$A19,Documents!$C$2:$C$3674,"factsheet")=0,"",_xlfn.MAXIFS(Documents!$E$2:$E$3674,Documents!$A$2:$A$3674,$A19,Documents!$C$2:$C$3674,"factsheet")),"")</f>
        <v>2023</v>
      </c>
      <c r="E19" s="0" t="str">
        <f aca="false">IFERROR(IF(_xlfn.MAXIFS(Documents!$E$2:$E$3674,Documents!$A$2:$A$3674,$A19,Documents!$C$2:$C$3674,"wedding")=0,"",_xlfn.MAXIFS(Documents!$E$2:$E$3674,Documents!$A$2:$A$3674,$A19,Documents!$C$2:$C$3674,"wedding")),"")</f>
        <v/>
      </c>
      <c r="F19" s="0" t="str">
        <f aca="false">IFERROR(IF(_xlfn.MAXIFS(Documents!$E$2:$E$3674,Documents!$A$2:$A$3674,$A19,Documents!$C$2:$C$3674,"events")=0,"",_xlfn.MAXIFS(Documents!$E$2:$E$3674,Documents!$A$2:$A$3674,$A19,Documents!$C$2:$C$3674,"events")),"")</f>
        <v/>
      </c>
      <c r="G19" s="0" t="n">
        <f aca="false">IFERROR(IF(_xlfn.MAXIFS(Documents!$E$2:$E$3674,Documents!$A$2:$A$3674,$A19,Documents!$C$2:$C$3674,"map")=0,"",_xlfn.MAXIFS(Documents!$E$2:$E$3674,Documents!$A$2:$A$3674,$A19,Documents!$C$2:$C$3674,"map")),"")</f>
        <v>2025</v>
      </c>
      <c r="H19" s="0" t="str">
        <f aca="false">IFERROR(IF(_xlfn.MAXIFS(Documents!$E$2:$E$3674,Documents!$A$2:$A$3674,$A19,Documents!$C$2:$C$3674,"dive_map")=0,"",_xlfn.MAXIFS(Documents!$E$2:$E$3674,Documents!$A$2:$A$3674,$A19,Documents!$C$2:$C$3674,"dive_map")),"")</f>
        <v/>
      </c>
      <c r="I19" s="0" t="str">
        <f aca="false">IFERROR(IF(_xlfn.MAXIFS(Documents!$E$2:$E$3674,Documents!$A$2:$A$3674,$A19,Documents!$C$2:$C$3674,"spa_menu")=0,"",_xlfn.MAXIFS(Documents!$E$2:$E$3674,Documents!$A$2:$A$3674,$A19,Documents!$C$2:$C$3674,"spa_menu")),"")</f>
        <v/>
      </c>
      <c r="J19" s="0" t="str">
        <f aca="false">IFERROR(IF(_xlfn.MAXIFS(Documents!$E$2:$E$3674,Documents!$A$2:$A$3674,$A19,Documents!$C$2:$C$3674,"dining_menu")=0,"",_xlfn.MAXIFS(Documents!$E$2:$E$3674,Documents!$A$2:$A$3674,$A19,Documents!$C$2:$C$3674,"dining_menu")),"")</f>
        <v/>
      </c>
      <c r="K19" s="0" t="str">
        <f aca="false">IFERROR(IF(_xlfn.MAXIFS(Documents!$E$2:$E$3674,Documents!$A$2:$A$3674,$A19,Documents!$C$2:$C$3674,"dive_prices")=0,"",_xlfn.MAXIFS(Documents!$E$2:$E$3674,Documents!$A$2:$A$3674,$A19,Documents!$C$2:$C$3674,"dive_prices")),"")</f>
        <v/>
      </c>
      <c r="L19" s="0" t="str">
        <f aca="false">IFERROR(IF(_xlfn.MAXIFS(Documents!$E$2:$E$3674,Documents!$A$2:$A$3674,$A19,Documents!$C$2:$C$3674,"excursions")=0,"",_xlfn.MAXIFS(Documents!$E$2:$E$3674,Documents!$A$2:$A$3674,$A19,Documents!$C$2:$C$3674,"excursions")),"")</f>
        <v/>
      </c>
      <c r="M19" s="0" t="str">
        <f aca="false">IFERROR(IF(_xlfn.MAXIFS(Documents!$E$2:$E$3674,Documents!$A$2:$A$3674,$A19,Documents!$C$2:$C$3674,"kids")=0,"",_xlfn.MAXIFS(Documents!$E$2:$E$3674,Documents!$A$2:$A$3674,$A19,Documents!$C$2:$C$3674,"kids")),"")</f>
        <v/>
      </c>
      <c r="N19" s="0" t="str">
        <f aca="false">IFERROR(IF(_xlfn.MAXIFS(Documents!$E$2:$E$3674,Documents!$A$2:$A$3674,$A19,Documents!$C$2:$C$3674,"villa_plans")=0,"",_xlfn.MAXIFS(Documents!$E$2:$E$3674,Documents!$A$2:$A$3674,$A19,Documents!$C$2:$C$3674,"villa_plans")),"")</f>
        <v/>
      </c>
      <c r="O19" s="0" t="str">
        <f aca="false">IFERROR(IF(_xlfn.MAXIFS(Documents!$E$2:$E$3674,Documents!$A$2:$A$3674,$A19,Documents!$C$2:$C$3674,"all_inclusive")=0,"",_xlfn.MAXIFS(Documents!$E$2:$E$3674,Documents!$A$2:$A$3674,$A19,Documents!$C$2:$C$3674,"all_inclusive")),"")</f>
        <v/>
      </c>
      <c r="P19" s="0" t="str">
        <f aca="false">IFERROR(IF(_xlfn.MAXIFS(Documents!$E$2:$E$3674,Documents!$A$2:$A$3674,$A19,Documents!$C$2:$C$3674,"sustainability")=0,"",_xlfn.MAXIFS(Documents!$E$2:$E$3674,Documents!$A$2:$A$3674,$A19,Documents!$C$2:$C$3674,"sustainability")),"")</f>
        <v/>
      </c>
      <c r="Q19" s="0" t="str">
        <f aca="false">IFERROR(IF(_xlfn.MAXIFS(Documents!$E$2:$E$3674,Documents!$A$2:$A$3674,$A19,Documents!$C$2:$C$3674,"calendar")=0,"",_xlfn.MAXIFS(Documents!$E$2:$E$3674,Documents!$A$2:$A$3674,$A19,Documents!$C$2:$C$3674,"calendar")),"")</f>
        <v/>
      </c>
      <c r="R19" s="0" t="str">
        <f aca="false">IFERROR(IF(_xlfn.MAXIFS(Documents!$E$2:$E$3674,Documents!$A$2:$A$3674,$A19,Documents!$C$2:$C$3674,"brochure")=0,"",_xlfn.MAXIFS(Documents!$E$2:$E$3674,Documents!$A$2:$A$3674,$A19,Documents!$C$2:$C$3674,"brochure")),"")</f>
        <v/>
      </c>
      <c r="S19" s="0" t="str">
        <f aca="false">IFERROR(IF(_xlfn.MAXIFS(Documents!$E$2:$E$3674,Documents!$A$2:$A$3674,$A19,Documents!$C$2:$C$3674,"press_kit")=0,"",_xlfn.MAXIFS(Documents!$E$2:$E$3674,Documents!$A$2:$A$3674,$A19,Documents!$C$2:$C$3674,"press_kit")),"")</f>
        <v/>
      </c>
      <c r="T19" s="0" t="str">
        <f aca="false">IFERROR(IF(_xlfn.MAXIFS(Documents!$E$2:$E$3674,Documents!$A$2:$A$3674,$A19,Documents!$C$2:$C$3674,"other")=0,"",_xlfn.MAXIFS(Documents!$E$2:$E$3674,Documents!$A$2:$A$3674,$A19,Documents!$C$2:$C$3674,"other")),"")</f>
        <v/>
      </c>
      <c r="U19" s="0" t="str">
        <f aca="false">IFERROR(IF(_xlfn.MAXIFS(Documents!$E$2:$E$3674,Documents!$A$2:$A$3674,$A19,Documents!$C$2:$C$3674,"obsolete")=0,"",_xlfn.MAXIFS(Documents!$E$2:$E$3674,Documents!$A$2:$A$3674,$A19,Documents!$C$2:$C$3674,"obsolete")),"")</f>
        <v/>
      </c>
      <c r="V19" s="0" t="n">
        <f aca="false">COUNTIFS(Documents!$A$2:$A$3674,$A19)</f>
        <v>2</v>
      </c>
      <c r="W19" s="0" t="n">
        <f aca="false">COUNTIFS(Documents!$A$2:$A$3674,$A19,Documents!$R$2:$R$3674,"current")</f>
        <v>1</v>
      </c>
      <c r="X19" s="0" t="str">
        <f aca="false">HYPERLINK("https://www.neoscapesmaldives.com/wp-content/uploads/JW-Marriott-Maldives-Resort-Spa-Factsheet-2023.pdf","2023_JW-Marriott-Maldives-Resort-Spa-Fac")</f>
        <v>2023_JW-Marriott-Maldives-Resort-Spa-Fac</v>
      </c>
      <c r="Y19" s="0" t="s">
        <v>36</v>
      </c>
    </row>
    <row r="20" customFormat="false" ht="15" hidden="false" customHeight="false" outlineLevel="0" collapsed="false">
      <c r="A20" s="0" t="n">
        <v>19</v>
      </c>
      <c r="B20" s="0" t="s">
        <v>56</v>
      </c>
      <c r="C20" s="0" t="s">
        <v>32</v>
      </c>
      <c r="D20" s="0" t="str">
        <f aca="false">IFERROR(IF(_xlfn.MAXIFS(Documents!$E$2:$E$3674,Documents!$A$2:$A$3674,$A20,Documents!$C$2:$C$3674,"factsheet")=0,"",_xlfn.MAXIFS(Documents!$E$2:$E$3674,Documents!$A$2:$A$3674,$A20,Documents!$C$2:$C$3674,"factsheet")),"")</f>
        <v/>
      </c>
      <c r="E20" s="0" t="n">
        <f aca="false">IFERROR(IF(_xlfn.MAXIFS(Documents!$E$2:$E$3674,Documents!$A$2:$A$3674,$A20,Documents!$C$2:$C$3674,"wedding")=0,"",_xlfn.MAXIFS(Documents!$E$2:$E$3674,Documents!$A$2:$A$3674,$A20,Documents!$C$2:$C$3674,"wedding")),"")</f>
        <v>2026</v>
      </c>
      <c r="F20" s="0" t="n">
        <f aca="false">IFERROR(IF(_xlfn.MAXIFS(Documents!$E$2:$E$3674,Documents!$A$2:$A$3674,$A20,Documents!$C$2:$C$3674,"events")=0,"",_xlfn.MAXIFS(Documents!$E$2:$E$3674,Documents!$A$2:$A$3674,$A20,Documents!$C$2:$C$3674,"events")),"")</f>
        <v>2024</v>
      </c>
      <c r="G20" s="0" t="str">
        <f aca="false">IFERROR(IF(_xlfn.MAXIFS(Documents!$E$2:$E$3674,Documents!$A$2:$A$3674,$A20,Documents!$C$2:$C$3674,"map")=0,"",_xlfn.MAXIFS(Documents!$E$2:$E$3674,Documents!$A$2:$A$3674,$A20,Documents!$C$2:$C$3674,"map")),"")</f>
        <v/>
      </c>
      <c r="H20" s="0" t="str">
        <f aca="false">IFERROR(IF(_xlfn.MAXIFS(Documents!$E$2:$E$3674,Documents!$A$2:$A$3674,$A20,Documents!$C$2:$C$3674,"dive_map")=0,"",_xlfn.MAXIFS(Documents!$E$2:$E$3674,Documents!$A$2:$A$3674,$A20,Documents!$C$2:$C$3674,"dive_map")),"")</f>
        <v/>
      </c>
      <c r="I20" s="0" t="n">
        <f aca="false">IFERROR(IF(_xlfn.MAXIFS(Documents!$E$2:$E$3674,Documents!$A$2:$A$3674,$A20,Documents!$C$2:$C$3674,"spa_menu")=0,"",_xlfn.MAXIFS(Documents!$E$2:$E$3674,Documents!$A$2:$A$3674,$A20,Documents!$C$2:$C$3674,"spa_menu")),"")</f>
        <v>2026</v>
      </c>
      <c r="J20" s="0" t="n">
        <f aca="false">IFERROR(IF(_xlfn.MAXIFS(Documents!$E$2:$E$3674,Documents!$A$2:$A$3674,$A20,Documents!$C$2:$C$3674,"dining_menu")=0,"",_xlfn.MAXIFS(Documents!$E$2:$E$3674,Documents!$A$2:$A$3674,$A20,Documents!$C$2:$C$3674,"dining_menu")),"")</f>
        <v>2026</v>
      </c>
      <c r="K20" s="0" t="n">
        <f aca="false">IFERROR(IF(_xlfn.MAXIFS(Documents!$E$2:$E$3674,Documents!$A$2:$A$3674,$A20,Documents!$C$2:$C$3674,"dive_prices")=0,"",_xlfn.MAXIFS(Documents!$E$2:$E$3674,Documents!$A$2:$A$3674,$A20,Documents!$C$2:$C$3674,"dive_prices")),"")</f>
        <v>2026</v>
      </c>
      <c r="L20" s="0" t="n">
        <f aca="false">IFERROR(IF(_xlfn.MAXIFS(Documents!$E$2:$E$3674,Documents!$A$2:$A$3674,$A20,Documents!$C$2:$C$3674,"excursions")=0,"",_xlfn.MAXIFS(Documents!$E$2:$E$3674,Documents!$A$2:$A$3674,$A20,Documents!$C$2:$C$3674,"excursions")),"")</f>
        <v>2021</v>
      </c>
      <c r="M20" s="0" t="n">
        <f aca="false">IFERROR(IF(_xlfn.MAXIFS(Documents!$E$2:$E$3674,Documents!$A$2:$A$3674,$A20,Documents!$C$2:$C$3674,"kids")=0,"",_xlfn.MAXIFS(Documents!$E$2:$E$3674,Documents!$A$2:$A$3674,$A20,Documents!$C$2:$C$3674,"kids")),"")</f>
        <v>2021</v>
      </c>
      <c r="N20" s="0" t="n">
        <f aca="false">IFERROR(IF(_xlfn.MAXIFS(Documents!$E$2:$E$3674,Documents!$A$2:$A$3674,$A20,Documents!$C$2:$C$3674,"villa_plans")=0,"",_xlfn.MAXIFS(Documents!$E$2:$E$3674,Documents!$A$2:$A$3674,$A20,Documents!$C$2:$C$3674,"villa_plans")),"")</f>
        <v>2025</v>
      </c>
      <c r="O20" s="0" t="str">
        <f aca="false">IFERROR(IF(_xlfn.MAXIFS(Documents!$E$2:$E$3674,Documents!$A$2:$A$3674,$A20,Documents!$C$2:$C$3674,"all_inclusive")=0,"",_xlfn.MAXIFS(Documents!$E$2:$E$3674,Documents!$A$2:$A$3674,$A20,Documents!$C$2:$C$3674,"all_inclusive")),"")</f>
        <v/>
      </c>
      <c r="P20" s="0" t="str">
        <f aca="false">IFERROR(IF(_xlfn.MAXIFS(Documents!$E$2:$E$3674,Documents!$A$2:$A$3674,$A20,Documents!$C$2:$C$3674,"sustainability")=0,"",_xlfn.MAXIFS(Documents!$E$2:$E$3674,Documents!$A$2:$A$3674,$A20,Documents!$C$2:$C$3674,"sustainability")),"")</f>
        <v/>
      </c>
      <c r="Q20" s="0" t="n">
        <f aca="false">IFERROR(IF(_xlfn.MAXIFS(Documents!$E$2:$E$3674,Documents!$A$2:$A$3674,$A20,Documents!$C$2:$C$3674,"calendar")=0,"",_xlfn.MAXIFS(Documents!$E$2:$E$3674,Documents!$A$2:$A$3674,$A20,Documents!$C$2:$C$3674,"calendar")),"")</f>
        <v>2022</v>
      </c>
      <c r="R20" s="0" t="n">
        <f aca="false">IFERROR(IF(_xlfn.MAXIFS(Documents!$E$2:$E$3674,Documents!$A$2:$A$3674,$A20,Documents!$C$2:$C$3674,"brochure")=0,"",_xlfn.MAXIFS(Documents!$E$2:$E$3674,Documents!$A$2:$A$3674,$A20,Documents!$C$2:$C$3674,"brochure")),"")</f>
        <v>2019</v>
      </c>
      <c r="S20" s="0" t="n">
        <f aca="false">IFERROR(IF(_xlfn.MAXIFS(Documents!$E$2:$E$3674,Documents!$A$2:$A$3674,$A20,Documents!$C$2:$C$3674,"press_kit")=0,"",_xlfn.MAXIFS(Documents!$E$2:$E$3674,Documents!$A$2:$A$3674,$A20,Documents!$C$2:$C$3674,"press_kit")),"")</f>
        <v>2022</v>
      </c>
      <c r="T20" s="0" t="n">
        <f aca="false">IFERROR(IF(_xlfn.MAXIFS(Documents!$E$2:$E$3674,Documents!$A$2:$A$3674,$A20,Documents!$C$2:$C$3674,"other")=0,"",_xlfn.MAXIFS(Documents!$E$2:$E$3674,Documents!$A$2:$A$3674,$A20,Documents!$C$2:$C$3674,"other")),"")</f>
        <v>2024</v>
      </c>
      <c r="U20" s="0" t="str">
        <f aca="false">IFERROR(IF(_xlfn.MAXIFS(Documents!$E$2:$E$3674,Documents!$A$2:$A$3674,$A20,Documents!$C$2:$C$3674,"obsolete")=0,"",_xlfn.MAXIFS(Documents!$E$2:$E$3674,Documents!$A$2:$A$3674,$A20,Documents!$C$2:$C$3674,"obsolete")),"")</f>
        <v/>
      </c>
      <c r="V20" s="0" t="n">
        <f aca="false">COUNTIFS(Documents!$A$2:$A$3674,$A20)</f>
        <v>34</v>
      </c>
      <c r="W20" s="0" t="n">
        <f aca="false">COUNTIFS(Documents!$A$2:$A$3674,$A20,Documents!$R$2:$R$3674,"current")</f>
        <v>13</v>
      </c>
      <c r="Y20" s="0" t="s">
        <v>57</v>
      </c>
    </row>
    <row r="21" customFormat="false" ht="15" hidden="false" customHeight="false" outlineLevel="0" collapsed="false">
      <c r="A21" s="0" t="n">
        <v>20</v>
      </c>
      <c r="B21" s="0" t="s">
        <v>58</v>
      </c>
      <c r="C21" s="0" t="s">
        <v>32</v>
      </c>
      <c r="D21" s="0" t="str">
        <f aca="false">IFERROR(IF(_xlfn.MAXIFS(Documents!$E$2:$E$3674,Documents!$A$2:$A$3674,$A21,Documents!$C$2:$C$3674,"factsheet")=0,"",_xlfn.MAXIFS(Documents!$E$2:$E$3674,Documents!$A$2:$A$3674,$A21,Documents!$C$2:$C$3674,"factsheet")),"")</f>
        <v/>
      </c>
      <c r="E21" s="0" t="n">
        <f aca="false">IFERROR(IF(_xlfn.MAXIFS(Documents!$E$2:$E$3674,Documents!$A$2:$A$3674,$A21,Documents!$C$2:$C$3674,"wedding")=0,"",_xlfn.MAXIFS(Documents!$E$2:$E$3674,Documents!$A$2:$A$3674,$A21,Documents!$C$2:$C$3674,"wedding")),"")</f>
        <v>2022</v>
      </c>
      <c r="F21" s="0" t="str">
        <f aca="false">IFERROR(IF(_xlfn.MAXIFS(Documents!$E$2:$E$3674,Documents!$A$2:$A$3674,$A21,Documents!$C$2:$C$3674,"events")=0,"",_xlfn.MAXIFS(Documents!$E$2:$E$3674,Documents!$A$2:$A$3674,$A21,Documents!$C$2:$C$3674,"events")),"")</f>
        <v/>
      </c>
      <c r="G21" s="0" t="str">
        <f aca="false">IFERROR(IF(_xlfn.MAXIFS(Documents!$E$2:$E$3674,Documents!$A$2:$A$3674,$A21,Documents!$C$2:$C$3674,"map")=0,"",_xlfn.MAXIFS(Documents!$E$2:$E$3674,Documents!$A$2:$A$3674,$A21,Documents!$C$2:$C$3674,"map")),"")</f>
        <v/>
      </c>
      <c r="H21" s="0" t="str">
        <f aca="false">IFERROR(IF(_xlfn.MAXIFS(Documents!$E$2:$E$3674,Documents!$A$2:$A$3674,$A21,Documents!$C$2:$C$3674,"dive_map")=0,"",_xlfn.MAXIFS(Documents!$E$2:$E$3674,Documents!$A$2:$A$3674,$A21,Documents!$C$2:$C$3674,"dive_map")),"")</f>
        <v/>
      </c>
      <c r="I21" s="0" t="n">
        <f aca="false">IFERROR(IF(_xlfn.MAXIFS(Documents!$E$2:$E$3674,Documents!$A$2:$A$3674,$A21,Documents!$C$2:$C$3674,"spa_menu")=0,"",_xlfn.MAXIFS(Documents!$E$2:$E$3674,Documents!$A$2:$A$3674,$A21,Documents!$C$2:$C$3674,"spa_menu")),"")</f>
        <v>2026</v>
      </c>
      <c r="J21" s="0" t="n">
        <f aca="false">IFERROR(IF(_xlfn.MAXIFS(Documents!$E$2:$E$3674,Documents!$A$2:$A$3674,$A21,Documents!$C$2:$C$3674,"dining_menu")=0,"",_xlfn.MAXIFS(Documents!$E$2:$E$3674,Documents!$A$2:$A$3674,$A21,Documents!$C$2:$C$3674,"dining_menu")),"")</f>
        <v>2026</v>
      </c>
      <c r="K21" s="0" t="str">
        <f aca="false">IFERROR(IF(_xlfn.MAXIFS(Documents!$E$2:$E$3674,Documents!$A$2:$A$3674,$A21,Documents!$C$2:$C$3674,"dive_prices")=0,"",_xlfn.MAXIFS(Documents!$E$2:$E$3674,Documents!$A$2:$A$3674,$A21,Documents!$C$2:$C$3674,"dive_prices")),"")</f>
        <v/>
      </c>
      <c r="L21" s="0" t="n">
        <f aca="false">IFERROR(IF(_xlfn.MAXIFS(Documents!$E$2:$E$3674,Documents!$A$2:$A$3674,$A21,Documents!$C$2:$C$3674,"excursions")=0,"",_xlfn.MAXIFS(Documents!$E$2:$E$3674,Documents!$A$2:$A$3674,$A21,Documents!$C$2:$C$3674,"excursions")),"")</f>
        <v>2025</v>
      </c>
      <c r="M21" s="0" t="n">
        <f aca="false">IFERROR(IF(_xlfn.MAXIFS(Documents!$E$2:$E$3674,Documents!$A$2:$A$3674,$A21,Documents!$C$2:$C$3674,"kids")=0,"",_xlfn.MAXIFS(Documents!$E$2:$E$3674,Documents!$A$2:$A$3674,$A21,Documents!$C$2:$C$3674,"kids")),"")</f>
        <v>2026</v>
      </c>
      <c r="N21" s="0" t="n">
        <f aca="false">IFERROR(IF(_xlfn.MAXIFS(Documents!$E$2:$E$3674,Documents!$A$2:$A$3674,$A21,Documents!$C$2:$C$3674,"villa_plans")=0,"",_xlfn.MAXIFS(Documents!$E$2:$E$3674,Documents!$A$2:$A$3674,$A21,Documents!$C$2:$C$3674,"villa_plans")),"")</f>
        <v>2025</v>
      </c>
      <c r="O21" s="0" t="str">
        <f aca="false">IFERROR(IF(_xlfn.MAXIFS(Documents!$E$2:$E$3674,Documents!$A$2:$A$3674,$A21,Documents!$C$2:$C$3674,"all_inclusive")=0,"",_xlfn.MAXIFS(Documents!$E$2:$E$3674,Documents!$A$2:$A$3674,$A21,Documents!$C$2:$C$3674,"all_inclusive")),"")</f>
        <v/>
      </c>
      <c r="P21" s="0" t="str">
        <f aca="false">IFERROR(IF(_xlfn.MAXIFS(Documents!$E$2:$E$3674,Documents!$A$2:$A$3674,$A21,Documents!$C$2:$C$3674,"sustainability")=0,"",_xlfn.MAXIFS(Documents!$E$2:$E$3674,Documents!$A$2:$A$3674,$A21,Documents!$C$2:$C$3674,"sustainability")),"")</f>
        <v/>
      </c>
      <c r="Q21" s="0" t="n">
        <f aca="false">IFERROR(IF(_xlfn.MAXIFS(Documents!$E$2:$E$3674,Documents!$A$2:$A$3674,$A21,Documents!$C$2:$C$3674,"calendar")=0,"",_xlfn.MAXIFS(Documents!$E$2:$E$3674,Documents!$A$2:$A$3674,$A21,Documents!$C$2:$C$3674,"calendar")),"")</f>
        <v>2022</v>
      </c>
      <c r="R21" s="0" t="str">
        <f aca="false">IFERROR(IF(_xlfn.MAXIFS(Documents!$E$2:$E$3674,Documents!$A$2:$A$3674,$A21,Documents!$C$2:$C$3674,"brochure")=0,"",_xlfn.MAXIFS(Documents!$E$2:$E$3674,Documents!$A$2:$A$3674,$A21,Documents!$C$2:$C$3674,"brochure")),"")</f>
        <v/>
      </c>
      <c r="S21" s="0" t="n">
        <f aca="false">IFERROR(IF(_xlfn.MAXIFS(Documents!$E$2:$E$3674,Documents!$A$2:$A$3674,$A21,Documents!$C$2:$C$3674,"press_kit")=0,"",_xlfn.MAXIFS(Documents!$E$2:$E$3674,Documents!$A$2:$A$3674,$A21,Documents!$C$2:$C$3674,"press_kit")),"")</f>
        <v>2022</v>
      </c>
      <c r="T21" s="0" t="n">
        <f aca="false">IFERROR(IF(_xlfn.MAXIFS(Documents!$E$2:$E$3674,Documents!$A$2:$A$3674,$A21,Documents!$C$2:$C$3674,"other")=0,"",_xlfn.MAXIFS(Documents!$E$2:$E$3674,Documents!$A$2:$A$3674,$A21,Documents!$C$2:$C$3674,"other")),"")</f>
        <v>2026</v>
      </c>
      <c r="U21" s="0" t="str">
        <f aca="false">IFERROR(IF(_xlfn.MAXIFS(Documents!$E$2:$E$3674,Documents!$A$2:$A$3674,$A21,Documents!$C$2:$C$3674,"obsolete")=0,"",_xlfn.MAXIFS(Documents!$E$2:$E$3674,Documents!$A$2:$A$3674,$A21,Documents!$C$2:$C$3674,"obsolete")),"")</f>
        <v/>
      </c>
      <c r="V21" s="0" t="n">
        <f aca="false">COUNTIFS(Documents!$A$2:$A$3674,$A21)</f>
        <v>27</v>
      </c>
      <c r="W21" s="0" t="n">
        <f aca="false">COUNTIFS(Documents!$A$2:$A$3674,$A21,Documents!$R$2:$R$3674,"current")</f>
        <v>11</v>
      </c>
      <c r="Y21" s="0" t="s">
        <v>47</v>
      </c>
    </row>
    <row r="22" customFormat="false" ht="15" hidden="false" customHeight="false" outlineLevel="0" collapsed="false">
      <c r="A22" s="0" t="n">
        <v>21</v>
      </c>
      <c r="B22" s="0" t="s">
        <v>59</v>
      </c>
      <c r="C22" s="0" t="s">
        <v>32</v>
      </c>
      <c r="D22" s="0" t="n">
        <f aca="false">IFERROR(IF(_xlfn.MAXIFS(Documents!$E$2:$E$3674,Documents!$A$2:$A$3674,$A22,Documents!$C$2:$C$3674,"factsheet")=0,"",_xlfn.MAXIFS(Documents!$E$2:$E$3674,Documents!$A$2:$A$3674,$A22,Documents!$C$2:$C$3674,"factsheet")),"")</f>
        <v>2025</v>
      </c>
      <c r="E22" s="0" t="str">
        <f aca="false">IFERROR(IF(_xlfn.MAXIFS(Documents!$E$2:$E$3674,Documents!$A$2:$A$3674,$A22,Documents!$C$2:$C$3674,"wedding")=0,"",_xlfn.MAXIFS(Documents!$E$2:$E$3674,Documents!$A$2:$A$3674,$A22,Documents!$C$2:$C$3674,"wedding")),"")</f>
        <v/>
      </c>
      <c r="F22" s="0" t="str">
        <f aca="false">IFERROR(IF(_xlfn.MAXIFS(Documents!$E$2:$E$3674,Documents!$A$2:$A$3674,$A22,Documents!$C$2:$C$3674,"events")=0,"",_xlfn.MAXIFS(Documents!$E$2:$E$3674,Documents!$A$2:$A$3674,$A22,Documents!$C$2:$C$3674,"events")),"")</f>
        <v/>
      </c>
      <c r="G22" s="0" t="str">
        <f aca="false">IFERROR(IF(_xlfn.MAXIFS(Documents!$E$2:$E$3674,Documents!$A$2:$A$3674,$A22,Documents!$C$2:$C$3674,"map")=0,"",_xlfn.MAXIFS(Documents!$E$2:$E$3674,Documents!$A$2:$A$3674,$A22,Documents!$C$2:$C$3674,"map")),"")</f>
        <v/>
      </c>
      <c r="H22" s="0" t="str">
        <f aca="false">IFERROR(IF(_xlfn.MAXIFS(Documents!$E$2:$E$3674,Documents!$A$2:$A$3674,$A22,Documents!$C$2:$C$3674,"dive_map")=0,"",_xlfn.MAXIFS(Documents!$E$2:$E$3674,Documents!$A$2:$A$3674,$A22,Documents!$C$2:$C$3674,"dive_map")),"")</f>
        <v/>
      </c>
      <c r="I22" s="0" t="n">
        <f aca="false">IFERROR(IF(_xlfn.MAXIFS(Documents!$E$2:$E$3674,Documents!$A$2:$A$3674,$A22,Documents!$C$2:$C$3674,"spa_menu")=0,"",_xlfn.MAXIFS(Documents!$E$2:$E$3674,Documents!$A$2:$A$3674,$A22,Documents!$C$2:$C$3674,"spa_menu")),"")</f>
        <v>2025</v>
      </c>
      <c r="J22" s="0" t="n">
        <f aca="false">IFERROR(IF(_xlfn.MAXIFS(Documents!$E$2:$E$3674,Documents!$A$2:$A$3674,$A22,Documents!$C$2:$C$3674,"dining_menu")=0,"",_xlfn.MAXIFS(Documents!$E$2:$E$3674,Documents!$A$2:$A$3674,$A22,Documents!$C$2:$C$3674,"dining_menu")),"")</f>
        <v>2025</v>
      </c>
      <c r="K22" s="0" t="n">
        <f aca="false">IFERROR(IF(_xlfn.MAXIFS(Documents!$E$2:$E$3674,Documents!$A$2:$A$3674,$A22,Documents!$C$2:$C$3674,"dive_prices")=0,"",_xlfn.MAXIFS(Documents!$E$2:$E$3674,Documents!$A$2:$A$3674,$A22,Documents!$C$2:$C$3674,"dive_prices")),"")</f>
        <v>2025</v>
      </c>
      <c r="L22" s="0" t="str">
        <f aca="false">IFERROR(IF(_xlfn.MAXIFS(Documents!$E$2:$E$3674,Documents!$A$2:$A$3674,$A22,Documents!$C$2:$C$3674,"excursions")=0,"",_xlfn.MAXIFS(Documents!$E$2:$E$3674,Documents!$A$2:$A$3674,$A22,Documents!$C$2:$C$3674,"excursions")),"")</f>
        <v/>
      </c>
      <c r="M22" s="0" t="str">
        <f aca="false">IFERROR(IF(_xlfn.MAXIFS(Documents!$E$2:$E$3674,Documents!$A$2:$A$3674,$A22,Documents!$C$2:$C$3674,"kids")=0,"",_xlfn.MAXIFS(Documents!$E$2:$E$3674,Documents!$A$2:$A$3674,$A22,Documents!$C$2:$C$3674,"kids")),"")</f>
        <v/>
      </c>
      <c r="N22" s="0" t="str">
        <f aca="false">IFERROR(IF(_xlfn.MAXIFS(Documents!$E$2:$E$3674,Documents!$A$2:$A$3674,$A22,Documents!$C$2:$C$3674,"villa_plans")=0,"",_xlfn.MAXIFS(Documents!$E$2:$E$3674,Documents!$A$2:$A$3674,$A22,Documents!$C$2:$C$3674,"villa_plans")),"")</f>
        <v/>
      </c>
      <c r="O22" s="0" t="str">
        <f aca="false">IFERROR(IF(_xlfn.MAXIFS(Documents!$E$2:$E$3674,Documents!$A$2:$A$3674,$A22,Documents!$C$2:$C$3674,"all_inclusive")=0,"",_xlfn.MAXIFS(Documents!$E$2:$E$3674,Documents!$A$2:$A$3674,$A22,Documents!$C$2:$C$3674,"all_inclusive")),"")</f>
        <v/>
      </c>
      <c r="P22" s="0" t="str">
        <f aca="false">IFERROR(IF(_xlfn.MAXIFS(Documents!$E$2:$E$3674,Documents!$A$2:$A$3674,$A22,Documents!$C$2:$C$3674,"sustainability")=0,"",_xlfn.MAXIFS(Documents!$E$2:$E$3674,Documents!$A$2:$A$3674,$A22,Documents!$C$2:$C$3674,"sustainability")),"")</f>
        <v/>
      </c>
      <c r="Q22" s="0" t="str">
        <f aca="false">IFERROR(IF(_xlfn.MAXIFS(Documents!$E$2:$E$3674,Documents!$A$2:$A$3674,$A22,Documents!$C$2:$C$3674,"calendar")=0,"",_xlfn.MAXIFS(Documents!$E$2:$E$3674,Documents!$A$2:$A$3674,$A22,Documents!$C$2:$C$3674,"calendar")),"")</f>
        <v/>
      </c>
      <c r="R22" s="0" t="str">
        <f aca="false">IFERROR(IF(_xlfn.MAXIFS(Documents!$E$2:$E$3674,Documents!$A$2:$A$3674,$A22,Documents!$C$2:$C$3674,"brochure")=0,"",_xlfn.MAXIFS(Documents!$E$2:$E$3674,Documents!$A$2:$A$3674,$A22,Documents!$C$2:$C$3674,"brochure")),"")</f>
        <v/>
      </c>
      <c r="S22" s="0" t="str">
        <f aca="false">IFERROR(IF(_xlfn.MAXIFS(Documents!$E$2:$E$3674,Documents!$A$2:$A$3674,$A22,Documents!$C$2:$C$3674,"press_kit")=0,"",_xlfn.MAXIFS(Documents!$E$2:$E$3674,Documents!$A$2:$A$3674,$A22,Documents!$C$2:$C$3674,"press_kit")),"")</f>
        <v/>
      </c>
      <c r="T22" s="0" t="str">
        <f aca="false">IFERROR(IF(_xlfn.MAXIFS(Documents!$E$2:$E$3674,Documents!$A$2:$A$3674,$A22,Documents!$C$2:$C$3674,"other")=0,"",_xlfn.MAXIFS(Documents!$E$2:$E$3674,Documents!$A$2:$A$3674,$A22,Documents!$C$2:$C$3674,"other")),"")</f>
        <v/>
      </c>
      <c r="U22" s="0" t="str">
        <f aca="false">IFERROR(IF(_xlfn.MAXIFS(Documents!$E$2:$E$3674,Documents!$A$2:$A$3674,$A22,Documents!$C$2:$C$3674,"obsolete")=0,"",_xlfn.MAXIFS(Documents!$E$2:$E$3674,Documents!$A$2:$A$3674,$A22,Documents!$C$2:$C$3674,"obsolete")),"")</f>
        <v/>
      </c>
      <c r="V22" s="0" t="n">
        <f aca="false">COUNTIFS(Documents!$A$2:$A$3674,$A22)</f>
        <v>10</v>
      </c>
      <c r="W22" s="0" t="n">
        <f aca="false">COUNTIFS(Documents!$A$2:$A$3674,$A22,Documents!$R$2:$R$3674,"current")</f>
        <v>6</v>
      </c>
      <c r="X22" s="0" t="str">
        <f aca="false">HYPERLINK("https://www.neoscapesmaldives.com/wp-content/uploads/English-Fact-Sheet-Resort-Map.pdf","2025_English-Fact-Sheet-Resort-Map.pdf")</f>
        <v>2025_English-Fact-Sheet-Resort-Map.pdf</v>
      </c>
      <c r="Y22" s="0" t="s">
        <v>36</v>
      </c>
    </row>
    <row r="23" customFormat="false" ht="15" hidden="false" customHeight="false" outlineLevel="0" collapsed="false">
      <c r="A23" s="0" t="n">
        <v>22</v>
      </c>
      <c r="B23" s="0" t="s">
        <v>60</v>
      </c>
      <c r="C23" s="0" t="s">
        <v>42</v>
      </c>
      <c r="D23" s="0" t="n">
        <f aca="false">IFERROR(IF(_xlfn.MAXIFS(Documents!$E$2:$E$3674,Documents!$A$2:$A$3674,$A23,Documents!$C$2:$C$3674,"factsheet")=0,"",_xlfn.MAXIFS(Documents!$E$2:$E$3674,Documents!$A$2:$A$3674,$A23,Documents!$C$2:$C$3674,"factsheet")),"")</f>
        <v>2026</v>
      </c>
      <c r="E23" s="0" t="str">
        <f aca="false">IFERROR(IF(_xlfn.MAXIFS(Documents!$E$2:$E$3674,Documents!$A$2:$A$3674,$A23,Documents!$C$2:$C$3674,"wedding")=0,"",_xlfn.MAXIFS(Documents!$E$2:$E$3674,Documents!$A$2:$A$3674,$A23,Documents!$C$2:$C$3674,"wedding")),"")</f>
        <v/>
      </c>
      <c r="F23" s="0" t="str">
        <f aca="false">IFERROR(IF(_xlfn.MAXIFS(Documents!$E$2:$E$3674,Documents!$A$2:$A$3674,$A23,Documents!$C$2:$C$3674,"events")=0,"",_xlfn.MAXIFS(Documents!$E$2:$E$3674,Documents!$A$2:$A$3674,$A23,Documents!$C$2:$C$3674,"events")),"")</f>
        <v/>
      </c>
      <c r="G23" s="0" t="str">
        <f aca="false">IFERROR(IF(_xlfn.MAXIFS(Documents!$E$2:$E$3674,Documents!$A$2:$A$3674,$A23,Documents!$C$2:$C$3674,"map")=0,"",_xlfn.MAXIFS(Documents!$E$2:$E$3674,Documents!$A$2:$A$3674,$A23,Documents!$C$2:$C$3674,"map")),"")</f>
        <v/>
      </c>
      <c r="H23" s="0" t="str">
        <f aca="false">IFERROR(IF(_xlfn.MAXIFS(Documents!$E$2:$E$3674,Documents!$A$2:$A$3674,$A23,Documents!$C$2:$C$3674,"dive_map")=0,"",_xlfn.MAXIFS(Documents!$E$2:$E$3674,Documents!$A$2:$A$3674,$A23,Documents!$C$2:$C$3674,"dive_map")),"")</f>
        <v/>
      </c>
      <c r="I23" s="0" t="str">
        <f aca="false">IFERROR(IF(_xlfn.MAXIFS(Documents!$E$2:$E$3674,Documents!$A$2:$A$3674,$A23,Documents!$C$2:$C$3674,"spa_menu")=0,"",_xlfn.MAXIFS(Documents!$E$2:$E$3674,Documents!$A$2:$A$3674,$A23,Documents!$C$2:$C$3674,"spa_menu")),"")</f>
        <v/>
      </c>
      <c r="J23" s="0" t="str">
        <f aca="false">IFERROR(IF(_xlfn.MAXIFS(Documents!$E$2:$E$3674,Documents!$A$2:$A$3674,$A23,Documents!$C$2:$C$3674,"dining_menu")=0,"",_xlfn.MAXIFS(Documents!$E$2:$E$3674,Documents!$A$2:$A$3674,$A23,Documents!$C$2:$C$3674,"dining_menu")),"")</f>
        <v/>
      </c>
      <c r="K23" s="0" t="str">
        <f aca="false">IFERROR(IF(_xlfn.MAXIFS(Documents!$E$2:$E$3674,Documents!$A$2:$A$3674,$A23,Documents!$C$2:$C$3674,"dive_prices")=0,"",_xlfn.MAXIFS(Documents!$E$2:$E$3674,Documents!$A$2:$A$3674,$A23,Documents!$C$2:$C$3674,"dive_prices")),"")</f>
        <v/>
      </c>
      <c r="L23" s="0" t="str">
        <f aca="false">IFERROR(IF(_xlfn.MAXIFS(Documents!$E$2:$E$3674,Documents!$A$2:$A$3674,$A23,Documents!$C$2:$C$3674,"excursions")=0,"",_xlfn.MAXIFS(Documents!$E$2:$E$3674,Documents!$A$2:$A$3674,$A23,Documents!$C$2:$C$3674,"excursions")),"")</f>
        <v/>
      </c>
      <c r="M23" s="0" t="str">
        <f aca="false">IFERROR(IF(_xlfn.MAXIFS(Documents!$E$2:$E$3674,Documents!$A$2:$A$3674,$A23,Documents!$C$2:$C$3674,"kids")=0,"",_xlfn.MAXIFS(Documents!$E$2:$E$3674,Documents!$A$2:$A$3674,$A23,Documents!$C$2:$C$3674,"kids")),"")</f>
        <v/>
      </c>
      <c r="N23" s="0" t="str">
        <f aca="false">IFERROR(IF(_xlfn.MAXIFS(Documents!$E$2:$E$3674,Documents!$A$2:$A$3674,$A23,Documents!$C$2:$C$3674,"villa_plans")=0,"",_xlfn.MAXIFS(Documents!$E$2:$E$3674,Documents!$A$2:$A$3674,$A23,Documents!$C$2:$C$3674,"villa_plans")),"")</f>
        <v/>
      </c>
      <c r="O23" s="0" t="str">
        <f aca="false">IFERROR(IF(_xlfn.MAXIFS(Documents!$E$2:$E$3674,Documents!$A$2:$A$3674,$A23,Documents!$C$2:$C$3674,"all_inclusive")=0,"",_xlfn.MAXIFS(Documents!$E$2:$E$3674,Documents!$A$2:$A$3674,$A23,Documents!$C$2:$C$3674,"all_inclusive")),"")</f>
        <v/>
      </c>
      <c r="P23" s="0" t="str">
        <f aca="false">IFERROR(IF(_xlfn.MAXIFS(Documents!$E$2:$E$3674,Documents!$A$2:$A$3674,$A23,Documents!$C$2:$C$3674,"sustainability")=0,"",_xlfn.MAXIFS(Documents!$E$2:$E$3674,Documents!$A$2:$A$3674,$A23,Documents!$C$2:$C$3674,"sustainability")),"")</f>
        <v/>
      </c>
      <c r="Q23" s="0" t="str">
        <f aca="false">IFERROR(IF(_xlfn.MAXIFS(Documents!$E$2:$E$3674,Documents!$A$2:$A$3674,$A23,Documents!$C$2:$C$3674,"calendar")=0,"",_xlfn.MAXIFS(Documents!$E$2:$E$3674,Documents!$A$2:$A$3674,$A23,Documents!$C$2:$C$3674,"calendar")),"")</f>
        <v/>
      </c>
      <c r="R23" s="0" t="str">
        <f aca="false">IFERROR(IF(_xlfn.MAXIFS(Documents!$E$2:$E$3674,Documents!$A$2:$A$3674,$A23,Documents!$C$2:$C$3674,"brochure")=0,"",_xlfn.MAXIFS(Documents!$E$2:$E$3674,Documents!$A$2:$A$3674,$A23,Documents!$C$2:$C$3674,"brochure")),"")</f>
        <v/>
      </c>
      <c r="S23" s="0" t="n">
        <f aca="false">IFERROR(IF(_xlfn.MAXIFS(Documents!$E$2:$E$3674,Documents!$A$2:$A$3674,$A23,Documents!$C$2:$C$3674,"press_kit")=0,"",_xlfn.MAXIFS(Documents!$E$2:$E$3674,Documents!$A$2:$A$3674,$A23,Documents!$C$2:$C$3674,"press_kit")),"")</f>
        <v>2025</v>
      </c>
      <c r="T23" s="0" t="str">
        <f aca="false">IFERROR(IF(_xlfn.MAXIFS(Documents!$E$2:$E$3674,Documents!$A$2:$A$3674,$A23,Documents!$C$2:$C$3674,"other")=0,"",_xlfn.MAXIFS(Documents!$E$2:$E$3674,Documents!$A$2:$A$3674,$A23,Documents!$C$2:$C$3674,"other")),"")</f>
        <v/>
      </c>
      <c r="U23" s="0" t="str">
        <f aca="false">IFERROR(IF(_xlfn.MAXIFS(Documents!$E$2:$E$3674,Documents!$A$2:$A$3674,$A23,Documents!$C$2:$C$3674,"obsolete")=0,"",_xlfn.MAXIFS(Documents!$E$2:$E$3674,Documents!$A$2:$A$3674,$A23,Documents!$C$2:$C$3674,"obsolete")),"")</f>
        <v/>
      </c>
      <c r="V23" s="0" t="n">
        <f aca="false">COUNTIFS(Documents!$A$2:$A$3674,$A23)</f>
        <v>2</v>
      </c>
      <c r="W23" s="0" t="n">
        <f aca="false">COUNTIFS(Documents!$A$2:$A$3674,$A23,Documents!$R$2:$R$3674,"current")</f>
        <v>2</v>
      </c>
      <c r="X23" s="0" t="str">
        <f aca="false">HYPERLINK("https://www.neoscapesmaldives.com/wp-content/uploads/Factsheet_MWLM_March2026_Digital-updated.pdf","2026_Factsheet_MWLM_March2026_Digital-up")</f>
        <v>2026_Factsheet_MWLM_March2026_Digital-up</v>
      </c>
      <c r="Y23" s="0" t="s">
        <v>36</v>
      </c>
      <c r="Z23" s="0" t="s">
        <v>61</v>
      </c>
    </row>
    <row r="24" customFormat="false" ht="15" hidden="false" customHeight="false" outlineLevel="0" collapsed="false">
      <c r="A24" s="0" t="n">
        <v>23</v>
      </c>
      <c r="B24" s="0" t="s">
        <v>62</v>
      </c>
      <c r="C24" s="0" t="s">
        <v>32</v>
      </c>
      <c r="D24" s="0" t="n">
        <f aca="false">IFERROR(IF(_xlfn.MAXIFS(Documents!$E$2:$E$3674,Documents!$A$2:$A$3674,$A24,Documents!$C$2:$C$3674,"factsheet")=0,"",_xlfn.MAXIFS(Documents!$E$2:$E$3674,Documents!$A$2:$A$3674,$A24,Documents!$C$2:$C$3674,"factsheet")),"")</f>
        <v>2024</v>
      </c>
      <c r="E24" s="0" t="str">
        <f aca="false">IFERROR(IF(_xlfn.MAXIFS(Documents!$E$2:$E$3674,Documents!$A$2:$A$3674,$A24,Documents!$C$2:$C$3674,"wedding")=0,"",_xlfn.MAXIFS(Documents!$E$2:$E$3674,Documents!$A$2:$A$3674,$A24,Documents!$C$2:$C$3674,"wedding")),"")</f>
        <v/>
      </c>
      <c r="F24" s="0" t="str">
        <f aca="false">IFERROR(IF(_xlfn.MAXIFS(Documents!$E$2:$E$3674,Documents!$A$2:$A$3674,$A24,Documents!$C$2:$C$3674,"events")=0,"",_xlfn.MAXIFS(Documents!$E$2:$E$3674,Documents!$A$2:$A$3674,$A24,Documents!$C$2:$C$3674,"events")),"")</f>
        <v/>
      </c>
      <c r="G24" s="0" t="n">
        <f aca="false">IFERROR(IF(_xlfn.MAXIFS(Documents!$E$2:$E$3674,Documents!$A$2:$A$3674,$A24,Documents!$C$2:$C$3674,"map")=0,"",_xlfn.MAXIFS(Documents!$E$2:$E$3674,Documents!$A$2:$A$3674,$A24,Documents!$C$2:$C$3674,"map")),"")</f>
        <v>2024</v>
      </c>
      <c r="H24" s="0" t="str">
        <f aca="false">IFERROR(IF(_xlfn.MAXIFS(Documents!$E$2:$E$3674,Documents!$A$2:$A$3674,$A24,Documents!$C$2:$C$3674,"dive_map")=0,"",_xlfn.MAXIFS(Documents!$E$2:$E$3674,Documents!$A$2:$A$3674,$A24,Documents!$C$2:$C$3674,"dive_map")),"")</f>
        <v/>
      </c>
      <c r="I24" s="0" t="str">
        <f aca="false">IFERROR(IF(_xlfn.MAXIFS(Documents!$E$2:$E$3674,Documents!$A$2:$A$3674,$A24,Documents!$C$2:$C$3674,"spa_menu")=0,"",_xlfn.MAXIFS(Documents!$E$2:$E$3674,Documents!$A$2:$A$3674,$A24,Documents!$C$2:$C$3674,"spa_menu")),"")</f>
        <v/>
      </c>
      <c r="J24" s="0" t="str">
        <f aca="false">IFERROR(IF(_xlfn.MAXIFS(Documents!$E$2:$E$3674,Documents!$A$2:$A$3674,$A24,Documents!$C$2:$C$3674,"dining_menu")=0,"",_xlfn.MAXIFS(Documents!$E$2:$E$3674,Documents!$A$2:$A$3674,$A24,Documents!$C$2:$C$3674,"dining_menu")),"")</f>
        <v/>
      </c>
      <c r="K24" s="0" t="str">
        <f aca="false">IFERROR(IF(_xlfn.MAXIFS(Documents!$E$2:$E$3674,Documents!$A$2:$A$3674,$A24,Documents!$C$2:$C$3674,"dive_prices")=0,"",_xlfn.MAXIFS(Documents!$E$2:$E$3674,Documents!$A$2:$A$3674,$A24,Documents!$C$2:$C$3674,"dive_prices")),"")</f>
        <v/>
      </c>
      <c r="L24" s="0" t="str">
        <f aca="false">IFERROR(IF(_xlfn.MAXIFS(Documents!$E$2:$E$3674,Documents!$A$2:$A$3674,$A24,Documents!$C$2:$C$3674,"excursions")=0,"",_xlfn.MAXIFS(Documents!$E$2:$E$3674,Documents!$A$2:$A$3674,$A24,Documents!$C$2:$C$3674,"excursions")),"")</f>
        <v/>
      </c>
      <c r="M24" s="0" t="str">
        <f aca="false">IFERROR(IF(_xlfn.MAXIFS(Documents!$E$2:$E$3674,Documents!$A$2:$A$3674,$A24,Documents!$C$2:$C$3674,"kids")=0,"",_xlfn.MAXIFS(Documents!$E$2:$E$3674,Documents!$A$2:$A$3674,$A24,Documents!$C$2:$C$3674,"kids")),"")</f>
        <v/>
      </c>
      <c r="N24" s="0" t="str">
        <f aca="false">IFERROR(IF(_xlfn.MAXIFS(Documents!$E$2:$E$3674,Documents!$A$2:$A$3674,$A24,Documents!$C$2:$C$3674,"villa_plans")=0,"",_xlfn.MAXIFS(Documents!$E$2:$E$3674,Documents!$A$2:$A$3674,$A24,Documents!$C$2:$C$3674,"villa_plans")),"")</f>
        <v/>
      </c>
      <c r="O24" s="0" t="str">
        <f aca="false">IFERROR(IF(_xlfn.MAXIFS(Documents!$E$2:$E$3674,Documents!$A$2:$A$3674,$A24,Documents!$C$2:$C$3674,"all_inclusive")=0,"",_xlfn.MAXIFS(Documents!$E$2:$E$3674,Documents!$A$2:$A$3674,$A24,Documents!$C$2:$C$3674,"all_inclusive")),"")</f>
        <v/>
      </c>
      <c r="P24" s="0" t="str">
        <f aca="false">IFERROR(IF(_xlfn.MAXIFS(Documents!$E$2:$E$3674,Documents!$A$2:$A$3674,$A24,Documents!$C$2:$C$3674,"sustainability")=0,"",_xlfn.MAXIFS(Documents!$E$2:$E$3674,Documents!$A$2:$A$3674,$A24,Documents!$C$2:$C$3674,"sustainability")),"")</f>
        <v/>
      </c>
      <c r="Q24" s="0" t="n">
        <f aca="false">IFERROR(IF(_xlfn.MAXIFS(Documents!$E$2:$E$3674,Documents!$A$2:$A$3674,$A24,Documents!$C$2:$C$3674,"calendar")=0,"",_xlfn.MAXIFS(Documents!$E$2:$E$3674,Documents!$A$2:$A$3674,$A24,Documents!$C$2:$C$3674,"calendar")),"")</f>
        <v>2026</v>
      </c>
      <c r="R24" s="0" t="str">
        <f aca="false">IFERROR(IF(_xlfn.MAXIFS(Documents!$E$2:$E$3674,Documents!$A$2:$A$3674,$A24,Documents!$C$2:$C$3674,"brochure")=0,"",_xlfn.MAXIFS(Documents!$E$2:$E$3674,Documents!$A$2:$A$3674,$A24,Documents!$C$2:$C$3674,"brochure")),"")</f>
        <v/>
      </c>
      <c r="S24" s="0" t="str">
        <f aca="false">IFERROR(IF(_xlfn.MAXIFS(Documents!$E$2:$E$3674,Documents!$A$2:$A$3674,$A24,Documents!$C$2:$C$3674,"press_kit")=0,"",_xlfn.MAXIFS(Documents!$E$2:$E$3674,Documents!$A$2:$A$3674,$A24,Documents!$C$2:$C$3674,"press_kit")),"")</f>
        <v/>
      </c>
      <c r="T24" s="0" t="str">
        <f aca="false">IFERROR(IF(_xlfn.MAXIFS(Documents!$E$2:$E$3674,Documents!$A$2:$A$3674,$A24,Documents!$C$2:$C$3674,"other")=0,"",_xlfn.MAXIFS(Documents!$E$2:$E$3674,Documents!$A$2:$A$3674,$A24,Documents!$C$2:$C$3674,"other")),"")</f>
        <v/>
      </c>
      <c r="U24" s="0" t="str">
        <f aca="false">IFERROR(IF(_xlfn.MAXIFS(Documents!$E$2:$E$3674,Documents!$A$2:$A$3674,$A24,Documents!$C$2:$C$3674,"obsolete")=0,"",_xlfn.MAXIFS(Documents!$E$2:$E$3674,Documents!$A$2:$A$3674,$A24,Documents!$C$2:$C$3674,"obsolete")),"")</f>
        <v/>
      </c>
      <c r="V24" s="0" t="n">
        <f aca="false">COUNTIFS(Documents!$A$2:$A$3674,$A24)</f>
        <v>3</v>
      </c>
      <c r="W24" s="0" t="n">
        <f aca="false">COUNTIFS(Documents!$A$2:$A$3674,$A24,Documents!$R$2:$R$3674,"current")</f>
        <v>1</v>
      </c>
      <c r="X24" s="0" t="str">
        <f aca="false">HYPERLINK("https://www.neoscapesmaldives.com/wp-content/uploads/NOOE-Maldives-Kunaavashi_Fact-Sheet-2024.pdf","2024_NOOE-Maldives-Kunaavashi_Fact-Sheet")</f>
        <v>2024_NOOE-Maldives-Kunaavashi_Fact-Sheet</v>
      </c>
      <c r="Y24" s="0" t="s">
        <v>36</v>
      </c>
    </row>
    <row r="25" customFormat="false" ht="15" hidden="false" customHeight="false" outlineLevel="0" collapsed="false">
      <c r="A25" s="0" t="n">
        <v>24</v>
      </c>
      <c r="B25" s="0" t="s">
        <v>63</v>
      </c>
      <c r="C25" s="0" t="s">
        <v>32</v>
      </c>
      <c r="D25" s="0" t="str">
        <f aca="false">IFERROR(IF(_xlfn.MAXIFS(Documents!$E$2:$E$3674,Documents!$A$2:$A$3674,$A25,Documents!$C$2:$C$3674,"factsheet")=0,"",_xlfn.MAXIFS(Documents!$E$2:$E$3674,Documents!$A$2:$A$3674,$A25,Documents!$C$2:$C$3674,"factsheet")),"")</f>
        <v/>
      </c>
      <c r="E25" s="0" t="str">
        <f aca="false">IFERROR(IF(_xlfn.MAXIFS(Documents!$E$2:$E$3674,Documents!$A$2:$A$3674,$A25,Documents!$C$2:$C$3674,"wedding")=0,"",_xlfn.MAXIFS(Documents!$E$2:$E$3674,Documents!$A$2:$A$3674,$A25,Documents!$C$2:$C$3674,"wedding")),"")</f>
        <v/>
      </c>
      <c r="F25" s="0" t="str">
        <f aca="false">IFERROR(IF(_xlfn.MAXIFS(Documents!$E$2:$E$3674,Documents!$A$2:$A$3674,$A25,Documents!$C$2:$C$3674,"events")=0,"",_xlfn.MAXIFS(Documents!$E$2:$E$3674,Documents!$A$2:$A$3674,$A25,Documents!$C$2:$C$3674,"events")),"")</f>
        <v/>
      </c>
      <c r="G25" s="0" t="n">
        <f aca="false">IFERROR(IF(_xlfn.MAXIFS(Documents!$E$2:$E$3674,Documents!$A$2:$A$3674,$A25,Documents!$C$2:$C$3674,"map")=0,"",_xlfn.MAXIFS(Documents!$E$2:$E$3674,Documents!$A$2:$A$3674,$A25,Documents!$C$2:$C$3674,"map")),"")</f>
        <v>2023</v>
      </c>
      <c r="H25" s="0" t="str">
        <f aca="false">IFERROR(IF(_xlfn.MAXIFS(Documents!$E$2:$E$3674,Documents!$A$2:$A$3674,$A25,Documents!$C$2:$C$3674,"dive_map")=0,"",_xlfn.MAXIFS(Documents!$E$2:$E$3674,Documents!$A$2:$A$3674,$A25,Documents!$C$2:$C$3674,"dive_map")),"")</f>
        <v/>
      </c>
      <c r="I25" s="0" t="str">
        <f aca="false">IFERROR(IF(_xlfn.MAXIFS(Documents!$E$2:$E$3674,Documents!$A$2:$A$3674,$A25,Documents!$C$2:$C$3674,"spa_menu")=0,"",_xlfn.MAXIFS(Documents!$E$2:$E$3674,Documents!$A$2:$A$3674,$A25,Documents!$C$2:$C$3674,"spa_menu")),"")</f>
        <v/>
      </c>
      <c r="J25" s="0" t="n">
        <f aca="false">IFERROR(IF(_xlfn.MAXIFS(Documents!$E$2:$E$3674,Documents!$A$2:$A$3674,$A25,Documents!$C$2:$C$3674,"dining_menu")=0,"",_xlfn.MAXIFS(Documents!$E$2:$E$3674,Documents!$A$2:$A$3674,$A25,Documents!$C$2:$C$3674,"dining_menu")),"")</f>
        <v>2025</v>
      </c>
      <c r="K25" s="0" t="str">
        <f aca="false">IFERROR(IF(_xlfn.MAXIFS(Documents!$E$2:$E$3674,Documents!$A$2:$A$3674,$A25,Documents!$C$2:$C$3674,"dive_prices")=0,"",_xlfn.MAXIFS(Documents!$E$2:$E$3674,Documents!$A$2:$A$3674,$A25,Documents!$C$2:$C$3674,"dive_prices")),"")</f>
        <v/>
      </c>
      <c r="L25" s="0" t="str">
        <f aca="false">IFERROR(IF(_xlfn.MAXIFS(Documents!$E$2:$E$3674,Documents!$A$2:$A$3674,$A25,Documents!$C$2:$C$3674,"excursions")=0,"",_xlfn.MAXIFS(Documents!$E$2:$E$3674,Documents!$A$2:$A$3674,$A25,Documents!$C$2:$C$3674,"excursions")),"")</f>
        <v/>
      </c>
      <c r="M25" s="0" t="str">
        <f aca="false">IFERROR(IF(_xlfn.MAXIFS(Documents!$E$2:$E$3674,Documents!$A$2:$A$3674,$A25,Documents!$C$2:$C$3674,"kids")=0,"",_xlfn.MAXIFS(Documents!$E$2:$E$3674,Documents!$A$2:$A$3674,$A25,Documents!$C$2:$C$3674,"kids")),"")</f>
        <v/>
      </c>
      <c r="N25" s="0" t="str">
        <f aca="false">IFERROR(IF(_xlfn.MAXIFS(Documents!$E$2:$E$3674,Documents!$A$2:$A$3674,$A25,Documents!$C$2:$C$3674,"villa_plans")=0,"",_xlfn.MAXIFS(Documents!$E$2:$E$3674,Documents!$A$2:$A$3674,$A25,Documents!$C$2:$C$3674,"villa_plans")),"")</f>
        <v/>
      </c>
      <c r="O25" s="0" t="str">
        <f aca="false">IFERROR(IF(_xlfn.MAXIFS(Documents!$E$2:$E$3674,Documents!$A$2:$A$3674,$A25,Documents!$C$2:$C$3674,"all_inclusive")=0,"",_xlfn.MAXIFS(Documents!$E$2:$E$3674,Documents!$A$2:$A$3674,$A25,Documents!$C$2:$C$3674,"all_inclusive")),"")</f>
        <v/>
      </c>
      <c r="P25" s="0" t="str">
        <f aca="false">IFERROR(IF(_xlfn.MAXIFS(Documents!$E$2:$E$3674,Documents!$A$2:$A$3674,$A25,Documents!$C$2:$C$3674,"sustainability")=0,"",_xlfn.MAXIFS(Documents!$E$2:$E$3674,Documents!$A$2:$A$3674,$A25,Documents!$C$2:$C$3674,"sustainability")),"")</f>
        <v/>
      </c>
      <c r="Q25" s="0" t="n">
        <f aca="false">IFERROR(IF(_xlfn.MAXIFS(Documents!$E$2:$E$3674,Documents!$A$2:$A$3674,$A25,Documents!$C$2:$C$3674,"calendar")=0,"",_xlfn.MAXIFS(Documents!$E$2:$E$3674,Documents!$A$2:$A$3674,$A25,Documents!$C$2:$C$3674,"calendar")),"")</f>
        <v>2024</v>
      </c>
      <c r="R25" s="0" t="str">
        <f aca="false">IFERROR(IF(_xlfn.MAXIFS(Documents!$E$2:$E$3674,Documents!$A$2:$A$3674,$A25,Documents!$C$2:$C$3674,"brochure")=0,"",_xlfn.MAXIFS(Documents!$E$2:$E$3674,Documents!$A$2:$A$3674,$A25,Documents!$C$2:$C$3674,"brochure")),"")</f>
        <v/>
      </c>
      <c r="S25" s="0" t="str">
        <f aca="false">IFERROR(IF(_xlfn.MAXIFS(Documents!$E$2:$E$3674,Documents!$A$2:$A$3674,$A25,Documents!$C$2:$C$3674,"press_kit")=0,"",_xlfn.MAXIFS(Documents!$E$2:$E$3674,Documents!$A$2:$A$3674,$A25,Documents!$C$2:$C$3674,"press_kit")),"")</f>
        <v/>
      </c>
      <c r="T25" s="0" t="str">
        <f aca="false">IFERROR(IF(_xlfn.MAXIFS(Documents!$E$2:$E$3674,Documents!$A$2:$A$3674,$A25,Documents!$C$2:$C$3674,"other")=0,"",_xlfn.MAXIFS(Documents!$E$2:$E$3674,Documents!$A$2:$A$3674,$A25,Documents!$C$2:$C$3674,"other")),"")</f>
        <v/>
      </c>
      <c r="U25" s="0" t="str">
        <f aca="false">IFERROR(IF(_xlfn.MAXIFS(Documents!$E$2:$E$3674,Documents!$A$2:$A$3674,$A25,Documents!$C$2:$C$3674,"obsolete")=0,"",_xlfn.MAXIFS(Documents!$E$2:$E$3674,Documents!$A$2:$A$3674,$A25,Documents!$C$2:$C$3674,"obsolete")),"")</f>
        <v/>
      </c>
      <c r="V25" s="0" t="n">
        <f aca="false">COUNTIFS(Documents!$A$2:$A$3674,$A25)</f>
        <v>5</v>
      </c>
      <c r="W25" s="0" t="n">
        <f aca="false">COUNTIFS(Documents!$A$2:$A$3674,$A25,Documents!$R$2:$R$3674,"current")</f>
        <v>1</v>
      </c>
      <c r="Y25" s="0" t="s">
        <v>28</v>
      </c>
    </row>
    <row r="26" customFormat="false" ht="15" hidden="false" customHeight="false" outlineLevel="0" collapsed="false">
      <c r="A26" s="0" t="n">
        <v>25</v>
      </c>
      <c r="B26" s="0" t="s">
        <v>64</v>
      </c>
      <c r="C26" s="0" t="s">
        <v>27</v>
      </c>
      <c r="D26" s="0" t="n">
        <f aca="false">IFERROR(IF(_xlfn.MAXIFS(Documents!$E$2:$E$3674,Documents!$A$2:$A$3674,$A26,Documents!$C$2:$C$3674,"factsheet")=0,"",_xlfn.MAXIFS(Documents!$E$2:$E$3674,Documents!$A$2:$A$3674,$A26,Documents!$C$2:$C$3674,"factsheet")),"")</f>
        <v>2026</v>
      </c>
      <c r="E26" s="0" t="str">
        <f aca="false">IFERROR(IF(_xlfn.MAXIFS(Documents!$E$2:$E$3674,Documents!$A$2:$A$3674,$A26,Documents!$C$2:$C$3674,"wedding")=0,"",_xlfn.MAXIFS(Documents!$E$2:$E$3674,Documents!$A$2:$A$3674,$A26,Documents!$C$2:$C$3674,"wedding")),"")</f>
        <v/>
      </c>
      <c r="F26" s="0" t="str">
        <f aca="false">IFERROR(IF(_xlfn.MAXIFS(Documents!$E$2:$E$3674,Documents!$A$2:$A$3674,$A26,Documents!$C$2:$C$3674,"events")=0,"",_xlfn.MAXIFS(Documents!$E$2:$E$3674,Documents!$A$2:$A$3674,$A26,Documents!$C$2:$C$3674,"events")),"")</f>
        <v/>
      </c>
      <c r="G26" s="0" t="n">
        <f aca="false">IFERROR(IF(_xlfn.MAXIFS(Documents!$E$2:$E$3674,Documents!$A$2:$A$3674,$A26,Documents!$C$2:$C$3674,"map")=0,"",_xlfn.MAXIFS(Documents!$E$2:$E$3674,Documents!$A$2:$A$3674,$A26,Documents!$C$2:$C$3674,"map")),"")</f>
        <v>2026</v>
      </c>
      <c r="H26" s="0" t="str">
        <f aca="false">IFERROR(IF(_xlfn.MAXIFS(Documents!$E$2:$E$3674,Documents!$A$2:$A$3674,$A26,Documents!$C$2:$C$3674,"dive_map")=0,"",_xlfn.MAXIFS(Documents!$E$2:$E$3674,Documents!$A$2:$A$3674,$A26,Documents!$C$2:$C$3674,"dive_map")),"")</f>
        <v/>
      </c>
      <c r="I26" s="0" t="str">
        <f aca="false">IFERROR(IF(_xlfn.MAXIFS(Documents!$E$2:$E$3674,Documents!$A$2:$A$3674,$A26,Documents!$C$2:$C$3674,"spa_menu")=0,"",_xlfn.MAXIFS(Documents!$E$2:$E$3674,Documents!$A$2:$A$3674,$A26,Documents!$C$2:$C$3674,"spa_menu")),"")</f>
        <v/>
      </c>
      <c r="J26" s="0" t="str">
        <f aca="false">IFERROR(IF(_xlfn.MAXIFS(Documents!$E$2:$E$3674,Documents!$A$2:$A$3674,$A26,Documents!$C$2:$C$3674,"dining_menu")=0,"",_xlfn.MAXIFS(Documents!$E$2:$E$3674,Documents!$A$2:$A$3674,$A26,Documents!$C$2:$C$3674,"dining_menu")),"")</f>
        <v/>
      </c>
      <c r="K26" s="0" t="str">
        <f aca="false">IFERROR(IF(_xlfn.MAXIFS(Documents!$E$2:$E$3674,Documents!$A$2:$A$3674,$A26,Documents!$C$2:$C$3674,"dive_prices")=0,"",_xlfn.MAXIFS(Documents!$E$2:$E$3674,Documents!$A$2:$A$3674,$A26,Documents!$C$2:$C$3674,"dive_prices")),"")</f>
        <v/>
      </c>
      <c r="L26" s="0" t="str">
        <f aca="false">IFERROR(IF(_xlfn.MAXIFS(Documents!$E$2:$E$3674,Documents!$A$2:$A$3674,$A26,Documents!$C$2:$C$3674,"excursions")=0,"",_xlfn.MAXIFS(Documents!$E$2:$E$3674,Documents!$A$2:$A$3674,$A26,Documents!$C$2:$C$3674,"excursions")),"")</f>
        <v/>
      </c>
      <c r="M26" s="0" t="str">
        <f aca="false">IFERROR(IF(_xlfn.MAXIFS(Documents!$E$2:$E$3674,Documents!$A$2:$A$3674,$A26,Documents!$C$2:$C$3674,"kids")=0,"",_xlfn.MAXIFS(Documents!$E$2:$E$3674,Documents!$A$2:$A$3674,$A26,Documents!$C$2:$C$3674,"kids")),"")</f>
        <v/>
      </c>
      <c r="N26" s="0" t="str">
        <f aca="false">IFERROR(IF(_xlfn.MAXIFS(Documents!$E$2:$E$3674,Documents!$A$2:$A$3674,$A26,Documents!$C$2:$C$3674,"villa_plans")=0,"",_xlfn.MAXIFS(Documents!$E$2:$E$3674,Documents!$A$2:$A$3674,$A26,Documents!$C$2:$C$3674,"villa_plans")),"")</f>
        <v/>
      </c>
      <c r="O26" s="0" t="str">
        <f aca="false">IFERROR(IF(_xlfn.MAXIFS(Documents!$E$2:$E$3674,Documents!$A$2:$A$3674,$A26,Documents!$C$2:$C$3674,"all_inclusive")=0,"",_xlfn.MAXIFS(Documents!$E$2:$E$3674,Documents!$A$2:$A$3674,$A26,Documents!$C$2:$C$3674,"all_inclusive")),"")</f>
        <v/>
      </c>
      <c r="P26" s="0" t="str">
        <f aca="false">IFERROR(IF(_xlfn.MAXIFS(Documents!$E$2:$E$3674,Documents!$A$2:$A$3674,$A26,Documents!$C$2:$C$3674,"sustainability")=0,"",_xlfn.MAXIFS(Documents!$E$2:$E$3674,Documents!$A$2:$A$3674,$A26,Documents!$C$2:$C$3674,"sustainability")),"")</f>
        <v/>
      </c>
      <c r="Q26" s="0" t="n">
        <f aca="false">IFERROR(IF(_xlfn.MAXIFS(Documents!$E$2:$E$3674,Documents!$A$2:$A$3674,$A26,Documents!$C$2:$C$3674,"calendar")=0,"",_xlfn.MAXIFS(Documents!$E$2:$E$3674,Documents!$A$2:$A$3674,$A26,Documents!$C$2:$C$3674,"calendar")),"")</f>
        <v>2026</v>
      </c>
      <c r="R26" s="0" t="str">
        <f aca="false">IFERROR(IF(_xlfn.MAXIFS(Documents!$E$2:$E$3674,Documents!$A$2:$A$3674,$A26,Documents!$C$2:$C$3674,"brochure")=0,"",_xlfn.MAXIFS(Documents!$E$2:$E$3674,Documents!$A$2:$A$3674,$A26,Documents!$C$2:$C$3674,"brochure")),"")</f>
        <v/>
      </c>
      <c r="S26" s="0" t="str">
        <f aca="false">IFERROR(IF(_xlfn.MAXIFS(Documents!$E$2:$E$3674,Documents!$A$2:$A$3674,$A26,Documents!$C$2:$C$3674,"press_kit")=0,"",_xlfn.MAXIFS(Documents!$E$2:$E$3674,Documents!$A$2:$A$3674,$A26,Documents!$C$2:$C$3674,"press_kit")),"")</f>
        <v/>
      </c>
      <c r="T26" s="0" t="str">
        <f aca="false">IFERROR(IF(_xlfn.MAXIFS(Documents!$E$2:$E$3674,Documents!$A$2:$A$3674,$A26,Documents!$C$2:$C$3674,"other")=0,"",_xlfn.MAXIFS(Documents!$E$2:$E$3674,Documents!$A$2:$A$3674,$A26,Documents!$C$2:$C$3674,"other")),"")</f>
        <v/>
      </c>
      <c r="U26" s="0" t="str">
        <f aca="false">IFERROR(IF(_xlfn.MAXIFS(Documents!$E$2:$E$3674,Documents!$A$2:$A$3674,$A26,Documents!$C$2:$C$3674,"obsolete")=0,"",_xlfn.MAXIFS(Documents!$E$2:$E$3674,Documents!$A$2:$A$3674,$A26,Documents!$C$2:$C$3674,"obsolete")),"")</f>
        <v/>
      </c>
      <c r="V26" s="0" t="n">
        <f aca="false">COUNTIFS(Documents!$A$2:$A$3674,$A26)</f>
        <v>3</v>
      </c>
      <c r="W26" s="0" t="n">
        <f aca="false">COUNTIFS(Documents!$A$2:$A$3674,$A26,Documents!$R$2:$R$3674,"current")</f>
        <v>3</v>
      </c>
      <c r="X26" s="0" t="str">
        <f aca="false">HYPERLINK("https://www.neoscapesmaldives.com/wp-content/uploads/Halcyon-Maldives-Factsheet-2026.pdf","2026_Halcyon-Maldives-Factsheet-2026.pdf")</f>
        <v>2026_Halcyon-Maldives-Factsheet-2026.pdf</v>
      </c>
      <c r="Y26" s="0" t="s">
        <v>36</v>
      </c>
      <c r="Z26" s="0" t="s">
        <v>65</v>
      </c>
    </row>
    <row r="27" customFormat="false" ht="15" hidden="false" customHeight="false" outlineLevel="0" collapsed="false">
      <c r="A27" s="0" t="n">
        <v>26</v>
      </c>
      <c r="B27" s="0" t="s">
        <v>66</v>
      </c>
      <c r="C27" s="0" t="s">
        <v>32</v>
      </c>
      <c r="D27" s="0" t="n">
        <f aca="false">IFERROR(IF(_xlfn.MAXIFS(Documents!$E$2:$E$3674,Documents!$A$2:$A$3674,$A27,Documents!$C$2:$C$3674,"factsheet")=0,"",_xlfn.MAXIFS(Documents!$E$2:$E$3674,Documents!$A$2:$A$3674,$A27,Documents!$C$2:$C$3674,"factsheet")),"")</f>
        <v>2025</v>
      </c>
      <c r="E27" s="0" t="n">
        <f aca="false">IFERROR(IF(_xlfn.MAXIFS(Documents!$E$2:$E$3674,Documents!$A$2:$A$3674,$A27,Documents!$C$2:$C$3674,"wedding")=0,"",_xlfn.MAXIFS(Documents!$E$2:$E$3674,Documents!$A$2:$A$3674,$A27,Documents!$C$2:$C$3674,"wedding")),"")</f>
        <v>2025</v>
      </c>
      <c r="F27" s="0" t="n">
        <f aca="false">IFERROR(IF(_xlfn.MAXIFS(Documents!$E$2:$E$3674,Documents!$A$2:$A$3674,$A27,Documents!$C$2:$C$3674,"events")=0,"",_xlfn.MAXIFS(Documents!$E$2:$E$3674,Documents!$A$2:$A$3674,$A27,Documents!$C$2:$C$3674,"events")),"")</f>
        <v>2018</v>
      </c>
      <c r="G27" s="0" t="n">
        <f aca="false">IFERROR(IF(_xlfn.MAXIFS(Documents!$E$2:$E$3674,Documents!$A$2:$A$3674,$A27,Documents!$C$2:$C$3674,"map")=0,"",_xlfn.MAXIFS(Documents!$E$2:$E$3674,Documents!$A$2:$A$3674,$A27,Documents!$C$2:$C$3674,"map")),"")</f>
        <v>2020</v>
      </c>
      <c r="H27" s="0" t="str">
        <f aca="false">IFERROR(IF(_xlfn.MAXIFS(Documents!$E$2:$E$3674,Documents!$A$2:$A$3674,$A27,Documents!$C$2:$C$3674,"dive_map")=0,"",_xlfn.MAXIFS(Documents!$E$2:$E$3674,Documents!$A$2:$A$3674,$A27,Documents!$C$2:$C$3674,"dive_map")),"")</f>
        <v/>
      </c>
      <c r="I27" s="0" t="n">
        <f aca="false">IFERROR(IF(_xlfn.MAXIFS(Documents!$E$2:$E$3674,Documents!$A$2:$A$3674,$A27,Documents!$C$2:$C$3674,"spa_menu")=0,"",_xlfn.MAXIFS(Documents!$E$2:$E$3674,Documents!$A$2:$A$3674,$A27,Documents!$C$2:$C$3674,"spa_menu")),"")</f>
        <v>2026</v>
      </c>
      <c r="J27" s="0" t="str">
        <f aca="false">IFERROR(IF(_xlfn.MAXIFS(Documents!$E$2:$E$3674,Documents!$A$2:$A$3674,$A27,Documents!$C$2:$C$3674,"dining_menu")=0,"",_xlfn.MAXIFS(Documents!$E$2:$E$3674,Documents!$A$2:$A$3674,$A27,Documents!$C$2:$C$3674,"dining_menu")),"")</f>
        <v/>
      </c>
      <c r="K27" s="0" t="str">
        <f aca="false">IFERROR(IF(_xlfn.MAXIFS(Documents!$E$2:$E$3674,Documents!$A$2:$A$3674,$A27,Documents!$C$2:$C$3674,"dive_prices")=0,"",_xlfn.MAXIFS(Documents!$E$2:$E$3674,Documents!$A$2:$A$3674,$A27,Documents!$C$2:$C$3674,"dive_prices")),"")</f>
        <v/>
      </c>
      <c r="L27" s="0" t="str">
        <f aca="false">IFERROR(IF(_xlfn.MAXIFS(Documents!$E$2:$E$3674,Documents!$A$2:$A$3674,$A27,Documents!$C$2:$C$3674,"excursions")=0,"",_xlfn.MAXIFS(Documents!$E$2:$E$3674,Documents!$A$2:$A$3674,$A27,Documents!$C$2:$C$3674,"excursions")),"")</f>
        <v/>
      </c>
      <c r="M27" s="0" t="n">
        <f aca="false">IFERROR(IF(_xlfn.MAXIFS(Documents!$E$2:$E$3674,Documents!$A$2:$A$3674,$A27,Documents!$C$2:$C$3674,"kids")=0,"",_xlfn.MAXIFS(Documents!$E$2:$E$3674,Documents!$A$2:$A$3674,$A27,Documents!$C$2:$C$3674,"kids")),"")</f>
        <v>2020</v>
      </c>
      <c r="N27" s="0" t="str">
        <f aca="false">IFERROR(IF(_xlfn.MAXIFS(Documents!$E$2:$E$3674,Documents!$A$2:$A$3674,$A27,Documents!$C$2:$C$3674,"villa_plans")=0,"",_xlfn.MAXIFS(Documents!$E$2:$E$3674,Documents!$A$2:$A$3674,$A27,Documents!$C$2:$C$3674,"villa_plans")),"")</f>
        <v/>
      </c>
      <c r="O27" s="0" t="n">
        <f aca="false">IFERROR(IF(_xlfn.MAXIFS(Documents!$E$2:$E$3674,Documents!$A$2:$A$3674,$A27,Documents!$C$2:$C$3674,"all_inclusive")=0,"",_xlfn.MAXIFS(Documents!$E$2:$E$3674,Documents!$A$2:$A$3674,$A27,Documents!$C$2:$C$3674,"all_inclusive")),"")</f>
        <v>2026</v>
      </c>
      <c r="P27" s="0" t="n">
        <f aca="false">IFERROR(IF(_xlfn.MAXIFS(Documents!$E$2:$E$3674,Documents!$A$2:$A$3674,$A27,Documents!$C$2:$C$3674,"sustainability")=0,"",_xlfn.MAXIFS(Documents!$E$2:$E$3674,Documents!$A$2:$A$3674,$A27,Documents!$C$2:$C$3674,"sustainability")),"")</f>
        <v>2021</v>
      </c>
      <c r="Q27" s="0" t="str">
        <f aca="false">IFERROR(IF(_xlfn.MAXIFS(Documents!$E$2:$E$3674,Documents!$A$2:$A$3674,$A27,Documents!$C$2:$C$3674,"calendar")=0,"",_xlfn.MAXIFS(Documents!$E$2:$E$3674,Documents!$A$2:$A$3674,$A27,Documents!$C$2:$C$3674,"calendar")),"")</f>
        <v/>
      </c>
      <c r="R27" s="0" t="n">
        <f aca="false">IFERROR(IF(_xlfn.MAXIFS(Documents!$E$2:$E$3674,Documents!$A$2:$A$3674,$A27,Documents!$C$2:$C$3674,"brochure")=0,"",_xlfn.MAXIFS(Documents!$E$2:$E$3674,Documents!$A$2:$A$3674,$A27,Documents!$C$2:$C$3674,"brochure")),"")</f>
        <v>2026</v>
      </c>
      <c r="S27" s="0" t="str">
        <f aca="false">IFERROR(IF(_xlfn.MAXIFS(Documents!$E$2:$E$3674,Documents!$A$2:$A$3674,$A27,Documents!$C$2:$C$3674,"press_kit")=0,"",_xlfn.MAXIFS(Documents!$E$2:$E$3674,Documents!$A$2:$A$3674,$A27,Documents!$C$2:$C$3674,"press_kit")),"")</f>
        <v/>
      </c>
      <c r="T27" s="0" t="n">
        <f aca="false">IFERROR(IF(_xlfn.MAXIFS(Documents!$E$2:$E$3674,Documents!$A$2:$A$3674,$A27,Documents!$C$2:$C$3674,"other")=0,"",_xlfn.MAXIFS(Documents!$E$2:$E$3674,Documents!$A$2:$A$3674,$A27,Documents!$C$2:$C$3674,"other")),"")</f>
        <v>2022</v>
      </c>
      <c r="U27" s="0" t="str">
        <f aca="false">IFERROR(IF(_xlfn.MAXIFS(Documents!$E$2:$E$3674,Documents!$A$2:$A$3674,$A27,Documents!$C$2:$C$3674,"obsolete")=0,"",_xlfn.MAXIFS(Documents!$E$2:$E$3674,Documents!$A$2:$A$3674,$A27,Documents!$C$2:$C$3674,"obsolete")),"")</f>
        <v/>
      </c>
      <c r="V27" s="0" t="n">
        <f aca="false">COUNTIFS(Documents!$A$2:$A$3674,$A27)</f>
        <v>24</v>
      </c>
      <c r="W27" s="0" t="n">
        <f aca="false">COUNTIFS(Documents!$A$2:$A$3674,$A27,Documents!$R$2:$R$3674,"current")</f>
        <v>5</v>
      </c>
      <c r="X27" s="0" t="str">
        <f aca="false">HYPERLINK("https://www.centarahotelsresorts.com/centara/sites/centara-centara/files/2025-12/609_CRF_Factsheet_Y251203.pdf","2025_609_CRF_Factsheet_Y251203.pdf")</f>
        <v>2025_609_CRF_Factsheet_Y251203.pdf</v>
      </c>
    </row>
    <row r="28" customFormat="false" ht="15" hidden="false" customHeight="false" outlineLevel="0" collapsed="false">
      <c r="A28" s="0" t="n">
        <v>27</v>
      </c>
      <c r="B28" s="0" t="s">
        <v>67</v>
      </c>
      <c r="C28" s="0" t="s">
        <v>32</v>
      </c>
      <c r="D28" s="0" t="n">
        <f aca="false">IFERROR(IF(_xlfn.MAXIFS(Documents!$E$2:$E$3674,Documents!$A$2:$A$3674,$A28,Documents!$C$2:$C$3674,"factsheet")=0,"",_xlfn.MAXIFS(Documents!$E$2:$E$3674,Documents!$A$2:$A$3674,$A28,Documents!$C$2:$C$3674,"factsheet")),"")</f>
        <v>2023</v>
      </c>
      <c r="E28" s="0" t="str">
        <f aca="false">IFERROR(IF(_xlfn.MAXIFS(Documents!$E$2:$E$3674,Documents!$A$2:$A$3674,$A28,Documents!$C$2:$C$3674,"wedding")=0,"",_xlfn.MAXIFS(Documents!$E$2:$E$3674,Documents!$A$2:$A$3674,$A28,Documents!$C$2:$C$3674,"wedding")),"")</f>
        <v/>
      </c>
      <c r="F28" s="0" t="str">
        <f aca="false">IFERROR(IF(_xlfn.MAXIFS(Documents!$E$2:$E$3674,Documents!$A$2:$A$3674,$A28,Documents!$C$2:$C$3674,"events")=0,"",_xlfn.MAXIFS(Documents!$E$2:$E$3674,Documents!$A$2:$A$3674,$A28,Documents!$C$2:$C$3674,"events")),"")</f>
        <v/>
      </c>
      <c r="G28" s="0" t="n">
        <f aca="false">IFERROR(IF(_xlfn.MAXIFS(Documents!$E$2:$E$3674,Documents!$A$2:$A$3674,$A28,Documents!$C$2:$C$3674,"map")=0,"",_xlfn.MAXIFS(Documents!$E$2:$E$3674,Documents!$A$2:$A$3674,$A28,Documents!$C$2:$C$3674,"map")),"")</f>
        <v>2022</v>
      </c>
      <c r="H28" s="0" t="str">
        <f aca="false">IFERROR(IF(_xlfn.MAXIFS(Documents!$E$2:$E$3674,Documents!$A$2:$A$3674,$A28,Documents!$C$2:$C$3674,"dive_map")=0,"",_xlfn.MAXIFS(Documents!$E$2:$E$3674,Documents!$A$2:$A$3674,$A28,Documents!$C$2:$C$3674,"dive_map")),"")</f>
        <v/>
      </c>
      <c r="I28" s="0" t="n">
        <f aca="false">IFERROR(IF(_xlfn.MAXIFS(Documents!$E$2:$E$3674,Documents!$A$2:$A$3674,$A28,Documents!$C$2:$C$3674,"spa_menu")=0,"",_xlfn.MAXIFS(Documents!$E$2:$E$3674,Documents!$A$2:$A$3674,$A28,Documents!$C$2:$C$3674,"spa_menu")),"")</f>
        <v>2022</v>
      </c>
      <c r="J28" s="0" t="str">
        <f aca="false">IFERROR(IF(_xlfn.MAXIFS(Documents!$E$2:$E$3674,Documents!$A$2:$A$3674,$A28,Documents!$C$2:$C$3674,"dining_menu")=0,"",_xlfn.MAXIFS(Documents!$E$2:$E$3674,Documents!$A$2:$A$3674,$A28,Documents!$C$2:$C$3674,"dining_menu")),"")</f>
        <v/>
      </c>
      <c r="K28" s="0" t="str">
        <f aca="false">IFERROR(IF(_xlfn.MAXIFS(Documents!$E$2:$E$3674,Documents!$A$2:$A$3674,$A28,Documents!$C$2:$C$3674,"dive_prices")=0,"",_xlfn.MAXIFS(Documents!$E$2:$E$3674,Documents!$A$2:$A$3674,$A28,Documents!$C$2:$C$3674,"dive_prices")),"")</f>
        <v/>
      </c>
      <c r="L28" s="0" t="str">
        <f aca="false">IFERROR(IF(_xlfn.MAXIFS(Documents!$E$2:$E$3674,Documents!$A$2:$A$3674,$A28,Documents!$C$2:$C$3674,"excursions")=0,"",_xlfn.MAXIFS(Documents!$E$2:$E$3674,Documents!$A$2:$A$3674,$A28,Documents!$C$2:$C$3674,"excursions")),"")</f>
        <v/>
      </c>
      <c r="M28" s="0" t="str">
        <f aca="false">IFERROR(IF(_xlfn.MAXIFS(Documents!$E$2:$E$3674,Documents!$A$2:$A$3674,$A28,Documents!$C$2:$C$3674,"kids")=0,"",_xlfn.MAXIFS(Documents!$E$2:$E$3674,Documents!$A$2:$A$3674,$A28,Documents!$C$2:$C$3674,"kids")),"")</f>
        <v/>
      </c>
      <c r="N28" s="0" t="str">
        <f aca="false">IFERROR(IF(_xlfn.MAXIFS(Documents!$E$2:$E$3674,Documents!$A$2:$A$3674,$A28,Documents!$C$2:$C$3674,"villa_plans")=0,"",_xlfn.MAXIFS(Documents!$E$2:$E$3674,Documents!$A$2:$A$3674,$A28,Documents!$C$2:$C$3674,"villa_plans")),"")</f>
        <v/>
      </c>
      <c r="O28" s="0" t="str">
        <f aca="false">IFERROR(IF(_xlfn.MAXIFS(Documents!$E$2:$E$3674,Documents!$A$2:$A$3674,$A28,Documents!$C$2:$C$3674,"all_inclusive")=0,"",_xlfn.MAXIFS(Documents!$E$2:$E$3674,Documents!$A$2:$A$3674,$A28,Documents!$C$2:$C$3674,"all_inclusive")),"")</f>
        <v/>
      </c>
      <c r="P28" s="0" t="str">
        <f aca="false">IFERROR(IF(_xlfn.MAXIFS(Documents!$E$2:$E$3674,Documents!$A$2:$A$3674,$A28,Documents!$C$2:$C$3674,"sustainability")=0,"",_xlfn.MAXIFS(Documents!$E$2:$E$3674,Documents!$A$2:$A$3674,$A28,Documents!$C$2:$C$3674,"sustainability")),"")</f>
        <v/>
      </c>
      <c r="Q28" s="0" t="n">
        <f aca="false">IFERROR(IF(_xlfn.MAXIFS(Documents!$E$2:$E$3674,Documents!$A$2:$A$3674,$A28,Documents!$C$2:$C$3674,"calendar")=0,"",_xlfn.MAXIFS(Documents!$E$2:$E$3674,Documents!$A$2:$A$3674,$A28,Documents!$C$2:$C$3674,"calendar")),"")</f>
        <v>2026</v>
      </c>
      <c r="R28" s="0" t="str">
        <f aca="false">IFERROR(IF(_xlfn.MAXIFS(Documents!$E$2:$E$3674,Documents!$A$2:$A$3674,$A28,Documents!$C$2:$C$3674,"brochure")=0,"",_xlfn.MAXIFS(Documents!$E$2:$E$3674,Documents!$A$2:$A$3674,$A28,Documents!$C$2:$C$3674,"brochure")),"")</f>
        <v/>
      </c>
      <c r="S28" s="0" t="str">
        <f aca="false">IFERROR(IF(_xlfn.MAXIFS(Documents!$E$2:$E$3674,Documents!$A$2:$A$3674,$A28,Documents!$C$2:$C$3674,"press_kit")=0,"",_xlfn.MAXIFS(Documents!$E$2:$E$3674,Documents!$A$2:$A$3674,$A28,Documents!$C$2:$C$3674,"press_kit")),"")</f>
        <v/>
      </c>
      <c r="T28" s="0" t="n">
        <f aca="false">IFERROR(IF(_xlfn.MAXIFS(Documents!$E$2:$E$3674,Documents!$A$2:$A$3674,$A28,Documents!$C$2:$C$3674,"other")=0,"",_xlfn.MAXIFS(Documents!$E$2:$E$3674,Documents!$A$2:$A$3674,$A28,Documents!$C$2:$C$3674,"other")),"")</f>
        <v>2023</v>
      </c>
      <c r="U28" s="0" t="str">
        <f aca="false">IFERROR(IF(_xlfn.MAXIFS(Documents!$E$2:$E$3674,Documents!$A$2:$A$3674,$A28,Documents!$C$2:$C$3674,"obsolete")=0,"",_xlfn.MAXIFS(Documents!$E$2:$E$3674,Documents!$A$2:$A$3674,$A28,Documents!$C$2:$C$3674,"obsolete")),"")</f>
        <v/>
      </c>
      <c r="V28" s="0" t="n">
        <f aca="false">COUNTIFS(Documents!$A$2:$A$3674,$A28)</f>
        <v>14</v>
      </c>
      <c r="W28" s="0" t="n">
        <f aca="false">COUNTIFS(Documents!$A$2:$A$3674,$A28,Documents!$R$2:$R$3674,"current")</f>
        <v>1</v>
      </c>
      <c r="X28" s="0" t="str">
        <f aca="false">HYPERLINK("https://maldives.ru/doc/GrandPark-Kodiparru-Resort-Factsheet-2023.pdf","2023_GrandPark-Kodiparru-Resort-Factshee")</f>
        <v>2023_GrandPark-Kodiparru-Resort-Factshee</v>
      </c>
      <c r="Y28" s="0" t="s">
        <v>36</v>
      </c>
    </row>
    <row r="29" customFormat="false" ht="15" hidden="false" customHeight="false" outlineLevel="0" collapsed="false">
      <c r="A29" s="0" t="n">
        <v>28</v>
      </c>
      <c r="B29" s="0" t="s">
        <v>68</v>
      </c>
      <c r="C29" s="0" t="s">
        <v>32</v>
      </c>
      <c r="D29" s="0" t="n">
        <f aca="false">IFERROR(IF(_xlfn.MAXIFS(Documents!$E$2:$E$3674,Documents!$A$2:$A$3674,$A29,Documents!$C$2:$C$3674,"factsheet")=0,"",_xlfn.MAXIFS(Documents!$E$2:$E$3674,Documents!$A$2:$A$3674,$A29,Documents!$C$2:$C$3674,"factsheet")),"")</f>
        <v>2025</v>
      </c>
      <c r="E29" s="0" t="str">
        <f aca="false">IFERROR(IF(_xlfn.MAXIFS(Documents!$E$2:$E$3674,Documents!$A$2:$A$3674,$A29,Documents!$C$2:$C$3674,"wedding")=0,"",_xlfn.MAXIFS(Documents!$E$2:$E$3674,Documents!$A$2:$A$3674,$A29,Documents!$C$2:$C$3674,"wedding")),"")</f>
        <v/>
      </c>
      <c r="F29" s="0" t="str">
        <f aca="false">IFERROR(IF(_xlfn.MAXIFS(Documents!$E$2:$E$3674,Documents!$A$2:$A$3674,$A29,Documents!$C$2:$C$3674,"events")=0,"",_xlfn.MAXIFS(Documents!$E$2:$E$3674,Documents!$A$2:$A$3674,$A29,Documents!$C$2:$C$3674,"events")),"")</f>
        <v/>
      </c>
      <c r="G29" s="0" t="n">
        <f aca="false">IFERROR(IF(_xlfn.MAXIFS(Documents!$E$2:$E$3674,Documents!$A$2:$A$3674,$A29,Documents!$C$2:$C$3674,"map")=0,"",_xlfn.MAXIFS(Documents!$E$2:$E$3674,Documents!$A$2:$A$3674,$A29,Documents!$C$2:$C$3674,"map")),"")</f>
        <v>2025</v>
      </c>
      <c r="H29" s="0" t="str">
        <f aca="false">IFERROR(IF(_xlfn.MAXIFS(Documents!$E$2:$E$3674,Documents!$A$2:$A$3674,$A29,Documents!$C$2:$C$3674,"dive_map")=0,"",_xlfn.MAXIFS(Documents!$E$2:$E$3674,Documents!$A$2:$A$3674,$A29,Documents!$C$2:$C$3674,"dive_map")),"")</f>
        <v/>
      </c>
      <c r="I29" s="0" t="n">
        <f aca="false">IFERROR(IF(_xlfn.MAXIFS(Documents!$E$2:$E$3674,Documents!$A$2:$A$3674,$A29,Documents!$C$2:$C$3674,"spa_menu")=0,"",_xlfn.MAXIFS(Documents!$E$2:$E$3674,Documents!$A$2:$A$3674,$A29,Documents!$C$2:$C$3674,"spa_menu")),"")</f>
        <v>2025</v>
      </c>
      <c r="J29" s="0" t="str">
        <f aca="false">IFERROR(IF(_xlfn.MAXIFS(Documents!$E$2:$E$3674,Documents!$A$2:$A$3674,$A29,Documents!$C$2:$C$3674,"dining_menu")=0,"",_xlfn.MAXIFS(Documents!$E$2:$E$3674,Documents!$A$2:$A$3674,$A29,Documents!$C$2:$C$3674,"dining_menu")),"")</f>
        <v/>
      </c>
      <c r="K29" s="0" t="str">
        <f aca="false">IFERROR(IF(_xlfn.MAXIFS(Documents!$E$2:$E$3674,Documents!$A$2:$A$3674,$A29,Documents!$C$2:$C$3674,"dive_prices")=0,"",_xlfn.MAXIFS(Documents!$E$2:$E$3674,Documents!$A$2:$A$3674,$A29,Documents!$C$2:$C$3674,"dive_prices")),"")</f>
        <v/>
      </c>
      <c r="L29" s="0" t="n">
        <f aca="false">IFERROR(IF(_xlfn.MAXIFS(Documents!$E$2:$E$3674,Documents!$A$2:$A$3674,$A29,Documents!$C$2:$C$3674,"excursions")=0,"",_xlfn.MAXIFS(Documents!$E$2:$E$3674,Documents!$A$2:$A$3674,$A29,Documents!$C$2:$C$3674,"excursions")),"")</f>
        <v>2025</v>
      </c>
      <c r="M29" s="0" t="str">
        <f aca="false">IFERROR(IF(_xlfn.MAXIFS(Documents!$E$2:$E$3674,Documents!$A$2:$A$3674,$A29,Documents!$C$2:$C$3674,"kids")=0,"",_xlfn.MAXIFS(Documents!$E$2:$E$3674,Documents!$A$2:$A$3674,$A29,Documents!$C$2:$C$3674,"kids")),"")</f>
        <v/>
      </c>
      <c r="N29" s="0" t="str">
        <f aca="false">IFERROR(IF(_xlfn.MAXIFS(Documents!$E$2:$E$3674,Documents!$A$2:$A$3674,$A29,Documents!$C$2:$C$3674,"villa_plans")=0,"",_xlfn.MAXIFS(Documents!$E$2:$E$3674,Documents!$A$2:$A$3674,$A29,Documents!$C$2:$C$3674,"villa_plans")),"")</f>
        <v/>
      </c>
      <c r="O29" s="0" t="n">
        <f aca="false">IFERROR(IF(_xlfn.MAXIFS(Documents!$E$2:$E$3674,Documents!$A$2:$A$3674,$A29,Documents!$C$2:$C$3674,"all_inclusive")=0,"",_xlfn.MAXIFS(Documents!$E$2:$E$3674,Documents!$A$2:$A$3674,$A29,Documents!$C$2:$C$3674,"all_inclusive")),"")</f>
        <v>2025</v>
      </c>
      <c r="P29" s="0" t="n">
        <f aca="false">IFERROR(IF(_xlfn.MAXIFS(Documents!$E$2:$E$3674,Documents!$A$2:$A$3674,$A29,Documents!$C$2:$C$3674,"sustainability")=0,"",_xlfn.MAXIFS(Documents!$E$2:$E$3674,Documents!$A$2:$A$3674,$A29,Documents!$C$2:$C$3674,"sustainability")),"")</f>
        <v>2025</v>
      </c>
      <c r="Q29" s="0" t="n">
        <f aca="false">IFERROR(IF(_xlfn.MAXIFS(Documents!$E$2:$E$3674,Documents!$A$2:$A$3674,$A29,Documents!$C$2:$C$3674,"calendar")=0,"",_xlfn.MAXIFS(Documents!$E$2:$E$3674,Documents!$A$2:$A$3674,$A29,Documents!$C$2:$C$3674,"calendar")),"")</f>
        <v>2026</v>
      </c>
      <c r="R29" s="0" t="str">
        <f aca="false">IFERROR(IF(_xlfn.MAXIFS(Documents!$E$2:$E$3674,Documents!$A$2:$A$3674,$A29,Documents!$C$2:$C$3674,"brochure")=0,"",_xlfn.MAXIFS(Documents!$E$2:$E$3674,Documents!$A$2:$A$3674,$A29,Documents!$C$2:$C$3674,"brochure")),"")</f>
        <v/>
      </c>
      <c r="S29" s="0" t="str">
        <f aca="false">IFERROR(IF(_xlfn.MAXIFS(Documents!$E$2:$E$3674,Documents!$A$2:$A$3674,$A29,Documents!$C$2:$C$3674,"press_kit")=0,"",_xlfn.MAXIFS(Documents!$E$2:$E$3674,Documents!$A$2:$A$3674,$A29,Documents!$C$2:$C$3674,"press_kit")),"")</f>
        <v/>
      </c>
      <c r="T29" s="0" t="n">
        <f aca="false">IFERROR(IF(_xlfn.MAXIFS(Documents!$E$2:$E$3674,Documents!$A$2:$A$3674,$A29,Documents!$C$2:$C$3674,"other")=0,"",_xlfn.MAXIFS(Documents!$E$2:$E$3674,Documents!$A$2:$A$3674,$A29,Documents!$C$2:$C$3674,"other")),"")</f>
        <v>2022</v>
      </c>
      <c r="U29" s="0" t="str">
        <f aca="false">IFERROR(IF(_xlfn.MAXIFS(Documents!$E$2:$E$3674,Documents!$A$2:$A$3674,$A29,Documents!$C$2:$C$3674,"obsolete")=0,"",_xlfn.MAXIFS(Documents!$E$2:$E$3674,Documents!$A$2:$A$3674,$A29,Documents!$C$2:$C$3674,"obsolete")),"")</f>
        <v/>
      </c>
      <c r="V29" s="0" t="n">
        <f aca="false">COUNTIFS(Documents!$A$2:$A$3674,$A29)</f>
        <v>28</v>
      </c>
      <c r="W29" s="0" t="n">
        <f aca="false">COUNTIFS(Documents!$A$2:$A$3674,$A29,Documents!$R$2:$R$3674,"current")</f>
        <v>9</v>
      </c>
      <c r="X29" s="0" t="str">
        <f aca="false">HYPERLINK("https://sales.crownandchamparesorts.com/wp-content/uploads/2025/12/KudadooFactsheet110125103126Ver0526255.pdf","2025_KudadooFactsheet110125103126Ver0526")</f>
        <v>2025_KudadooFactsheet110125103126Ver0526</v>
      </c>
      <c r="Y29" s="0" t="s">
        <v>36</v>
      </c>
    </row>
    <row r="30" customFormat="false" ht="15" hidden="false" customHeight="false" outlineLevel="0" collapsed="false">
      <c r="A30" s="0" t="n">
        <v>29</v>
      </c>
      <c r="B30" s="0" t="s">
        <v>69</v>
      </c>
      <c r="C30" s="0" t="s">
        <v>32</v>
      </c>
      <c r="D30" s="0" t="str">
        <f aca="false">IFERROR(IF(_xlfn.MAXIFS(Documents!$E$2:$E$3674,Documents!$A$2:$A$3674,$A30,Documents!$C$2:$C$3674,"factsheet")=0,"",_xlfn.MAXIFS(Documents!$E$2:$E$3674,Documents!$A$2:$A$3674,$A30,Documents!$C$2:$C$3674,"factsheet")),"")</f>
        <v/>
      </c>
      <c r="E30" s="0" t="str">
        <f aca="false">IFERROR(IF(_xlfn.MAXIFS(Documents!$E$2:$E$3674,Documents!$A$2:$A$3674,$A30,Documents!$C$2:$C$3674,"wedding")=0,"",_xlfn.MAXIFS(Documents!$E$2:$E$3674,Documents!$A$2:$A$3674,$A30,Documents!$C$2:$C$3674,"wedding")),"")</f>
        <v/>
      </c>
      <c r="F30" s="0" t="str">
        <f aca="false">IFERROR(IF(_xlfn.MAXIFS(Documents!$E$2:$E$3674,Documents!$A$2:$A$3674,$A30,Documents!$C$2:$C$3674,"events")=0,"",_xlfn.MAXIFS(Documents!$E$2:$E$3674,Documents!$A$2:$A$3674,$A30,Documents!$C$2:$C$3674,"events")),"")</f>
        <v/>
      </c>
      <c r="G30" s="0" t="n">
        <f aca="false">IFERROR(IF(_xlfn.MAXIFS(Documents!$E$2:$E$3674,Documents!$A$2:$A$3674,$A30,Documents!$C$2:$C$3674,"map")=0,"",_xlfn.MAXIFS(Documents!$E$2:$E$3674,Documents!$A$2:$A$3674,$A30,Documents!$C$2:$C$3674,"map")),"")</f>
        <v>2023</v>
      </c>
      <c r="H30" s="0" t="str">
        <f aca="false">IFERROR(IF(_xlfn.MAXIFS(Documents!$E$2:$E$3674,Documents!$A$2:$A$3674,$A30,Documents!$C$2:$C$3674,"dive_map")=0,"",_xlfn.MAXIFS(Documents!$E$2:$E$3674,Documents!$A$2:$A$3674,$A30,Documents!$C$2:$C$3674,"dive_map")),"")</f>
        <v/>
      </c>
      <c r="I30" s="0" t="str">
        <f aca="false">IFERROR(IF(_xlfn.MAXIFS(Documents!$E$2:$E$3674,Documents!$A$2:$A$3674,$A30,Documents!$C$2:$C$3674,"spa_menu")=0,"",_xlfn.MAXIFS(Documents!$E$2:$E$3674,Documents!$A$2:$A$3674,$A30,Documents!$C$2:$C$3674,"spa_menu")),"")</f>
        <v/>
      </c>
      <c r="J30" s="0" t="str">
        <f aca="false">IFERROR(IF(_xlfn.MAXIFS(Documents!$E$2:$E$3674,Documents!$A$2:$A$3674,$A30,Documents!$C$2:$C$3674,"dining_menu")=0,"",_xlfn.MAXIFS(Documents!$E$2:$E$3674,Documents!$A$2:$A$3674,$A30,Documents!$C$2:$C$3674,"dining_menu")),"")</f>
        <v/>
      </c>
      <c r="K30" s="0" t="str">
        <f aca="false">IFERROR(IF(_xlfn.MAXIFS(Documents!$E$2:$E$3674,Documents!$A$2:$A$3674,$A30,Documents!$C$2:$C$3674,"dive_prices")=0,"",_xlfn.MAXIFS(Documents!$E$2:$E$3674,Documents!$A$2:$A$3674,$A30,Documents!$C$2:$C$3674,"dive_prices")),"")</f>
        <v/>
      </c>
      <c r="L30" s="0" t="str">
        <f aca="false">IFERROR(IF(_xlfn.MAXIFS(Documents!$E$2:$E$3674,Documents!$A$2:$A$3674,$A30,Documents!$C$2:$C$3674,"excursions")=0,"",_xlfn.MAXIFS(Documents!$E$2:$E$3674,Documents!$A$2:$A$3674,$A30,Documents!$C$2:$C$3674,"excursions")),"")</f>
        <v/>
      </c>
      <c r="M30" s="0" t="str">
        <f aca="false">IFERROR(IF(_xlfn.MAXIFS(Documents!$E$2:$E$3674,Documents!$A$2:$A$3674,$A30,Documents!$C$2:$C$3674,"kids")=0,"",_xlfn.MAXIFS(Documents!$E$2:$E$3674,Documents!$A$2:$A$3674,$A30,Documents!$C$2:$C$3674,"kids")),"")</f>
        <v/>
      </c>
      <c r="N30" s="0" t="str">
        <f aca="false">IFERROR(IF(_xlfn.MAXIFS(Documents!$E$2:$E$3674,Documents!$A$2:$A$3674,$A30,Documents!$C$2:$C$3674,"villa_plans")=0,"",_xlfn.MAXIFS(Documents!$E$2:$E$3674,Documents!$A$2:$A$3674,$A30,Documents!$C$2:$C$3674,"villa_plans")),"")</f>
        <v/>
      </c>
      <c r="O30" s="0" t="str">
        <f aca="false">IFERROR(IF(_xlfn.MAXIFS(Documents!$E$2:$E$3674,Documents!$A$2:$A$3674,$A30,Documents!$C$2:$C$3674,"all_inclusive")=0,"",_xlfn.MAXIFS(Documents!$E$2:$E$3674,Documents!$A$2:$A$3674,$A30,Documents!$C$2:$C$3674,"all_inclusive")),"")</f>
        <v/>
      </c>
      <c r="P30" s="0" t="str">
        <f aca="false">IFERROR(IF(_xlfn.MAXIFS(Documents!$E$2:$E$3674,Documents!$A$2:$A$3674,$A30,Documents!$C$2:$C$3674,"sustainability")=0,"",_xlfn.MAXIFS(Documents!$E$2:$E$3674,Documents!$A$2:$A$3674,$A30,Documents!$C$2:$C$3674,"sustainability")),"")</f>
        <v/>
      </c>
      <c r="Q30" s="0" t="n">
        <f aca="false">IFERROR(IF(_xlfn.MAXIFS(Documents!$E$2:$E$3674,Documents!$A$2:$A$3674,$A30,Documents!$C$2:$C$3674,"calendar")=0,"",_xlfn.MAXIFS(Documents!$E$2:$E$3674,Documents!$A$2:$A$3674,$A30,Documents!$C$2:$C$3674,"calendar")),"")</f>
        <v>2026</v>
      </c>
      <c r="R30" s="0" t="str">
        <f aca="false">IFERROR(IF(_xlfn.MAXIFS(Documents!$E$2:$E$3674,Documents!$A$2:$A$3674,$A30,Documents!$C$2:$C$3674,"brochure")=0,"",_xlfn.MAXIFS(Documents!$E$2:$E$3674,Documents!$A$2:$A$3674,$A30,Documents!$C$2:$C$3674,"brochure")),"")</f>
        <v/>
      </c>
      <c r="S30" s="0" t="str">
        <f aca="false">IFERROR(IF(_xlfn.MAXIFS(Documents!$E$2:$E$3674,Documents!$A$2:$A$3674,$A30,Documents!$C$2:$C$3674,"press_kit")=0,"",_xlfn.MAXIFS(Documents!$E$2:$E$3674,Documents!$A$2:$A$3674,$A30,Documents!$C$2:$C$3674,"press_kit")),"")</f>
        <v/>
      </c>
      <c r="T30" s="0" t="n">
        <f aca="false">IFERROR(IF(_xlfn.MAXIFS(Documents!$E$2:$E$3674,Documents!$A$2:$A$3674,$A30,Documents!$C$2:$C$3674,"other")=0,"",_xlfn.MAXIFS(Documents!$E$2:$E$3674,Documents!$A$2:$A$3674,$A30,Documents!$C$2:$C$3674,"other")),"")</f>
        <v>2022</v>
      </c>
      <c r="U30" s="0" t="str">
        <f aca="false">IFERROR(IF(_xlfn.MAXIFS(Documents!$E$2:$E$3674,Documents!$A$2:$A$3674,$A30,Documents!$C$2:$C$3674,"obsolete")=0,"",_xlfn.MAXIFS(Documents!$E$2:$E$3674,Documents!$A$2:$A$3674,$A30,Documents!$C$2:$C$3674,"obsolete")),"")</f>
        <v/>
      </c>
      <c r="V30" s="0" t="n">
        <f aca="false">COUNTIFS(Documents!$A$2:$A$3674,$A30)</f>
        <v>6</v>
      </c>
      <c r="W30" s="0" t="n">
        <f aca="false">COUNTIFS(Documents!$A$2:$A$3674,$A30,Documents!$R$2:$R$3674,"current")</f>
        <v>2</v>
      </c>
      <c r="Y30" s="0" t="s">
        <v>28</v>
      </c>
      <c r="Z30" s="0" t="s">
        <v>70</v>
      </c>
    </row>
    <row r="31" customFormat="false" ht="15" hidden="false" customHeight="false" outlineLevel="0" collapsed="false">
      <c r="A31" s="0" t="n">
        <v>30</v>
      </c>
      <c r="B31" s="0" t="s">
        <v>71</v>
      </c>
      <c r="C31" s="0" t="s">
        <v>32</v>
      </c>
      <c r="D31" s="0" t="n">
        <f aca="false">IFERROR(IF(_xlfn.MAXIFS(Documents!$E$2:$E$3674,Documents!$A$2:$A$3674,$A31,Documents!$C$2:$C$3674,"factsheet")=0,"",_xlfn.MAXIFS(Documents!$E$2:$E$3674,Documents!$A$2:$A$3674,$A31,Documents!$C$2:$C$3674,"factsheet")),"")</f>
        <v>2023</v>
      </c>
      <c r="E31" s="0" t="n">
        <f aca="false">IFERROR(IF(_xlfn.MAXIFS(Documents!$E$2:$E$3674,Documents!$A$2:$A$3674,$A31,Documents!$C$2:$C$3674,"wedding")=0,"",_xlfn.MAXIFS(Documents!$E$2:$E$3674,Documents!$A$2:$A$3674,$A31,Documents!$C$2:$C$3674,"wedding")),"")</f>
        <v>2019</v>
      </c>
      <c r="F31" s="0" t="str">
        <f aca="false">IFERROR(IF(_xlfn.MAXIFS(Documents!$E$2:$E$3674,Documents!$A$2:$A$3674,$A31,Documents!$C$2:$C$3674,"events")=0,"",_xlfn.MAXIFS(Documents!$E$2:$E$3674,Documents!$A$2:$A$3674,$A31,Documents!$C$2:$C$3674,"events")),"")</f>
        <v/>
      </c>
      <c r="G31" s="0" t="n">
        <f aca="false">IFERROR(IF(_xlfn.MAXIFS(Documents!$E$2:$E$3674,Documents!$A$2:$A$3674,$A31,Documents!$C$2:$C$3674,"map")=0,"",_xlfn.MAXIFS(Documents!$E$2:$E$3674,Documents!$A$2:$A$3674,$A31,Documents!$C$2:$C$3674,"map")),"")</f>
        <v>2022</v>
      </c>
      <c r="H31" s="0" t="str">
        <f aca="false">IFERROR(IF(_xlfn.MAXIFS(Documents!$E$2:$E$3674,Documents!$A$2:$A$3674,$A31,Documents!$C$2:$C$3674,"dive_map")=0,"",_xlfn.MAXIFS(Documents!$E$2:$E$3674,Documents!$A$2:$A$3674,$A31,Documents!$C$2:$C$3674,"dive_map")),"")</f>
        <v/>
      </c>
      <c r="I31" s="0" t="str">
        <f aca="false">IFERROR(IF(_xlfn.MAXIFS(Documents!$E$2:$E$3674,Documents!$A$2:$A$3674,$A31,Documents!$C$2:$C$3674,"spa_menu")=0,"",_xlfn.MAXIFS(Documents!$E$2:$E$3674,Documents!$A$2:$A$3674,$A31,Documents!$C$2:$C$3674,"spa_menu")),"")</f>
        <v/>
      </c>
      <c r="J31" s="0" t="str">
        <f aca="false">IFERROR(IF(_xlfn.MAXIFS(Documents!$E$2:$E$3674,Documents!$A$2:$A$3674,$A31,Documents!$C$2:$C$3674,"dining_menu")=0,"",_xlfn.MAXIFS(Documents!$E$2:$E$3674,Documents!$A$2:$A$3674,$A31,Documents!$C$2:$C$3674,"dining_menu")),"")</f>
        <v/>
      </c>
      <c r="K31" s="0" t="str">
        <f aca="false">IFERROR(IF(_xlfn.MAXIFS(Documents!$E$2:$E$3674,Documents!$A$2:$A$3674,$A31,Documents!$C$2:$C$3674,"dive_prices")=0,"",_xlfn.MAXIFS(Documents!$E$2:$E$3674,Documents!$A$2:$A$3674,$A31,Documents!$C$2:$C$3674,"dive_prices")),"")</f>
        <v/>
      </c>
      <c r="L31" s="0" t="n">
        <f aca="false">IFERROR(IF(_xlfn.MAXIFS(Documents!$E$2:$E$3674,Documents!$A$2:$A$3674,$A31,Documents!$C$2:$C$3674,"excursions")=0,"",_xlfn.MAXIFS(Documents!$E$2:$E$3674,Documents!$A$2:$A$3674,$A31,Documents!$C$2:$C$3674,"excursions")),"")</f>
        <v>2019</v>
      </c>
      <c r="M31" s="0" t="str">
        <f aca="false">IFERROR(IF(_xlfn.MAXIFS(Documents!$E$2:$E$3674,Documents!$A$2:$A$3674,$A31,Documents!$C$2:$C$3674,"kids")=0,"",_xlfn.MAXIFS(Documents!$E$2:$E$3674,Documents!$A$2:$A$3674,$A31,Documents!$C$2:$C$3674,"kids")),"")</f>
        <v/>
      </c>
      <c r="N31" s="0" t="str">
        <f aca="false">IFERROR(IF(_xlfn.MAXIFS(Documents!$E$2:$E$3674,Documents!$A$2:$A$3674,$A31,Documents!$C$2:$C$3674,"villa_plans")=0,"",_xlfn.MAXIFS(Documents!$E$2:$E$3674,Documents!$A$2:$A$3674,$A31,Documents!$C$2:$C$3674,"villa_plans")),"")</f>
        <v/>
      </c>
      <c r="O31" s="0" t="str">
        <f aca="false">IFERROR(IF(_xlfn.MAXIFS(Documents!$E$2:$E$3674,Documents!$A$2:$A$3674,$A31,Documents!$C$2:$C$3674,"all_inclusive")=0,"",_xlfn.MAXIFS(Documents!$E$2:$E$3674,Documents!$A$2:$A$3674,$A31,Documents!$C$2:$C$3674,"all_inclusive")),"")</f>
        <v/>
      </c>
      <c r="P31" s="0" t="n">
        <f aca="false">IFERROR(IF(_xlfn.MAXIFS(Documents!$E$2:$E$3674,Documents!$A$2:$A$3674,$A31,Documents!$C$2:$C$3674,"sustainability")=0,"",_xlfn.MAXIFS(Documents!$E$2:$E$3674,Documents!$A$2:$A$3674,$A31,Documents!$C$2:$C$3674,"sustainability")),"")</f>
        <v>2025</v>
      </c>
      <c r="Q31" s="0" t="n">
        <f aca="false">IFERROR(IF(_xlfn.MAXIFS(Documents!$E$2:$E$3674,Documents!$A$2:$A$3674,$A31,Documents!$C$2:$C$3674,"calendar")=0,"",_xlfn.MAXIFS(Documents!$E$2:$E$3674,Documents!$A$2:$A$3674,$A31,Documents!$C$2:$C$3674,"calendar")),"")</f>
        <v>2024</v>
      </c>
      <c r="R31" s="0" t="str">
        <f aca="false">IFERROR(IF(_xlfn.MAXIFS(Documents!$E$2:$E$3674,Documents!$A$2:$A$3674,$A31,Documents!$C$2:$C$3674,"brochure")=0,"",_xlfn.MAXIFS(Documents!$E$2:$E$3674,Documents!$A$2:$A$3674,$A31,Documents!$C$2:$C$3674,"brochure")),"")</f>
        <v/>
      </c>
      <c r="S31" s="0" t="str">
        <f aca="false">IFERROR(IF(_xlfn.MAXIFS(Documents!$E$2:$E$3674,Documents!$A$2:$A$3674,$A31,Documents!$C$2:$C$3674,"press_kit")=0,"",_xlfn.MAXIFS(Documents!$E$2:$E$3674,Documents!$A$2:$A$3674,$A31,Documents!$C$2:$C$3674,"press_kit")),"")</f>
        <v/>
      </c>
      <c r="T31" s="0" t="n">
        <f aca="false">IFERROR(IF(_xlfn.MAXIFS(Documents!$E$2:$E$3674,Documents!$A$2:$A$3674,$A31,Documents!$C$2:$C$3674,"other")=0,"",_xlfn.MAXIFS(Documents!$E$2:$E$3674,Documents!$A$2:$A$3674,$A31,Documents!$C$2:$C$3674,"other")),"")</f>
        <v>2022</v>
      </c>
      <c r="U31" s="0" t="str">
        <f aca="false">IFERROR(IF(_xlfn.MAXIFS(Documents!$E$2:$E$3674,Documents!$A$2:$A$3674,$A31,Documents!$C$2:$C$3674,"obsolete")=0,"",_xlfn.MAXIFS(Documents!$E$2:$E$3674,Documents!$A$2:$A$3674,$A31,Documents!$C$2:$C$3674,"obsolete")),"")</f>
        <v/>
      </c>
      <c r="V31" s="0" t="n">
        <f aca="false">COUNTIFS(Documents!$A$2:$A$3674,$A31)</f>
        <v>15</v>
      </c>
      <c r="W31" s="0" t="n">
        <f aca="false">COUNTIFS(Documents!$A$2:$A$3674,$A31,Documents!$R$2:$R$3674,"current")</f>
        <v>1</v>
      </c>
      <c r="X31" s="0" t="str">
        <f aca="false">HYPERLINK("https://sales.crownandchamparesorts.com/wp-content/uploads/2023/08/FactSheetHurawalhi110123103124Ver030123.pdf","2023_FactSheetHurawalhi110123103124Ver03")</f>
        <v>2023_FactSheetHurawalhi110123103124Ver03</v>
      </c>
      <c r="Y31" s="0" t="s">
        <v>34</v>
      </c>
    </row>
    <row r="32" customFormat="false" ht="15" hidden="false" customHeight="false" outlineLevel="0" collapsed="false">
      <c r="A32" s="0" t="n">
        <v>31</v>
      </c>
      <c r="B32" s="0" t="s">
        <v>72</v>
      </c>
      <c r="C32" s="0" t="s">
        <v>32</v>
      </c>
      <c r="D32" s="0" t="n">
        <f aca="false">IFERROR(IF(_xlfn.MAXIFS(Documents!$E$2:$E$3674,Documents!$A$2:$A$3674,$A32,Documents!$C$2:$C$3674,"factsheet")=0,"",_xlfn.MAXIFS(Documents!$E$2:$E$3674,Documents!$A$2:$A$3674,$A32,Documents!$C$2:$C$3674,"factsheet")),"")</f>
        <v>2021</v>
      </c>
      <c r="E32" s="0" t="str">
        <f aca="false">IFERROR(IF(_xlfn.MAXIFS(Documents!$E$2:$E$3674,Documents!$A$2:$A$3674,$A32,Documents!$C$2:$C$3674,"wedding")=0,"",_xlfn.MAXIFS(Documents!$E$2:$E$3674,Documents!$A$2:$A$3674,$A32,Documents!$C$2:$C$3674,"wedding")),"")</f>
        <v/>
      </c>
      <c r="F32" s="0" t="str">
        <f aca="false">IFERROR(IF(_xlfn.MAXIFS(Documents!$E$2:$E$3674,Documents!$A$2:$A$3674,$A32,Documents!$C$2:$C$3674,"events")=0,"",_xlfn.MAXIFS(Documents!$E$2:$E$3674,Documents!$A$2:$A$3674,$A32,Documents!$C$2:$C$3674,"events")),"")</f>
        <v/>
      </c>
      <c r="G32" s="0" t="str">
        <f aca="false">IFERROR(IF(_xlfn.MAXIFS(Documents!$E$2:$E$3674,Documents!$A$2:$A$3674,$A32,Documents!$C$2:$C$3674,"map")=0,"",_xlfn.MAXIFS(Documents!$E$2:$E$3674,Documents!$A$2:$A$3674,$A32,Documents!$C$2:$C$3674,"map")),"")</f>
        <v/>
      </c>
      <c r="H32" s="0" t="str">
        <f aca="false">IFERROR(IF(_xlfn.MAXIFS(Documents!$E$2:$E$3674,Documents!$A$2:$A$3674,$A32,Documents!$C$2:$C$3674,"dive_map")=0,"",_xlfn.MAXIFS(Documents!$E$2:$E$3674,Documents!$A$2:$A$3674,$A32,Documents!$C$2:$C$3674,"dive_map")),"")</f>
        <v/>
      </c>
      <c r="I32" s="0" t="str">
        <f aca="false">IFERROR(IF(_xlfn.MAXIFS(Documents!$E$2:$E$3674,Documents!$A$2:$A$3674,$A32,Documents!$C$2:$C$3674,"spa_menu")=0,"",_xlfn.MAXIFS(Documents!$E$2:$E$3674,Documents!$A$2:$A$3674,$A32,Documents!$C$2:$C$3674,"spa_menu")),"")</f>
        <v/>
      </c>
      <c r="J32" s="0" t="str">
        <f aca="false">IFERROR(IF(_xlfn.MAXIFS(Documents!$E$2:$E$3674,Documents!$A$2:$A$3674,$A32,Documents!$C$2:$C$3674,"dining_menu")=0,"",_xlfn.MAXIFS(Documents!$E$2:$E$3674,Documents!$A$2:$A$3674,$A32,Documents!$C$2:$C$3674,"dining_menu")),"")</f>
        <v/>
      </c>
      <c r="K32" s="0" t="str">
        <f aca="false">IFERROR(IF(_xlfn.MAXIFS(Documents!$E$2:$E$3674,Documents!$A$2:$A$3674,$A32,Documents!$C$2:$C$3674,"dive_prices")=0,"",_xlfn.MAXIFS(Documents!$E$2:$E$3674,Documents!$A$2:$A$3674,$A32,Documents!$C$2:$C$3674,"dive_prices")),"")</f>
        <v/>
      </c>
      <c r="L32" s="0" t="str">
        <f aca="false">IFERROR(IF(_xlfn.MAXIFS(Documents!$E$2:$E$3674,Documents!$A$2:$A$3674,$A32,Documents!$C$2:$C$3674,"excursions")=0,"",_xlfn.MAXIFS(Documents!$E$2:$E$3674,Documents!$A$2:$A$3674,$A32,Documents!$C$2:$C$3674,"excursions")),"")</f>
        <v/>
      </c>
      <c r="M32" s="0" t="str">
        <f aca="false">IFERROR(IF(_xlfn.MAXIFS(Documents!$E$2:$E$3674,Documents!$A$2:$A$3674,$A32,Documents!$C$2:$C$3674,"kids")=0,"",_xlfn.MAXIFS(Documents!$E$2:$E$3674,Documents!$A$2:$A$3674,$A32,Documents!$C$2:$C$3674,"kids")),"")</f>
        <v/>
      </c>
      <c r="N32" s="0" t="str">
        <f aca="false">IFERROR(IF(_xlfn.MAXIFS(Documents!$E$2:$E$3674,Documents!$A$2:$A$3674,$A32,Documents!$C$2:$C$3674,"villa_plans")=0,"",_xlfn.MAXIFS(Documents!$E$2:$E$3674,Documents!$A$2:$A$3674,$A32,Documents!$C$2:$C$3674,"villa_plans")),"")</f>
        <v/>
      </c>
      <c r="O32" s="0" t="n">
        <f aca="false">IFERROR(IF(_xlfn.MAXIFS(Documents!$E$2:$E$3674,Documents!$A$2:$A$3674,$A32,Documents!$C$2:$C$3674,"all_inclusive")=0,"",_xlfn.MAXIFS(Documents!$E$2:$E$3674,Documents!$A$2:$A$3674,$A32,Documents!$C$2:$C$3674,"all_inclusive")),"")</f>
        <v>2021</v>
      </c>
      <c r="P32" s="0" t="str">
        <f aca="false">IFERROR(IF(_xlfn.MAXIFS(Documents!$E$2:$E$3674,Documents!$A$2:$A$3674,$A32,Documents!$C$2:$C$3674,"sustainability")=0,"",_xlfn.MAXIFS(Documents!$E$2:$E$3674,Documents!$A$2:$A$3674,$A32,Documents!$C$2:$C$3674,"sustainability")),"")</f>
        <v/>
      </c>
      <c r="Q32" s="0" t="n">
        <f aca="false">IFERROR(IF(_xlfn.MAXIFS(Documents!$E$2:$E$3674,Documents!$A$2:$A$3674,$A32,Documents!$C$2:$C$3674,"calendar")=0,"",_xlfn.MAXIFS(Documents!$E$2:$E$3674,Documents!$A$2:$A$3674,$A32,Documents!$C$2:$C$3674,"calendar")),"")</f>
        <v>2024</v>
      </c>
      <c r="R32" s="0" t="str">
        <f aca="false">IFERROR(IF(_xlfn.MAXIFS(Documents!$E$2:$E$3674,Documents!$A$2:$A$3674,$A32,Documents!$C$2:$C$3674,"brochure")=0,"",_xlfn.MAXIFS(Documents!$E$2:$E$3674,Documents!$A$2:$A$3674,$A32,Documents!$C$2:$C$3674,"brochure")),"")</f>
        <v/>
      </c>
      <c r="S32" s="0" t="str">
        <f aca="false">IFERROR(IF(_xlfn.MAXIFS(Documents!$E$2:$E$3674,Documents!$A$2:$A$3674,$A32,Documents!$C$2:$C$3674,"press_kit")=0,"",_xlfn.MAXIFS(Documents!$E$2:$E$3674,Documents!$A$2:$A$3674,$A32,Documents!$C$2:$C$3674,"press_kit")),"")</f>
        <v/>
      </c>
      <c r="T32" s="0" t="n">
        <f aca="false">IFERROR(IF(_xlfn.MAXIFS(Documents!$E$2:$E$3674,Documents!$A$2:$A$3674,$A32,Documents!$C$2:$C$3674,"other")=0,"",_xlfn.MAXIFS(Documents!$E$2:$E$3674,Documents!$A$2:$A$3674,$A32,Documents!$C$2:$C$3674,"other")),"")</f>
        <v>2022</v>
      </c>
      <c r="U32" s="0" t="str">
        <f aca="false">IFERROR(IF(_xlfn.MAXIFS(Documents!$E$2:$E$3674,Documents!$A$2:$A$3674,$A32,Documents!$C$2:$C$3674,"obsolete")=0,"",_xlfn.MAXIFS(Documents!$E$2:$E$3674,Documents!$A$2:$A$3674,$A32,Documents!$C$2:$C$3674,"obsolete")),"")</f>
        <v/>
      </c>
      <c r="V32" s="0" t="n">
        <f aca="false">COUNTIFS(Documents!$A$2:$A$3674,$A32)</f>
        <v>6</v>
      </c>
      <c r="W32" s="0" t="n">
        <f aca="false">COUNTIFS(Documents!$A$2:$A$3674,$A32,Documents!$R$2:$R$3674,"current")</f>
        <v>0</v>
      </c>
      <c r="X32" s="0" t="str">
        <f aca="false">HYPERLINK("https://sales.crownandchamparesorts.com/wp-content/uploads/2023/08/FactSheetInnahura110121103122Ver110121.pdf","2021_FactSheetInnahura110121103122Ver110")</f>
        <v>2021_FactSheetInnahura110121103122Ver110</v>
      </c>
      <c r="Y32" s="0" t="s">
        <v>36</v>
      </c>
    </row>
    <row r="33" customFormat="false" ht="15" hidden="false" customHeight="false" outlineLevel="0" collapsed="false">
      <c r="A33" s="0" t="n">
        <v>32</v>
      </c>
      <c r="B33" s="0" t="s">
        <v>73</v>
      </c>
      <c r="C33" s="0" t="s">
        <v>32</v>
      </c>
      <c r="D33" s="0" t="n">
        <f aca="false">IFERROR(IF(_xlfn.MAXIFS(Documents!$E$2:$E$3674,Documents!$A$2:$A$3674,$A33,Documents!$C$2:$C$3674,"factsheet")=0,"",_xlfn.MAXIFS(Documents!$E$2:$E$3674,Documents!$A$2:$A$3674,$A33,Documents!$C$2:$C$3674,"factsheet")),"")</f>
        <v>2025</v>
      </c>
      <c r="E33" s="0" t="str">
        <f aca="false">IFERROR(IF(_xlfn.MAXIFS(Documents!$E$2:$E$3674,Documents!$A$2:$A$3674,$A33,Documents!$C$2:$C$3674,"wedding")=0,"",_xlfn.MAXIFS(Documents!$E$2:$E$3674,Documents!$A$2:$A$3674,$A33,Documents!$C$2:$C$3674,"wedding")),"")</f>
        <v/>
      </c>
      <c r="F33" s="0" t="str">
        <f aca="false">IFERROR(IF(_xlfn.MAXIFS(Documents!$E$2:$E$3674,Documents!$A$2:$A$3674,$A33,Documents!$C$2:$C$3674,"events")=0,"",_xlfn.MAXIFS(Documents!$E$2:$E$3674,Documents!$A$2:$A$3674,$A33,Documents!$C$2:$C$3674,"events")),"")</f>
        <v/>
      </c>
      <c r="G33" s="0" t="n">
        <f aca="false">IFERROR(IF(_xlfn.MAXIFS(Documents!$E$2:$E$3674,Documents!$A$2:$A$3674,$A33,Documents!$C$2:$C$3674,"map")=0,"",_xlfn.MAXIFS(Documents!$E$2:$E$3674,Documents!$A$2:$A$3674,$A33,Documents!$C$2:$C$3674,"map")),"")</f>
        <v>2025</v>
      </c>
      <c r="H33" s="0" t="str">
        <f aca="false">IFERROR(IF(_xlfn.MAXIFS(Documents!$E$2:$E$3674,Documents!$A$2:$A$3674,$A33,Documents!$C$2:$C$3674,"dive_map")=0,"",_xlfn.MAXIFS(Documents!$E$2:$E$3674,Documents!$A$2:$A$3674,$A33,Documents!$C$2:$C$3674,"dive_map")),"")</f>
        <v/>
      </c>
      <c r="I33" s="0" t="n">
        <f aca="false">IFERROR(IF(_xlfn.MAXIFS(Documents!$E$2:$E$3674,Documents!$A$2:$A$3674,$A33,Documents!$C$2:$C$3674,"spa_menu")=0,"",_xlfn.MAXIFS(Documents!$E$2:$E$3674,Documents!$A$2:$A$3674,$A33,Documents!$C$2:$C$3674,"spa_menu")),"")</f>
        <v>2023</v>
      </c>
      <c r="J33" s="0" t="n">
        <f aca="false">IFERROR(IF(_xlfn.MAXIFS(Documents!$E$2:$E$3674,Documents!$A$2:$A$3674,$A33,Documents!$C$2:$C$3674,"dining_menu")=0,"",_xlfn.MAXIFS(Documents!$E$2:$E$3674,Documents!$A$2:$A$3674,$A33,Documents!$C$2:$C$3674,"dining_menu")),"")</f>
        <v>2025</v>
      </c>
      <c r="K33" s="0" t="str">
        <f aca="false">IFERROR(IF(_xlfn.MAXIFS(Documents!$E$2:$E$3674,Documents!$A$2:$A$3674,$A33,Documents!$C$2:$C$3674,"dive_prices")=0,"",_xlfn.MAXIFS(Documents!$E$2:$E$3674,Documents!$A$2:$A$3674,$A33,Documents!$C$2:$C$3674,"dive_prices")),"")</f>
        <v/>
      </c>
      <c r="L33" s="0" t="str">
        <f aca="false">IFERROR(IF(_xlfn.MAXIFS(Documents!$E$2:$E$3674,Documents!$A$2:$A$3674,$A33,Documents!$C$2:$C$3674,"excursions")=0,"",_xlfn.MAXIFS(Documents!$E$2:$E$3674,Documents!$A$2:$A$3674,$A33,Documents!$C$2:$C$3674,"excursions")),"")</f>
        <v/>
      </c>
      <c r="M33" s="0" t="str">
        <f aca="false">IFERROR(IF(_xlfn.MAXIFS(Documents!$E$2:$E$3674,Documents!$A$2:$A$3674,$A33,Documents!$C$2:$C$3674,"kids")=0,"",_xlfn.MAXIFS(Documents!$E$2:$E$3674,Documents!$A$2:$A$3674,$A33,Documents!$C$2:$C$3674,"kids")),"")</f>
        <v/>
      </c>
      <c r="N33" s="0" t="str">
        <f aca="false">IFERROR(IF(_xlfn.MAXIFS(Documents!$E$2:$E$3674,Documents!$A$2:$A$3674,$A33,Documents!$C$2:$C$3674,"villa_plans")=0,"",_xlfn.MAXIFS(Documents!$E$2:$E$3674,Documents!$A$2:$A$3674,$A33,Documents!$C$2:$C$3674,"villa_plans")),"")</f>
        <v/>
      </c>
      <c r="O33" s="0" t="str">
        <f aca="false">IFERROR(IF(_xlfn.MAXIFS(Documents!$E$2:$E$3674,Documents!$A$2:$A$3674,$A33,Documents!$C$2:$C$3674,"all_inclusive")=0,"",_xlfn.MAXIFS(Documents!$E$2:$E$3674,Documents!$A$2:$A$3674,$A33,Documents!$C$2:$C$3674,"all_inclusive")),"")</f>
        <v/>
      </c>
      <c r="P33" s="0" t="str">
        <f aca="false">IFERROR(IF(_xlfn.MAXIFS(Documents!$E$2:$E$3674,Documents!$A$2:$A$3674,$A33,Documents!$C$2:$C$3674,"sustainability")=0,"",_xlfn.MAXIFS(Documents!$E$2:$E$3674,Documents!$A$2:$A$3674,$A33,Documents!$C$2:$C$3674,"sustainability")),"")</f>
        <v/>
      </c>
      <c r="Q33" s="0" t="str">
        <f aca="false">IFERROR(IF(_xlfn.MAXIFS(Documents!$E$2:$E$3674,Documents!$A$2:$A$3674,$A33,Documents!$C$2:$C$3674,"calendar")=0,"",_xlfn.MAXIFS(Documents!$E$2:$E$3674,Documents!$A$2:$A$3674,$A33,Documents!$C$2:$C$3674,"calendar")),"")</f>
        <v/>
      </c>
      <c r="R33" s="0" t="str">
        <f aca="false">IFERROR(IF(_xlfn.MAXIFS(Documents!$E$2:$E$3674,Documents!$A$2:$A$3674,$A33,Documents!$C$2:$C$3674,"brochure")=0,"",_xlfn.MAXIFS(Documents!$E$2:$E$3674,Documents!$A$2:$A$3674,$A33,Documents!$C$2:$C$3674,"brochure")),"")</f>
        <v/>
      </c>
      <c r="S33" s="0" t="str">
        <f aca="false">IFERROR(IF(_xlfn.MAXIFS(Documents!$E$2:$E$3674,Documents!$A$2:$A$3674,$A33,Documents!$C$2:$C$3674,"press_kit")=0,"",_xlfn.MAXIFS(Documents!$E$2:$E$3674,Documents!$A$2:$A$3674,$A33,Documents!$C$2:$C$3674,"press_kit")),"")</f>
        <v/>
      </c>
      <c r="T33" s="0" t="n">
        <f aca="false">IFERROR(IF(_xlfn.MAXIFS(Documents!$E$2:$E$3674,Documents!$A$2:$A$3674,$A33,Documents!$C$2:$C$3674,"other")=0,"",_xlfn.MAXIFS(Documents!$E$2:$E$3674,Documents!$A$2:$A$3674,$A33,Documents!$C$2:$C$3674,"other")),"")</f>
        <v>2024</v>
      </c>
      <c r="U33" s="0" t="str">
        <f aca="false">IFERROR(IF(_xlfn.MAXIFS(Documents!$E$2:$E$3674,Documents!$A$2:$A$3674,$A33,Documents!$C$2:$C$3674,"obsolete")=0,"",_xlfn.MAXIFS(Documents!$E$2:$E$3674,Documents!$A$2:$A$3674,$A33,Documents!$C$2:$C$3674,"obsolete")),"")</f>
        <v/>
      </c>
      <c r="V33" s="0" t="n">
        <f aca="false">COUNTIFS(Documents!$A$2:$A$3674,$A33)</f>
        <v>8</v>
      </c>
      <c r="W33" s="0" t="n">
        <f aca="false">COUNTIFS(Documents!$A$2:$A$3674,$A33,Documents!$R$2:$R$3674,"current")</f>
        <v>3</v>
      </c>
      <c r="X33" s="0" t="str">
        <f aca="false">HYPERLINK("https://www.neoscapesmaldives.com/wp-content/uploads/Cocoon-Maldives-_-Fact-Sheet.pdf","2025_Cocoon-Maldives-_-Fact-Sheet.pdf")</f>
        <v>2025_Cocoon-Maldives-_-Fact-Sheet.pdf</v>
      </c>
      <c r="Y33" s="0" t="s">
        <v>36</v>
      </c>
    </row>
    <row r="34" customFormat="false" ht="15" hidden="false" customHeight="false" outlineLevel="0" collapsed="false">
      <c r="A34" s="0" t="n">
        <v>33</v>
      </c>
      <c r="B34" s="0" t="s">
        <v>74</v>
      </c>
      <c r="C34" s="0" t="s">
        <v>32</v>
      </c>
      <c r="D34" s="0" t="n">
        <f aca="false">IFERROR(IF(_xlfn.MAXIFS(Documents!$E$2:$E$3674,Documents!$A$2:$A$3674,$A34,Documents!$C$2:$C$3674,"factsheet")=0,"",_xlfn.MAXIFS(Documents!$E$2:$E$3674,Documents!$A$2:$A$3674,$A34,Documents!$C$2:$C$3674,"factsheet")),"")</f>
        <v>2026</v>
      </c>
      <c r="E34" s="0" t="n">
        <f aca="false">IFERROR(IF(_xlfn.MAXIFS(Documents!$E$2:$E$3674,Documents!$A$2:$A$3674,$A34,Documents!$C$2:$C$3674,"wedding")=0,"",_xlfn.MAXIFS(Documents!$E$2:$E$3674,Documents!$A$2:$A$3674,$A34,Documents!$C$2:$C$3674,"wedding")),"")</f>
        <v>2027</v>
      </c>
      <c r="F34" s="0" t="str">
        <f aca="false">IFERROR(IF(_xlfn.MAXIFS(Documents!$E$2:$E$3674,Documents!$A$2:$A$3674,$A34,Documents!$C$2:$C$3674,"events")=0,"",_xlfn.MAXIFS(Documents!$E$2:$E$3674,Documents!$A$2:$A$3674,$A34,Documents!$C$2:$C$3674,"events")),"")</f>
        <v/>
      </c>
      <c r="G34" s="0" t="n">
        <f aca="false">IFERROR(IF(_xlfn.MAXIFS(Documents!$E$2:$E$3674,Documents!$A$2:$A$3674,$A34,Documents!$C$2:$C$3674,"map")=0,"",_xlfn.MAXIFS(Documents!$E$2:$E$3674,Documents!$A$2:$A$3674,$A34,Documents!$C$2:$C$3674,"map")),"")</f>
        <v>2022</v>
      </c>
      <c r="H34" s="0" t="str">
        <f aca="false">IFERROR(IF(_xlfn.MAXIFS(Documents!$E$2:$E$3674,Documents!$A$2:$A$3674,$A34,Documents!$C$2:$C$3674,"dive_map")=0,"",_xlfn.MAXIFS(Documents!$E$2:$E$3674,Documents!$A$2:$A$3674,$A34,Documents!$C$2:$C$3674,"dive_map")),"")</f>
        <v/>
      </c>
      <c r="I34" s="0" t="n">
        <f aca="false">IFERROR(IF(_xlfn.MAXIFS(Documents!$E$2:$E$3674,Documents!$A$2:$A$3674,$A34,Documents!$C$2:$C$3674,"spa_menu")=0,"",_xlfn.MAXIFS(Documents!$E$2:$E$3674,Documents!$A$2:$A$3674,$A34,Documents!$C$2:$C$3674,"spa_menu")),"")</f>
        <v>2026</v>
      </c>
      <c r="J34" s="0" t="n">
        <f aca="false">IFERROR(IF(_xlfn.MAXIFS(Documents!$E$2:$E$3674,Documents!$A$2:$A$3674,$A34,Documents!$C$2:$C$3674,"dining_menu")=0,"",_xlfn.MAXIFS(Documents!$E$2:$E$3674,Documents!$A$2:$A$3674,$A34,Documents!$C$2:$C$3674,"dining_menu")),"")</f>
        <v>2026</v>
      </c>
      <c r="K34" s="0" t="n">
        <f aca="false">IFERROR(IF(_xlfn.MAXIFS(Documents!$E$2:$E$3674,Documents!$A$2:$A$3674,$A34,Documents!$C$2:$C$3674,"dive_prices")=0,"",_xlfn.MAXIFS(Documents!$E$2:$E$3674,Documents!$A$2:$A$3674,$A34,Documents!$C$2:$C$3674,"dive_prices")),"")</f>
        <v>2026</v>
      </c>
      <c r="L34" s="0" t="n">
        <f aca="false">IFERROR(IF(_xlfn.MAXIFS(Documents!$E$2:$E$3674,Documents!$A$2:$A$3674,$A34,Documents!$C$2:$C$3674,"excursions")=0,"",_xlfn.MAXIFS(Documents!$E$2:$E$3674,Documents!$A$2:$A$3674,$A34,Documents!$C$2:$C$3674,"excursions")),"")</f>
        <v>2026</v>
      </c>
      <c r="M34" s="0" t="n">
        <f aca="false">IFERROR(IF(_xlfn.MAXIFS(Documents!$E$2:$E$3674,Documents!$A$2:$A$3674,$A34,Documents!$C$2:$C$3674,"kids")=0,"",_xlfn.MAXIFS(Documents!$E$2:$E$3674,Documents!$A$2:$A$3674,$A34,Documents!$C$2:$C$3674,"kids")),"")</f>
        <v>2026</v>
      </c>
      <c r="N34" s="0" t="str">
        <f aca="false">IFERROR(IF(_xlfn.MAXIFS(Documents!$E$2:$E$3674,Documents!$A$2:$A$3674,$A34,Documents!$C$2:$C$3674,"villa_plans")=0,"",_xlfn.MAXIFS(Documents!$E$2:$E$3674,Documents!$A$2:$A$3674,$A34,Documents!$C$2:$C$3674,"villa_plans")),"")</f>
        <v/>
      </c>
      <c r="O34" s="0" t="n">
        <f aca="false">IFERROR(IF(_xlfn.MAXIFS(Documents!$E$2:$E$3674,Documents!$A$2:$A$3674,$A34,Documents!$C$2:$C$3674,"all_inclusive")=0,"",_xlfn.MAXIFS(Documents!$E$2:$E$3674,Documents!$A$2:$A$3674,$A34,Documents!$C$2:$C$3674,"all_inclusive")),"")</f>
        <v>2026</v>
      </c>
      <c r="P34" s="0" t="n">
        <f aca="false">IFERROR(IF(_xlfn.MAXIFS(Documents!$E$2:$E$3674,Documents!$A$2:$A$3674,$A34,Documents!$C$2:$C$3674,"sustainability")=0,"",_xlfn.MAXIFS(Documents!$E$2:$E$3674,Documents!$A$2:$A$3674,$A34,Documents!$C$2:$C$3674,"sustainability")),"")</f>
        <v>2026</v>
      </c>
      <c r="Q34" s="0" t="n">
        <f aca="false">IFERROR(IF(_xlfn.MAXIFS(Documents!$E$2:$E$3674,Documents!$A$2:$A$3674,$A34,Documents!$C$2:$C$3674,"calendar")=0,"",_xlfn.MAXIFS(Documents!$E$2:$E$3674,Documents!$A$2:$A$3674,$A34,Documents!$C$2:$C$3674,"calendar")),"")</f>
        <v>2026</v>
      </c>
      <c r="R34" s="0" t="str">
        <f aca="false">IFERROR(IF(_xlfn.MAXIFS(Documents!$E$2:$E$3674,Documents!$A$2:$A$3674,$A34,Documents!$C$2:$C$3674,"brochure")=0,"",_xlfn.MAXIFS(Documents!$E$2:$E$3674,Documents!$A$2:$A$3674,$A34,Documents!$C$2:$C$3674,"brochure")),"")</f>
        <v/>
      </c>
      <c r="S34" s="0" t="str">
        <f aca="false">IFERROR(IF(_xlfn.MAXIFS(Documents!$E$2:$E$3674,Documents!$A$2:$A$3674,$A34,Documents!$C$2:$C$3674,"press_kit")=0,"",_xlfn.MAXIFS(Documents!$E$2:$E$3674,Documents!$A$2:$A$3674,$A34,Documents!$C$2:$C$3674,"press_kit")),"")</f>
        <v/>
      </c>
      <c r="T34" s="0" t="n">
        <f aca="false">IFERROR(IF(_xlfn.MAXIFS(Documents!$E$2:$E$3674,Documents!$A$2:$A$3674,$A34,Documents!$C$2:$C$3674,"other")=0,"",_xlfn.MAXIFS(Documents!$E$2:$E$3674,Documents!$A$2:$A$3674,$A34,Documents!$C$2:$C$3674,"other")),"")</f>
        <v>2026</v>
      </c>
      <c r="U34" s="0" t="str">
        <f aca="false">IFERROR(IF(_xlfn.MAXIFS(Documents!$E$2:$E$3674,Documents!$A$2:$A$3674,$A34,Documents!$C$2:$C$3674,"obsolete")=0,"",_xlfn.MAXIFS(Documents!$E$2:$E$3674,Documents!$A$2:$A$3674,$A34,Documents!$C$2:$C$3674,"obsolete")),"")</f>
        <v/>
      </c>
      <c r="V34" s="0" t="n">
        <f aca="false">COUNTIFS(Documents!$A$2:$A$3674,$A34)</f>
        <v>104</v>
      </c>
      <c r="W34" s="0" t="n">
        <f aca="false">COUNTIFS(Documents!$A$2:$A$3674,$A34,Documents!$R$2:$R$3674,"current")</f>
        <v>88</v>
      </c>
      <c r="X34" s="0" t="str">
        <f aca="false">HYPERLINK("https://www.nivadhigali.com/wp-content/uploads/2026/01/DHIGALI_Factsheet.pdf","2026_DHIGALI_Factsheet.pdf")</f>
        <v>2026_DHIGALI_Factsheet.pdf</v>
      </c>
      <c r="Y34" s="0" t="s">
        <v>34</v>
      </c>
      <c r="Z34" s="0" t="s">
        <v>75</v>
      </c>
    </row>
    <row r="35" customFormat="false" ht="15" hidden="false" customHeight="false" outlineLevel="0" collapsed="false">
      <c r="A35" s="0" t="n">
        <v>34</v>
      </c>
      <c r="B35" s="0" t="s">
        <v>76</v>
      </c>
      <c r="C35" s="0" t="s">
        <v>32</v>
      </c>
      <c r="D35" s="0" t="n">
        <f aca="false">IFERROR(IF(_xlfn.MAXIFS(Documents!$E$2:$E$3674,Documents!$A$2:$A$3674,$A35,Documents!$C$2:$C$3674,"factsheet")=0,"",_xlfn.MAXIFS(Documents!$E$2:$E$3674,Documents!$A$2:$A$3674,$A35,Documents!$C$2:$C$3674,"factsheet")),"")</f>
        <v>2026</v>
      </c>
      <c r="E35" s="0" t="n">
        <f aca="false">IFERROR(IF(_xlfn.MAXIFS(Documents!$E$2:$E$3674,Documents!$A$2:$A$3674,$A35,Documents!$C$2:$C$3674,"wedding")=0,"",_xlfn.MAXIFS(Documents!$E$2:$E$3674,Documents!$A$2:$A$3674,$A35,Documents!$C$2:$C$3674,"wedding")),"")</f>
        <v>2026</v>
      </c>
      <c r="F35" s="0" t="str">
        <f aca="false">IFERROR(IF(_xlfn.MAXIFS(Documents!$E$2:$E$3674,Documents!$A$2:$A$3674,$A35,Documents!$C$2:$C$3674,"events")=0,"",_xlfn.MAXIFS(Documents!$E$2:$E$3674,Documents!$A$2:$A$3674,$A35,Documents!$C$2:$C$3674,"events")),"")</f>
        <v/>
      </c>
      <c r="G35" s="0" t="str">
        <f aca="false">IFERROR(IF(_xlfn.MAXIFS(Documents!$E$2:$E$3674,Documents!$A$2:$A$3674,$A35,Documents!$C$2:$C$3674,"map")=0,"",_xlfn.MAXIFS(Documents!$E$2:$E$3674,Documents!$A$2:$A$3674,$A35,Documents!$C$2:$C$3674,"map")),"")</f>
        <v/>
      </c>
      <c r="H35" s="0" t="str">
        <f aca="false">IFERROR(IF(_xlfn.MAXIFS(Documents!$E$2:$E$3674,Documents!$A$2:$A$3674,$A35,Documents!$C$2:$C$3674,"dive_map")=0,"",_xlfn.MAXIFS(Documents!$E$2:$E$3674,Documents!$A$2:$A$3674,$A35,Documents!$C$2:$C$3674,"dive_map")),"")</f>
        <v/>
      </c>
      <c r="I35" s="0" t="str">
        <f aca="false">IFERROR(IF(_xlfn.MAXIFS(Documents!$E$2:$E$3674,Documents!$A$2:$A$3674,$A35,Documents!$C$2:$C$3674,"spa_menu")=0,"",_xlfn.MAXIFS(Documents!$E$2:$E$3674,Documents!$A$2:$A$3674,$A35,Documents!$C$2:$C$3674,"spa_menu")),"")</f>
        <v/>
      </c>
      <c r="J35" s="0" t="n">
        <f aca="false">IFERROR(IF(_xlfn.MAXIFS(Documents!$E$2:$E$3674,Documents!$A$2:$A$3674,$A35,Documents!$C$2:$C$3674,"dining_menu")=0,"",_xlfn.MAXIFS(Documents!$E$2:$E$3674,Documents!$A$2:$A$3674,$A35,Documents!$C$2:$C$3674,"dining_menu")),"")</f>
        <v>2025</v>
      </c>
      <c r="K35" s="0" t="n">
        <f aca="false">IFERROR(IF(_xlfn.MAXIFS(Documents!$E$2:$E$3674,Documents!$A$2:$A$3674,$A35,Documents!$C$2:$C$3674,"dive_prices")=0,"",_xlfn.MAXIFS(Documents!$E$2:$E$3674,Documents!$A$2:$A$3674,$A35,Documents!$C$2:$C$3674,"dive_prices")),"")</f>
        <v>2026</v>
      </c>
      <c r="L35" s="0" t="n">
        <f aca="false">IFERROR(IF(_xlfn.MAXIFS(Documents!$E$2:$E$3674,Documents!$A$2:$A$3674,$A35,Documents!$C$2:$C$3674,"excursions")=0,"",_xlfn.MAXIFS(Documents!$E$2:$E$3674,Documents!$A$2:$A$3674,$A35,Documents!$C$2:$C$3674,"excursions")),"")</f>
        <v>2026</v>
      </c>
      <c r="M35" s="0" t="n">
        <f aca="false">IFERROR(IF(_xlfn.MAXIFS(Documents!$E$2:$E$3674,Documents!$A$2:$A$3674,$A35,Documents!$C$2:$C$3674,"kids")=0,"",_xlfn.MAXIFS(Documents!$E$2:$E$3674,Documents!$A$2:$A$3674,$A35,Documents!$C$2:$C$3674,"kids")),"")</f>
        <v>2025</v>
      </c>
      <c r="N35" s="0" t="str">
        <f aca="false">IFERROR(IF(_xlfn.MAXIFS(Documents!$E$2:$E$3674,Documents!$A$2:$A$3674,$A35,Documents!$C$2:$C$3674,"villa_plans")=0,"",_xlfn.MAXIFS(Documents!$E$2:$E$3674,Documents!$A$2:$A$3674,$A35,Documents!$C$2:$C$3674,"villa_plans")),"")</f>
        <v/>
      </c>
      <c r="O35" s="0" t="str">
        <f aca="false">IFERROR(IF(_xlfn.MAXIFS(Documents!$E$2:$E$3674,Documents!$A$2:$A$3674,$A35,Documents!$C$2:$C$3674,"all_inclusive")=0,"",_xlfn.MAXIFS(Documents!$E$2:$E$3674,Documents!$A$2:$A$3674,$A35,Documents!$C$2:$C$3674,"all_inclusive")),"")</f>
        <v/>
      </c>
      <c r="P35" s="0" t="n">
        <f aca="false">IFERROR(IF(_xlfn.MAXIFS(Documents!$E$2:$E$3674,Documents!$A$2:$A$3674,$A35,Documents!$C$2:$C$3674,"sustainability")=0,"",_xlfn.MAXIFS(Documents!$E$2:$E$3674,Documents!$A$2:$A$3674,$A35,Documents!$C$2:$C$3674,"sustainability")),"")</f>
        <v>2025</v>
      </c>
      <c r="Q35" s="0" t="str">
        <f aca="false">IFERROR(IF(_xlfn.MAXIFS(Documents!$E$2:$E$3674,Documents!$A$2:$A$3674,$A35,Documents!$C$2:$C$3674,"calendar")=0,"",_xlfn.MAXIFS(Documents!$E$2:$E$3674,Documents!$A$2:$A$3674,$A35,Documents!$C$2:$C$3674,"calendar")),"")</f>
        <v/>
      </c>
      <c r="R35" s="0" t="str">
        <f aca="false">IFERROR(IF(_xlfn.MAXIFS(Documents!$E$2:$E$3674,Documents!$A$2:$A$3674,$A35,Documents!$C$2:$C$3674,"brochure")=0,"",_xlfn.MAXIFS(Documents!$E$2:$E$3674,Documents!$A$2:$A$3674,$A35,Documents!$C$2:$C$3674,"brochure")),"")</f>
        <v/>
      </c>
      <c r="S35" s="0" t="str">
        <f aca="false">IFERROR(IF(_xlfn.MAXIFS(Documents!$E$2:$E$3674,Documents!$A$2:$A$3674,$A35,Documents!$C$2:$C$3674,"press_kit")=0,"",_xlfn.MAXIFS(Documents!$E$2:$E$3674,Documents!$A$2:$A$3674,$A35,Documents!$C$2:$C$3674,"press_kit")),"")</f>
        <v/>
      </c>
      <c r="T35" s="0" t="str">
        <f aca="false">IFERROR(IF(_xlfn.MAXIFS(Documents!$E$2:$E$3674,Documents!$A$2:$A$3674,$A35,Documents!$C$2:$C$3674,"other")=0,"",_xlfn.MAXIFS(Documents!$E$2:$E$3674,Documents!$A$2:$A$3674,$A35,Documents!$C$2:$C$3674,"other")),"")</f>
        <v/>
      </c>
      <c r="U35" s="0" t="str">
        <f aca="false">IFERROR(IF(_xlfn.MAXIFS(Documents!$E$2:$E$3674,Documents!$A$2:$A$3674,$A35,Documents!$C$2:$C$3674,"obsolete")=0,"",_xlfn.MAXIFS(Documents!$E$2:$E$3674,Documents!$A$2:$A$3674,$A35,Documents!$C$2:$C$3674,"obsolete")),"")</f>
        <v/>
      </c>
      <c r="V35" s="0" t="n">
        <f aca="false">COUNTIFS(Documents!$A$2:$A$3674,$A35)</f>
        <v>13</v>
      </c>
      <c r="W35" s="0" t="n">
        <f aca="false">COUNTIFS(Documents!$A$2:$A$3674,$A35,Documents!$R$2:$R$3674,"current")</f>
        <v>8</v>
      </c>
      <c r="X35" s="0" t="str">
        <f aca="false">HYPERLINK("https://www.adaaran.com/selectmeedhupparu/view-download/?id=asm-factsheet","2026_document.pdf")</f>
        <v>2026_document.pdf</v>
      </c>
      <c r="Y35" s="0" t="s">
        <v>34</v>
      </c>
    </row>
    <row r="36" customFormat="false" ht="15" hidden="false" customHeight="false" outlineLevel="0" collapsed="false">
      <c r="A36" s="0" t="n">
        <v>35</v>
      </c>
      <c r="B36" s="0" t="s">
        <v>77</v>
      </c>
      <c r="C36" s="0" t="s">
        <v>32</v>
      </c>
      <c r="D36" s="0" t="n">
        <f aca="false">IFERROR(IF(_xlfn.MAXIFS(Documents!$E$2:$E$3674,Documents!$A$2:$A$3674,$A36,Documents!$C$2:$C$3674,"factsheet")=0,"",_xlfn.MAXIFS(Documents!$E$2:$E$3674,Documents!$A$2:$A$3674,$A36,Documents!$C$2:$C$3674,"factsheet")),"")</f>
        <v>2026</v>
      </c>
      <c r="E36" s="0" t="n">
        <f aca="false">IFERROR(IF(_xlfn.MAXIFS(Documents!$E$2:$E$3674,Documents!$A$2:$A$3674,$A36,Documents!$C$2:$C$3674,"wedding")=0,"",_xlfn.MAXIFS(Documents!$E$2:$E$3674,Documents!$A$2:$A$3674,$A36,Documents!$C$2:$C$3674,"wedding")),"")</f>
        <v>2026</v>
      </c>
      <c r="F36" s="0" t="str">
        <f aca="false">IFERROR(IF(_xlfn.MAXIFS(Documents!$E$2:$E$3674,Documents!$A$2:$A$3674,$A36,Documents!$C$2:$C$3674,"events")=0,"",_xlfn.MAXIFS(Documents!$E$2:$E$3674,Documents!$A$2:$A$3674,$A36,Documents!$C$2:$C$3674,"events")),"")</f>
        <v/>
      </c>
      <c r="G36" s="0" t="n">
        <f aca="false">IFERROR(IF(_xlfn.MAXIFS(Documents!$E$2:$E$3674,Documents!$A$2:$A$3674,$A36,Documents!$C$2:$C$3674,"map")=0,"",_xlfn.MAXIFS(Documents!$E$2:$E$3674,Documents!$A$2:$A$3674,$A36,Documents!$C$2:$C$3674,"map")),"")</f>
        <v>2022</v>
      </c>
      <c r="H36" s="0" t="str">
        <f aca="false">IFERROR(IF(_xlfn.MAXIFS(Documents!$E$2:$E$3674,Documents!$A$2:$A$3674,$A36,Documents!$C$2:$C$3674,"dive_map")=0,"",_xlfn.MAXIFS(Documents!$E$2:$E$3674,Documents!$A$2:$A$3674,$A36,Documents!$C$2:$C$3674,"dive_map")),"")</f>
        <v/>
      </c>
      <c r="I36" s="0" t="n">
        <f aca="false">IFERROR(IF(_xlfn.MAXIFS(Documents!$E$2:$E$3674,Documents!$A$2:$A$3674,$A36,Documents!$C$2:$C$3674,"spa_menu")=0,"",_xlfn.MAXIFS(Documents!$E$2:$E$3674,Documents!$A$2:$A$3674,$A36,Documents!$C$2:$C$3674,"spa_menu")),"")</f>
        <v>2025</v>
      </c>
      <c r="J36" s="0" t="n">
        <f aca="false">IFERROR(IF(_xlfn.MAXIFS(Documents!$E$2:$E$3674,Documents!$A$2:$A$3674,$A36,Documents!$C$2:$C$3674,"dining_menu")=0,"",_xlfn.MAXIFS(Documents!$E$2:$E$3674,Documents!$A$2:$A$3674,$A36,Documents!$C$2:$C$3674,"dining_menu")),"")</f>
        <v>2026</v>
      </c>
      <c r="K36" s="0" t="n">
        <f aca="false">IFERROR(IF(_xlfn.MAXIFS(Documents!$E$2:$E$3674,Documents!$A$2:$A$3674,$A36,Documents!$C$2:$C$3674,"dive_prices")=0,"",_xlfn.MAXIFS(Documents!$E$2:$E$3674,Documents!$A$2:$A$3674,$A36,Documents!$C$2:$C$3674,"dive_prices")),"")</f>
        <v>2025</v>
      </c>
      <c r="L36" s="0" t="n">
        <f aca="false">IFERROR(IF(_xlfn.MAXIFS(Documents!$E$2:$E$3674,Documents!$A$2:$A$3674,$A36,Documents!$C$2:$C$3674,"excursions")=0,"",_xlfn.MAXIFS(Documents!$E$2:$E$3674,Documents!$A$2:$A$3674,$A36,Documents!$C$2:$C$3674,"excursions")),"")</f>
        <v>2026</v>
      </c>
      <c r="M36" s="0" t="n">
        <f aca="false">IFERROR(IF(_xlfn.MAXIFS(Documents!$E$2:$E$3674,Documents!$A$2:$A$3674,$A36,Documents!$C$2:$C$3674,"kids")=0,"",_xlfn.MAXIFS(Documents!$E$2:$E$3674,Documents!$A$2:$A$3674,$A36,Documents!$C$2:$C$3674,"kids")),"")</f>
        <v>2021</v>
      </c>
      <c r="N36" s="0" t="str">
        <f aca="false">IFERROR(IF(_xlfn.MAXIFS(Documents!$E$2:$E$3674,Documents!$A$2:$A$3674,$A36,Documents!$C$2:$C$3674,"villa_plans")=0,"",_xlfn.MAXIFS(Documents!$E$2:$E$3674,Documents!$A$2:$A$3674,$A36,Documents!$C$2:$C$3674,"villa_plans")),"")</f>
        <v/>
      </c>
      <c r="O36" s="0" t="n">
        <f aca="false">IFERROR(IF(_xlfn.MAXIFS(Documents!$E$2:$E$3674,Documents!$A$2:$A$3674,$A36,Documents!$C$2:$C$3674,"all_inclusive")=0,"",_xlfn.MAXIFS(Documents!$E$2:$E$3674,Documents!$A$2:$A$3674,$A36,Documents!$C$2:$C$3674,"all_inclusive")),"")</f>
        <v>2026</v>
      </c>
      <c r="P36" s="0" t="n">
        <f aca="false">IFERROR(IF(_xlfn.MAXIFS(Documents!$E$2:$E$3674,Documents!$A$2:$A$3674,$A36,Documents!$C$2:$C$3674,"sustainability")=0,"",_xlfn.MAXIFS(Documents!$E$2:$E$3674,Documents!$A$2:$A$3674,$A36,Documents!$C$2:$C$3674,"sustainability")),"")</f>
        <v>2026</v>
      </c>
      <c r="Q36" s="0" t="str">
        <f aca="false">IFERROR(IF(_xlfn.MAXIFS(Documents!$E$2:$E$3674,Documents!$A$2:$A$3674,$A36,Documents!$C$2:$C$3674,"calendar")=0,"",_xlfn.MAXIFS(Documents!$E$2:$E$3674,Documents!$A$2:$A$3674,$A36,Documents!$C$2:$C$3674,"calendar")),"")</f>
        <v/>
      </c>
      <c r="R36" s="0" t="n">
        <f aca="false">IFERROR(IF(_xlfn.MAXIFS(Documents!$E$2:$E$3674,Documents!$A$2:$A$3674,$A36,Documents!$C$2:$C$3674,"brochure")=0,"",_xlfn.MAXIFS(Documents!$E$2:$E$3674,Documents!$A$2:$A$3674,$A36,Documents!$C$2:$C$3674,"brochure")),"")</f>
        <v>2026</v>
      </c>
      <c r="S36" s="0" t="str">
        <f aca="false">IFERROR(IF(_xlfn.MAXIFS(Documents!$E$2:$E$3674,Documents!$A$2:$A$3674,$A36,Documents!$C$2:$C$3674,"press_kit")=0,"",_xlfn.MAXIFS(Documents!$E$2:$E$3674,Documents!$A$2:$A$3674,$A36,Documents!$C$2:$C$3674,"press_kit")),"")</f>
        <v/>
      </c>
      <c r="T36" s="0" t="n">
        <f aca="false">IFERROR(IF(_xlfn.MAXIFS(Documents!$E$2:$E$3674,Documents!$A$2:$A$3674,$A36,Documents!$C$2:$C$3674,"other")=0,"",_xlfn.MAXIFS(Documents!$E$2:$E$3674,Documents!$A$2:$A$3674,$A36,Documents!$C$2:$C$3674,"other")),"")</f>
        <v>2026</v>
      </c>
      <c r="U36" s="0" t="str">
        <f aca="false">IFERROR(IF(_xlfn.MAXIFS(Documents!$E$2:$E$3674,Documents!$A$2:$A$3674,$A36,Documents!$C$2:$C$3674,"obsolete")=0,"",_xlfn.MAXIFS(Documents!$E$2:$E$3674,Documents!$A$2:$A$3674,$A36,Documents!$C$2:$C$3674,"obsolete")),"")</f>
        <v/>
      </c>
      <c r="V36" s="0" t="n">
        <f aca="false">COUNTIFS(Documents!$A$2:$A$3674,$A36)</f>
        <v>189</v>
      </c>
      <c r="W36" s="0" t="n">
        <f aca="false">COUNTIFS(Documents!$A$2:$A$3674,$A36,Documents!$R$2:$R$3674,"current")</f>
        <v>137</v>
      </c>
      <c r="X36" s="0" t="str">
        <f aca="false">HYPERLINK("https://heritancehotels.eme-devops.com/sites/2/2026/09/Heritance-Aarah-Fact-Sheet.pdf","2026_Heritance-Aarah-Fact-Sheet.pdf")</f>
        <v>2026_Heritance-Aarah-Fact-Sheet.pdf</v>
      </c>
      <c r="Y36" s="0" t="s">
        <v>34</v>
      </c>
    </row>
    <row r="37" customFormat="false" ht="15" hidden="false" customHeight="false" outlineLevel="0" collapsed="false">
      <c r="A37" s="0" t="n">
        <v>36</v>
      </c>
      <c r="B37" s="0" t="s">
        <v>78</v>
      </c>
      <c r="C37" s="0" t="s">
        <v>42</v>
      </c>
      <c r="D37" s="0" t="str">
        <f aca="false">IFERROR(IF(_xlfn.MAXIFS(Documents!$E$2:$E$3674,Documents!$A$2:$A$3674,$A37,Documents!$C$2:$C$3674,"factsheet")=0,"",_xlfn.MAXIFS(Documents!$E$2:$E$3674,Documents!$A$2:$A$3674,$A37,Documents!$C$2:$C$3674,"factsheet")),"")</f>
        <v/>
      </c>
      <c r="E37" s="0" t="str">
        <f aca="false">IFERROR(IF(_xlfn.MAXIFS(Documents!$E$2:$E$3674,Documents!$A$2:$A$3674,$A37,Documents!$C$2:$C$3674,"wedding")=0,"",_xlfn.MAXIFS(Documents!$E$2:$E$3674,Documents!$A$2:$A$3674,$A37,Documents!$C$2:$C$3674,"wedding")),"")</f>
        <v/>
      </c>
      <c r="F37" s="0" t="str">
        <f aca="false">IFERROR(IF(_xlfn.MAXIFS(Documents!$E$2:$E$3674,Documents!$A$2:$A$3674,$A37,Documents!$C$2:$C$3674,"events")=0,"",_xlfn.MAXIFS(Documents!$E$2:$E$3674,Documents!$A$2:$A$3674,$A37,Documents!$C$2:$C$3674,"events")),"")</f>
        <v/>
      </c>
      <c r="G37" s="0" t="str">
        <f aca="false">IFERROR(IF(_xlfn.MAXIFS(Documents!$E$2:$E$3674,Documents!$A$2:$A$3674,$A37,Documents!$C$2:$C$3674,"map")=0,"",_xlfn.MAXIFS(Documents!$E$2:$E$3674,Documents!$A$2:$A$3674,$A37,Documents!$C$2:$C$3674,"map")),"")</f>
        <v/>
      </c>
      <c r="H37" s="0" t="str">
        <f aca="false">IFERROR(IF(_xlfn.MAXIFS(Documents!$E$2:$E$3674,Documents!$A$2:$A$3674,$A37,Documents!$C$2:$C$3674,"dive_map")=0,"",_xlfn.MAXIFS(Documents!$E$2:$E$3674,Documents!$A$2:$A$3674,$A37,Documents!$C$2:$C$3674,"dive_map")),"")</f>
        <v/>
      </c>
      <c r="I37" s="0" t="str">
        <f aca="false">IFERROR(IF(_xlfn.MAXIFS(Documents!$E$2:$E$3674,Documents!$A$2:$A$3674,$A37,Documents!$C$2:$C$3674,"spa_menu")=0,"",_xlfn.MAXIFS(Documents!$E$2:$E$3674,Documents!$A$2:$A$3674,$A37,Documents!$C$2:$C$3674,"spa_menu")),"")</f>
        <v/>
      </c>
      <c r="J37" s="0" t="str">
        <f aca="false">IFERROR(IF(_xlfn.MAXIFS(Documents!$E$2:$E$3674,Documents!$A$2:$A$3674,$A37,Documents!$C$2:$C$3674,"dining_menu")=0,"",_xlfn.MAXIFS(Documents!$E$2:$E$3674,Documents!$A$2:$A$3674,$A37,Documents!$C$2:$C$3674,"dining_menu")),"")</f>
        <v/>
      </c>
      <c r="K37" s="0" t="str">
        <f aca="false">IFERROR(IF(_xlfn.MAXIFS(Documents!$E$2:$E$3674,Documents!$A$2:$A$3674,$A37,Documents!$C$2:$C$3674,"dive_prices")=0,"",_xlfn.MAXIFS(Documents!$E$2:$E$3674,Documents!$A$2:$A$3674,$A37,Documents!$C$2:$C$3674,"dive_prices")),"")</f>
        <v/>
      </c>
      <c r="L37" s="0" t="str">
        <f aca="false">IFERROR(IF(_xlfn.MAXIFS(Documents!$E$2:$E$3674,Documents!$A$2:$A$3674,$A37,Documents!$C$2:$C$3674,"excursions")=0,"",_xlfn.MAXIFS(Documents!$E$2:$E$3674,Documents!$A$2:$A$3674,$A37,Documents!$C$2:$C$3674,"excursions")),"")</f>
        <v/>
      </c>
      <c r="M37" s="0" t="str">
        <f aca="false">IFERROR(IF(_xlfn.MAXIFS(Documents!$E$2:$E$3674,Documents!$A$2:$A$3674,$A37,Documents!$C$2:$C$3674,"kids")=0,"",_xlfn.MAXIFS(Documents!$E$2:$E$3674,Documents!$A$2:$A$3674,$A37,Documents!$C$2:$C$3674,"kids")),"")</f>
        <v/>
      </c>
      <c r="N37" s="0" t="str">
        <f aca="false">IFERROR(IF(_xlfn.MAXIFS(Documents!$E$2:$E$3674,Documents!$A$2:$A$3674,$A37,Documents!$C$2:$C$3674,"villa_plans")=0,"",_xlfn.MAXIFS(Documents!$E$2:$E$3674,Documents!$A$2:$A$3674,$A37,Documents!$C$2:$C$3674,"villa_plans")),"")</f>
        <v/>
      </c>
      <c r="O37" s="0" t="str">
        <f aca="false">IFERROR(IF(_xlfn.MAXIFS(Documents!$E$2:$E$3674,Documents!$A$2:$A$3674,$A37,Documents!$C$2:$C$3674,"all_inclusive")=0,"",_xlfn.MAXIFS(Documents!$E$2:$E$3674,Documents!$A$2:$A$3674,$A37,Documents!$C$2:$C$3674,"all_inclusive")),"")</f>
        <v/>
      </c>
      <c r="P37" s="0" t="str">
        <f aca="false">IFERROR(IF(_xlfn.MAXIFS(Documents!$E$2:$E$3674,Documents!$A$2:$A$3674,$A37,Documents!$C$2:$C$3674,"sustainability")=0,"",_xlfn.MAXIFS(Documents!$E$2:$E$3674,Documents!$A$2:$A$3674,$A37,Documents!$C$2:$C$3674,"sustainability")),"")</f>
        <v/>
      </c>
      <c r="Q37" s="0" t="str">
        <f aca="false">IFERROR(IF(_xlfn.MAXIFS(Documents!$E$2:$E$3674,Documents!$A$2:$A$3674,$A37,Documents!$C$2:$C$3674,"calendar")=0,"",_xlfn.MAXIFS(Documents!$E$2:$E$3674,Documents!$A$2:$A$3674,$A37,Documents!$C$2:$C$3674,"calendar")),"")</f>
        <v/>
      </c>
      <c r="R37" s="0" t="str">
        <f aca="false">IFERROR(IF(_xlfn.MAXIFS(Documents!$E$2:$E$3674,Documents!$A$2:$A$3674,$A37,Documents!$C$2:$C$3674,"brochure")=0,"",_xlfn.MAXIFS(Documents!$E$2:$E$3674,Documents!$A$2:$A$3674,$A37,Documents!$C$2:$C$3674,"brochure")),"")</f>
        <v/>
      </c>
      <c r="S37" s="0" t="str">
        <f aca="false">IFERROR(IF(_xlfn.MAXIFS(Documents!$E$2:$E$3674,Documents!$A$2:$A$3674,$A37,Documents!$C$2:$C$3674,"press_kit")=0,"",_xlfn.MAXIFS(Documents!$E$2:$E$3674,Documents!$A$2:$A$3674,$A37,Documents!$C$2:$C$3674,"press_kit")),"")</f>
        <v/>
      </c>
      <c r="T37" s="0" t="str">
        <f aca="false">IFERROR(IF(_xlfn.MAXIFS(Documents!$E$2:$E$3674,Documents!$A$2:$A$3674,$A37,Documents!$C$2:$C$3674,"other")=0,"",_xlfn.MAXIFS(Documents!$E$2:$E$3674,Documents!$A$2:$A$3674,$A37,Documents!$C$2:$C$3674,"other")),"")</f>
        <v/>
      </c>
      <c r="U37" s="0" t="str">
        <f aca="false">IFERROR(IF(_xlfn.MAXIFS(Documents!$E$2:$E$3674,Documents!$A$2:$A$3674,$A37,Documents!$C$2:$C$3674,"obsolete")=0,"",_xlfn.MAXIFS(Documents!$E$2:$E$3674,Documents!$A$2:$A$3674,$A37,Documents!$C$2:$C$3674,"obsolete")),"")</f>
        <v/>
      </c>
      <c r="V37" s="0" t="n">
        <f aca="false">COUNTIFS(Documents!$A$2:$A$3674,$A37)</f>
        <v>0</v>
      </c>
      <c r="W37" s="0" t="n">
        <f aca="false">COUNTIFS(Documents!$A$2:$A$3674,$A37,Documents!$R$2:$R$3674,"current")</f>
        <v>0</v>
      </c>
      <c r="Y37" s="0" t="s">
        <v>28</v>
      </c>
    </row>
    <row r="38" customFormat="false" ht="15" hidden="false" customHeight="false" outlineLevel="0" collapsed="false">
      <c r="A38" s="0" t="n">
        <v>37</v>
      </c>
      <c r="B38" s="0" t="s">
        <v>79</v>
      </c>
      <c r="C38" s="0" t="s">
        <v>39</v>
      </c>
      <c r="D38" s="0" t="n">
        <f aca="false">IFERROR(IF(_xlfn.MAXIFS(Documents!$E$2:$E$3674,Documents!$A$2:$A$3674,$A38,Documents!$C$2:$C$3674,"factsheet")=0,"",_xlfn.MAXIFS(Documents!$E$2:$E$3674,Documents!$A$2:$A$3674,$A38,Documents!$C$2:$C$3674,"factsheet")),"")</f>
        <v>2021</v>
      </c>
      <c r="E38" s="0" t="str">
        <f aca="false">IFERROR(IF(_xlfn.MAXIFS(Documents!$E$2:$E$3674,Documents!$A$2:$A$3674,$A38,Documents!$C$2:$C$3674,"wedding")=0,"",_xlfn.MAXIFS(Documents!$E$2:$E$3674,Documents!$A$2:$A$3674,$A38,Documents!$C$2:$C$3674,"wedding")),"")</f>
        <v/>
      </c>
      <c r="F38" s="0" t="str">
        <f aca="false">IFERROR(IF(_xlfn.MAXIFS(Documents!$E$2:$E$3674,Documents!$A$2:$A$3674,$A38,Documents!$C$2:$C$3674,"events")=0,"",_xlfn.MAXIFS(Documents!$E$2:$E$3674,Documents!$A$2:$A$3674,$A38,Documents!$C$2:$C$3674,"events")),"")</f>
        <v/>
      </c>
      <c r="G38" s="0" t="n">
        <f aca="false">IFERROR(IF(_xlfn.MAXIFS(Documents!$E$2:$E$3674,Documents!$A$2:$A$3674,$A38,Documents!$C$2:$C$3674,"map")=0,"",_xlfn.MAXIFS(Documents!$E$2:$E$3674,Documents!$A$2:$A$3674,$A38,Documents!$C$2:$C$3674,"map")),"")</f>
        <v>2022</v>
      </c>
      <c r="H38" s="0" t="str">
        <f aca="false">IFERROR(IF(_xlfn.MAXIFS(Documents!$E$2:$E$3674,Documents!$A$2:$A$3674,$A38,Documents!$C$2:$C$3674,"dive_map")=0,"",_xlfn.MAXIFS(Documents!$E$2:$E$3674,Documents!$A$2:$A$3674,$A38,Documents!$C$2:$C$3674,"dive_map")),"")</f>
        <v/>
      </c>
      <c r="I38" s="0" t="str">
        <f aca="false">IFERROR(IF(_xlfn.MAXIFS(Documents!$E$2:$E$3674,Documents!$A$2:$A$3674,$A38,Documents!$C$2:$C$3674,"spa_menu")=0,"",_xlfn.MAXIFS(Documents!$E$2:$E$3674,Documents!$A$2:$A$3674,$A38,Documents!$C$2:$C$3674,"spa_menu")),"")</f>
        <v/>
      </c>
      <c r="J38" s="0" t="str">
        <f aca="false">IFERROR(IF(_xlfn.MAXIFS(Documents!$E$2:$E$3674,Documents!$A$2:$A$3674,$A38,Documents!$C$2:$C$3674,"dining_menu")=0,"",_xlfn.MAXIFS(Documents!$E$2:$E$3674,Documents!$A$2:$A$3674,$A38,Documents!$C$2:$C$3674,"dining_menu")),"")</f>
        <v/>
      </c>
      <c r="K38" s="0" t="str">
        <f aca="false">IFERROR(IF(_xlfn.MAXIFS(Documents!$E$2:$E$3674,Documents!$A$2:$A$3674,$A38,Documents!$C$2:$C$3674,"dive_prices")=0,"",_xlfn.MAXIFS(Documents!$E$2:$E$3674,Documents!$A$2:$A$3674,$A38,Documents!$C$2:$C$3674,"dive_prices")),"")</f>
        <v/>
      </c>
      <c r="L38" s="0" t="str">
        <f aca="false">IFERROR(IF(_xlfn.MAXIFS(Documents!$E$2:$E$3674,Documents!$A$2:$A$3674,$A38,Documents!$C$2:$C$3674,"excursions")=0,"",_xlfn.MAXIFS(Documents!$E$2:$E$3674,Documents!$A$2:$A$3674,$A38,Documents!$C$2:$C$3674,"excursions")),"")</f>
        <v/>
      </c>
      <c r="M38" s="0" t="str">
        <f aca="false">IFERROR(IF(_xlfn.MAXIFS(Documents!$E$2:$E$3674,Documents!$A$2:$A$3674,$A38,Documents!$C$2:$C$3674,"kids")=0,"",_xlfn.MAXIFS(Documents!$E$2:$E$3674,Documents!$A$2:$A$3674,$A38,Documents!$C$2:$C$3674,"kids")),"")</f>
        <v/>
      </c>
      <c r="N38" s="0" t="str">
        <f aca="false">IFERROR(IF(_xlfn.MAXIFS(Documents!$E$2:$E$3674,Documents!$A$2:$A$3674,$A38,Documents!$C$2:$C$3674,"villa_plans")=0,"",_xlfn.MAXIFS(Documents!$E$2:$E$3674,Documents!$A$2:$A$3674,$A38,Documents!$C$2:$C$3674,"villa_plans")),"")</f>
        <v/>
      </c>
      <c r="O38" s="0" t="str">
        <f aca="false">IFERROR(IF(_xlfn.MAXIFS(Documents!$E$2:$E$3674,Documents!$A$2:$A$3674,$A38,Documents!$C$2:$C$3674,"all_inclusive")=0,"",_xlfn.MAXIFS(Documents!$E$2:$E$3674,Documents!$A$2:$A$3674,$A38,Documents!$C$2:$C$3674,"all_inclusive")),"")</f>
        <v/>
      </c>
      <c r="P38" s="0" t="str">
        <f aca="false">IFERROR(IF(_xlfn.MAXIFS(Documents!$E$2:$E$3674,Documents!$A$2:$A$3674,$A38,Documents!$C$2:$C$3674,"sustainability")=0,"",_xlfn.MAXIFS(Documents!$E$2:$E$3674,Documents!$A$2:$A$3674,$A38,Documents!$C$2:$C$3674,"sustainability")),"")</f>
        <v/>
      </c>
      <c r="Q38" s="0" t="str">
        <f aca="false">IFERROR(IF(_xlfn.MAXIFS(Documents!$E$2:$E$3674,Documents!$A$2:$A$3674,$A38,Documents!$C$2:$C$3674,"calendar")=0,"",_xlfn.MAXIFS(Documents!$E$2:$E$3674,Documents!$A$2:$A$3674,$A38,Documents!$C$2:$C$3674,"calendar")),"")</f>
        <v/>
      </c>
      <c r="R38" s="0" t="str">
        <f aca="false">IFERROR(IF(_xlfn.MAXIFS(Documents!$E$2:$E$3674,Documents!$A$2:$A$3674,$A38,Documents!$C$2:$C$3674,"brochure")=0,"",_xlfn.MAXIFS(Documents!$E$2:$E$3674,Documents!$A$2:$A$3674,$A38,Documents!$C$2:$C$3674,"brochure")),"")</f>
        <v/>
      </c>
      <c r="S38" s="0" t="str">
        <f aca="false">IFERROR(IF(_xlfn.MAXIFS(Documents!$E$2:$E$3674,Documents!$A$2:$A$3674,$A38,Documents!$C$2:$C$3674,"press_kit")=0,"",_xlfn.MAXIFS(Documents!$E$2:$E$3674,Documents!$A$2:$A$3674,$A38,Documents!$C$2:$C$3674,"press_kit")),"")</f>
        <v/>
      </c>
      <c r="T38" s="0" t="str">
        <f aca="false">IFERROR(IF(_xlfn.MAXIFS(Documents!$E$2:$E$3674,Documents!$A$2:$A$3674,$A38,Documents!$C$2:$C$3674,"other")=0,"",_xlfn.MAXIFS(Documents!$E$2:$E$3674,Documents!$A$2:$A$3674,$A38,Documents!$C$2:$C$3674,"other")),"")</f>
        <v/>
      </c>
      <c r="U38" s="0" t="str">
        <f aca="false">IFERROR(IF(_xlfn.MAXIFS(Documents!$E$2:$E$3674,Documents!$A$2:$A$3674,$A38,Documents!$C$2:$C$3674,"obsolete")=0,"",_xlfn.MAXIFS(Documents!$E$2:$E$3674,Documents!$A$2:$A$3674,$A38,Documents!$C$2:$C$3674,"obsolete")),"")</f>
        <v/>
      </c>
      <c r="V38" s="0" t="n">
        <f aca="false">COUNTIFS(Documents!$A$2:$A$3674,$A38)</f>
        <v>2</v>
      </c>
      <c r="W38" s="0" t="n">
        <f aca="false">COUNTIFS(Documents!$A$2:$A$3674,$A38,Documents!$R$2:$R$3674,"current")</f>
        <v>0</v>
      </c>
      <c r="X38" s="0" t="str">
        <f aca="false">HYPERLINK("https://www.neoscapesmaldives.com/wp-content/uploads/The-Ritz-Carlton-Maldives-Factsheet.pdf","2021_The-Ritz-Carlton-Maldives-Factsheet")</f>
        <v>2021_The-Ritz-Carlton-Maldives-Factsheet</v>
      </c>
      <c r="Y38" s="0" t="s">
        <v>36</v>
      </c>
    </row>
    <row r="39" customFormat="false" ht="15" hidden="false" customHeight="false" outlineLevel="0" collapsed="false">
      <c r="A39" s="0" t="n">
        <v>38</v>
      </c>
      <c r="B39" s="0" t="s">
        <v>80</v>
      </c>
      <c r="C39" s="0" t="s">
        <v>32</v>
      </c>
      <c r="D39" s="0" t="n">
        <f aca="false">IFERROR(IF(_xlfn.MAXIFS(Documents!$E$2:$E$3674,Documents!$A$2:$A$3674,$A39,Documents!$C$2:$C$3674,"factsheet")=0,"",_xlfn.MAXIFS(Documents!$E$2:$E$3674,Documents!$A$2:$A$3674,$A39,Documents!$C$2:$C$3674,"factsheet")),"")</f>
        <v>2026</v>
      </c>
      <c r="E39" s="0" t="n">
        <f aca="false">IFERROR(IF(_xlfn.MAXIFS(Documents!$E$2:$E$3674,Documents!$A$2:$A$3674,$A39,Documents!$C$2:$C$3674,"wedding")=0,"",_xlfn.MAXIFS(Documents!$E$2:$E$3674,Documents!$A$2:$A$3674,$A39,Documents!$C$2:$C$3674,"wedding")),"")</f>
        <v>2025</v>
      </c>
      <c r="F39" s="0" t="str">
        <f aca="false">IFERROR(IF(_xlfn.MAXIFS(Documents!$E$2:$E$3674,Documents!$A$2:$A$3674,$A39,Documents!$C$2:$C$3674,"events")=0,"",_xlfn.MAXIFS(Documents!$E$2:$E$3674,Documents!$A$2:$A$3674,$A39,Documents!$C$2:$C$3674,"events")),"")</f>
        <v/>
      </c>
      <c r="G39" s="0" t="n">
        <f aca="false">IFERROR(IF(_xlfn.MAXIFS(Documents!$E$2:$E$3674,Documents!$A$2:$A$3674,$A39,Documents!$C$2:$C$3674,"map")=0,"",_xlfn.MAXIFS(Documents!$E$2:$E$3674,Documents!$A$2:$A$3674,$A39,Documents!$C$2:$C$3674,"map")),"")</f>
        <v>2026</v>
      </c>
      <c r="H39" s="0" t="n">
        <f aca="false">IFERROR(IF(_xlfn.MAXIFS(Documents!$E$2:$E$3674,Documents!$A$2:$A$3674,$A39,Documents!$C$2:$C$3674,"dive_map")=0,"",_xlfn.MAXIFS(Documents!$E$2:$E$3674,Documents!$A$2:$A$3674,$A39,Documents!$C$2:$C$3674,"dive_map")),"")</f>
        <v>2026</v>
      </c>
      <c r="I39" s="0" t="n">
        <f aca="false">IFERROR(IF(_xlfn.MAXIFS(Documents!$E$2:$E$3674,Documents!$A$2:$A$3674,$A39,Documents!$C$2:$C$3674,"spa_menu")=0,"",_xlfn.MAXIFS(Documents!$E$2:$E$3674,Documents!$A$2:$A$3674,$A39,Documents!$C$2:$C$3674,"spa_menu")),"")</f>
        <v>2025</v>
      </c>
      <c r="J39" s="0" t="n">
        <f aca="false">IFERROR(IF(_xlfn.MAXIFS(Documents!$E$2:$E$3674,Documents!$A$2:$A$3674,$A39,Documents!$C$2:$C$3674,"dining_menu")=0,"",_xlfn.MAXIFS(Documents!$E$2:$E$3674,Documents!$A$2:$A$3674,$A39,Documents!$C$2:$C$3674,"dining_menu")),"")</f>
        <v>2024</v>
      </c>
      <c r="K39" s="0" t="n">
        <f aca="false">IFERROR(IF(_xlfn.MAXIFS(Documents!$E$2:$E$3674,Documents!$A$2:$A$3674,$A39,Documents!$C$2:$C$3674,"dive_prices")=0,"",_xlfn.MAXIFS(Documents!$E$2:$E$3674,Documents!$A$2:$A$3674,$A39,Documents!$C$2:$C$3674,"dive_prices")),"")</f>
        <v>2026</v>
      </c>
      <c r="L39" s="0" t="n">
        <f aca="false">IFERROR(IF(_xlfn.MAXIFS(Documents!$E$2:$E$3674,Documents!$A$2:$A$3674,$A39,Documents!$C$2:$C$3674,"excursions")=0,"",_xlfn.MAXIFS(Documents!$E$2:$E$3674,Documents!$A$2:$A$3674,$A39,Documents!$C$2:$C$3674,"excursions")),"")</f>
        <v>2026</v>
      </c>
      <c r="M39" s="0" t="str">
        <f aca="false">IFERROR(IF(_xlfn.MAXIFS(Documents!$E$2:$E$3674,Documents!$A$2:$A$3674,$A39,Documents!$C$2:$C$3674,"kids")=0,"",_xlfn.MAXIFS(Documents!$E$2:$E$3674,Documents!$A$2:$A$3674,$A39,Documents!$C$2:$C$3674,"kids")),"")</f>
        <v/>
      </c>
      <c r="N39" s="0" t="n">
        <f aca="false">IFERROR(IF(_xlfn.MAXIFS(Documents!$E$2:$E$3674,Documents!$A$2:$A$3674,$A39,Documents!$C$2:$C$3674,"villa_plans")=0,"",_xlfn.MAXIFS(Documents!$E$2:$E$3674,Documents!$A$2:$A$3674,$A39,Documents!$C$2:$C$3674,"villa_plans")),"")</f>
        <v>2025</v>
      </c>
      <c r="O39" s="0" t="n">
        <f aca="false">IFERROR(IF(_xlfn.MAXIFS(Documents!$E$2:$E$3674,Documents!$A$2:$A$3674,$A39,Documents!$C$2:$C$3674,"all_inclusive")=0,"",_xlfn.MAXIFS(Documents!$E$2:$E$3674,Documents!$A$2:$A$3674,$A39,Documents!$C$2:$C$3674,"all_inclusive")),"")</f>
        <v>2026</v>
      </c>
      <c r="P39" s="0" t="n">
        <f aca="false">IFERROR(IF(_xlfn.MAXIFS(Documents!$E$2:$E$3674,Documents!$A$2:$A$3674,$A39,Documents!$C$2:$C$3674,"sustainability")=0,"",_xlfn.MAXIFS(Documents!$E$2:$E$3674,Documents!$A$2:$A$3674,$A39,Documents!$C$2:$C$3674,"sustainability")),"")</f>
        <v>2026</v>
      </c>
      <c r="Q39" s="0" t="n">
        <f aca="false">IFERROR(IF(_xlfn.MAXIFS(Documents!$E$2:$E$3674,Documents!$A$2:$A$3674,$A39,Documents!$C$2:$C$3674,"calendar")=0,"",_xlfn.MAXIFS(Documents!$E$2:$E$3674,Documents!$A$2:$A$3674,$A39,Documents!$C$2:$C$3674,"calendar")),"")</f>
        <v>2026</v>
      </c>
      <c r="R39" s="0" t="n">
        <f aca="false">IFERROR(IF(_xlfn.MAXIFS(Documents!$E$2:$E$3674,Documents!$A$2:$A$3674,$A39,Documents!$C$2:$C$3674,"brochure")=0,"",_xlfn.MAXIFS(Documents!$E$2:$E$3674,Documents!$A$2:$A$3674,$A39,Documents!$C$2:$C$3674,"brochure")),"")</f>
        <v>2025</v>
      </c>
      <c r="S39" s="0" t="str">
        <f aca="false">IFERROR(IF(_xlfn.MAXIFS(Documents!$E$2:$E$3674,Documents!$A$2:$A$3674,$A39,Documents!$C$2:$C$3674,"press_kit")=0,"",_xlfn.MAXIFS(Documents!$E$2:$E$3674,Documents!$A$2:$A$3674,$A39,Documents!$C$2:$C$3674,"press_kit")),"")</f>
        <v/>
      </c>
      <c r="T39" s="0" t="n">
        <f aca="false">IFERROR(IF(_xlfn.MAXIFS(Documents!$E$2:$E$3674,Documents!$A$2:$A$3674,$A39,Documents!$C$2:$C$3674,"other")=0,"",_xlfn.MAXIFS(Documents!$E$2:$E$3674,Documents!$A$2:$A$3674,$A39,Documents!$C$2:$C$3674,"other")),"")</f>
        <v>2022</v>
      </c>
      <c r="U39" s="0" t="str">
        <f aca="false">IFERROR(IF(_xlfn.MAXIFS(Documents!$E$2:$E$3674,Documents!$A$2:$A$3674,$A39,Documents!$C$2:$C$3674,"obsolete")=0,"",_xlfn.MAXIFS(Documents!$E$2:$E$3674,Documents!$A$2:$A$3674,$A39,Documents!$C$2:$C$3674,"obsolete")),"")</f>
        <v/>
      </c>
      <c r="V39" s="0" t="n">
        <f aca="false">COUNTIFS(Documents!$A$2:$A$3674,$A39)</f>
        <v>54</v>
      </c>
      <c r="W39" s="0" t="n">
        <f aca="false">COUNTIFS(Documents!$A$2:$A$3674,$A39,Documents!$R$2:$R$3674,"current")</f>
        <v>34</v>
      </c>
      <c r="X39" s="0" t="str">
        <f aca="false">HYPERLINK("https://veligandu.com/wp-content/uploads/2025/06/Factsheet-W25-26S26Ver17062025.pdf","2026_Factsheet-W25-26S26Ver17062025.pdf")</f>
        <v>2026_Factsheet-W25-26S26Ver17062025.pdf</v>
      </c>
      <c r="Y39" s="0" t="s">
        <v>34</v>
      </c>
      <c r="Z39" s="0" t="s">
        <v>81</v>
      </c>
    </row>
    <row r="40" customFormat="false" ht="15" hidden="false" customHeight="false" outlineLevel="0" collapsed="false">
      <c r="A40" s="0" t="n">
        <v>39</v>
      </c>
      <c r="B40" s="0" t="s">
        <v>82</v>
      </c>
      <c r="C40" s="0" t="s">
        <v>27</v>
      </c>
      <c r="D40" s="0" t="n">
        <f aca="false">IFERROR(IF(_xlfn.MAXIFS(Documents!$E$2:$E$3674,Documents!$A$2:$A$3674,$A40,Documents!$C$2:$C$3674,"factsheet")=0,"",_xlfn.MAXIFS(Documents!$E$2:$E$3674,Documents!$A$2:$A$3674,$A40,Documents!$C$2:$C$3674,"factsheet")),"")</f>
        <v>2018</v>
      </c>
      <c r="E40" s="0" t="str">
        <f aca="false">IFERROR(IF(_xlfn.MAXIFS(Documents!$E$2:$E$3674,Documents!$A$2:$A$3674,$A40,Documents!$C$2:$C$3674,"wedding")=0,"",_xlfn.MAXIFS(Documents!$E$2:$E$3674,Documents!$A$2:$A$3674,$A40,Documents!$C$2:$C$3674,"wedding")),"")</f>
        <v/>
      </c>
      <c r="F40" s="0" t="str">
        <f aca="false">IFERROR(IF(_xlfn.MAXIFS(Documents!$E$2:$E$3674,Documents!$A$2:$A$3674,$A40,Documents!$C$2:$C$3674,"events")=0,"",_xlfn.MAXIFS(Documents!$E$2:$E$3674,Documents!$A$2:$A$3674,$A40,Documents!$C$2:$C$3674,"events")),"")</f>
        <v/>
      </c>
      <c r="G40" s="0" t="n">
        <f aca="false">IFERROR(IF(_xlfn.MAXIFS(Documents!$E$2:$E$3674,Documents!$A$2:$A$3674,$A40,Documents!$C$2:$C$3674,"map")=0,"",_xlfn.MAXIFS(Documents!$E$2:$E$3674,Documents!$A$2:$A$3674,$A40,Documents!$C$2:$C$3674,"map")),"")</f>
        <v>2019</v>
      </c>
      <c r="H40" s="0" t="str">
        <f aca="false">IFERROR(IF(_xlfn.MAXIFS(Documents!$E$2:$E$3674,Documents!$A$2:$A$3674,$A40,Documents!$C$2:$C$3674,"dive_map")=0,"",_xlfn.MAXIFS(Documents!$E$2:$E$3674,Documents!$A$2:$A$3674,$A40,Documents!$C$2:$C$3674,"dive_map")),"")</f>
        <v/>
      </c>
      <c r="I40" s="0" t="str">
        <f aca="false">IFERROR(IF(_xlfn.MAXIFS(Documents!$E$2:$E$3674,Documents!$A$2:$A$3674,$A40,Documents!$C$2:$C$3674,"spa_menu")=0,"",_xlfn.MAXIFS(Documents!$E$2:$E$3674,Documents!$A$2:$A$3674,$A40,Documents!$C$2:$C$3674,"spa_menu")),"")</f>
        <v/>
      </c>
      <c r="J40" s="0" t="str">
        <f aca="false">IFERROR(IF(_xlfn.MAXIFS(Documents!$E$2:$E$3674,Documents!$A$2:$A$3674,$A40,Documents!$C$2:$C$3674,"dining_menu")=0,"",_xlfn.MAXIFS(Documents!$E$2:$E$3674,Documents!$A$2:$A$3674,$A40,Documents!$C$2:$C$3674,"dining_menu")),"")</f>
        <v/>
      </c>
      <c r="K40" s="0" t="str">
        <f aca="false">IFERROR(IF(_xlfn.MAXIFS(Documents!$E$2:$E$3674,Documents!$A$2:$A$3674,$A40,Documents!$C$2:$C$3674,"dive_prices")=0,"",_xlfn.MAXIFS(Documents!$E$2:$E$3674,Documents!$A$2:$A$3674,$A40,Documents!$C$2:$C$3674,"dive_prices")),"")</f>
        <v/>
      </c>
      <c r="L40" s="0" t="str">
        <f aca="false">IFERROR(IF(_xlfn.MAXIFS(Documents!$E$2:$E$3674,Documents!$A$2:$A$3674,$A40,Documents!$C$2:$C$3674,"excursions")=0,"",_xlfn.MAXIFS(Documents!$E$2:$E$3674,Documents!$A$2:$A$3674,$A40,Documents!$C$2:$C$3674,"excursions")),"")</f>
        <v/>
      </c>
      <c r="M40" s="0" t="str">
        <f aca="false">IFERROR(IF(_xlfn.MAXIFS(Documents!$E$2:$E$3674,Documents!$A$2:$A$3674,$A40,Documents!$C$2:$C$3674,"kids")=0,"",_xlfn.MAXIFS(Documents!$E$2:$E$3674,Documents!$A$2:$A$3674,$A40,Documents!$C$2:$C$3674,"kids")),"")</f>
        <v/>
      </c>
      <c r="N40" s="0" t="str">
        <f aca="false">IFERROR(IF(_xlfn.MAXIFS(Documents!$E$2:$E$3674,Documents!$A$2:$A$3674,$A40,Documents!$C$2:$C$3674,"villa_plans")=0,"",_xlfn.MAXIFS(Documents!$E$2:$E$3674,Documents!$A$2:$A$3674,$A40,Documents!$C$2:$C$3674,"villa_plans")),"")</f>
        <v/>
      </c>
      <c r="O40" s="0" t="str">
        <f aca="false">IFERROR(IF(_xlfn.MAXIFS(Documents!$E$2:$E$3674,Documents!$A$2:$A$3674,$A40,Documents!$C$2:$C$3674,"all_inclusive")=0,"",_xlfn.MAXIFS(Documents!$E$2:$E$3674,Documents!$A$2:$A$3674,$A40,Documents!$C$2:$C$3674,"all_inclusive")),"")</f>
        <v/>
      </c>
      <c r="P40" s="0" t="str">
        <f aca="false">IFERROR(IF(_xlfn.MAXIFS(Documents!$E$2:$E$3674,Documents!$A$2:$A$3674,$A40,Documents!$C$2:$C$3674,"sustainability")=0,"",_xlfn.MAXIFS(Documents!$E$2:$E$3674,Documents!$A$2:$A$3674,$A40,Documents!$C$2:$C$3674,"sustainability")),"")</f>
        <v/>
      </c>
      <c r="Q40" s="0" t="str">
        <f aca="false">IFERROR(IF(_xlfn.MAXIFS(Documents!$E$2:$E$3674,Documents!$A$2:$A$3674,$A40,Documents!$C$2:$C$3674,"calendar")=0,"",_xlfn.MAXIFS(Documents!$E$2:$E$3674,Documents!$A$2:$A$3674,$A40,Documents!$C$2:$C$3674,"calendar")),"")</f>
        <v/>
      </c>
      <c r="R40" s="0" t="str">
        <f aca="false">IFERROR(IF(_xlfn.MAXIFS(Documents!$E$2:$E$3674,Documents!$A$2:$A$3674,$A40,Documents!$C$2:$C$3674,"brochure")=0,"",_xlfn.MAXIFS(Documents!$E$2:$E$3674,Documents!$A$2:$A$3674,$A40,Documents!$C$2:$C$3674,"brochure")),"")</f>
        <v/>
      </c>
      <c r="S40" s="0" t="str">
        <f aca="false">IFERROR(IF(_xlfn.MAXIFS(Documents!$E$2:$E$3674,Documents!$A$2:$A$3674,$A40,Documents!$C$2:$C$3674,"press_kit")=0,"",_xlfn.MAXIFS(Documents!$E$2:$E$3674,Documents!$A$2:$A$3674,$A40,Documents!$C$2:$C$3674,"press_kit")),"")</f>
        <v/>
      </c>
      <c r="T40" s="0" t="str">
        <f aca="false">IFERROR(IF(_xlfn.MAXIFS(Documents!$E$2:$E$3674,Documents!$A$2:$A$3674,$A40,Documents!$C$2:$C$3674,"other")=0,"",_xlfn.MAXIFS(Documents!$E$2:$E$3674,Documents!$A$2:$A$3674,$A40,Documents!$C$2:$C$3674,"other")),"")</f>
        <v/>
      </c>
      <c r="U40" s="0" t="str">
        <f aca="false">IFERROR(IF(_xlfn.MAXIFS(Documents!$E$2:$E$3674,Documents!$A$2:$A$3674,$A40,Documents!$C$2:$C$3674,"obsolete")=0,"",_xlfn.MAXIFS(Documents!$E$2:$E$3674,Documents!$A$2:$A$3674,$A40,Documents!$C$2:$C$3674,"obsolete")),"")</f>
        <v/>
      </c>
      <c r="V40" s="0" t="n">
        <f aca="false">COUNTIFS(Documents!$A$2:$A$3674,$A40)</f>
        <v>2</v>
      </c>
      <c r="W40" s="0" t="n">
        <f aca="false">COUNTIFS(Documents!$A$2:$A$3674,$A40,Documents!$R$2:$R$3674,"current")</f>
        <v>0</v>
      </c>
      <c r="X40" s="0" t="str">
        <f aca="false">HYPERLINK("https://neoscapesmaldives.com/wp-content/uploads/Amari-Havodda-Factsheet.pdf","2018_Amari-Havodda-Factsheet.pdf")</f>
        <v>2018_Amari-Havodda-Factsheet.pdf</v>
      </c>
      <c r="Y40" s="0" t="s">
        <v>36</v>
      </c>
      <c r="Z40" s="0" t="s">
        <v>83</v>
      </c>
    </row>
    <row r="41" customFormat="false" ht="15" hidden="false" customHeight="false" outlineLevel="0" collapsed="false">
      <c r="A41" s="0" t="n">
        <v>40</v>
      </c>
      <c r="B41" s="0" t="s">
        <v>84</v>
      </c>
      <c r="C41" s="0" t="s">
        <v>27</v>
      </c>
      <c r="D41" s="0" t="n">
        <f aca="false">IFERROR(IF(_xlfn.MAXIFS(Documents!$E$2:$E$3674,Documents!$A$2:$A$3674,$A41,Documents!$C$2:$C$3674,"factsheet")=0,"",_xlfn.MAXIFS(Documents!$E$2:$E$3674,Documents!$A$2:$A$3674,$A41,Documents!$C$2:$C$3674,"factsheet")),"")</f>
        <v>2021</v>
      </c>
      <c r="E41" s="0" t="str">
        <f aca="false">IFERROR(IF(_xlfn.MAXIFS(Documents!$E$2:$E$3674,Documents!$A$2:$A$3674,$A41,Documents!$C$2:$C$3674,"wedding")=0,"",_xlfn.MAXIFS(Documents!$E$2:$E$3674,Documents!$A$2:$A$3674,$A41,Documents!$C$2:$C$3674,"wedding")),"")</f>
        <v/>
      </c>
      <c r="F41" s="0" t="str">
        <f aca="false">IFERROR(IF(_xlfn.MAXIFS(Documents!$E$2:$E$3674,Documents!$A$2:$A$3674,$A41,Documents!$C$2:$C$3674,"events")=0,"",_xlfn.MAXIFS(Documents!$E$2:$E$3674,Documents!$A$2:$A$3674,$A41,Documents!$C$2:$C$3674,"events")),"")</f>
        <v/>
      </c>
      <c r="G41" s="0" t="n">
        <f aca="false">IFERROR(IF(_xlfn.MAXIFS(Documents!$E$2:$E$3674,Documents!$A$2:$A$3674,$A41,Documents!$C$2:$C$3674,"map")=0,"",_xlfn.MAXIFS(Documents!$E$2:$E$3674,Documents!$A$2:$A$3674,$A41,Documents!$C$2:$C$3674,"map")),"")</f>
        <v>2022</v>
      </c>
      <c r="H41" s="0" t="str">
        <f aca="false">IFERROR(IF(_xlfn.MAXIFS(Documents!$E$2:$E$3674,Documents!$A$2:$A$3674,$A41,Documents!$C$2:$C$3674,"dive_map")=0,"",_xlfn.MAXIFS(Documents!$E$2:$E$3674,Documents!$A$2:$A$3674,$A41,Documents!$C$2:$C$3674,"dive_map")),"")</f>
        <v/>
      </c>
      <c r="I41" s="0" t="str">
        <f aca="false">IFERROR(IF(_xlfn.MAXIFS(Documents!$E$2:$E$3674,Documents!$A$2:$A$3674,$A41,Documents!$C$2:$C$3674,"spa_menu")=0,"",_xlfn.MAXIFS(Documents!$E$2:$E$3674,Documents!$A$2:$A$3674,$A41,Documents!$C$2:$C$3674,"spa_menu")),"")</f>
        <v/>
      </c>
      <c r="J41" s="0" t="str">
        <f aca="false">IFERROR(IF(_xlfn.MAXIFS(Documents!$E$2:$E$3674,Documents!$A$2:$A$3674,$A41,Documents!$C$2:$C$3674,"dining_menu")=0,"",_xlfn.MAXIFS(Documents!$E$2:$E$3674,Documents!$A$2:$A$3674,$A41,Documents!$C$2:$C$3674,"dining_menu")),"")</f>
        <v/>
      </c>
      <c r="K41" s="0" t="str">
        <f aca="false">IFERROR(IF(_xlfn.MAXIFS(Documents!$E$2:$E$3674,Documents!$A$2:$A$3674,$A41,Documents!$C$2:$C$3674,"dive_prices")=0,"",_xlfn.MAXIFS(Documents!$E$2:$E$3674,Documents!$A$2:$A$3674,$A41,Documents!$C$2:$C$3674,"dive_prices")),"")</f>
        <v/>
      </c>
      <c r="L41" s="0" t="str">
        <f aca="false">IFERROR(IF(_xlfn.MAXIFS(Documents!$E$2:$E$3674,Documents!$A$2:$A$3674,$A41,Documents!$C$2:$C$3674,"excursions")=0,"",_xlfn.MAXIFS(Documents!$E$2:$E$3674,Documents!$A$2:$A$3674,$A41,Documents!$C$2:$C$3674,"excursions")),"")</f>
        <v/>
      </c>
      <c r="M41" s="0" t="str">
        <f aca="false">IFERROR(IF(_xlfn.MAXIFS(Documents!$E$2:$E$3674,Documents!$A$2:$A$3674,$A41,Documents!$C$2:$C$3674,"kids")=0,"",_xlfn.MAXIFS(Documents!$E$2:$E$3674,Documents!$A$2:$A$3674,$A41,Documents!$C$2:$C$3674,"kids")),"")</f>
        <v/>
      </c>
      <c r="N41" s="0" t="str">
        <f aca="false">IFERROR(IF(_xlfn.MAXIFS(Documents!$E$2:$E$3674,Documents!$A$2:$A$3674,$A41,Documents!$C$2:$C$3674,"villa_plans")=0,"",_xlfn.MAXIFS(Documents!$E$2:$E$3674,Documents!$A$2:$A$3674,$A41,Documents!$C$2:$C$3674,"villa_plans")),"")</f>
        <v/>
      </c>
      <c r="O41" s="0" t="str">
        <f aca="false">IFERROR(IF(_xlfn.MAXIFS(Documents!$E$2:$E$3674,Documents!$A$2:$A$3674,$A41,Documents!$C$2:$C$3674,"all_inclusive")=0,"",_xlfn.MAXIFS(Documents!$E$2:$E$3674,Documents!$A$2:$A$3674,$A41,Documents!$C$2:$C$3674,"all_inclusive")),"")</f>
        <v/>
      </c>
      <c r="P41" s="0" t="str">
        <f aca="false">IFERROR(IF(_xlfn.MAXIFS(Documents!$E$2:$E$3674,Documents!$A$2:$A$3674,$A41,Documents!$C$2:$C$3674,"sustainability")=0,"",_xlfn.MAXIFS(Documents!$E$2:$E$3674,Documents!$A$2:$A$3674,$A41,Documents!$C$2:$C$3674,"sustainability")),"")</f>
        <v/>
      </c>
      <c r="Q41" s="0" t="str">
        <f aca="false">IFERROR(IF(_xlfn.MAXIFS(Documents!$E$2:$E$3674,Documents!$A$2:$A$3674,$A41,Documents!$C$2:$C$3674,"calendar")=0,"",_xlfn.MAXIFS(Documents!$E$2:$E$3674,Documents!$A$2:$A$3674,$A41,Documents!$C$2:$C$3674,"calendar")),"")</f>
        <v/>
      </c>
      <c r="R41" s="0" t="str">
        <f aca="false">IFERROR(IF(_xlfn.MAXIFS(Documents!$E$2:$E$3674,Documents!$A$2:$A$3674,$A41,Documents!$C$2:$C$3674,"brochure")=0,"",_xlfn.MAXIFS(Documents!$E$2:$E$3674,Documents!$A$2:$A$3674,$A41,Documents!$C$2:$C$3674,"brochure")),"")</f>
        <v/>
      </c>
      <c r="S41" s="0" t="str">
        <f aca="false">IFERROR(IF(_xlfn.MAXIFS(Documents!$E$2:$E$3674,Documents!$A$2:$A$3674,$A41,Documents!$C$2:$C$3674,"press_kit")=0,"",_xlfn.MAXIFS(Documents!$E$2:$E$3674,Documents!$A$2:$A$3674,$A41,Documents!$C$2:$C$3674,"press_kit")),"")</f>
        <v/>
      </c>
      <c r="T41" s="0" t="str">
        <f aca="false">IFERROR(IF(_xlfn.MAXIFS(Documents!$E$2:$E$3674,Documents!$A$2:$A$3674,$A41,Documents!$C$2:$C$3674,"other")=0,"",_xlfn.MAXIFS(Documents!$E$2:$E$3674,Documents!$A$2:$A$3674,$A41,Documents!$C$2:$C$3674,"other")),"")</f>
        <v/>
      </c>
      <c r="U41" s="0" t="str">
        <f aca="false">IFERROR(IF(_xlfn.MAXIFS(Documents!$E$2:$E$3674,Documents!$A$2:$A$3674,$A41,Documents!$C$2:$C$3674,"obsolete")=0,"",_xlfn.MAXIFS(Documents!$E$2:$E$3674,Documents!$A$2:$A$3674,$A41,Documents!$C$2:$C$3674,"obsolete")),"")</f>
        <v/>
      </c>
      <c r="V41" s="0" t="n">
        <f aca="false">COUNTIFS(Documents!$A$2:$A$3674,$A41)</f>
        <v>2</v>
      </c>
      <c r="W41" s="0" t="n">
        <f aca="false">COUNTIFS(Documents!$A$2:$A$3674,$A41,Documents!$R$2:$R$3674,"current")</f>
        <v>0</v>
      </c>
      <c r="X41" s="0" t="str">
        <f aca="false">HYPERLINK("https://www.neoscapesmaldives.com/wp-content/uploads/Resort-Factsheet-Le-Meridien-Maldives.pdf","2021_Resort-Factsheet-Le-Meridien-Maldiv")</f>
        <v>2021_Resort-Factsheet-Le-Meridien-Maldiv</v>
      </c>
      <c r="Y41" s="0" t="s">
        <v>36</v>
      </c>
    </row>
    <row r="42" customFormat="false" ht="15" hidden="false" customHeight="false" outlineLevel="0" collapsed="false">
      <c r="A42" s="0" t="n">
        <v>41</v>
      </c>
      <c r="B42" s="0" t="s">
        <v>85</v>
      </c>
      <c r="C42" s="0" t="s">
        <v>42</v>
      </c>
      <c r="D42" s="0" t="n">
        <f aca="false">IFERROR(IF(_xlfn.MAXIFS(Documents!$E$2:$E$3674,Documents!$A$2:$A$3674,$A42,Documents!$C$2:$C$3674,"factsheet")=0,"",_xlfn.MAXIFS(Documents!$E$2:$E$3674,Documents!$A$2:$A$3674,$A42,Documents!$C$2:$C$3674,"factsheet")),"")</f>
        <v>2025</v>
      </c>
      <c r="E42" s="0" t="str">
        <f aca="false">IFERROR(IF(_xlfn.MAXIFS(Documents!$E$2:$E$3674,Documents!$A$2:$A$3674,$A42,Documents!$C$2:$C$3674,"wedding")=0,"",_xlfn.MAXIFS(Documents!$E$2:$E$3674,Documents!$A$2:$A$3674,$A42,Documents!$C$2:$C$3674,"wedding")),"")</f>
        <v/>
      </c>
      <c r="F42" s="0" t="str">
        <f aca="false">IFERROR(IF(_xlfn.MAXIFS(Documents!$E$2:$E$3674,Documents!$A$2:$A$3674,$A42,Documents!$C$2:$C$3674,"events")=0,"",_xlfn.MAXIFS(Documents!$E$2:$E$3674,Documents!$A$2:$A$3674,$A42,Documents!$C$2:$C$3674,"events")),"")</f>
        <v/>
      </c>
      <c r="G42" s="0" t="n">
        <f aca="false">IFERROR(IF(_xlfn.MAXIFS(Documents!$E$2:$E$3674,Documents!$A$2:$A$3674,$A42,Documents!$C$2:$C$3674,"map")=0,"",_xlfn.MAXIFS(Documents!$E$2:$E$3674,Documents!$A$2:$A$3674,$A42,Documents!$C$2:$C$3674,"map")),"")</f>
        <v>2023</v>
      </c>
      <c r="H42" s="0" t="str">
        <f aca="false">IFERROR(IF(_xlfn.MAXIFS(Documents!$E$2:$E$3674,Documents!$A$2:$A$3674,$A42,Documents!$C$2:$C$3674,"dive_map")=0,"",_xlfn.MAXIFS(Documents!$E$2:$E$3674,Documents!$A$2:$A$3674,$A42,Documents!$C$2:$C$3674,"dive_map")),"")</f>
        <v/>
      </c>
      <c r="I42" s="0" t="n">
        <f aca="false">IFERROR(IF(_xlfn.MAXIFS(Documents!$E$2:$E$3674,Documents!$A$2:$A$3674,$A42,Documents!$C$2:$C$3674,"spa_menu")=0,"",_xlfn.MAXIFS(Documents!$E$2:$E$3674,Documents!$A$2:$A$3674,$A42,Documents!$C$2:$C$3674,"spa_menu")),"")</f>
        <v>2022</v>
      </c>
      <c r="J42" s="0" t="str">
        <f aca="false">IFERROR(IF(_xlfn.MAXIFS(Documents!$E$2:$E$3674,Documents!$A$2:$A$3674,$A42,Documents!$C$2:$C$3674,"dining_menu")=0,"",_xlfn.MAXIFS(Documents!$E$2:$E$3674,Documents!$A$2:$A$3674,$A42,Documents!$C$2:$C$3674,"dining_menu")),"")</f>
        <v/>
      </c>
      <c r="K42" s="0" t="str">
        <f aca="false">IFERROR(IF(_xlfn.MAXIFS(Documents!$E$2:$E$3674,Documents!$A$2:$A$3674,$A42,Documents!$C$2:$C$3674,"dive_prices")=0,"",_xlfn.MAXIFS(Documents!$E$2:$E$3674,Documents!$A$2:$A$3674,$A42,Documents!$C$2:$C$3674,"dive_prices")),"")</f>
        <v/>
      </c>
      <c r="L42" s="0" t="str">
        <f aca="false">IFERROR(IF(_xlfn.MAXIFS(Documents!$E$2:$E$3674,Documents!$A$2:$A$3674,$A42,Documents!$C$2:$C$3674,"excursions")=0,"",_xlfn.MAXIFS(Documents!$E$2:$E$3674,Documents!$A$2:$A$3674,$A42,Documents!$C$2:$C$3674,"excursions")),"")</f>
        <v/>
      </c>
      <c r="M42" s="0" t="str">
        <f aca="false">IFERROR(IF(_xlfn.MAXIFS(Documents!$E$2:$E$3674,Documents!$A$2:$A$3674,$A42,Documents!$C$2:$C$3674,"kids")=0,"",_xlfn.MAXIFS(Documents!$E$2:$E$3674,Documents!$A$2:$A$3674,$A42,Documents!$C$2:$C$3674,"kids")),"")</f>
        <v/>
      </c>
      <c r="N42" s="0" t="str">
        <f aca="false">IFERROR(IF(_xlfn.MAXIFS(Documents!$E$2:$E$3674,Documents!$A$2:$A$3674,$A42,Documents!$C$2:$C$3674,"villa_plans")=0,"",_xlfn.MAXIFS(Documents!$E$2:$E$3674,Documents!$A$2:$A$3674,$A42,Documents!$C$2:$C$3674,"villa_plans")),"")</f>
        <v/>
      </c>
      <c r="O42" s="0" t="str">
        <f aca="false">IFERROR(IF(_xlfn.MAXIFS(Documents!$E$2:$E$3674,Documents!$A$2:$A$3674,$A42,Documents!$C$2:$C$3674,"all_inclusive")=0,"",_xlfn.MAXIFS(Documents!$E$2:$E$3674,Documents!$A$2:$A$3674,$A42,Documents!$C$2:$C$3674,"all_inclusive")),"")</f>
        <v/>
      </c>
      <c r="P42" s="0" t="str">
        <f aca="false">IFERROR(IF(_xlfn.MAXIFS(Documents!$E$2:$E$3674,Documents!$A$2:$A$3674,$A42,Documents!$C$2:$C$3674,"sustainability")=0,"",_xlfn.MAXIFS(Documents!$E$2:$E$3674,Documents!$A$2:$A$3674,$A42,Documents!$C$2:$C$3674,"sustainability")),"")</f>
        <v/>
      </c>
      <c r="Q42" s="0" t="str">
        <f aca="false">IFERROR(IF(_xlfn.MAXIFS(Documents!$E$2:$E$3674,Documents!$A$2:$A$3674,$A42,Documents!$C$2:$C$3674,"calendar")=0,"",_xlfn.MAXIFS(Documents!$E$2:$E$3674,Documents!$A$2:$A$3674,$A42,Documents!$C$2:$C$3674,"calendar")),"")</f>
        <v/>
      </c>
      <c r="R42" s="0" t="str">
        <f aca="false">IFERROR(IF(_xlfn.MAXIFS(Documents!$E$2:$E$3674,Documents!$A$2:$A$3674,$A42,Documents!$C$2:$C$3674,"brochure")=0,"",_xlfn.MAXIFS(Documents!$E$2:$E$3674,Documents!$A$2:$A$3674,$A42,Documents!$C$2:$C$3674,"brochure")),"")</f>
        <v/>
      </c>
      <c r="S42" s="0" t="str">
        <f aca="false">IFERROR(IF(_xlfn.MAXIFS(Documents!$E$2:$E$3674,Documents!$A$2:$A$3674,$A42,Documents!$C$2:$C$3674,"press_kit")=0,"",_xlfn.MAXIFS(Documents!$E$2:$E$3674,Documents!$A$2:$A$3674,$A42,Documents!$C$2:$C$3674,"press_kit")),"")</f>
        <v/>
      </c>
      <c r="T42" s="0" t="str">
        <f aca="false">IFERROR(IF(_xlfn.MAXIFS(Documents!$E$2:$E$3674,Documents!$A$2:$A$3674,$A42,Documents!$C$2:$C$3674,"other")=0,"",_xlfn.MAXIFS(Documents!$E$2:$E$3674,Documents!$A$2:$A$3674,$A42,Documents!$C$2:$C$3674,"other")),"")</f>
        <v/>
      </c>
      <c r="U42" s="0" t="str">
        <f aca="false">IFERROR(IF(_xlfn.MAXIFS(Documents!$E$2:$E$3674,Documents!$A$2:$A$3674,$A42,Documents!$C$2:$C$3674,"obsolete")=0,"",_xlfn.MAXIFS(Documents!$E$2:$E$3674,Documents!$A$2:$A$3674,$A42,Documents!$C$2:$C$3674,"obsolete")),"")</f>
        <v/>
      </c>
      <c r="V42" s="0" t="n">
        <f aca="false">COUNTIFS(Documents!$A$2:$A$3674,$A42)</f>
        <v>11</v>
      </c>
      <c r="W42" s="0" t="n">
        <f aca="false">COUNTIFS(Documents!$A$2:$A$3674,$A42,Documents!$R$2:$R$3674,"current")</f>
        <v>1</v>
      </c>
      <c r="X42" s="0" t="str">
        <f aca="false">HYPERLINK("https://www.neoscapesmaldives.com/wp-content/uploads/OZEN-LIFE-MAADHOO-Fact-Sheet-2025.pdf","2025_OZEN-LIFE-MAADHOO-Fact-Sheet-2025.p")</f>
        <v>2025_OZEN-LIFE-MAADHOO-Fact-Sheet-2025.p</v>
      </c>
      <c r="Y42" s="0" t="s">
        <v>36</v>
      </c>
      <c r="Z42" s="0" t="s">
        <v>86</v>
      </c>
    </row>
    <row r="43" customFormat="false" ht="15" hidden="false" customHeight="false" outlineLevel="0" collapsed="false">
      <c r="A43" s="0" t="n">
        <v>42</v>
      </c>
      <c r="B43" s="0" t="s">
        <v>87</v>
      </c>
      <c r="C43" s="0" t="s">
        <v>32</v>
      </c>
      <c r="D43" s="0" t="str">
        <f aca="false">IFERROR(IF(_xlfn.MAXIFS(Documents!$E$2:$E$3674,Documents!$A$2:$A$3674,$A43,Documents!$C$2:$C$3674,"factsheet")=0,"",_xlfn.MAXIFS(Documents!$E$2:$E$3674,Documents!$A$2:$A$3674,$A43,Documents!$C$2:$C$3674,"factsheet")),"")</f>
        <v/>
      </c>
      <c r="E43" s="0" t="str">
        <f aca="false">IFERROR(IF(_xlfn.MAXIFS(Documents!$E$2:$E$3674,Documents!$A$2:$A$3674,$A43,Documents!$C$2:$C$3674,"wedding")=0,"",_xlfn.MAXIFS(Documents!$E$2:$E$3674,Documents!$A$2:$A$3674,$A43,Documents!$C$2:$C$3674,"wedding")),"")</f>
        <v/>
      </c>
      <c r="F43" s="0" t="str">
        <f aca="false">IFERROR(IF(_xlfn.MAXIFS(Documents!$E$2:$E$3674,Documents!$A$2:$A$3674,$A43,Documents!$C$2:$C$3674,"events")=0,"",_xlfn.MAXIFS(Documents!$E$2:$E$3674,Documents!$A$2:$A$3674,$A43,Documents!$C$2:$C$3674,"events")),"")</f>
        <v/>
      </c>
      <c r="G43" s="0" t="str">
        <f aca="false">IFERROR(IF(_xlfn.MAXIFS(Documents!$E$2:$E$3674,Documents!$A$2:$A$3674,$A43,Documents!$C$2:$C$3674,"map")=0,"",_xlfn.MAXIFS(Documents!$E$2:$E$3674,Documents!$A$2:$A$3674,$A43,Documents!$C$2:$C$3674,"map")),"")</f>
        <v/>
      </c>
      <c r="H43" s="0" t="str">
        <f aca="false">IFERROR(IF(_xlfn.MAXIFS(Documents!$E$2:$E$3674,Documents!$A$2:$A$3674,$A43,Documents!$C$2:$C$3674,"dive_map")=0,"",_xlfn.MAXIFS(Documents!$E$2:$E$3674,Documents!$A$2:$A$3674,$A43,Documents!$C$2:$C$3674,"dive_map")),"")</f>
        <v/>
      </c>
      <c r="I43" s="0" t="str">
        <f aca="false">IFERROR(IF(_xlfn.MAXIFS(Documents!$E$2:$E$3674,Documents!$A$2:$A$3674,$A43,Documents!$C$2:$C$3674,"spa_menu")=0,"",_xlfn.MAXIFS(Documents!$E$2:$E$3674,Documents!$A$2:$A$3674,$A43,Documents!$C$2:$C$3674,"spa_menu")),"")</f>
        <v/>
      </c>
      <c r="J43" s="0" t="str">
        <f aca="false">IFERROR(IF(_xlfn.MAXIFS(Documents!$E$2:$E$3674,Documents!$A$2:$A$3674,$A43,Documents!$C$2:$C$3674,"dining_menu")=0,"",_xlfn.MAXIFS(Documents!$E$2:$E$3674,Documents!$A$2:$A$3674,$A43,Documents!$C$2:$C$3674,"dining_menu")),"")</f>
        <v/>
      </c>
      <c r="K43" s="0" t="str">
        <f aca="false">IFERROR(IF(_xlfn.MAXIFS(Documents!$E$2:$E$3674,Documents!$A$2:$A$3674,$A43,Documents!$C$2:$C$3674,"dive_prices")=0,"",_xlfn.MAXIFS(Documents!$E$2:$E$3674,Documents!$A$2:$A$3674,$A43,Documents!$C$2:$C$3674,"dive_prices")),"")</f>
        <v/>
      </c>
      <c r="L43" s="0" t="str">
        <f aca="false">IFERROR(IF(_xlfn.MAXIFS(Documents!$E$2:$E$3674,Documents!$A$2:$A$3674,$A43,Documents!$C$2:$C$3674,"excursions")=0,"",_xlfn.MAXIFS(Documents!$E$2:$E$3674,Documents!$A$2:$A$3674,$A43,Documents!$C$2:$C$3674,"excursions")),"")</f>
        <v/>
      </c>
      <c r="M43" s="0" t="str">
        <f aca="false">IFERROR(IF(_xlfn.MAXIFS(Documents!$E$2:$E$3674,Documents!$A$2:$A$3674,$A43,Documents!$C$2:$C$3674,"kids")=0,"",_xlfn.MAXIFS(Documents!$E$2:$E$3674,Documents!$A$2:$A$3674,$A43,Documents!$C$2:$C$3674,"kids")),"")</f>
        <v/>
      </c>
      <c r="N43" s="0" t="str">
        <f aca="false">IFERROR(IF(_xlfn.MAXIFS(Documents!$E$2:$E$3674,Documents!$A$2:$A$3674,$A43,Documents!$C$2:$C$3674,"villa_plans")=0,"",_xlfn.MAXIFS(Documents!$E$2:$E$3674,Documents!$A$2:$A$3674,$A43,Documents!$C$2:$C$3674,"villa_plans")),"")</f>
        <v/>
      </c>
      <c r="O43" s="0" t="str">
        <f aca="false">IFERROR(IF(_xlfn.MAXIFS(Documents!$E$2:$E$3674,Documents!$A$2:$A$3674,$A43,Documents!$C$2:$C$3674,"all_inclusive")=0,"",_xlfn.MAXIFS(Documents!$E$2:$E$3674,Documents!$A$2:$A$3674,$A43,Documents!$C$2:$C$3674,"all_inclusive")),"")</f>
        <v/>
      </c>
      <c r="P43" s="0" t="str">
        <f aca="false">IFERROR(IF(_xlfn.MAXIFS(Documents!$E$2:$E$3674,Documents!$A$2:$A$3674,$A43,Documents!$C$2:$C$3674,"sustainability")=0,"",_xlfn.MAXIFS(Documents!$E$2:$E$3674,Documents!$A$2:$A$3674,$A43,Documents!$C$2:$C$3674,"sustainability")),"")</f>
        <v/>
      </c>
      <c r="Q43" s="0" t="str">
        <f aca="false">IFERROR(IF(_xlfn.MAXIFS(Documents!$E$2:$E$3674,Documents!$A$2:$A$3674,$A43,Documents!$C$2:$C$3674,"calendar")=0,"",_xlfn.MAXIFS(Documents!$E$2:$E$3674,Documents!$A$2:$A$3674,$A43,Documents!$C$2:$C$3674,"calendar")),"")</f>
        <v/>
      </c>
      <c r="R43" s="0" t="str">
        <f aca="false">IFERROR(IF(_xlfn.MAXIFS(Documents!$E$2:$E$3674,Documents!$A$2:$A$3674,$A43,Documents!$C$2:$C$3674,"brochure")=0,"",_xlfn.MAXIFS(Documents!$E$2:$E$3674,Documents!$A$2:$A$3674,$A43,Documents!$C$2:$C$3674,"brochure")),"")</f>
        <v/>
      </c>
      <c r="S43" s="0" t="str">
        <f aca="false">IFERROR(IF(_xlfn.MAXIFS(Documents!$E$2:$E$3674,Documents!$A$2:$A$3674,$A43,Documents!$C$2:$C$3674,"press_kit")=0,"",_xlfn.MAXIFS(Documents!$E$2:$E$3674,Documents!$A$2:$A$3674,$A43,Documents!$C$2:$C$3674,"press_kit")),"")</f>
        <v/>
      </c>
      <c r="T43" s="0" t="str">
        <f aca="false">IFERROR(IF(_xlfn.MAXIFS(Documents!$E$2:$E$3674,Documents!$A$2:$A$3674,$A43,Documents!$C$2:$C$3674,"other")=0,"",_xlfn.MAXIFS(Documents!$E$2:$E$3674,Documents!$A$2:$A$3674,$A43,Documents!$C$2:$C$3674,"other")),"")</f>
        <v/>
      </c>
      <c r="U43" s="0" t="str">
        <f aca="false">IFERROR(IF(_xlfn.MAXIFS(Documents!$E$2:$E$3674,Documents!$A$2:$A$3674,$A43,Documents!$C$2:$C$3674,"obsolete")=0,"",_xlfn.MAXIFS(Documents!$E$2:$E$3674,Documents!$A$2:$A$3674,$A43,Documents!$C$2:$C$3674,"obsolete")),"")</f>
        <v/>
      </c>
      <c r="V43" s="0" t="n">
        <f aca="false">COUNTIFS(Documents!$A$2:$A$3674,$A43)</f>
        <v>0</v>
      </c>
      <c r="W43" s="0" t="n">
        <f aca="false">COUNTIFS(Documents!$A$2:$A$3674,$A43,Documents!$R$2:$R$3674,"current")</f>
        <v>0</v>
      </c>
      <c r="Y43" s="0" t="s">
        <v>28</v>
      </c>
    </row>
    <row r="44" customFormat="false" ht="15" hidden="false" customHeight="false" outlineLevel="0" collapsed="false">
      <c r="A44" s="0" t="n">
        <v>43</v>
      </c>
      <c r="B44" s="0" t="s">
        <v>88</v>
      </c>
      <c r="C44" s="0" t="s">
        <v>32</v>
      </c>
      <c r="D44" s="0" t="n">
        <f aca="false">IFERROR(IF(_xlfn.MAXIFS(Documents!$E$2:$E$3674,Documents!$A$2:$A$3674,$A44,Documents!$C$2:$C$3674,"factsheet")=0,"",_xlfn.MAXIFS(Documents!$E$2:$E$3674,Documents!$A$2:$A$3674,$A44,Documents!$C$2:$C$3674,"factsheet")),"")</f>
        <v>2025</v>
      </c>
      <c r="E44" s="0" t="n">
        <f aca="false">IFERROR(IF(_xlfn.MAXIFS(Documents!$E$2:$E$3674,Documents!$A$2:$A$3674,$A44,Documents!$C$2:$C$3674,"wedding")=0,"",_xlfn.MAXIFS(Documents!$E$2:$E$3674,Documents!$A$2:$A$3674,$A44,Documents!$C$2:$C$3674,"wedding")),"")</f>
        <v>2024</v>
      </c>
      <c r="F44" s="0" t="str">
        <f aca="false">IFERROR(IF(_xlfn.MAXIFS(Documents!$E$2:$E$3674,Documents!$A$2:$A$3674,$A44,Documents!$C$2:$C$3674,"events")=0,"",_xlfn.MAXIFS(Documents!$E$2:$E$3674,Documents!$A$2:$A$3674,$A44,Documents!$C$2:$C$3674,"events")),"")</f>
        <v/>
      </c>
      <c r="G44" s="0" t="str">
        <f aca="false">IFERROR(IF(_xlfn.MAXIFS(Documents!$E$2:$E$3674,Documents!$A$2:$A$3674,$A44,Documents!$C$2:$C$3674,"map")=0,"",_xlfn.MAXIFS(Documents!$E$2:$E$3674,Documents!$A$2:$A$3674,$A44,Documents!$C$2:$C$3674,"map")),"")</f>
        <v/>
      </c>
      <c r="H44" s="0" t="str">
        <f aca="false">IFERROR(IF(_xlfn.MAXIFS(Documents!$E$2:$E$3674,Documents!$A$2:$A$3674,$A44,Documents!$C$2:$C$3674,"dive_map")=0,"",_xlfn.MAXIFS(Documents!$E$2:$E$3674,Documents!$A$2:$A$3674,$A44,Documents!$C$2:$C$3674,"dive_map")),"")</f>
        <v/>
      </c>
      <c r="I44" s="0" t="n">
        <f aca="false">IFERROR(IF(_xlfn.MAXIFS(Documents!$E$2:$E$3674,Documents!$A$2:$A$3674,$A44,Documents!$C$2:$C$3674,"spa_menu")=0,"",_xlfn.MAXIFS(Documents!$E$2:$E$3674,Documents!$A$2:$A$3674,$A44,Documents!$C$2:$C$3674,"spa_menu")),"")</f>
        <v>2017</v>
      </c>
      <c r="J44" s="0" t="str">
        <f aca="false">IFERROR(IF(_xlfn.MAXIFS(Documents!$E$2:$E$3674,Documents!$A$2:$A$3674,$A44,Documents!$C$2:$C$3674,"dining_menu")=0,"",_xlfn.MAXIFS(Documents!$E$2:$E$3674,Documents!$A$2:$A$3674,$A44,Documents!$C$2:$C$3674,"dining_menu")),"")</f>
        <v/>
      </c>
      <c r="K44" s="0" t="str">
        <f aca="false">IFERROR(IF(_xlfn.MAXIFS(Documents!$E$2:$E$3674,Documents!$A$2:$A$3674,$A44,Documents!$C$2:$C$3674,"dive_prices")=0,"",_xlfn.MAXIFS(Documents!$E$2:$E$3674,Documents!$A$2:$A$3674,$A44,Documents!$C$2:$C$3674,"dive_prices")),"")</f>
        <v/>
      </c>
      <c r="L44" s="0" t="str">
        <f aca="false">IFERROR(IF(_xlfn.MAXIFS(Documents!$E$2:$E$3674,Documents!$A$2:$A$3674,$A44,Documents!$C$2:$C$3674,"excursions")=0,"",_xlfn.MAXIFS(Documents!$E$2:$E$3674,Documents!$A$2:$A$3674,$A44,Documents!$C$2:$C$3674,"excursions")),"")</f>
        <v/>
      </c>
      <c r="M44" s="0" t="str">
        <f aca="false">IFERROR(IF(_xlfn.MAXIFS(Documents!$E$2:$E$3674,Documents!$A$2:$A$3674,$A44,Documents!$C$2:$C$3674,"kids")=0,"",_xlfn.MAXIFS(Documents!$E$2:$E$3674,Documents!$A$2:$A$3674,$A44,Documents!$C$2:$C$3674,"kids")),"")</f>
        <v/>
      </c>
      <c r="N44" s="0" t="n">
        <f aca="false">IFERROR(IF(_xlfn.MAXIFS(Documents!$E$2:$E$3674,Documents!$A$2:$A$3674,$A44,Documents!$C$2:$C$3674,"villa_plans")=0,"",_xlfn.MAXIFS(Documents!$E$2:$E$3674,Documents!$A$2:$A$3674,$A44,Documents!$C$2:$C$3674,"villa_plans")),"")</f>
        <v>2016</v>
      </c>
      <c r="O44" s="0" t="str">
        <f aca="false">IFERROR(IF(_xlfn.MAXIFS(Documents!$E$2:$E$3674,Documents!$A$2:$A$3674,$A44,Documents!$C$2:$C$3674,"all_inclusive")=0,"",_xlfn.MAXIFS(Documents!$E$2:$E$3674,Documents!$A$2:$A$3674,$A44,Documents!$C$2:$C$3674,"all_inclusive")),"")</f>
        <v/>
      </c>
      <c r="P44" s="0" t="str">
        <f aca="false">IFERROR(IF(_xlfn.MAXIFS(Documents!$E$2:$E$3674,Documents!$A$2:$A$3674,$A44,Documents!$C$2:$C$3674,"sustainability")=0,"",_xlfn.MAXIFS(Documents!$E$2:$E$3674,Documents!$A$2:$A$3674,$A44,Documents!$C$2:$C$3674,"sustainability")),"")</f>
        <v/>
      </c>
      <c r="Q44" s="0" t="str">
        <f aca="false">IFERROR(IF(_xlfn.MAXIFS(Documents!$E$2:$E$3674,Documents!$A$2:$A$3674,$A44,Documents!$C$2:$C$3674,"calendar")=0,"",_xlfn.MAXIFS(Documents!$E$2:$E$3674,Documents!$A$2:$A$3674,$A44,Documents!$C$2:$C$3674,"calendar")),"")</f>
        <v/>
      </c>
      <c r="R44" s="0" t="n">
        <f aca="false">IFERROR(IF(_xlfn.MAXIFS(Documents!$E$2:$E$3674,Documents!$A$2:$A$3674,$A44,Documents!$C$2:$C$3674,"brochure")=0,"",_xlfn.MAXIFS(Documents!$E$2:$E$3674,Documents!$A$2:$A$3674,$A44,Documents!$C$2:$C$3674,"brochure")),"")</f>
        <v>2018</v>
      </c>
      <c r="S44" s="0" t="str">
        <f aca="false">IFERROR(IF(_xlfn.MAXIFS(Documents!$E$2:$E$3674,Documents!$A$2:$A$3674,$A44,Documents!$C$2:$C$3674,"press_kit")=0,"",_xlfn.MAXIFS(Documents!$E$2:$E$3674,Documents!$A$2:$A$3674,$A44,Documents!$C$2:$C$3674,"press_kit")),"")</f>
        <v/>
      </c>
      <c r="T44" s="0" t="str">
        <f aca="false">IFERROR(IF(_xlfn.MAXIFS(Documents!$E$2:$E$3674,Documents!$A$2:$A$3674,$A44,Documents!$C$2:$C$3674,"other")=0,"",_xlfn.MAXIFS(Documents!$E$2:$E$3674,Documents!$A$2:$A$3674,$A44,Documents!$C$2:$C$3674,"other")),"")</f>
        <v/>
      </c>
      <c r="U44" s="0" t="str">
        <f aca="false">IFERROR(IF(_xlfn.MAXIFS(Documents!$E$2:$E$3674,Documents!$A$2:$A$3674,$A44,Documents!$C$2:$C$3674,"obsolete")=0,"",_xlfn.MAXIFS(Documents!$E$2:$E$3674,Documents!$A$2:$A$3674,$A44,Documents!$C$2:$C$3674,"obsolete")),"")</f>
        <v/>
      </c>
      <c r="V44" s="0" t="n">
        <f aca="false">COUNTIFS(Documents!$A$2:$A$3674,$A44)</f>
        <v>10</v>
      </c>
      <c r="W44" s="0" t="n">
        <f aca="false">COUNTIFS(Documents!$A$2:$A$3674,$A44,Documents!$R$2:$R$3674,"current")</f>
        <v>1</v>
      </c>
      <c r="X44" s="0" t="str">
        <f aca="false">HYPERLINK("https://dhigufaru.com/app/wp-content/uploads/2026/06/Dhigufaru-Fact-Sheet-English.pdf","2025_Dhigufaru-Fact-Sheet-English.pdf")</f>
        <v>2025_Dhigufaru-Fact-Sheet-English.pdf</v>
      </c>
      <c r="Y44" s="0" t="s">
        <v>34</v>
      </c>
    </row>
    <row r="45" customFormat="false" ht="15" hidden="false" customHeight="false" outlineLevel="0" collapsed="false">
      <c r="A45" s="0" t="n">
        <v>44</v>
      </c>
      <c r="B45" s="0" t="s">
        <v>89</v>
      </c>
      <c r="C45" s="0" t="s">
        <v>32</v>
      </c>
      <c r="D45" s="0" t="str">
        <f aca="false">IFERROR(IF(_xlfn.MAXIFS(Documents!$E$2:$E$3674,Documents!$A$2:$A$3674,$A45,Documents!$C$2:$C$3674,"factsheet")=0,"",_xlfn.MAXIFS(Documents!$E$2:$E$3674,Documents!$A$2:$A$3674,$A45,Documents!$C$2:$C$3674,"factsheet")),"")</f>
        <v/>
      </c>
      <c r="E45" s="0" t="n">
        <f aca="false">IFERROR(IF(_xlfn.MAXIFS(Documents!$E$2:$E$3674,Documents!$A$2:$A$3674,$A45,Documents!$C$2:$C$3674,"wedding")=0,"",_xlfn.MAXIFS(Documents!$E$2:$E$3674,Documents!$A$2:$A$3674,$A45,Documents!$C$2:$C$3674,"wedding")),"")</f>
        <v>2026</v>
      </c>
      <c r="F45" s="0" t="str">
        <f aca="false">IFERROR(IF(_xlfn.MAXIFS(Documents!$E$2:$E$3674,Documents!$A$2:$A$3674,$A45,Documents!$C$2:$C$3674,"events")=0,"",_xlfn.MAXIFS(Documents!$E$2:$E$3674,Documents!$A$2:$A$3674,$A45,Documents!$C$2:$C$3674,"events")),"")</f>
        <v/>
      </c>
      <c r="G45" s="0" t="n">
        <f aca="false">IFERROR(IF(_xlfn.MAXIFS(Documents!$E$2:$E$3674,Documents!$A$2:$A$3674,$A45,Documents!$C$2:$C$3674,"map")=0,"",_xlfn.MAXIFS(Documents!$E$2:$E$3674,Documents!$A$2:$A$3674,$A45,Documents!$C$2:$C$3674,"map")),"")</f>
        <v>2026</v>
      </c>
      <c r="H45" s="0" t="str">
        <f aca="false">IFERROR(IF(_xlfn.MAXIFS(Documents!$E$2:$E$3674,Documents!$A$2:$A$3674,$A45,Documents!$C$2:$C$3674,"dive_map")=0,"",_xlfn.MAXIFS(Documents!$E$2:$E$3674,Documents!$A$2:$A$3674,$A45,Documents!$C$2:$C$3674,"dive_map")),"")</f>
        <v/>
      </c>
      <c r="I45" s="0" t="n">
        <f aca="false">IFERROR(IF(_xlfn.MAXIFS(Documents!$E$2:$E$3674,Documents!$A$2:$A$3674,$A45,Documents!$C$2:$C$3674,"spa_menu")=0,"",_xlfn.MAXIFS(Documents!$E$2:$E$3674,Documents!$A$2:$A$3674,$A45,Documents!$C$2:$C$3674,"spa_menu")),"")</f>
        <v>2026</v>
      </c>
      <c r="J45" s="0" t="n">
        <f aca="false">IFERROR(IF(_xlfn.MAXIFS(Documents!$E$2:$E$3674,Documents!$A$2:$A$3674,$A45,Documents!$C$2:$C$3674,"dining_menu")=0,"",_xlfn.MAXIFS(Documents!$E$2:$E$3674,Documents!$A$2:$A$3674,$A45,Documents!$C$2:$C$3674,"dining_menu")),"")</f>
        <v>2026</v>
      </c>
      <c r="K45" s="0" t="str">
        <f aca="false">IFERROR(IF(_xlfn.MAXIFS(Documents!$E$2:$E$3674,Documents!$A$2:$A$3674,$A45,Documents!$C$2:$C$3674,"dive_prices")=0,"",_xlfn.MAXIFS(Documents!$E$2:$E$3674,Documents!$A$2:$A$3674,$A45,Documents!$C$2:$C$3674,"dive_prices")),"")</f>
        <v/>
      </c>
      <c r="L45" s="0" t="str">
        <f aca="false">IFERROR(IF(_xlfn.MAXIFS(Documents!$E$2:$E$3674,Documents!$A$2:$A$3674,$A45,Documents!$C$2:$C$3674,"excursions")=0,"",_xlfn.MAXIFS(Documents!$E$2:$E$3674,Documents!$A$2:$A$3674,$A45,Documents!$C$2:$C$3674,"excursions")),"")</f>
        <v/>
      </c>
      <c r="M45" s="0" t="str">
        <f aca="false">IFERROR(IF(_xlfn.MAXIFS(Documents!$E$2:$E$3674,Documents!$A$2:$A$3674,$A45,Documents!$C$2:$C$3674,"kids")=0,"",_xlfn.MAXIFS(Documents!$E$2:$E$3674,Documents!$A$2:$A$3674,$A45,Documents!$C$2:$C$3674,"kids")),"")</f>
        <v/>
      </c>
      <c r="N45" s="0" t="str">
        <f aca="false">IFERROR(IF(_xlfn.MAXIFS(Documents!$E$2:$E$3674,Documents!$A$2:$A$3674,$A45,Documents!$C$2:$C$3674,"villa_plans")=0,"",_xlfn.MAXIFS(Documents!$E$2:$E$3674,Documents!$A$2:$A$3674,$A45,Documents!$C$2:$C$3674,"villa_plans")),"")</f>
        <v/>
      </c>
      <c r="O45" s="0" t="str">
        <f aca="false">IFERROR(IF(_xlfn.MAXIFS(Documents!$E$2:$E$3674,Documents!$A$2:$A$3674,$A45,Documents!$C$2:$C$3674,"all_inclusive")=0,"",_xlfn.MAXIFS(Documents!$E$2:$E$3674,Documents!$A$2:$A$3674,$A45,Documents!$C$2:$C$3674,"all_inclusive")),"")</f>
        <v/>
      </c>
      <c r="P45" s="0" t="n">
        <f aca="false">IFERROR(IF(_xlfn.MAXIFS(Documents!$E$2:$E$3674,Documents!$A$2:$A$3674,$A45,Documents!$C$2:$C$3674,"sustainability")=0,"",_xlfn.MAXIFS(Documents!$E$2:$E$3674,Documents!$A$2:$A$3674,$A45,Documents!$C$2:$C$3674,"sustainability")),"")</f>
        <v>2024</v>
      </c>
      <c r="Q45" s="0" t="str">
        <f aca="false">IFERROR(IF(_xlfn.MAXIFS(Documents!$E$2:$E$3674,Documents!$A$2:$A$3674,$A45,Documents!$C$2:$C$3674,"calendar")=0,"",_xlfn.MAXIFS(Documents!$E$2:$E$3674,Documents!$A$2:$A$3674,$A45,Documents!$C$2:$C$3674,"calendar")),"")</f>
        <v/>
      </c>
      <c r="R45" s="0" t="n">
        <f aca="false">IFERROR(IF(_xlfn.MAXIFS(Documents!$E$2:$E$3674,Documents!$A$2:$A$3674,$A45,Documents!$C$2:$C$3674,"brochure")=0,"",_xlfn.MAXIFS(Documents!$E$2:$E$3674,Documents!$A$2:$A$3674,$A45,Documents!$C$2:$C$3674,"brochure")),"")</f>
        <v>2025</v>
      </c>
      <c r="S45" s="0" t="str">
        <f aca="false">IFERROR(IF(_xlfn.MAXIFS(Documents!$E$2:$E$3674,Documents!$A$2:$A$3674,$A45,Documents!$C$2:$C$3674,"press_kit")=0,"",_xlfn.MAXIFS(Documents!$E$2:$E$3674,Documents!$A$2:$A$3674,$A45,Documents!$C$2:$C$3674,"press_kit")),"")</f>
        <v/>
      </c>
      <c r="T45" s="0" t="n">
        <f aca="false">IFERROR(IF(_xlfn.MAXIFS(Documents!$E$2:$E$3674,Documents!$A$2:$A$3674,$A45,Documents!$C$2:$C$3674,"other")=0,"",_xlfn.MAXIFS(Documents!$E$2:$E$3674,Documents!$A$2:$A$3674,$A45,Documents!$C$2:$C$3674,"other")),"")</f>
        <v>2026</v>
      </c>
      <c r="U45" s="0" t="str">
        <f aca="false">IFERROR(IF(_xlfn.MAXIFS(Documents!$E$2:$E$3674,Documents!$A$2:$A$3674,$A45,Documents!$C$2:$C$3674,"obsolete")=0,"",_xlfn.MAXIFS(Documents!$E$2:$E$3674,Documents!$A$2:$A$3674,$A45,Documents!$C$2:$C$3674,"obsolete")),"")</f>
        <v/>
      </c>
      <c r="V45" s="0" t="n">
        <f aca="false">COUNTIFS(Documents!$A$2:$A$3674,$A45)</f>
        <v>41</v>
      </c>
      <c r="W45" s="0" t="n">
        <f aca="false">COUNTIFS(Documents!$A$2:$A$3674,$A45,Documents!$R$2:$R$3674,"current")</f>
        <v>25</v>
      </c>
      <c r="Y45" s="0" t="s">
        <v>47</v>
      </c>
      <c r="Z45" s="0" t="s">
        <v>90</v>
      </c>
    </row>
    <row r="46" customFormat="false" ht="15" hidden="false" customHeight="false" outlineLevel="0" collapsed="false">
      <c r="A46" s="0" t="n">
        <v>45</v>
      </c>
      <c r="B46" s="0" t="s">
        <v>91</v>
      </c>
      <c r="C46" s="0" t="s">
        <v>32</v>
      </c>
      <c r="D46" s="0" t="n">
        <f aca="false">IFERROR(IF(_xlfn.MAXIFS(Documents!$E$2:$E$3674,Documents!$A$2:$A$3674,$A46,Documents!$C$2:$C$3674,"factsheet")=0,"",_xlfn.MAXIFS(Documents!$E$2:$E$3674,Documents!$A$2:$A$3674,$A46,Documents!$C$2:$C$3674,"factsheet")),"")</f>
        <v>2025</v>
      </c>
      <c r="E46" s="0" t="str">
        <f aca="false">IFERROR(IF(_xlfn.MAXIFS(Documents!$E$2:$E$3674,Documents!$A$2:$A$3674,$A46,Documents!$C$2:$C$3674,"wedding")=0,"",_xlfn.MAXIFS(Documents!$E$2:$E$3674,Documents!$A$2:$A$3674,$A46,Documents!$C$2:$C$3674,"wedding")),"")</f>
        <v/>
      </c>
      <c r="F46" s="0" t="n">
        <f aca="false">IFERROR(IF(_xlfn.MAXIFS(Documents!$E$2:$E$3674,Documents!$A$2:$A$3674,$A46,Documents!$C$2:$C$3674,"events")=0,"",_xlfn.MAXIFS(Documents!$E$2:$E$3674,Documents!$A$2:$A$3674,$A46,Documents!$C$2:$C$3674,"events")),"")</f>
        <v>2026</v>
      </c>
      <c r="G46" s="0" t="n">
        <f aca="false">IFERROR(IF(_xlfn.MAXIFS(Documents!$E$2:$E$3674,Documents!$A$2:$A$3674,$A46,Documents!$C$2:$C$3674,"map")=0,"",_xlfn.MAXIFS(Documents!$E$2:$E$3674,Documents!$A$2:$A$3674,$A46,Documents!$C$2:$C$3674,"map")),"")</f>
        <v>2026</v>
      </c>
      <c r="H46" s="0" t="str">
        <f aca="false">IFERROR(IF(_xlfn.MAXIFS(Documents!$E$2:$E$3674,Documents!$A$2:$A$3674,$A46,Documents!$C$2:$C$3674,"dive_map")=0,"",_xlfn.MAXIFS(Documents!$E$2:$E$3674,Documents!$A$2:$A$3674,$A46,Documents!$C$2:$C$3674,"dive_map")),"")</f>
        <v/>
      </c>
      <c r="I46" s="0" t="n">
        <f aca="false">IFERROR(IF(_xlfn.MAXIFS(Documents!$E$2:$E$3674,Documents!$A$2:$A$3674,$A46,Documents!$C$2:$C$3674,"spa_menu")=0,"",_xlfn.MAXIFS(Documents!$E$2:$E$3674,Documents!$A$2:$A$3674,$A46,Documents!$C$2:$C$3674,"spa_menu")),"")</f>
        <v>2025</v>
      </c>
      <c r="J46" s="0" t="n">
        <f aca="false">IFERROR(IF(_xlfn.MAXIFS(Documents!$E$2:$E$3674,Documents!$A$2:$A$3674,$A46,Documents!$C$2:$C$3674,"dining_menu")=0,"",_xlfn.MAXIFS(Documents!$E$2:$E$3674,Documents!$A$2:$A$3674,$A46,Documents!$C$2:$C$3674,"dining_menu")),"")</f>
        <v>2026</v>
      </c>
      <c r="K46" s="0" t="n">
        <f aca="false">IFERROR(IF(_xlfn.MAXIFS(Documents!$E$2:$E$3674,Documents!$A$2:$A$3674,$A46,Documents!$C$2:$C$3674,"dive_prices")=0,"",_xlfn.MAXIFS(Documents!$E$2:$E$3674,Documents!$A$2:$A$3674,$A46,Documents!$C$2:$C$3674,"dive_prices")),"")</f>
        <v>2026</v>
      </c>
      <c r="L46" s="0" t="n">
        <f aca="false">IFERROR(IF(_xlfn.MAXIFS(Documents!$E$2:$E$3674,Documents!$A$2:$A$3674,$A46,Documents!$C$2:$C$3674,"excursions")=0,"",_xlfn.MAXIFS(Documents!$E$2:$E$3674,Documents!$A$2:$A$3674,$A46,Documents!$C$2:$C$3674,"excursions")),"")</f>
        <v>2026</v>
      </c>
      <c r="M46" s="0" t="n">
        <f aca="false">IFERROR(IF(_xlfn.MAXIFS(Documents!$E$2:$E$3674,Documents!$A$2:$A$3674,$A46,Documents!$C$2:$C$3674,"kids")=0,"",_xlfn.MAXIFS(Documents!$E$2:$E$3674,Documents!$A$2:$A$3674,$A46,Documents!$C$2:$C$3674,"kids")),"")</f>
        <v>2026</v>
      </c>
      <c r="N46" s="0" t="n">
        <f aca="false">IFERROR(IF(_xlfn.MAXIFS(Documents!$E$2:$E$3674,Documents!$A$2:$A$3674,$A46,Documents!$C$2:$C$3674,"villa_plans")=0,"",_xlfn.MAXIFS(Documents!$E$2:$E$3674,Documents!$A$2:$A$3674,$A46,Documents!$C$2:$C$3674,"villa_plans")),"")</f>
        <v>2025</v>
      </c>
      <c r="O46" s="0" t="n">
        <f aca="false">IFERROR(IF(_xlfn.MAXIFS(Documents!$E$2:$E$3674,Documents!$A$2:$A$3674,$A46,Documents!$C$2:$C$3674,"all_inclusive")=0,"",_xlfn.MAXIFS(Documents!$E$2:$E$3674,Documents!$A$2:$A$3674,$A46,Documents!$C$2:$C$3674,"all_inclusive")),"")</f>
        <v>2026</v>
      </c>
      <c r="P46" s="0" t="n">
        <f aca="false">IFERROR(IF(_xlfn.MAXIFS(Documents!$E$2:$E$3674,Documents!$A$2:$A$3674,$A46,Documents!$C$2:$C$3674,"sustainability")=0,"",_xlfn.MAXIFS(Documents!$E$2:$E$3674,Documents!$A$2:$A$3674,$A46,Documents!$C$2:$C$3674,"sustainability")),"")</f>
        <v>2024</v>
      </c>
      <c r="Q46" s="0" t="n">
        <f aca="false">IFERROR(IF(_xlfn.MAXIFS(Documents!$E$2:$E$3674,Documents!$A$2:$A$3674,$A46,Documents!$C$2:$C$3674,"calendar")=0,"",_xlfn.MAXIFS(Documents!$E$2:$E$3674,Documents!$A$2:$A$3674,$A46,Documents!$C$2:$C$3674,"calendar")),"")</f>
        <v>2026</v>
      </c>
      <c r="R46" s="0" t="str">
        <f aca="false">IFERROR(IF(_xlfn.MAXIFS(Documents!$E$2:$E$3674,Documents!$A$2:$A$3674,$A46,Documents!$C$2:$C$3674,"brochure")=0,"",_xlfn.MAXIFS(Documents!$E$2:$E$3674,Documents!$A$2:$A$3674,$A46,Documents!$C$2:$C$3674,"brochure")),"")</f>
        <v/>
      </c>
      <c r="S46" s="0" t="str">
        <f aca="false">IFERROR(IF(_xlfn.MAXIFS(Documents!$E$2:$E$3674,Documents!$A$2:$A$3674,$A46,Documents!$C$2:$C$3674,"press_kit")=0,"",_xlfn.MAXIFS(Documents!$E$2:$E$3674,Documents!$A$2:$A$3674,$A46,Documents!$C$2:$C$3674,"press_kit")),"")</f>
        <v/>
      </c>
      <c r="T46" s="0" t="n">
        <f aca="false">IFERROR(IF(_xlfn.MAXIFS(Documents!$E$2:$E$3674,Documents!$A$2:$A$3674,$A46,Documents!$C$2:$C$3674,"other")=0,"",_xlfn.MAXIFS(Documents!$E$2:$E$3674,Documents!$A$2:$A$3674,$A46,Documents!$C$2:$C$3674,"other")),"")</f>
        <v>2026</v>
      </c>
      <c r="U46" s="0" t="str">
        <f aca="false">IFERROR(IF(_xlfn.MAXIFS(Documents!$E$2:$E$3674,Documents!$A$2:$A$3674,$A46,Documents!$C$2:$C$3674,"obsolete")=0,"",_xlfn.MAXIFS(Documents!$E$2:$E$3674,Documents!$A$2:$A$3674,$A46,Documents!$C$2:$C$3674,"obsolete")),"")</f>
        <v/>
      </c>
      <c r="V46" s="0" t="n">
        <f aca="false">COUNTIFS(Documents!$A$2:$A$3674,$A46)</f>
        <v>72</v>
      </c>
      <c r="W46" s="0" t="n">
        <f aca="false">COUNTIFS(Documents!$A$2:$A$3674,$A46,Documents!$R$2:$R$3674,"current")</f>
        <v>65</v>
      </c>
      <c r="X46" s="0" t="str">
        <f aca="false">HYPERLINK("https://www.saiihotels.com/wp-content/uploads/2025/10/SAii-Lagoon-Maldives-Factsheet-2025.pdf","2025_SAii-Lagoon-Maldives-Factsheet-2025")</f>
        <v>2025_SAii-Lagoon-Maldives-Factsheet-2025</v>
      </c>
      <c r="Y46" s="0" t="s">
        <v>92</v>
      </c>
      <c r="Z46" s="0" t="s">
        <v>93</v>
      </c>
    </row>
    <row r="47" customFormat="false" ht="15" hidden="false" customHeight="false" outlineLevel="0" collapsed="false">
      <c r="A47" s="0" t="n">
        <v>46</v>
      </c>
      <c r="B47" s="0" t="s">
        <v>94</v>
      </c>
      <c r="C47" s="0" t="s">
        <v>32</v>
      </c>
      <c r="D47" s="0" t="n">
        <f aca="false">IFERROR(IF(_xlfn.MAXIFS(Documents!$E$2:$E$3674,Documents!$A$2:$A$3674,$A47,Documents!$C$2:$C$3674,"factsheet")=0,"",_xlfn.MAXIFS(Documents!$E$2:$E$3674,Documents!$A$2:$A$3674,$A47,Documents!$C$2:$C$3674,"factsheet")),"")</f>
        <v>2025</v>
      </c>
      <c r="E47" s="0" t="n">
        <f aca="false">IFERROR(IF(_xlfn.MAXIFS(Documents!$E$2:$E$3674,Documents!$A$2:$A$3674,$A47,Documents!$C$2:$C$3674,"wedding")=0,"",_xlfn.MAXIFS(Documents!$E$2:$E$3674,Documents!$A$2:$A$3674,$A47,Documents!$C$2:$C$3674,"wedding")),"")</f>
        <v>2026</v>
      </c>
      <c r="F47" s="0" t="n">
        <f aca="false">IFERROR(IF(_xlfn.MAXIFS(Documents!$E$2:$E$3674,Documents!$A$2:$A$3674,$A47,Documents!$C$2:$C$3674,"events")=0,"",_xlfn.MAXIFS(Documents!$E$2:$E$3674,Documents!$A$2:$A$3674,$A47,Documents!$C$2:$C$3674,"events")),"")</f>
        <v>2026</v>
      </c>
      <c r="G47" s="0" t="n">
        <f aca="false">IFERROR(IF(_xlfn.MAXIFS(Documents!$E$2:$E$3674,Documents!$A$2:$A$3674,$A47,Documents!$C$2:$C$3674,"map")=0,"",_xlfn.MAXIFS(Documents!$E$2:$E$3674,Documents!$A$2:$A$3674,$A47,Documents!$C$2:$C$3674,"map")),"")</f>
        <v>2026</v>
      </c>
      <c r="H47" s="0" t="str">
        <f aca="false">IFERROR(IF(_xlfn.MAXIFS(Documents!$E$2:$E$3674,Documents!$A$2:$A$3674,$A47,Documents!$C$2:$C$3674,"dive_map")=0,"",_xlfn.MAXIFS(Documents!$E$2:$E$3674,Documents!$A$2:$A$3674,$A47,Documents!$C$2:$C$3674,"dive_map")),"")</f>
        <v/>
      </c>
      <c r="I47" s="0" t="n">
        <f aca="false">IFERROR(IF(_xlfn.MAXIFS(Documents!$E$2:$E$3674,Documents!$A$2:$A$3674,$A47,Documents!$C$2:$C$3674,"spa_menu")=0,"",_xlfn.MAXIFS(Documents!$E$2:$E$3674,Documents!$A$2:$A$3674,$A47,Documents!$C$2:$C$3674,"spa_menu")),"")</f>
        <v>2026</v>
      </c>
      <c r="J47" s="0" t="n">
        <f aca="false">IFERROR(IF(_xlfn.MAXIFS(Documents!$E$2:$E$3674,Documents!$A$2:$A$3674,$A47,Documents!$C$2:$C$3674,"dining_menu")=0,"",_xlfn.MAXIFS(Documents!$E$2:$E$3674,Documents!$A$2:$A$3674,$A47,Documents!$C$2:$C$3674,"dining_menu")),"")</f>
        <v>2026</v>
      </c>
      <c r="K47" s="0" t="str">
        <f aca="false">IFERROR(IF(_xlfn.MAXIFS(Documents!$E$2:$E$3674,Documents!$A$2:$A$3674,$A47,Documents!$C$2:$C$3674,"dive_prices")=0,"",_xlfn.MAXIFS(Documents!$E$2:$E$3674,Documents!$A$2:$A$3674,$A47,Documents!$C$2:$C$3674,"dive_prices")),"")</f>
        <v/>
      </c>
      <c r="L47" s="0" t="n">
        <f aca="false">IFERROR(IF(_xlfn.MAXIFS(Documents!$E$2:$E$3674,Documents!$A$2:$A$3674,$A47,Documents!$C$2:$C$3674,"excursions")=0,"",_xlfn.MAXIFS(Documents!$E$2:$E$3674,Documents!$A$2:$A$3674,$A47,Documents!$C$2:$C$3674,"excursions")),"")</f>
        <v>2026</v>
      </c>
      <c r="M47" s="0" t="str">
        <f aca="false">IFERROR(IF(_xlfn.MAXIFS(Documents!$E$2:$E$3674,Documents!$A$2:$A$3674,$A47,Documents!$C$2:$C$3674,"kids")=0,"",_xlfn.MAXIFS(Documents!$E$2:$E$3674,Documents!$A$2:$A$3674,$A47,Documents!$C$2:$C$3674,"kids")),"")</f>
        <v/>
      </c>
      <c r="N47" s="0" t="str">
        <f aca="false">IFERROR(IF(_xlfn.MAXIFS(Documents!$E$2:$E$3674,Documents!$A$2:$A$3674,$A47,Documents!$C$2:$C$3674,"villa_plans")=0,"",_xlfn.MAXIFS(Documents!$E$2:$E$3674,Documents!$A$2:$A$3674,$A47,Documents!$C$2:$C$3674,"villa_plans")),"")</f>
        <v/>
      </c>
      <c r="O47" s="0" t="n">
        <f aca="false">IFERROR(IF(_xlfn.MAXIFS(Documents!$E$2:$E$3674,Documents!$A$2:$A$3674,$A47,Documents!$C$2:$C$3674,"all_inclusive")=0,"",_xlfn.MAXIFS(Documents!$E$2:$E$3674,Documents!$A$2:$A$3674,$A47,Documents!$C$2:$C$3674,"all_inclusive")),"")</f>
        <v>2026</v>
      </c>
      <c r="P47" s="0" t="n">
        <f aca="false">IFERROR(IF(_xlfn.MAXIFS(Documents!$E$2:$E$3674,Documents!$A$2:$A$3674,$A47,Documents!$C$2:$C$3674,"sustainability")=0,"",_xlfn.MAXIFS(Documents!$E$2:$E$3674,Documents!$A$2:$A$3674,$A47,Documents!$C$2:$C$3674,"sustainability")),"")</f>
        <v>2025</v>
      </c>
      <c r="Q47" s="0" t="n">
        <f aca="false">IFERROR(IF(_xlfn.MAXIFS(Documents!$E$2:$E$3674,Documents!$A$2:$A$3674,$A47,Documents!$C$2:$C$3674,"calendar")=0,"",_xlfn.MAXIFS(Documents!$E$2:$E$3674,Documents!$A$2:$A$3674,$A47,Documents!$C$2:$C$3674,"calendar")),"")</f>
        <v>2026</v>
      </c>
      <c r="R47" s="0" t="str">
        <f aca="false">IFERROR(IF(_xlfn.MAXIFS(Documents!$E$2:$E$3674,Documents!$A$2:$A$3674,$A47,Documents!$C$2:$C$3674,"brochure")=0,"",_xlfn.MAXIFS(Documents!$E$2:$E$3674,Documents!$A$2:$A$3674,$A47,Documents!$C$2:$C$3674,"brochure")),"")</f>
        <v/>
      </c>
      <c r="S47" s="0" t="n">
        <f aca="false">IFERROR(IF(_xlfn.MAXIFS(Documents!$E$2:$E$3674,Documents!$A$2:$A$3674,$A47,Documents!$C$2:$C$3674,"press_kit")=0,"",_xlfn.MAXIFS(Documents!$E$2:$E$3674,Documents!$A$2:$A$3674,$A47,Documents!$C$2:$C$3674,"press_kit")),"")</f>
        <v>2026</v>
      </c>
      <c r="T47" s="0" t="str">
        <f aca="false">IFERROR(IF(_xlfn.MAXIFS(Documents!$E$2:$E$3674,Documents!$A$2:$A$3674,$A47,Documents!$C$2:$C$3674,"other")=0,"",_xlfn.MAXIFS(Documents!$E$2:$E$3674,Documents!$A$2:$A$3674,$A47,Documents!$C$2:$C$3674,"other")),"")</f>
        <v/>
      </c>
      <c r="U47" s="0" t="str">
        <f aca="false">IFERROR(IF(_xlfn.MAXIFS(Documents!$E$2:$E$3674,Documents!$A$2:$A$3674,$A47,Documents!$C$2:$C$3674,"obsolete")=0,"",_xlfn.MAXIFS(Documents!$E$2:$E$3674,Documents!$A$2:$A$3674,$A47,Documents!$C$2:$C$3674,"obsolete")),"")</f>
        <v/>
      </c>
      <c r="V47" s="0" t="n">
        <f aca="false">COUNTIFS(Documents!$A$2:$A$3674,$A47)</f>
        <v>53</v>
      </c>
      <c r="W47" s="0" t="n">
        <f aca="false">COUNTIFS(Documents!$A$2:$A$3674,$A47,Documents!$R$2:$R$3674,"current")</f>
        <v>49</v>
      </c>
      <c r="X47" s="0" t="str">
        <f aca="false">HYPERLINK("https://www.neoscapesmaldives.com/wp-content/uploads/SO-Maldives-Factsheet_Eng.pdf","2025_SO-Maldives-Factsheet_Eng.pdf")</f>
        <v>2025_SO-Maldives-Factsheet_Eng.pdf</v>
      </c>
    </row>
    <row r="48" customFormat="false" ht="15" hidden="false" customHeight="false" outlineLevel="0" collapsed="false">
      <c r="A48" s="0" t="n">
        <v>47</v>
      </c>
      <c r="B48" s="0" t="s">
        <v>95</v>
      </c>
      <c r="C48" s="0" t="s">
        <v>42</v>
      </c>
      <c r="D48" s="0" t="str">
        <f aca="false">IFERROR(IF(_xlfn.MAXIFS(Documents!$E$2:$E$3674,Documents!$A$2:$A$3674,$A48,Documents!$C$2:$C$3674,"factsheet")=0,"",_xlfn.MAXIFS(Documents!$E$2:$E$3674,Documents!$A$2:$A$3674,$A48,Documents!$C$2:$C$3674,"factsheet")),"")</f>
        <v/>
      </c>
      <c r="E48" s="0" t="str">
        <f aca="false">IFERROR(IF(_xlfn.MAXIFS(Documents!$E$2:$E$3674,Documents!$A$2:$A$3674,$A48,Documents!$C$2:$C$3674,"wedding")=0,"",_xlfn.MAXIFS(Documents!$E$2:$E$3674,Documents!$A$2:$A$3674,$A48,Documents!$C$2:$C$3674,"wedding")),"")</f>
        <v/>
      </c>
      <c r="F48" s="0" t="str">
        <f aca="false">IFERROR(IF(_xlfn.MAXIFS(Documents!$E$2:$E$3674,Documents!$A$2:$A$3674,$A48,Documents!$C$2:$C$3674,"events")=0,"",_xlfn.MAXIFS(Documents!$E$2:$E$3674,Documents!$A$2:$A$3674,$A48,Documents!$C$2:$C$3674,"events")),"")</f>
        <v/>
      </c>
      <c r="G48" s="0" t="str">
        <f aca="false">IFERROR(IF(_xlfn.MAXIFS(Documents!$E$2:$E$3674,Documents!$A$2:$A$3674,$A48,Documents!$C$2:$C$3674,"map")=0,"",_xlfn.MAXIFS(Documents!$E$2:$E$3674,Documents!$A$2:$A$3674,$A48,Documents!$C$2:$C$3674,"map")),"")</f>
        <v/>
      </c>
      <c r="H48" s="0" t="str">
        <f aca="false">IFERROR(IF(_xlfn.MAXIFS(Documents!$E$2:$E$3674,Documents!$A$2:$A$3674,$A48,Documents!$C$2:$C$3674,"dive_map")=0,"",_xlfn.MAXIFS(Documents!$E$2:$E$3674,Documents!$A$2:$A$3674,$A48,Documents!$C$2:$C$3674,"dive_map")),"")</f>
        <v/>
      </c>
      <c r="I48" s="0" t="str">
        <f aca="false">IFERROR(IF(_xlfn.MAXIFS(Documents!$E$2:$E$3674,Documents!$A$2:$A$3674,$A48,Documents!$C$2:$C$3674,"spa_menu")=0,"",_xlfn.MAXIFS(Documents!$E$2:$E$3674,Documents!$A$2:$A$3674,$A48,Documents!$C$2:$C$3674,"spa_menu")),"")</f>
        <v/>
      </c>
      <c r="J48" s="0" t="str">
        <f aca="false">IFERROR(IF(_xlfn.MAXIFS(Documents!$E$2:$E$3674,Documents!$A$2:$A$3674,$A48,Documents!$C$2:$C$3674,"dining_menu")=0,"",_xlfn.MAXIFS(Documents!$E$2:$E$3674,Documents!$A$2:$A$3674,$A48,Documents!$C$2:$C$3674,"dining_menu")),"")</f>
        <v/>
      </c>
      <c r="K48" s="0" t="str">
        <f aca="false">IFERROR(IF(_xlfn.MAXIFS(Documents!$E$2:$E$3674,Documents!$A$2:$A$3674,$A48,Documents!$C$2:$C$3674,"dive_prices")=0,"",_xlfn.MAXIFS(Documents!$E$2:$E$3674,Documents!$A$2:$A$3674,$A48,Documents!$C$2:$C$3674,"dive_prices")),"")</f>
        <v/>
      </c>
      <c r="L48" s="0" t="str">
        <f aca="false">IFERROR(IF(_xlfn.MAXIFS(Documents!$E$2:$E$3674,Documents!$A$2:$A$3674,$A48,Documents!$C$2:$C$3674,"excursions")=0,"",_xlfn.MAXIFS(Documents!$E$2:$E$3674,Documents!$A$2:$A$3674,$A48,Documents!$C$2:$C$3674,"excursions")),"")</f>
        <v/>
      </c>
      <c r="M48" s="0" t="str">
        <f aca="false">IFERROR(IF(_xlfn.MAXIFS(Documents!$E$2:$E$3674,Documents!$A$2:$A$3674,$A48,Documents!$C$2:$C$3674,"kids")=0,"",_xlfn.MAXIFS(Documents!$E$2:$E$3674,Documents!$A$2:$A$3674,$A48,Documents!$C$2:$C$3674,"kids")),"")</f>
        <v/>
      </c>
      <c r="N48" s="0" t="str">
        <f aca="false">IFERROR(IF(_xlfn.MAXIFS(Documents!$E$2:$E$3674,Documents!$A$2:$A$3674,$A48,Documents!$C$2:$C$3674,"villa_plans")=0,"",_xlfn.MAXIFS(Documents!$E$2:$E$3674,Documents!$A$2:$A$3674,$A48,Documents!$C$2:$C$3674,"villa_plans")),"")</f>
        <v/>
      </c>
      <c r="O48" s="0" t="str">
        <f aca="false">IFERROR(IF(_xlfn.MAXIFS(Documents!$E$2:$E$3674,Documents!$A$2:$A$3674,$A48,Documents!$C$2:$C$3674,"all_inclusive")=0,"",_xlfn.MAXIFS(Documents!$E$2:$E$3674,Documents!$A$2:$A$3674,$A48,Documents!$C$2:$C$3674,"all_inclusive")),"")</f>
        <v/>
      </c>
      <c r="P48" s="0" t="str">
        <f aca="false">IFERROR(IF(_xlfn.MAXIFS(Documents!$E$2:$E$3674,Documents!$A$2:$A$3674,$A48,Documents!$C$2:$C$3674,"sustainability")=0,"",_xlfn.MAXIFS(Documents!$E$2:$E$3674,Documents!$A$2:$A$3674,$A48,Documents!$C$2:$C$3674,"sustainability")),"")</f>
        <v/>
      </c>
      <c r="Q48" s="0" t="str">
        <f aca="false">IFERROR(IF(_xlfn.MAXIFS(Documents!$E$2:$E$3674,Documents!$A$2:$A$3674,$A48,Documents!$C$2:$C$3674,"calendar")=0,"",_xlfn.MAXIFS(Documents!$E$2:$E$3674,Documents!$A$2:$A$3674,$A48,Documents!$C$2:$C$3674,"calendar")),"")</f>
        <v/>
      </c>
      <c r="R48" s="0" t="str">
        <f aca="false">IFERROR(IF(_xlfn.MAXIFS(Documents!$E$2:$E$3674,Documents!$A$2:$A$3674,$A48,Documents!$C$2:$C$3674,"brochure")=0,"",_xlfn.MAXIFS(Documents!$E$2:$E$3674,Documents!$A$2:$A$3674,$A48,Documents!$C$2:$C$3674,"brochure")),"")</f>
        <v/>
      </c>
      <c r="S48" s="0" t="str">
        <f aca="false">IFERROR(IF(_xlfn.MAXIFS(Documents!$E$2:$E$3674,Documents!$A$2:$A$3674,$A48,Documents!$C$2:$C$3674,"press_kit")=0,"",_xlfn.MAXIFS(Documents!$E$2:$E$3674,Documents!$A$2:$A$3674,$A48,Documents!$C$2:$C$3674,"press_kit")),"")</f>
        <v/>
      </c>
      <c r="T48" s="0" t="str">
        <f aca="false">IFERROR(IF(_xlfn.MAXIFS(Documents!$E$2:$E$3674,Documents!$A$2:$A$3674,$A48,Documents!$C$2:$C$3674,"other")=0,"",_xlfn.MAXIFS(Documents!$E$2:$E$3674,Documents!$A$2:$A$3674,$A48,Documents!$C$2:$C$3674,"other")),"")</f>
        <v/>
      </c>
      <c r="U48" s="0" t="str">
        <f aca="false">IFERROR(IF(_xlfn.MAXIFS(Documents!$E$2:$E$3674,Documents!$A$2:$A$3674,$A48,Documents!$C$2:$C$3674,"obsolete")=0,"",_xlfn.MAXIFS(Documents!$E$2:$E$3674,Documents!$A$2:$A$3674,$A48,Documents!$C$2:$C$3674,"obsolete")),"")</f>
        <v/>
      </c>
      <c r="V48" s="0" t="n">
        <f aca="false">COUNTIFS(Documents!$A$2:$A$3674,$A48)</f>
        <v>0</v>
      </c>
      <c r="W48" s="0" t="n">
        <f aca="false">COUNTIFS(Documents!$A$2:$A$3674,$A48,Documents!$R$2:$R$3674,"current")</f>
        <v>0</v>
      </c>
      <c r="Y48" s="0" t="s">
        <v>28</v>
      </c>
    </row>
    <row r="49" customFormat="false" ht="15" hidden="false" customHeight="false" outlineLevel="0" collapsed="false">
      <c r="A49" s="0" t="n">
        <v>48</v>
      </c>
      <c r="B49" s="0" t="s">
        <v>96</v>
      </c>
      <c r="C49" s="0" t="s">
        <v>42</v>
      </c>
      <c r="D49" s="0" t="n">
        <f aca="false">IFERROR(IF(_xlfn.MAXIFS(Documents!$E$2:$E$3674,Documents!$A$2:$A$3674,$A49,Documents!$C$2:$C$3674,"factsheet")=0,"",_xlfn.MAXIFS(Documents!$E$2:$E$3674,Documents!$A$2:$A$3674,$A49,Documents!$C$2:$C$3674,"factsheet")),"")</f>
        <v>2026</v>
      </c>
      <c r="E49" s="0" t="str">
        <f aca="false">IFERROR(IF(_xlfn.MAXIFS(Documents!$E$2:$E$3674,Documents!$A$2:$A$3674,$A49,Documents!$C$2:$C$3674,"wedding")=0,"",_xlfn.MAXIFS(Documents!$E$2:$E$3674,Documents!$A$2:$A$3674,$A49,Documents!$C$2:$C$3674,"wedding")),"")</f>
        <v/>
      </c>
      <c r="F49" s="0" t="str">
        <f aca="false">IFERROR(IF(_xlfn.MAXIFS(Documents!$E$2:$E$3674,Documents!$A$2:$A$3674,$A49,Documents!$C$2:$C$3674,"events")=0,"",_xlfn.MAXIFS(Documents!$E$2:$E$3674,Documents!$A$2:$A$3674,$A49,Documents!$C$2:$C$3674,"events")),"")</f>
        <v/>
      </c>
      <c r="G49" s="0" t="n">
        <f aca="false">IFERROR(IF(_xlfn.MAXIFS(Documents!$E$2:$E$3674,Documents!$A$2:$A$3674,$A49,Documents!$C$2:$C$3674,"map")=0,"",_xlfn.MAXIFS(Documents!$E$2:$E$3674,Documents!$A$2:$A$3674,$A49,Documents!$C$2:$C$3674,"map")),"")</f>
        <v>2024</v>
      </c>
      <c r="H49" s="0" t="str">
        <f aca="false">IFERROR(IF(_xlfn.MAXIFS(Documents!$E$2:$E$3674,Documents!$A$2:$A$3674,$A49,Documents!$C$2:$C$3674,"dive_map")=0,"",_xlfn.MAXIFS(Documents!$E$2:$E$3674,Documents!$A$2:$A$3674,$A49,Documents!$C$2:$C$3674,"dive_map")),"")</f>
        <v/>
      </c>
      <c r="I49" s="0" t="str">
        <f aca="false">IFERROR(IF(_xlfn.MAXIFS(Documents!$E$2:$E$3674,Documents!$A$2:$A$3674,$A49,Documents!$C$2:$C$3674,"spa_menu")=0,"",_xlfn.MAXIFS(Documents!$E$2:$E$3674,Documents!$A$2:$A$3674,$A49,Documents!$C$2:$C$3674,"spa_menu")),"")</f>
        <v/>
      </c>
      <c r="J49" s="0" t="str">
        <f aca="false">IFERROR(IF(_xlfn.MAXIFS(Documents!$E$2:$E$3674,Documents!$A$2:$A$3674,$A49,Documents!$C$2:$C$3674,"dining_menu")=0,"",_xlfn.MAXIFS(Documents!$E$2:$E$3674,Documents!$A$2:$A$3674,$A49,Documents!$C$2:$C$3674,"dining_menu")),"")</f>
        <v/>
      </c>
      <c r="K49" s="0" t="str">
        <f aca="false">IFERROR(IF(_xlfn.MAXIFS(Documents!$E$2:$E$3674,Documents!$A$2:$A$3674,$A49,Documents!$C$2:$C$3674,"dive_prices")=0,"",_xlfn.MAXIFS(Documents!$E$2:$E$3674,Documents!$A$2:$A$3674,$A49,Documents!$C$2:$C$3674,"dive_prices")),"")</f>
        <v/>
      </c>
      <c r="L49" s="0" t="str">
        <f aca="false">IFERROR(IF(_xlfn.MAXIFS(Documents!$E$2:$E$3674,Documents!$A$2:$A$3674,$A49,Documents!$C$2:$C$3674,"excursions")=0,"",_xlfn.MAXIFS(Documents!$E$2:$E$3674,Documents!$A$2:$A$3674,$A49,Documents!$C$2:$C$3674,"excursions")),"")</f>
        <v/>
      </c>
      <c r="M49" s="0" t="str">
        <f aca="false">IFERROR(IF(_xlfn.MAXIFS(Documents!$E$2:$E$3674,Documents!$A$2:$A$3674,$A49,Documents!$C$2:$C$3674,"kids")=0,"",_xlfn.MAXIFS(Documents!$E$2:$E$3674,Documents!$A$2:$A$3674,$A49,Documents!$C$2:$C$3674,"kids")),"")</f>
        <v/>
      </c>
      <c r="N49" s="0" t="str">
        <f aca="false">IFERROR(IF(_xlfn.MAXIFS(Documents!$E$2:$E$3674,Documents!$A$2:$A$3674,$A49,Documents!$C$2:$C$3674,"villa_plans")=0,"",_xlfn.MAXIFS(Documents!$E$2:$E$3674,Documents!$A$2:$A$3674,$A49,Documents!$C$2:$C$3674,"villa_plans")),"")</f>
        <v/>
      </c>
      <c r="O49" s="0" t="str">
        <f aca="false">IFERROR(IF(_xlfn.MAXIFS(Documents!$E$2:$E$3674,Documents!$A$2:$A$3674,$A49,Documents!$C$2:$C$3674,"all_inclusive")=0,"",_xlfn.MAXIFS(Documents!$E$2:$E$3674,Documents!$A$2:$A$3674,$A49,Documents!$C$2:$C$3674,"all_inclusive")),"")</f>
        <v/>
      </c>
      <c r="P49" s="0" t="str">
        <f aca="false">IFERROR(IF(_xlfn.MAXIFS(Documents!$E$2:$E$3674,Documents!$A$2:$A$3674,$A49,Documents!$C$2:$C$3674,"sustainability")=0,"",_xlfn.MAXIFS(Documents!$E$2:$E$3674,Documents!$A$2:$A$3674,$A49,Documents!$C$2:$C$3674,"sustainability")),"")</f>
        <v/>
      </c>
      <c r="Q49" s="0" t="n">
        <f aca="false">IFERROR(IF(_xlfn.MAXIFS(Documents!$E$2:$E$3674,Documents!$A$2:$A$3674,$A49,Documents!$C$2:$C$3674,"calendar")=0,"",_xlfn.MAXIFS(Documents!$E$2:$E$3674,Documents!$A$2:$A$3674,$A49,Documents!$C$2:$C$3674,"calendar")),"")</f>
        <v>2026</v>
      </c>
      <c r="R49" s="0" t="str">
        <f aca="false">IFERROR(IF(_xlfn.MAXIFS(Documents!$E$2:$E$3674,Documents!$A$2:$A$3674,$A49,Documents!$C$2:$C$3674,"brochure")=0,"",_xlfn.MAXIFS(Documents!$E$2:$E$3674,Documents!$A$2:$A$3674,$A49,Documents!$C$2:$C$3674,"brochure")),"")</f>
        <v/>
      </c>
      <c r="S49" s="0" t="str">
        <f aca="false">IFERROR(IF(_xlfn.MAXIFS(Documents!$E$2:$E$3674,Documents!$A$2:$A$3674,$A49,Documents!$C$2:$C$3674,"press_kit")=0,"",_xlfn.MAXIFS(Documents!$E$2:$E$3674,Documents!$A$2:$A$3674,$A49,Documents!$C$2:$C$3674,"press_kit")),"")</f>
        <v/>
      </c>
      <c r="T49" s="0" t="str">
        <f aca="false">IFERROR(IF(_xlfn.MAXIFS(Documents!$E$2:$E$3674,Documents!$A$2:$A$3674,$A49,Documents!$C$2:$C$3674,"other")=0,"",_xlfn.MAXIFS(Documents!$E$2:$E$3674,Documents!$A$2:$A$3674,$A49,Documents!$C$2:$C$3674,"other")),"")</f>
        <v/>
      </c>
      <c r="U49" s="0" t="str">
        <f aca="false">IFERROR(IF(_xlfn.MAXIFS(Documents!$E$2:$E$3674,Documents!$A$2:$A$3674,$A49,Documents!$C$2:$C$3674,"obsolete")=0,"",_xlfn.MAXIFS(Documents!$E$2:$E$3674,Documents!$A$2:$A$3674,$A49,Documents!$C$2:$C$3674,"obsolete")),"")</f>
        <v/>
      </c>
      <c r="V49" s="0" t="n">
        <f aca="false">COUNTIFS(Documents!$A$2:$A$3674,$A49)</f>
        <v>6</v>
      </c>
      <c r="W49" s="0" t="n">
        <f aca="false">COUNTIFS(Documents!$A$2:$A$3674,$A49,Documents!$R$2:$R$3674,"current")</f>
        <v>3</v>
      </c>
      <c r="X49" s="0" t="str">
        <f aca="false">HYPERLINK("https://www.neoscapesmaldives.com/wp-content/uploads/New-Dusit-Thani-Maldives-Property-Fact-Sheet-1.pdf","2026_New-Dusit-Thani-Maldives-Property-F")</f>
        <v>2026_New-Dusit-Thani-Maldives-Property-F</v>
      </c>
      <c r="Y49" s="0" t="s">
        <v>36</v>
      </c>
    </row>
    <row r="50" customFormat="false" ht="15" hidden="false" customHeight="false" outlineLevel="0" collapsed="false">
      <c r="A50" s="0" t="n">
        <v>49</v>
      </c>
      <c r="B50" s="0" t="s">
        <v>97</v>
      </c>
      <c r="C50" s="0" t="s">
        <v>32</v>
      </c>
      <c r="D50" s="0" t="n">
        <f aca="false">IFERROR(IF(_xlfn.MAXIFS(Documents!$E$2:$E$3674,Documents!$A$2:$A$3674,$A50,Documents!$C$2:$C$3674,"factsheet")=0,"",_xlfn.MAXIFS(Documents!$E$2:$E$3674,Documents!$A$2:$A$3674,$A50,Documents!$C$2:$C$3674,"factsheet")),"")</f>
        <v>2025</v>
      </c>
      <c r="E50" s="0" t="n">
        <f aca="false">IFERROR(IF(_xlfn.MAXIFS(Documents!$E$2:$E$3674,Documents!$A$2:$A$3674,$A50,Documents!$C$2:$C$3674,"wedding")=0,"",_xlfn.MAXIFS(Documents!$E$2:$E$3674,Documents!$A$2:$A$3674,$A50,Documents!$C$2:$C$3674,"wedding")),"")</f>
        <v>2024</v>
      </c>
      <c r="F50" s="0" t="str">
        <f aca="false">IFERROR(IF(_xlfn.MAXIFS(Documents!$E$2:$E$3674,Documents!$A$2:$A$3674,$A50,Documents!$C$2:$C$3674,"events")=0,"",_xlfn.MAXIFS(Documents!$E$2:$E$3674,Documents!$A$2:$A$3674,$A50,Documents!$C$2:$C$3674,"events")),"")</f>
        <v/>
      </c>
      <c r="G50" s="0" t="n">
        <f aca="false">IFERROR(IF(_xlfn.MAXIFS(Documents!$E$2:$E$3674,Documents!$A$2:$A$3674,$A50,Documents!$C$2:$C$3674,"map")=0,"",_xlfn.MAXIFS(Documents!$E$2:$E$3674,Documents!$A$2:$A$3674,$A50,Documents!$C$2:$C$3674,"map")),"")</f>
        <v>2019</v>
      </c>
      <c r="H50" s="0" t="str">
        <f aca="false">IFERROR(IF(_xlfn.MAXIFS(Documents!$E$2:$E$3674,Documents!$A$2:$A$3674,$A50,Documents!$C$2:$C$3674,"dive_map")=0,"",_xlfn.MAXIFS(Documents!$E$2:$E$3674,Documents!$A$2:$A$3674,$A50,Documents!$C$2:$C$3674,"dive_map")),"")</f>
        <v/>
      </c>
      <c r="I50" s="0" t="n">
        <f aca="false">IFERROR(IF(_xlfn.MAXIFS(Documents!$E$2:$E$3674,Documents!$A$2:$A$3674,$A50,Documents!$C$2:$C$3674,"spa_menu")=0,"",_xlfn.MAXIFS(Documents!$E$2:$E$3674,Documents!$A$2:$A$3674,$A50,Documents!$C$2:$C$3674,"spa_menu")),"")</f>
        <v>2026</v>
      </c>
      <c r="J50" s="0" t="n">
        <f aca="false">IFERROR(IF(_xlfn.MAXIFS(Documents!$E$2:$E$3674,Documents!$A$2:$A$3674,$A50,Documents!$C$2:$C$3674,"dining_menu")=0,"",_xlfn.MAXIFS(Documents!$E$2:$E$3674,Documents!$A$2:$A$3674,$A50,Documents!$C$2:$C$3674,"dining_menu")),"")</f>
        <v>2026</v>
      </c>
      <c r="K50" s="0" t="str">
        <f aca="false">IFERROR(IF(_xlfn.MAXIFS(Documents!$E$2:$E$3674,Documents!$A$2:$A$3674,$A50,Documents!$C$2:$C$3674,"dive_prices")=0,"",_xlfn.MAXIFS(Documents!$E$2:$E$3674,Documents!$A$2:$A$3674,$A50,Documents!$C$2:$C$3674,"dive_prices")),"")</f>
        <v/>
      </c>
      <c r="L50" s="0" t="n">
        <f aca="false">IFERROR(IF(_xlfn.MAXIFS(Documents!$E$2:$E$3674,Documents!$A$2:$A$3674,$A50,Documents!$C$2:$C$3674,"excursions")=0,"",_xlfn.MAXIFS(Documents!$E$2:$E$3674,Documents!$A$2:$A$3674,$A50,Documents!$C$2:$C$3674,"excursions")),"")</f>
        <v>2026</v>
      </c>
      <c r="M50" s="0" t="str">
        <f aca="false">IFERROR(IF(_xlfn.MAXIFS(Documents!$E$2:$E$3674,Documents!$A$2:$A$3674,$A50,Documents!$C$2:$C$3674,"kids")=0,"",_xlfn.MAXIFS(Documents!$E$2:$E$3674,Documents!$A$2:$A$3674,$A50,Documents!$C$2:$C$3674,"kids")),"")</f>
        <v/>
      </c>
      <c r="N50" s="0" t="n">
        <f aca="false">IFERROR(IF(_xlfn.MAXIFS(Documents!$E$2:$E$3674,Documents!$A$2:$A$3674,$A50,Documents!$C$2:$C$3674,"villa_plans")=0,"",_xlfn.MAXIFS(Documents!$E$2:$E$3674,Documents!$A$2:$A$3674,$A50,Documents!$C$2:$C$3674,"villa_plans")),"")</f>
        <v>2017</v>
      </c>
      <c r="O50" s="0" t="n">
        <f aca="false">IFERROR(IF(_xlfn.MAXIFS(Documents!$E$2:$E$3674,Documents!$A$2:$A$3674,$A50,Documents!$C$2:$C$3674,"all_inclusive")=0,"",_xlfn.MAXIFS(Documents!$E$2:$E$3674,Documents!$A$2:$A$3674,$A50,Documents!$C$2:$C$3674,"all_inclusive")),"")</f>
        <v>2019</v>
      </c>
      <c r="P50" s="0" t="str">
        <f aca="false">IFERROR(IF(_xlfn.MAXIFS(Documents!$E$2:$E$3674,Documents!$A$2:$A$3674,$A50,Documents!$C$2:$C$3674,"sustainability")=0,"",_xlfn.MAXIFS(Documents!$E$2:$E$3674,Documents!$A$2:$A$3674,$A50,Documents!$C$2:$C$3674,"sustainability")),"")</f>
        <v/>
      </c>
      <c r="Q50" s="0" t="n">
        <f aca="false">IFERROR(IF(_xlfn.MAXIFS(Documents!$E$2:$E$3674,Documents!$A$2:$A$3674,$A50,Documents!$C$2:$C$3674,"calendar")=0,"",_xlfn.MAXIFS(Documents!$E$2:$E$3674,Documents!$A$2:$A$3674,$A50,Documents!$C$2:$C$3674,"calendar")),"")</f>
        <v>2024</v>
      </c>
      <c r="R50" s="0" t="n">
        <f aca="false">IFERROR(IF(_xlfn.MAXIFS(Documents!$E$2:$E$3674,Documents!$A$2:$A$3674,$A50,Documents!$C$2:$C$3674,"brochure")=0,"",_xlfn.MAXIFS(Documents!$E$2:$E$3674,Documents!$A$2:$A$3674,$A50,Documents!$C$2:$C$3674,"brochure")),"")</f>
        <v>2026</v>
      </c>
      <c r="S50" s="0" t="n">
        <f aca="false">IFERROR(IF(_xlfn.MAXIFS(Documents!$E$2:$E$3674,Documents!$A$2:$A$3674,$A50,Documents!$C$2:$C$3674,"press_kit")=0,"",_xlfn.MAXIFS(Documents!$E$2:$E$3674,Documents!$A$2:$A$3674,$A50,Documents!$C$2:$C$3674,"press_kit")),"")</f>
        <v>2022</v>
      </c>
      <c r="T50" s="0" t="n">
        <f aca="false">IFERROR(IF(_xlfn.MAXIFS(Documents!$E$2:$E$3674,Documents!$A$2:$A$3674,$A50,Documents!$C$2:$C$3674,"other")=0,"",_xlfn.MAXIFS(Documents!$E$2:$E$3674,Documents!$A$2:$A$3674,$A50,Documents!$C$2:$C$3674,"other")),"")</f>
        <v>2019</v>
      </c>
      <c r="U50" s="0" t="str">
        <f aca="false">IFERROR(IF(_xlfn.MAXIFS(Documents!$E$2:$E$3674,Documents!$A$2:$A$3674,$A50,Documents!$C$2:$C$3674,"obsolete")=0,"",_xlfn.MAXIFS(Documents!$E$2:$E$3674,Documents!$A$2:$A$3674,$A50,Documents!$C$2:$C$3674,"obsolete")),"")</f>
        <v/>
      </c>
      <c r="V50" s="0" t="n">
        <f aca="false">COUNTIFS(Documents!$A$2:$A$3674,$A50)</f>
        <v>34</v>
      </c>
      <c r="W50" s="0" t="n">
        <f aca="false">COUNTIFS(Documents!$A$2:$A$3674,$A50,Documents!$R$2:$R$3674,"current")</f>
        <v>18</v>
      </c>
      <c r="X50" s="0" t="str">
        <f aca="false">HYPERLINK("https://www.vakkarumaldives.com/pdfs/vakkaru-maldives-fact-sheet-2025.pdf","2025_vakkaru-maldives-fact-sheet-2025.pd")</f>
        <v>2025_vakkaru-maldives-fact-sheet-2025.pd</v>
      </c>
      <c r="Y50" s="0" t="s">
        <v>34</v>
      </c>
    </row>
    <row r="51" customFormat="false" ht="15" hidden="false" customHeight="false" outlineLevel="0" collapsed="false">
      <c r="A51" s="0" t="n">
        <v>50</v>
      </c>
      <c r="B51" s="0" t="s">
        <v>98</v>
      </c>
      <c r="C51" s="0" t="s">
        <v>32</v>
      </c>
      <c r="D51" s="0" t="n">
        <f aca="false">IFERROR(IF(_xlfn.MAXIFS(Documents!$E$2:$E$3674,Documents!$A$2:$A$3674,$A51,Documents!$C$2:$C$3674,"factsheet")=0,"",_xlfn.MAXIFS(Documents!$E$2:$E$3674,Documents!$A$2:$A$3674,$A51,Documents!$C$2:$C$3674,"factsheet")),"")</f>
        <v>2026</v>
      </c>
      <c r="E51" s="0" t="n">
        <f aca="false">IFERROR(IF(_xlfn.MAXIFS(Documents!$E$2:$E$3674,Documents!$A$2:$A$3674,$A51,Documents!$C$2:$C$3674,"wedding")=0,"",_xlfn.MAXIFS(Documents!$E$2:$E$3674,Documents!$A$2:$A$3674,$A51,Documents!$C$2:$C$3674,"wedding")),"")</f>
        <v>2025</v>
      </c>
      <c r="F51" s="0" t="n">
        <f aca="false">IFERROR(IF(_xlfn.MAXIFS(Documents!$E$2:$E$3674,Documents!$A$2:$A$3674,$A51,Documents!$C$2:$C$3674,"events")=0,"",_xlfn.MAXIFS(Documents!$E$2:$E$3674,Documents!$A$2:$A$3674,$A51,Documents!$C$2:$C$3674,"events")),"")</f>
        <v>2026</v>
      </c>
      <c r="G51" s="0" t="n">
        <f aca="false">IFERROR(IF(_xlfn.MAXIFS(Documents!$E$2:$E$3674,Documents!$A$2:$A$3674,$A51,Documents!$C$2:$C$3674,"map")=0,"",_xlfn.MAXIFS(Documents!$E$2:$E$3674,Documents!$A$2:$A$3674,$A51,Documents!$C$2:$C$3674,"map")),"")</f>
        <v>2026</v>
      </c>
      <c r="H51" s="0" t="str">
        <f aca="false">IFERROR(IF(_xlfn.MAXIFS(Documents!$E$2:$E$3674,Documents!$A$2:$A$3674,$A51,Documents!$C$2:$C$3674,"dive_map")=0,"",_xlfn.MAXIFS(Documents!$E$2:$E$3674,Documents!$A$2:$A$3674,$A51,Documents!$C$2:$C$3674,"dive_map")),"")</f>
        <v/>
      </c>
      <c r="I51" s="0" t="n">
        <f aca="false">IFERROR(IF(_xlfn.MAXIFS(Documents!$E$2:$E$3674,Documents!$A$2:$A$3674,$A51,Documents!$C$2:$C$3674,"spa_menu")=0,"",_xlfn.MAXIFS(Documents!$E$2:$E$3674,Documents!$A$2:$A$3674,$A51,Documents!$C$2:$C$3674,"spa_menu")),"")</f>
        <v>2025</v>
      </c>
      <c r="J51" s="0" t="n">
        <f aca="false">IFERROR(IF(_xlfn.MAXIFS(Documents!$E$2:$E$3674,Documents!$A$2:$A$3674,$A51,Documents!$C$2:$C$3674,"dining_menu")=0,"",_xlfn.MAXIFS(Documents!$E$2:$E$3674,Documents!$A$2:$A$3674,$A51,Documents!$C$2:$C$3674,"dining_menu")),"")</f>
        <v>2024</v>
      </c>
      <c r="K51" s="0" t="n">
        <f aca="false">IFERROR(IF(_xlfn.MAXIFS(Documents!$E$2:$E$3674,Documents!$A$2:$A$3674,$A51,Documents!$C$2:$C$3674,"dive_prices")=0,"",_xlfn.MAXIFS(Documents!$E$2:$E$3674,Documents!$A$2:$A$3674,$A51,Documents!$C$2:$C$3674,"dive_prices")),"")</f>
        <v>2026</v>
      </c>
      <c r="L51" s="0" t="n">
        <f aca="false">IFERROR(IF(_xlfn.MAXIFS(Documents!$E$2:$E$3674,Documents!$A$2:$A$3674,$A51,Documents!$C$2:$C$3674,"excursions")=0,"",_xlfn.MAXIFS(Documents!$E$2:$E$3674,Documents!$A$2:$A$3674,$A51,Documents!$C$2:$C$3674,"excursions")),"")</f>
        <v>2026</v>
      </c>
      <c r="M51" s="0" t="str">
        <f aca="false">IFERROR(IF(_xlfn.MAXIFS(Documents!$E$2:$E$3674,Documents!$A$2:$A$3674,$A51,Documents!$C$2:$C$3674,"kids")=0,"",_xlfn.MAXIFS(Documents!$E$2:$E$3674,Documents!$A$2:$A$3674,$A51,Documents!$C$2:$C$3674,"kids")),"")</f>
        <v/>
      </c>
      <c r="N51" s="0" t="str">
        <f aca="false">IFERROR(IF(_xlfn.MAXIFS(Documents!$E$2:$E$3674,Documents!$A$2:$A$3674,$A51,Documents!$C$2:$C$3674,"villa_plans")=0,"",_xlfn.MAXIFS(Documents!$E$2:$E$3674,Documents!$A$2:$A$3674,$A51,Documents!$C$2:$C$3674,"villa_plans")),"")</f>
        <v/>
      </c>
      <c r="O51" s="0" t="str">
        <f aca="false">IFERROR(IF(_xlfn.MAXIFS(Documents!$E$2:$E$3674,Documents!$A$2:$A$3674,$A51,Documents!$C$2:$C$3674,"all_inclusive")=0,"",_xlfn.MAXIFS(Documents!$E$2:$E$3674,Documents!$A$2:$A$3674,$A51,Documents!$C$2:$C$3674,"all_inclusive")),"")</f>
        <v/>
      </c>
      <c r="P51" s="0" t="str">
        <f aca="false">IFERROR(IF(_xlfn.MAXIFS(Documents!$E$2:$E$3674,Documents!$A$2:$A$3674,$A51,Documents!$C$2:$C$3674,"sustainability")=0,"",_xlfn.MAXIFS(Documents!$E$2:$E$3674,Documents!$A$2:$A$3674,$A51,Documents!$C$2:$C$3674,"sustainability")),"")</f>
        <v/>
      </c>
      <c r="Q51" s="0" t="n">
        <f aca="false">IFERROR(IF(_xlfn.MAXIFS(Documents!$E$2:$E$3674,Documents!$A$2:$A$3674,$A51,Documents!$C$2:$C$3674,"calendar")=0,"",_xlfn.MAXIFS(Documents!$E$2:$E$3674,Documents!$A$2:$A$3674,$A51,Documents!$C$2:$C$3674,"calendar")),"")</f>
        <v>2027</v>
      </c>
      <c r="R51" s="0" t="str">
        <f aca="false">IFERROR(IF(_xlfn.MAXIFS(Documents!$E$2:$E$3674,Documents!$A$2:$A$3674,$A51,Documents!$C$2:$C$3674,"brochure")=0,"",_xlfn.MAXIFS(Documents!$E$2:$E$3674,Documents!$A$2:$A$3674,$A51,Documents!$C$2:$C$3674,"brochure")),"")</f>
        <v/>
      </c>
      <c r="S51" s="0" t="str">
        <f aca="false">IFERROR(IF(_xlfn.MAXIFS(Documents!$E$2:$E$3674,Documents!$A$2:$A$3674,$A51,Documents!$C$2:$C$3674,"press_kit")=0,"",_xlfn.MAXIFS(Documents!$E$2:$E$3674,Documents!$A$2:$A$3674,$A51,Documents!$C$2:$C$3674,"press_kit")),"")</f>
        <v/>
      </c>
      <c r="T51" s="0" t="n">
        <f aca="false">IFERROR(IF(_xlfn.MAXIFS(Documents!$E$2:$E$3674,Documents!$A$2:$A$3674,$A51,Documents!$C$2:$C$3674,"other")=0,"",_xlfn.MAXIFS(Documents!$E$2:$E$3674,Documents!$A$2:$A$3674,$A51,Documents!$C$2:$C$3674,"other")),"")</f>
        <v>2023</v>
      </c>
      <c r="U51" s="0" t="str">
        <f aca="false">IFERROR(IF(_xlfn.MAXIFS(Documents!$E$2:$E$3674,Documents!$A$2:$A$3674,$A51,Documents!$C$2:$C$3674,"obsolete")=0,"",_xlfn.MAXIFS(Documents!$E$2:$E$3674,Documents!$A$2:$A$3674,$A51,Documents!$C$2:$C$3674,"obsolete")),"")</f>
        <v/>
      </c>
      <c r="V51" s="0" t="n">
        <f aca="false">COUNTIFS(Documents!$A$2:$A$3674,$A51)</f>
        <v>23</v>
      </c>
      <c r="W51" s="0" t="n">
        <f aca="false">COUNTIFS(Documents!$A$2:$A$3674,$A51,Documents!$R$2:$R$3674,"current")</f>
        <v>12</v>
      </c>
      <c r="X51" s="0" t="str">
        <f aca="false">HYPERLINK("https://www.sunsiyam.com/media/21sbkbn1/factsheet-olhuveli-2026-aug.pdf","2026_factsheet-olhuveli-2026-aug.pdf")</f>
        <v>2026_factsheet-olhuveli-2026-aug.pdf</v>
      </c>
      <c r="Z51" s="0" t="s">
        <v>99</v>
      </c>
    </row>
    <row r="52" customFormat="false" ht="15" hidden="false" customHeight="false" outlineLevel="0" collapsed="false">
      <c r="A52" s="0" t="n">
        <v>51</v>
      </c>
      <c r="B52" s="0" t="s">
        <v>100</v>
      </c>
      <c r="C52" s="0" t="s">
        <v>32</v>
      </c>
      <c r="D52" s="0" t="str">
        <f aca="false">IFERROR(IF(_xlfn.MAXIFS(Documents!$E$2:$E$3674,Documents!$A$2:$A$3674,$A52,Documents!$C$2:$C$3674,"factsheet")=0,"",_xlfn.MAXIFS(Documents!$E$2:$E$3674,Documents!$A$2:$A$3674,$A52,Documents!$C$2:$C$3674,"factsheet")),"")</f>
        <v/>
      </c>
      <c r="E52" s="0" t="str">
        <f aca="false">IFERROR(IF(_xlfn.MAXIFS(Documents!$E$2:$E$3674,Documents!$A$2:$A$3674,$A52,Documents!$C$2:$C$3674,"wedding")=0,"",_xlfn.MAXIFS(Documents!$E$2:$E$3674,Documents!$A$2:$A$3674,$A52,Documents!$C$2:$C$3674,"wedding")),"")</f>
        <v/>
      </c>
      <c r="F52" s="0" t="str">
        <f aca="false">IFERROR(IF(_xlfn.MAXIFS(Documents!$E$2:$E$3674,Documents!$A$2:$A$3674,$A52,Documents!$C$2:$C$3674,"events")=0,"",_xlfn.MAXIFS(Documents!$E$2:$E$3674,Documents!$A$2:$A$3674,$A52,Documents!$C$2:$C$3674,"events")),"")</f>
        <v/>
      </c>
      <c r="G52" s="0" t="n">
        <f aca="false">IFERROR(IF(_xlfn.MAXIFS(Documents!$E$2:$E$3674,Documents!$A$2:$A$3674,$A52,Documents!$C$2:$C$3674,"map")=0,"",_xlfn.MAXIFS(Documents!$E$2:$E$3674,Documents!$A$2:$A$3674,$A52,Documents!$C$2:$C$3674,"map")),"")</f>
        <v>2025</v>
      </c>
      <c r="H52" s="0" t="str">
        <f aca="false">IFERROR(IF(_xlfn.MAXIFS(Documents!$E$2:$E$3674,Documents!$A$2:$A$3674,$A52,Documents!$C$2:$C$3674,"dive_map")=0,"",_xlfn.MAXIFS(Documents!$E$2:$E$3674,Documents!$A$2:$A$3674,$A52,Documents!$C$2:$C$3674,"dive_map")),"")</f>
        <v/>
      </c>
      <c r="I52" s="0" t="n">
        <f aca="false">IFERROR(IF(_xlfn.MAXIFS(Documents!$E$2:$E$3674,Documents!$A$2:$A$3674,$A52,Documents!$C$2:$C$3674,"spa_menu")=0,"",_xlfn.MAXIFS(Documents!$E$2:$E$3674,Documents!$A$2:$A$3674,$A52,Documents!$C$2:$C$3674,"spa_menu")),"")</f>
        <v>2022</v>
      </c>
      <c r="J52" s="0" t="str">
        <f aca="false">IFERROR(IF(_xlfn.MAXIFS(Documents!$E$2:$E$3674,Documents!$A$2:$A$3674,$A52,Documents!$C$2:$C$3674,"dining_menu")=0,"",_xlfn.MAXIFS(Documents!$E$2:$E$3674,Documents!$A$2:$A$3674,$A52,Documents!$C$2:$C$3674,"dining_menu")),"")</f>
        <v/>
      </c>
      <c r="K52" s="0" t="n">
        <f aca="false">IFERROR(IF(_xlfn.MAXIFS(Documents!$E$2:$E$3674,Documents!$A$2:$A$3674,$A52,Documents!$C$2:$C$3674,"dive_prices")=0,"",_xlfn.MAXIFS(Documents!$E$2:$E$3674,Documents!$A$2:$A$3674,$A52,Documents!$C$2:$C$3674,"dive_prices")),"")</f>
        <v>2026</v>
      </c>
      <c r="L52" s="0" t="str">
        <f aca="false">IFERROR(IF(_xlfn.MAXIFS(Documents!$E$2:$E$3674,Documents!$A$2:$A$3674,$A52,Documents!$C$2:$C$3674,"excursions")=0,"",_xlfn.MAXIFS(Documents!$E$2:$E$3674,Documents!$A$2:$A$3674,$A52,Documents!$C$2:$C$3674,"excursions")),"")</f>
        <v/>
      </c>
      <c r="M52" s="0" t="str">
        <f aca="false">IFERROR(IF(_xlfn.MAXIFS(Documents!$E$2:$E$3674,Documents!$A$2:$A$3674,$A52,Documents!$C$2:$C$3674,"kids")=0,"",_xlfn.MAXIFS(Documents!$E$2:$E$3674,Documents!$A$2:$A$3674,$A52,Documents!$C$2:$C$3674,"kids")),"")</f>
        <v/>
      </c>
      <c r="N52" s="0" t="n">
        <f aca="false">IFERROR(IF(_xlfn.MAXIFS(Documents!$E$2:$E$3674,Documents!$A$2:$A$3674,$A52,Documents!$C$2:$C$3674,"villa_plans")=0,"",_xlfn.MAXIFS(Documents!$E$2:$E$3674,Documents!$A$2:$A$3674,$A52,Documents!$C$2:$C$3674,"villa_plans")),"")</f>
        <v>2022</v>
      </c>
      <c r="O52" s="0" t="n">
        <f aca="false">IFERROR(IF(_xlfn.MAXIFS(Documents!$E$2:$E$3674,Documents!$A$2:$A$3674,$A52,Documents!$C$2:$C$3674,"all_inclusive")=0,"",_xlfn.MAXIFS(Documents!$E$2:$E$3674,Documents!$A$2:$A$3674,$A52,Documents!$C$2:$C$3674,"all_inclusive")),"")</f>
        <v>2020</v>
      </c>
      <c r="P52" s="0" t="n">
        <f aca="false">IFERROR(IF(_xlfn.MAXIFS(Documents!$E$2:$E$3674,Documents!$A$2:$A$3674,$A52,Documents!$C$2:$C$3674,"sustainability")=0,"",_xlfn.MAXIFS(Documents!$E$2:$E$3674,Documents!$A$2:$A$3674,$A52,Documents!$C$2:$C$3674,"sustainability")),"")</f>
        <v>2025</v>
      </c>
      <c r="Q52" s="0" t="str">
        <f aca="false">IFERROR(IF(_xlfn.MAXIFS(Documents!$E$2:$E$3674,Documents!$A$2:$A$3674,$A52,Documents!$C$2:$C$3674,"calendar")=0,"",_xlfn.MAXIFS(Documents!$E$2:$E$3674,Documents!$A$2:$A$3674,$A52,Documents!$C$2:$C$3674,"calendar")),"")</f>
        <v/>
      </c>
      <c r="R52" s="0" t="n">
        <f aca="false">IFERROR(IF(_xlfn.MAXIFS(Documents!$E$2:$E$3674,Documents!$A$2:$A$3674,$A52,Documents!$C$2:$C$3674,"brochure")=0,"",_xlfn.MAXIFS(Documents!$E$2:$E$3674,Documents!$A$2:$A$3674,$A52,Documents!$C$2:$C$3674,"brochure")),"")</f>
        <v>2026</v>
      </c>
      <c r="S52" s="0" t="str">
        <f aca="false">IFERROR(IF(_xlfn.MAXIFS(Documents!$E$2:$E$3674,Documents!$A$2:$A$3674,$A52,Documents!$C$2:$C$3674,"press_kit")=0,"",_xlfn.MAXIFS(Documents!$E$2:$E$3674,Documents!$A$2:$A$3674,$A52,Documents!$C$2:$C$3674,"press_kit")),"")</f>
        <v/>
      </c>
      <c r="T52" s="0" t="n">
        <f aca="false">IFERROR(IF(_xlfn.MAXIFS(Documents!$E$2:$E$3674,Documents!$A$2:$A$3674,$A52,Documents!$C$2:$C$3674,"other")=0,"",_xlfn.MAXIFS(Documents!$E$2:$E$3674,Documents!$A$2:$A$3674,$A52,Documents!$C$2:$C$3674,"other")),"")</f>
        <v>2026</v>
      </c>
      <c r="U52" s="0" t="str">
        <f aca="false">IFERROR(IF(_xlfn.MAXIFS(Documents!$E$2:$E$3674,Documents!$A$2:$A$3674,$A52,Documents!$C$2:$C$3674,"obsolete")=0,"",_xlfn.MAXIFS(Documents!$E$2:$E$3674,Documents!$A$2:$A$3674,$A52,Documents!$C$2:$C$3674,"obsolete")),"")</f>
        <v/>
      </c>
      <c r="V52" s="0" t="n">
        <f aca="false">COUNTIFS(Documents!$A$2:$A$3674,$A52)</f>
        <v>18</v>
      </c>
      <c r="W52" s="0" t="n">
        <f aca="false">COUNTIFS(Documents!$A$2:$A$3674,$A52,Documents!$R$2:$R$3674,"current")</f>
        <v>6</v>
      </c>
      <c r="Y52" s="0" t="s">
        <v>28</v>
      </c>
    </row>
    <row r="53" customFormat="false" ht="15" hidden="false" customHeight="false" outlineLevel="0" collapsed="false">
      <c r="A53" s="0" t="n">
        <v>52</v>
      </c>
      <c r="B53" s="0" t="s">
        <v>101</v>
      </c>
      <c r="C53" s="0" t="s">
        <v>32</v>
      </c>
      <c r="D53" s="0" t="n">
        <f aca="false">IFERROR(IF(_xlfn.MAXIFS(Documents!$E$2:$E$3674,Documents!$A$2:$A$3674,$A53,Documents!$C$2:$C$3674,"factsheet")=0,"",_xlfn.MAXIFS(Documents!$E$2:$E$3674,Documents!$A$2:$A$3674,$A53,Documents!$C$2:$C$3674,"factsheet")),"")</f>
        <v>2026</v>
      </c>
      <c r="E53" s="0" t="n">
        <f aca="false">IFERROR(IF(_xlfn.MAXIFS(Documents!$E$2:$E$3674,Documents!$A$2:$A$3674,$A53,Documents!$C$2:$C$3674,"wedding")=0,"",_xlfn.MAXIFS(Documents!$E$2:$E$3674,Documents!$A$2:$A$3674,$A53,Documents!$C$2:$C$3674,"wedding")),"")</f>
        <v>2026</v>
      </c>
      <c r="F53" s="0" t="str">
        <f aca="false">IFERROR(IF(_xlfn.MAXIFS(Documents!$E$2:$E$3674,Documents!$A$2:$A$3674,$A53,Documents!$C$2:$C$3674,"events")=0,"",_xlfn.MAXIFS(Documents!$E$2:$E$3674,Documents!$A$2:$A$3674,$A53,Documents!$C$2:$C$3674,"events")),"")</f>
        <v/>
      </c>
      <c r="G53" s="0" t="n">
        <f aca="false">IFERROR(IF(_xlfn.MAXIFS(Documents!$E$2:$E$3674,Documents!$A$2:$A$3674,$A53,Documents!$C$2:$C$3674,"map")=0,"",_xlfn.MAXIFS(Documents!$E$2:$E$3674,Documents!$A$2:$A$3674,$A53,Documents!$C$2:$C$3674,"map")),"")</f>
        <v>2028</v>
      </c>
      <c r="H53" s="0" t="str">
        <f aca="false">IFERROR(IF(_xlfn.MAXIFS(Documents!$E$2:$E$3674,Documents!$A$2:$A$3674,$A53,Documents!$C$2:$C$3674,"dive_map")=0,"",_xlfn.MAXIFS(Documents!$E$2:$E$3674,Documents!$A$2:$A$3674,$A53,Documents!$C$2:$C$3674,"dive_map")),"")</f>
        <v/>
      </c>
      <c r="I53" s="0" t="n">
        <f aca="false">IFERROR(IF(_xlfn.MAXIFS(Documents!$E$2:$E$3674,Documents!$A$2:$A$3674,$A53,Documents!$C$2:$C$3674,"spa_menu")=0,"",_xlfn.MAXIFS(Documents!$E$2:$E$3674,Documents!$A$2:$A$3674,$A53,Documents!$C$2:$C$3674,"spa_menu")),"")</f>
        <v>2026</v>
      </c>
      <c r="J53" s="0" t="n">
        <f aca="false">IFERROR(IF(_xlfn.MAXIFS(Documents!$E$2:$E$3674,Documents!$A$2:$A$3674,$A53,Documents!$C$2:$C$3674,"dining_menu")=0,"",_xlfn.MAXIFS(Documents!$E$2:$E$3674,Documents!$A$2:$A$3674,$A53,Documents!$C$2:$C$3674,"dining_menu")),"")</f>
        <v>2026</v>
      </c>
      <c r="K53" s="0" t="n">
        <f aca="false">IFERROR(IF(_xlfn.MAXIFS(Documents!$E$2:$E$3674,Documents!$A$2:$A$3674,$A53,Documents!$C$2:$C$3674,"dive_prices")=0,"",_xlfn.MAXIFS(Documents!$E$2:$E$3674,Documents!$A$2:$A$3674,$A53,Documents!$C$2:$C$3674,"dive_prices")),"")</f>
        <v>2026</v>
      </c>
      <c r="L53" s="0" t="n">
        <f aca="false">IFERROR(IF(_xlfn.MAXIFS(Documents!$E$2:$E$3674,Documents!$A$2:$A$3674,$A53,Documents!$C$2:$C$3674,"excursions")=0,"",_xlfn.MAXIFS(Documents!$E$2:$E$3674,Documents!$A$2:$A$3674,$A53,Documents!$C$2:$C$3674,"excursions")),"")</f>
        <v>2025</v>
      </c>
      <c r="M53" s="0" t="str">
        <f aca="false">IFERROR(IF(_xlfn.MAXIFS(Documents!$E$2:$E$3674,Documents!$A$2:$A$3674,$A53,Documents!$C$2:$C$3674,"kids")=0,"",_xlfn.MAXIFS(Documents!$E$2:$E$3674,Documents!$A$2:$A$3674,$A53,Documents!$C$2:$C$3674,"kids")),"")</f>
        <v/>
      </c>
      <c r="N53" s="0" t="str">
        <f aca="false">IFERROR(IF(_xlfn.MAXIFS(Documents!$E$2:$E$3674,Documents!$A$2:$A$3674,$A53,Documents!$C$2:$C$3674,"villa_plans")=0,"",_xlfn.MAXIFS(Documents!$E$2:$E$3674,Documents!$A$2:$A$3674,$A53,Documents!$C$2:$C$3674,"villa_plans")),"")</f>
        <v/>
      </c>
      <c r="O53" s="0" t="n">
        <f aca="false">IFERROR(IF(_xlfn.MAXIFS(Documents!$E$2:$E$3674,Documents!$A$2:$A$3674,$A53,Documents!$C$2:$C$3674,"all_inclusive")=0,"",_xlfn.MAXIFS(Documents!$E$2:$E$3674,Documents!$A$2:$A$3674,$A53,Documents!$C$2:$C$3674,"all_inclusive")),"")</f>
        <v>2028</v>
      </c>
      <c r="P53" s="0" t="str">
        <f aca="false">IFERROR(IF(_xlfn.MAXIFS(Documents!$E$2:$E$3674,Documents!$A$2:$A$3674,$A53,Documents!$C$2:$C$3674,"sustainability")=0,"",_xlfn.MAXIFS(Documents!$E$2:$E$3674,Documents!$A$2:$A$3674,$A53,Documents!$C$2:$C$3674,"sustainability")),"")</f>
        <v/>
      </c>
      <c r="Q53" s="0" t="str">
        <f aca="false">IFERROR(IF(_xlfn.MAXIFS(Documents!$E$2:$E$3674,Documents!$A$2:$A$3674,$A53,Documents!$C$2:$C$3674,"calendar")=0,"",_xlfn.MAXIFS(Documents!$E$2:$E$3674,Documents!$A$2:$A$3674,$A53,Documents!$C$2:$C$3674,"calendar")),"")</f>
        <v/>
      </c>
      <c r="R53" s="0" t="n">
        <f aca="false">IFERROR(IF(_xlfn.MAXIFS(Documents!$E$2:$E$3674,Documents!$A$2:$A$3674,$A53,Documents!$C$2:$C$3674,"brochure")=0,"",_xlfn.MAXIFS(Documents!$E$2:$E$3674,Documents!$A$2:$A$3674,$A53,Documents!$C$2:$C$3674,"brochure")),"")</f>
        <v>2026</v>
      </c>
      <c r="S53" s="0" t="str">
        <f aca="false">IFERROR(IF(_xlfn.MAXIFS(Documents!$E$2:$E$3674,Documents!$A$2:$A$3674,$A53,Documents!$C$2:$C$3674,"press_kit")=0,"",_xlfn.MAXIFS(Documents!$E$2:$E$3674,Documents!$A$2:$A$3674,$A53,Documents!$C$2:$C$3674,"press_kit")),"")</f>
        <v/>
      </c>
      <c r="T53" s="0" t="str">
        <f aca="false">IFERROR(IF(_xlfn.MAXIFS(Documents!$E$2:$E$3674,Documents!$A$2:$A$3674,$A53,Documents!$C$2:$C$3674,"other")=0,"",_xlfn.MAXIFS(Documents!$E$2:$E$3674,Documents!$A$2:$A$3674,$A53,Documents!$C$2:$C$3674,"other")),"")</f>
        <v/>
      </c>
      <c r="U53" s="0" t="str">
        <f aca="false">IFERROR(IF(_xlfn.MAXIFS(Documents!$E$2:$E$3674,Documents!$A$2:$A$3674,$A53,Documents!$C$2:$C$3674,"obsolete")=0,"",_xlfn.MAXIFS(Documents!$E$2:$E$3674,Documents!$A$2:$A$3674,$A53,Documents!$C$2:$C$3674,"obsolete")),"")</f>
        <v/>
      </c>
      <c r="V53" s="0" t="n">
        <f aca="false">COUNTIFS(Documents!$A$2:$A$3674,$A53)</f>
        <v>21</v>
      </c>
      <c r="W53" s="0" t="n">
        <f aca="false">COUNTIFS(Documents!$A$2:$A$3674,$A53,Documents!$R$2:$R$3674,"current")</f>
        <v>16</v>
      </c>
      <c r="X53" s="0" t="str">
        <f aca="false">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2026_Eri Maldives - Factsheet _7_.pdf</v>
      </c>
      <c r="Y53" s="0" t="s">
        <v>34</v>
      </c>
    </row>
    <row r="54" customFormat="false" ht="15" hidden="false" customHeight="false" outlineLevel="0" collapsed="false">
      <c r="A54" s="0" t="n">
        <v>53</v>
      </c>
      <c r="B54" s="0" t="s">
        <v>102</v>
      </c>
      <c r="C54" s="0" t="s">
        <v>32</v>
      </c>
      <c r="D54" s="0" t="str">
        <f aca="false">IFERROR(IF(_xlfn.MAXIFS(Documents!$E$2:$E$3674,Documents!$A$2:$A$3674,$A54,Documents!$C$2:$C$3674,"factsheet")=0,"",_xlfn.MAXIFS(Documents!$E$2:$E$3674,Documents!$A$2:$A$3674,$A54,Documents!$C$2:$C$3674,"factsheet")),"")</f>
        <v/>
      </c>
      <c r="E54" s="0" t="str">
        <f aca="false">IFERROR(IF(_xlfn.MAXIFS(Documents!$E$2:$E$3674,Documents!$A$2:$A$3674,$A54,Documents!$C$2:$C$3674,"wedding")=0,"",_xlfn.MAXIFS(Documents!$E$2:$E$3674,Documents!$A$2:$A$3674,$A54,Documents!$C$2:$C$3674,"wedding")),"")</f>
        <v/>
      </c>
      <c r="F54" s="0" t="str">
        <f aca="false">IFERROR(IF(_xlfn.MAXIFS(Documents!$E$2:$E$3674,Documents!$A$2:$A$3674,$A54,Documents!$C$2:$C$3674,"events")=0,"",_xlfn.MAXIFS(Documents!$E$2:$E$3674,Documents!$A$2:$A$3674,$A54,Documents!$C$2:$C$3674,"events")),"")</f>
        <v/>
      </c>
      <c r="G54" s="0" t="str">
        <f aca="false">IFERROR(IF(_xlfn.MAXIFS(Documents!$E$2:$E$3674,Documents!$A$2:$A$3674,$A54,Documents!$C$2:$C$3674,"map")=0,"",_xlfn.MAXIFS(Documents!$E$2:$E$3674,Documents!$A$2:$A$3674,$A54,Documents!$C$2:$C$3674,"map")),"")</f>
        <v/>
      </c>
      <c r="H54" s="0" t="str">
        <f aca="false">IFERROR(IF(_xlfn.MAXIFS(Documents!$E$2:$E$3674,Documents!$A$2:$A$3674,$A54,Documents!$C$2:$C$3674,"dive_map")=0,"",_xlfn.MAXIFS(Documents!$E$2:$E$3674,Documents!$A$2:$A$3674,$A54,Documents!$C$2:$C$3674,"dive_map")),"")</f>
        <v/>
      </c>
      <c r="I54" s="0" t="str">
        <f aca="false">IFERROR(IF(_xlfn.MAXIFS(Documents!$E$2:$E$3674,Documents!$A$2:$A$3674,$A54,Documents!$C$2:$C$3674,"spa_menu")=0,"",_xlfn.MAXIFS(Documents!$E$2:$E$3674,Documents!$A$2:$A$3674,$A54,Documents!$C$2:$C$3674,"spa_menu")),"")</f>
        <v/>
      </c>
      <c r="J54" s="0" t="n">
        <f aca="false">IFERROR(IF(_xlfn.MAXIFS(Documents!$E$2:$E$3674,Documents!$A$2:$A$3674,$A54,Documents!$C$2:$C$3674,"dining_menu")=0,"",_xlfn.MAXIFS(Documents!$E$2:$E$3674,Documents!$A$2:$A$3674,$A54,Documents!$C$2:$C$3674,"dining_menu")),"")</f>
        <v>2025</v>
      </c>
      <c r="K54" s="0" t="str">
        <f aca="false">IFERROR(IF(_xlfn.MAXIFS(Documents!$E$2:$E$3674,Documents!$A$2:$A$3674,$A54,Documents!$C$2:$C$3674,"dive_prices")=0,"",_xlfn.MAXIFS(Documents!$E$2:$E$3674,Documents!$A$2:$A$3674,$A54,Documents!$C$2:$C$3674,"dive_prices")),"")</f>
        <v/>
      </c>
      <c r="L54" s="0" t="n">
        <f aca="false">IFERROR(IF(_xlfn.MAXIFS(Documents!$E$2:$E$3674,Documents!$A$2:$A$3674,$A54,Documents!$C$2:$C$3674,"excursions")=0,"",_xlfn.MAXIFS(Documents!$E$2:$E$3674,Documents!$A$2:$A$3674,$A54,Documents!$C$2:$C$3674,"excursions")),"")</f>
        <v>2024</v>
      </c>
      <c r="M54" s="0" t="str">
        <f aca="false">IFERROR(IF(_xlfn.MAXIFS(Documents!$E$2:$E$3674,Documents!$A$2:$A$3674,$A54,Documents!$C$2:$C$3674,"kids")=0,"",_xlfn.MAXIFS(Documents!$E$2:$E$3674,Documents!$A$2:$A$3674,$A54,Documents!$C$2:$C$3674,"kids")),"")</f>
        <v/>
      </c>
      <c r="N54" s="0" t="str">
        <f aca="false">IFERROR(IF(_xlfn.MAXIFS(Documents!$E$2:$E$3674,Documents!$A$2:$A$3674,$A54,Documents!$C$2:$C$3674,"villa_plans")=0,"",_xlfn.MAXIFS(Documents!$E$2:$E$3674,Documents!$A$2:$A$3674,$A54,Documents!$C$2:$C$3674,"villa_plans")),"")</f>
        <v/>
      </c>
      <c r="O54" s="0" t="n">
        <f aca="false">IFERROR(IF(_xlfn.MAXIFS(Documents!$E$2:$E$3674,Documents!$A$2:$A$3674,$A54,Documents!$C$2:$C$3674,"all_inclusive")=0,"",_xlfn.MAXIFS(Documents!$E$2:$E$3674,Documents!$A$2:$A$3674,$A54,Documents!$C$2:$C$3674,"all_inclusive")),"")</f>
        <v>2024</v>
      </c>
      <c r="P54" s="0" t="str">
        <f aca="false">IFERROR(IF(_xlfn.MAXIFS(Documents!$E$2:$E$3674,Documents!$A$2:$A$3674,$A54,Documents!$C$2:$C$3674,"sustainability")=0,"",_xlfn.MAXIFS(Documents!$E$2:$E$3674,Documents!$A$2:$A$3674,$A54,Documents!$C$2:$C$3674,"sustainability")),"")</f>
        <v/>
      </c>
      <c r="Q54" s="0" t="str">
        <f aca="false">IFERROR(IF(_xlfn.MAXIFS(Documents!$E$2:$E$3674,Documents!$A$2:$A$3674,$A54,Documents!$C$2:$C$3674,"calendar")=0,"",_xlfn.MAXIFS(Documents!$E$2:$E$3674,Documents!$A$2:$A$3674,$A54,Documents!$C$2:$C$3674,"calendar")),"")</f>
        <v/>
      </c>
      <c r="R54" s="0" t="str">
        <f aca="false">IFERROR(IF(_xlfn.MAXIFS(Documents!$E$2:$E$3674,Documents!$A$2:$A$3674,$A54,Documents!$C$2:$C$3674,"brochure")=0,"",_xlfn.MAXIFS(Documents!$E$2:$E$3674,Documents!$A$2:$A$3674,$A54,Documents!$C$2:$C$3674,"brochure")),"")</f>
        <v/>
      </c>
      <c r="S54" s="0" t="str">
        <f aca="false">IFERROR(IF(_xlfn.MAXIFS(Documents!$E$2:$E$3674,Documents!$A$2:$A$3674,$A54,Documents!$C$2:$C$3674,"press_kit")=0,"",_xlfn.MAXIFS(Documents!$E$2:$E$3674,Documents!$A$2:$A$3674,$A54,Documents!$C$2:$C$3674,"press_kit")),"")</f>
        <v/>
      </c>
      <c r="T54" s="0" t="n">
        <f aca="false">IFERROR(IF(_xlfn.MAXIFS(Documents!$E$2:$E$3674,Documents!$A$2:$A$3674,$A54,Documents!$C$2:$C$3674,"other")=0,"",_xlfn.MAXIFS(Documents!$E$2:$E$3674,Documents!$A$2:$A$3674,$A54,Documents!$C$2:$C$3674,"other")),"")</f>
        <v>2024</v>
      </c>
      <c r="U54" s="0" t="str">
        <f aca="false">IFERROR(IF(_xlfn.MAXIFS(Documents!$E$2:$E$3674,Documents!$A$2:$A$3674,$A54,Documents!$C$2:$C$3674,"obsolete")=0,"",_xlfn.MAXIFS(Documents!$E$2:$E$3674,Documents!$A$2:$A$3674,$A54,Documents!$C$2:$C$3674,"obsolete")),"")</f>
        <v/>
      </c>
      <c r="V54" s="0" t="n">
        <f aca="false">COUNTIFS(Documents!$A$2:$A$3674,$A54)</f>
        <v>19</v>
      </c>
      <c r="W54" s="0" t="n">
        <f aca="false">COUNTIFS(Documents!$A$2:$A$3674,$A54,Documents!$R$2:$R$3674,"current")</f>
        <v>11</v>
      </c>
      <c r="Y54" s="0" t="s">
        <v>28</v>
      </c>
    </row>
    <row r="55" customFormat="false" ht="15" hidden="false" customHeight="false" outlineLevel="0" collapsed="false">
      <c r="A55" s="0" t="n">
        <v>54</v>
      </c>
      <c r="B55" s="0" t="s">
        <v>103</v>
      </c>
      <c r="C55" s="0" t="s">
        <v>32</v>
      </c>
      <c r="D55" s="0" t="str">
        <f aca="false">IFERROR(IF(_xlfn.MAXIFS(Documents!$E$2:$E$3674,Documents!$A$2:$A$3674,$A55,Documents!$C$2:$C$3674,"factsheet")=0,"",_xlfn.MAXIFS(Documents!$E$2:$E$3674,Documents!$A$2:$A$3674,$A55,Documents!$C$2:$C$3674,"factsheet")),"")</f>
        <v/>
      </c>
      <c r="E55" s="0" t="str">
        <f aca="false">IFERROR(IF(_xlfn.MAXIFS(Documents!$E$2:$E$3674,Documents!$A$2:$A$3674,$A55,Documents!$C$2:$C$3674,"wedding")=0,"",_xlfn.MAXIFS(Documents!$E$2:$E$3674,Documents!$A$2:$A$3674,$A55,Documents!$C$2:$C$3674,"wedding")),"")</f>
        <v/>
      </c>
      <c r="F55" s="0" t="str">
        <f aca="false">IFERROR(IF(_xlfn.MAXIFS(Documents!$E$2:$E$3674,Documents!$A$2:$A$3674,$A55,Documents!$C$2:$C$3674,"events")=0,"",_xlfn.MAXIFS(Documents!$E$2:$E$3674,Documents!$A$2:$A$3674,$A55,Documents!$C$2:$C$3674,"events")),"")</f>
        <v/>
      </c>
      <c r="G55" s="0" t="n">
        <f aca="false">IFERROR(IF(_xlfn.MAXIFS(Documents!$E$2:$E$3674,Documents!$A$2:$A$3674,$A55,Documents!$C$2:$C$3674,"map")=0,"",_xlfn.MAXIFS(Documents!$E$2:$E$3674,Documents!$A$2:$A$3674,$A55,Documents!$C$2:$C$3674,"map")),"")</f>
        <v>2026</v>
      </c>
      <c r="H55" s="0" t="str">
        <f aca="false">IFERROR(IF(_xlfn.MAXIFS(Documents!$E$2:$E$3674,Documents!$A$2:$A$3674,$A55,Documents!$C$2:$C$3674,"dive_map")=0,"",_xlfn.MAXIFS(Documents!$E$2:$E$3674,Documents!$A$2:$A$3674,$A55,Documents!$C$2:$C$3674,"dive_map")),"")</f>
        <v/>
      </c>
      <c r="I55" s="0" t="n">
        <f aca="false">IFERROR(IF(_xlfn.MAXIFS(Documents!$E$2:$E$3674,Documents!$A$2:$A$3674,$A55,Documents!$C$2:$C$3674,"spa_menu")=0,"",_xlfn.MAXIFS(Documents!$E$2:$E$3674,Documents!$A$2:$A$3674,$A55,Documents!$C$2:$C$3674,"spa_menu")),"")</f>
        <v>2025</v>
      </c>
      <c r="J55" s="0" t="str">
        <f aca="false">IFERROR(IF(_xlfn.MAXIFS(Documents!$E$2:$E$3674,Documents!$A$2:$A$3674,$A55,Documents!$C$2:$C$3674,"dining_menu")=0,"",_xlfn.MAXIFS(Documents!$E$2:$E$3674,Documents!$A$2:$A$3674,$A55,Documents!$C$2:$C$3674,"dining_menu")),"")</f>
        <v/>
      </c>
      <c r="K55" s="0" t="n">
        <f aca="false">IFERROR(IF(_xlfn.MAXIFS(Documents!$E$2:$E$3674,Documents!$A$2:$A$3674,$A55,Documents!$C$2:$C$3674,"dive_prices")=0,"",_xlfn.MAXIFS(Documents!$E$2:$E$3674,Documents!$A$2:$A$3674,$A55,Documents!$C$2:$C$3674,"dive_prices")),"")</f>
        <v>2023</v>
      </c>
      <c r="L55" s="0" t="str">
        <f aca="false">IFERROR(IF(_xlfn.MAXIFS(Documents!$E$2:$E$3674,Documents!$A$2:$A$3674,$A55,Documents!$C$2:$C$3674,"excursions")=0,"",_xlfn.MAXIFS(Documents!$E$2:$E$3674,Documents!$A$2:$A$3674,$A55,Documents!$C$2:$C$3674,"excursions")),"")</f>
        <v/>
      </c>
      <c r="M55" s="0" t="str">
        <f aca="false">IFERROR(IF(_xlfn.MAXIFS(Documents!$E$2:$E$3674,Documents!$A$2:$A$3674,$A55,Documents!$C$2:$C$3674,"kids")=0,"",_xlfn.MAXIFS(Documents!$E$2:$E$3674,Documents!$A$2:$A$3674,$A55,Documents!$C$2:$C$3674,"kids")),"")</f>
        <v/>
      </c>
      <c r="N55" s="0" t="str">
        <f aca="false">IFERROR(IF(_xlfn.MAXIFS(Documents!$E$2:$E$3674,Documents!$A$2:$A$3674,$A55,Documents!$C$2:$C$3674,"villa_plans")=0,"",_xlfn.MAXIFS(Documents!$E$2:$E$3674,Documents!$A$2:$A$3674,$A55,Documents!$C$2:$C$3674,"villa_plans")),"")</f>
        <v/>
      </c>
      <c r="O55" s="0" t="n">
        <f aca="false">IFERROR(IF(_xlfn.MAXIFS(Documents!$E$2:$E$3674,Documents!$A$2:$A$3674,$A55,Documents!$C$2:$C$3674,"all_inclusive")=0,"",_xlfn.MAXIFS(Documents!$E$2:$E$3674,Documents!$A$2:$A$3674,$A55,Documents!$C$2:$C$3674,"all_inclusive")),"")</f>
        <v>2025</v>
      </c>
      <c r="P55" s="0" t="n">
        <f aca="false">IFERROR(IF(_xlfn.MAXIFS(Documents!$E$2:$E$3674,Documents!$A$2:$A$3674,$A55,Documents!$C$2:$C$3674,"sustainability")=0,"",_xlfn.MAXIFS(Documents!$E$2:$E$3674,Documents!$A$2:$A$3674,$A55,Documents!$C$2:$C$3674,"sustainability")),"")</f>
        <v>2025</v>
      </c>
      <c r="Q55" s="0" t="str">
        <f aca="false">IFERROR(IF(_xlfn.MAXIFS(Documents!$E$2:$E$3674,Documents!$A$2:$A$3674,$A55,Documents!$C$2:$C$3674,"calendar")=0,"",_xlfn.MAXIFS(Documents!$E$2:$E$3674,Documents!$A$2:$A$3674,$A55,Documents!$C$2:$C$3674,"calendar")),"")</f>
        <v/>
      </c>
      <c r="R55" s="0" t="n">
        <f aca="false">IFERROR(IF(_xlfn.MAXIFS(Documents!$E$2:$E$3674,Documents!$A$2:$A$3674,$A55,Documents!$C$2:$C$3674,"brochure")=0,"",_xlfn.MAXIFS(Documents!$E$2:$E$3674,Documents!$A$2:$A$3674,$A55,Documents!$C$2:$C$3674,"brochure")),"")</f>
        <v>2025</v>
      </c>
      <c r="S55" s="0" t="n">
        <f aca="false">IFERROR(IF(_xlfn.MAXIFS(Documents!$E$2:$E$3674,Documents!$A$2:$A$3674,$A55,Documents!$C$2:$C$3674,"press_kit")=0,"",_xlfn.MAXIFS(Documents!$E$2:$E$3674,Documents!$A$2:$A$3674,$A55,Documents!$C$2:$C$3674,"press_kit")),"")</f>
        <v>2026</v>
      </c>
      <c r="T55" s="0" t="n">
        <f aca="false">IFERROR(IF(_xlfn.MAXIFS(Documents!$E$2:$E$3674,Documents!$A$2:$A$3674,$A55,Documents!$C$2:$C$3674,"other")=0,"",_xlfn.MAXIFS(Documents!$E$2:$E$3674,Documents!$A$2:$A$3674,$A55,Documents!$C$2:$C$3674,"other")),"")</f>
        <v>2023</v>
      </c>
      <c r="U55" s="0" t="str">
        <f aca="false">IFERROR(IF(_xlfn.MAXIFS(Documents!$E$2:$E$3674,Documents!$A$2:$A$3674,$A55,Documents!$C$2:$C$3674,"obsolete")=0,"",_xlfn.MAXIFS(Documents!$E$2:$E$3674,Documents!$A$2:$A$3674,$A55,Documents!$C$2:$C$3674,"obsolete")),"")</f>
        <v/>
      </c>
      <c r="V55" s="0" t="n">
        <f aca="false">COUNTIFS(Documents!$A$2:$A$3674,$A55)</f>
        <v>15</v>
      </c>
      <c r="W55" s="0" t="n">
        <f aca="false">COUNTIFS(Documents!$A$2:$A$3674,$A55,Documents!$R$2:$R$3674,"current")</f>
        <v>9</v>
      </c>
      <c r="Y55" s="0" t="s">
        <v>28</v>
      </c>
    </row>
    <row r="56" customFormat="false" ht="15" hidden="false" customHeight="false" outlineLevel="0" collapsed="false">
      <c r="A56" s="0" t="n">
        <v>55</v>
      </c>
      <c r="B56" s="0" t="s">
        <v>104</v>
      </c>
      <c r="C56" s="0" t="s">
        <v>39</v>
      </c>
      <c r="D56" s="0" t="str">
        <f aca="false">IFERROR(IF(_xlfn.MAXIFS(Documents!$E$2:$E$3674,Documents!$A$2:$A$3674,$A56,Documents!$C$2:$C$3674,"factsheet")=0,"",_xlfn.MAXIFS(Documents!$E$2:$E$3674,Documents!$A$2:$A$3674,$A56,Documents!$C$2:$C$3674,"factsheet")),"")</f>
        <v/>
      </c>
      <c r="E56" s="0" t="str">
        <f aca="false">IFERROR(IF(_xlfn.MAXIFS(Documents!$E$2:$E$3674,Documents!$A$2:$A$3674,$A56,Documents!$C$2:$C$3674,"wedding")=0,"",_xlfn.MAXIFS(Documents!$E$2:$E$3674,Documents!$A$2:$A$3674,$A56,Documents!$C$2:$C$3674,"wedding")),"")</f>
        <v/>
      </c>
      <c r="F56" s="0" t="str">
        <f aca="false">IFERROR(IF(_xlfn.MAXIFS(Documents!$E$2:$E$3674,Documents!$A$2:$A$3674,$A56,Documents!$C$2:$C$3674,"events")=0,"",_xlfn.MAXIFS(Documents!$E$2:$E$3674,Documents!$A$2:$A$3674,$A56,Documents!$C$2:$C$3674,"events")),"")</f>
        <v/>
      </c>
      <c r="G56" s="0" t="str">
        <f aca="false">IFERROR(IF(_xlfn.MAXIFS(Documents!$E$2:$E$3674,Documents!$A$2:$A$3674,$A56,Documents!$C$2:$C$3674,"map")=0,"",_xlfn.MAXIFS(Documents!$E$2:$E$3674,Documents!$A$2:$A$3674,$A56,Documents!$C$2:$C$3674,"map")),"")</f>
        <v/>
      </c>
      <c r="H56" s="0" t="str">
        <f aca="false">IFERROR(IF(_xlfn.MAXIFS(Documents!$E$2:$E$3674,Documents!$A$2:$A$3674,$A56,Documents!$C$2:$C$3674,"dive_map")=0,"",_xlfn.MAXIFS(Documents!$E$2:$E$3674,Documents!$A$2:$A$3674,$A56,Documents!$C$2:$C$3674,"dive_map")),"")</f>
        <v/>
      </c>
      <c r="I56" s="0" t="str">
        <f aca="false">IFERROR(IF(_xlfn.MAXIFS(Documents!$E$2:$E$3674,Documents!$A$2:$A$3674,$A56,Documents!$C$2:$C$3674,"spa_menu")=0,"",_xlfn.MAXIFS(Documents!$E$2:$E$3674,Documents!$A$2:$A$3674,$A56,Documents!$C$2:$C$3674,"spa_menu")),"")</f>
        <v/>
      </c>
      <c r="J56" s="0" t="str">
        <f aca="false">IFERROR(IF(_xlfn.MAXIFS(Documents!$E$2:$E$3674,Documents!$A$2:$A$3674,$A56,Documents!$C$2:$C$3674,"dining_menu")=0,"",_xlfn.MAXIFS(Documents!$E$2:$E$3674,Documents!$A$2:$A$3674,$A56,Documents!$C$2:$C$3674,"dining_menu")),"")</f>
        <v/>
      </c>
      <c r="K56" s="0" t="str">
        <f aca="false">IFERROR(IF(_xlfn.MAXIFS(Documents!$E$2:$E$3674,Documents!$A$2:$A$3674,$A56,Documents!$C$2:$C$3674,"dive_prices")=0,"",_xlfn.MAXIFS(Documents!$E$2:$E$3674,Documents!$A$2:$A$3674,$A56,Documents!$C$2:$C$3674,"dive_prices")),"")</f>
        <v/>
      </c>
      <c r="L56" s="0" t="str">
        <f aca="false">IFERROR(IF(_xlfn.MAXIFS(Documents!$E$2:$E$3674,Documents!$A$2:$A$3674,$A56,Documents!$C$2:$C$3674,"excursions")=0,"",_xlfn.MAXIFS(Documents!$E$2:$E$3674,Documents!$A$2:$A$3674,$A56,Documents!$C$2:$C$3674,"excursions")),"")</f>
        <v/>
      </c>
      <c r="M56" s="0" t="str">
        <f aca="false">IFERROR(IF(_xlfn.MAXIFS(Documents!$E$2:$E$3674,Documents!$A$2:$A$3674,$A56,Documents!$C$2:$C$3674,"kids")=0,"",_xlfn.MAXIFS(Documents!$E$2:$E$3674,Documents!$A$2:$A$3674,$A56,Documents!$C$2:$C$3674,"kids")),"")</f>
        <v/>
      </c>
      <c r="N56" s="0" t="str">
        <f aca="false">IFERROR(IF(_xlfn.MAXIFS(Documents!$E$2:$E$3674,Documents!$A$2:$A$3674,$A56,Documents!$C$2:$C$3674,"villa_plans")=0,"",_xlfn.MAXIFS(Documents!$E$2:$E$3674,Documents!$A$2:$A$3674,$A56,Documents!$C$2:$C$3674,"villa_plans")),"")</f>
        <v/>
      </c>
      <c r="O56" s="0" t="str">
        <f aca="false">IFERROR(IF(_xlfn.MAXIFS(Documents!$E$2:$E$3674,Documents!$A$2:$A$3674,$A56,Documents!$C$2:$C$3674,"all_inclusive")=0,"",_xlfn.MAXIFS(Documents!$E$2:$E$3674,Documents!$A$2:$A$3674,$A56,Documents!$C$2:$C$3674,"all_inclusive")),"")</f>
        <v/>
      </c>
      <c r="P56" s="0" t="str">
        <f aca="false">IFERROR(IF(_xlfn.MAXIFS(Documents!$E$2:$E$3674,Documents!$A$2:$A$3674,$A56,Documents!$C$2:$C$3674,"sustainability")=0,"",_xlfn.MAXIFS(Documents!$E$2:$E$3674,Documents!$A$2:$A$3674,$A56,Documents!$C$2:$C$3674,"sustainability")),"")</f>
        <v/>
      </c>
      <c r="Q56" s="0" t="str">
        <f aca="false">IFERROR(IF(_xlfn.MAXIFS(Documents!$E$2:$E$3674,Documents!$A$2:$A$3674,$A56,Documents!$C$2:$C$3674,"calendar")=0,"",_xlfn.MAXIFS(Documents!$E$2:$E$3674,Documents!$A$2:$A$3674,$A56,Documents!$C$2:$C$3674,"calendar")),"")</f>
        <v/>
      </c>
      <c r="R56" s="0" t="str">
        <f aca="false">IFERROR(IF(_xlfn.MAXIFS(Documents!$E$2:$E$3674,Documents!$A$2:$A$3674,$A56,Documents!$C$2:$C$3674,"brochure")=0,"",_xlfn.MAXIFS(Documents!$E$2:$E$3674,Documents!$A$2:$A$3674,$A56,Documents!$C$2:$C$3674,"brochure")),"")</f>
        <v/>
      </c>
      <c r="S56" s="0" t="str">
        <f aca="false">IFERROR(IF(_xlfn.MAXIFS(Documents!$E$2:$E$3674,Documents!$A$2:$A$3674,$A56,Documents!$C$2:$C$3674,"press_kit")=0,"",_xlfn.MAXIFS(Documents!$E$2:$E$3674,Documents!$A$2:$A$3674,$A56,Documents!$C$2:$C$3674,"press_kit")),"")</f>
        <v/>
      </c>
      <c r="T56" s="0" t="str">
        <f aca="false">IFERROR(IF(_xlfn.MAXIFS(Documents!$E$2:$E$3674,Documents!$A$2:$A$3674,$A56,Documents!$C$2:$C$3674,"other")=0,"",_xlfn.MAXIFS(Documents!$E$2:$E$3674,Documents!$A$2:$A$3674,$A56,Documents!$C$2:$C$3674,"other")),"")</f>
        <v/>
      </c>
      <c r="U56" s="0" t="str">
        <f aca="false">IFERROR(IF(_xlfn.MAXIFS(Documents!$E$2:$E$3674,Documents!$A$2:$A$3674,$A56,Documents!$C$2:$C$3674,"obsolete")=0,"",_xlfn.MAXIFS(Documents!$E$2:$E$3674,Documents!$A$2:$A$3674,$A56,Documents!$C$2:$C$3674,"obsolete")),"")</f>
        <v/>
      </c>
      <c r="V56" s="0" t="n">
        <f aca="false">COUNTIFS(Documents!$A$2:$A$3674,$A56)</f>
        <v>0</v>
      </c>
      <c r="W56" s="0" t="n">
        <f aca="false">COUNTIFS(Documents!$A$2:$A$3674,$A56,Documents!$R$2:$R$3674,"current")</f>
        <v>0</v>
      </c>
      <c r="Y56" s="0" t="s">
        <v>28</v>
      </c>
    </row>
    <row r="57" customFormat="false" ht="15" hidden="false" customHeight="false" outlineLevel="0" collapsed="false">
      <c r="A57" s="0" t="n">
        <v>56</v>
      </c>
      <c r="B57" s="0" t="s">
        <v>105</v>
      </c>
      <c r="C57" s="0" t="s">
        <v>27</v>
      </c>
      <c r="D57" s="0" t="str">
        <f aca="false">IFERROR(IF(_xlfn.MAXIFS(Documents!$E$2:$E$3674,Documents!$A$2:$A$3674,$A57,Documents!$C$2:$C$3674,"factsheet")=0,"",_xlfn.MAXIFS(Documents!$E$2:$E$3674,Documents!$A$2:$A$3674,$A57,Documents!$C$2:$C$3674,"factsheet")),"")</f>
        <v/>
      </c>
      <c r="E57" s="0" t="str">
        <f aca="false">IFERROR(IF(_xlfn.MAXIFS(Documents!$E$2:$E$3674,Documents!$A$2:$A$3674,$A57,Documents!$C$2:$C$3674,"wedding")=0,"",_xlfn.MAXIFS(Documents!$E$2:$E$3674,Documents!$A$2:$A$3674,$A57,Documents!$C$2:$C$3674,"wedding")),"")</f>
        <v/>
      </c>
      <c r="F57" s="0" t="str">
        <f aca="false">IFERROR(IF(_xlfn.MAXIFS(Documents!$E$2:$E$3674,Documents!$A$2:$A$3674,$A57,Documents!$C$2:$C$3674,"events")=0,"",_xlfn.MAXIFS(Documents!$E$2:$E$3674,Documents!$A$2:$A$3674,$A57,Documents!$C$2:$C$3674,"events")),"")</f>
        <v/>
      </c>
      <c r="G57" s="0" t="n">
        <f aca="false">IFERROR(IF(_xlfn.MAXIFS(Documents!$E$2:$E$3674,Documents!$A$2:$A$3674,$A57,Documents!$C$2:$C$3674,"map")=0,"",_xlfn.MAXIFS(Documents!$E$2:$E$3674,Documents!$A$2:$A$3674,$A57,Documents!$C$2:$C$3674,"map")),"")</f>
        <v>2019</v>
      </c>
      <c r="H57" s="0" t="str">
        <f aca="false">IFERROR(IF(_xlfn.MAXIFS(Documents!$E$2:$E$3674,Documents!$A$2:$A$3674,$A57,Documents!$C$2:$C$3674,"dive_map")=0,"",_xlfn.MAXIFS(Documents!$E$2:$E$3674,Documents!$A$2:$A$3674,$A57,Documents!$C$2:$C$3674,"dive_map")),"")</f>
        <v/>
      </c>
      <c r="I57" s="0" t="n">
        <f aca="false">IFERROR(IF(_xlfn.MAXIFS(Documents!$E$2:$E$3674,Documents!$A$2:$A$3674,$A57,Documents!$C$2:$C$3674,"spa_menu")=0,"",_xlfn.MAXIFS(Documents!$E$2:$E$3674,Documents!$A$2:$A$3674,$A57,Documents!$C$2:$C$3674,"spa_menu")),"")</f>
        <v>2019</v>
      </c>
      <c r="J57" s="0" t="str">
        <f aca="false">IFERROR(IF(_xlfn.MAXIFS(Documents!$E$2:$E$3674,Documents!$A$2:$A$3674,$A57,Documents!$C$2:$C$3674,"dining_menu")=0,"",_xlfn.MAXIFS(Documents!$E$2:$E$3674,Documents!$A$2:$A$3674,$A57,Documents!$C$2:$C$3674,"dining_menu")),"")</f>
        <v/>
      </c>
      <c r="K57" s="0" t="str">
        <f aca="false">IFERROR(IF(_xlfn.MAXIFS(Documents!$E$2:$E$3674,Documents!$A$2:$A$3674,$A57,Documents!$C$2:$C$3674,"dive_prices")=0,"",_xlfn.MAXIFS(Documents!$E$2:$E$3674,Documents!$A$2:$A$3674,$A57,Documents!$C$2:$C$3674,"dive_prices")),"")</f>
        <v/>
      </c>
      <c r="L57" s="0" t="str">
        <f aca="false">IFERROR(IF(_xlfn.MAXIFS(Documents!$E$2:$E$3674,Documents!$A$2:$A$3674,$A57,Documents!$C$2:$C$3674,"excursions")=0,"",_xlfn.MAXIFS(Documents!$E$2:$E$3674,Documents!$A$2:$A$3674,$A57,Documents!$C$2:$C$3674,"excursions")),"")</f>
        <v/>
      </c>
      <c r="M57" s="0" t="str">
        <f aca="false">IFERROR(IF(_xlfn.MAXIFS(Documents!$E$2:$E$3674,Documents!$A$2:$A$3674,$A57,Documents!$C$2:$C$3674,"kids")=0,"",_xlfn.MAXIFS(Documents!$E$2:$E$3674,Documents!$A$2:$A$3674,$A57,Documents!$C$2:$C$3674,"kids")),"")</f>
        <v/>
      </c>
      <c r="N57" s="0" t="str">
        <f aca="false">IFERROR(IF(_xlfn.MAXIFS(Documents!$E$2:$E$3674,Documents!$A$2:$A$3674,$A57,Documents!$C$2:$C$3674,"villa_plans")=0,"",_xlfn.MAXIFS(Documents!$E$2:$E$3674,Documents!$A$2:$A$3674,$A57,Documents!$C$2:$C$3674,"villa_plans")),"")</f>
        <v/>
      </c>
      <c r="O57" s="0" t="str">
        <f aca="false">IFERROR(IF(_xlfn.MAXIFS(Documents!$E$2:$E$3674,Documents!$A$2:$A$3674,$A57,Documents!$C$2:$C$3674,"all_inclusive")=0,"",_xlfn.MAXIFS(Documents!$E$2:$E$3674,Documents!$A$2:$A$3674,$A57,Documents!$C$2:$C$3674,"all_inclusive")),"")</f>
        <v/>
      </c>
      <c r="P57" s="0" t="str">
        <f aca="false">IFERROR(IF(_xlfn.MAXIFS(Documents!$E$2:$E$3674,Documents!$A$2:$A$3674,$A57,Documents!$C$2:$C$3674,"sustainability")=0,"",_xlfn.MAXIFS(Documents!$E$2:$E$3674,Documents!$A$2:$A$3674,$A57,Documents!$C$2:$C$3674,"sustainability")),"")</f>
        <v/>
      </c>
      <c r="Q57" s="0" t="str">
        <f aca="false">IFERROR(IF(_xlfn.MAXIFS(Documents!$E$2:$E$3674,Documents!$A$2:$A$3674,$A57,Documents!$C$2:$C$3674,"calendar")=0,"",_xlfn.MAXIFS(Documents!$E$2:$E$3674,Documents!$A$2:$A$3674,$A57,Documents!$C$2:$C$3674,"calendar")),"")</f>
        <v/>
      </c>
      <c r="R57" s="0" t="str">
        <f aca="false">IFERROR(IF(_xlfn.MAXIFS(Documents!$E$2:$E$3674,Documents!$A$2:$A$3674,$A57,Documents!$C$2:$C$3674,"brochure")=0,"",_xlfn.MAXIFS(Documents!$E$2:$E$3674,Documents!$A$2:$A$3674,$A57,Documents!$C$2:$C$3674,"brochure")),"")</f>
        <v/>
      </c>
      <c r="S57" s="0" t="str">
        <f aca="false">IFERROR(IF(_xlfn.MAXIFS(Documents!$E$2:$E$3674,Documents!$A$2:$A$3674,$A57,Documents!$C$2:$C$3674,"press_kit")=0,"",_xlfn.MAXIFS(Documents!$E$2:$E$3674,Documents!$A$2:$A$3674,$A57,Documents!$C$2:$C$3674,"press_kit")),"")</f>
        <v/>
      </c>
      <c r="T57" s="0" t="str">
        <f aca="false">IFERROR(IF(_xlfn.MAXIFS(Documents!$E$2:$E$3674,Documents!$A$2:$A$3674,$A57,Documents!$C$2:$C$3674,"other")=0,"",_xlfn.MAXIFS(Documents!$E$2:$E$3674,Documents!$A$2:$A$3674,$A57,Documents!$C$2:$C$3674,"other")),"")</f>
        <v/>
      </c>
      <c r="U57" s="0" t="str">
        <f aca="false">IFERROR(IF(_xlfn.MAXIFS(Documents!$E$2:$E$3674,Documents!$A$2:$A$3674,$A57,Documents!$C$2:$C$3674,"obsolete")=0,"",_xlfn.MAXIFS(Documents!$E$2:$E$3674,Documents!$A$2:$A$3674,$A57,Documents!$C$2:$C$3674,"obsolete")),"")</f>
        <v/>
      </c>
      <c r="V57" s="0" t="n">
        <f aca="false">COUNTIFS(Documents!$A$2:$A$3674,$A57)</f>
        <v>2</v>
      </c>
      <c r="W57" s="0" t="n">
        <f aca="false">COUNTIFS(Documents!$A$2:$A$3674,$A57,Documents!$R$2:$R$3674,"current")</f>
        <v>0</v>
      </c>
      <c r="Y57" s="0" t="s">
        <v>28</v>
      </c>
    </row>
    <row r="58" customFormat="false" ht="15" hidden="false" customHeight="false" outlineLevel="0" collapsed="false">
      <c r="A58" s="0" t="n">
        <v>57</v>
      </c>
      <c r="B58" s="0" t="s">
        <v>106</v>
      </c>
      <c r="C58" s="0" t="s">
        <v>30</v>
      </c>
      <c r="D58" s="0" t="str">
        <f aca="false">IFERROR(IF(_xlfn.MAXIFS(Documents!$E$2:$E$3674,Documents!$A$2:$A$3674,$A58,Documents!$C$2:$C$3674,"factsheet")=0,"",_xlfn.MAXIFS(Documents!$E$2:$E$3674,Documents!$A$2:$A$3674,$A58,Documents!$C$2:$C$3674,"factsheet")),"")</f>
        <v/>
      </c>
      <c r="E58" s="0" t="str">
        <f aca="false">IFERROR(IF(_xlfn.MAXIFS(Documents!$E$2:$E$3674,Documents!$A$2:$A$3674,$A58,Documents!$C$2:$C$3674,"wedding")=0,"",_xlfn.MAXIFS(Documents!$E$2:$E$3674,Documents!$A$2:$A$3674,$A58,Documents!$C$2:$C$3674,"wedding")),"")</f>
        <v/>
      </c>
      <c r="F58" s="0" t="str">
        <f aca="false">IFERROR(IF(_xlfn.MAXIFS(Documents!$E$2:$E$3674,Documents!$A$2:$A$3674,$A58,Documents!$C$2:$C$3674,"events")=0,"",_xlfn.MAXIFS(Documents!$E$2:$E$3674,Documents!$A$2:$A$3674,$A58,Documents!$C$2:$C$3674,"events")),"")</f>
        <v/>
      </c>
      <c r="G58" s="0" t="str">
        <f aca="false">IFERROR(IF(_xlfn.MAXIFS(Documents!$E$2:$E$3674,Documents!$A$2:$A$3674,$A58,Documents!$C$2:$C$3674,"map")=0,"",_xlfn.MAXIFS(Documents!$E$2:$E$3674,Documents!$A$2:$A$3674,$A58,Documents!$C$2:$C$3674,"map")),"")</f>
        <v/>
      </c>
      <c r="H58" s="0" t="str">
        <f aca="false">IFERROR(IF(_xlfn.MAXIFS(Documents!$E$2:$E$3674,Documents!$A$2:$A$3674,$A58,Documents!$C$2:$C$3674,"dive_map")=0,"",_xlfn.MAXIFS(Documents!$E$2:$E$3674,Documents!$A$2:$A$3674,$A58,Documents!$C$2:$C$3674,"dive_map")),"")</f>
        <v/>
      </c>
      <c r="I58" s="0" t="str">
        <f aca="false">IFERROR(IF(_xlfn.MAXIFS(Documents!$E$2:$E$3674,Documents!$A$2:$A$3674,$A58,Documents!$C$2:$C$3674,"spa_menu")=0,"",_xlfn.MAXIFS(Documents!$E$2:$E$3674,Documents!$A$2:$A$3674,$A58,Documents!$C$2:$C$3674,"spa_menu")),"")</f>
        <v/>
      </c>
      <c r="J58" s="0" t="str">
        <f aca="false">IFERROR(IF(_xlfn.MAXIFS(Documents!$E$2:$E$3674,Documents!$A$2:$A$3674,$A58,Documents!$C$2:$C$3674,"dining_menu")=0,"",_xlfn.MAXIFS(Documents!$E$2:$E$3674,Documents!$A$2:$A$3674,$A58,Documents!$C$2:$C$3674,"dining_menu")),"")</f>
        <v/>
      </c>
      <c r="K58" s="0" t="str">
        <f aca="false">IFERROR(IF(_xlfn.MAXIFS(Documents!$E$2:$E$3674,Documents!$A$2:$A$3674,$A58,Documents!$C$2:$C$3674,"dive_prices")=0,"",_xlfn.MAXIFS(Documents!$E$2:$E$3674,Documents!$A$2:$A$3674,$A58,Documents!$C$2:$C$3674,"dive_prices")),"")</f>
        <v/>
      </c>
      <c r="L58" s="0" t="str">
        <f aca="false">IFERROR(IF(_xlfn.MAXIFS(Documents!$E$2:$E$3674,Documents!$A$2:$A$3674,$A58,Documents!$C$2:$C$3674,"excursions")=0,"",_xlfn.MAXIFS(Documents!$E$2:$E$3674,Documents!$A$2:$A$3674,$A58,Documents!$C$2:$C$3674,"excursions")),"")</f>
        <v/>
      </c>
      <c r="M58" s="0" t="str">
        <f aca="false">IFERROR(IF(_xlfn.MAXIFS(Documents!$E$2:$E$3674,Documents!$A$2:$A$3674,$A58,Documents!$C$2:$C$3674,"kids")=0,"",_xlfn.MAXIFS(Documents!$E$2:$E$3674,Documents!$A$2:$A$3674,$A58,Documents!$C$2:$C$3674,"kids")),"")</f>
        <v/>
      </c>
      <c r="N58" s="0" t="str">
        <f aca="false">IFERROR(IF(_xlfn.MAXIFS(Documents!$E$2:$E$3674,Documents!$A$2:$A$3674,$A58,Documents!$C$2:$C$3674,"villa_plans")=0,"",_xlfn.MAXIFS(Documents!$E$2:$E$3674,Documents!$A$2:$A$3674,$A58,Documents!$C$2:$C$3674,"villa_plans")),"")</f>
        <v/>
      </c>
      <c r="O58" s="0" t="str">
        <f aca="false">IFERROR(IF(_xlfn.MAXIFS(Documents!$E$2:$E$3674,Documents!$A$2:$A$3674,$A58,Documents!$C$2:$C$3674,"all_inclusive")=0,"",_xlfn.MAXIFS(Documents!$E$2:$E$3674,Documents!$A$2:$A$3674,$A58,Documents!$C$2:$C$3674,"all_inclusive")),"")</f>
        <v/>
      </c>
      <c r="P58" s="0" t="str">
        <f aca="false">IFERROR(IF(_xlfn.MAXIFS(Documents!$E$2:$E$3674,Documents!$A$2:$A$3674,$A58,Documents!$C$2:$C$3674,"sustainability")=0,"",_xlfn.MAXIFS(Documents!$E$2:$E$3674,Documents!$A$2:$A$3674,$A58,Documents!$C$2:$C$3674,"sustainability")),"")</f>
        <v/>
      </c>
      <c r="Q58" s="0" t="n">
        <f aca="false">IFERROR(IF(_xlfn.MAXIFS(Documents!$E$2:$E$3674,Documents!$A$2:$A$3674,$A58,Documents!$C$2:$C$3674,"calendar")=0,"",_xlfn.MAXIFS(Documents!$E$2:$E$3674,Documents!$A$2:$A$3674,$A58,Documents!$C$2:$C$3674,"calendar")),"")</f>
        <v>2024</v>
      </c>
      <c r="R58" s="0" t="n">
        <f aca="false">IFERROR(IF(_xlfn.MAXIFS(Documents!$E$2:$E$3674,Documents!$A$2:$A$3674,$A58,Documents!$C$2:$C$3674,"brochure")=0,"",_xlfn.MAXIFS(Documents!$E$2:$E$3674,Documents!$A$2:$A$3674,$A58,Documents!$C$2:$C$3674,"brochure")),"")</f>
        <v>2026</v>
      </c>
      <c r="S58" s="0" t="str">
        <f aca="false">IFERROR(IF(_xlfn.MAXIFS(Documents!$E$2:$E$3674,Documents!$A$2:$A$3674,$A58,Documents!$C$2:$C$3674,"press_kit")=0,"",_xlfn.MAXIFS(Documents!$E$2:$E$3674,Documents!$A$2:$A$3674,$A58,Documents!$C$2:$C$3674,"press_kit")),"")</f>
        <v/>
      </c>
      <c r="T58" s="0" t="str">
        <f aca="false">IFERROR(IF(_xlfn.MAXIFS(Documents!$E$2:$E$3674,Documents!$A$2:$A$3674,$A58,Documents!$C$2:$C$3674,"other")=0,"",_xlfn.MAXIFS(Documents!$E$2:$E$3674,Documents!$A$2:$A$3674,$A58,Documents!$C$2:$C$3674,"other")),"")</f>
        <v/>
      </c>
      <c r="U58" s="0" t="str">
        <f aca="false">IFERROR(IF(_xlfn.MAXIFS(Documents!$E$2:$E$3674,Documents!$A$2:$A$3674,$A58,Documents!$C$2:$C$3674,"obsolete")=0,"",_xlfn.MAXIFS(Documents!$E$2:$E$3674,Documents!$A$2:$A$3674,$A58,Documents!$C$2:$C$3674,"obsolete")),"")</f>
        <v/>
      </c>
      <c r="V58" s="0" t="n">
        <f aca="false">COUNTIFS(Documents!$A$2:$A$3674,$A58)</f>
        <v>2</v>
      </c>
      <c r="W58" s="0" t="n">
        <f aca="false">COUNTIFS(Documents!$A$2:$A$3674,$A58,Documents!$R$2:$R$3674,"current")</f>
        <v>1</v>
      </c>
      <c r="Y58" s="0" t="s">
        <v>28</v>
      </c>
    </row>
    <row r="59" customFormat="false" ht="15" hidden="false" customHeight="false" outlineLevel="0" collapsed="false">
      <c r="A59" s="0" t="n">
        <v>58</v>
      </c>
      <c r="B59" s="0" t="s">
        <v>107</v>
      </c>
      <c r="C59" s="0" t="s">
        <v>32</v>
      </c>
      <c r="D59" s="0" t="n">
        <f aca="false">IFERROR(IF(_xlfn.MAXIFS(Documents!$E$2:$E$3674,Documents!$A$2:$A$3674,$A59,Documents!$C$2:$C$3674,"factsheet")=0,"",_xlfn.MAXIFS(Documents!$E$2:$E$3674,Documents!$A$2:$A$3674,$A59,Documents!$C$2:$C$3674,"factsheet")),"")</f>
        <v>2023</v>
      </c>
      <c r="E59" s="0" t="str">
        <f aca="false">IFERROR(IF(_xlfn.MAXIFS(Documents!$E$2:$E$3674,Documents!$A$2:$A$3674,$A59,Documents!$C$2:$C$3674,"wedding")=0,"",_xlfn.MAXIFS(Documents!$E$2:$E$3674,Documents!$A$2:$A$3674,$A59,Documents!$C$2:$C$3674,"wedding")),"")</f>
        <v/>
      </c>
      <c r="F59" s="0" t="str">
        <f aca="false">IFERROR(IF(_xlfn.MAXIFS(Documents!$E$2:$E$3674,Documents!$A$2:$A$3674,$A59,Documents!$C$2:$C$3674,"events")=0,"",_xlfn.MAXIFS(Documents!$E$2:$E$3674,Documents!$A$2:$A$3674,$A59,Documents!$C$2:$C$3674,"events")),"")</f>
        <v/>
      </c>
      <c r="G59" s="0" t="n">
        <f aca="false">IFERROR(IF(_xlfn.MAXIFS(Documents!$E$2:$E$3674,Documents!$A$2:$A$3674,$A59,Documents!$C$2:$C$3674,"map")=0,"",_xlfn.MAXIFS(Documents!$E$2:$E$3674,Documents!$A$2:$A$3674,$A59,Documents!$C$2:$C$3674,"map")),"")</f>
        <v>2019</v>
      </c>
      <c r="H59" s="0" t="str">
        <f aca="false">IFERROR(IF(_xlfn.MAXIFS(Documents!$E$2:$E$3674,Documents!$A$2:$A$3674,$A59,Documents!$C$2:$C$3674,"dive_map")=0,"",_xlfn.MAXIFS(Documents!$E$2:$E$3674,Documents!$A$2:$A$3674,$A59,Documents!$C$2:$C$3674,"dive_map")),"")</f>
        <v/>
      </c>
      <c r="I59" s="0" t="str">
        <f aca="false">IFERROR(IF(_xlfn.MAXIFS(Documents!$E$2:$E$3674,Documents!$A$2:$A$3674,$A59,Documents!$C$2:$C$3674,"spa_menu")=0,"",_xlfn.MAXIFS(Documents!$E$2:$E$3674,Documents!$A$2:$A$3674,$A59,Documents!$C$2:$C$3674,"spa_menu")),"")</f>
        <v/>
      </c>
      <c r="J59" s="0" t="str">
        <f aca="false">IFERROR(IF(_xlfn.MAXIFS(Documents!$E$2:$E$3674,Documents!$A$2:$A$3674,$A59,Documents!$C$2:$C$3674,"dining_menu")=0,"",_xlfn.MAXIFS(Documents!$E$2:$E$3674,Documents!$A$2:$A$3674,$A59,Documents!$C$2:$C$3674,"dining_menu")),"")</f>
        <v/>
      </c>
      <c r="K59" s="0" t="n">
        <f aca="false">IFERROR(IF(_xlfn.MAXIFS(Documents!$E$2:$E$3674,Documents!$A$2:$A$3674,$A59,Documents!$C$2:$C$3674,"dive_prices")=0,"",_xlfn.MAXIFS(Documents!$E$2:$E$3674,Documents!$A$2:$A$3674,$A59,Documents!$C$2:$C$3674,"dive_prices")),"")</f>
        <v>2026</v>
      </c>
      <c r="L59" s="0" t="str">
        <f aca="false">IFERROR(IF(_xlfn.MAXIFS(Documents!$E$2:$E$3674,Documents!$A$2:$A$3674,$A59,Documents!$C$2:$C$3674,"excursions")=0,"",_xlfn.MAXIFS(Documents!$E$2:$E$3674,Documents!$A$2:$A$3674,$A59,Documents!$C$2:$C$3674,"excursions")),"")</f>
        <v/>
      </c>
      <c r="M59" s="0" t="str">
        <f aca="false">IFERROR(IF(_xlfn.MAXIFS(Documents!$E$2:$E$3674,Documents!$A$2:$A$3674,$A59,Documents!$C$2:$C$3674,"kids")=0,"",_xlfn.MAXIFS(Documents!$E$2:$E$3674,Documents!$A$2:$A$3674,$A59,Documents!$C$2:$C$3674,"kids")),"")</f>
        <v/>
      </c>
      <c r="N59" s="0" t="str">
        <f aca="false">IFERROR(IF(_xlfn.MAXIFS(Documents!$E$2:$E$3674,Documents!$A$2:$A$3674,$A59,Documents!$C$2:$C$3674,"villa_plans")=0,"",_xlfn.MAXIFS(Documents!$E$2:$E$3674,Documents!$A$2:$A$3674,$A59,Documents!$C$2:$C$3674,"villa_plans")),"")</f>
        <v/>
      </c>
      <c r="O59" s="0" t="str">
        <f aca="false">IFERROR(IF(_xlfn.MAXIFS(Documents!$E$2:$E$3674,Documents!$A$2:$A$3674,$A59,Documents!$C$2:$C$3674,"all_inclusive")=0,"",_xlfn.MAXIFS(Documents!$E$2:$E$3674,Documents!$A$2:$A$3674,$A59,Documents!$C$2:$C$3674,"all_inclusive")),"")</f>
        <v/>
      </c>
      <c r="P59" s="0" t="str">
        <f aca="false">IFERROR(IF(_xlfn.MAXIFS(Documents!$E$2:$E$3674,Documents!$A$2:$A$3674,$A59,Documents!$C$2:$C$3674,"sustainability")=0,"",_xlfn.MAXIFS(Documents!$E$2:$E$3674,Documents!$A$2:$A$3674,$A59,Documents!$C$2:$C$3674,"sustainability")),"")</f>
        <v/>
      </c>
      <c r="Q59" s="0" t="str">
        <f aca="false">IFERROR(IF(_xlfn.MAXIFS(Documents!$E$2:$E$3674,Documents!$A$2:$A$3674,$A59,Documents!$C$2:$C$3674,"calendar")=0,"",_xlfn.MAXIFS(Documents!$E$2:$E$3674,Documents!$A$2:$A$3674,$A59,Documents!$C$2:$C$3674,"calendar")),"")</f>
        <v/>
      </c>
      <c r="R59" s="0" t="str">
        <f aca="false">IFERROR(IF(_xlfn.MAXIFS(Documents!$E$2:$E$3674,Documents!$A$2:$A$3674,$A59,Documents!$C$2:$C$3674,"brochure")=0,"",_xlfn.MAXIFS(Documents!$E$2:$E$3674,Documents!$A$2:$A$3674,$A59,Documents!$C$2:$C$3674,"brochure")),"")</f>
        <v/>
      </c>
      <c r="S59" s="0" t="str">
        <f aca="false">IFERROR(IF(_xlfn.MAXIFS(Documents!$E$2:$E$3674,Documents!$A$2:$A$3674,$A59,Documents!$C$2:$C$3674,"press_kit")=0,"",_xlfn.MAXIFS(Documents!$E$2:$E$3674,Documents!$A$2:$A$3674,$A59,Documents!$C$2:$C$3674,"press_kit")),"")</f>
        <v/>
      </c>
      <c r="T59" s="0" t="str">
        <f aca="false">IFERROR(IF(_xlfn.MAXIFS(Documents!$E$2:$E$3674,Documents!$A$2:$A$3674,$A59,Documents!$C$2:$C$3674,"other")=0,"",_xlfn.MAXIFS(Documents!$E$2:$E$3674,Documents!$A$2:$A$3674,$A59,Documents!$C$2:$C$3674,"other")),"")</f>
        <v/>
      </c>
      <c r="U59" s="0" t="str">
        <f aca="false">IFERROR(IF(_xlfn.MAXIFS(Documents!$E$2:$E$3674,Documents!$A$2:$A$3674,$A59,Documents!$C$2:$C$3674,"obsolete")=0,"",_xlfn.MAXIFS(Documents!$E$2:$E$3674,Documents!$A$2:$A$3674,$A59,Documents!$C$2:$C$3674,"obsolete")),"")</f>
        <v/>
      </c>
      <c r="V59" s="0" t="n">
        <f aca="false">COUNTIFS(Documents!$A$2:$A$3674,$A59)</f>
        <v>4</v>
      </c>
      <c r="W59" s="0" t="n">
        <f aca="false">COUNTIFS(Documents!$A$2:$A$3674,$A59,Documents!$R$2:$R$3674,"current")</f>
        <v>1</v>
      </c>
      <c r="X59" s="0" t="str">
        <f aca="false">HYPERLINK("https://www.neoscapesmaldives.com/wp-content/uploads/Fairmont-Maldives-Fact-Sheet-2023.pdf","2023_Fairmont-Maldives-Fact-Sheet-2023.p")</f>
        <v>2023_Fairmont-Maldives-Fact-Sheet-2023.p</v>
      </c>
      <c r="Y59" s="0" t="s">
        <v>36</v>
      </c>
      <c r="Z59" s="0" t="s">
        <v>108</v>
      </c>
    </row>
    <row r="60" customFormat="false" ht="15" hidden="false" customHeight="false" outlineLevel="0" collapsed="false">
      <c r="A60" s="0" t="n">
        <v>59</v>
      </c>
      <c r="B60" s="0" t="s">
        <v>109</v>
      </c>
      <c r="C60" s="0" t="s">
        <v>32</v>
      </c>
      <c r="D60" s="0" t="n">
        <f aca="false">IFERROR(IF(_xlfn.MAXIFS(Documents!$E$2:$E$3674,Documents!$A$2:$A$3674,$A60,Documents!$C$2:$C$3674,"factsheet")=0,"",_xlfn.MAXIFS(Documents!$E$2:$E$3674,Documents!$A$2:$A$3674,$A60,Documents!$C$2:$C$3674,"factsheet")),"")</f>
        <v>2025</v>
      </c>
      <c r="E60" s="0" t="str">
        <f aca="false">IFERROR(IF(_xlfn.MAXIFS(Documents!$E$2:$E$3674,Documents!$A$2:$A$3674,$A60,Documents!$C$2:$C$3674,"wedding")=0,"",_xlfn.MAXIFS(Documents!$E$2:$E$3674,Documents!$A$2:$A$3674,$A60,Documents!$C$2:$C$3674,"wedding")),"")</f>
        <v/>
      </c>
      <c r="F60" s="0" t="str">
        <f aca="false">IFERROR(IF(_xlfn.MAXIFS(Documents!$E$2:$E$3674,Documents!$A$2:$A$3674,$A60,Documents!$C$2:$C$3674,"events")=0,"",_xlfn.MAXIFS(Documents!$E$2:$E$3674,Documents!$A$2:$A$3674,$A60,Documents!$C$2:$C$3674,"events")),"")</f>
        <v/>
      </c>
      <c r="G60" s="0" t="n">
        <f aca="false">IFERROR(IF(_xlfn.MAXIFS(Documents!$E$2:$E$3674,Documents!$A$2:$A$3674,$A60,Documents!$C$2:$C$3674,"map")=0,"",_xlfn.MAXIFS(Documents!$E$2:$E$3674,Documents!$A$2:$A$3674,$A60,Documents!$C$2:$C$3674,"map")),"")</f>
        <v>2025</v>
      </c>
      <c r="H60" s="0" t="str">
        <f aca="false">IFERROR(IF(_xlfn.MAXIFS(Documents!$E$2:$E$3674,Documents!$A$2:$A$3674,$A60,Documents!$C$2:$C$3674,"dive_map")=0,"",_xlfn.MAXIFS(Documents!$E$2:$E$3674,Documents!$A$2:$A$3674,$A60,Documents!$C$2:$C$3674,"dive_map")),"")</f>
        <v/>
      </c>
      <c r="I60" s="0" t="n">
        <f aca="false">IFERROR(IF(_xlfn.MAXIFS(Documents!$E$2:$E$3674,Documents!$A$2:$A$3674,$A60,Documents!$C$2:$C$3674,"spa_menu")=0,"",_xlfn.MAXIFS(Documents!$E$2:$E$3674,Documents!$A$2:$A$3674,$A60,Documents!$C$2:$C$3674,"spa_menu")),"")</f>
        <v>2022</v>
      </c>
      <c r="J60" s="0" t="str">
        <f aca="false">IFERROR(IF(_xlfn.MAXIFS(Documents!$E$2:$E$3674,Documents!$A$2:$A$3674,$A60,Documents!$C$2:$C$3674,"dining_menu")=0,"",_xlfn.MAXIFS(Documents!$E$2:$E$3674,Documents!$A$2:$A$3674,$A60,Documents!$C$2:$C$3674,"dining_menu")),"")</f>
        <v/>
      </c>
      <c r="K60" s="0" t="str">
        <f aca="false">IFERROR(IF(_xlfn.MAXIFS(Documents!$E$2:$E$3674,Documents!$A$2:$A$3674,$A60,Documents!$C$2:$C$3674,"dive_prices")=0,"",_xlfn.MAXIFS(Documents!$E$2:$E$3674,Documents!$A$2:$A$3674,$A60,Documents!$C$2:$C$3674,"dive_prices")),"")</f>
        <v/>
      </c>
      <c r="L60" s="0" t="str">
        <f aca="false">IFERROR(IF(_xlfn.MAXIFS(Documents!$E$2:$E$3674,Documents!$A$2:$A$3674,$A60,Documents!$C$2:$C$3674,"excursions")=0,"",_xlfn.MAXIFS(Documents!$E$2:$E$3674,Documents!$A$2:$A$3674,$A60,Documents!$C$2:$C$3674,"excursions")),"")</f>
        <v/>
      </c>
      <c r="M60" s="0" t="str">
        <f aca="false">IFERROR(IF(_xlfn.MAXIFS(Documents!$E$2:$E$3674,Documents!$A$2:$A$3674,$A60,Documents!$C$2:$C$3674,"kids")=0,"",_xlfn.MAXIFS(Documents!$E$2:$E$3674,Documents!$A$2:$A$3674,$A60,Documents!$C$2:$C$3674,"kids")),"")</f>
        <v/>
      </c>
      <c r="N60" s="0" t="str">
        <f aca="false">IFERROR(IF(_xlfn.MAXIFS(Documents!$E$2:$E$3674,Documents!$A$2:$A$3674,$A60,Documents!$C$2:$C$3674,"villa_plans")=0,"",_xlfn.MAXIFS(Documents!$E$2:$E$3674,Documents!$A$2:$A$3674,$A60,Documents!$C$2:$C$3674,"villa_plans")),"")</f>
        <v/>
      </c>
      <c r="O60" s="0" t="str">
        <f aca="false">IFERROR(IF(_xlfn.MAXIFS(Documents!$E$2:$E$3674,Documents!$A$2:$A$3674,$A60,Documents!$C$2:$C$3674,"all_inclusive")=0,"",_xlfn.MAXIFS(Documents!$E$2:$E$3674,Documents!$A$2:$A$3674,$A60,Documents!$C$2:$C$3674,"all_inclusive")),"")</f>
        <v/>
      </c>
      <c r="P60" s="0" t="str">
        <f aca="false">IFERROR(IF(_xlfn.MAXIFS(Documents!$E$2:$E$3674,Documents!$A$2:$A$3674,$A60,Documents!$C$2:$C$3674,"sustainability")=0,"",_xlfn.MAXIFS(Documents!$E$2:$E$3674,Documents!$A$2:$A$3674,$A60,Documents!$C$2:$C$3674,"sustainability")),"")</f>
        <v/>
      </c>
      <c r="Q60" s="0" t="n">
        <f aca="false">IFERROR(IF(_xlfn.MAXIFS(Documents!$E$2:$E$3674,Documents!$A$2:$A$3674,$A60,Documents!$C$2:$C$3674,"calendar")=0,"",_xlfn.MAXIFS(Documents!$E$2:$E$3674,Documents!$A$2:$A$3674,$A60,Documents!$C$2:$C$3674,"calendar")),"")</f>
        <v>2026</v>
      </c>
      <c r="R60" s="0" t="str">
        <f aca="false">IFERROR(IF(_xlfn.MAXIFS(Documents!$E$2:$E$3674,Documents!$A$2:$A$3674,$A60,Documents!$C$2:$C$3674,"brochure")=0,"",_xlfn.MAXIFS(Documents!$E$2:$E$3674,Documents!$A$2:$A$3674,$A60,Documents!$C$2:$C$3674,"brochure")),"")</f>
        <v/>
      </c>
      <c r="S60" s="0" t="str">
        <f aca="false">IFERROR(IF(_xlfn.MAXIFS(Documents!$E$2:$E$3674,Documents!$A$2:$A$3674,$A60,Documents!$C$2:$C$3674,"press_kit")=0,"",_xlfn.MAXIFS(Documents!$E$2:$E$3674,Documents!$A$2:$A$3674,$A60,Documents!$C$2:$C$3674,"press_kit")),"")</f>
        <v/>
      </c>
      <c r="T60" s="0" t="str">
        <f aca="false">IFERROR(IF(_xlfn.MAXIFS(Documents!$E$2:$E$3674,Documents!$A$2:$A$3674,$A60,Documents!$C$2:$C$3674,"other")=0,"",_xlfn.MAXIFS(Documents!$E$2:$E$3674,Documents!$A$2:$A$3674,$A60,Documents!$C$2:$C$3674,"other")),"")</f>
        <v/>
      </c>
      <c r="U60" s="0" t="str">
        <f aca="false">IFERROR(IF(_xlfn.MAXIFS(Documents!$E$2:$E$3674,Documents!$A$2:$A$3674,$A60,Documents!$C$2:$C$3674,"obsolete")=0,"",_xlfn.MAXIFS(Documents!$E$2:$E$3674,Documents!$A$2:$A$3674,$A60,Documents!$C$2:$C$3674,"obsolete")),"")</f>
        <v/>
      </c>
      <c r="V60" s="0" t="n">
        <f aca="false">COUNTIFS(Documents!$A$2:$A$3674,$A60)</f>
        <v>6</v>
      </c>
      <c r="W60" s="0" t="n">
        <f aca="false">COUNTIFS(Documents!$A$2:$A$3674,$A60,Documents!$R$2:$R$3674,"current")</f>
        <v>4</v>
      </c>
      <c r="X60" s="0" t="str">
        <f aca="false">HYPERLINK("https://www.neoscapesmaldives.com/wp-content/uploads/Jumeirah-Olhahali-Island-Resort-Factsheet-2025.pdf","2025_Jumeirah-Olhahali-Island-Resort-Fac")</f>
        <v>2025_Jumeirah-Olhahali-Island-Resort-Fac</v>
      </c>
      <c r="Y60" s="0" t="s">
        <v>36</v>
      </c>
    </row>
    <row r="61" customFormat="false" ht="15" hidden="false" customHeight="false" outlineLevel="0" collapsed="false">
      <c r="A61" s="0" t="n">
        <v>60</v>
      </c>
      <c r="B61" s="0" t="s">
        <v>110</v>
      </c>
      <c r="C61" s="0" t="s">
        <v>42</v>
      </c>
      <c r="D61" s="0" t="str">
        <f aca="false">IFERROR(IF(_xlfn.MAXIFS(Documents!$E$2:$E$3674,Documents!$A$2:$A$3674,$A61,Documents!$C$2:$C$3674,"factsheet")=0,"",_xlfn.MAXIFS(Documents!$E$2:$E$3674,Documents!$A$2:$A$3674,$A61,Documents!$C$2:$C$3674,"factsheet")),"")</f>
        <v/>
      </c>
      <c r="E61" s="0" t="str">
        <f aca="false">IFERROR(IF(_xlfn.MAXIFS(Documents!$E$2:$E$3674,Documents!$A$2:$A$3674,$A61,Documents!$C$2:$C$3674,"wedding")=0,"",_xlfn.MAXIFS(Documents!$E$2:$E$3674,Documents!$A$2:$A$3674,$A61,Documents!$C$2:$C$3674,"wedding")),"")</f>
        <v/>
      </c>
      <c r="F61" s="0" t="str">
        <f aca="false">IFERROR(IF(_xlfn.MAXIFS(Documents!$E$2:$E$3674,Documents!$A$2:$A$3674,$A61,Documents!$C$2:$C$3674,"events")=0,"",_xlfn.MAXIFS(Documents!$E$2:$E$3674,Documents!$A$2:$A$3674,$A61,Documents!$C$2:$C$3674,"events")),"")</f>
        <v/>
      </c>
      <c r="G61" s="0" t="str">
        <f aca="false">IFERROR(IF(_xlfn.MAXIFS(Documents!$E$2:$E$3674,Documents!$A$2:$A$3674,$A61,Documents!$C$2:$C$3674,"map")=0,"",_xlfn.MAXIFS(Documents!$E$2:$E$3674,Documents!$A$2:$A$3674,$A61,Documents!$C$2:$C$3674,"map")),"")</f>
        <v/>
      </c>
      <c r="H61" s="0" t="str">
        <f aca="false">IFERROR(IF(_xlfn.MAXIFS(Documents!$E$2:$E$3674,Documents!$A$2:$A$3674,$A61,Documents!$C$2:$C$3674,"dive_map")=0,"",_xlfn.MAXIFS(Documents!$E$2:$E$3674,Documents!$A$2:$A$3674,$A61,Documents!$C$2:$C$3674,"dive_map")),"")</f>
        <v/>
      </c>
      <c r="I61" s="0" t="str">
        <f aca="false">IFERROR(IF(_xlfn.MAXIFS(Documents!$E$2:$E$3674,Documents!$A$2:$A$3674,$A61,Documents!$C$2:$C$3674,"spa_menu")=0,"",_xlfn.MAXIFS(Documents!$E$2:$E$3674,Documents!$A$2:$A$3674,$A61,Documents!$C$2:$C$3674,"spa_menu")),"")</f>
        <v/>
      </c>
      <c r="J61" s="0" t="str">
        <f aca="false">IFERROR(IF(_xlfn.MAXIFS(Documents!$E$2:$E$3674,Documents!$A$2:$A$3674,$A61,Documents!$C$2:$C$3674,"dining_menu")=0,"",_xlfn.MAXIFS(Documents!$E$2:$E$3674,Documents!$A$2:$A$3674,$A61,Documents!$C$2:$C$3674,"dining_menu")),"")</f>
        <v/>
      </c>
      <c r="K61" s="0" t="str">
        <f aca="false">IFERROR(IF(_xlfn.MAXIFS(Documents!$E$2:$E$3674,Documents!$A$2:$A$3674,$A61,Documents!$C$2:$C$3674,"dive_prices")=0,"",_xlfn.MAXIFS(Documents!$E$2:$E$3674,Documents!$A$2:$A$3674,$A61,Documents!$C$2:$C$3674,"dive_prices")),"")</f>
        <v/>
      </c>
      <c r="L61" s="0" t="str">
        <f aca="false">IFERROR(IF(_xlfn.MAXIFS(Documents!$E$2:$E$3674,Documents!$A$2:$A$3674,$A61,Documents!$C$2:$C$3674,"excursions")=0,"",_xlfn.MAXIFS(Documents!$E$2:$E$3674,Documents!$A$2:$A$3674,$A61,Documents!$C$2:$C$3674,"excursions")),"")</f>
        <v/>
      </c>
      <c r="M61" s="0" t="str">
        <f aca="false">IFERROR(IF(_xlfn.MAXIFS(Documents!$E$2:$E$3674,Documents!$A$2:$A$3674,$A61,Documents!$C$2:$C$3674,"kids")=0,"",_xlfn.MAXIFS(Documents!$E$2:$E$3674,Documents!$A$2:$A$3674,$A61,Documents!$C$2:$C$3674,"kids")),"")</f>
        <v/>
      </c>
      <c r="N61" s="0" t="str">
        <f aca="false">IFERROR(IF(_xlfn.MAXIFS(Documents!$E$2:$E$3674,Documents!$A$2:$A$3674,$A61,Documents!$C$2:$C$3674,"villa_plans")=0,"",_xlfn.MAXIFS(Documents!$E$2:$E$3674,Documents!$A$2:$A$3674,$A61,Documents!$C$2:$C$3674,"villa_plans")),"")</f>
        <v/>
      </c>
      <c r="O61" s="0" t="str">
        <f aca="false">IFERROR(IF(_xlfn.MAXIFS(Documents!$E$2:$E$3674,Documents!$A$2:$A$3674,$A61,Documents!$C$2:$C$3674,"all_inclusive")=0,"",_xlfn.MAXIFS(Documents!$E$2:$E$3674,Documents!$A$2:$A$3674,$A61,Documents!$C$2:$C$3674,"all_inclusive")),"")</f>
        <v/>
      </c>
      <c r="P61" s="0" t="str">
        <f aca="false">IFERROR(IF(_xlfn.MAXIFS(Documents!$E$2:$E$3674,Documents!$A$2:$A$3674,$A61,Documents!$C$2:$C$3674,"sustainability")=0,"",_xlfn.MAXIFS(Documents!$E$2:$E$3674,Documents!$A$2:$A$3674,$A61,Documents!$C$2:$C$3674,"sustainability")),"")</f>
        <v/>
      </c>
      <c r="Q61" s="0" t="str">
        <f aca="false">IFERROR(IF(_xlfn.MAXIFS(Documents!$E$2:$E$3674,Documents!$A$2:$A$3674,$A61,Documents!$C$2:$C$3674,"calendar")=0,"",_xlfn.MAXIFS(Documents!$E$2:$E$3674,Documents!$A$2:$A$3674,$A61,Documents!$C$2:$C$3674,"calendar")),"")</f>
        <v/>
      </c>
      <c r="R61" s="0" t="str">
        <f aca="false">IFERROR(IF(_xlfn.MAXIFS(Documents!$E$2:$E$3674,Documents!$A$2:$A$3674,$A61,Documents!$C$2:$C$3674,"brochure")=0,"",_xlfn.MAXIFS(Documents!$E$2:$E$3674,Documents!$A$2:$A$3674,$A61,Documents!$C$2:$C$3674,"brochure")),"")</f>
        <v/>
      </c>
      <c r="S61" s="0" t="str">
        <f aca="false">IFERROR(IF(_xlfn.MAXIFS(Documents!$E$2:$E$3674,Documents!$A$2:$A$3674,$A61,Documents!$C$2:$C$3674,"press_kit")=0,"",_xlfn.MAXIFS(Documents!$E$2:$E$3674,Documents!$A$2:$A$3674,$A61,Documents!$C$2:$C$3674,"press_kit")),"")</f>
        <v/>
      </c>
      <c r="T61" s="0" t="str">
        <f aca="false">IFERROR(IF(_xlfn.MAXIFS(Documents!$E$2:$E$3674,Documents!$A$2:$A$3674,$A61,Documents!$C$2:$C$3674,"other")=0,"",_xlfn.MAXIFS(Documents!$E$2:$E$3674,Documents!$A$2:$A$3674,$A61,Documents!$C$2:$C$3674,"other")),"")</f>
        <v/>
      </c>
      <c r="U61" s="0" t="str">
        <f aca="false">IFERROR(IF(_xlfn.MAXIFS(Documents!$E$2:$E$3674,Documents!$A$2:$A$3674,$A61,Documents!$C$2:$C$3674,"obsolete")=0,"",_xlfn.MAXIFS(Documents!$E$2:$E$3674,Documents!$A$2:$A$3674,$A61,Documents!$C$2:$C$3674,"obsolete")),"")</f>
        <v/>
      </c>
      <c r="V61" s="0" t="n">
        <f aca="false">COUNTIFS(Documents!$A$2:$A$3674,$A61)</f>
        <v>0</v>
      </c>
      <c r="W61" s="0" t="n">
        <f aca="false">COUNTIFS(Documents!$A$2:$A$3674,$A61,Documents!$R$2:$R$3674,"current")</f>
        <v>0</v>
      </c>
      <c r="Y61" s="0" t="s">
        <v>28</v>
      </c>
    </row>
    <row r="62" customFormat="false" ht="15" hidden="false" customHeight="false" outlineLevel="0" collapsed="false">
      <c r="A62" s="0" t="n">
        <v>61</v>
      </c>
      <c r="B62" s="0" t="s">
        <v>111</v>
      </c>
      <c r="C62" s="0" t="s">
        <v>32</v>
      </c>
      <c r="D62" s="0" t="n">
        <f aca="false">IFERROR(IF(_xlfn.MAXIFS(Documents!$E$2:$E$3674,Documents!$A$2:$A$3674,$A62,Documents!$C$2:$C$3674,"factsheet")=0,"",_xlfn.MAXIFS(Documents!$E$2:$E$3674,Documents!$A$2:$A$3674,$A62,Documents!$C$2:$C$3674,"factsheet")),"")</f>
        <v>2023</v>
      </c>
      <c r="E62" s="0" t="str">
        <f aca="false">IFERROR(IF(_xlfn.MAXIFS(Documents!$E$2:$E$3674,Documents!$A$2:$A$3674,$A62,Documents!$C$2:$C$3674,"wedding")=0,"",_xlfn.MAXIFS(Documents!$E$2:$E$3674,Documents!$A$2:$A$3674,$A62,Documents!$C$2:$C$3674,"wedding")),"")</f>
        <v/>
      </c>
      <c r="F62" s="0" t="str">
        <f aca="false">IFERROR(IF(_xlfn.MAXIFS(Documents!$E$2:$E$3674,Documents!$A$2:$A$3674,$A62,Documents!$C$2:$C$3674,"events")=0,"",_xlfn.MAXIFS(Documents!$E$2:$E$3674,Documents!$A$2:$A$3674,$A62,Documents!$C$2:$C$3674,"events")),"")</f>
        <v/>
      </c>
      <c r="G62" s="0" t="str">
        <f aca="false">IFERROR(IF(_xlfn.MAXIFS(Documents!$E$2:$E$3674,Documents!$A$2:$A$3674,$A62,Documents!$C$2:$C$3674,"map")=0,"",_xlfn.MAXIFS(Documents!$E$2:$E$3674,Documents!$A$2:$A$3674,$A62,Documents!$C$2:$C$3674,"map")),"")</f>
        <v/>
      </c>
      <c r="H62" s="0" t="str">
        <f aca="false">IFERROR(IF(_xlfn.MAXIFS(Documents!$E$2:$E$3674,Documents!$A$2:$A$3674,$A62,Documents!$C$2:$C$3674,"dive_map")=0,"",_xlfn.MAXIFS(Documents!$E$2:$E$3674,Documents!$A$2:$A$3674,$A62,Documents!$C$2:$C$3674,"dive_map")),"")</f>
        <v/>
      </c>
      <c r="I62" s="0" t="n">
        <f aca="false">IFERROR(IF(_xlfn.MAXIFS(Documents!$E$2:$E$3674,Documents!$A$2:$A$3674,$A62,Documents!$C$2:$C$3674,"spa_menu")=0,"",_xlfn.MAXIFS(Documents!$E$2:$E$3674,Documents!$A$2:$A$3674,$A62,Documents!$C$2:$C$3674,"spa_menu")),"")</f>
        <v>2023</v>
      </c>
      <c r="J62" s="0" t="n">
        <f aca="false">IFERROR(IF(_xlfn.MAXIFS(Documents!$E$2:$E$3674,Documents!$A$2:$A$3674,$A62,Documents!$C$2:$C$3674,"dining_menu")=0,"",_xlfn.MAXIFS(Documents!$E$2:$E$3674,Documents!$A$2:$A$3674,$A62,Documents!$C$2:$C$3674,"dining_menu")),"")</f>
        <v>2023</v>
      </c>
      <c r="K62" s="0" t="str">
        <f aca="false">IFERROR(IF(_xlfn.MAXIFS(Documents!$E$2:$E$3674,Documents!$A$2:$A$3674,$A62,Documents!$C$2:$C$3674,"dive_prices")=0,"",_xlfn.MAXIFS(Documents!$E$2:$E$3674,Documents!$A$2:$A$3674,$A62,Documents!$C$2:$C$3674,"dive_prices")),"")</f>
        <v/>
      </c>
      <c r="L62" s="0" t="str">
        <f aca="false">IFERROR(IF(_xlfn.MAXIFS(Documents!$E$2:$E$3674,Documents!$A$2:$A$3674,$A62,Documents!$C$2:$C$3674,"excursions")=0,"",_xlfn.MAXIFS(Documents!$E$2:$E$3674,Documents!$A$2:$A$3674,$A62,Documents!$C$2:$C$3674,"excursions")),"")</f>
        <v/>
      </c>
      <c r="M62" s="0" t="str">
        <f aca="false">IFERROR(IF(_xlfn.MAXIFS(Documents!$E$2:$E$3674,Documents!$A$2:$A$3674,$A62,Documents!$C$2:$C$3674,"kids")=0,"",_xlfn.MAXIFS(Documents!$E$2:$E$3674,Documents!$A$2:$A$3674,$A62,Documents!$C$2:$C$3674,"kids")),"")</f>
        <v/>
      </c>
      <c r="N62" s="0" t="str">
        <f aca="false">IFERROR(IF(_xlfn.MAXIFS(Documents!$E$2:$E$3674,Documents!$A$2:$A$3674,$A62,Documents!$C$2:$C$3674,"villa_plans")=0,"",_xlfn.MAXIFS(Documents!$E$2:$E$3674,Documents!$A$2:$A$3674,$A62,Documents!$C$2:$C$3674,"villa_plans")),"")</f>
        <v/>
      </c>
      <c r="O62" s="0" t="str">
        <f aca="false">IFERROR(IF(_xlfn.MAXIFS(Documents!$E$2:$E$3674,Documents!$A$2:$A$3674,$A62,Documents!$C$2:$C$3674,"all_inclusive")=0,"",_xlfn.MAXIFS(Documents!$E$2:$E$3674,Documents!$A$2:$A$3674,$A62,Documents!$C$2:$C$3674,"all_inclusive")),"")</f>
        <v/>
      </c>
      <c r="P62" s="0" t="str">
        <f aca="false">IFERROR(IF(_xlfn.MAXIFS(Documents!$E$2:$E$3674,Documents!$A$2:$A$3674,$A62,Documents!$C$2:$C$3674,"sustainability")=0,"",_xlfn.MAXIFS(Documents!$E$2:$E$3674,Documents!$A$2:$A$3674,$A62,Documents!$C$2:$C$3674,"sustainability")),"")</f>
        <v/>
      </c>
      <c r="Q62" s="0" t="str">
        <f aca="false">IFERROR(IF(_xlfn.MAXIFS(Documents!$E$2:$E$3674,Documents!$A$2:$A$3674,$A62,Documents!$C$2:$C$3674,"calendar")=0,"",_xlfn.MAXIFS(Documents!$E$2:$E$3674,Documents!$A$2:$A$3674,$A62,Documents!$C$2:$C$3674,"calendar")),"")</f>
        <v/>
      </c>
      <c r="R62" s="0" t="str">
        <f aca="false">IFERROR(IF(_xlfn.MAXIFS(Documents!$E$2:$E$3674,Documents!$A$2:$A$3674,$A62,Documents!$C$2:$C$3674,"brochure")=0,"",_xlfn.MAXIFS(Documents!$E$2:$E$3674,Documents!$A$2:$A$3674,$A62,Documents!$C$2:$C$3674,"brochure")),"")</f>
        <v/>
      </c>
      <c r="S62" s="0" t="str">
        <f aca="false">IFERROR(IF(_xlfn.MAXIFS(Documents!$E$2:$E$3674,Documents!$A$2:$A$3674,$A62,Documents!$C$2:$C$3674,"press_kit")=0,"",_xlfn.MAXIFS(Documents!$E$2:$E$3674,Documents!$A$2:$A$3674,$A62,Documents!$C$2:$C$3674,"press_kit")),"")</f>
        <v/>
      </c>
      <c r="T62" s="0" t="n">
        <f aca="false">IFERROR(IF(_xlfn.MAXIFS(Documents!$E$2:$E$3674,Documents!$A$2:$A$3674,$A62,Documents!$C$2:$C$3674,"other")=0,"",_xlfn.MAXIFS(Documents!$E$2:$E$3674,Documents!$A$2:$A$3674,$A62,Documents!$C$2:$C$3674,"other")),"")</f>
        <v>2006</v>
      </c>
      <c r="U62" s="0" t="str">
        <f aca="false">IFERROR(IF(_xlfn.MAXIFS(Documents!$E$2:$E$3674,Documents!$A$2:$A$3674,$A62,Documents!$C$2:$C$3674,"obsolete")=0,"",_xlfn.MAXIFS(Documents!$E$2:$E$3674,Documents!$A$2:$A$3674,$A62,Documents!$C$2:$C$3674,"obsolete")),"")</f>
        <v/>
      </c>
      <c r="V62" s="0" t="n">
        <f aca="false">COUNTIFS(Documents!$A$2:$A$3674,$A62)</f>
        <v>6</v>
      </c>
      <c r="W62" s="0" t="n">
        <f aca="false">COUNTIFS(Documents!$A$2:$A$3674,$A62,Documents!$R$2:$R$3674,"current")</f>
        <v>0</v>
      </c>
      <c r="X62" s="0" t="str">
        <f aca="false">HYPERLINK("https://www.equatorvillage.com/wp-content/uploads/2023/12/Equator-factsheet-2023-1.pdf","2023_Equator-factsheet-2023-1.pdf")</f>
        <v>2023_Equator-factsheet-2023-1.pdf</v>
      </c>
      <c r="Y62" s="0" t="s">
        <v>36</v>
      </c>
    </row>
    <row r="63" customFormat="false" ht="15" hidden="false" customHeight="false" outlineLevel="0" collapsed="false">
      <c r="A63" s="0" t="n">
        <v>62</v>
      </c>
      <c r="B63" s="0" t="s">
        <v>112</v>
      </c>
      <c r="C63" s="0" t="s">
        <v>32</v>
      </c>
      <c r="D63" s="0" t="n">
        <f aca="false">IFERROR(IF(_xlfn.MAXIFS(Documents!$E$2:$E$3674,Documents!$A$2:$A$3674,$A63,Documents!$C$2:$C$3674,"factsheet")=0,"",_xlfn.MAXIFS(Documents!$E$2:$E$3674,Documents!$A$2:$A$3674,$A63,Documents!$C$2:$C$3674,"factsheet")),"")</f>
        <v>2021</v>
      </c>
      <c r="E63" s="0" t="n">
        <f aca="false">IFERROR(IF(_xlfn.MAXIFS(Documents!$E$2:$E$3674,Documents!$A$2:$A$3674,$A63,Documents!$C$2:$C$3674,"wedding")=0,"",_xlfn.MAXIFS(Documents!$E$2:$E$3674,Documents!$A$2:$A$3674,$A63,Documents!$C$2:$C$3674,"wedding")),"")</f>
        <v>2026</v>
      </c>
      <c r="F63" s="0" t="str">
        <f aca="false">IFERROR(IF(_xlfn.MAXIFS(Documents!$E$2:$E$3674,Documents!$A$2:$A$3674,$A63,Documents!$C$2:$C$3674,"events")=0,"",_xlfn.MAXIFS(Documents!$E$2:$E$3674,Documents!$A$2:$A$3674,$A63,Documents!$C$2:$C$3674,"events")),"")</f>
        <v/>
      </c>
      <c r="G63" s="0" t="n">
        <f aca="false">IFERROR(IF(_xlfn.MAXIFS(Documents!$E$2:$E$3674,Documents!$A$2:$A$3674,$A63,Documents!$C$2:$C$3674,"map")=0,"",_xlfn.MAXIFS(Documents!$E$2:$E$3674,Documents!$A$2:$A$3674,$A63,Documents!$C$2:$C$3674,"map")),"")</f>
        <v>2026</v>
      </c>
      <c r="H63" s="0" t="str">
        <f aca="false">IFERROR(IF(_xlfn.MAXIFS(Documents!$E$2:$E$3674,Documents!$A$2:$A$3674,$A63,Documents!$C$2:$C$3674,"dive_map")=0,"",_xlfn.MAXIFS(Documents!$E$2:$E$3674,Documents!$A$2:$A$3674,$A63,Documents!$C$2:$C$3674,"dive_map")),"")</f>
        <v/>
      </c>
      <c r="I63" s="0" t="n">
        <f aca="false">IFERROR(IF(_xlfn.MAXIFS(Documents!$E$2:$E$3674,Documents!$A$2:$A$3674,$A63,Documents!$C$2:$C$3674,"spa_menu")=0,"",_xlfn.MAXIFS(Documents!$E$2:$E$3674,Documents!$A$2:$A$3674,$A63,Documents!$C$2:$C$3674,"spa_menu")),"")</f>
        <v>2026</v>
      </c>
      <c r="J63" s="0" t="n">
        <f aca="false">IFERROR(IF(_xlfn.MAXIFS(Documents!$E$2:$E$3674,Documents!$A$2:$A$3674,$A63,Documents!$C$2:$C$3674,"dining_menu")=0,"",_xlfn.MAXIFS(Documents!$E$2:$E$3674,Documents!$A$2:$A$3674,$A63,Documents!$C$2:$C$3674,"dining_menu")),"")</f>
        <v>2026</v>
      </c>
      <c r="K63" s="0" t="n">
        <f aca="false">IFERROR(IF(_xlfn.MAXIFS(Documents!$E$2:$E$3674,Documents!$A$2:$A$3674,$A63,Documents!$C$2:$C$3674,"dive_prices")=0,"",_xlfn.MAXIFS(Documents!$E$2:$E$3674,Documents!$A$2:$A$3674,$A63,Documents!$C$2:$C$3674,"dive_prices")),"")</f>
        <v>2026</v>
      </c>
      <c r="L63" s="0" t="n">
        <f aca="false">IFERROR(IF(_xlfn.MAXIFS(Documents!$E$2:$E$3674,Documents!$A$2:$A$3674,$A63,Documents!$C$2:$C$3674,"excursions")=0,"",_xlfn.MAXIFS(Documents!$E$2:$E$3674,Documents!$A$2:$A$3674,$A63,Documents!$C$2:$C$3674,"excursions")),"")</f>
        <v>2026</v>
      </c>
      <c r="M63" s="0" t="n">
        <f aca="false">IFERROR(IF(_xlfn.MAXIFS(Documents!$E$2:$E$3674,Documents!$A$2:$A$3674,$A63,Documents!$C$2:$C$3674,"kids")=0,"",_xlfn.MAXIFS(Documents!$E$2:$E$3674,Documents!$A$2:$A$3674,$A63,Documents!$C$2:$C$3674,"kids")),"")</f>
        <v>2026</v>
      </c>
      <c r="N63" s="0" t="str">
        <f aca="false">IFERROR(IF(_xlfn.MAXIFS(Documents!$E$2:$E$3674,Documents!$A$2:$A$3674,$A63,Documents!$C$2:$C$3674,"villa_plans")=0,"",_xlfn.MAXIFS(Documents!$E$2:$E$3674,Documents!$A$2:$A$3674,$A63,Documents!$C$2:$C$3674,"villa_plans")),"")</f>
        <v/>
      </c>
      <c r="O63" s="0" t="str">
        <f aca="false">IFERROR(IF(_xlfn.MAXIFS(Documents!$E$2:$E$3674,Documents!$A$2:$A$3674,$A63,Documents!$C$2:$C$3674,"all_inclusive")=0,"",_xlfn.MAXIFS(Documents!$E$2:$E$3674,Documents!$A$2:$A$3674,$A63,Documents!$C$2:$C$3674,"all_inclusive")),"")</f>
        <v/>
      </c>
      <c r="P63" s="0" t="n">
        <f aca="false">IFERROR(IF(_xlfn.MAXIFS(Documents!$E$2:$E$3674,Documents!$A$2:$A$3674,$A63,Documents!$C$2:$C$3674,"sustainability")=0,"",_xlfn.MAXIFS(Documents!$E$2:$E$3674,Documents!$A$2:$A$3674,$A63,Documents!$C$2:$C$3674,"sustainability")),"")</f>
        <v>2026</v>
      </c>
      <c r="Q63" s="0" t="n">
        <f aca="false">IFERROR(IF(_xlfn.MAXIFS(Documents!$E$2:$E$3674,Documents!$A$2:$A$3674,$A63,Documents!$C$2:$C$3674,"calendar")=0,"",_xlfn.MAXIFS(Documents!$E$2:$E$3674,Documents!$A$2:$A$3674,$A63,Documents!$C$2:$C$3674,"calendar")),"")</f>
        <v>2026</v>
      </c>
      <c r="R63" s="0" t="str">
        <f aca="false">IFERROR(IF(_xlfn.MAXIFS(Documents!$E$2:$E$3674,Documents!$A$2:$A$3674,$A63,Documents!$C$2:$C$3674,"brochure")=0,"",_xlfn.MAXIFS(Documents!$E$2:$E$3674,Documents!$A$2:$A$3674,$A63,Documents!$C$2:$C$3674,"brochure")),"")</f>
        <v/>
      </c>
      <c r="S63" s="0" t="str">
        <f aca="false">IFERROR(IF(_xlfn.MAXIFS(Documents!$E$2:$E$3674,Documents!$A$2:$A$3674,$A63,Documents!$C$2:$C$3674,"press_kit")=0,"",_xlfn.MAXIFS(Documents!$E$2:$E$3674,Documents!$A$2:$A$3674,$A63,Documents!$C$2:$C$3674,"press_kit")),"")</f>
        <v/>
      </c>
      <c r="T63" s="0" t="str">
        <f aca="false">IFERROR(IF(_xlfn.MAXIFS(Documents!$E$2:$E$3674,Documents!$A$2:$A$3674,$A63,Documents!$C$2:$C$3674,"other")=0,"",_xlfn.MAXIFS(Documents!$E$2:$E$3674,Documents!$A$2:$A$3674,$A63,Documents!$C$2:$C$3674,"other")),"")</f>
        <v/>
      </c>
      <c r="U63" s="0" t="str">
        <f aca="false">IFERROR(IF(_xlfn.MAXIFS(Documents!$E$2:$E$3674,Documents!$A$2:$A$3674,$A63,Documents!$C$2:$C$3674,"obsolete")=0,"",_xlfn.MAXIFS(Documents!$E$2:$E$3674,Documents!$A$2:$A$3674,$A63,Documents!$C$2:$C$3674,"obsolete")),"")</f>
        <v/>
      </c>
      <c r="V63" s="0" t="n">
        <f aca="false">COUNTIFS(Documents!$A$2:$A$3674,$A63)</f>
        <v>62</v>
      </c>
      <c r="W63" s="0" t="n">
        <f aca="false">COUNTIFS(Documents!$A$2:$A$3674,$A63,Documents!$R$2:$R$3674,"current")</f>
        <v>47</v>
      </c>
      <c r="X63" s="0" t="str">
        <f aca="false">HYPERLINK("https://www.neoscapesmaldives.com/wp-content/uploads/CCM-Factsheet.pdf","2021_CCM-Factsheet.pdf")</f>
        <v>2021_CCM-Factsheet.pdf</v>
      </c>
      <c r="Y63" s="0" t="s">
        <v>34</v>
      </c>
    </row>
    <row r="64" customFormat="false" ht="15" hidden="false" customHeight="false" outlineLevel="0" collapsed="false">
      <c r="A64" s="0" t="n">
        <v>63</v>
      </c>
      <c r="B64" s="0" t="s">
        <v>113</v>
      </c>
      <c r="C64" s="0" t="s">
        <v>32</v>
      </c>
      <c r="D64" s="0" t="str">
        <f aca="false">IFERROR(IF(_xlfn.MAXIFS(Documents!$E$2:$E$3674,Documents!$A$2:$A$3674,$A64,Documents!$C$2:$C$3674,"factsheet")=0,"",_xlfn.MAXIFS(Documents!$E$2:$E$3674,Documents!$A$2:$A$3674,$A64,Documents!$C$2:$C$3674,"factsheet")),"")</f>
        <v/>
      </c>
      <c r="E64" s="0" t="str">
        <f aca="false">IFERROR(IF(_xlfn.MAXIFS(Documents!$E$2:$E$3674,Documents!$A$2:$A$3674,$A64,Documents!$C$2:$C$3674,"wedding")=0,"",_xlfn.MAXIFS(Documents!$E$2:$E$3674,Documents!$A$2:$A$3674,$A64,Documents!$C$2:$C$3674,"wedding")),"")</f>
        <v/>
      </c>
      <c r="F64" s="0" t="str">
        <f aca="false">IFERROR(IF(_xlfn.MAXIFS(Documents!$E$2:$E$3674,Documents!$A$2:$A$3674,$A64,Documents!$C$2:$C$3674,"events")=0,"",_xlfn.MAXIFS(Documents!$E$2:$E$3674,Documents!$A$2:$A$3674,$A64,Documents!$C$2:$C$3674,"events")),"")</f>
        <v/>
      </c>
      <c r="G64" s="0" t="str">
        <f aca="false">IFERROR(IF(_xlfn.MAXIFS(Documents!$E$2:$E$3674,Documents!$A$2:$A$3674,$A64,Documents!$C$2:$C$3674,"map")=0,"",_xlfn.MAXIFS(Documents!$E$2:$E$3674,Documents!$A$2:$A$3674,$A64,Documents!$C$2:$C$3674,"map")),"")</f>
        <v/>
      </c>
      <c r="H64" s="0" t="str">
        <f aca="false">IFERROR(IF(_xlfn.MAXIFS(Documents!$E$2:$E$3674,Documents!$A$2:$A$3674,$A64,Documents!$C$2:$C$3674,"dive_map")=0,"",_xlfn.MAXIFS(Documents!$E$2:$E$3674,Documents!$A$2:$A$3674,$A64,Documents!$C$2:$C$3674,"dive_map")),"")</f>
        <v/>
      </c>
      <c r="I64" s="0" t="str">
        <f aca="false">IFERROR(IF(_xlfn.MAXIFS(Documents!$E$2:$E$3674,Documents!$A$2:$A$3674,$A64,Documents!$C$2:$C$3674,"spa_menu")=0,"",_xlfn.MAXIFS(Documents!$E$2:$E$3674,Documents!$A$2:$A$3674,$A64,Documents!$C$2:$C$3674,"spa_menu")),"")</f>
        <v/>
      </c>
      <c r="J64" s="0" t="str">
        <f aca="false">IFERROR(IF(_xlfn.MAXIFS(Documents!$E$2:$E$3674,Documents!$A$2:$A$3674,$A64,Documents!$C$2:$C$3674,"dining_menu")=0,"",_xlfn.MAXIFS(Documents!$E$2:$E$3674,Documents!$A$2:$A$3674,$A64,Documents!$C$2:$C$3674,"dining_menu")),"")</f>
        <v/>
      </c>
      <c r="K64" s="0" t="str">
        <f aca="false">IFERROR(IF(_xlfn.MAXIFS(Documents!$E$2:$E$3674,Documents!$A$2:$A$3674,$A64,Documents!$C$2:$C$3674,"dive_prices")=0,"",_xlfn.MAXIFS(Documents!$E$2:$E$3674,Documents!$A$2:$A$3674,$A64,Documents!$C$2:$C$3674,"dive_prices")),"")</f>
        <v/>
      </c>
      <c r="L64" s="0" t="str">
        <f aca="false">IFERROR(IF(_xlfn.MAXIFS(Documents!$E$2:$E$3674,Documents!$A$2:$A$3674,$A64,Documents!$C$2:$C$3674,"excursions")=0,"",_xlfn.MAXIFS(Documents!$E$2:$E$3674,Documents!$A$2:$A$3674,$A64,Documents!$C$2:$C$3674,"excursions")),"")</f>
        <v/>
      </c>
      <c r="M64" s="0" t="str">
        <f aca="false">IFERROR(IF(_xlfn.MAXIFS(Documents!$E$2:$E$3674,Documents!$A$2:$A$3674,$A64,Documents!$C$2:$C$3674,"kids")=0,"",_xlfn.MAXIFS(Documents!$E$2:$E$3674,Documents!$A$2:$A$3674,$A64,Documents!$C$2:$C$3674,"kids")),"")</f>
        <v/>
      </c>
      <c r="N64" s="0" t="str">
        <f aca="false">IFERROR(IF(_xlfn.MAXIFS(Documents!$E$2:$E$3674,Documents!$A$2:$A$3674,$A64,Documents!$C$2:$C$3674,"villa_plans")=0,"",_xlfn.MAXIFS(Documents!$E$2:$E$3674,Documents!$A$2:$A$3674,$A64,Documents!$C$2:$C$3674,"villa_plans")),"")</f>
        <v/>
      </c>
      <c r="O64" s="0" t="str">
        <f aca="false">IFERROR(IF(_xlfn.MAXIFS(Documents!$E$2:$E$3674,Documents!$A$2:$A$3674,$A64,Documents!$C$2:$C$3674,"all_inclusive")=0,"",_xlfn.MAXIFS(Documents!$E$2:$E$3674,Documents!$A$2:$A$3674,$A64,Documents!$C$2:$C$3674,"all_inclusive")),"")</f>
        <v/>
      </c>
      <c r="P64" s="0" t="str">
        <f aca="false">IFERROR(IF(_xlfn.MAXIFS(Documents!$E$2:$E$3674,Documents!$A$2:$A$3674,$A64,Documents!$C$2:$C$3674,"sustainability")=0,"",_xlfn.MAXIFS(Documents!$E$2:$E$3674,Documents!$A$2:$A$3674,$A64,Documents!$C$2:$C$3674,"sustainability")),"")</f>
        <v/>
      </c>
      <c r="Q64" s="0" t="str">
        <f aca="false">IFERROR(IF(_xlfn.MAXIFS(Documents!$E$2:$E$3674,Documents!$A$2:$A$3674,$A64,Documents!$C$2:$C$3674,"calendar")=0,"",_xlfn.MAXIFS(Documents!$E$2:$E$3674,Documents!$A$2:$A$3674,$A64,Documents!$C$2:$C$3674,"calendar")),"")</f>
        <v/>
      </c>
      <c r="R64" s="0" t="n">
        <f aca="false">IFERROR(IF(_xlfn.MAXIFS(Documents!$E$2:$E$3674,Documents!$A$2:$A$3674,$A64,Documents!$C$2:$C$3674,"brochure")=0,"",_xlfn.MAXIFS(Documents!$E$2:$E$3674,Documents!$A$2:$A$3674,$A64,Documents!$C$2:$C$3674,"brochure")),"")</f>
        <v>2025</v>
      </c>
      <c r="S64" s="0" t="str">
        <f aca="false">IFERROR(IF(_xlfn.MAXIFS(Documents!$E$2:$E$3674,Documents!$A$2:$A$3674,$A64,Documents!$C$2:$C$3674,"press_kit")=0,"",_xlfn.MAXIFS(Documents!$E$2:$E$3674,Documents!$A$2:$A$3674,$A64,Documents!$C$2:$C$3674,"press_kit")),"")</f>
        <v/>
      </c>
      <c r="T64" s="0" t="str">
        <f aca="false">IFERROR(IF(_xlfn.MAXIFS(Documents!$E$2:$E$3674,Documents!$A$2:$A$3674,$A64,Documents!$C$2:$C$3674,"other")=0,"",_xlfn.MAXIFS(Documents!$E$2:$E$3674,Documents!$A$2:$A$3674,$A64,Documents!$C$2:$C$3674,"other")),"")</f>
        <v/>
      </c>
      <c r="U64" s="0" t="str">
        <f aca="false">IFERROR(IF(_xlfn.MAXIFS(Documents!$E$2:$E$3674,Documents!$A$2:$A$3674,$A64,Documents!$C$2:$C$3674,"obsolete")=0,"",_xlfn.MAXIFS(Documents!$E$2:$E$3674,Documents!$A$2:$A$3674,$A64,Documents!$C$2:$C$3674,"obsolete")),"")</f>
        <v/>
      </c>
      <c r="V64" s="0" t="n">
        <f aca="false">COUNTIFS(Documents!$A$2:$A$3674,$A64)</f>
        <v>1</v>
      </c>
      <c r="W64" s="0" t="n">
        <f aca="false">COUNTIFS(Documents!$A$2:$A$3674,$A64,Documents!$R$2:$R$3674,"current")</f>
        <v>1</v>
      </c>
      <c r="Y64" s="0" t="s">
        <v>28</v>
      </c>
    </row>
    <row r="65" customFormat="false" ht="15" hidden="false" customHeight="false" outlineLevel="0" collapsed="false">
      <c r="A65" s="0" t="n">
        <v>64</v>
      </c>
      <c r="B65" s="0" t="s">
        <v>114</v>
      </c>
      <c r="C65" s="0" t="s">
        <v>42</v>
      </c>
      <c r="D65" s="0" t="str">
        <f aca="false">IFERROR(IF(_xlfn.MAXIFS(Documents!$E$2:$E$3674,Documents!$A$2:$A$3674,$A65,Documents!$C$2:$C$3674,"factsheet")=0,"",_xlfn.MAXIFS(Documents!$E$2:$E$3674,Documents!$A$2:$A$3674,$A65,Documents!$C$2:$C$3674,"factsheet")),"")</f>
        <v/>
      </c>
      <c r="E65" s="0" t="str">
        <f aca="false">IFERROR(IF(_xlfn.MAXIFS(Documents!$E$2:$E$3674,Documents!$A$2:$A$3674,$A65,Documents!$C$2:$C$3674,"wedding")=0,"",_xlfn.MAXIFS(Documents!$E$2:$E$3674,Documents!$A$2:$A$3674,$A65,Documents!$C$2:$C$3674,"wedding")),"")</f>
        <v/>
      </c>
      <c r="F65" s="0" t="str">
        <f aca="false">IFERROR(IF(_xlfn.MAXIFS(Documents!$E$2:$E$3674,Documents!$A$2:$A$3674,$A65,Documents!$C$2:$C$3674,"events")=0,"",_xlfn.MAXIFS(Documents!$E$2:$E$3674,Documents!$A$2:$A$3674,$A65,Documents!$C$2:$C$3674,"events")),"")</f>
        <v/>
      </c>
      <c r="G65" s="0" t="n">
        <f aca="false">IFERROR(IF(_xlfn.MAXIFS(Documents!$E$2:$E$3674,Documents!$A$2:$A$3674,$A65,Documents!$C$2:$C$3674,"map")=0,"",_xlfn.MAXIFS(Documents!$E$2:$E$3674,Documents!$A$2:$A$3674,$A65,Documents!$C$2:$C$3674,"map")),"")</f>
        <v>2025</v>
      </c>
      <c r="H65" s="0" t="str">
        <f aca="false">IFERROR(IF(_xlfn.MAXIFS(Documents!$E$2:$E$3674,Documents!$A$2:$A$3674,$A65,Documents!$C$2:$C$3674,"dive_map")=0,"",_xlfn.MAXIFS(Documents!$E$2:$E$3674,Documents!$A$2:$A$3674,$A65,Documents!$C$2:$C$3674,"dive_map")),"")</f>
        <v/>
      </c>
      <c r="I65" s="0" t="str">
        <f aca="false">IFERROR(IF(_xlfn.MAXIFS(Documents!$E$2:$E$3674,Documents!$A$2:$A$3674,$A65,Documents!$C$2:$C$3674,"spa_menu")=0,"",_xlfn.MAXIFS(Documents!$E$2:$E$3674,Documents!$A$2:$A$3674,$A65,Documents!$C$2:$C$3674,"spa_menu")),"")</f>
        <v/>
      </c>
      <c r="J65" s="0" t="n">
        <f aca="false">IFERROR(IF(_xlfn.MAXIFS(Documents!$E$2:$E$3674,Documents!$A$2:$A$3674,$A65,Documents!$C$2:$C$3674,"dining_menu")=0,"",_xlfn.MAXIFS(Documents!$E$2:$E$3674,Documents!$A$2:$A$3674,$A65,Documents!$C$2:$C$3674,"dining_menu")),"")</f>
        <v>2026</v>
      </c>
      <c r="K65" s="0" t="str">
        <f aca="false">IFERROR(IF(_xlfn.MAXIFS(Documents!$E$2:$E$3674,Documents!$A$2:$A$3674,$A65,Documents!$C$2:$C$3674,"dive_prices")=0,"",_xlfn.MAXIFS(Documents!$E$2:$E$3674,Documents!$A$2:$A$3674,$A65,Documents!$C$2:$C$3674,"dive_prices")),"")</f>
        <v/>
      </c>
      <c r="L65" s="0" t="str">
        <f aca="false">IFERROR(IF(_xlfn.MAXIFS(Documents!$E$2:$E$3674,Documents!$A$2:$A$3674,$A65,Documents!$C$2:$C$3674,"excursions")=0,"",_xlfn.MAXIFS(Documents!$E$2:$E$3674,Documents!$A$2:$A$3674,$A65,Documents!$C$2:$C$3674,"excursions")),"")</f>
        <v/>
      </c>
      <c r="M65" s="0" t="str">
        <f aca="false">IFERROR(IF(_xlfn.MAXIFS(Documents!$E$2:$E$3674,Documents!$A$2:$A$3674,$A65,Documents!$C$2:$C$3674,"kids")=0,"",_xlfn.MAXIFS(Documents!$E$2:$E$3674,Documents!$A$2:$A$3674,$A65,Documents!$C$2:$C$3674,"kids")),"")</f>
        <v/>
      </c>
      <c r="N65" s="0" t="str">
        <f aca="false">IFERROR(IF(_xlfn.MAXIFS(Documents!$E$2:$E$3674,Documents!$A$2:$A$3674,$A65,Documents!$C$2:$C$3674,"villa_plans")=0,"",_xlfn.MAXIFS(Documents!$E$2:$E$3674,Documents!$A$2:$A$3674,$A65,Documents!$C$2:$C$3674,"villa_plans")),"")</f>
        <v/>
      </c>
      <c r="O65" s="0" t="str">
        <f aca="false">IFERROR(IF(_xlfn.MAXIFS(Documents!$E$2:$E$3674,Documents!$A$2:$A$3674,$A65,Documents!$C$2:$C$3674,"all_inclusive")=0,"",_xlfn.MAXIFS(Documents!$E$2:$E$3674,Documents!$A$2:$A$3674,$A65,Documents!$C$2:$C$3674,"all_inclusive")),"")</f>
        <v/>
      </c>
      <c r="P65" s="0" t="str">
        <f aca="false">IFERROR(IF(_xlfn.MAXIFS(Documents!$E$2:$E$3674,Documents!$A$2:$A$3674,$A65,Documents!$C$2:$C$3674,"sustainability")=0,"",_xlfn.MAXIFS(Documents!$E$2:$E$3674,Documents!$A$2:$A$3674,$A65,Documents!$C$2:$C$3674,"sustainability")),"")</f>
        <v/>
      </c>
      <c r="Q65" s="0" t="str">
        <f aca="false">IFERROR(IF(_xlfn.MAXIFS(Documents!$E$2:$E$3674,Documents!$A$2:$A$3674,$A65,Documents!$C$2:$C$3674,"calendar")=0,"",_xlfn.MAXIFS(Documents!$E$2:$E$3674,Documents!$A$2:$A$3674,$A65,Documents!$C$2:$C$3674,"calendar")),"")</f>
        <v/>
      </c>
      <c r="R65" s="0" t="str">
        <f aca="false">IFERROR(IF(_xlfn.MAXIFS(Documents!$E$2:$E$3674,Documents!$A$2:$A$3674,$A65,Documents!$C$2:$C$3674,"brochure")=0,"",_xlfn.MAXIFS(Documents!$E$2:$E$3674,Documents!$A$2:$A$3674,$A65,Documents!$C$2:$C$3674,"brochure")),"")</f>
        <v/>
      </c>
      <c r="S65" s="0" t="n">
        <f aca="false">IFERROR(IF(_xlfn.MAXIFS(Documents!$E$2:$E$3674,Documents!$A$2:$A$3674,$A65,Documents!$C$2:$C$3674,"press_kit")=0,"",_xlfn.MAXIFS(Documents!$E$2:$E$3674,Documents!$A$2:$A$3674,$A65,Documents!$C$2:$C$3674,"press_kit")),"")</f>
        <v>2025</v>
      </c>
      <c r="T65" s="0" t="str">
        <f aca="false">IFERROR(IF(_xlfn.MAXIFS(Documents!$E$2:$E$3674,Documents!$A$2:$A$3674,$A65,Documents!$C$2:$C$3674,"other")=0,"",_xlfn.MAXIFS(Documents!$E$2:$E$3674,Documents!$A$2:$A$3674,$A65,Documents!$C$2:$C$3674,"other")),"")</f>
        <v/>
      </c>
      <c r="U65" s="0" t="str">
        <f aca="false">IFERROR(IF(_xlfn.MAXIFS(Documents!$E$2:$E$3674,Documents!$A$2:$A$3674,$A65,Documents!$C$2:$C$3674,"obsolete")=0,"",_xlfn.MAXIFS(Documents!$E$2:$E$3674,Documents!$A$2:$A$3674,$A65,Documents!$C$2:$C$3674,"obsolete")),"")</f>
        <v/>
      </c>
      <c r="V65" s="0" t="n">
        <f aca="false">COUNTIFS(Documents!$A$2:$A$3674,$A65)</f>
        <v>3</v>
      </c>
      <c r="W65" s="0" t="n">
        <f aca="false">COUNTIFS(Documents!$A$2:$A$3674,$A65,Documents!$R$2:$R$3674,"current")</f>
        <v>3</v>
      </c>
      <c r="Y65" s="0" t="s">
        <v>28</v>
      </c>
    </row>
    <row r="66" customFormat="false" ht="15" hidden="false" customHeight="false" outlineLevel="0" collapsed="false">
      <c r="A66" s="0" t="n">
        <v>65</v>
      </c>
      <c r="B66" s="0" t="s">
        <v>115</v>
      </c>
      <c r="C66" s="0" t="s">
        <v>32</v>
      </c>
      <c r="D66" s="0" t="n">
        <f aca="false">IFERROR(IF(_xlfn.MAXIFS(Documents!$E$2:$E$3674,Documents!$A$2:$A$3674,$A66,Documents!$C$2:$C$3674,"factsheet")=0,"",_xlfn.MAXIFS(Documents!$E$2:$E$3674,Documents!$A$2:$A$3674,$A66,Documents!$C$2:$C$3674,"factsheet")),"")</f>
        <v>2026</v>
      </c>
      <c r="E66" s="0" t="str">
        <f aca="false">IFERROR(IF(_xlfn.MAXIFS(Documents!$E$2:$E$3674,Documents!$A$2:$A$3674,$A66,Documents!$C$2:$C$3674,"wedding")=0,"",_xlfn.MAXIFS(Documents!$E$2:$E$3674,Documents!$A$2:$A$3674,$A66,Documents!$C$2:$C$3674,"wedding")),"")</f>
        <v/>
      </c>
      <c r="F66" s="0" t="str">
        <f aca="false">IFERROR(IF(_xlfn.MAXIFS(Documents!$E$2:$E$3674,Documents!$A$2:$A$3674,$A66,Documents!$C$2:$C$3674,"events")=0,"",_xlfn.MAXIFS(Documents!$E$2:$E$3674,Documents!$A$2:$A$3674,$A66,Documents!$C$2:$C$3674,"events")),"")</f>
        <v/>
      </c>
      <c r="G66" s="0" t="str">
        <f aca="false">IFERROR(IF(_xlfn.MAXIFS(Documents!$E$2:$E$3674,Documents!$A$2:$A$3674,$A66,Documents!$C$2:$C$3674,"map")=0,"",_xlfn.MAXIFS(Documents!$E$2:$E$3674,Documents!$A$2:$A$3674,$A66,Documents!$C$2:$C$3674,"map")),"")</f>
        <v/>
      </c>
      <c r="H66" s="0" t="str">
        <f aca="false">IFERROR(IF(_xlfn.MAXIFS(Documents!$E$2:$E$3674,Documents!$A$2:$A$3674,$A66,Documents!$C$2:$C$3674,"dive_map")=0,"",_xlfn.MAXIFS(Documents!$E$2:$E$3674,Documents!$A$2:$A$3674,$A66,Documents!$C$2:$C$3674,"dive_map")),"")</f>
        <v/>
      </c>
      <c r="I66" s="0" t="n">
        <f aca="false">IFERROR(IF(_xlfn.MAXIFS(Documents!$E$2:$E$3674,Documents!$A$2:$A$3674,$A66,Documents!$C$2:$C$3674,"spa_menu")=0,"",_xlfn.MAXIFS(Documents!$E$2:$E$3674,Documents!$A$2:$A$3674,$A66,Documents!$C$2:$C$3674,"spa_menu")),"")</f>
        <v>2026</v>
      </c>
      <c r="J66" s="0" t="str">
        <f aca="false">IFERROR(IF(_xlfn.MAXIFS(Documents!$E$2:$E$3674,Documents!$A$2:$A$3674,$A66,Documents!$C$2:$C$3674,"dining_menu")=0,"",_xlfn.MAXIFS(Documents!$E$2:$E$3674,Documents!$A$2:$A$3674,$A66,Documents!$C$2:$C$3674,"dining_menu")),"")</f>
        <v/>
      </c>
      <c r="K66" s="0" t="str">
        <f aca="false">IFERROR(IF(_xlfn.MAXIFS(Documents!$E$2:$E$3674,Documents!$A$2:$A$3674,$A66,Documents!$C$2:$C$3674,"dive_prices")=0,"",_xlfn.MAXIFS(Documents!$E$2:$E$3674,Documents!$A$2:$A$3674,$A66,Documents!$C$2:$C$3674,"dive_prices")),"")</f>
        <v/>
      </c>
      <c r="L66" s="0" t="n">
        <f aca="false">IFERROR(IF(_xlfn.MAXIFS(Documents!$E$2:$E$3674,Documents!$A$2:$A$3674,$A66,Documents!$C$2:$C$3674,"excursions")=0,"",_xlfn.MAXIFS(Documents!$E$2:$E$3674,Documents!$A$2:$A$3674,$A66,Documents!$C$2:$C$3674,"excursions")),"")</f>
        <v>2026</v>
      </c>
      <c r="M66" s="0" t="n">
        <f aca="false">IFERROR(IF(_xlfn.MAXIFS(Documents!$E$2:$E$3674,Documents!$A$2:$A$3674,$A66,Documents!$C$2:$C$3674,"kids")=0,"",_xlfn.MAXIFS(Documents!$E$2:$E$3674,Documents!$A$2:$A$3674,$A66,Documents!$C$2:$C$3674,"kids")),"")</f>
        <v>2026</v>
      </c>
      <c r="N66" s="0" t="str">
        <f aca="false">IFERROR(IF(_xlfn.MAXIFS(Documents!$E$2:$E$3674,Documents!$A$2:$A$3674,$A66,Documents!$C$2:$C$3674,"villa_plans")=0,"",_xlfn.MAXIFS(Documents!$E$2:$E$3674,Documents!$A$2:$A$3674,$A66,Documents!$C$2:$C$3674,"villa_plans")),"")</f>
        <v/>
      </c>
      <c r="O66" s="0" t="str">
        <f aca="false">IFERROR(IF(_xlfn.MAXIFS(Documents!$E$2:$E$3674,Documents!$A$2:$A$3674,$A66,Documents!$C$2:$C$3674,"all_inclusive")=0,"",_xlfn.MAXIFS(Documents!$E$2:$E$3674,Documents!$A$2:$A$3674,$A66,Documents!$C$2:$C$3674,"all_inclusive")),"")</f>
        <v/>
      </c>
      <c r="P66" s="0" t="str">
        <f aca="false">IFERROR(IF(_xlfn.MAXIFS(Documents!$E$2:$E$3674,Documents!$A$2:$A$3674,$A66,Documents!$C$2:$C$3674,"sustainability")=0,"",_xlfn.MAXIFS(Documents!$E$2:$E$3674,Documents!$A$2:$A$3674,$A66,Documents!$C$2:$C$3674,"sustainability")),"")</f>
        <v/>
      </c>
      <c r="Q66" s="0" t="str">
        <f aca="false">IFERROR(IF(_xlfn.MAXIFS(Documents!$E$2:$E$3674,Documents!$A$2:$A$3674,$A66,Documents!$C$2:$C$3674,"calendar")=0,"",_xlfn.MAXIFS(Documents!$E$2:$E$3674,Documents!$A$2:$A$3674,$A66,Documents!$C$2:$C$3674,"calendar")),"")</f>
        <v/>
      </c>
      <c r="R66" s="0" t="str">
        <f aca="false">IFERROR(IF(_xlfn.MAXIFS(Documents!$E$2:$E$3674,Documents!$A$2:$A$3674,$A66,Documents!$C$2:$C$3674,"brochure")=0,"",_xlfn.MAXIFS(Documents!$E$2:$E$3674,Documents!$A$2:$A$3674,$A66,Documents!$C$2:$C$3674,"brochure")),"")</f>
        <v/>
      </c>
      <c r="S66" s="0" t="n">
        <f aca="false">IFERROR(IF(_xlfn.MAXIFS(Documents!$E$2:$E$3674,Documents!$A$2:$A$3674,$A66,Documents!$C$2:$C$3674,"press_kit")=0,"",_xlfn.MAXIFS(Documents!$E$2:$E$3674,Documents!$A$2:$A$3674,$A66,Documents!$C$2:$C$3674,"press_kit")),"")</f>
        <v>2024</v>
      </c>
      <c r="T66" s="0" t="str">
        <f aca="false">IFERROR(IF(_xlfn.MAXIFS(Documents!$E$2:$E$3674,Documents!$A$2:$A$3674,$A66,Documents!$C$2:$C$3674,"other")=0,"",_xlfn.MAXIFS(Documents!$E$2:$E$3674,Documents!$A$2:$A$3674,$A66,Documents!$C$2:$C$3674,"other")),"")</f>
        <v/>
      </c>
      <c r="U66" s="0" t="str">
        <f aca="false">IFERROR(IF(_xlfn.MAXIFS(Documents!$E$2:$E$3674,Documents!$A$2:$A$3674,$A66,Documents!$C$2:$C$3674,"obsolete")=0,"",_xlfn.MAXIFS(Documents!$E$2:$E$3674,Documents!$A$2:$A$3674,$A66,Documents!$C$2:$C$3674,"obsolete")),"")</f>
        <v/>
      </c>
      <c r="V66" s="0" t="n">
        <f aca="false">COUNTIFS(Documents!$A$2:$A$3674,$A66)</f>
        <v>7</v>
      </c>
      <c r="W66" s="0" t="n">
        <f aca="false">COUNTIFS(Documents!$A$2:$A$3674,$A66,Documents!$R$2:$R$3674,"current")</f>
        <v>4</v>
      </c>
      <c r="X66" s="0" t="str">
        <f aca="false">HYPERLINK("https://awesomegetawaymaldives.com/wp-content/uploads/2026/04/Cheval-Blanc-Randheli.pdf","2026_Cheval-Blanc-Randheli.pdf")</f>
        <v>2026_Cheval-Blanc-Randheli.pdf</v>
      </c>
      <c r="Y66" s="0" t="s">
        <v>36</v>
      </c>
    </row>
    <row r="67" customFormat="false" ht="15" hidden="false" customHeight="false" outlineLevel="0" collapsed="false">
      <c r="A67" s="0" t="n">
        <v>66</v>
      </c>
      <c r="B67" s="0" t="s">
        <v>116</v>
      </c>
      <c r="C67" s="0" t="s">
        <v>32</v>
      </c>
      <c r="D67" s="0" t="n">
        <f aca="false">IFERROR(IF(_xlfn.MAXIFS(Documents!$E$2:$E$3674,Documents!$A$2:$A$3674,$A67,Documents!$C$2:$C$3674,"factsheet")=0,"",_xlfn.MAXIFS(Documents!$E$2:$E$3674,Documents!$A$2:$A$3674,$A67,Documents!$C$2:$C$3674,"factsheet")),"")</f>
        <v>2026</v>
      </c>
      <c r="E67" s="0" t="n">
        <f aca="false">IFERROR(IF(_xlfn.MAXIFS(Documents!$E$2:$E$3674,Documents!$A$2:$A$3674,$A67,Documents!$C$2:$C$3674,"wedding")=0,"",_xlfn.MAXIFS(Documents!$E$2:$E$3674,Documents!$A$2:$A$3674,$A67,Documents!$C$2:$C$3674,"wedding")),"")</f>
        <v>2024</v>
      </c>
      <c r="F67" s="0" t="n">
        <f aca="false">IFERROR(IF(_xlfn.MAXIFS(Documents!$E$2:$E$3674,Documents!$A$2:$A$3674,$A67,Documents!$C$2:$C$3674,"events")=0,"",_xlfn.MAXIFS(Documents!$E$2:$E$3674,Documents!$A$2:$A$3674,$A67,Documents!$C$2:$C$3674,"events")),"")</f>
        <v>2025</v>
      </c>
      <c r="G67" s="0" t="n">
        <f aca="false">IFERROR(IF(_xlfn.MAXIFS(Documents!$E$2:$E$3674,Documents!$A$2:$A$3674,$A67,Documents!$C$2:$C$3674,"map")=0,"",_xlfn.MAXIFS(Documents!$E$2:$E$3674,Documents!$A$2:$A$3674,$A67,Documents!$C$2:$C$3674,"map")),"")</f>
        <v>2024</v>
      </c>
      <c r="H67" s="0" t="str">
        <f aca="false">IFERROR(IF(_xlfn.MAXIFS(Documents!$E$2:$E$3674,Documents!$A$2:$A$3674,$A67,Documents!$C$2:$C$3674,"dive_map")=0,"",_xlfn.MAXIFS(Documents!$E$2:$E$3674,Documents!$A$2:$A$3674,$A67,Documents!$C$2:$C$3674,"dive_map")),"")</f>
        <v/>
      </c>
      <c r="I67" s="0" t="n">
        <f aca="false">IFERROR(IF(_xlfn.MAXIFS(Documents!$E$2:$E$3674,Documents!$A$2:$A$3674,$A67,Documents!$C$2:$C$3674,"spa_menu")=0,"",_xlfn.MAXIFS(Documents!$E$2:$E$3674,Documents!$A$2:$A$3674,$A67,Documents!$C$2:$C$3674,"spa_menu")),"")</f>
        <v>2027</v>
      </c>
      <c r="J67" s="0" t="n">
        <f aca="false">IFERROR(IF(_xlfn.MAXIFS(Documents!$E$2:$E$3674,Documents!$A$2:$A$3674,$A67,Documents!$C$2:$C$3674,"dining_menu")=0,"",_xlfn.MAXIFS(Documents!$E$2:$E$3674,Documents!$A$2:$A$3674,$A67,Documents!$C$2:$C$3674,"dining_menu")),"")</f>
        <v>2025</v>
      </c>
      <c r="K67" s="0" t="n">
        <f aca="false">IFERROR(IF(_xlfn.MAXIFS(Documents!$E$2:$E$3674,Documents!$A$2:$A$3674,$A67,Documents!$C$2:$C$3674,"dive_prices")=0,"",_xlfn.MAXIFS(Documents!$E$2:$E$3674,Documents!$A$2:$A$3674,$A67,Documents!$C$2:$C$3674,"dive_prices")),"")</f>
        <v>2026</v>
      </c>
      <c r="L67" s="0" t="n">
        <f aca="false">IFERROR(IF(_xlfn.MAXIFS(Documents!$E$2:$E$3674,Documents!$A$2:$A$3674,$A67,Documents!$C$2:$C$3674,"excursions")=0,"",_xlfn.MAXIFS(Documents!$E$2:$E$3674,Documents!$A$2:$A$3674,$A67,Documents!$C$2:$C$3674,"excursions")),"")</f>
        <v>2026</v>
      </c>
      <c r="M67" s="0" t="n">
        <f aca="false">IFERROR(IF(_xlfn.MAXIFS(Documents!$E$2:$E$3674,Documents!$A$2:$A$3674,$A67,Documents!$C$2:$C$3674,"kids")=0,"",_xlfn.MAXIFS(Documents!$E$2:$E$3674,Documents!$A$2:$A$3674,$A67,Documents!$C$2:$C$3674,"kids")),"")</f>
        <v>2026</v>
      </c>
      <c r="N67" s="0" t="n">
        <f aca="false">IFERROR(IF(_xlfn.MAXIFS(Documents!$E$2:$E$3674,Documents!$A$2:$A$3674,$A67,Documents!$C$2:$C$3674,"villa_plans")=0,"",_xlfn.MAXIFS(Documents!$E$2:$E$3674,Documents!$A$2:$A$3674,$A67,Documents!$C$2:$C$3674,"villa_plans")),"")</f>
        <v>2025</v>
      </c>
      <c r="O67" s="0" t="str">
        <f aca="false">IFERROR(IF(_xlfn.MAXIFS(Documents!$E$2:$E$3674,Documents!$A$2:$A$3674,$A67,Documents!$C$2:$C$3674,"all_inclusive")=0,"",_xlfn.MAXIFS(Documents!$E$2:$E$3674,Documents!$A$2:$A$3674,$A67,Documents!$C$2:$C$3674,"all_inclusive")),"")</f>
        <v/>
      </c>
      <c r="P67" s="0" t="str">
        <f aca="false">IFERROR(IF(_xlfn.MAXIFS(Documents!$E$2:$E$3674,Documents!$A$2:$A$3674,$A67,Documents!$C$2:$C$3674,"sustainability")=0,"",_xlfn.MAXIFS(Documents!$E$2:$E$3674,Documents!$A$2:$A$3674,$A67,Documents!$C$2:$C$3674,"sustainability")),"")</f>
        <v/>
      </c>
      <c r="Q67" s="0" t="n">
        <f aca="false">IFERROR(IF(_xlfn.MAXIFS(Documents!$E$2:$E$3674,Documents!$A$2:$A$3674,$A67,Documents!$C$2:$C$3674,"calendar")=0,"",_xlfn.MAXIFS(Documents!$E$2:$E$3674,Documents!$A$2:$A$3674,$A67,Documents!$C$2:$C$3674,"calendar")),"")</f>
        <v>2026</v>
      </c>
      <c r="R67" s="0" t="n">
        <f aca="false">IFERROR(IF(_xlfn.MAXIFS(Documents!$E$2:$E$3674,Documents!$A$2:$A$3674,$A67,Documents!$C$2:$C$3674,"brochure")=0,"",_xlfn.MAXIFS(Documents!$E$2:$E$3674,Documents!$A$2:$A$3674,$A67,Documents!$C$2:$C$3674,"brochure")),"")</f>
        <v>2027</v>
      </c>
      <c r="S67" s="0" t="str">
        <f aca="false">IFERROR(IF(_xlfn.MAXIFS(Documents!$E$2:$E$3674,Documents!$A$2:$A$3674,$A67,Documents!$C$2:$C$3674,"press_kit")=0,"",_xlfn.MAXIFS(Documents!$E$2:$E$3674,Documents!$A$2:$A$3674,$A67,Documents!$C$2:$C$3674,"press_kit")),"")</f>
        <v/>
      </c>
      <c r="T67" s="0" t="str">
        <f aca="false">IFERROR(IF(_xlfn.MAXIFS(Documents!$E$2:$E$3674,Documents!$A$2:$A$3674,$A67,Documents!$C$2:$C$3674,"other")=0,"",_xlfn.MAXIFS(Documents!$E$2:$E$3674,Documents!$A$2:$A$3674,$A67,Documents!$C$2:$C$3674,"other")),"")</f>
        <v/>
      </c>
      <c r="U67" s="0" t="str">
        <f aca="false">IFERROR(IF(_xlfn.MAXIFS(Documents!$E$2:$E$3674,Documents!$A$2:$A$3674,$A67,Documents!$C$2:$C$3674,"obsolete")=0,"",_xlfn.MAXIFS(Documents!$E$2:$E$3674,Documents!$A$2:$A$3674,$A67,Documents!$C$2:$C$3674,"obsolete")),"")</f>
        <v/>
      </c>
      <c r="V67" s="0" t="n">
        <f aca="false">COUNTIFS(Documents!$A$2:$A$3674,$A67)</f>
        <v>50</v>
      </c>
      <c r="W67" s="0" t="n">
        <f aca="false">COUNTIFS(Documents!$A$2:$A$3674,$A67,Documents!$R$2:$R$3674,"current")</f>
        <v>30</v>
      </c>
      <c r="X67" s="0" t="str">
        <f aca="false">HYPERLINK("https://de87ve0y4m3tc.cloudfront.net/comohotels.com-2459770069/cms/pressroom/cmf_all_inclusive_factsheet.pdf","2026_cmf_all_inclusive_factsheet.pdf")</f>
        <v>2026_cmf_all_inclusive_factsheet.pdf</v>
      </c>
    </row>
    <row r="68" customFormat="false" ht="15" hidden="false" customHeight="false" outlineLevel="0" collapsed="false">
      <c r="A68" s="0" t="n">
        <v>67</v>
      </c>
      <c r="B68" s="0" t="s">
        <v>117</v>
      </c>
      <c r="C68" s="0" t="s">
        <v>32</v>
      </c>
      <c r="D68" s="0" t="n">
        <f aca="false">IFERROR(IF(_xlfn.MAXIFS(Documents!$E$2:$E$3674,Documents!$A$2:$A$3674,$A68,Documents!$C$2:$C$3674,"factsheet")=0,"",_xlfn.MAXIFS(Documents!$E$2:$E$3674,Documents!$A$2:$A$3674,$A68,Documents!$C$2:$C$3674,"factsheet")),"")</f>
        <v>2025</v>
      </c>
      <c r="E68" s="0" t="n">
        <f aca="false">IFERROR(IF(_xlfn.MAXIFS(Documents!$E$2:$E$3674,Documents!$A$2:$A$3674,$A68,Documents!$C$2:$C$3674,"wedding")=0,"",_xlfn.MAXIFS(Documents!$E$2:$E$3674,Documents!$A$2:$A$3674,$A68,Documents!$C$2:$C$3674,"wedding")),"")</f>
        <v>2025</v>
      </c>
      <c r="F68" s="0" t="str">
        <f aca="false">IFERROR(IF(_xlfn.MAXIFS(Documents!$E$2:$E$3674,Documents!$A$2:$A$3674,$A68,Documents!$C$2:$C$3674,"events")=0,"",_xlfn.MAXIFS(Documents!$E$2:$E$3674,Documents!$A$2:$A$3674,$A68,Documents!$C$2:$C$3674,"events")),"")</f>
        <v/>
      </c>
      <c r="G68" s="0" t="n">
        <f aca="false">IFERROR(IF(_xlfn.MAXIFS(Documents!$E$2:$E$3674,Documents!$A$2:$A$3674,$A68,Documents!$C$2:$C$3674,"map")=0,"",_xlfn.MAXIFS(Documents!$E$2:$E$3674,Documents!$A$2:$A$3674,$A68,Documents!$C$2:$C$3674,"map")),"")</f>
        <v>2025</v>
      </c>
      <c r="H68" s="0" t="str">
        <f aca="false">IFERROR(IF(_xlfn.MAXIFS(Documents!$E$2:$E$3674,Documents!$A$2:$A$3674,$A68,Documents!$C$2:$C$3674,"dive_map")=0,"",_xlfn.MAXIFS(Documents!$E$2:$E$3674,Documents!$A$2:$A$3674,$A68,Documents!$C$2:$C$3674,"dive_map")),"")</f>
        <v/>
      </c>
      <c r="I68" s="0" t="n">
        <f aca="false">IFERROR(IF(_xlfn.MAXIFS(Documents!$E$2:$E$3674,Documents!$A$2:$A$3674,$A68,Documents!$C$2:$C$3674,"spa_menu")=0,"",_xlfn.MAXIFS(Documents!$E$2:$E$3674,Documents!$A$2:$A$3674,$A68,Documents!$C$2:$C$3674,"spa_menu")),"")</f>
        <v>2026</v>
      </c>
      <c r="J68" s="0" t="n">
        <f aca="false">IFERROR(IF(_xlfn.MAXIFS(Documents!$E$2:$E$3674,Documents!$A$2:$A$3674,$A68,Documents!$C$2:$C$3674,"dining_menu")=0,"",_xlfn.MAXIFS(Documents!$E$2:$E$3674,Documents!$A$2:$A$3674,$A68,Documents!$C$2:$C$3674,"dining_menu")),"")</f>
        <v>2026</v>
      </c>
      <c r="K68" s="0" t="n">
        <f aca="false">IFERROR(IF(_xlfn.MAXIFS(Documents!$E$2:$E$3674,Documents!$A$2:$A$3674,$A68,Documents!$C$2:$C$3674,"dive_prices")=0,"",_xlfn.MAXIFS(Documents!$E$2:$E$3674,Documents!$A$2:$A$3674,$A68,Documents!$C$2:$C$3674,"dive_prices")),"")</f>
        <v>2025</v>
      </c>
      <c r="L68" s="0" t="n">
        <f aca="false">IFERROR(IF(_xlfn.MAXIFS(Documents!$E$2:$E$3674,Documents!$A$2:$A$3674,$A68,Documents!$C$2:$C$3674,"excursions")=0,"",_xlfn.MAXIFS(Documents!$E$2:$E$3674,Documents!$A$2:$A$3674,$A68,Documents!$C$2:$C$3674,"excursions")),"")</f>
        <v>2026</v>
      </c>
      <c r="M68" s="0" t="n">
        <f aca="false">IFERROR(IF(_xlfn.MAXIFS(Documents!$E$2:$E$3674,Documents!$A$2:$A$3674,$A68,Documents!$C$2:$C$3674,"kids")=0,"",_xlfn.MAXIFS(Documents!$E$2:$E$3674,Documents!$A$2:$A$3674,$A68,Documents!$C$2:$C$3674,"kids")),"")</f>
        <v>2025</v>
      </c>
      <c r="N68" s="0" t="str">
        <f aca="false">IFERROR(IF(_xlfn.MAXIFS(Documents!$E$2:$E$3674,Documents!$A$2:$A$3674,$A68,Documents!$C$2:$C$3674,"villa_plans")=0,"",_xlfn.MAXIFS(Documents!$E$2:$E$3674,Documents!$A$2:$A$3674,$A68,Documents!$C$2:$C$3674,"villa_plans")),"")</f>
        <v/>
      </c>
      <c r="O68" s="0" t="str">
        <f aca="false">IFERROR(IF(_xlfn.MAXIFS(Documents!$E$2:$E$3674,Documents!$A$2:$A$3674,$A68,Documents!$C$2:$C$3674,"all_inclusive")=0,"",_xlfn.MAXIFS(Documents!$E$2:$E$3674,Documents!$A$2:$A$3674,$A68,Documents!$C$2:$C$3674,"all_inclusive")),"")</f>
        <v/>
      </c>
      <c r="P68" s="0" t="str">
        <f aca="false">IFERROR(IF(_xlfn.MAXIFS(Documents!$E$2:$E$3674,Documents!$A$2:$A$3674,$A68,Documents!$C$2:$C$3674,"sustainability")=0,"",_xlfn.MAXIFS(Documents!$E$2:$E$3674,Documents!$A$2:$A$3674,$A68,Documents!$C$2:$C$3674,"sustainability")),"")</f>
        <v/>
      </c>
      <c r="Q68" s="0" t="n">
        <f aca="false">IFERROR(IF(_xlfn.MAXIFS(Documents!$E$2:$E$3674,Documents!$A$2:$A$3674,$A68,Documents!$C$2:$C$3674,"calendar")=0,"",_xlfn.MAXIFS(Documents!$E$2:$E$3674,Documents!$A$2:$A$3674,$A68,Documents!$C$2:$C$3674,"calendar")),"")</f>
        <v>2026</v>
      </c>
      <c r="R68" s="0" t="str">
        <f aca="false">IFERROR(IF(_xlfn.MAXIFS(Documents!$E$2:$E$3674,Documents!$A$2:$A$3674,$A68,Documents!$C$2:$C$3674,"brochure")=0,"",_xlfn.MAXIFS(Documents!$E$2:$E$3674,Documents!$A$2:$A$3674,$A68,Documents!$C$2:$C$3674,"brochure")),"")</f>
        <v/>
      </c>
      <c r="S68" s="0" t="str">
        <f aca="false">IFERROR(IF(_xlfn.MAXIFS(Documents!$E$2:$E$3674,Documents!$A$2:$A$3674,$A68,Documents!$C$2:$C$3674,"press_kit")=0,"",_xlfn.MAXIFS(Documents!$E$2:$E$3674,Documents!$A$2:$A$3674,$A68,Documents!$C$2:$C$3674,"press_kit")),"")</f>
        <v/>
      </c>
      <c r="T68" s="0" t="n">
        <f aca="false">IFERROR(IF(_xlfn.MAXIFS(Documents!$E$2:$E$3674,Documents!$A$2:$A$3674,$A68,Documents!$C$2:$C$3674,"other")=0,"",_xlfn.MAXIFS(Documents!$E$2:$E$3674,Documents!$A$2:$A$3674,$A68,Documents!$C$2:$C$3674,"other")),"")</f>
        <v>2026</v>
      </c>
      <c r="U68" s="0" t="str">
        <f aca="false">IFERROR(IF(_xlfn.MAXIFS(Documents!$E$2:$E$3674,Documents!$A$2:$A$3674,$A68,Documents!$C$2:$C$3674,"obsolete")=0,"",_xlfn.MAXIFS(Documents!$E$2:$E$3674,Documents!$A$2:$A$3674,$A68,Documents!$C$2:$C$3674,"obsolete")),"")</f>
        <v/>
      </c>
      <c r="V68" s="0" t="n">
        <f aca="false">COUNTIFS(Documents!$A$2:$A$3674,$A68)</f>
        <v>44</v>
      </c>
      <c r="W68" s="0" t="n">
        <f aca="false">COUNTIFS(Documents!$A$2:$A$3674,$A68,Documents!$R$2:$R$3674,"current")</f>
        <v>35</v>
      </c>
      <c r="X68" s="0" t="str">
        <f aca="false">HYPERLINK("https://www.neoscapesmaldives.com/wp-content/uploads/Fact-Sheet.pdf","2025_Fact-Sheet.pdf")</f>
        <v>2025_Fact-Sheet.pdf</v>
      </c>
      <c r="Y68" s="0" t="s">
        <v>34</v>
      </c>
    </row>
    <row r="69" customFormat="false" ht="15" hidden="false" customHeight="false" outlineLevel="0" collapsed="false">
      <c r="A69" s="0" t="n">
        <v>68</v>
      </c>
      <c r="B69" s="0" t="s">
        <v>118</v>
      </c>
      <c r="C69" s="0" t="s">
        <v>32</v>
      </c>
      <c r="D69" s="0" t="n">
        <f aca="false">IFERROR(IF(_xlfn.MAXIFS(Documents!$E$2:$E$3674,Documents!$A$2:$A$3674,$A69,Documents!$C$2:$C$3674,"factsheet")=0,"",_xlfn.MAXIFS(Documents!$E$2:$E$3674,Documents!$A$2:$A$3674,$A69,Documents!$C$2:$C$3674,"factsheet")),"")</f>
        <v>2024</v>
      </c>
      <c r="E69" s="0" t="str">
        <f aca="false">IFERROR(IF(_xlfn.MAXIFS(Documents!$E$2:$E$3674,Documents!$A$2:$A$3674,$A69,Documents!$C$2:$C$3674,"wedding")=0,"",_xlfn.MAXIFS(Documents!$E$2:$E$3674,Documents!$A$2:$A$3674,$A69,Documents!$C$2:$C$3674,"wedding")),"")</f>
        <v/>
      </c>
      <c r="F69" s="0" t="str">
        <f aca="false">IFERROR(IF(_xlfn.MAXIFS(Documents!$E$2:$E$3674,Documents!$A$2:$A$3674,$A69,Documents!$C$2:$C$3674,"events")=0,"",_xlfn.MAXIFS(Documents!$E$2:$E$3674,Documents!$A$2:$A$3674,$A69,Documents!$C$2:$C$3674,"events")),"")</f>
        <v/>
      </c>
      <c r="G69" s="0" t="n">
        <f aca="false">IFERROR(IF(_xlfn.MAXIFS(Documents!$E$2:$E$3674,Documents!$A$2:$A$3674,$A69,Documents!$C$2:$C$3674,"map")=0,"",_xlfn.MAXIFS(Documents!$E$2:$E$3674,Documents!$A$2:$A$3674,$A69,Documents!$C$2:$C$3674,"map")),"")</f>
        <v>2024</v>
      </c>
      <c r="H69" s="0" t="str">
        <f aca="false">IFERROR(IF(_xlfn.MAXIFS(Documents!$E$2:$E$3674,Documents!$A$2:$A$3674,$A69,Documents!$C$2:$C$3674,"dive_map")=0,"",_xlfn.MAXIFS(Documents!$E$2:$E$3674,Documents!$A$2:$A$3674,$A69,Documents!$C$2:$C$3674,"dive_map")),"")</f>
        <v/>
      </c>
      <c r="I69" s="0" t="str">
        <f aca="false">IFERROR(IF(_xlfn.MAXIFS(Documents!$E$2:$E$3674,Documents!$A$2:$A$3674,$A69,Documents!$C$2:$C$3674,"spa_menu")=0,"",_xlfn.MAXIFS(Documents!$E$2:$E$3674,Documents!$A$2:$A$3674,$A69,Documents!$C$2:$C$3674,"spa_menu")),"")</f>
        <v/>
      </c>
      <c r="J69" s="0" t="str">
        <f aca="false">IFERROR(IF(_xlfn.MAXIFS(Documents!$E$2:$E$3674,Documents!$A$2:$A$3674,$A69,Documents!$C$2:$C$3674,"dining_menu")=0,"",_xlfn.MAXIFS(Documents!$E$2:$E$3674,Documents!$A$2:$A$3674,$A69,Documents!$C$2:$C$3674,"dining_menu")),"")</f>
        <v/>
      </c>
      <c r="K69" s="0" t="str">
        <f aca="false">IFERROR(IF(_xlfn.MAXIFS(Documents!$E$2:$E$3674,Documents!$A$2:$A$3674,$A69,Documents!$C$2:$C$3674,"dive_prices")=0,"",_xlfn.MAXIFS(Documents!$E$2:$E$3674,Documents!$A$2:$A$3674,$A69,Documents!$C$2:$C$3674,"dive_prices")),"")</f>
        <v/>
      </c>
      <c r="L69" s="0" t="str">
        <f aca="false">IFERROR(IF(_xlfn.MAXIFS(Documents!$E$2:$E$3674,Documents!$A$2:$A$3674,$A69,Documents!$C$2:$C$3674,"excursions")=0,"",_xlfn.MAXIFS(Documents!$E$2:$E$3674,Documents!$A$2:$A$3674,$A69,Documents!$C$2:$C$3674,"excursions")),"")</f>
        <v/>
      </c>
      <c r="M69" s="0" t="str">
        <f aca="false">IFERROR(IF(_xlfn.MAXIFS(Documents!$E$2:$E$3674,Documents!$A$2:$A$3674,$A69,Documents!$C$2:$C$3674,"kids")=0,"",_xlfn.MAXIFS(Documents!$E$2:$E$3674,Documents!$A$2:$A$3674,$A69,Documents!$C$2:$C$3674,"kids")),"")</f>
        <v/>
      </c>
      <c r="N69" s="0" t="str">
        <f aca="false">IFERROR(IF(_xlfn.MAXIFS(Documents!$E$2:$E$3674,Documents!$A$2:$A$3674,$A69,Documents!$C$2:$C$3674,"villa_plans")=0,"",_xlfn.MAXIFS(Documents!$E$2:$E$3674,Documents!$A$2:$A$3674,$A69,Documents!$C$2:$C$3674,"villa_plans")),"")</f>
        <v/>
      </c>
      <c r="O69" s="0" t="str">
        <f aca="false">IFERROR(IF(_xlfn.MAXIFS(Documents!$E$2:$E$3674,Documents!$A$2:$A$3674,$A69,Documents!$C$2:$C$3674,"all_inclusive")=0,"",_xlfn.MAXIFS(Documents!$E$2:$E$3674,Documents!$A$2:$A$3674,$A69,Documents!$C$2:$C$3674,"all_inclusive")),"")</f>
        <v/>
      </c>
      <c r="P69" s="0" t="str">
        <f aca="false">IFERROR(IF(_xlfn.MAXIFS(Documents!$E$2:$E$3674,Documents!$A$2:$A$3674,$A69,Documents!$C$2:$C$3674,"sustainability")=0,"",_xlfn.MAXIFS(Documents!$E$2:$E$3674,Documents!$A$2:$A$3674,$A69,Documents!$C$2:$C$3674,"sustainability")),"")</f>
        <v/>
      </c>
      <c r="Q69" s="0" t="n">
        <f aca="false">IFERROR(IF(_xlfn.MAXIFS(Documents!$E$2:$E$3674,Documents!$A$2:$A$3674,$A69,Documents!$C$2:$C$3674,"calendar")=0,"",_xlfn.MAXIFS(Documents!$E$2:$E$3674,Documents!$A$2:$A$3674,$A69,Documents!$C$2:$C$3674,"calendar")),"")</f>
        <v>2027</v>
      </c>
      <c r="R69" s="0" t="str">
        <f aca="false">IFERROR(IF(_xlfn.MAXIFS(Documents!$E$2:$E$3674,Documents!$A$2:$A$3674,$A69,Documents!$C$2:$C$3674,"brochure")=0,"",_xlfn.MAXIFS(Documents!$E$2:$E$3674,Documents!$A$2:$A$3674,$A69,Documents!$C$2:$C$3674,"brochure")),"")</f>
        <v/>
      </c>
      <c r="S69" s="0" t="str">
        <f aca="false">IFERROR(IF(_xlfn.MAXIFS(Documents!$E$2:$E$3674,Documents!$A$2:$A$3674,$A69,Documents!$C$2:$C$3674,"press_kit")=0,"",_xlfn.MAXIFS(Documents!$E$2:$E$3674,Documents!$A$2:$A$3674,$A69,Documents!$C$2:$C$3674,"press_kit")),"")</f>
        <v/>
      </c>
      <c r="T69" s="0" t="str">
        <f aca="false">IFERROR(IF(_xlfn.MAXIFS(Documents!$E$2:$E$3674,Documents!$A$2:$A$3674,$A69,Documents!$C$2:$C$3674,"other")=0,"",_xlfn.MAXIFS(Documents!$E$2:$E$3674,Documents!$A$2:$A$3674,$A69,Documents!$C$2:$C$3674,"other")),"")</f>
        <v/>
      </c>
      <c r="U69" s="0" t="str">
        <f aca="false">IFERROR(IF(_xlfn.MAXIFS(Documents!$E$2:$E$3674,Documents!$A$2:$A$3674,$A69,Documents!$C$2:$C$3674,"obsolete")=0,"",_xlfn.MAXIFS(Documents!$E$2:$E$3674,Documents!$A$2:$A$3674,$A69,Documents!$C$2:$C$3674,"obsolete")),"")</f>
        <v/>
      </c>
      <c r="V69" s="0" t="n">
        <f aca="false">COUNTIFS(Documents!$A$2:$A$3674,$A69)</f>
        <v>4</v>
      </c>
      <c r="W69" s="0" t="n">
        <f aca="false">COUNTIFS(Documents!$A$2:$A$3674,$A69,Documents!$R$2:$R$3674,"current")</f>
        <v>2</v>
      </c>
      <c r="X69" s="0" t="str">
        <f aca="false">HYPERLINK("https://www.neoscapesmaldives.com/wp-content/uploads/ja-jam-factsheet-digital.pdf","2024_ja-jam-factsheet-digital.pdf")</f>
        <v>2024_ja-jam-factsheet-digital.pdf</v>
      </c>
      <c r="Y69" s="0" t="s">
        <v>36</v>
      </c>
    </row>
    <row r="70" customFormat="false" ht="15" hidden="false" customHeight="false" outlineLevel="0" collapsed="false">
      <c r="A70" s="0" t="n">
        <v>69</v>
      </c>
      <c r="B70" s="0" t="s">
        <v>119</v>
      </c>
      <c r="C70" s="0" t="s">
        <v>32</v>
      </c>
      <c r="D70" s="0" t="n">
        <f aca="false">IFERROR(IF(_xlfn.MAXIFS(Documents!$E$2:$E$3674,Documents!$A$2:$A$3674,$A70,Documents!$C$2:$C$3674,"factsheet")=0,"",_xlfn.MAXIFS(Documents!$E$2:$E$3674,Documents!$A$2:$A$3674,$A70,Documents!$C$2:$C$3674,"factsheet")),"")</f>
        <v>2026</v>
      </c>
      <c r="E70" s="0" t="n">
        <f aca="false">IFERROR(IF(_xlfn.MAXIFS(Documents!$E$2:$E$3674,Documents!$A$2:$A$3674,$A70,Documents!$C$2:$C$3674,"wedding")=0,"",_xlfn.MAXIFS(Documents!$E$2:$E$3674,Documents!$A$2:$A$3674,$A70,Documents!$C$2:$C$3674,"wedding")),"")</f>
        <v>2026</v>
      </c>
      <c r="F70" s="0" t="str">
        <f aca="false">IFERROR(IF(_xlfn.MAXIFS(Documents!$E$2:$E$3674,Documents!$A$2:$A$3674,$A70,Documents!$C$2:$C$3674,"events")=0,"",_xlfn.MAXIFS(Documents!$E$2:$E$3674,Documents!$A$2:$A$3674,$A70,Documents!$C$2:$C$3674,"events")),"")</f>
        <v/>
      </c>
      <c r="G70" s="0" t="n">
        <f aca="false">IFERROR(IF(_xlfn.MAXIFS(Documents!$E$2:$E$3674,Documents!$A$2:$A$3674,$A70,Documents!$C$2:$C$3674,"map")=0,"",_xlfn.MAXIFS(Documents!$E$2:$E$3674,Documents!$A$2:$A$3674,$A70,Documents!$C$2:$C$3674,"map")),"")</f>
        <v>2020</v>
      </c>
      <c r="H70" s="0" t="str">
        <f aca="false">IFERROR(IF(_xlfn.MAXIFS(Documents!$E$2:$E$3674,Documents!$A$2:$A$3674,$A70,Documents!$C$2:$C$3674,"dive_map")=0,"",_xlfn.MAXIFS(Documents!$E$2:$E$3674,Documents!$A$2:$A$3674,$A70,Documents!$C$2:$C$3674,"dive_map")),"")</f>
        <v/>
      </c>
      <c r="I70" s="0" t="str">
        <f aca="false">IFERROR(IF(_xlfn.MAXIFS(Documents!$E$2:$E$3674,Documents!$A$2:$A$3674,$A70,Documents!$C$2:$C$3674,"spa_menu")=0,"",_xlfn.MAXIFS(Documents!$E$2:$E$3674,Documents!$A$2:$A$3674,$A70,Documents!$C$2:$C$3674,"spa_menu")),"")</f>
        <v/>
      </c>
      <c r="J70" s="0" t="n">
        <f aca="false">IFERROR(IF(_xlfn.MAXIFS(Documents!$E$2:$E$3674,Documents!$A$2:$A$3674,$A70,Documents!$C$2:$C$3674,"dining_menu")=0,"",_xlfn.MAXIFS(Documents!$E$2:$E$3674,Documents!$A$2:$A$3674,$A70,Documents!$C$2:$C$3674,"dining_menu")),"")</f>
        <v>2025</v>
      </c>
      <c r="K70" s="0" t="n">
        <f aca="false">IFERROR(IF(_xlfn.MAXIFS(Documents!$E$2:$E$3674,Documents!$A$2:$A$3674,$A70,Documents!$C$2:$C$3674,"dive_prices")=0,"",_xlfn.MAXIFS(Documents!$E$2:$E$3674,Documents!$A$2:$A$3674,$A70,Documents!$C$2:$C$3674,"dive_prices")),"")</f>
        <v>2026</v>
      </c>
      <c r="L70" s="0" t="n">
        <f aca="false">IFERROR(IF(_xlfn.MAXIFS(Documents!$E$2:$E$3674,Documents!$A$2:$A$3674,$A70,Documents!$C$2:$C$3674,"excursions")=0,"",_xlfn.MAXIFS(Documents!$E$2:$E$3674,Documents!$A$2:$A$3674,$A70,Documents!$C$2:$C$3674,"excursions")),"")</f>
        <v>2025</v>
      </c>
      <c r="M70" s="0" t="str">
        <f aca="false">IFERROR(IF(_xlfn.MAXIFS(Documents!$E$2:$E$3674,Documents!$A$2:$A$3674,$A70,Documents!$C$2:$C$3674,"kids")=0,"",_xlfn.MAXIFS(Documents!$E$2:$E$3674,Documents!$A$2:$A$3674,$A70,Documents!$C$2:$C$3674,"kids")),"")</f>
        <v/>
      </c>
      <c r="N70" s="0" t="str">
        <f aca="false">IFERROR(IF(_xlfn.MAXIFS(Documents!$E$2:$E$3674,Documents!$A$2:$A$3674,$A70,Documents!$C$2:$C$3674,"villa_plans")=0,"",_xlfn.MAXIFS(Documents!$E$2:$E$3674,Documents!$A$2:$A$3674,$A70,Documents!$C$2:$C$3674,"villa_plans")),"")</f>
        <v/>
      </c>
      <c r="O70" s="0" t="n">
        <f aca="false">IFERROR(IF(_xlfn.MAXIFS(Documents!$E$2:$E$3674,Documents!$A$2:$A$3674,$A70,Documents!$C$2:$C$3674,"all_inclusive")=0,"",_xlfn.MAXIFS(Documents!$E$2:$E$3674,Documents!$A$2:$A$3674,$A70,Documents!$C$2:$C$3674,"all_inclusive")),"")</f>
        <v>2026</v>
      </c>
      <c r="P70" s="0" t="n">
        <f aca="false">IFERROR(IF(_xlfn.MAXIFS(Documents!$E$2:$E$3674,Documents!$A$2:$A$3674,$A70,Documents!$C$2:$C$3674,"sustainability")=0,"",_xlfn.MAXIFS(Documents!$E$2:$E$3674,Documents!$A$2:$A$3674,$A70,Documents!$C$2:$C$3674,"sustainability")),"")</f>
        <v>2025</v>
      </c>
      <c r="Q70" s="0" t="str">
        <f aca="false">IFERROR(IF(_xlfn.MAXIFS(Documents!$E$2:$E$3674,Documents!$A$2:$A$3674,$A70,Documents!$C$2:$C$3674,"calendar")=0,"",_xlfn.MAXIFS(Documents!$E$2:$E$3674,Documents!$A$2:$A$3674,$A70,Documents!$C$2:$C$3674,"calendar")),"")</f>
        <v/>
      </c>
      <c r="R70" s="0" t="n">
        <f aca="false">IFERROR(IF(_xlfn.MAXIFS(Documents!$E$2:$E$3674,Documents!$A$2:$A$3674,$A70,Documents!$C$2:$C$3674,"brochure")=0,"",_xlfn.MAXIFS(Documents!$E$2:$E$3674,Documents!$A$2:$A$3674,$A70,Documents!$C$2:$C$3674,"brochure")),"")</f>
        <v>2025</v>
      </c>
      <c r="S70" s="0" t="str">
        <f aca="false">IFERROR(IF(_xlfn.MAXIFS(Documents!$E$2:$E$3674,Documents!$A$2:$A$3674,$A70,Documents!$C$2:$C$3674,"press_kit")=0,"",_xlfn.MAXIFS(Documents!$E$2:$E$3674,Documents!$A$2:$A$3674,$A70,Documents!$C$2:$C$3674,"press_kit")),"")</f>
        <v/>
      </c>
      <c r="T70" s="0" t="str">
        <f aca="false">IFERROR(IF(_xlfn.MAXIFS(Documents!$E$2:$E$3674,Documents!$A$2:$A$3674,$A70,Documents!$C$2:$C$3674,"other")=0,"",_xlfn.MAXIFS(Documents!$E$2:$E$3674,Documents!$A$2:$A$3674,$A70,Documents!$C$2:$C$3674,"other")),"")</f>
        <v/>
      </c>
      <c r="U70" s="0" t="str">
        <f aca="false">IFERROR(IF(_xlfn.MAXIFS(Documents!$E$2:$E$3674,Documents!$A$2:$A$3674,$A70,Documents!$C$2:$C$3674,"obsolete")=0,"",_xlfn.MAXIFS(Documents!$E$2:$E$3674,Documents!$A$2:$A$3674,$A70,Documents!$C$2:$C$3674,"obsolete")),"")</f>
        <v/>
      </c>
      <c r="V70" s="0" t="n">
        <f aca="false">COUNTIFS(Documents!$A$2:$A$3674,$A70)</f>
        <v>16</v>
      </c>
      <c r="W70" s="0" t="n">
        <f aca="false">COUNTIFS(Documents!$A$2:$A$3674,$A70,Documents!$R$2:$R$3674,"current")</f>
        <v>10</v>
      </c>
      <c r="X70" s="0" t="str">
        <f aca="false">HYPERLINK("https://www.adaaran.com/clubrannalhi/view-download/?id=acr-factsheet","2026_document.pdf")</f>
        <v>2026_document.pdf</v>
      </c>
      <c r="Y70" s="0" t="s">
        <v>34</v>
      </c>
    </row>
    <row r="71" customFormat="false" ht="15" hidden="false" customHeight="false" outlineLevel="0" collapsed="false">
      <c r="A71" s="0" t="n">
        <v>70</v>
      </c>
      <c r="B71" s="0" t="s">
        <v>120</v>
      </c>
      <c r="C71" s="0" t="s">
        <v>32</v>
      </c>
      <c r="D71" s="0" t="n">
        <f aca="false">IFERROR(IF(_xlfn.MAXIFS(Documents!$E$2:$E$3674,Documents!$A$2:$A$3674,$A71,Documents!$C$2:$C$3674,"factsheet")=0,"",_xlfn.MAXIFS(Documents!$E$2:$E$3674,Documents!$A$2:$A$3674,$A71,Documents!$C$2:$C$3674,"factsheet")),"")</f>
        <v>2026</v>
      </c>
      <c r="E71" s="0" t="n">
        <f aca="false">IFERROR(IF(_xlfn.MAXIFS(Documents!$E$2:$E$3674,Documents!$A$2:$A$3674,$A71,Documents!$C$2:$C$3674,"wedding")=0,"",_xlfn.MAXIFS(Documents!$E$2:$E$3674,Documents!$A$2:$A$3674,$A71,Documents!$C$2:$C$3674,"wedding")),"")</f>
        <v>2026</v>
      </c>
      <c r="F71" s="0" t="n">
        <f aca="false">IFERROR(IF(_xlfn.MAXIFS(Documents!$E$2:$E$3674,Documents!$A$2:$A$3674,$A71,Documents!$C$2:$C$3674,"events")=0,"",_xlfn.MAXIFS(Documents!$E$2:$E$3674,Documents!$A$2:$A$3674,$A71,Documents!$C$2:$C$3674,"events")),"")</f>
        <v>2026</v>
      </c>
      <c r="G71" s="0" t="n">
        <f aca="false">IFERROR(IF(_xlfn.MAXIFS(Documents!$E$2:$E$3674,Documents!$A$2:$A$3674,$A71,Documents!$C$2:$C$3674,"map")=0,"",_xlfn.MAXIFS(Documents!$E$2:$E$3674,Documents!$A$2:$A$3674,$A71,Documents!$C$2:$C$3674,"map")),"")</f>
        <v>2026</v>
      </c>
      <c r="H71" s="0" t="str">
        <f aca="false">IFERROR(IF(_xlfn.MAXIFS(Documents!$E$2:$E$3674,Documents!$A$2:$A$3674,$A71,Documents!$C$2:$C$3674,"dive_map")=0,"",_xlfn.MAXIFS(Documents!$E$2:$E$3674,Documents!$A$2:$A$3674,$A71,Documents!$C$2:$C$3674,"dive_map")),"")</f>
        <v/>
      </c>
      <c r="I71" s="0" t="n">
        <f aca="false">IFERROR(IF(_xlfn.MAXIFS(Documents!$E$2:$E$3674,Documents!$A$2:$A$3674,$A71,Documents!$C$2:$C$3674,"spa_menu")=0,"",_xlfn.MAXIFS(Documents!$E$2:$E$3674,Documents!$A$2:$A$3674,$A71,Documents!$C$2:$C$3674,"spa_menu")),"")</f>
        <v>2026</v>
      </c>
      <c r="J71" s="0" t="n">
        <f aca="false">IFERROR(IF(_xlfn.MAXIFS(Documents!$E$2:$E$3674,Documents!$A$2:$A$3674,$A71,Documents!$C$2:$C$3674,"dining_menu")=0,"",_xlfn.MAXIFS(Documents!$E$2:$E$3674,Documents!$A$2:$A$3674,$A71,Documents!$C$2:$C$3674,"dining_menu")),"")</f>
        <v>2024</v>
      </c>
      <c r="K71" s="0" t="str">
        <f aca="false">IFERROR(IF(_xlfn.MAXIFS(Documents!$E$2:$E$3674,Documents!$A$2:$A$3674,$A71,Documents!$C$2:$C$3674,"dive_prices")=0,"",_xlfn.MAXIFS(Documents!$E$2:$E$3674,Documents!$A$2:$A$3674,$A71,Documents!$C$2:$C$3674,"dive_prices")),"")</f>
        <v/>
      </c>
      <c r="L71" s="0" t="n">
        <f aca="false">IFERROR(IF(_xlfn.MAXIFS(Documents!$E$2:$E$3674,Documents!$A$2:$A$3674,$A71,Documents!$C$2:$C$3674,"excursions")=0,"",_xlfn.MAXIFS(Documents!$E$2:$E$3674,Documents!$A$2:$A$3674,$A71,Documents!$C$2:$C$3674,"excursions")),"")</f>
        <v>2025</v>
      </c>
      <c r="M71" s="0" t="str">
        <f aca="false">IFERROR(IF(_xlfn.MAXIFS(Documents!$E$2:$E$3674,Documents!$A$2:$A$3674,$A71,Documents!$C$2:$C$3674,"kids")=0,"",_xlfn.MAXIFS(Documents!$E$2:$E$3674,Documents!$A$2:$A$3674,$A71,Documents!$C$2:$C$3674,"kids")),"")</f>
        <v/>
      </c>
      <c r="N71" s="0" t="str">
        <f aca="false">IFERROR(IF(_xlfn.MAXIFS(Documents!$E$2:$E$3674,Documents!$A$2:$A$3674,$A71,Documents!$C$2:$C$3674,"villa_plans")=0,"",_xlfn.MAXIFS(Documents!$E$2:$E$3674,Documents!$A$2:$A$3674,$A71,Documents!$C$2:$C$3674,"villa_plans")),"")</f>
        <v/>
      </c>
      <c r="O71" s="0" t="str">
        <f aca="false">IFERROR(IF(_xlfn.MAXIFS(Documents!$E$2:$E$3674,Documents!$A$2:$A$3674,$A71,Documents!$C$2:$C$3674,"all_inclusive")=0,"",_xlfn.MAXIFS(Documents!$E$2:$E$3674,Documents!$A$2:$A$3674,$A71,Documents!$C$2:$C$3674,"all_inclusive")),"")</f>
        <v/>
      </c>
      <c r="P71" s="0" t="str">
        <f aca="false">IFERROR(IF(_xlfn.MAXIFS(Documents!$E$2:$E$3674,Documents!$A$2:$A$3674,$A71,Documents!$C$2:$C$3674,"sustainability")=0,"",_xlfn.MAXIFS(Documents!$E$2:$E$3674,Documents!$A$2:$A$3674,$A71,Documents!$C$2:$C$3674,"sustainability")),"")</f>
        <v/>
      </c>
      <c r="Q71" s="0" t="n">
        <f aca="false">IFERROR(IF(_xlfn.MAXIFS(Documents!$E$2:$E$3674,Documents!$A$2:$A$3674,$A71,Documents!$C$2:$C$3674,"calendar")=0,"",_xlfn.MAXIFS(Documents!$E$2:$E$3674,Documents!$A$2:$A$3674,$A71,Documents!$C$2:$C$3674,"calendar")),"")</f>
        <v>2026</v>
      </c>
      <c r="R71" s="0" t="n">
        <f aca="false">IFERROR(IF(_xlfn.MAXIFS(Documents!$E$2:$E$3674,Documents!$A$2:$A$3674,$A71,Documents!$C$2:$C$3674,"brochure")=0,"",_xlfn.MAXIFS(Documents!$E$2:$E$3674,Documents!$A$2:$A$3674,$A71,Documents!$C$2:$C$3674,"brochure")),"")</f>
        <v>2024</v>
      </c>
      <c r="S71" s="0" t="str">
        <f aca="false">IFERROR(IF(_xlfn.MAXIFS(Documents!$E$2:$E$3674,Documents!$A$2:$A$3674,$A71,Documents!$C$2:$C$3674,"press_kit")=0,"",_xlfn.MAXIFS(Documents!$E$2:$E$3674,Documents!$A$2:$A$3674,$A71,Documents!$C$2:$C$3674,"press_kit")),"")</f>
        <v/>
      </c>
      <c r="T71" s="0" t="str">
        <f aca="false">IFERROR(IF(_xlfn.MAXIFS(Documents!$E$2:$E$3674,Documents!$A$2:$A$3674,$A71,Documents!$C$2:$C$3674,"other")=0,"",_xlfn.MAXIFS(Documents!$E$2:$E$3674,Documents!$A$2:$A$3674,$A71,Documents!$C$2:$C$3674,"other")),"")</f>
        <v/>
      </c>
      <c r="U71" s="0" t="str">
        <f aca="false">IFERROR(IF(_xlfn.MAXIFS(Documents!$E$2:$E$3674,Documents!$A$2:$A$3674,$A71,Documents!$C$2:$C$3674,"obsolete")=0,"",_xlfn.MAXIFS(Documents!$E$2:$E$3674,Documents!$A$2:$A$3674,$A71,Documents!$C$2:$C$3674,"obsolete")),"")</f>
        <v/>
      </c>
      <c r="V71" s="0" t="n">
        <f aca="false">COUNTIFS(Documents!$A$2:$A$3674,$A71)</f>
        <v>14</v>
      </c>
      <c r="W71" s="0" t="n">
        <f aca="false">COUNTIFS(Documents!$A$2:$A$3674,$A71,Documents!$R$2:$R$3674,"current")</f>
        <v>12</v>
      </c>
      <c r="X71"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row>
    <row r="72" customFormat="false" ht="15" hidden="false" customHeight="false" outlineLevel="0" collapsed="false">
      <c r="A72" s="0" t="n">
        <v>71</v>
      </c>
      <c r="B72" s="0" t="s">
        <v>121</v>
      </c>
      <c r="C72" s="0" t="s">
        <v>32</v>
      </c>
      <c r="D72" s="0" t="n">
        <f aca="false">IFERROR(IF(_xlfn.MAXIFS(Documents!$E$2:$E$3674,Documents!$A$2:$A$3674,$A72,Documents!$C$2:$C$3674,"factsheet")=0,"",_xlfn.MAXIFS(Documents!$E$2:$E$3674,Documents!$A$2:$A$3674,$A72,Documents!$C$2:$C$3674,"factsheet")),"")</f>
        <v>2026</v>
      </c>
      <c r="E72" s="0" t="n">
        <f aca="false">IFERROR(IF(_xlfn.MAXIFS(Documents!$E$2:$E$3674,Documents!$A$2:$A$3674,$A72,Documents!$C$2:$C$3674,"wedding")=0,"",_xlfn.MAXIFS(Documents!$E$2:$E$3674,Documents!$A$2:$A$3674,$A72,Documents!$C$2:$C$3674,"wedding")),"")</f>
        <v>2021</v>
      </c>
      <c r="F72" s="0" t="str">
        <f aca="false">IFERROR(IF(_xlfn.MAXIFS(Documents!$E$2:$E$3674,Documents!$A$2:$A$3674,$A72,Documents!$C$2:$C$3674,"events")=0,"",_xlfn.MAXIFS(Documents!$E$2:$E$3674,Documents!$A$2:$A$3674,$A72,Documents!$C$2:$C$3674,"events")),"")</f>
        <v/>
      </c>
      <c r="G72" s="0" t="n">
        <f aca="false">IFERROR(IF(_xlfn.MAXIFS(Documents!$E$2:$E$3674,Documents!$A$2:$A$3674,$A72,Documents!$C$2:$C$3674,"map")=0,"",_xlfn.MAXIFS(Documents!$E$2:$E$3674,Documents!$A$2:$A$3674,$A72,Documents!$C$2:$C$3674,"map")),"")</f>
        <v>2026</v>
      </c>
      <c r="H72" s="0" t="n">
        <f aca="false">IFERROR(IF(_xlfn.MAXIFS(Documents!$E$2:$E$3674,Documents!$A$2:$A$3674,$A72,Documents!$C$2:$C$3674,"dive_map")=0,"",_xlfn.MAXIFS(Documents!$E$2:$E$3674,Documents!$A$2:$A$3674,$A72,Documents!$C$2:$C$3674,"dive_map")),"")</f>
        <v>2025</v>
      </c>
      <c r="I72" s="0" t="n">
        <f aca="false">IFERROR(IF(_xlfn.MAXIFS(Documents!$E$2:$E$3674,Documents!$A$2:$A$3674,$A72,Documents!$C$2:$C$3674,"spa_menu")=0,"",_xlfn.MAXIFS(Documents!$E$2:$E$3674,Documents!$A$2:$A$3674,$A72,Documents!$C$2:$C$3674,"spa_menu")),"")</f>
        <v>2025</v>
      </c>
      <c r="J72" s="0" t="n">
        <f aca="false">IFERROR(IF(_xlfn.MAXIFS(Documents!$E$2:$E$3674,Documents!$A$2:$A$3674,$A72,Documents!$C$2:$C$3674,"dining_menu")=0,"",_xlfn.MAXIFS(Documents!$E$2:$E$3674,Documents!$A$2:$A$3674,$A72,Documents!$C$2:$C$3674,"dining_menu")),"")</f>
        <v>2026</v>
      </c>
      <c r="K72" s="0" t="n">
        <f aca="false">IFERROR(IF(_xlfn.MAXIFS(Documents!$E$2:$E$3674,Documents!$A$2:$A$3674,$A72,Documents!$C$2:$C$3674,"dive_prices")=0,"",_xlfn.MAXIFS(Documents!$E$2:$E$3674,Documents!$A$2:$A$3674,$A72,Documents!$C$2:$C$3674,"dive_prices")),"")</f>
        <v>2025</v>
      </c>
      <c r="L72" s="0" t="n">
        <f aca="false">IFERROR(IF(_xlfn.MAXIFS(Documents!$E$2:$E$3674,Documents!$A$2:$A$3674,$A72,Documents!$C$2:$C$3674,"excursions")=0,"",_xlfn.MAXIFS(Documents!$E$2:$E$3674,Documents!$A$2:$A$3674,$A72,Documents!$C$2:$C$3674,"excursions")),"")</f>
        <v>2020</v>
      </c>
      <c r="M72" s="0" t="str">
        <f aca="false">IFERROR(IF(_xlfn.MAXIFS(Documents!$E$2:$E$3674,Documents!$A$2:$A$3674,$A72,Documents!$C$2:$C$3674,"kids")=0,"",_xlfn.MAXIFS(Documents!$E$2:$E$3674,Documents!$A$2:$A$3674,$A72,Documents!$C$2:$C$3674,"kids")),"")</f>
        <v/>
      </c>
      <c r="N72" s="0" t="n">
        <f aca="false">IFERROR(IF(_xlfn.MAXIFS(Documents!$E$2:$E$3674,Documents!$A$2:$A$3674,$A72,Documents!$C$2:$C$3674,"villa_plans")=0,"",_xlfn.MAXIFS(Documents!$E$2:$E$3674,Documents!$A$2:$A$3674,$A72,Documents!$C$2:$C$3674,"villa_plans")),"")</f>
        <v>2019</v>
      </c>
      <c r="O72" s="0" t="n">
        <f aca="false">IFERROR(IF(_xlfn.MAXIFS(Documents!$E$2:$E$3674,Documents!$A$2:$A$3674,$A72,Documents!$C$2:$C$3674,"all_inclusive")=0,"",_xlfn.MAXIFS(Documents!$E$2:$E$3674,Documents!$A$2:$A$3674,$A72,Documents!$C$2:$C$3674,"all_inclusive")),"")</f>
        <v>2025</v>
      </c>
      <c r="P72" s="0" t="n">
        <f aca="false">IFERROR(IF(_xlfn.MAXIFS(Documents!$E$2:$E$3674,Documents!$A$2:$A$3674,$A72,Documents!$C$2:$C$3674,"sustainability")=0,"",_xlfn.MAXIFS(Documents!$E$2:$E$3674,Documents!$A$2:$A$3674,$A72,Documents!$C$2:$C$3674,"sustainability")),"")</f>
        <v>2024</v>
      </c>
      <c r="Q72" s="0" t="n">
        <f aca="false">IFERROR(IF(_xlfn.MAXIFS(Documents!$E$2:$E$3674,Documents!$A$2:$A$3674,$A72,Documents!$C$2:$C$3674,"calendar")=0,"",_xlfn.MAXIFS(Documents!$E$2:$E$3674,Documents!$A$2:$A$3674,$A72,Documents!$C$2:$C$3674,"calendar")),"")</f>
        <v>2026</v>
      </c>
      <c r="R72" s="0" t="str">
        <f aca="false">IFERROR(IF(_xlfn.MAXIFS(Documents!$E$2:$E$3674,Documents!$A$2:$A$3674,$A72,Documents!$C$2:$C$3674,"brochure")=0,"",_xlfn.MAXIFS(Documents!$E$2:$E$3674,Documents!$A$2:$A$3674,$A72,Documents!$C$2:$C$3674,"brochure")),"")</f>
        <v/>
      </c>
      <c r="S72" s="0" t="str">
        <f aca="false">IFERROR(IF(_xlfn.MAXIFS(Documents!$E$2:$E$3674,Documents!$A$2:$A$3674,$A72,Documents!$C$2:$C$3674,"press_kit")=0,"",_xlfn.MAXIFS(Documents!$E$2:$E$3674,Documents!$A$2:$A$3674,$A72,Documents!$C$2:$C$3674,"press_kit")),"")</f>
        <v/>
      </c>
      <c r="T72" s="0" t="n">
        <f aca="false">IFERROR(IF(_xlfn.MAXIFS(Documents!$E$2:$E$3674,Documents!$A$2:$A$3674,$A72,Documents!$C$2:$C$3674,"other")=0,"",_xlfn.MAXIFS(Documents!$E$2:$E$3674,Documents!$A$2:$A$3674,$A72,Documents!$C$2:$C$3674,"other")),"")</f>
        <v>2025</v>
      </c>
      <c r="U72" s="0" t="str">
        <f aca="false">IFERROR(IF(_xlfn.MAXIFS(Documents!$E$2:$E$3674,Documents!$A$2:$A$3674,$A72,Documents!$C$2:$C$3674,"obsolete")=0,"",_xlfn.MAXIFS(Documents!$E$2:$E$3674,Documents!$A$2:$A$3674,$A72,Documents!$C$2:$C$3674,"obsolete")),"")</f>
        <v/>
      </c>
      <c r="V72" s="0" t="n">
        <f aca="false">COUNTIFS(Documents!$A$2:$A$3674,$A72)</f>
        <v>130</v>
      </c>
      <c r="W72" s="0" t="n">
        <f aca="false">COUNTIFS(Documents!$A$2:$A$3674,$A72,Documents!$R$2:$R$3674,"current")</f>
        <v>37</v>
      </c>
      <c r="X72" s="0" t="str">
        <f aca="false">HYPERLINK("https://kagimaldives.com/wp-content/uploads/2026/07/FactSheetKagi110126103127Ver120726.pdf","2026_FactSheetKagi110126103127Ver120726.")</f>
        <v>2026_FactSheetKagi110126103127Ver120726.</v>
      </c>
      <c r="Y72" s="0" t="s">
        <v>34</v>
      </c>
    </row>
    <row r="73" customFormat="false" ht="15" hidden="false" customHeight="false" outlineLevel="0" collapsed="false">
      <c r="A73" s="0" t="n">
        <v>72</v>
      </c>
      <c r="B73" s="0" t="s">
        <v>122</v>
      </c>
      <c r="C73" s="0" t="s">
        <v>32</v>
      </c>
      <c r="D73" s="0" t="n">
        <f aca="false">IFERROR(IF(_xlfn.MAXIFS(Documents!$E$2:$E$3674,Documents!$A$2:$A$3674,$A73,Documents!$C$2:$C$3674,"factsheet")=0,"",_xlfn.MAXIFS(Documents!$E$2:$E$3674,Documents!$A$2:$A$3674,$A73,Documents!$C$2:$C$3674,"factsheet")),"")</f>
        <v>2023</v>
      </c>
      <c r="E73" s="0" t="n">
        <f aca="false">IFERROR(IF(_xlfn.MAXIFS(Documents!$E$2:$E$3674,Documents!$A$2:$A$3674,$A73,Documents!$C$2:$C$3674,"wedding")=0,"",_xlfn.MAXIFS(Documents!$E$2:$E$3674,Documents!$A$2:$A$3674,$A73,Documents!$C$2:$C$3674,"wedding")),"")</f>
        <v>2026</v>
      </c>
      <c r="F73" s="0" t="str">
        <f aca="false">IFERROR(IF(_xlfn.MAXIFS(Documents!$E$2:$E$3674,Documents!$A$2:$A$3674,$A73,Documents!$C$2:$C$3674,"events")=0,"",_xlfn.MAXIFS(Documents!$E$2:$E$3674,Documents!$A$2:$A$3674,$A73,Documents!$C$2:$C$3674,"events")),"")</f>
        <v/>
      </c>
      <c r="G73" s="0" t="str">
        <f aca="false">IFERROR(IF(_xlfn.MAXIFS(Documents!$E$2:$E$3674,Documents!$A$2:$A$3674,$A73,Documents!$C$2:$C$3674,"map")=0,"",_xlfn.MAXIFS(Documents!$E$2:$E$3674,Documents!$A$2:$A$3674,$A73,Documents!$C$2:$C$3674,"map")),"")</f>
        <v/>
      </c>
      <c r="H73" s="0" t="str">
        <f aca="false">IFERROR(IF(_xlfn.MAXIFS(Documents!$E$2:$E$3674,Documents!$A$2:$A$3674,$A73,Documents!$C$2:$C$3674,"dive_map")=0,"",_xlfn.MAXIFS(Documents!$E$2:$E$3674,Documents!$A$2:$A$3674,$A73,Documents!$C$2:$C$3674,"dive_map")),"")</f>
        <v/>
      </c>
      <c r="I73" s="0" t="n">
        <f aca="false">IFERROR(IF(_xlfn.MAXIFS(Documents!$E$2:$E$3674,Documents!$A$2:$A$3674,$A73,Documents!$C$2:$C$3674,"spa_menu")=0,"",_xlfn.MAXIFS(Documents!$E$2:$E$3674,Documents!$A$2:$A$3674,$A73,Documents!$C$2:$C$3674,"spa_menu")),"")</f>
        <v>2024</v>
      </c>
      <c r="J73" s="0" t="n">
        <f aca="false">IFERROR(IF(_xlfn.MAXIFS(Documents!$E$2:$E$3674,Documents!$A$2:$A$3674,$A73,Documents!$C$2:$C$3674,"dining_menu")=0,"",_xlfn.MAXIFS(Documents!$E$2:$E$3674,Documents!$A$2:$A$3674,$A73,Documents!$C$2:$C$3674,"dining_menu")),"")</f>
        <v>2025</v>
      </c>
      <c r="K73" s="0" t="str">
        <f aca="false">IFERROR(IF(_xlfn.MAXIFS(Documents!$E$2:$E$3674,Documents!$A$2:$A$3674,$A73,Documents!$C$2:$C$3674,"dive_prices")=0,"",_xlfn.MAXIFS(Documents!$E$2:$E$3674,Documents!$A$2:$A$3674,$A73,Documents!$C$2:$C$3674,"dive_prices")),"")</f>
        <v/>
      </c>
      <c r="L73" s="0" t="str">
        <f aca="false">IFERROR(IF(_xlfn.MAXIFS(Documents!$E$2:$E$3674,Documents!$A$2:$A$3674,$A73,Documents!$C$2:$C$3674,"excursions")=0,"",_xlfn.MAXIFS(Documents!$E$2:$E$3674,Documents!$A$2:$A$3674,$A73,Documents!$C$2:$C$3674,"excursions")),"")</f>
        <v/>
      </c>
      <c r="M73" s="0" t="str">
        <f aca="false">IFERROR(IF(_xlfn.MAXIFS(Documents!$E$2:$E$3674,Documents!$A$2:$A$3674,$A73,Documents!$C$2:$C$3674,"kids")=0,"",_xlfn.MAXIFS(Documents!$E$2:$E$3674,Documents!$A$2:$A$3674,$A73,Documents!$C$2:$C$3674,"kids")),"")</f>
        <v/>
      </c>
      <c r="N73" s="0" t="n">
        <f aca="false">IFERROR(IF(_xlfn.MAXIFS(Documents!$E$2:$E$3674,Documents!$A$2:$A$3674,$A73,Documents!$C$2:$C$3674,"villa_plans")=0,"",_xlfn.MAXIFS(Documents!$E$2:$E$3674,Documents!$A$2:$A$3674,$A73,Documents!$C$2:$C$3674,"villa_plans")),"")</f>
        <v>2025</v>
      </c>
      <c r="O73" s="0" t="str">
        <f aca="false">IFERROR(IF(_xlfn.MAXIFS(Documents!$E$2:$E$3674,Documents!$A$2:$A$3674,$A73,Documents!$C$2:$C$3674,"all_inclusive")=0,"",_xlfn.MAXIFS(Documents!$E$2:$E$3674,Documents!$A$2:$A$3674,$A73,Documents!$C$2:$C$3674,"all_inclusive")),"")</f>
        <v/>
      </c>
      <c r="P73" s="0" t="n">
        <f aca="false">IFERROR(IF(_xlfn.MAXIFS(Documents!$E$2:$E$3674,Documents!$A$2:$A$3674,$A73,Documents!$C$2:$C$3674,"sustainability")=0,"",_xlfn.MAXIFS(Documents!$E$2:$E$3674,Documents!$A$2:$A$3674,$A73,Documents!$C$2:$C$3674,"sustainability")),"")</f>
        <v>2025</v>
      </c>
      <c r="Q73" s="0" t="str">
        <f aca="false">IFERROR(IF(_xlfn.MAXIFS(Documents!$E$2:$E$3674,Documents!$A$2:$A$3674,$A73,Documents!$C$2:$C$3674,"calendar")=0,"",_xlfn.MAXIFS(Documents!$E$2:$E$3674,Documents!$A$2:$A$3674,$A73,Documents!$C$2:$C$3674,"calendar")),"")</f>
        <v/>
      </c>
      <c r="R73" s="0" t="str">
        <f aca="false">IFERROR(IF(_xlfn.MAXIFS(Documents!$E$2:$E$3674,Documents!$A$2:$A$3674,$A73,Documents!$C$2:$C$3674,"brochure")=0,"",_xlfn.MAXIFS(Documents!$E$2:$E$3674,Documents!$A$2:$A$3674,$A73,Documents!$C$2:$C$3674,"brochure")),"")</f>
        <v/>
      </c>
      <c r="S73" s="0" t="str">
        <f aca="false">IFERROR(IF(_xlfn.MAXIFS(Documents!$E$2:$E$3674,Documents!$A$2:$A$3674,$A73,Documents!$C$2:$C$3674,"press_kit")=0,"",_xlfn.MAXIFS(Documents!$E$2:$E$3674,Documents!$A$2:$A$3674,$A73,Documents!$C$2:$C$3674,"press_kit")),"")</f>
        <v/>
      </c>
      <c r="T73" s="0" t="n">
        <f aca="false">IFERROR(IF(_xlfn.MAXIFS(Documents!$E$2:$E$3674,Documents!$A$2:$A$3674,$A73,Documents!$C$2:$C$3674,"other")=0,"",_xlfn.MAXIFS(Documents!$E$2:$E$3674,Documents!$A$2:$A$3674,$A73,Documents!$C$2:$C$3674,"other")),"")</f>
        <v>2006</v>
      </c>
      <c r="U73" s="0" t="str">
        <f aca="false">IFERROR(IF(_xlfn.MAXIFS(Documents!$E$2:$E$3674,Documents!$A$2:$A$3674,$A73,Documents!$C$2:$C$3674,"obsolete")=0,"",_xlfn.MAXIFS(Documents!$E$2:$E$3674,Documents!$A$2:$A$3674,$A73,Documents!$C$2:$C$3674,"obsolete")),"")</f>
        <v/>
      </c>
      <c r="V73" s="0" t="n">
        <f aca="false">COUNTIFS(Documents!$A$2:$A$3674,$A73)</f>
        <v>15</v>
      </c>
      <c r="W73" s="0" t="n">
        <f aca="false">COUNTIFS(Documents!$A$2:$A$3674,$A73,Documents!$R$2:$R$3674,"current")</f>
        <v>6</v>
      </c>
      <c r="X73" s="0" t="str">
        <f aca="false">HYPERLINK("https://embuduvillage.eme-devops.com/2023/12/Embudu-Village-Fact-Sheet-2023.pdf","2023_Embudu-Village-Fact-Sheet-2023.pdf")</f>
        <v>2023_Embudu-Village-Fact-Sheet-2023.pdf</v>
      </c>
      <c r="Y73" s="0" t="s">
        <v>34</v>
      </c>
      <c r="Z73" s="0" t="s">
        <v>123</v>
      </c>
    </row>
    <row r="74" customFormat="false" ht="15" hidden="false" customHeight="false" outlineLevel="0" collapsed="false">
      <c r="A74" s="0" t="n">
        <v>73</v>
      </c>
      <c r="B74" s="0" t="s">
        <v>124</v>
      </c>
      <c r="C74" s="0" t="s">
        <v>32</v>
      </c>
      <c r="D74" s="0" t="n">
        <f aca="false">IFERROR(IF(_xlfn.MAXIFS(Documents!$E$2:$E$3674,Documents!$A$2:$A$3674,$A74,Documents!$C$2:$C$3674,"factsheet")=0,"",_xlfn.MAXIFS(Documents!$E$2:$E$3674,Documents!$A$2:$A$3674,$A74,Documents!$C$2:$C$3674,"factsheet")),"")</f>
        <v>2026</v>
      </c>
      <c r="E74" s="0" t="str">
        <f aca="false">IFERROR(IF(_xlfn.MAXIFS(Documents!$E$2:$E$3674,Documents!$A$2:$A$3674,$A74,Documents!$C$2:$C$3674,"wedding")=0,"",_xlfn.MAXIFS(Documents!$E$2:$E$3674,Documents!$A$2:$A$3674,$A74,Documents!$C$2:$C$3674,"wedding")),"")</f>
        <v/>
      </c>
      <c r="F74" s="0" t="str">
        <f aca="false">IFERROR(IF(_xlfn.MAXIFS(Documents!$E$2:$E$3674,Documents!$A$2:$A$3674,$A74,Documents!$C$2:$C$3674,"events")=0,"",_xlfn.MAXIFS(Documents!$E$2:$E$3674,Documents!$A$2:$A$3674,$A74,Documents!$C$2:$C$3674,"events")),"")</f>
        <v/>
      </c>
      <c r="G74" s="0" t="n">
        <f aca="false">IFERROR(IF(_xlfn.MAXIFS(Documents!$E$2:$E$3674,Documents!$A$2:$A$3674,$A74,Documents!$C$2:$C$3674,"map")=0,"",_xlfn.MAXIFS(Documents!$E$2:$E$3674,Documents!$A$2:$A$3674,$A74,Documents!$C$2:$C$3674,"map")),"")</f>
        <v>2025</v>
      </c>
      <c r="H74" s="0" t="str">
        <f aca="false">IFERROR(IF(_xlfn.MAXIFS(Documents!$E$2:$E$3674,Documents!$A$2:$A$3674,$A74,Documents!$C$2:$C$3674,"dive_map")=0,"",_xlfn.MAXIFS(Documents!$E$2:$E$3674,Documents!$A$2:$A$3674,$A74,Documents!$C$2:$C$3674,"dive_map")),"")</f>
        <v/>
      </c>
      <c r="I74" s="0" t="n">
        <f aca="false">IFERROR(IF(_xlfn.MAXIFS(Documents!$E$2:$E$3674,Documents!$A$2:$A$3674,$A74,Documents!$C$2:$C$3674,"spa_menu")=0,"",_xlfn.MAXIFS(Documents!$E$2:$E$3674,Documents!$A$2:$A$3674,$A74,Documents!$C$2:$C$3674,"spa_menu")),"")</f>
        <v>2023</v>
      </c>
      <c r="J74" s="0" t="n">
        <f aca="false">IFERROR(IF(_xlfn.MAXIFS(Documents!$E$2:$E$3674,Documents!$A$2:$A$3674,$A74,Documents!$C$2:$C$3674,"dining_menu")=0,"",_xlfn.MAXIFS(Documents!$E$2:$E$3674,Documents!$A$2:$A$3674,$A74,Documents!$C$2:$C$3674,"dining_menu")),"")</f>
        <v>2023</v>
      </c>
      <c r="K74" s="0" t="n">
        <f aca="false">IFERROR(IF(_xlfn.MAXIFS(Documents!$E$2:$E$3674,Documents!$A$2:$A$3674,$A74,Documents!$C$2:$C$3674,"dive_prices")=0,"",_xlfn.MAXIFS(Documents!$E$2:$E$3674,Documents!$A$2:$A$3674,$A74,Documents!$C$2:$C$3674,"dive_prices")),"")</f>
        <v>2023</v>
      </c>
      <c r="L74" s="0" t="str">
        <f aca="false">IFERROR(IF(_xlfn.MAXIFS(Documents!$E$2:$E$3674,Documents!$A$2:$A$3674,$A74,Documents!$C$2:$C$3674,"excursions")=0,"",_xlfn.MAXIFS(Documents!$E$2:$E$3674,Documents!$A$2:$A$3674,$A74,Documents!$C$2:$C$3674,"excursions")),"")</f>
        <v/>
      </c>
      <c r="M74" s="0" t="str">
        <f aca="false">IFERROR(IF(_xlfn.MAXIFS(Documents!$E$2:$E$3674,Documents!$A$2:$A$3674,$A74,Documents!$C$2:$C$3674,"kids")=0,"",_xlfn.MAXIFS(Documents!$E$2:$E$3674,Documents!$A$2:$A$3674,$A74,Documents!$C$2:$C$3674,"kids")),"")</f>
        <v/>
      </c>
      <c r="N74" s="0" t="n">
        <f aca="false">IFERROR(IF(_xlfn.MAXIFS(Documents!$E$2:$E$3674,Documents!$A$2:$A$3674,$A74,Documents!$C$2:$C$3674,"villa_plans")=0,"",_xlfn.MAXIFS(Documents!$E$2:$E$3674,Documents!$A$2:$A$3674,$A74,Documents!$C$2:$C$3674,"villa_plans")),"")</f>
        <v>2023</v>
      </c>
      <c r="O74" s="0" t="n">
        <f aca="false">IFERROR(IF(_xlfn.MAXIFS(Documents!$E$2:$E$3674,Documents!$A$2:$A$3674,$A74,Documents!$C$2:$C$3674,"all_inclusive")=0,"",_xlfn.MAXIFS(Documents!$E$2:$E$3674,Documents!$A$2:$A$3674,$A74,Documents!$C$2:$C$3674,"all_inclusive")),"")</f>
        <v>2023</v>
      </c>
      <c r="P74" s="0" t="str">
        <f aca="false">IFERROR(IF(_xlfn.MAXIFS(Documents!$E$2:$E$3674,Documents!$A$2:$A$3674,$A74,Documents!$C$2:$C$3674,"sustainability")=0,"",_xlfn.MAXIFS(Documents!$E$2:$E$3674,Documents!$A$2:$A$3674,$A74,Documents!$C$2:$C$3674,"sustainability")),"")</f>
        <v/>
      </c>
      <c r="Q74" s="0" t="n">
        <f aca="false">IFERROR(IF(_xlfn.MAXIFS(Documents!$E$2:$E$3674,Documents!$A$2:$A$3674,$A74,Documents!$C$2:$C$3674,"calendar")=0,"",_xlfn.MAXIFS(Documents!$E$2:$E$3674,Documents!$A$2:$A$3674,$A74,Documents!$C$2:$C$3674,"calendar")),"")</f>
        <v>2023</v>
      </c>
      <c r="R74" s="0" t="str">
        <f aca="false">IFERROR(IF(_xlfn.MAXIFS(Documents!$E$2:$E$3674,Documents!$A$2:$A$3674,$A74,Documents!$C$2:$C$3674,"brochure")=0,"",_xlfn.MAXIFS(Documents!$E$2:$E$3674,Documents!$A$2:$A$3674,$A74,Documents!$C$2:$C$3674,"brochure")),"")</f>
        <v/>
      </c>
      <c r="S74" s="0" t="n">
        <f aca="false">IFERROR(IF(_xlfn.MAXIFS(Documents!$E$2:$E$3674,Documents!$A$2:$A$3674,$A74,Documents!$C$2:$C$3674,"press_kit")=0,"",_xlfn.MAXIFS(Documents!$E$2:$E$3674,Documents!$A$2:$A$3674,$A74,Documents!$C$2:$C$3674,"press_kit")),"")</f>
        <v>2023</v>
      </c>
      <c r="T74" s="0" t="n">
        <f aca="false">IFERROR(IF(_xlfn.MAXIFS(Documents!$E$2:$E$3674,Documents!$A$2:$A$3674,$A74,Documents!$C$2:$C$3674,"other")=0,"",_xlfn.MAXIFS(Documents!$E$2:$E$3674,Documents!$A$2:$A$3674,$A74,Documents!$C$2:$C$3674,"other")),"")</f>
        <v>2023</v>
      </c>
      <c r="U74" s="0" t="str">
        <f aca="false">IFERROR(IF(_xlfn.MAXIFS(Documents!$E$2:$E$3674,Documents!$A$2:$A$3674,$A74,Documents!$C$2:$C$3674,"obsolete")=0,"",_xlfn.MAXIFS(Documents!$E$2:$E$3674,Documents!$A$2:$A$3674,$A74,Documents!$C$2:$C$3674,"obsolete")),"")</f>
        <v/>
      </c>
      <c r="V74" s="0" t="n">
        <f aca="false">COUNTIFS(Documents!$A$2:$A$3674,$A74)</f>
        <v>20</v>
      </c>
      <c r="W74" s="0" t="n">
        <f aca="false">COUNTIFS(Documents!$A$2:$A$3674,$A74,Documents!$R$2:$R$3674,"current")</f>
        <v>3</v>
      </c>
      <c r="X74" s="0" t="str">
        <f aca="false">HYPERLINK("https://www.summerislandmaldives.com/wp-content/uploads/2026/04/Summer-Island-Maldives-Fact-Sheet-2026-04.pdf","2026_Summer-Island-Maldives-Fact-Sheet-2")</f>
        <v>2026_Summer-Island-Maldives-Fact-Sheet-2</v>
      </c>
      <c r="Y74" s="0" t="s">
        <v>36</v>
      </c>
    </row>
    <row r="75" customFormat="false" ht="15" hidden="false" customHeight="false" outlineLevel="0" collapsed="false">
      <c r="A75" s="0" t="n">
        <v>74</v>
      </c>
      <c r="B75" s="0" t="s">
        <v>125</v>
      </c>
      <c r="C75" s="0" t="s">
        <v>32</v>
      </c>
      <c r="D75" s="0" t="n">
        <f aca="false">IFERROR(IF(_xlfn.MAXIFS(Documents!$E$2:$E$3674,Documents!$A$2:$A$3674,$A75,Documents!$C$2:$C$3674,"factsheet")=0,"",_xlfn.MAXIFS(Documents!$E$2:$E$3674,Documents!$A$2:$A$3674,$A75,Documents!$C$2:$C$3674,"factsheet")),"")</f>
        <v>2019</v>
      </c>
      <c r="E75" s="0" t="n">
        <f aca="false">IFERROR(IF(_xlfn.MAXIFS(Documents!$E$2:$E$3674,Documents!$A$2:$A$3674,$A75,Documents!$C$2:$C$3674,"wedding")=0,"",_xlfn.MAXIFS(Documents!$E$2:$E$3674,Documents!$A$2:$A$3674,$A75,Documents!$C$2:$C$3674,"wedding")),"")</f>
        <v>2025</v>
      </c>
      <c r="F75" s="0" t="n">
        <f aca="false">IFERROR(IF(_xlfn.MAXIFS(Documents!$E$2:$E$3674,Documents!$A$2:$A$3674,$A75,Documents!$C$2:$C$3674,"events")=0,"",_xlfn.MAXIFS(Documents!$E$2:$E$3674,Documents!$A$2:$A$3674,$A75,Documents!$C$2:$C$3674,"events")),"")</f>
        <v>2026</v>
      </c>
      <c r="G75" s="0" t="n">
        <f aca="false">IFERROR(IF(_xlfn.MAXIFS(Documents!$E$2:$E$3674,Documents!$A$2:$A$3674,$A75,Documents!$C$2:$C$3674,"map")=0,"",_xlfn.MAXIFS(Documents!$E$2:$E$3674,Documents!$A$2:$A$3674,$A75,Documents!$C$2:$C$3674,"map")),"")</f>
        <v>2025</v>
      </c>
      <c r="H75" s="0" t="n">
        <f aca="false">IFERROR(IF(_xlfn.MAXIFS(Documents!$E$2:$E$3674,Documents!$A$2:$A$3674,$A75,Documents!$C$2:$C$3674,"dive_map")=0,"",_xlfn.MAXIFS(Documents!$E$2:$E$3674,Documents!$A$2:$A$3674,$A75,Documents!$C$2:$C$3674,"dive_map")),"")</f>
        <v>2023</v>
      </c>
      <c r="I75" s="0" t="n">
        <f aca="false">IFERROR(IF(_xlfn.MAXIFS(Documents!$E$2:$E$3674,Documents!$A$2:$A$3674,$A75,Documents!$C$2:$C$3674,"spa_menu")=0,"",_xlfn.MAXIFS(Documents!$E$2:$E$3674,Documents!$A$2:$A$3674,$A75,Documents!$C$2:$C$3674,"spa_menu")),"")</f>
        <v>2025</v>
      </c>
      <c r="J75" s="0" t="n">
        <f aca="false">IFERROR(IF(_xlfn.MAXIFS(Documents!$E$2:$E$3674,Documents!$A$2:$A$3674,$A75,Documents!$C$2:$C$3674,"dining_menu")=0,"",_xlfn.MAXIFS(Documents!$E$2:$E$3674,Documents!$A$2:$A$3674,$A75,Documents!$C$2:$C$3674,"dining_menu")),"")</f>
        <v>2026</v>
      </c>
      <c r="K75" s="0" t="n">
        <f aca="false">IFERROR(IF(_xlfn.MAXIFS(Documents!$E$2:$E$3674,Documents!$A$2:$A$3674,$A75,Documents!$C$2:$C$3674,"dive_prices")=0,"",_xlfn.MAXIFS(Documents!$E$2:$E$3674,Documents!$A$2:$A$3674,$A75,Documents!$C$2:$C$3674,"dive_prices")),"")</f>
        <v>2025</v>
      </c>
      <c r="L75" s="0" t="n">
        <f aca="false">IFERROR(IF(_xlfn.MAXIFS(Documents!$E$2:$E$3674,Documents!$A$2:$A$3674,$A75,Documents!$C$2:$C$3674,"excursions")=0,"",_xlfn.MAXIFS(Documents!$E$2:$E$3674,Documents!$A$2:$A$3674,$A75,Documents!$C$2:$C$3674,"excursions")),"")</f>
        <v>2015</v>
      </c>
      <c r="M75" s="0" t="n">
        <f aca="false">IFERROR(IF(_xlfn.MAXIFS(Documents!$E$2:$E$3674,Documents!$A$2:$A$3674,$A75,Documents!$C$2:$C$3674,"kids")=0,"",_xlfn.MAXIFS(Documents!$E$2:$E$3674,Documents!$A$2:$A$3674,$A75,Documents!$C$2:$C$3674,"kids")),"")</f>
        <v>2026</v>
      </c>
      <c r="N75" s="0" t="n">
        <f aca="false">IFERROR(IF(_xlfn.MAXIFS(Documents!$E$2:$E$3674,Documents!$A$2:$A$3674,$A75,Documents!$C$2:$C$3674,"villa_plans")=0,"",_xlfn.MAXIFS(Documents!$E$2:$E$3674,Documents!$A$2:$A$3674,$A75,Documents!$C$2:$C$3674,"villa_plans")),"")</f>
        <v>2017</v>
      </c>
      <c r="O75" s="0" t="n">
        <f aca="false">IFERROR(IF(_xlfn.MAXIFS(Documents!$E$2:$E$3674,Documents!$A$2:$A$3674,$A75,Documents!$C$2:$C$3674,"all_inclusive")=0,"",_xlfn.MAXIFS(Documents!$E$2:$E$3674,Documents!$A$2:$A$3674,$A75,Documents!$C$2:$C$3674,"all_inclusive")),"")</f>
        <v>2026</v>
      </c>
      <c r="P75" s="0" t="n">
        <f aca="false">IFERROR(IF(_xlfn.MAXIFS(Documents!$E$2:$E$3674,Documents!$A$2:$A$3674,$A75,Documents!$C$2:$C$3674,"sustainability")=0,"",_xlfn.MAXIFS(Documents!$E$2:$E$3674,Documents!$A$2:$A$3674,$A75,Documents!$C$2:$C$3674,"sustainability")),"")</f>
        <v>2026</v>
      </c>
      <c r="Q75" s="0" t="n">
        <f aca="false">IFERROR(IF(_xlfn.MAXIFS(Documents!$E$2:$E$3674,Documents!$A$2:$A$3674,$A75,Documents!$C$2:$C$3674,"calendar")=0,"",_xlfn.MAXIFS(Documents!$E$2:$E$3674,Documents!$A$2:$A$3674,$A75,Documents!$C$2:$C$3674,"calendar")),"")</f>
        <v>2026</v>
      </c>
      <c r="R75" s="0" t="str">
        <f aca="false">IFERROR(IF(_xlfn.MAXIFS(Documents!$E$2:$E$3674,Documents!$A$2:$A$3674,$A75,Documents!$C$2:$C$3674,"brochure")=0,"",_xlfn.MAXIFS(Documents!$E$2:$E$3674,Documents!$A$2:$A$3674,$A75,Documents!$C$2:$C$3674,"brochure")),"")</f>
        <v/>
      </c>
      <c r="S75" s="0" t="n">
        <f aca="false">IFERROR(IF(_xlfn.MAXIFS(Documents!$E$2:$E$3674,Documents!$A$2:$A$3674,$A75,Documents!$C$2:$C$3674,"press_kit")=0,"",_xlfn.MAXIFS(Documents!$E$2:$E$3674,Documents!$A$2:$A$3674,$A75,Documents!$C$2:$C$3674,"press_kit")),"")</f>
        <v>2025</v>
      </c>
      <c r="T75" s="0" t="n">
        <f aca="false">IFERROR(IF(_xlfn.MAXIFS(Documents!$E$2:$E$3674,Documents!$A$2:$A$3674,$A75,Documents!$C$2:$C$3674,"other")=0,"",_xlfn.MAXIFS(Documents!$E$2:$E$3674,Documents!$A$2:$A$3674,$A75,Documents!$C$2:$C$3674,"other")),"")</f>
        <v>2025</v>
      </c>
      <c r="U75" s="0" t="str">
        <f aca="false">IFERROR(IF(_xlfn.MAXIFS(Documents!$E$2:$E$3674,Documents!$A$2:$A$3674,$A75,Documents!$C$2:$C$3674,"obsolete")=0,"",_xlfn.MAXIFS(Documents!$E$2:$E$3674,Documents!$A$2:$A$3674,$A75,Documents!$C$2:$C$3674,"obsolete")),"")</f>
        <v/>
      </c>
      <c r="V75" s="0" t="n">
        <f aca="false">COUNTIFS(Documents!$A$2:$A$3674,$A75)</f>
        <v>77</v>
      </c>
      <c r="W75" s="0" t="n">
        <f aca="false">COUNTIFS(Documents!$A$2:$A$3674,$A75,Documents!$R$2:$R$3674,"current")</f>
        <v>43</v>
      </c>
      <c r="X75" s="0" t="str">
        <f aca="false">HYPERLINK("https://www.neoscapesmaldives.com/wp-content/uploads/kandolhu-maldives-factsheet.pdf","2019_kandolhu-maldives-factsheet.pdf")</f>
        <v>2019_kandolhu-maldives-factsheet.pdf</v>
      </c>
    </row>
    <row r="76" customFormat="false" ht="15" hidden="false" customHeight="false" outlineLevel="0" collapsed="false">
      <c r="A76" s="0" t="n">
        <v>75</v>
      </c>
      <c r="B76" s="0" t="s">
        <v>126</v>
      </c>
      <c r="C76" s="0" t="s">
        <v>32</v>
      </c>
      <c r="D76" s="0" t="n">
        <f aca="false">IFERROR(IF(_xlfn.MAXIFS(Documents!$E$2:$E$3674,Documents!$A$2:$A$3674,$A76,Documents!$C$2:$C$3674,"factsheet")=0,"",_xlfn.MAXIFS(Documents!$E$2:$E$3674,Documents!$A$2:$A$3674,$A76,Documents!$C$2:$C$3674,"factsheet")),"")</f>
        <v>2025</v>
      </c>
      <c r="E76" s="0" t="n">
        <f aca="false">IFERROR(IF(_xlfn.MAXIFS(Documents!$E$2:$E$3674,Documents!$A$2:$A$3674,$A76,Documents!$C$2:$C$3674,"wedding")=0,"",_xlfn.MAXIFS(Documents!$E$2:$E$3674,Documents!$A$2:$A$3674,$A76,Documents!$C$2:$C$3674,"wedding")),"")</f>
        <v>2024</v>
      </c>
      <c r="F76" s="0" t="str">
        <f aca="false">IFERROR(IF(_xlfn.MAXIFS(Documents!$E$2:$E$3674,Documents!$A$2:$A$3674,$A76,Documents!$C$2:$C$3674,"events")=0,"",_xlfn.MAXIFS(Documents!$E$2:$E$3674,Documents!$A$2:$A$3674,$A76,Documents!$C$2:$C$3674,"events")),"")</f>
        <v/>
      </c>
      <c r="G76" s="0" t="n">
        <f aca="false">IFERROR(IF(_xlfn.MAXIFS(Documents!$E$2:$E$3674,Documents!$A$2:$A$3674,$A76,Documents!$C$2:$C$3674,"map")=0,"",_xlfn.MAXIFS(Documents!$E$2:$E$3674,Documents!$A$2:$A$3674,$A76,Documents!$C$2:$C$3674,"map")),"")</f>
        <v>2025</v>
      </c>
      <c r="H76" s="0" t="str">
        <f aca="false">IFERROR(IF(_xlfn.MAXIFS(Documents!$E$2:$E$3674,Documents!$A$2:$A$3674,$A76,Documents!$C$2:$C$3674,"dive_map")=0,"",_xlfn.MAXIFS(Documents!$E$2:$E$3674,Documents!$A$2:$A$3674,$A76,Documents!$C$2:$C$3674,"dive_map")),"")</f>
        <v/>
      </c>
      <c r="I76" s="0" t="str">
        <f aca="false">IFERROR(IF(_xlfn.MAXIFS(Documents!$E$2:$E$3674,Documents!$A$2:$A$3674,$A76,Documents!$C$2:$C$3674,"spa_menu")=0,"",_xlfn.MAXIFS(Documents!$E$2:$E$3674,Documents!$A$2:$A$3674,$A76,Documents!$C$2:$C$3674,"spa_menu")),"")</f>
        <v/>
      </c>
      <c r="J76" s="0" t="n">
        <f aca="false">IFERROR(IF(_xlfn.MAXIFS(Documents!$E$2:$E$3674,Documents!$A$2:$A$3674,$A76,Documents!$C$2:$C$3674,"dining_menu")=0,"",_xlfn.MAXIFS(Documents!$E$2:$E$3674,Documents!$A$2:$A$3674,$A76,Documents!$C$2:$C$3674,"dining_menu")),"")</f>
        <v>2026</v>
      </c>
      <c r="K76" s="0" t="n">
        <f aca="false">IFERROR(IF(_xlfn.MAXIFS(Documents!$E$2:$E$3674,Documents!$A$2:$A$3674,$A76,Documents!$C$2:$C$3674,"dive_prices")=0,"",_xlfn.MAXIFS(Documents!$E$2:$E$3674,Documents!$A$2:$A$3674,$A76,Documents!$C$2:$C$3674,"dive_prices")),"")</f>
        <v>2024</v>
      </c>
      <c r="L76" s="0" t="n">
        <f aca="false">IFERROR(IF(_xlfn.MAXIFS(Documents!$E$2:$E$3674,Documents!$A$2:$A$3674,$A76,Documents!$C$2:$C$3674,"excursions")=0,"",_xlfn.MAXIFS(Documents!$E$2:$E$3674,Documents!$A$2:$A$3674,$A76,Documents!$C$2:$C$3674,"excursions")),"")</f>
        <v>2023</v>
      </c>
      <c r="M76" s="0" t="n">
        <f aca="false">IFERROR(IF(_xlfn.MAXIFS(Documents!$E$2:$E$3674,Documents!$A$2:$A$3674,$A76,Documents!$C$2:$C$3674,"kids")=0,"",_xlfn.MAXIFS(Documents!$E$2:$E$3674,Documents!$A$2:$A$3674,$A76,Documents!$C$2:$C$3674,"kids")),"")</f>
        <v>2024</v>
      </c>
      <c r="N76" s="0" t="n">
        <f aca="false">IFERROR(IF(_xlfn.MAXIFS(Documents!$E$2:$E$3674,Documents!$A$2:$A$3674,$A76,Documents!$C$2:$C$3674,"villa_plans")=0,"",_xlfn.MAXIFS(Documents!$E$2:$E$3674,Documents!$A$2:$A$3674,$A76,Documents!$C$2:$C$3674,"villa_plans")),"")</f>
        <v>2024</v>
      </c>
      <c r="O76" s="0" t="str">
        <f aca="false">IFERROR(IF(_xlfn.MAXIFS(Documents!$E$2:$E$3674,Documents!$A$2:$A$3674,$A76,Documents!$C$2:$C$3674,"all_inclusive")=0,"",_xlfn.MAXIFS(Documents!$E$2:$E$3674,Documents!$A$2:$A$3674,$A76,Documents!$C$2:$C$3674,"all_inclusive")),"")</f>
        <v/>
      </c>
      <c r="P76" s="0" t="str">
        <f aca="false">IFERROR(IF(_xlfn.MAXIFS(Documents!$E$2:$E$3674,Documents!$A$2:$A$3674,$A76,Documents!$C$2:$C$3674,"sustainability")=0,"",_xlfn.MAXIFS(Documents!$E$2:$E$3674,Documents!$A$2:$A$3674,$A76,Documents!$C$2:$C$3674,"sustainability")),"")</f>
        <v/>
      </c>
      <c r="Q76" s="0" t="n">
        <f aca="false">IFERROR(IF(_xlfn.MAXIFS(Documents!$E$2:$E$3674,Documents!$A$2:$A$3674,$A76,Documents!$C$2:$C$3674,"calendar")=0,"",_xlfn.MAXIFS(Documents!$E$2:$E$3674,Documents!$A$2:$A$3674,$A76,Documents!$C$2:$C$3674,"calendar")),"")</f>
        <v>2023</v>
      </c>
      <c r="R76" s="0" t="n">
        <f aca="false">IFERROR(IF(_xlfn.MAXIFS(Documents!$E$2:$E$3674,Documents!$A$2:$A$3674,$A76,Documents!$C$2:$C$3674,"brochure")=0,"",_xlfn.MAXIFS(Documents!$E$2:$E$3674,Documents!$A$2:$A$3674,$A76,Documents!$C$2:$C$3674,"brochure")),"")</f>
        <v>2024</v>
      </c>
      <c r="S76" s="0" t="n">
        <f aca="false">IFERROR(IF(_xlfn.MAXIFS(Documents!$E$2:$E$3674,Documents!$A$2:$A$3674,$A76,Documents!$C$2:$C$3674,"press_kit")=0,"",_xlfn.MAXIFS(Documents!$E$2:$E$3674,Documents!$A$2:$A$3674,$A76,Documents!$C$2:$C$3674,"press_kit")),"")</f>
        <v>2024</v>
      </c>
      <c r="T76" s="0" t="n">
        <f aca="false">IFERROR(IF(_xlfn.MAXIFS(Documents!$E$2:$E$3674,Documents!$A$2:$A$3674,$A76,Documents!$C$2:$C$3674,"other")=0,"",_xlfn.MAXIFS(Documents!$E$2:$E$3674,Documents!$A$2:$A$3674,$A76,Documents!$C$2:$C$3674,"other")),"")</f>
        <v>2024</v>
      </c>
      <c r="U76" s="0" t="str">
        <f aca="false">IFERROR(IF(_xlfn.MAXIFS(Documents!$E$2:$E$3674,Documents!$A$2:$A$3674,$A76,Documents!$C$2:$C$3674,"obsolete")=0,"",_xlfn.MAXIFS(Documents!$E$2:$E$3674,Documents!$A$2:$A$3674,$A76,Documents!$C$2:$C$3674,"obsolete")),"")</f>
        <v/>
      </c>
      <c r="V76" s="0" t="n">
        <f aca="false">COUNTIFS(Documents!$A$2:$A$3674,$A76)</f>
        <v>43</v>
      </c>
      <c r="W76" s="0" t="n">
        <f aca="false">COUNTIFS(Documents!$A$2:$A$3674,$A76,Documents!$R$2:$R$3674,"current")</f>
        <v>4</v>
      </c>
      <c r="X76" s="0" t="str">
        <f aca="false">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2025_Kandima Maldives Enhanced Facilitie</v>
      </c>
      <c r="Y76" s="0" t="s">
        <v>34</v>
      </c>
    </row>
    <row r="77" customFormat="false" ht="15" hidden="false" customHeight="false" outlineLevel="0" collapsed="false">
      <c r="A77" s="0" t="n">
        <v>76</v>
      </c>
      <c r="B77" s="0" t="s">
        <v>127</v>
      </c>
      <c r="C77" s="0" t="s">
        <v>32</v>
      </c>
      <c r="D77" s="0" t="n">
        <f aca="false">IFERROR(IF(_xlfn.MAXIFS(Documents!$E$2:$E$3674,Documents!$A$2:$A$3674,$A77,Documents!$C$2:$C$3674,"factsheet")=0,"",_xlfn.MAXIFS(Documents!$E$2:$E$3674,Documents!$A$2:$A$3674,$A77,Documents!$C$2:$C$3674,"factsheet")),"")</f>
        <v>2020</v>
      </c>
      <c r="E77" s="0" t="str">
        <f aca="false">IFERROR(IF(_xlfn.MAXIFS(Documents!$E$2:$E$3674,Documents!$A$2:$A$3674,$A77,Documents!$C$2:$C$3674,"wedding")=0,"",_xlfn.MAXIFS(Documents!$E$2:$E$3674,Documents!$A$2:$A$3674,$A77,Documents!$C$2:$C$3674,"wedding")),"")</f>
        <v/>
      </c>
      <c r="F77" s="0" t="str">
        <f aca="false">IFERROR(IF(_xlfn.MAXIFS(Documents!$E$2:$E$3674,Documents!$A$2:$A$3674,$A77,Documents!$C$2:$C$3674,"events")=0,"",_xlfn.MAXIFS(Documents!$E$2:$E$3674,Documents!$A$2:$A$3674,$A77,Documents!$C$2:$C$3674,"events")),"")</f>
        <v/>
      </c>
      <c r="G77" s="0" t="n">
        <f aca="false">IFERROR(IF(_xlfn.MAXIFS(Documents!$E$2:$E$3674,Documents!$A$2:$A$3674,$A77,Documents!$C$2:$C$3674,"map")=0,"",_xlfn.MAXIFS(Documents!$E$2:$E$3674,Documents!$A$2:$A$3674,$A77,Documents!$C$2:$C$3674,"map")),"")</f>
        <v>2018</v>
      </c>
      <c r="H77" s="0" t="str">
        <f aca="false">IFERROR(IF(_xlfn.MAXIFS(Documents!$E$2:$E$3674,Documents!$A$2:$A$3674,$A77,Documents!$C$2:$C$3674,"dive_map")=0,"",_xlfn.MAXIFS(Documents!$E$2:$E$3674,Documents!$A$2:$A$3674,$A77,Documents!$C$2:$C$3674,"dive_map")),"")</f>
        <v/>
      </c>
      <c r="I77" s="0" t="str">
        <f aca="false">IFERROR(IF(_xlfn.MAXIFS(Documents!$E$2:$E$3674,Documents!$A$2:$A$3674,$A77,Documents!$C$2:$C$3674,"spa_menu")=0,"",_xlfn.MAXIFS(Documents!$E$2:$E$3674,Documents!$A$2:$A$3674,$A77,Documents!$C$2:$C$3674,"spa_menu")),"")</f>
        <v/>
      </c>
      <c r="J77" s="0" t="str">
        <f aca="false">IFERROR(IF(_xlfn.MAXIFS(Documents!$E$2:$E$3674,Documents!$A$2:$A$3674,$A77,Documents!$C$2:$C$3674,"dining_menu")=0,"",_xlfn.MAXIFS(Documents!$E$2:$E$3674,Documents!$A$2:$A$3674,$A77,Documents!$C$2:$C$3674,"dining_menu")),"")</f>
        <v/>
      </c>
      <c r="K77" s="0" t="str">
        <f aca="false">IFERROR(IF(_xlfn.MAXIFS(Documents!$E$2:$E$3674,Documents!$A$2:$A$3674,$A77,Documents!$C$2:$C$3674,"dive_prices")=0,"",_xlfn.MAXIFS(Documents!$E$2:$E$3674,Documents!$A$2:$A$3674,$A77,Documents!$C$2:$C$3674,"dive_prices")),"")</f>
        <v/>
      </c>
      <c r="L77" s="0" t="str">
        <f aca="false">IFERROR(IF(_xlfn.MAXIFS(Documents!$E$2:$E$3674,Documents!$A$2:$A$3674,$A77,Documents!$C$2:$C$3674,"excursions")=0,"",_xlfn.MAXIFS(Documents!$E$2:$E$3674,Documents!$A$2:$A$3674,$A77,Documents!$C$2:$C$3674,"excursions")),"")</f>
        <v/>
      </c>
      <c r="M77" s="0" t="str">
        <f aca="false">IFERROR(IF(_xlfn.MAXIFS(Documents!$E$2:$E$3674,Documents!$A$2:$A$3674,$A77,Documents!$C$2:$C$3674,"kids")=0,"",_xlfn.MAXIFS(Documents!$E$2:$E$3674,Documents!$A$2:$A$3674,$A77,Documents!$C$2:$C$3674,"kids")),"")</f>
        <v/>
      </c>
      <c r="N77" s="0" t="str">
        <f aca="false">IFERROR(IF(_xlfn.MAXIFS(Documents!$E$2:$E$3674,Documents!$A$2:$A$3674,$A77,Documents!$C$2:$C$3674,"villa_plans")=0,"",_xlfn.MAXIFS(Documents!$E$2:$E$3674,Documents!$A$2:$A$3674,$A77,Documents!$C$2:$C$3674,"villa_plans")),"")</f>
        <v/>
      </c>
      <c r="O77" s="0" t="str">
        <f aca="false">IFERROR(IF(_xlfn.MAXIFS(Documents!$E$2:$E$3674,Documents!$A$2:$A$3674,$A77,Documents!$C$2:$C$3674,"all_inclusive")=0,"",_xlfn.MAXIFS(Documents!$E$2:$E$3674,Documents!$A$2:$A$3674,$A77,Documents!$C$2:$C$3674,"all_inclusive")),"")</f>
        <v/>
      </c>
      <c r="P77" s="0" t="str">
        <f aca="false">IFERROR(IF(_xlfn.MAXIFS(Documents!$E$2:$E$3674,Documents!$A$2:$A$3674,$A77,Documents!$C$2:$C$3674,"sustainability")=0,"",_xlfn.MAXIFS(Documents!$E$2:$E$3674,Documents!$A$2:$A$3674,$A77,Documents!$C$2:$C$3674,"sustainability")),"")</f>
        <v/>
      </c>
      <c r="Q77" s="0" t="str">
        <f aca="false">IFERROR(IF(_xlfn.MAXIFS(Documents!$E$2:$E$3674,Documents!$A$2:$A$3674,$A77,Documents!$C$2:$C$3674,"calendar")=0,"",_xlfn.MAXIFS(Documents!$E$2:$E$3674,Documents!$A$2:$A$3674,$A77,Documents!$C$2:$C$3674,"calendar")),"")</f>
        <v/>
      </c>
      <c r="R77" s="0" t="str">
        <f aca="false">IFERROR(IF(_xlfn.MAXIFS(Documents!$E$2:$E$3674,Documents!$A$2:$A$3674,$A77,Documents!$C$2:$C$3674,"brochure")=0,"",_xlfn.MAXIFS(Documents!$E$2:$E$3674,Documents!$A$2:$A$3674,$A77,Documents!$C$2:$C$3674,"brochure")),"")</f>
        <v/>
      </c>
      <c r="S77" s="0" t="str">
        <f aca="false">IFERROR(IF(_xlfn.MAXIFS(Documents!$E$2:$E$3674,Documents!$A$2:$A$3674,$A77,Documents!$C$2:$C$3674,"press_kit")=0,"",_xlfn.MAXIFS(Documents!$E$2:$E$3674,Documents!$A$2:$A$3674,$A77,Documents!$C$2:$C$3674,"press_kit")),"")</f>
        <v/>
      </c>
      <c r="T77" s="0" t="str">
        <f aca="false">IFERROR(IF(_xlfn.MAXIFS(Documents!$E$2:$E$3674,Documents!$A$2:$A$3674,$A77,Documents!$C$2:$C$3674,"other")=0,"",_xlfn.MAXIFS(Documents!$E$2:$E$3674,Documents!$A$2:$A$3674,$A77,Documents!$C$2:$C$3674,"other")),"")</f>
        <v/>
      </c>
      <c r="U77" s="0" t="str">
        <f aca="false">IFERROR(IF(_xlfn.MAXIFS(Documents!$E$2:$E$3674,Documents!$A$2:$A$3674,$A77,Documents!$C$2:$C$3674,"obsolete")=0,"",_xlfn.MAXIFS(Documents!$E$2:$E$3674,Documents!$A$2:$A$3674,$A77,Documents!$C$2:$C$3674,"obsolete")),"")</f>
        <v/>
      </c>
      <c r="V77" s="0" t="n">
        <f aca="false">COUNTIFS(Documents!$A$2:$A$3674,$A77)</f>
        <v>2</v>
      </c>
      <c r="W77" s="0" t="n">
        <f aca="false">COUNTIFS(Documents!$A$2:$A$3674,$A77,Documents!$R$2:$R$3674,"current")</f>
        <v>0</v>
      </c>
      <c r="X77" s="0" t="str">
        <f aca="false">HYPERLINK("https://www.neoscapesmaldives.com/wp-content/uploads/Factsheet-Hideaway-Beach-Maldives-NEO.pdf","2020_Factsheet-Hideaway-Beach-Maldives-N")</f>
        <v>2020_Factsheet-Hideaway-Beach-Maldives-N</v>
      </c>
      <c r="Y77" s="0" t="s">
        <v>36</v>
      </c>
    </row>
    <row r="78" customFormat="false" ht="15" hidden="false" customHeight="false" outlineLevel="0" collapsed="false">
      <c r="A78" s="0" t="n">
        <v>77</v>
      </c>
      <c r="B78" s="0" t="s">
        <v>128</v>
      </c>
      <c r="C78" s="0" t="s">
        <v>32</v>
      </c>
      <c r="D78" s="0" t="str">
        <f aca="false">IFERROR(IF(_xlfn.MAXIFS(Documents!$E$2:$E$3674,Documents!$A$2:$A$3674,$A78,Documents!$C$2:$C$3674,"factsheet")=0,"",_xlfn.MAXIFS(Documents!$E$2:$E$3674,Documents!$A$2:$A$3674,$A78,Documents!$C$2:$C$3674,"factsheet")),"")</f>
        <v/>
      </c>
      <c r="E78" s="0" t="str">
        <f aca="false">IFERROR(IF(_xlfn.MAXIFS(Documents!$E$2:$E$3674,Documents!$A$2:$A$3674,$A78,Documents!$C$2:$C$3674,"wedding")=0,"",_xlfn.MAXIFS(Documents!$E$2:$E$3674,Documents!$A$2:$A$3674,$A78,Documents!$C$2:$C$3674,"wedding")),"")</f>
        <v/>
      </c>
      <c r="F78" s="0" t="str">
        <f aca="false">IFERROR(IF(_xlfn.MAXIFS(Documents!$E$2:$E$3674,Documents!$A$2:$A$3674,$A78,Documents!$C$2:$C$3674,"events")=0,"",_xlfn.MAXIFS(Documents!$E$2:$E$3674,Documents!$A$2:$A$3674,$A78,Documents!$C$2:$C$3674,"events")),"")</f>
        <v/>
      </c>
      <c r="G78" s="0" t="n">
        <f aca="false">IFERROR(IF(_xlfn.MAXIFS(Documents!$E$2:$E$3674,Documents!$A$2:$A$3674,$A78,Documents!$C$2:$C$3674,"map")=0,"",_xlfn.MAXIFS(Documents!$E$2:$E$3674,Documents!$A$2:$A$3674,$A78,Documents!$C$2:$C$3674,"map")),"")</f>
        <v>2019</v>
      </c>
      <c r="H78" s="0" t="str">
        <f aca="false">IFERROR(IF(_xlfn.MAXIFS(Documents!$E$2:$E$3674,Documents!$A$2:$A$3674,$A78,Documents!$C$2:$C$3674,"dive_map")=0,"",_xlfn.MAXIFS(Documents!$E$2:$E$3674,Documents!$A$2:$A$3674,$A78,Documents!$C$2:$C$3674,"dive_map")),"")</f>
        <v/>
      </c>
      <c r="I78" s="0" t="str">
        <f aca="false">IFERROR(IF(_xlfn.MAXIFS(Documents!$E$2:$E$3674,Documents!$A$2:$A$3674,$A78,Documents!$C$2:$C$3674,"spa_menu")=0,"",_xlfn.MAXIFS(Documents!$E$2:$E$3674,Documents!$A$2:$A$3674,$A78,Documents!$C$2:$C$3674,"spa_menu")),"")</f>
        <v/>
      </c>
      <c r="J78" s="0" t="str">
        <f aca="false">IFERROR(IF(_xlfn.MAXIFS(Documents!$E$2:$E$3674,Documents!$A$2:$A$3674,$A78,Documents!$C$2:$C$3674,"dining_menu")=0,"",_xlfn.MAXIFS(Documents!$E$2:$E$3674,Documents!$A$2:$A$3674,$A78,Documents!$C$2:$C$3674,"dining_menu")),"")</f>
        <v/>
      </c>
      <c r="K78" s="0" t="str">
        <f aca="false">IFERROR(IF(_xlfn.MAXIFS(Documents!$E$2:$E$3674,Documents!$A$2:$A$3674,$A78,Documents!$C$2:$C$3674,"dive_prices")=0,"",_xlfn.MAXIFS(Documents!$E$2:$E$3674,Documents!$A$2:$A$3674,$A78,Documents!$C$2:$C$3674,"dive_prices")),"")</f>
        <v/>
      </c>
      <c r="L78" s="0" t="str">
        <f aca="false">IFERROR(IF(_xlfn.MAXIFS(Documents!$E$2:$E$3674,Documents!$A$2:$A$3674,$A78,Documents!$C$2:$C$3674,"excursions")=0,"",_xlfn.MAXIFS(Documents!$E$2:$E$3674,Documents!$A$2:$A$3674,$A78,Documents!$C$2:$C$3674,"excursions")),"")</f>
        <v/>
      </c>
      <c r="M78" s="0" t="str">
        <f aca="false">IFERROR(IF(_xlfn.MAXIFS(Documents!$E$2:$E$3674,Documents!$A$2:$A$3674,$A78,Documents!$C$2:$C$3674,"kids")=0,"",_xlfn.MAXIFS(Documents!$E$2:$E$3674,Documents!$A$2:$A$3674,$A78,Documents!$C$2:$C$3674,"kids")),"")</f>
        <v/>
      </c>
      <c r="N78" s="0" t="str">
        <f aca="false">IFERROR(IF(_xlfn.MAXIFS(Documents!$E$2:$E$3674,Documents!$A$2:$A$3674,$A78,Documents!$C$2:$C$3674,"villa_plans")=0,"",_xlfn.MAXIFS(Documents!$E$2:$E$3674,Documents!$A$2:$A$3674,$A78,Documents!$C$2:$C$3674,"villa_plans")),"")</f>
        <v/>
      </c>
      <c r="O78" s="0" t="str">
        <f aca="false">IFERROR(IF(_xlfn.MAXIFS(Documents!$E$2:$E$3674,Documents!$A$2:$A$3674,$A78,Documents!$C$2:$C$3674,"all_inclusive")=0,"",_xlfn.MAXIFS(Documents!$E$2:$E$3674,Documents!$A$2:$A$3674,$A78,Documents!$C$2:$C$3674,"all_inclusive")),"")</f>
        <v/>
      </c>
      <c r="P78" s="0" t="str">
        <f aca="false">IFERROR(IF(_xlfn.MAXIFS(Documents!$E$2:$E$3674,Documents!$A$2:$A$3674,$A78,Documents!$C$2:$C$3674,"sustainability")=0,"",_xlfn.MAXIFS(Documents!$E$2:$E$3674,Documents!$A$2:$A$3674,$A78,Documents!$C$2:$C$3674,"sustainability")),"")</f>
        <v/>
      </c>
      <c r="Q78" s="0" t="n">
        <f aca="false">IFERROR(IF(_xlfn.MAXIFS(Documents!$E$2:$E$3674,Documents!$A$2:$A$3674,$A78,Documents!$C$2:$C$3674,"calendar")=0,"",_xlfn.MAXIFS(Documents!$E$2:$E$3674,Documents!$A$2:$A$3674,$A78,Documents!$C$2:$C$3674,"calendar")),"")</f>
        <v>2024</v>
      </c>
      <c r="R78" s="0" t="n">
        <f aca="false">IFERROR(IF(_xlfn.MAXIFS(Documents!$E$2:$E$3674,Documents!$A$2:$A$3674,$A78,Documents!$C$2:$C$3674,"brochure")=0,"",_xlfn.MAXIFS(Documents!$E$2:$E$3674,Documents!$A$2:$A$3674,$A78,Documents!$C$2:$C$3674,"brochure")),"")</f>
        <v>2025</v>
      </c>
      <c r="S78" s="0" t="str">
        <f aca="false">IFERROR(IF(_xlfn.MAXIFS(Documents!$E$2:$E$3674,Documents!$A$2:$A$3674,$A78,Documents!$C$2:$C$3674,"press_kit")=0,"",_xlfn.MAXIFS(Documents!$E$2:$E$3674,Documents!$A$2:$A$3674,$A78,Documents!$C$2:$C$3674,"press_kit")),"")</f>
        <v/>
      </c>
      <c r="T78" s="0" t="str">
        <f aca="false">IFERROR(IF(_xlfn.MAXIFS(Documents!$E$2:$E$3674,Documents!$A$2:$A$3674,$A78,Documents!$C$2:$C$3674,"other")=0,"",_xlfn.MAXIFS(Documents!$E$2:$E$3674,Documents!$A$2:$A$3674,$A78,Documents!$C$2:$C$3674,"other")),"")</f>
        <v/>
      </c>
      <c r="U78" s="0" t="str">
        <f aca="false">IFERROR(IF(_xlfn.MAXIFS(Documents!$E$2:$E$3674,Documents!$A$2:$A$3674,$A78,Documents!$C$2:$C$3674,"obsolete")=0,"",_xlfn.MAXIFS(Documents!$E$2:$E$3674,Documents!$A$2:$A$3674,$A78,Documents!$C$2:$C$3674,"obsolete")),"")</f>
        <v/>
      </c>
      <c r="V78" s="0" t="n">
        <f aca="false">COUNTIFS(Documents!$A$2:$A$3674,$A78)</f>
        <v>3</v>
      </c>
      <c r="W78" s="0" t="n">
        <f aca="false">COUNTIFS(Documents!$A$2:$A$3674,$A78,Documents!$R$2:$R$3674,"current")</f>
        <v>1</v>
      </c>
      <c r="Y78" s="0" t="s">
        <v>28</v>
      </c>
    </row>
    <row r="79" customFormat="false" ht="15" hidden="false" customHeight="false" outlineLevel="0" collapsed="false">
      <c r="A79" s="0" t="n">
        <v>78</v>
      </c>
      <c r="B79" s="0" t="s">
        <v>129</v>
      </c>
      <c r="C79" s="0" t="s">
        <v>32</v>
      </c>
      <c r="D79" s="0" t="n">
        <f aca="false">IFERROR(IF(_xlfn.MAXIFS(Documents!$E$2:$E$3674,Documents!$A$2:$A$3674,$A79,Documents!$C$2:$C$3674,"factsheet")=0,"",_xlfn.MAXIFS(Documents!$E$2:$E$3674,Documents!$A$2:$A$3674,$A79,Documents!$C$2:$C$3674,"factsheet")),"")</f>
        <v>2025</v>
      </c>
      <c r="E79" s="0" t="str">
        <f aca="false">IFERROR(IF(_xlfn.MAXIFS(Documents!$E$2:$E$3674,Documents!$A$2:$A$3674,$A79,Documents!$C$2:$C$3674,"wedding")=0,"",_xlfn.MAXIFS(Documents!$E$2:$E$3674,Documents!$A$2:$A$3674,$A79,Documents!$C$2:$C$3674,"wedding")),"")</f>
        <v/>
      </c>
      <c r="F79" s="0" t="str">
        <f aca="false">IFERROR(IF(_xlfn.MAXIFS(Documents!$E$2:$E$3674,Documents!$A$2:$A$3674,$A79,Documents!$C$2:$C$3674,"events")=0,"",_xlfn.MAXIFS(Documents!$E$2:$E$3674,Documents!$A$2:$A$3674,$A79,Documents!$C$2:$C$3674,"events")),"")</f>
        <v/>
      </c>
      <c r="G79" s="0" t="n">
        <f aca="false">IFERROR(IF(_xlfn.MAXIFS(Documents!$E$2:$E$3674,Documents!$A$2:$A$3674,$A79,Documents!$C$2:$C$3674,"map")=0,"",_xlfn.MAXIFS(Documents!$E$2:$E$3674,Documents!$A$2:$A$3674,$A79,Documents!$C$2:$C$3674,"map")),"")</f>
        <v>2025</v>
      </c>
      <c r="H79" s="0" t="str">
        <f aca="false">IFERROR(IF(_xlfn.MAXIFS(Documents!$E$2:$E$3674,Documents!$A$2:$A$3674,$A79,Documents!$C$2:$C$3674,"dive_map")=0,"",_xlfn.MAXIFS(Documents!$E$2:$E$3674,Documents!$A$2:$A$3674,$A79,Documents!$C$2:$C$3674,"dive_map")),"")</f>
        <v/>
      </c>
      <c r="I79" s="0" t="n">
        <f aca="false">IFERROR(IF(_xlfn.MAXIFS(Documents!$E$2:$E$3674,Documents!$A$2:$A$3674,$A79,Documents!$C$2:$C$3674,"spa_menu")=0,"",_xlfn.MAXIFS(Documents!$E$2:$E$3674,Documents!$A$2:$A$3674,$A79,Documents!$C$2:$C$3674,"spa_menu")),"")</f>
        <v>2024</v>
      </c>
      <c r="J79" s="0" t="n">
        <f aca="false">IFERROR(IF(_xlfn.MAXIFS(Documents!$E$2:$E$3674,Documents!$A$2:$A$3674,$A79,Documents!$C$2:$C$3674,"dining_menu")=0,"",_xlfn.MAXIFS(Documents!$E$2:$E$3674,Documents!$A$2:$A$3674,$A79,Documents!$C$2:$C$3674,"dining_menu")),"")</f>
        <v>2026</v>
      </c>
      <c r="K79" s="0" t="n">
        <f aca="false">IFERROR(IF(_xlfn.MAXIFS(Documents!$E$2:$E$3674,Documents!$A$2:$A$3674,$A79,Documents!$C$2:$C$3674,"dive_prices")=0,"",_xlfn.MAXIFS(Documents!$E$2:$E$3674,Documents!$A$2:$A$3674,$A79,Documents!$C$2:$C$3674,"dive_prices")),"")</f>
        <v>2025</v>
      </c>
      <c r="L79" s="0" t="n">
        <f aca="false">IFERROR(IF(_xlfn.MAXIFS(Documents!$E$2:$E$3674,Documents!$A$2:$A$3674,$A79,Documents!$C$2:$C$3674,"excursions")=0,"",_xlfn.MAXIFS(Documents!$E$2:$E$3674,Documents!$A$2:$A$3674,$A79,Documents!$C$2:$C$3674,"excursions")),"")</f>
        <v>2026</v>
      </c>
      <c r="M79" s="0" t="str">
        <f aca="false">IFERROR(IF(_xlfn.MAXIFS(Documents!$E$2:$E$3674,Documents!$A$2:$A$3674,$A79,Documents!$C$2:$C$3674,"kids")=0,"",_xlfn.MAXIFS(Documents!$E$2:$E$3674,Documents!$A$2:$A$3674,$A79,Documents!$C$2:$C$3674,"kids")),"")</f>
        <v/>
      </c>
      <c r="N79" s="0" t="str">
        <f aca="false">IFERROR(IF(_xlfn.MAXIFS(Documents!$E$2:$E$3674,Documents!$A$2:$A$3674,$A79,Documents!$C$2:$C$3674,"villa_plans")=0,"",_xlfn.MAXIFS(Documents!$E$2:$E$3674,Documents!$A$2:$A$3674,$A79,Documents!$C$2:$C$3674,"villa_plans")),"")</f>
        <v/>
      </c>
      <c r="O79" s="0" t="n">
        <f aca="false">IFERROR(IF(_xlfn.MAXIFS(Documents!$E$2:$E$3674,Documents!$A$2:$A$3674,$A79,Documents!$C$2:$C$3674,"all_inclusive")=0,"",_xlfn.MAXIFS(Documents!$E$2:$E$3674,Documents!$A$2:$A$3674,$A79,Documents!$C$2:$C$3674,"all_inclusive")),"")</f>
        <v>2026</v>
      </c>
      <c r="P79" s="0" t="n">
        <f aca="false">IFERROR(IF(_xlfn.MAXIFS(Documents!$E$2:$E$3674,Documents!$A$2:$A$3674,$A79,Documents!$C$2:$C$3674,"sustainability")=0,"",_xlfn.MAXIFS(Documents!$E$2:$E$3674,Documents!$A$2:$A$3674,$A79,Documents!$C$2:$C$3674,"sustainability")),"")</f>
        <v>2025</v>
      </c>
      <c r="Q79" s="0" t="n">
        <f aca="false">IFERROR(IF(_xlfn.MAXIFS(Documents!$E$2:$E$3674,Documents!$A$2:$A$3674,$A79,Documents!$C$2:$C$3674,"calendar")=0,"",_xlfn.MAXIFS(Documents!$E$2:$E$3674,Documents!$A$2:$A$3674,$A79,Documents!$C$2:$C$3674,"calendar")),"")</f>
        <v>2026</v>
      </c>
      <c r="R79" s="0" t="n">
        <f aca="false">IFERROR(IF(_xlfn.MAXIFS(Documents!$E$2:$E$3674,Documents!$A$2:$A$3674,$A79,Documents!$C$2:$C$3674,"brochure")=0,"",_xlfn.MAXIFS(Documents!$E$2:$E$3674,Documents!$A$2:$A$3674,$A79,Documents!$C$2:$C$3674,"brochure")),"")</f>
        <v>2023</v>
      </c>
      <c r="S79" s="0" t="str">
        <f aca="false">IFERROR(IF(_xlfn.MAXIFS(Documents!$E$2:$E$3674,Documents!$A$2:$A$3674,$A79,Documents!$C$2:$C$3674,"press_kit")=0,"",_xlfn.MAXIFS(Documents!$E$2:$E$3674,Documents!$A$2:$A$3674,$A79,Documents!$C$2:$C$3674,"press_kit")),"")</f>
        <v/>
      </c>
      <c r="T79" s="0" t="n">
        <f aca="false">IFERROR(IF(_xlfn.MAXIFS(Documents!$E$2:$E$3674,Documents!$A$2:$A$3674,$A79,Documents!$C$2:$C$3674,"other")=0,"",_xlfn.MAXIFS(Documents!$E$2:$E$3674,Documents!$A$2:$A$3674,$A79,Documents!$C$2:$C$3674,"other")),"")</f>
        <v>2025</v>
      </c>
      <c r="U79" s="0" t="n">
        <f aca="false">IFERROR(IF(_xlfn.MAXIFS(Documents!$E$2:$E$3674,Documents!$A$2:$A$3674,$A79,Documents!$C$2:$C$3674,"obsolete")=0,"",_xlfn.MAXIFS(Documents!$E$2:$E$3674,Documents!$A$2:$A$3674,$A79,Documents!$C$2:$C$3674,"obsolete")),"")</f>
        <v>2020</v>
      </c>
      <c r="V79" s="0" t="n">
        <f aca="false">COUNTIFS(Documents!$A$2:$A$3674,$A79)</f>
        <v>62</v>
      </c>
      <c r="W79" s="0" t="n">
        <f aca="false">COUNTIFS(Documents!$A$2:$A$3674,$A79,Documents!$R$2:$R$3674,"current")</f>
        <v>25</v>
      </c>
      <c r="X79" s="0" t="str">
        <f aca="false">HYPERLINK("https://www.meeru.com/wp-content/uploads/2025/11/FactSheetMeeru110125103126Ver01022025.pdf","2025_098ec12d_FactSheetMeeru110125103126")</f>
        <v>2025_098ec12d_FactSheetMeeru110125103126</v>
      </c>
      <c r="Y79" s="0" t="s">
        <v>36</v>
      </c>
    </row>
    <row r="80" customFormat="false" ht="15" hidden="false" customHeight="false" outlineLevel="0" collapsed="false">
      <c r="A80" s="0" t="n">
        <v>79</v>
      </c>
      <c r="B80" s="0" t="s">
        <v>130</v>
      </c>
      <c r="C80" s="0" t="s">
        <v>32</v>
      </c>
      <c r="D80" s="0" t="n">
        <f aca="false">IFERROR(IF(_xlfn.MAXIFS(Documents!$E$2:$E$3674,Documents!$A$2:$A$3674,$A80,Documents!$C$2:$C$3674,"factsheet")=0,"",_xlfn.MAXIFS(Documents!$E$2:$E$3674,Documents!$A$2:$A$3674,$A80,Documents!$C$2:$C$3674,"factsheet")),"")</f>
        <v>2025</v>
      </c>
      <c r="E80" s="0" t="str">
        <f aca="false">IFERROR(IF(_xlfn.MAXIFS(Documents!$E$2:$E$3674,Documents!$A$2:$A$3674,$A80,Documents!$C$2:$C$3674,"wedding")=0,"",_xlfn.MAXIFS(Documents!$E$2:$E$3674,Documents!$A$2:$A$3674,$A80,Documents!$C$2:$C$3674,"wedding")),"")</f>
        <v/>
      </c>
      <c r="F80" s="0" t="str">
        <f aca="false">IFERROR(IF(_xlfn.MAXIFS(Documents!$E$2:$E$3674,Documents!$A$2:$A$3674,$A80,Documents!$C$2:$C$3674,"events")=0,"",_xlfn.MAXIFS(Documents!$E$2:$E$3674,Documents!$A$2:$A$3674,$A80,Documents!$C$2:$C$3674,"events")),"")</f>
        <v/>
      </c>
      <c r="G80" s="0" t="n">
        <f aca="false">IFERROR(IF(_xlfn.MAXIFS(Documents!$E$2:$E$3674,Documents!$A$2:$A$3674,$A80,Documents!$C$2:$C$3674,"map")=0,"",_xlfn.MAXIFS(Documents!$E$2:$E$3674,Documents!$A$2:$A$3674,$A80,Documents!$C$2:$C$3674,"map")),"")</f>
        <v>2025</v>
      </c>
      <c r="H80" s="0" t="str">
        <f aca="false">IFERROR(IF(_xlfn.MAXIFS(Documents!$E$2:$E$3674,Documents!$A$2:$A$3674,$A80,Documents!$C$2:$C$3674,"dive_map")=0,"",_xlfn.MAXIFS(Documents!$E$2:$E$3674,Documents!$A$2:$A$3674,$A80,Documents!$C$2:$C$3674,"dive_map")),"")</f>
        <v/>
      </c>
      <c r="I80" s="0" t="str">
        <f aca="false">IFERROR(IF(_xlfn.MAXIFS(Documents!$E$2:$E$3674,Documents!$A$2:$A$3674,$A80,Documents!$C$2:$C$3674,"spa_menu")=0,"",_xlfn.MAXIFS(Documents!$E$2:$E$3674,Documents!$A$2:$A$3674,$A80,Documents!$C$2:$C$3674,"spa_menu")),"")</f>
        <v/>
      </c>
      <c r="J80" s="0" t="str">
        <f aca="false">IFERROR(IF(_xlfn.MAXIFS(Documents!$E$2:$E$3674,Documents!$A$2:$A$3674,$A80,Documents!$C$2:$C$3674,"dining_menu")=0,"",_xlfn.MAXIFS(Documents!$E$2:$E$3674,Documents!$A$2:$A$3674,$A80,Documents!$C$2:$C$3674,"dining_menu")),"")</f>
        <v/>
      </c>
      <c r="K80" s="0" t="str">
        <f aca="false">IFERROR(IF(_xlfn.MAXIFS(Documents!$E$2:$E$3674,Documents!$A$2:$A$3674,$A80,Documents!$C$2:$C$3674,"dive_prices")=0,"",_xlfn.MAXIFS(Documents!$E$2:$E$3674,Documents!$A$2:$A$3674,$A80,Documents!$C$2:$C$3674,"dive_prices")),"")</f>
        <v/>
      </c>
      <c r="L80" s="0" t="str">
        <f aca="false">IFERROR(IF(_xlfn.MAXIFS(Documents!$E$2:$E$3674,Documents!$A$2:$A$3674,$A80,Documents!$C$2:$C$3674,"excursions")=0,"",_xlfn.MAXIFS(Documents!$E$2:$E$3674,Documents!$A$2:$A$3674,$A80,Documents!$C$2:$C$3674,"excursions")),"")</f>
        <v/>
      </c>
      <c r="M80" s="0" t="str">
        <f aca="false">IFERROR(IF(_xlfn.MAXIFS(Documents!$E$2:$E$3674,Documents!$A$2:$A$3674,$A80,Documents!$C$2:$C$3674,"kids")=0,"",_xlfn.MAXIFS(Documents!$E$2:$E$3674,Documents!$A$2:$A$3674,$A80,Documents!$C$2:$C$3674,"kids")),"")</f>
        <v/>
      </c>
      <c r="N80" s="0" t="str">
        <f aca="false">IFERROR(IF(_xlfn.MAXIFS(Documents!$E$2:$E$3674,Documents!$A$2:$A$3674,$A80,Documents!$C$2:$C$3674,"villa_plans")=0,"",_xlfn.MAXIFS(Documents!$E$2:$E$3674,Documents!$A$2:$A$3674,$A80,Documents!$C$2:$C$3674,"villa_plans")),"")</f>
        <v/>
      </c>
      <c r="O80" s="0" t="n">
        <f aca="false">IFERROR(IF(_xlfn.MAXIFS(Documents!$E$2:$E$3674,Documents!$A$2:$A$3674,$A80,Documents!$C$2:$C$3674,"all_inclusive")=0,"",_xlfn.MAXIFS(Documents!$E$2:$E$3674,Documents!$A$2:$A$3674,$A80,Documents!$C$2:$C$3674,"all_inclusive")),"")</f>
        <v>2025</v>
      </c>
      <c r="P80" s="0" t="str">
        <f aca="false">IFERROR(IF(_xlfn.MAXIFS(Documents!$E$2:$E$3674,Documents!$A$2:$A$3674,$A80,Documents!$C$2:$C$3674,"sustainability")=0,"",_xlfn.MAXIFS(Documents!$E$2:$E$3674,Documents!$A$2:$A$3674,$A80,Documents!$C$2:$C$3674,"sustainability")),"")</f>
        <v/>
      </c>
      <c r="Q80" s="0" t="n">
        <f aca="false">IFERROR(IF(_xlfn.MAXIFS(Documents!$E$2:$E$3674,Documents!$A$2:$A$3674,$A80,Documents!$C$2:$C$3674,"calendar")=0,"",_xlfn.MAXIFS(Documents!$E$2:$E$3674,Documents!$A$2:$A$3674,$A80,Documents!$C$2:$C$3674,"calendar")),"")</f>
        <v>2024</v>
      </c>
      <c r="R80" s="0" t="str">
        <f aca="false">IFERROR(IF(_xlfn.MAXIFS(Documents!$E$2:$E$3674,Documents!$A$2:$A$3674,$A80,Documents!$C$2:$C$3674,"brochure")=0,"",_xlfn.MAXIFS(Documents!$E$2:$E$3674,Documents!$A$2:$A$3674,$A80,Documents!$C$2:$C$3674,"brochure")),"")</f>
        <v/>
      </c>
      <c r="S80" s="0" t="str">
        <f aca="false">IFERROR(IF(_xlfn.MAXIFS(Documents!$E$2:$E$3674,Documents!$A$2:$A$3674,$A80,Documents!$C$2:$C$3674,"press_kit")=0,"",_xlfn.MAXIFS(Documents!$E$2:$E$3674,Documents!$A$2:$A$3674,$A80,Documents!$C$2:$C$3674,"press_kit")),"")</f>
        <v/>
      </c>
      <c r="T80" s="0" t="n">
        <f aca="false">IFERROR(IF(_xlfn.MAXIFS(Documents!$E$2:$E$3674,Documents!$A$2:$A$3674,$A80,Documents!$C$2:$C$3674,"other")=0,"",_xlfn.MAXIFS(Documents!$E$2:$E$3674,Documents!$A$2:$A$3674,$A80,Documents!$C$2:$C$3674,"other")),"")</f>
        <v>2022</v>
      </c>
      <c r="U80" s="0" t="str">
        <f aca="false">IFERROR(IF(_xlfn.MAXIFS(Documents!$E$2:$E$3674,Documents!$A$2:$A$3674,$A80,Documents!$C$2:$C$3674,"obsolete")=0,"",_xlfn.MAXIFS(Documents!$E$2:$E$3674,Documents!$A$2:$A$3674,$A80,Documents!$C$2:$C$3674,"obsolete")),"")</f>
        <v/>
      </c>
      <c r="V80" s="0" t="n">
        <f aca="false">COUNTIFS(Documents!$A$2:$A$3674,$A80)</f>
        <v>9</v>
      </c>
      <c r="W80" s="0" t="n">
        <f aca="false">COUNTIFS(Documents!$A$2:$A$3674,$A80,Documents!$R$2:$R$3674,"current")</f>
        <v>3</v>
      </c>
      <c r="X80" s="0" t="str">
        <f aca="false">HYPERLINK("https://sales.crownandchamparesorts.com/wp-content/uploads/2025/12/KomandooFactsheet110125103126Ver170824.pdf","2025_KomandooFactsheet110125103126Ver170")</f>
        <v>2025_KomandooFactsheet110125103126Ver170</v>
      </c>
      <c r="Y80" s="0" t="s">
        <v>36</v>
      </c>
    </row>
    <row r="81" customFormat="false" ht="15" hidden="false" customHeight="false" outlineLevel="0" collapsed="false">
      <c r="A81" s="0" t="n">
        <v>80</v>
      </c>
      <c r="B81" s="0" t="s">
        <v>131</v>
      </c>
      <c r="C81" s="0" t="s">
        <v>32</v>
      </c>
      <c r="D81" s="0" t="str">
        <f aca="false">IFERROR(IF(_xlfn.MAXIFS(Documents!$E$2:$E$3674,Documents!$A$2:$A$3674,$A81,Documents!$C$2:$C$3674,"factsheet")=0,"",_xlfn.MAXIFS(Documents!$E$2:$E$3674,Documents!$A$2:$A$3674,$A81,Documents!$C$2:$C$3674,"factsheet")),"")</f>
        <v/>
      </c>
      <c r="E81" s="0" t="str">
        <f aca="false">IFERROR(IF(_xlfn.MAXIFS(Documents!$E$2:$E$3674,Documents!$A$2:$A$3674,$A81,Documents!$C$2:$C$3674,"wedding")=0,"",_xlfn.MAXIFS(Documents!$E$2:$E$3674,Documents!$A$2:$A$3674,$A81,Documents!$C$2:$C$3674,"wedding")),"")</f>
        <v/>
      </c>
      <c r="F81" s="0" t="str">
        <f aca="false">IFERROR(IF(_xlfn.MAXIFS(Documents!$E$2:$E$3674,Documents!$A$2:$A$3674,$A81,Documents!$C$2:$C$3674,"events")=0,"",_xlfn.MAXIFS(Documents!$E$2:$E$3674,Documents!$A$2:$A$3674,$A81,Documents!$C$2:$C$3674,"events")),"")</f>
        <v/>
      </c>
      <c r="G81" s="0" t="n">
        <f aca="false">IFERROR(IF(_xlfn.MAXIFS(Documents!$E$2:$E$3674,Documents!$A$2:$A$3674,$A81,Documents!$C$2:$C$3674,"map")=0,"",_xlfn.MAXIFS(Documents!$E$2:$E$3674,Documents!$A$2:$A$3674,$A81,Documents!$C$2:$C$3674,"map")),"")</f>
        <v>2025</v>
      </c>
      <c r="H81" s="0" t="str">
        <f aca="false">IFERROR(IF(_xlfn.MAXIFS(Documents!$E$2:$E$3674,Documents!$A$2:$A$3674,$A81,Documents!$C$2:$C$3674,"dive_map")=0,"",_xlfn.MAXIFS(Documents!$E$2:$E$3674,Documents!$A$2:$A$3674,$A81,Documents!$C$2:$C$3674,"dive_map")),"")</f>
        <v/>
      </c>
      <c r="I81" s="0" t="str">
        <f aca="false">IFERROR(IF(_xlfn.MAXIFS(Documents!$E$2:$E$3674,Documents!$A$2:$A$3674,$A81,Documents!$C$2:$C$3674,"spa_menu")=0,"",_xlfn.MAXIFS(Documents!$E$2:$E$3674,Documents!$A$2:$A$3674,$A81,Documents!$C$2:$C$3674,"spa_menu")),"")</f>
        <v/>
      </c>
      <c r="J81" s="0" t="str">
        <f aca="false">IFERROR(IF(_xlfn.MAXIFS(Documents!$E$2:$E$3674,Documents!$A$2:$A$3674,$A81,Documents!$C$2:$C$3674,"dining_menu")=0,"",_xlfn.MAXIFS(Documents!$E$2:$E$3674,Documents!$A$2:$A$3674,$A81,Documents!$C$2:$C$3674,"dining_menu")),"")</f>
        <v/>
      </c>
      <c r="K81" s="0" t="str">
        <f aca="false">IFERROR(IF(_xlfn.MAXIFS(Documents!$E$2:$E$3674,Documents!$A$2:$A$3674,$A81,Documents!$C$2:$C$3674,"dive_prices")=0,"",_xlfn.MAXIFS(Documents!$E$2:$E$3674,Documents!$A$2:$A$3674,$A81,Documents!$C$2:$C$3674,"dive_prices")),"")</f>
        <v/>
      </c>
      <c r="L81" s="0" t="str">
        <f aca="false">IFERROR(IF(_xlfn.MAXIFS(Documents!$E$2:$E$3674,Documents!$A$2:$A$3674,$A81,Documents!$C$2:$C$3674,"excursions")=0,"",_xlfn.MAXIFS(Documents!$E$2:$E$3674,Documents!$A$2:$A$3674,$A81,Documents!$C$2:$C$3674,"excursions")),"")</f>
        <v/>
      </c>
      <c r="M81" s="0" t="str">
        <f aca="false">IFERROR(IF(_xlfn.MAXIFS(Documents!$E$2:$E$3674,Documents!$A$2:$A$3674,$A81,Documents!$C$2:$C$3674,"kids")=0,"",_xlfn.MAXIFS(Documents!$E$2:$E$3674,Documents!$A$2:$A$3674,$A81,Documents!$C$2:$C$3674,"kids")),"")</f>
        <v/>
      </c>
      <c r="N81" s="0" t="str">
        <f aca="false">IFERROR(IF(_xlfn.MAXIFS(Documents!$E$2:$E$3674,Documents!$A$2:$A$3674,$A81,Documents!$C$2:$C$3674,"villa_plans")=0,"",_xlfn.MAXIFS(Documents!$E$2:$E$3674,Documents!$A$2:$A$3674,$A81,Documents!$C$2:$C$3674,"villa_plans")),"")</f>
        <v/>
      </c>
      <c r="O81" s="0" t="str">
        <f aca="false">IFERROR(IF(_xlfn.MAXIFS(Documents!$E$2:$E$3674,Documents!$A$2:$A$3674,$A81,Documents!$C$2:$C$3674,"all_inclusive")=0,"",_xlfn.MAXIFS(Documents!$E$2:$E$3674,Documents!$A$2:$A$3674,$A81,Documents!$C$2:$C$3674,"all_inclusive")),"")</f>
        <v/>
      </c>
      <c r="P81" s="0" t="str">
        <f aca="false">IFERROR(IF(_xlfn.MAXIFS(Documents!$E$2:$E$3674,Documents!$A$2:$A$3674,$A81,Documents!$C$2:$C$3674,"sustainability")=0,"",_xlfn.MAXIFS(Documents!$E$2:$E$3674,Documents!$A$2:$A$3674,$A81,Documents!$C$2:$C$3674,"sustainability")),"")</f>
        <v/>
      </c>
      <c r="Q81" s="0" t="str">
        <f aca="false">IFERROR(IF(_xlfn.MAXIFS(Documents!$E$2:$E$3674,Documents!$A$2:$A$3674,$A81,Documents!$C$2:$C$3674,"calendar")=0,"",_xlfn.MAXIFS(Documents!$E$2:$E$3674,Documents!$A$2:$A$3674,$A81,Documents!$C$2:$C$3674,"calendar")),"")</f>
        <v/>
      </c>
      <c r="R81" s="0" t="n">
        <f aca="false">IFERROR(IF(_xlfn.MAXIFS(Documents!$E$2:$E$3674,Documents!$A$2:$A$3674,$A81,Documents!$C$2:$C$3674,"brochure")=0,"",_xlfn.MAXIFS(Documents!$E$2:$E$3674,Documents!$A$2:$A$3674,$A81,Documents!$C$2:$C$3674,"brochure")),"")</f>
        <v>2025</v>
      </c>
      <c r="S81" s="0" t="str">
        <f aca="false">IFERROR(IF(_xlfn.MAXIFS(Documents!$E$2:$E$3674,Documents!$A$2:$A$3674,$A81,Documents!$C$2:$C$3674,"press_kit")=0,"",_xlfn.MAXIFS(Documents!$E$2:$E$3674,Documents!$A$2:$A$3674,$A81,Documents!$C$2:$C$3674,"press_kit")),"")</f>
        <v/>
      </c>
      <c r="T81" s="0" t="str">
        <f aca="false">IFERROR(IF(_xlfn.MAXIFS(Documents!$E$2:$E$3674,Documents!$A$2:$A$3674,$A81,Documents!$C$2:$C$3674,"other")=0,"",_xlfn.MAXIFS(Documents!$E$2:$E$3674,Documents!$A$2:$A$3674,$A81,Documents!$C$2:$C$3674,"other")),"")</f>
        <v/>
      </c>
      <c r="U81" s="0" t="str">
        <f aca="false">IFERROR(IF(_xlfn.MAXIFS(Documents!$E$2:$E$3674,Documents!$A$2:$A$3674,$A81,Documents!$C$2:$C$3674,"obsolete")=0,"",_xlfn.MAXIFS(Documents!$E$2:$E$3674,Documents!$A$2:$A$3674,$A81,Documents!$C$2:$C$3674,"obsolete")),"")</f>
        <v/>
      </c>
      <c r="V81" s="0" t="n">
        <f aca="false">COUNTIFS(Documents!$A$2:$A$3674,$A81)</f>
        <v>2</v>
      </c>
      <c r="W81" s="0" t="n">
        <f aca="false">COUNTIFS(Documents!$A$2:$A$3674,$A81,Documents!$R$2:$R$3674,"current")</f>
        <v>2</v>
      </c>
      <c r="Y81" s="0" t="s">
        <v>28</v>
      </c>
    </row>
    <row r="82" customFormat="false" ht="15" hidden="false" customHeight="false" outlineLevel="0" collapsed="false">
      <c r="A82" s="0" t="n">
        <v>81</v>
      </c>
      <c r="B82" s="0" t="s">
        <v>132</v>
      </c>
      <c r="C82" s="0" t="s">
        <v>32</v>
      </c>
      <c r="D82" s="0" t="n">
        <f aca="false">IFERROR(IF(_xlfn.MAXIFS(Documents!$E$2:$E$3674,Documents!$A$2:$A$3674,$A82,Documents!$C$2:$C$3674,"factsheet")=0,"",_xlfn.MAXIFS(Documents!$E$2:$E$3674,Documents!$A$2:$A$3674,$A82,Documents!$C$2:$C$3674,"factsheet")),"")</f>
        <v>2025</v>
      </c>
      <c r="E82" s="0" t="str">
        <f aca="false">IFERROR(IF(_xlfn.MAXIFS(Documents!$E$2:$E$3674,Documents!$A$2:$A$3674,$A82,Documents!$C$2:$C$3674,"wedding")=0,"",_xlfn.MAXIFS(Documents!$E$2:$E$3674,Documents!$A$2:$A$3674,$A82,Documents!$C$2:$C$3674,"wedding")),"")</f>
        <v/>
      </c>
      <c r="F82" s="0" t="str">
        <f aca="false">IFERROR(IF(_xlfn.MAXIFS(Documents!$E$2:$E$3674,Documents!$A$2:$A$3674,$A82,Documents!$C$2:$C$3674,"events")=0,"",_xlfn.MAXIFS(Documents!$E$2:$E$3674,Documents!$A$2:$A$3674,$A82,Documents!$C$2:$C$3674,"events")),"")</f>
        <v/>
      </c>
      <c r="G82" s="0" t="n">
        <f aca="false">IFERROR(IF(_xlfn.MAXIFS(Documents!$E$2:$E$3674,Documents!$A$2:$A$3674,$A82,Documents!$C$2:$C$3674,"map")=0,"",_xlfn.MAXIFS(Documents!$E$2:$E$3674,Documents!$A$2:$A$3674,$A82,Documents!$C$2:$C$3674,"map")),"")</f>
        <v>2025</v>
      </c>
      <c r="H82" s="0" t="str">
        <f aca="false">IFERROR(IF(_xlfn.MAXIFS(Documents!$E$2:$E$3674,Documents!$A$2:$A$3674,$A82,Documents!$C$2:$C$3674,"dive_map")=0,"",_xlfn.MAXIFS(Documents!$E$2:$E$3674,Documents!$A$2:$A$3674,$A82,Documents!$C$2:$C$3674,"dive_map")),"")</f>
        <v/>
      </c>
      <c r="I82" s="0" t="str">
        <f aca="false">IFERROR(IF(_xlfn.MAXIFS(Documents!$E$2:$E$3674,Documents!$A$2:$A$3674,$A82,Documents!$C$2:$C$3674,"spa_menu")=0,"",_xlfn.MAXIFS(Documents!$E$2:$E$3674,Documents!$A$2:$A$3674,$A82,Documents!$C$2:$C$3674,"spa_menu")),"")</f>
        <v/>
      </c>
      <c r="J82" s="0" t="str">
        <f aca="false">IFERROR(IF(_xlfn.MAXIFS(Documents!$E$2:$E$3674,Documents!$A$2:$A$3674,$A82,Documents!$C$2:$C$3674,"dining_menu")=0,"",_xlfn.MAXIFS(Documents!$E$2:$E$3674,Documents!$A$2:$A$3674,$A82,Documents!$C$2:$C$3674,"dining_menu")),"")</f>
        <v/>
      </c>
      <c r="K82" s="0" t="n">
        <f aca="false">IFERROR(IF(_xlfn.MAXIFS(Documents!$E$2:$E$3674,Documents!$A$2:$A$3674,$A82,Documents!$C$2:$C$3674,"dive_prices")=0,"",_xlfn.MAXIFS(Documents!$E$2:$E$3674,Documents!$A$2:$A$3674,$A82,Documents!$C$2:$C$3674,"dive_prices")),"")</f>
        <v>2020</v>
      </c>
      <c r="L82" s="0" t="str">
        <f aca="false">IFERROR(IF(_xlfn.MAXIFS(Documents!$E$2:$E$3674,Documents!$A$2:$A$3674,$A82,Documents!$C$2:$C$3674,"excursions")=0,"",_xlfn.MAXIFS(Documents!$E$2:$E$3674,Documents!$A$2:$A$3674,$A82,Documents!$C$2:$C$3674,"excursions")),"")</f>
        <v/>
      </c>
      <c r="M82" s="0" t="str">
        <f aca="false">IFERROR(IF(_xlfn.MAXIFS(Documents!$E$2:$E$3674,Documents!$A$2:$A$3674,$A82,Documents!$C$2:$C$3674,"kids")=0,"",_xlfn.MAXIFS(Documents!$E$2:$E$3674,Documents!$A$2:$A$3674,$A82,Documents!$C$2:$C$3674,"kids")),"")</f>
        <v/>
      </c>
      <c r="N82" s="0" t="str">
        <f aca="false">IFERROR(IF(_xlfn.MAXIFS(Documents!$E$2:$E$3674,Documents!$A$2:$A$3674,$A82,Documents!$C$2:$C$3674,"villa_plans")=0,"",_xlfn.MAXIFS(Documents!$E$2:$E$3674,Documents!$A$2:$A$3674,$A82,Documents!$C$2:$C$3674,"villa_plans")),"")</f>
        <v/>
      </c>
      <c r="O82" s="0" t="str">
        <f aca="false">IFERROR(IF(_xlfn.MAXIFS(Documents!$E$2:$E$3674,Documents!$A$2:$A$3674,$A82,Documents!$C$2:$C$3674,"all_inclusive")=0,"",_xlfn.MAXIFS(Documents!$E$2:$E$3674,Documents!$A$2:$A$3674,$A82,Documents!$C$2:$C$3674,"all_inclusive")),"")</f>
        <v/>
      </c>
      <c r="P82" s="0" t="str">
        <f aca="false">IFERROR(IF(_xlfn.MAXIFS(Documents!$E$2:$E$3674,Documents!$A$2:$A$3674,$A82,Documents!$C$2:$C$3674,"sustainability")=0,"",_xlfn.MAXIFS(Documents!$E$2:$E$3674,Documents!$A$2:$A$3674,$A82,Documents!$C$2:$C$3674,"sustainability")),"")</f>
        <v/>
      </c>
      <c r="Q82" s="0" t="n">
        <f aca="false">IFERROR(IF(_xlfn.MAXIFS(Documents!$E$2:$E$3674,Documents!$A$2:$A$3674,$A82,Documents!$C$2:$C$3674,"calendar")=0,"",_xlfn.MAXIFS(Documents!$E$2:$E$3674,Documents!$A$2:$A$3674,$A82,Documents!$C$2:$C$3674,"calendar")),"")</f>
        <v>2024</v>
      </c>
      <c r="R82" s="0" t="str">
        <f aca="false">IFERROR(IF(_xlfn.MAXIFS(Documents!$E$2:$E$3674,Documents!$A$2:$A$3674,$A82,Documents!$C$2:$C$3674,"brochure")=0,"",_xlfn.MAXIFS(Documents!$E$2:$E$3674,Documents!$A$2:$A$3674,$A82,Documents!$C$2:$C$3674,"brochure")),"")</f>
        <v/>
      </c>
      <c r="S82" s="0" t="str">
        <f aca="false">IFERROR(IF(_xlfn.MAXIFS(Documents!$E$2:$E$3674,Documents!$A$2:$A$3674,$A82,Documents!$C$2:$C$3674,"press_kit")=0,"",_xlfn.MAXIFS(Documents!$E$2:$E$3674,Documents!$A$2:$A$3674,$A82,Documents!$C$2:$C$3674,"press_kit")),"")</f>
        <v/>
      </c>
      <c r="T82" s="0" t="n">
        <f aca="false">IFERROR(IF(_xlfn.MAXIFS(Documents!$E$2:$E$3674,Documents!$A$2:$A$3674,$A82,Documents!$C$2:$C$3674,"other")=0,"",_xlfn.MAXIFS(Documents!$E$2:$E$3674,Documents!$A$2:$A$3674,$A82,Documents!$C$2:$C$3674,"other")),"")</f>
        <v>2022</v>
      </c>
      <c r="U82" s="0" t="str">
        <f aca="false">IFERROR(IF(_xlfn.MAXIFS(Documents!$E$2:$E$3674,Documents!$A$2:$A$3674,$A82,Documents!$C$2:$C$3674,"obsolete")=0,"",_xlfn.MAXIFS(Documents!$E$2:$E$3674,Documents!$A$2:$A$3674,$A82,Documents!$C$2:$C$3674,"obsolete")),"")</f>
        <v/>
      </c>
      <c r="V82" s="0" t="n">
        <f aca="false">COUNTIFS(Documents!$A$2:$A$3674,$A82)</f>
        <v>9</v>
      </c>
      <c r="W82" s="0" t="n">
        <f aca="false">COUNTIFS(Documents!$A$2:$A$3674,$A82,Documents!$R$2:$R$3674,"current")</f>
        <v>2</v>
      </c>
      <c r="X82" s="0" t="str">
        <f aca="false">HYPERLINK("https://sales.crownandchamparesorts.com/wp-content/uploads/2025/12/KureduFactsheet110125103126Rev301025.pdf","2025_KureduFactsheet110125103126Rev30102")</f>
        <v>2025_KureduFactsheet110125103126Rev30102</v>
      </c>
      <c r="Y82" s="0" t="s">
        <v>36</v>
      </c>
    </row>
    <row r="83" customFormat="false" ht="15" hidden="false" customHeight="false" outlineLevel="0" collapsed="false">
      <c r="A83" s="0" t="n">
        <v>82</v>
      </c>
      <c r="B83" s="0" t="s">
        <v>133</v>
      </c>
      <c r="C83" s="0" t="s">
        <v>32</v>
      </c>
      <c r="D83" s="0" t="n">
        <f aca="false">IFERROR(IF(_xlfn.MAXIFS(Documents!$E$2:$E$3674,Documents!$A$2:$A$3674,$A83,Documents!$C$2:$C$3674,"factsheet")=0,"",_xlfn.MAXIFS(Documents!$E$2:$E$3674,Documents!$A$2:$A$3674,$A83,Documents!$C$2:$C$3674,"factsheet")),"")</f>
        <v>2023</v>
      </c>
      <c r="E83" s="0" t="str">
        <f aca="false">IFERROR(IF(_xlfn.MAXIFS(Documents!$E$2:$E$3674,Documents!$A$2:$A$3674,$A83,Documents!$C$2:$C$3674,"wedding")=0,"",_xlfn.MAXIFS(Documents!$E$2:$E$3674,Documents!$A$2:$A$3674,$A83,Documents!$C$2:$C$3674,"wedding")),"")</f>
        <v/>
      </c>
      <c r="F83" s="0" t="str">
        <f aca="false">IFERROR(IF(_xlfn.MAXIFS(Documents!$E$2:$E$3674,Documents!$A$2:$A$3674,$A83,Documents!$C$2:$C$3674,"events")=0,"",_xlfn.MAXIFS(Documents!$E$2:$E$3674,Documents!$A$2:$A$3674,$A83,Documents!$C$2:$C$3674,"events")),"")</f>
        <v/>
      </c>
      <c r="G83" s="0" t="n">
        <f aca="false">IFERROR(IF(_xlfn.MAXIFS(Documents!$E$2:$E$3674,Documents!$A$2:$A$3674,$A83,Documents!$C$2:$C$3674,"map")=0,"",_xlfn.MAXIFS(Documents!$E$2:$E$3674,Documents!$A$2:$A$3674,$A83,Documents!$C$2:$C$3674,"map")),"")</f>
        <v>2024</v>
      </c>
      <c r="H83" s="0" t="str">
        <f aca="false">IFERROR(IF(_xlfn.MAXIFS(Documents!$E$2:$E$3674,Documents!$A$2:$A$3674,$A83,Documents!$C$2:$C$3674,"dive_map")=0,"",_xlfn.MAXIFS(Documents!$E$2:$E$3674,Documents!$A$2:$A$3674,$A83,Documents!$C$2:$C$3674,"dive_map")),"")</f>
        <v/>
      </c>
      <c r="I83" s="0" t="n">
        <f aca="false">IFERROR(IF(_xlfn.MAXIFS(Documents!$E$2:$E$3674,Documents!$A$2:$A$3674,$A83,Documents!$C$2:$C$3674,"spa_menu")=0,"",_xlfn.MAXIFS(Documents!$E$2:$E$3674,Documents!$A$2:$A$3674,$A83,Documents!$C$2:$C$3674,"spa_menu")),"")</f>
        <v>2024</v>
      </c>
      <c r="J83" s="0" t="str">
        <f aca="false">IFERROR(IF(_xlfn.MAXIFS(Documents!$E$2:$E$3674,Documents!$A$2:$A$3674,$A83,Documents!$C$2:$C$3674,"dining_menu")=0,"",_xlfn.MAXIFS(Documents!$E$2:$E$3674,Documents!$A$2:$A$3674,$A83,Documents!$C$2:$C$3674,"dining_menu")),"")</f>
        <v/>
      </c>
      <c r="K83" s="0" t="str">
        <f aca="false">IFERROR(IF(_xlfn.MAXIFS(Documents!$E$2:$E$3674,Documents!$A$2:$A$3674,$A83,Documents!$C$2:$C$3674,"dive_prices")=0,"",_xlfn.MAXIFS(Documents!$E$2:$E$3674,Documents!$A$2:$A$3674,$A83,Documents!$C$2:$C$3674,"dive_prices")),"")</f>
        <v/>
      </c>
      <c r="L83" s="0" t="str">
        <f aca="false">IFERROR(IF(_xlfn.MAXIFS(Documents!$E$2:$E$3674,Documents!$A$2:$A$3674,$A83,Documents!$C$2:$C$3674,"excursions")=0,"",_xlfn.MAXIFS(Documents!$E$2:$E$3674,Documents!$A$2:$A$3674,$A83,Documents!$C$2:$C$3674,"excursions")),"")</f>
        <v/>
      </c>
      <c r="M83" s="0" t="str">
        <f aca="false">IFERROR(IF(_xlfn.MAXIFS(Documents!$E$2:$E$3674,Documents!$A$2:$A$3674,$A83,Documents!$C$2:$C$3674,"kids")=0,"",_xlfn.MAXIFS(Documents!$E$2:$E$3674,Documents!$A$2:$A$3674,$A83,Documents!$C$2:$C$3674,"kids")),"")</f>
        <v/>
      </c>
      <c r="N83" s="0" t="str">
        <f aca="false">IFERROR(IF(_xlfn.MAXIFS(Documents!$E$2:$E$3674,Documents!$A$2:$A$3674,$A83,Documents!$C$2:$C$3674,"villa_plans")=0,"",_xlfn.MAXIFS(Documents!$E$2:$E$3674,Documents!$A$2:$A$3674,$A83,Documents!$C$2:$C$3674,"villa_plans")),"")</f>
        <v/>
      </c>
      <c r="O83" s="0" t="str">
        <f aca="false">IFERROR(IF(_xlfn.MAXIFS(Documents!$E$2:$E$3674,Documents!$A$2:$A$3674,$A83,Documents!$C$2:$C$3674,"all_inclusive")=0,"",_xlfn.MAXIFS(Documents!$E$2:$E$3674,Documents!$A$2:$A$3674,$A83,Documents!$C$2:$C$3674,"all_inclusive")),"")</f>
        <v/>
      </c>
      <c r="P83" s="0" t="str">
        <f aca="false">IFERROR(IF(_xlfn.MAXIFS(Documents!$E$2:$E$3674,Documents!$A$2:$A$3674,$A83,Documents!$C$2:$C$3674,"sustainability")=0,"",_xlfn.MAXIFS(Documents!$E$2:$E$3674,Documents!$A$2:$A$3674,$A83,Documents!$C$2:$C$3674,"sustainability")),"")</f>
        <v/>
      </c>
      <c r="Q83" s="0" t="n">
        <f aca="false">IFERROR(IF(_xlfn.MAXIFS(Documents!$E$2:$E$3674,Documents!$A$2:$A$3674,$A83,Documents!$C$2:$C$3674,"calendar")=0,"",_xlfn.MAXIFS(Documents!$E$2:$E$3674,Documents!$A$2:$A$3674,$A83,Documents!$C$2:$C$3674,"calendar")),"")</f>
        <v>2025</v>
      </c>
      <c r="R83" s="0" t="n">
        <f aca="false">IFERROR(IF(_xlfn.MAXIFS(Documents!$E$2:$E$3674,Documents!$A$2:$A$3674,$A83,Documents!$C$2:$C$3674,"brochure")=0,"",_xlfn.MAXIFS(Documents!$E$2:$E$3674,Documents!$A$2:$A$3674,$A83,Documents!$C$2:$C$3674,"brochure")),"")</f>
        <v>2025</v>
      </c>
      <c r="S83" s="0" t="str">
        <f aca="false">IFERROR(IF(_xlfn.MAXIFS(Documents!$E$2:$E$3674,Documents!$A$2:$A$3674,$A83,Documents!$C$2:$C$3674,"press_kit")=0,"",_xlfn.MAXIFS(Documents!$E$2:$E$3674,Documents!$A$2:$A$3674,$A83,Documents!$C$2:$C$3674,"press_kit")),"")</f>
        <v/>
      </c>
      <c r="T83" s="0" t="str">
        <f aca="false">IFERROR(IF(_xlfn.MAXIFS(Documents!$E$2:$E$3674,Documents!$A$2:$A$3674,$A83,Documents!$C$2:$C$3674,"other")=0,"",_xlfn.MAXIFS(Documents!$E$2:$E$3674,Documents!$A$2:$A$3674,$A83,Documents!$C$2:$C$3674,"other")),"")</f>
        <v/>
      </c>
      <c r="U83" s="0" t="str">
        <f aca="false">IFERROR(IF(_xlfn.MAXIFS(Documents!$E$2:$E$3674,Documents!$A$2:$A$3674,$A83,Documents!$C$2:$C$3674,"obsolete")=0,"",_xlfn.MAXIFS(Documents!$E$2:$E$3674,Documents!$A$2:$A$3674,$A83,Documents!$C$2:$C$3674,"obsolete")),"")</f>
        <v/>
      </c>
      <c r="V83" s="0" t="n">
        <f aca="false">COUNTIFS(Documents!$A$2:$A$3674,$A83)</f>
        <v>6</v>
      </c>
      <c r="W83" s="0" t="n">
        <f aca="false">COUNTIFS(Documents!$A$2:$A$3674,$A83,Documents!$R$2:$R$3674,"current")</f>
        <v>2</v>
      </c>
      <c r="X83" s="0" t="str">
        <f aca="false">HYPERLINK("https://www.neoscapesmaldives.com/wp-content/uploads/IFURU-ISLAND-MALDIVES-Fact-Sheet.pdf","2023_IFURU-ISLAND-MALDIVES-Fact-Sheet.pd")</f>
        <v>2023_IFURU-ISLAND-MALDIVES-Fact-Sheet.pd</v>
      </c>
      <c r="Y83" s="0" t="s">
        <v>36</v>
      </c>
    </row>
    <row r="84" customFormat="false" ht="15" hidden="false" customHeight="false" outlineLevel="0" collapsed="false">
      <c r="A84" s="0" t="n">
        <v>83</v>
      </c>
      <c r="B84" s="0" t="s">
        <v>134</v>
      </c>
      <c r="C84" s="0" t="s">
        <v>32</v>
      </c>
      <c r="D84" s="0" t="str">
        <f aca="false">IFERROR(IF(_xlfn.MAXIFS(Documents!$E$2:$E$3674,Documents!$A$2:$A$3674,$A84,Documents!$C$2:$C$3674,"factsheet")=0,"",_xlfn.MAXIFS(Documents!$E$2:$E$3674,Documents!$A$2:$A$3674,$A84,Documents!$C$2:$C$3674,"factsheet")),"")</f>
        <v/>
      </c>
      <c r="E84" s="0" t="str">
        <f aca="false">IFERROR(IF(_xlfn.MAXIFS(Documents!$E$2:$E$3674,Documents!$A$2:$A$3674,$A84,Documents!$C$2:$C$3674,"wedding")=0,"",_xlfn.MAXIFS(Documents!$E$2:$E$3674,Documents!$A$2:$A$3674,$A84,Documents!$C$2:$C$3674,"wedding")),"")</f>
        <v/>
      </c>
      <c r="F84" s="0" t="str">
        <f aca="false">IFERROR(IF(_xlfn.MAXIFS(Documents!$E$2:$E$3674,Documents!$A$2:$A$3674,$A84,Documents!$C$2:$C$3674,"events")=0,"",_xlfn.MAXIFS(Documents!$E$2:$E$3674,Documents!$A$2:$A$3674,$A84,Documents!$C$2:$C$3674,"events")),"")</f>
        <v/>
      </c>
      <c r="G84" s="0" t="n">
        <f aca="false">IFERROR(IF(_xlfn.MAXIFS(Documents!$E$2:$E$3674,Documents!$A$2:$A$3674,$A84,Documents!$C$2:$C$3674,"map")=0,"",_xlfn.MAXIFS(Documents!$E$2:$E$3674,Documents!$A$2:$A$3674,$A84,Documents!$C$2:$C$3674,"map")),"")</f>
        <v>2023</v>
      </c>
      <c r="H84" s="0" t="str">
        <f aca="false">IFERROR(IF(_xlfn.MAXIFS(Documents!$E$2:$E$3674,Documents!$A$2:$A$3674,$A84,Documents!$C$2:$C$3674,"dive_map")=0,"",_xlfn.MAXIFS(Documents!$E$2:$E$3674,Documents!$A$2:$A$3674,$A84,Documents!$C$2:$C$3674,"dive_map")),"")</f>
        <v/>
      </c>
      <c r="I84" s="0" t="str">
        <f aca="false">IFERROR(IF(_xlfn.MAXIFS(Documents!$E$2:$E$3674,Documents!$A$2:$A$3674,$A84,Documents!$C$2:$C$3674,"spa_menu")=0,"",_xlfn.MAXIFS(Documents!$E$2:$E$3674,Documents!$A$2:$A$3674,$A84,Documents!$C$2:$C$3674,"spa_menu")),"")</f>
        <v/>
      </c>
      <c r="J84" s="0" t="str">
        <f aca="false">IFERROR(IF(_xlfn.MAXIFS(Documents!$E$2:$E$3674,Documents!$A$2:$A$3674,$A84,Documents!$C$2:$C$3674,"dining_menu")=0,"",_xlfn.MAXIFS(Documents!$E$2:$E$3674,Documents!$A$2:$A$3674,$A84,Documents!$C$2:$C$3674,"dining_menu")),"")</f>
        <v/>
      </c>
      <c r="K84" s="0" t="str">
        <f aca="false">IFERROR(IF(_xlfn.MAXIFS(Documents!$E$2:$E$3674,Documents!$A$2:$A$3674,$A84,Documents!$C$2:$C$3674,"dive_prices")=0,"",_xlfn.MAXIFS(Documents!$E$2:$E$3674,Documents!$A$2:$A$3674,$A84,Documents!$C$2:$C$3674,"dive_prices")),"")</f>
        <v/>
      </c>
      <c r="L84" s="0" t="str">
        <f aca="false">IFERROR(IF(_xlfn.MAXIFS(Documents!$E$2:$E$3674,Documents!$A$2:$A$3674,$A84,Documents!$C$2:$C$3674,"excursions")=0,"",_xlfn.MAXIFS(Documents!$E$2:$E$3674,Documents!$A$2:$A$3674,$A84,Documents!$C$2:$C$3674,"excursions")),"")</f>
        <v/>
      </c>
      <c r="M84" s="0" t="str">
        <f aca="false">IFERROR(IF(_xlfn.MAXIFS(Documents!$E$2:$E$3674,Documents!$A$2:$A$3674,$A84,Documents!$C$2:$C$3674,"kids")=0,"",_xlfn.MAXIFS(Documents!$E$2:$E$3674,Documents!$A$2:$A$3674,$A84,Documents!$C$2:$C$3674,"kids")),"")</f>
        <v/>
      </c>
      <c r="N84" s="0" t="str">
        <f aca="false">IFERROR(IF(_xlfn.MAXIFS(Documents!$E$2:$E$3674,Documents!$A$2:$A$3674,$A84,Documents!$C$2:$C$3674,"villa_plans")=0,"",_xlfn.MAXIFS(Documents!$E$2:$E$3674,Documents!$A$2:$A$3674,$A84,Documents!$C$2:$C$3674,"villa_plans")),"")</f>
        <v/>
      </c>
      <c r="O84" s="0" t="str">
        <f aca="false">IFERROR(IF(_xlfn.MAXIFS(Documents!$E$2:$E$3674,Documents!$A$2:$A$3674,$A84,Documents!$C$2:$C$3674,"all_inclusive")=0,"",_xlfn.MAXIFS(Documents!$E$2:$E$3674,Documents!$A$2:$A$3674,$A84,Documents!$C$2:$C$3674,"all_inclusive")),"")</f>
        <v/>
      </c>
      <c r="P84" s="0" t="str">
        <f aca="false">IFERROR(IF(_xlfn.MAXIFS(Documents!$E$2:$E$3674,Documents!$A$2:$A$3674,$A84,Documents!$C$2:$C$3674,"sustainability")=0,"",_xlfn.MAXIFS(Documents!$E$2:$E$3674,Documents!$A$2:$A$3674,$A84,Documents!$C$2:$C$3674,"sustainability")),"")</f>
        <v/>
      </c>
      <c r="Q84" s="0" t="n">
        <f aca="false">IFERROR(IF(_xlfn.MAXIFS(Documents!$E$2:$E$3674,Documents!$A$2:$A$3674,$A84,Documents!$C$2:$C$3674,"calendar")=0,"",_xlfn.MAXIFS(Documents!$E$2:$E$3674,Documents!$A$2:$A$3674,$A84,Documents!$C$2:$C$3674,"calendar")),"")</f>
        <v>2026</v>
      </c>
      <c r="R84" s="0" t="str">
        <f aca="false">IFERROR(IF(_xlfn.MAXIFS(Documents!$E$2:$E$3674,Documents!$A$2:$A$3674,$A84,Documents!$C$2:$C$3674,"brochure")=0,"",_xlfn.MAXIFS(Documents!$E$2:$E$3674,Documents!$A$2:$A$3674,$A84,Documents!$C$2:$C$3674,"brochure")),"")</f>
        <v/>
      </c>
      <c r="S84" s="0" t="str">
        <f aca="false">IFERROR(IF(_xlfn.MAXIFS(Documents!$E$2:$E$3674,Documents!$A$2:$A$3674,$A84,Documents!$C$2:$C$3674,"press_kit")=0,"",_xlfn.MAXIFS(Documents!$E$2:$E$3674,Documents!$A$2:$A$3674,$A84,Documents!$C$2:$C$3674,"press_kit")),"")</f>
        <v/>
      </c>
      <c r="T84" s="0" t="n">
        <f aca="false">IFERROR(IF(_xlfn.MAXIFS(Documents!$E$2:$E$3674,Documents!$A$2:$A$3674,$A84,Documents!$C$2:$C$3674,"other")=0,"",_xlfn.MAXIFS(Documents!$E$2:$E$3674,Documents!$A$2:$A$3674,$A84,Documents!$C$2:$C$3674,"other")),"")</f>
        <v>2022</v>
      </c>
      <c r="U84" s="0" t="str">
        <f aca="false">IFERROR(IF(_xlfn.MAXIFS(Documents!$E$2:$E$3674,Documents!$A$2:$A$3674,$A84,Documents!$C$2:$C$3674,"obsolete")=0,"",_xlfn.MAXIFS(Documents!$E$2:$E$3674,Documents!$A$2:$A$3674,$A84,Documents!$C$2:$C$3674,"obsolete")),"")</f>
        <v/>
      </c>
      <c r="V84" s="0" t="n">
        <f aca="false">COUNTIFS(Documents!$A$2:$A$3674,$A84)</f>
        <v>6</v>
      </c>
      <c r="W84" s="0" t="n">
        <f aca="false">COUNTIFS(Documents!$A$2:$A$3674,$A84,Documents!$R$2:$R$3674,"current")</f>
        <v>2</v>
      </c>
      <c r="Y84" s="0" t="s">
        <v>28</v>
      </c>
      <c r="Z84" s="0" t="s">
        <v>70</v>
      </c>
    </row>
    <row r="85" customFormat="false" ht="15" hidden="false" customHeight="false" outlineLevel="0" collapsed="false">
      <c r="A85" s="0" t="n">
        <v>84</v>
      </c>
      <c r="B85" s="0" t="s">
        <v>135</v>
      </c>
      <c r="C85" s="0" t="s">
        <v>30</v>
      </c>
      <c r="D85" s="0" t="str">
        <f aca="false">IFERROR(IF(_xlfn.MAXIFS(Documents!$E$2:$E$3674,Documents!$A$2:$A$3674,$A85,Documents!$C$2:$C$3674,"factsheet")=0,"",_xlfn.MAXIFS(Documents!$E$2:$E$3674,Documents!$A$2:$A$3674,$A85,Documents!$C$2:$C$3674,"factsheet")),"")</f>
        <v/>
      </c>
      <c r="E85" s="0" t="str">
        <f aca="false">IFERROR(IF(_xlfn.MAXIFS(Documents!$E$2:$E$3674,Documents!$A$2:$A$3674,$A85,Documents!$C$2:$C$3674,"wedding")=0,"",_xlfn.MAXIFS(Documents!$E$2:$E$3674,Documents!$A$2:$A$3674,$A85,Documents!$C$2:$C$3674,"wedding")),"")</f>
        <v/>
      </c>
      <c r="F85" s="0" t="str">
        <f aca="false">IFERROR(IF(_xlfn.MAXIFS(Documents!$E$2:$E$3674,Documents!$A$2:$A$3674,$A85,Documents!$C$2:$C$3674,"events")=0,"",_xlfn.MAXIFS(Documents!$E$2:$E$3674,Documents!$A$2:$A$3674,$A85,Documents!$C$2:$C$3674,"events")),"")</f>
        <v/>
      </c>
      <c r="G85" s="0" t="str">
        <f aca="false">IFERROR(IF(_xlfn.MAXIFS(Documents!$E$2:$E$3674,Documents!$A$2:$A$3674,$A85,Documents!$C$2:$C$3674,"map")=0,"",_xlfn.MAXIFS(Documents!$E$2:$E$3674,Documents!$A$2:$A$3674,$A85,Documents!$C$2:$C$3674,"map")),"")</f>
        <v/>
      </c>
      <c r="H85" s="0" t="str">
        <f aca="false">IFERROR(IF(_xlfn.MAXIFS(Documents!$E$2:$E$3674,Documents!$A$2:$A$3674,$A85,Documents!$C$2:$C$3674,"dive_map")=0,"",_xlfn.MAXIFS(Documents!$E$2:$E$3674,Documents!$A$2:$A$3674,$A85,Documents!$C$2:$C$3674,"dive_map")),"")</f>
        <v/>
      </c>
      <c r="I85" s="0" t="str">
        <f aca="false">IFERROR(IF(_xlfn.MAXIFS(Documents!$E$2:$E$3674,Documents!$A$2:$A$3674,$A85,Documents!$C$2:$C$3674,"spa_menu")=0,"",_xlfn.MAXIFS(Documents!$E$2:$E$3674,Documents!$A$2:$A$3674,$A85,Documents!$C$2:$C$3674,"spa_menu")),"")</f>
        <v/>
      </c>
      <c r="J85" s="0" t="str">
        <f aca="false">IFERROR(IF(_xlfn.MAXIFS(Documents!$E$2:$E$3674,Documents!$A$2:$A$3674,$A85,Documents!$C$2:$C$3674,"dining_menu")=0,"",_xlfn.MAXIFS(Documents!$E$2:$E$3674,Documents!$A$2:$A$3674,$A85,Documents!$C$2:$C$3674,"dining_menu")),"")</f>
        <v/>
      </c>
      <c r="K85" s="0" t="str">
        <f aca="false">IFERROR(IF(_xlfn.MAXIFS(Documents!$E$2:$E$3674,Documents!$A$2:$A$3674,$A85,Documents!$C$2:$C$3674,"dive_prices")=0,"",_xlfn.MAXIFS(Documents!$E$2:$E$3674,Documents!$A$2:$A$3674,$A85,Documents!$C$2:$C$3674,"dive_prices")),"")</f>
        <v/>
      </c>
      <c r="L85" s="0" t="str">
        <f aca="false">IFERROR(IF(_xlfn.MAXIFS(Documents!$E$2:$E$3674,Documents!$A$2:$A$3674,$A85,Documents!$C$2:$C$3674,"excursions")=0,"",_xlfn.MAXIFS(Documents!$E$2:$E$3674,Documents!$A$2:$A$3674,$A85,Documents!$C$2:$C$3674,"excursions")),"")</f>
        <v/>
      </c>
      <c r="M85" s="0" t="str">
        <f aca="false">IFERROR(IF(_xlfn.MAXIFS(Documents!$E$2:$E$3674,Documents!$A$2:$A$3674,$A85,Documents!$C$2:$C$3674,"kids")=0,"",_xlfn.MAXIFS(Documents!$E$2:$E$3674,Documents!$A$2:$A$3674,$A85,Documents!$C$2:$C$3674,"kids")),"")</f>
        <v/>
      </c>
      <c r="N85" s="0" t="str">
        <f aca="false">IFERROR(IF(_xlfn.MAXIFS(Documents!$E$2:$E$3674,Documents!$A$2:$A$3674,$A85,Documents!$C$2:$C$3674,"villa_plans")=0,"",_xlfn.MAXIFS(Documents!$E$2:$E$3674,Documents!$A$2:$A$3674,$A85,Documents!$C$2:$C$3674,"villa_plans")),"")</f>
        <v/>
      </c>
      <c r="O85" s="0" t="str">
        <f aca="false">IFERROR(IF(_xlfn.MAXIFS(Documents!$E$2:$E$3674,Documents!$A$2:$A$3674,$A85,Documents!$C$2:$C$3674,"all_inclusive")=0,"",_xlfn.MAXIFS(Documents!$E$2:$E$3674,Documents!$A$2:$A$3674,$A85,Documents!$C$2:$C$3674,"all_inclusive")),"")</f>
        <v/>
      </c>
      <c r="P85" s="0" t="str">
        <f aca="false">IFERROR(IF(_xlfn.MAXIFS(Documents!$E$2:$E$3674,Documents!$A$2:$A$3674,$A85,Documents!$C$2:$C$3674,"sustainability")=0,"",_xlfn.MAXIFS(Documents!$E$2:$E$3674,Documents!$A$2:$A$3674,$A85,Documents!$C$2:$C$3674,"sustainability")),"")</f>
        <v/>
      </c>
      <c r="Q85" s="0" t="str">
        <f aca="false">IFERROR(IF(_xlfn.MAXIFS(Documents!$E$2:$E$3674,Documents!$A$2:$A$3674,$A85,Documents!$C$2:$C$3674,"calendar")=0,"",_xlfn.MAXIFS(Documents!$E$2:$E$3674,Documents!$A$2:$A$3674,$A85,Documents!$C$2:$C$3674,"calendar")),"")</f>
        <v/>
      </c>
      <c r="R85" s="0" t="str">
        <f aca="false">IFERROR(IF(_xlfn.MAXIFS(Documents!$E$2:$E$3674,Documents!$A$2:$A$3674,$A85,Documents!$C$2:$C$3674,"brochure")=0,"",_xlfn.MAXIFS(Documents!$E$2:$E$3674,Documents!$A$2:$A$3674,$A85,Documents!$C$2:$C$3674,"brochure")),"")</f>
        <v/>
      </c>
      <c r="S85" s="0" t="str">
        <f aca="false">IFERROR(IF(_xlfn.MAXIFS(Documents!$E$2:$E$3674,Documents!$A$2:$A$3674,$A85,Documents!$C$2:$C$3674,"press_kit")=0,"",_xlfn.MAXIFS(Documents!$E$2:$E$3674,Documents!$A$2:$A$3674,$A85,Documents!$C$2:$C$3674,"press_kit")),"")</f>
        <v/>
      </c>
      <c r="T85" s="0" t="str">
        <f aca="false">IFERROR(IF(_xlfn.MAXIFS(Documents!$E$2:$E$3674,Documents!$A$2:$A$3674,$A85,Documents!$C$2:$C$3674,"other")=0,"",_xlfn.MAXIFS(Documents!$E$2:$E$3674,Documents!$A$2:$A$3674,$A85,Documents!$C$2:$C$3674,"other")),"")</f>
        <v/>
      </c>
      <c r="U85" s="0" t="str">
        <f aca="false">IFERROR(IF(_xlfn.MAXIFS(Documents!$E$2:$E$3674,Documents!$A$2:$A$3674,$A85,Documents!$C$2:$C$3674,"obsolete")=0,"",_xlfn.MAXIFS(Documents!$E$2:$E$3674,Documents!$A$2:$A$3674,$A85,Documents!$C$2:$C$3674,"obsolete")),"")</f>
        <v/>
      </c>
      <c r="V85" s="0" t="n">
        <f aca="false">COUNTIFS(Documents!$A$2:$A$3674,$A85)</f>
        <v>0</v>
      </c>
      <c r="W85" s="0" t="n">
        <f aca="false">COUNTIFS(Documents!$A$2:$A$3674,$A85,Documents!$R$2:$R$3674,"current")</f>
        <v>0</v>
      </c>
      <c r="Y85" s="0" t="s">
        <v>28</v>
      </c>
    </row>
    <row r="86" customFormat="false" ht="15" hidden="false" customHeight="false" outlineLevel="0" collapsed="false">
      <c r="A86" s="0" t="n">
        <v>85</v>
      </c>
      <c r="B86" s="0" t="s">
        <v>136</v>
      </c>
      <c r="C86" s="0" t="s">
        <v>32</v>
      </c>
      <c r="D86" s="0" t="n">
        <f aca="false">IFERROR(IF(_xlfn.MAXIFS(Documents!$E$2:$E$3674,Documents!$A$2:$A$3674,$A86,Documents!$C$2:$C$3674,"factsheet")=0,"",_xlfn.MAXIFS(Documents!$E$2:$E$3674,Documents!$A$2:$A$3674,$A86,Documents!$C$2:$C$3674,"factsheet")),"")</f>
        <v>2025</v>
      </c>
      <c r="E86" s="0" t="str">
        <f aca="false">IFERROR(IF(_xlfn.MAXIFS(Documents!$E$2:$E$3674,Documents!$A$2:$A$3674,$A86,Documents!$C$2:$C$3674,"wedding")=0,"",_xlfn.MAXIFS(Documents!$E$2:$E$3674,Documents!$A$2:$A$3674,$A86,Documents!$C$2:$C$3674,"wedding")),"")</f>
        <v/>
      </c>
      <c r="F86" s="0" t="n">
        <f aca="false">IFERROR(IF(_xlfn.MAXIFS(Documents!$E$2:$E$3674,Documents!$A$2:$A$3674,$A86,Documents!$C$2:$C$3674,"events")=0,"",_xlfn.MAXIFS(Documents!$E$2:$E$3674,Documents!$A$2:$A$3674,$A86,Documents!$C$2:$C$3674,"events")),"")</f>
        <v>2018</v>
      </c>
      <c r="G86" s="0" t="n">
        <f aca="false">IFERROR(IF(_xlfn.MAXIFS(Documents!$E$2:$E$3674,Documents!$A$2:$A$3674,$A86,Documents!$C$2:$C$3674,"map")=0,"",_xlfn.MAXIFS(Documents!$E$2:$E$3674,Documents!$A$2:$A$3674,$A86,Documents!$C$2:$C$3674,"map")),"")</f>
        <v>2026</v>
      </c>
      <c r="H86" s="0" t="str">
        <f aca="false">IFERROR(IF(_xlfn.MAXIFS(Documents!$E$2:$E$3674,Documents!$A$2:$A$3674,$A86,Documents!$C$2:$C$3674,"dive_map")=0,"",_xlfn.MAXIFS(Documents!$E$2:$E$3674,Documents!$A$2:$A$3674,$A86,Documents!$C$2:$C$3674,"dive_map")),"")</f>
        <v/>
      </c>
      <c r="I86" s="0" t="str">
        <f aca="false">IFERROR(IF(_xlfn.MAXIFS(Documents!$E$2:$E$3674,Documents!$A$2:$A$3674,$A86,Documents!$C$2:$C$3674,"spa_menu")=0,"",_xlfn.MAXIFS(Documents!$E$2:$E$3674,Documents!$A$2:$A$3674,$A86,Documents!$C$2:$C$3674,"spa_menu")),"")</f>
        <v/>
      </c>
      <c r="J86" s="0" t="str">
        <f aca="false">IFERROR(IF(_xlfn.MAXIFS(Documents!$E$2:$E$3674,Documents!$A$2:$A$3674,$A86,Documents!$C$2:$C$3674,"dining_menu")=0,"",_xlfn.MAXIFS(Documents!$E$2:$E$3674,Documents!$A$2:$A$3674,$A86,Documents!$C$2:$C$3674,"dining_menu")),"")</f>
        <v/>
      </c>
      <c r="K86" s="0" t="str">
        <f aca="false">IFERROR(IF(_xlfn.MAXIFS(Documents!$E$2:$E$3674,Documents!$A$2:$A$3674,$A86,Documents!$C$2:$C$3674,"dive_prices")=0,"",_xlfn.MAXIFS(Documents!$E$2:$E$3674,Documents!$A$2:$A$3674,$A86,Documents!$C$2:$C$3674,"dive_prices")),"")</f>
        <v/>
      </c>
      <c r="L86" s="0" t="str">
        <f aca="false">IFERROR(IF(_xlfn.MAXIFS(Documents!$E$2:$E$3674,Documents!$A$2:$A$3674,$A86,Documents!$C$2:$C$3674,"excursions")=0,"",_xlfn.MAXIFS(Documents!$E$2:$E$3674,Documents!$A$2:$A$3674,$A86,Documents!$C$2:$C$3674,"excursions")),"")</f>
        <v/>
      </c>
      <c r="M86" s="0" t="n">
        <f aca="false">IFERROR(IF(_xlfn.MAXIFS(Documents!$E$2:$E$3674,Documents!$A$2:$A$3674,$A86,Documents!$C$2:$C$3674,"kids")=0,"",_xlfn.MAXIFS(Documents!$E$2:$E$3674,Documents!$A$2:$A$3674,$A86,Documents!$C$2:$C$3674,"kids")),"")</f>
        <v>2020</v>
      </c>
      <c r="N86" s="0" t="str">
        <f aca="false">IFERROR(IF(_xlfn.MAXIFS(Documents!$E$2:$E$3674,Documents!$A$2:$A$3674,$A86,Documents!$C$2:$C$3674,"villa_plans")=0,"",_xlfn.MAXIFS(Documents!$E$2:$E$3674,Documents!$A$2:$A$3674,$A86,Documents!$C$2:$C$3674,"villa_plans")),"")</f>
        <v/>
      </c>
      <c r="O86" s="0" t="n">
        <f aca="false">IFERROR(IF(_xlfn.MAXIFS(Documents!$E$2:$E$3674,Documents!$A$2:$A$3674,$A86,Documents!$C$2:$C$3674,"all_inclusive")=0,"",_xlfn.MAXIFS(Documents!$E$2:$E$3674,Documents!$A$2:$A$3674,$A86,Documents!$C$2:$C$3674,"all_inclusive")),"")</f>
        <v>2026</v>
      </c>
      <c r="P86" s="0" t="n">
        <f aca="false">IFERROR(IF(_xlfn.MAXIFS(Documents!$E$2:$E$3674,Documents!$A$2:$A$3674,$A86,Documents!$C$2:$C$3674,"sustainability")=0,"",_xlfn.MAXIFS(Documents!$E$2:$E$3674,Documents!$A$2:$A$3674,$A86,Documents!$C$2:$C$3674,"sustainability")),"")</f>
        <v>2021</v>
      </c>
      <c r="Q86" s="0" t="str">
        <f aca="false">IFERROR(IF(_xlfn.MAXIFS(Documents!$E$2:$E$3674,Documents!$A$2:$A$3674,$A86,Documents!$C$2:$C$3674,"calendar")=0,"",_xlfn.MAXIFS(Documents!$E$2:$E$3674,Documents!$A$2:$A$3674,$A86,Documents!$C$2:$C$3674,"calendar")),"")</f>
        <v/>
      </c>
      <c r="R86" s="0" t="n">
        <f aca="false">IFERROR(IF(_xlfn.MAXIFS(Documents!$E$2:$E$3674,Documents!$A$2:$A$3674,$A86,Documents!$C$2:$C$3674,"brochure")=0,"",_xlfn.MAXIFS(Documents!$E$2:$E$3674,Documents!$A$2:$A$3674,$A86,Documents!$C$2:$C$3674,"brochure")),"")</f>
        <v>2026</v>
      </c>
      <c r="S86" s="0" t="str">
        <f aca="false">IFERROR(IF(_xlfn.MAXIFS(Documents!$E$2:$E$3674,Documents!$A$2:$A$3674,$A86,Documents!$C$2:$C$3674,"press_kit")=0,"",_xlfn.MAXIFS(Documents!$E$2:$E$3674,Documents!$A$2:$A$3674,$A86,Documents!$C$2:$C$3674,"press_kit")),"")</f>
        <v/>
      </c>
      <c r="T86" s="0" t="n">
        <f aca="false">IFERROR(IF(_xlfn.MAXIFS(Documents!$E$2:$E$3674,Documents!$A$2:$A$3674,$A86,Documents!$C$2:$C$3674,"other")=0,"",_xlfn.MAXIFS(Documents!$E$2:$E$3674,Documents!$A$2:$A$3674,$A86,Documents!$C$2:$C$3674,"other")),"")</f>
        <v>2022</v>
      </c>
      <c r="U86" s="0" t="str">
        <f aca="false">IFERROR(IF(_xlfn.MAXIFS(Documents!$E$2:$E$3674,Documents!$A$2:$A$3674,$A86,Documents!$C$2:$C$3674,"obsolete")=0,"",_xlfn.MAXIFS(Documents!$E$2:$E$3674,Documents!$A$2:$A$3674,$A86,Documents!$C$2:$C$3674,"obsolete")),"")</f>
        <v/>
      </c>
      <c r="V86" s="0" t="n">
        <f aca="false">COUNTIFS(Documents!$A$2:$A$3674,$A86)</f>
        <v>28</v>
      </c>
      <c r="W86" s="0" t="n">
        <f aca="false">COUNTIFS(Documents!$A$2:$A$3674,$A86,Documents!$R$2:$R$3674,"current")</f>
        <v>10</v>
      </c>
      <c r="X86" s="0" t="str">
        <f aca="false">HYPERLINK("https://www.neoscapesmaldives.com/wp-content/uploads/Centara-Mirage-Lagoon-Factsheet-October-2025.pdf","2025_Centara-Mirage-Lagoon-Factsheet-Oct")</f>
        <v>2025_Centara-Mirage-Lagoon-Factsheet-Oct</v>
      </c>
      <c r="Y86" s="0" t="s">
        <v>92</v>
      </c>
      <c r="Z86" s="0" t="s">
        <v>137</v>
      </c>
    </row>
    <row r="87" customFormat="false" ht="15" hidden="false" customHeight="false" outlineLevel="0" collapsed="false">
      <c r="A87" s="0" t="n">
        <v>86</v>
      </c>
      <c r="B87" s="0" t="s">
        <v>138</v>
      </c>
      <c r="C87" s="0" t="s">
        <v>27</v>
      </c>
      <c r="D87" s="0" t="str">
        <f aca="false">IFERROR(IF(_xlfn.MAXIFS(Documents!$E$2:$E$3674,Documents!$A$2:$A$3674,$A87,Documents!$C$2:$C$3674,"factsheet")=0,"",_xlfn.MAXIFS(Documents!$E$2:$E$3674,Documents!$A$2:$A$3674,$A87,Documents!$C$2:$C$3674,"factsheet")),"")</f>
        <v/>
      </c>
      <c r="E87" s="0" t="str">
        <f aca="false">IFERROR(IF(_xlfn.MAXIFS(Documents!$E$2:$E$3674,Documents!$A$2:$A$3674,$A87,Documents!$C$2:$C$3674,"wedding")=0,"",_xlfn.MAXIFS(Documents!$E$2:$E$3674,Documents!$A$2:$A$3674,$A87,Documents!$C$2:$C$3674,"wedding")),"")</f>
        <v/>
      </c>
      <c r="F87" s="0" t="str">
        <f aca="false">IFERROR(IF(_xlfn.MAXIFS(Documents!$E$2:$E$3674,Documents!$A$2:$A$3674,$A87,Documents!$C$2:$C$3674,"events")=0,"",_xlfn.MAXIFS(Documents!$E$2:$E$3674,Documents!$A$2:$A$3674,$A87,Documents!$C$2:$C$3674,"events")),"")</f>
        <v/>
      </c>
      <c r="G87" s="0" t="str">
        <f aca="false">IFERROR(IF(_xlfn.MAXIFS(Documents!$E$2:$E$3674,Documents!$A$2:$A$3674,$A87,Documents!$C$2:$C$3674,"map")=0,"",_xlfn.MAXIFS(Documents!$E$2:$E$3674,Documents!$A$2:$A$3674,$A87,Documents!$C$2:$C$3674,"map")),"")</f>
        <v/>
      </c>
      <c r="H87" s="0" t="str">
        <f aca="false">IFERROR(IF(_xlfn.MAXIFS(Documents!$E$2:$E$3674,Documents!$A$2:$A$3674,$A87,Documents!$C$2:$C$3674,"dive_map")=0,"",_xlfn.MAXIFS(Documents!$E$2:$E$3674,Documents!$A$2:$A$3674,$A87,Documents!$C$2:$C$3674,"dive_map")),"")</f>
        <v/>
      </c>
      <c r="I87" s="0" t="str">
        <f aca="false">IFERROR(IF(_xlfn.MAXIFS(Documents!$E$2:$E$3674,Documents!$A$2:$A$3674,$A87,Documents!$C$2:$C$3674,"spa_menu")=0,"",_xlfn.MAXIFS(Documents!$E$2:$E$3674,Documents!$A$2:$A$3674,$A87,Documents!$C$2:$C$3674,"spa_menu")),"")</f>
        <v/>
      </c>
      <c r="J87" s="0" t="str">
        <f aca="false">IFERROR(IF(_xlfn.MAXIFS(Documents!$E$2:$E$3674,Documents!$A$2:$A$3674,$A87,Documents!$C$2:$C$3674,"dining_menu")=0,"",_xlfn.MAXIFS(Documents!$E$2:$E$3674,Documents!$A$2:$A$3674,$A87,Documents!$C$2:$C$3674,"dining_menu")),"")</f>
        <v/>
      </c>
      <c r="K87" s="0" t="str">
        <f aca="false">IFERROR(IF(_xlfn.MAXIFS(Documents!$E$2:$E$3674,Documents!$A$2:$A$3674,$A87,Documents!$C$2:$C$3674,"dive_prices")=0,"",_xlfn.MAXIFS(Documents!$E$2:$E$3674,Documents!$A$2:$A$3674,$A87,Documents!$C$2:$C$3674,"dive_prices")),"")</f>
        <v/>
      </c>
      <c r="L87" s="0" t="str">
        <f aca="false">IFERROR(IF(_xlfn.MAXIFS(Documents!$E$2:$E$3674,Documents!$A$2:$A$3674,$A87,Documents!$C$2:$C$3674,"excursions")=0,"",_xlfn.MAXIFS(Documents!$E$2:$E$3674,Documents!$A$2:$A$3674,$A87,Documents!$C$2:$C$3674,"excursions")),"")</f>
        <v/>
      </c>
      <c r="M87" s="0" t="str">
        <f aca="false">IFERROR(IF(_xlfn.MAXIFS(Documents!$E$2:$E$3674,Documents!$A$2:$A$3674,$A87,Documents!$C$2:$C$3674,"kids")=0,"",_xlfn.MAXIFS(Documents!$E$2:$E$3674,Documents!$A$2:$A$3674,$A87,Documents!$C$2:$C$3674,"kids")),"")</f>
        <v/>
      </c>
      <c r="N87" s="0" t="str">
        <f aca="false">IFERROR(IF(_xlfn.MAXIFS(Documents!$E$2:$E$3674,Documents!$A$2:$A$3674,$A87,Documents!$C$2:$C$3674,"villa_plans")=0,"",_xlfn.MAXIFS(Documents!$E$2:$E$3674,Documents!$A$2:$A$3674,$A87,Documents!$C$2:$C$3674,"villa_plans")),"")</f>
        <v/>
      </c>
      <c r="O87" s="0" t="str">
        <f aca="false">IFERROR(IF(_xlfn.MAXIFS(Documents!$E$2:$E$3674,Documents!$A$2:$A$3674,$A87,Documents!$C$2:$C$3674,"all_inclusive")=0,"",_xlfn.MAXIFS(Documents!$E$2:$E$3674,Documents!$A$2:$A$3674,$A87,Documents!$C$2:$C$3674,"all_inclusive")),"")</f>
        <v/>
      </c>
      <c r="P87" s="0" t="str">
        <f aca="false">IFERROR(IF(_xlfn.MAXIFS(Documents!$E$2:$E$3674,Documents!$A$2:$A$3674,$A87,Documents!$C$2:$C$3674,"sustainability")=0,"",_xlfn.MAXIFS(Documents!$E$2:$E$3674,Documents!$A$2:$A$3674,$A87,Documents!$C$2:$C$3674,"sustainability")),"")</f>
        <v/>
      </c>
      <c r="Q87" s="0" t="str">
        <f aca="false">IFERROR(IF(_xlfn.MAXIFS(Documents!$E$2:$E$3674,Documents!$A$2:$A$3674,$A87,Documents!$C$2:$C$3674,"calendar")=0,"",_xlfn.MAXIFS(Documents!$E$2:$E$3674,Documents!$A$2:$A$3674,$A87,Documents!$C$2:$C$3674,"calendar")),"")</f>
        <v/>
      </c>
      <c r="R87" s="0" t="str">
        <f aca="false">IFERROR(IF(_xlfn.MAXIFS(Documents!$E$2:$E$3674,Documents!$A$2:$A$3674,$A87,Documents!$C$2:$C$3674,"brochure")=0,"",_xlfn.MAXIFS(Documents!$E$2:$E$3674,Documents!$A$2:$A$3674,$A87,Documents!$C$2:$C$3674,"brochure")),"")</f>
        <v/>
      </c>
      <c r="S87" s="0" t="str">
        <f aca="false">IFERROR(IF(_xlfn.MAXIFS(Documents!$E$2:$E$3674,Documents!$A$2:$A$3674,$A87,Documents!$C$2:$C$3674,"press_kit")=0,"",_xlfn.MAXIFS(Documents!$E$2:$E$3674,Documents!$A$2:$A$3674,$A87,Documents!$C$2:$C$3674,"press_kit")),"")</f>
        <v/>
      </c>
      <c r="T87" s="0" t="str">
        <f aca="false">IFERROR(IF(_xlfn.MAXIFS(Documents!$E$2:$E$3674,Documents!$A$2:$A$3674,$A87,Documents!$C$2:$C$3674,"other")=0,"",_xlfn.MAXIFS(Documents!$E$2:$E$3674,Documents!$A$2:$A$3674,$A87,Documents!$C$2:$C$3674,"other")),"")</f>
        <v/>
      </c>
      <c r="U87" s="0" t="str">
        <f aca="false">IFERROR(IF(_xlfn.MAXIFS(Documents!$E$2:$E$3674,Documents!$A$2:$A$3674,$A87,Documents!$C$2:$C$3674,"obsolete")=0,"",_xlfn.MAXIFS(Documents!$E$2:$E$3674,Documents!$A$2:$A$3674,$A87,Documents!$C$2:$C$3674,"obsolete")),"")</f>
        <v/>
      </c>
      <c r="V87" s="0" t="n">
        <f aca="false">COUNTIFS(Documents!$A$2:$A$3674,$A87)</f>
        <v>0</v>
      </c>
      <c r="W87" s="0" t="n">
        <f aca="false">COUNTIFS(Documents!$A$2:$A$3674,$A87,Documents!$R$2:$R$3674,"current")</f>
        <v>0</v>
      </c>
      <c r="Y87" s="0" t="s">
        <v>28</v>
      </c>
    </row>
    <row r="88" customFormat="false" ht="15" hidden="false" customHeight="false" outlineLevel="0" collapsed="false">
      <c r="A88" s="0" t="n">
        <v>87</v>
      </c>
      <c r="B88" s="0" t="s">
        <v>139</v>
      </c>
      <c r="C88" s="0" t="s">
        <v>27</v>
      </c>
      <c r="D88" s="0" t="str">
        <f aca="false">IFERROR(IF(_xlfn.MAXIFS(Documents!$E$2:$E$3674,Documents!$A$2:$A$3674,$A88,Documents!$C$2:$C$3674,"factsheet")=0,"",_xlfn.MAXIFS(Documents!$E$2:$E$3674,Documents!$A$2:$A$3674,$A88,Documents!$C$2:$C$3674,"factsheet")),"")</f>
        <v/>
      </c>
      <c r="E88" s="0" t="str">
        <f aca="false">IFERROR(IF(_xlfn.MAXIFS(Documents!$E$2:$E$3674,Documents!$A$2:$A$3674,$A88,Documents!$C$2:$C$3674,"wedding")=0,"",_xlfn.MAXIFS(Documents!$E$2:$E$3674,Documents!$A$2:$A$3674,$A88,Documents!$C$2:$C$3674,"wedding")),"")</f>
        <v/>
      </c>
      <c r="F88" s="0" t="str">
        <f aca="false">IFERROR(IF(_xlfn.MAXIFS(Documents!$E$2:$E$3674,Documents!$A$2:$A$3674,$A88,Documents!$C$2:$C$3674,"events")=0,"",_xlfn.MAXIFS(Documents!$E$2:$E$3674,Documents!$A$2:$A$3674,$A88,Documents!$C$2:$C$3674,"events")),"")</f>
        <v/>
      </c>
      <c r="G88" s="0" t="n">
        <f aca="false">IFERROR(IF(_xlfn.MAXIFS(Documents!$E$2:$E$3674,Documents!$A$2:$A$3674,$A88,Documents!$C$2:$C$3674,"map")=0,"",_xlfn.MAXIFS(Documents!$E$2:$E$3674,Documents!$A$2:$A$3674,$A88,Documents!$C$2:$C$3674,"map")),"")</f>
        <v>2022</v>
      </c>
      <c r="H88" s="0" t="str">
        <f aca="false">IFERROR(IF(_xlfn.MAXIFS(Documents!$E$2:$E$3674,Documents!$A$2:$A$3674,$A88,Documents!$C$2:$C$3674,"dive_map")=0,"",_xlfn.MAXIFS(Documents!$E$2:$E$3674,Documents!$A$2:$A$3674,$A88,Documents!$C$2:$C$3674,"dive_map")),"")</f>
        <v/>
      </c>
      <c r="I88" s="0" t="str">
        <f aca="false">IFERROR(IF(_xlfn.MAXIFS(Documents!$E$2:$E$3674,Documents!$A$2:$A$3674,$A88,Documents!$C$2:$C$3674,"spa_menu")=0,"",_xlfn.MAXIFS(Documents!$E$2:$E$3674,Documents!$A$2:$A$3674,$A88,Documents!$C$2:$C$3674,"spa_menu")),"")</f>
        <v/>
      </c>
      <c r="J88" s="0" t="str">
        <f aca="false">IFERROR(IF(_xlfn.MAXIFS(Documents!$E$2:$E$3674,Documents!$A$2:$A$3674,$A88,Documents!$C$2:$C$3674,"dining_menu")=0,"",_xlfn.MAXIFS(Documents!$E$2:$E$3674,Documents!$A$2:$A$3674,$A88,Documents!$C$2:$C$3674,"dining_menu")),"")</f>
        <v/>
      </c>
      <c r="K88" s="0" t="str">
        <f aca="false">IFERROR(IF(_xlfn.MAXIFS(Documents!$E$2:$E$3674,Documents!$A$2:$A$3674,$A88,Documents!$C$2:$C$3674,"dive_prices")=0,"",_xlfn.MAXIFS(Documents!$E$2:$E$3674,Documents!$A$2:$A$3674,$A88,Documents!$C$2:$C$3674,"dive_prices")),"")</f>
        <v/>
      </c>
      <c r="L88" s="0" t="str">
        <f aca="false">IFERROR(IF(_xlfn.MAXIFS(Documents!$E$2:$E$3674,Documents!$A$2:$A$3674,$A88,Documents!$C$2:$C$3674,"excursions")=0,"",_xlfn.MAXIFS(Documents!$E$2:$E$3674,Documents!$A$2:$A$3674,$A88,Documents!$C$2:$C$3674,"excursions")),"")</f>
        <v/>
      </c>
      <c r="M88" s="0" t="str">
        <f aca="false">IFERROR(IF(_xlfn.MAXIFS(Documents!$E$2:$E$3674,Documents!$A$2:$A$3674,$A88,Documents!$C$2:$C$3674,"kids")=0,"",_xlfn.MAXIFS(Documents!$E$2:$E$3674,Documents!$A$2:$A$3674,$A88,Documents!$C$2:$C$3674,"kids")),"")</f>
        <v/>
      </c>
      <c r="N88" s="0" t="str">
        <f aca="false">IFERROR(IF(_xlfn.MAXIFS(Documents!$E$2:$E$3674,Documents!$A$2:$A$3674,$A88,Documents!$C$2:$C$3674,"villa_plans")=0,"",_xlfn.MAXIFS(Documents!$E$2:$E$3674,Documents!$A$2:$A$3674,$A88,Documents!$C$2:$C$3674,"villa_plans")),"")</f>
        <v/>
      </c>
      <c r="O88" s="0" t="str">
        <f aca="false">IFERROR(IF(_xlfn.MAXIFS(Documents!$E$2:$E$3674,Documents!$A$2:$A$3674,$A88,Documents!$C$2:$C$3674,"all_inclusive")=0,"",_xlfn.MAXIFS(Documents!$E$2:$E$3674,Documents!$A$2:$A$3674,$A88,Documents!$C$2:$C$3674,"all_inclusive")),"")</f>
        <v/>
      </c>
      <c r="P88" s="0" t="n">
        <f aca="false">IFERROR(IF(_xlfn.MAXIFS(Documents!$E$2:$E$3674,Documents!$A$2:$A$3674,$A88,Documents!$C$2:$C$3674,"sustainability")=0,"",_xlfn.MAXIFS(Documents!$E$2:$E$3674,Documents!$A$2:$A$3674,$A88,Documents!$C$2:$C$3674,"sustainability")),"")</f>
        <v>2025</v>
      </c>
      <c r="Q88" s="0" t="str">
        <f aca="false">IFERROR(IF(_xlfn.MAXIFS(Documents!$E$2:$E$3674,Documents!$A$2:$A$3674,$A88,Documents!$C$2:$C$3674,"calendar")=0,"",_xlfn.MAXIFS(Documents!$E$2:$E$3674,Documents!$A$2:$A$3674,$A88,Documents!$C$2:$C$3674,"calendar")),"")</f>
        <v/>
      </c>
      <c r="R88" s="0" t="str">
        <f aca="false">IFERROR(IF(_xlfn.MAXIFS(Documents!$E$2:$E$3674,Documents!$A$2:$A$3674,$A88,Documents!$C$2:$C$3674,"brochure")=0,"",_xlfn.MAXIFS(Documents!$E$2:$E$3674,Documents!$A$2:$A$3674,$A88,Documents!$C$2:$C$3674,"brochure")),"")</f>
        <v/>
      </c>
      <c r="S88" s="0" t="n">
        <f aca="false">IFERROR(IF(_xlfn.MAXIFS(Documents!$E$2:$E$3674,Documents!$A$2:$A$3674,$A88,Documents!$C$2:$C$3674,"press_kit")=0,"",_xlfn.MAXIFS(Documents!$E$2:$E$3674,Documents!$A$2:$A$3674,$A88,Documents!$C$2:$C$3674,"press_kit")),"")</f>
        <v>2015</v>
      </c>
      <c r="T88" s="0" t="str">
        <f aca="false">IFERROR(IF(_xlfn.MAXIFS(Documents!$E$2:$E$3674,Documents!$A$2:$A$3674,$A88,Documents!$C$2:$C$3674,"other")=0,"",_xlfn.MAXIFS(Documents!$E$2:$E$3674,Documents!$A$2:$A$3674,$A88,Documents!$C$2:$C$3674,"other")),"")</f>
        <v/>
      </c>
      <c r="U88" s="0" t="str">
        <f aca="false">IFERROR(IF(_xlfn.MAXIFS(Documents!$E$2:$E$3674,Documents!$A$2:$A$3674,$A88,Documents!$C$2:$C$3674,"obsolete")=0,"",_xlfn.MAXIFS(Documents!$E$2:$E$3674,Documents!$A$2:$A$3674,$A88,Documents!$C$2:$C$3674,"obsolete")),"")</f>
        <v/>
      </c>
      <c r="V88" s="0" t="n">
        <f aca="false">COUNTIFS(Documents!$A$2:$A$3674,$A88)</f>
        <v>4</v>
      </c>
      <c r="W88" s="0" t="n">
        <f aca="false">COUNTIFS(Documents!$A$2:$A$3674,$A88,Documents!$R$2:$R$3674,"current")</f>
        <v>1</v>
      </c>
      <c r="Y88" s="0" t="s">
        <v>28</v>
      </c>
    </row>
    <row r="89" customFormat="false" ht="15" hidden="false" customHeight="false" outlineLevel="0" collapsed="false">
      <c r="A89" s="0" t="n">
        <v>88</v>
      </c>
      <c r="B89" s="0" t="s">
        <v>140</v>
      </c>
      <c r="C89" s="0" t="s">
        <v>27</v>
      </c>
      <c r="D89" s="0" t="str">
        <f aca="false">IFERROR(IF(_xlfn.MAXIFS(Documents!$E$2:$E$3674,Documents!$A$2:$A$3674,$A89,Documents!$C$2:$C$3674,"factsheet")=0,"",_xlfn.MAXIFS(Documents!$E$2:$E$3674,Documents!$A$2:$A$3674,$A89,Documents!$C$2:$C$3674,"factsheet")),"")</f>
        <v/>
      </c>
      <c r="E89" s="0" t="str">
        <f aca="false">IFERROR(IF(_xlfn.MAXIFS(Documents!$E$2:$E$3674,Documents!$A$2:$A$3674,$A89,Documents!$C$2:$C$3674,"wedding")=0,"",_xlfn.MAXIFS(Documents!$E$2:$E$3674,Documents!$A$2:$A$3674,$A89,Documents!$C$2:$C$3674,"wedding")),"")</f>
        <v/>
      </c>
      <c r="F89" s="0" t="str">
        <f aca="false">IFERROR(IF(_xlfn.MAXIFS(Documents!$E$2:$E$3674,Documents!$A$2:$A$3674,$A89,Documents!$C$2:$C$3674,"events")=0,"",_xlfn.MAXIFS(Documents!$E$2:$E$3674,Documents!$A$2:$A$3674,$A89,Documents!$C$2:$C$3674,"events")),"")</f>
        <v/>
      </c>
      <c r="G89" s="0" t="str">
        <f aca="false">IFERROR(IF(_xlfn.MAXIFS(Documents!$E$2:$E$3674,Documents!$A$2:$A$3674,$A89,Documents!$C$2:$C$3674,"map")=0,"",_xlfn.MAXIFS(Documents!$E$2:$E$3674,Documents!$A$2:$A$3674,$A89,Documents!$C$2:$C$3674,"map")),"")</f>
        <v/>
      </c>
      <c r="H89" s="0" t="str">
        <f aca="false">IFERROR(IF(_xlfn.MAXIFS(Documents!$E$2:$E$3674,Documents!$A$2:$A$3674,$A89,Documents!$C$2:$C$3674,"dive_map")=0,"",_xlfn.MAXIFS(Documents!$E$2:$E$3674,Documents!$A$2:$A$3674,$A89,Documents!$C$2:$C$3674,"dive_map")),"")</f>
        <v/>
      </c>
      <c r="I89" s="0" t="str">
        <f aca="false">IFERROR(IF(_xlfn.MAXIFS(Documents!$E$2:$E$3674,Documents!$A$2:$A$3674,$A89,Documents!$C$2:$C$3674,"spa_menu")=0,"",_xlfn.MAXIFS(Documents!$E$2:$E$3674,Documents!$A$2:$A$3674,$A89,Documents!$C$2:$C$3674,"spa_menu")),"")</f>
        <v/>
      </c>
      <c r="J89" s="0" t="str">
        <f aca="false">IFERROR(IF(_xlfn.MAXIFS(Documents!$E$2:$E$3674,Documents!$A$2:$A$3674,$A89,Documents!$C$2:$C$3674,"dining_menu")=0,"",_xlfn.MAXIFS(Documents!$E$2:$E$3674,Documents!$A$2:$A$3674,$A89,Documents!$C$2:$C$3674,"dining_menu")),"")</f>
        <v/>
      </c>
      <c r="K89" s="0" t="str">
        <f aca="false">IFERROR(IF(_xlfn.MAXIFS(Documents!$E$2:$E$3674,Documents!$A$2:$A$3674,$A89,Documents!$C$2:$C$3674,"dive_prices")=0,"",_xlfn.MAXIFS(Documents!$E$2:$E$3674,Documents!$A$2:$A$3674,$A89,Documents!$C$2:$C$3674,"dive_prices")),"")</f>
        <v/>
      </c>
      <c r="L89" s="0" t="str">
        <f aca="false">IFERROR(IF(_xlfn.MAXIFS(Documents!$E$2:$E$3674,Documents!$A$2:$A$3674,$A89,Documents!$C$2:$C$3674,"excursions")=0,"",_xlfn.MAXIFS(Documents!$E$2:$E$3674,Documents!$A$2:$A$3674,$A89,Documents!$C$2:$C$3674,"excursions")),"")</f>
        <v/>
      </c>
      <c r="M89" s="0" t="str">
        <f aca="false">IFERROR(IF(_xlfn.MAXIFS(Documents!$E$2:$E$3674,Documents!$A$2:$A$3674,$A89,Documents!$C$2:$C$3674,"kids")=0,"",_xlfn.MAXIFS(Documents!$E$2:$E$3674,Documents!$A$2:$A$3674,$A89,Documents!$C$2:$C$3674,"kids")),"")</f>
        <v/>
      </c>
      <c r="N89" s="0" t="str">
        <f aca="false">IFERROR(IF(_xlfn.MAXIFS(Documents!$E$2:$E$3674,Documents!$A$2:$A$3674,$A89,Documents!$C$2:$C$3674,"villa_plans")=0,"",_xlfn.MAXIFS(Documents!$E$2:$E$3674,Documents!$A$2:$A$3674,$A89,Documents!$C$2:$C$3674,"villa_plans")),"")</f>
        <v/>
      </c>
      <c r="O89" s="0" t="str">
        <f aca="false">IFERROR(IF(_xlfn.MAXIFS(Documents!$E$2:$E$3674,Documents!$A$2:$A$3674,$A89,Documents!$C$2:$C$3674,"all_inclusive")=0,"",_xlfn.MAXIFS(Documents!$E$2:$E$3674,Documents!$A$2:$A$3674,$A89,Documents!$C$2:$C$3674,"all_inclusive")),"")</f>
        <v/>
      </c>
      <c r="P89" s="0" t="str">
        <f aca="false">IFERROR(IF(_xlfn.MAXIFS(Documents!$E$2:$E$3674,Documents!$A$2:$A$3674,$A89,Documents!$C$2:$C$3674,"sustainability")=0,"",_xlfn.MAXIFS(Documents!$E$2:$E$3674,Documents!$A$2:$A$3674,$A89,Documents!$C$2:$C$3674,"sustainability")),"")</f>
        <v/>
      </c>
      <c r="Q89" s="0" t="str">
        <f aca="false">IFERROR(IF(_xlfn.MAXIFS(Documents!$E$2:$E$3674,Documents!$A$2:$A$3674,$A89,Documents!$C$2:$C$3674,"calendar")=0,"",_xlfn.MAXIFS(Documents!$E$2:$E$3674,Documents!$A$2:$A$3674,$A89,Documents!$C$2:$C$3674,"calendar")),"")</f>
        <v/>
      </c>
      <c r="R89" s="0" t="str">
        <f aca="false">IFERROR(IF(_xlfn.MAXIFS(Documents!$E$2:$E$3674,Documents!$A$2:$A$3674,$A89,Documents!$C$2:$C$3674,"brochure")=0,"",_xlfn.MAXIFS(Documents!$E$2:$E$3674,Documents!$A$2:$A$3674,$A89,Documents!$C$2:$C$3674,"brochure")),"")</f>
        <v/>
      </c>
      <c r="S89" s="0" t="str">
        <f aca="false">IFERROR(IF(_xlfn.MAXIFS(Documents!$E$2:$E$3674,Documents!$A$2:$A$3674,$A89,Documents!$C$2:$C$3674,"press_kit")=0,"",_xlfn.MAXIFS(Documents!$E$2:$E$3674,Documents!$A$2:$A$3674,$A89,Documents!$C$2:$C$3674,"press_kit")),"")</f>
        <v/>
      </c>
      <c r="T89" s="0" t="str">
        <f aca="false">IFERROR(IF(_xlfn.MAXIFS(Documents!$E$2:$E$3674,Documents!$A$2:$A$3674,$A89,Documents!$C$2:$C$3674,"other")=0,"",_xlfn.MAXIFS(Documents!$E$2:$E$3674,Documents!$A$2:$A$3674,$A89,Documents!$C$2:$C$3674,"other")),"")</f>
        <v/>
      </c>
      <c r="U89" s="0" t="str">
        <f aca="false">IFERROR(IF(_xlfn.MAXIFS(Documents!$E$2:$E$3674,Documents!$A$2:$A$3674,$A89,Documents!$C$2:$C$3674,"obsolete")=0,"",_xlfn.MAXIFS(Documents!$E$2:$E$3674,Documents!$A$2:$A$3674,$A89,Documents!$C$2:$C$3674,"obsolete")),"")</f>
        <v/>
      </c>
      <c r="V89" s="0" t="n">
        <f aca="false">COUNTIFS(Documents!$A$2:$A$3674,$A89)</f>
        <v>0</v>
      </c>
      <c r="W89" s="0" t="n">
        <f aca="false">COUNTIFS(Documents!$A$2:$A$3674,$A89,Documents!$R$2:$R$3674,"current")</f>
        <v>0</v>
      </c>
      <c r="Y89" s="0" t="s">
        <v>28</v>
      </c>
    </row>
    <row r="90" customFormat="false" ht="15" hidden="false" customHeight="false" outlineLevel="0" collapsed="false">
      <c r="A90" s="0" t="n">
        <v>89</v>
      </c>
      <c r="B90" s="0" t="s">
        <v>141</v>
      </c>
      <c r="C90" s="0" t="s">
        <v>30</v>
      </c>
      <c r="D90" s="0" t="n">
        <f aca="false">IFERROR(IF(_xlfn.MAXIFS(Documents!$E$2:$E$3674,Documents!$A$2:$A$3674,$A90,Documents!$C$2:$C$3674,"factsheet")=0,"",_xlfn.MAXIFS(Documents!$E$2:$E$3674,Documents!$A$2:$A$3674,$A90,Documents!$C$2:$C$3674,"factsheet")),"")</f>
        <v>2020</v>
      </c>
      <c r="E90" s="0" t="str">
        <f aca="false">IFERROR(IF(_xlfn.MAXIFS(Documents!$E$2:$E$3674,Documents!$A$2:$A$3674,$A90,Documents!$C$2:$C$3674,"wedding")=0,"",_xlfn.MAXIFS(Documents!$E$2:$E$3674,Documents!$A$2:$A$3674,$A90,Documents!$C$2:$C$3674,"wedding")),"")</f>
        <v/>
      </c>
      <c r="F90" s="0" t="str">
        <f aca="false">IFERROR(IF(_xlfn.MAXIFS(Documents!$E$2:$E$3674,Documents!$A$2:$A$3674,$A90,Documents!$C$2:$C$3674,"events")=0,"",_xlfn.MAXIFS(Documents!$E$2:$E$3674,Documents!$A$2:$A$3674,$A90,Documents!$C$2:$C$3674,"events")),"")</f>
        <v/>
      </c>
      <c r="G90" s="0" t="str">
        <f aca="false">IFERROR(IF(_xlfn.MAXIFS(Documents!$E$2:$E$3674,Documents!$A$2:$A$3674,$A90,Documents!$C$2:$C$3674,"map")=0,"",_xlfn.MAXIFS(Documents!$E$2:$E$3674,Documents!$A$2:$A$3674,$A90,Documents!$C$2:$C$3674,"map")),"")</f>
        <v/>
      </c>
      <c r="H90" s="0" t="str">
        <f aca="false">IFERROR(IF(_xlfn.MAXIFS(Documents!$E$2:$E$3674,Documents!$A$2:$A$3674,$A90,Documents!$C$2:$C$3674,"dive_map")=0,"",_xlfn.MAXIFS(Documents!$E$2:$E$3674,Documents!$A$2:$A$3674,$A90,Documents!$C$2:$C$3674,"dive_map")),"")</f>
        <v/>
      </c>
      <c r="I90" s="0" t="str">
        <f aca="false">IFERROR(IF(_xlfn.MAXIFS(Documents!$E$2:$E$3674,Documents!$A$2:$A$3674,$A90,Documents!$C$2:$C$3674,"spa_menu")=0,"",_xlfn.MAXIFS(Documents!$E$2:$E$3674,Documents!$A$2:$A$3674,$A90,Documents!$C$2:$C$3674,"spa_menu")),"")</f>
        <v/>
      </c>
      <c r="J90" s="0" t="str">
        <f aca="false">IFERROR(IF(_xlfn.MAXIFS(Documents!$E$2:$E$3674,Documents!$A$2:$A$3674,$A90,Documents!$C$2:$C$3674,"dining_menu")=0,"",_xlfn.MAXIFS(Documents!$E$2:$E$3674,Documents!$A$2:$A$3674,$A90,Documents!$C$2:$C$3674,"dining_menu")),"")</f>
        <v/>
      </c>
      <c r="K90" s="0" t="str">
        <f aca="false">IFERROR(IF(_xlfn.MAXIFS(Documents!$E$2:$E$3674,Documents!$A$2:$A$3674,$A90,Documents!$C$2:$C$3674,"dive_prices")=0,"",_xlfn.MAXIFS(Documents!$E$2:$E$3674,Documents!$A$2:$A$3674,$A90,Documents!$C$2:$C$3674,"dive_prices")),"")</f>
        <v/>
      </c>
      <c r="L90" s="0" t="str">
        <f aca="false">IFERROR(IF(_xlfn.MAXIFS(Documents!$E$2:$E$3674,Documents!$A$2:$A$3674,$A90,Documents!$C$2:$C$3674,"excursions")=0,"",_xlfn.MAXIFS(Documents!$E$2:$E$3674,Documents!$A$2:$A$3674,$A90,Documents!$C$2:$C$3674,"excursions")),"")</f>
        <v/>
      </c>
      <c r="M90" s="0" t="str">
        <f aca="false">IFERROR(IF(_xlfn.MAXIFS(Documents!$E$2:$E$3674,Documents!$A$2:$A$3674,$A90,Documents!$C$2:$C$3674,"kids")=0,"",_xlfn.MAXIFS(Documents!$E$2:$E$3674,Documents!$A$2:$A$3674,$A90,Documents!$C$2:$C$3674,"kids")),"")</f>
        <v/>
      </c>
      <c r="N90" s="0" t="str">
        <f aca="false">IFERROR(IF(_xlfn.MAXIFS(Documents!$E$2:$E$3674,Documents!$A$2:$A$3674,$A90,Documents!$C$2:$C$3674,"villa_plans")=0,"",_xlfn.MAXIFS(Documents!$E$2:$E$3674,Documents!$A$2:$A$3674,$A90,Documents!$C$2:$C$3674,"villa_plans")),"")</f>
        <v/>
      </c>
      <c r="O90" s="0" t="str">
        <f aca="false">IFERROR(IF(_xlfn.MAXIFS(Documents!$E$2:$E$3674,Documents!$A$2:$A$3674,$A90,Documents!$C$2:$C$3674,"all_inclusive")=0,"",_xlfn.MAXIFS(Documents!$E$2:$E$3674,Documents!$A$2:$A$3674,$A90,Documents!$C$2:$C$3674,"all_inclusive")),"")</f>
        <v/>
      </c>
      <c r="P90" s="0" t="str">
        <f aca="false">IFERROR(IF(_xlfn.MAXIFS(Documents!$E$2:$E$3674,Documents!$A$2:$A$3674,$A90,Documents!$C$2:$C$3674,"sustainability")=0,"",_xlfn.MAXIFS(Documents!$E$2:$E$3674,Documents!$A$2:$A$3674,$A90,Documents!$C$2:$C$3674,"sustainability")),"")</f>
        <v/>
      </c>
      <c r="Q90" s="0" t="str">
        <f aca="false">IFERROR(IF(_xlfn.MAXIFS(Documents!$E$2:$E$3674,Documents!$A$2:$A$3674,$A90,Documents!$C$2:$C$3674,"calendar")=0,"",_xlfn.MAXIFS(Documents!$E$2:$E$3674,Documents!$A$2:$A$3674,$A90,Documents!$C$2:$C$3674,"calendar")),"")</f>
        <v/>
      </c>
      <c r="R90" s="0" t="str">
        <f aca="false">IFERROR(IF(_xlfn.MAXIFS(Documents!$E$2:$E$3674,Documents!$A$2:$A$3674,$A90,Documents!$C$2:$C$3674,"brochure")=0,"",_xlfn.MAXIFS(Documents!$E$2:$E$3674,Documents!$A$2:$A$3674,$A90,Documents!$C$2:$C$3674,"brochure")),"")</f>
        <v/>
      </c>
      <c r="S90" s="0" t="str">
        <f aca="false">IFERROR(IF(_xlfn.MAXIFS(Documents!$E$2:$E$3674,Documents!$A$2:$A$3674,$A90,Documents!$C$2:$C$3674,"press_kit")=0,"",_xlfn.MAXIFS(Documents!$E$2:$E$3674,Documents!$A$2:$A$3674,$A90,Documents!$C$2:$C$3674,"press_kit")),"")</f>
        <v/>
      </c>
      <c r="T90" s="0" t="str">
        <f aca="false">IFERROR(IF(_xlfn.MAXIFS(Documents!$E$2:$E$3674,Documents!$A$2:$A$3674,$A90,Documents!$C$2:$C$3674,"other")=0,"",_xlfn.MAXIFS(Documents!$E$2:$E$3674,Documents!$A$2:$A$3674,$A90,Documents!$C$2:$C$3674,"other")),"")</f>
        <v/>
      </c>
      <c r="U90" s="0" t="str">
        <f aca="false">IFERROR(IF(_xlfn.MAXIFS(Documents!$E$2:$E$3674,Documents!$A$2:$A$3674,$A90,Documents!$C$2:$C$3674,"obsolete")=0,"",_xlfn.MAXIFS(Documents!$E$2:$E$3674,Documents!$A$2:$A$3674,$A90,Documents!$C$2:$C$3674,"obsolete")),"")</f>
        <v/>
      </c>
      <c r="V90" s="0" t="n">
        <f aca="false">COUNTIFS(Documents!$A$2:$A$3674,$A90)</f>
        <v>1</v>
      </c>
      <c r="W90" s="0" t="n">
        <f aca="false">COUNTIFS(Documents!$A$2:$A$3674,$A90,Documents!$R$2:$R$3674,"current")</f>
        <v>0</v>
      </c>
      <c r="X90" s="0" t="str">
        <f aca="false">HYPERLINK("https://www.neoscapesmaldives.com/wp-content/uploads/InterContinental-Maldives-Maamunagau-Resort-Factsheet-NEO.pdf","2020_InterContinental-Maldives-Maamunaga")</f>
        <v>2020_InterContinental-Maldives-Maamunaga</v>
      </c>
      <c r="Y90" s="0" t="s">
        <v>36</v>
      </c>
    </row>
    <row r="91" customFormat="false" ht="15" hidden="false" customHeight="false" outlineLevel="0" collapsed="false">
      <c r="A91" s="0" t="n">
        <v>90</v>
      </c>
      <c r="B91" s="0" t="s">
        <v>142</v>
      </c>
      <c r="C91" s="0" t="s">
        <v>27</v>
      </c>
      <c r="D91" s="0" t="n">
        <f aca="false">IFERROR(IF(_xlfn.MAXIFS(Documents!$E$2:$E$3674,Documents!$A$2:$A$3674,$A91,Documents!$C$2:$C$3674,"factsheet")=0,"",_xlfn.MAXIFS(Documents!$E$2:$E$3674,Documents!$A$2:$A$3674,$A91,Documents!$C$2:$C$3674,"factsheet")),"")</f>
        <v>2018</v>
      </c>
      <c r="E91" s="0" t="str">
        <f aca="false">IFERROR(IF(_xlfn.MAXIFS(Documents!$E$2:$E$3674,Documents!$A$2:$A$3674,$A91,Documents!$C$2:$C$3674,"wedding")=0,"",_xlfn.MAXIFS(Documents!$E$2:$E$3674,Documents!$A$2:$A$3674,$A91,Documents!$C$2:$C$3674,"wedding")),"")</f>
        <v/>
      </c>
      <c r="F91" s="0" t="str">
        <f aca="false">IFERROR(IF(_xlfn.MAXIFS(Documents!$E$2:$E$3674,Documents!$A$2:$A$3674,$A91,Documents!$C$2:$C$3674,"events")=0,"",_xlfn.MAXIFS(Documents!$E$2:$E$3674,Documents!$A$2:$A$3674,$A91,Documents!$C$2:$C$3674,"events")),"")</f>
        <v/>
      </c>
      <c r="G91" s="0" t="str">
        <f aca="false">IFERROR(IF(_xlfn.MAXIFS(Documents!$E$2:$E$3674,Documents!$A$2:$A$3674,$A91,Documents!$C$2:$C$3674,"map")=0,"",_xlfn.MAXIFS(Documents!$E$2:$E$3674,Documents!$A$2:$A$3674,$A91,Documents!$C$2:$C$3674,"map")),"")</f>
        <v/>
      </c>
      <c r="H91" s="0" t="str">
        <f aca="false">IFERROR(IF(_xlfn.MAXIFS(Documents!$E$2:$E$3674,Documents!$A$2:$A$3674,$A91,Documents!$C$2:$C$3674,"dive_map")=0,"",_xlfn.MAXIFS(Documents!$E$2:$E$3674,Documents!$A$2:$A$3674,$A91,Documents!$C$2:$C$3674,"dive_map")),"")</f>
        <v/>
      </c>
      <c r="I91" s="0" t="str">
        <f aca="false">IFERROR(IF(_xlfn.MAXIFS(Documents!$E$2:$E$3674,Documents!$A$2:$A$3674,$A91,Documents!$C$2:$C$3674,"spa_menu")=0,"",_xlfn.MAXIFS(Documents!$E$2:$E$3674,Documents!$A$2:$A$3674,$A91,Documents!$C$2:$C$3674,"spa_menu")),"")</f>
        <v/>
      </c>
      <c r="J91" s="0" t="str">
        <f aca="false">IFERROR(IF(_xlfn.MAXIFS(Documents!$E$2:$E$3674,Documents!$A$2:$A$3674,$A91,Documents!$C$2:$C$3674,"dining_menu")=0,"",_xlfn.MAXIFS(Documents!$E$2:$E$3674,Documents!$A$2:$A$3674,$A91,Documents!$C$2:$C$3674,"dining_menu")),"")</f>
        <v/>
      </c>
      <c r="K91" s="0" t="str">
        <f aca="false">IFERROR(IF(_xlfn.MAXIFS(Documents!$E$2:$E$3674,Documents!$A$2:$A$3674,$A91,Documents!$C$2:$C$3674,"dive_prices")=0,"",_xlfn.MAXIFS(Documents!$E$2:$E$3674,Documents!$A$2:$A$3674,$A91,Documents!$C$2:$C$3674,"dive_prices")),"")</f>
        <v/>
      </c>
      <c r="L91" s="0" t="str">
        <f aca="false">IFERROR(IF(_xlfn.MAXIFS(Documents!$E$2:$E$3674,Documents!$A$2:$A$3674,$A91,Documents!$C$2:$C$3674,"excursions")=0,"",_xlfn.MAXIFS(Documents!$E$2:$E$3674,Documents!$A$2:$A$3674,$A91,Documents!$C$2:$C$3674,"excursions")),"")</f>
        <v/>
      </c>
      <c r="M91" s="0" t="str">
        <f aca="false">IFERROR(IF(_xlfn.MAXIFS(Documents!$E$2:$E$3674,Documents!$A$2:$A$3674,$A91,Documents!$C$2:$C$3674,"kids")=0,"",_xlfn.MAXIFS(Documents!$E$2:$E$3674,Documents!$A$2:$A$3674,$A91,Documents!$C$2:$C$3674,"kids")),"")</f>
        <v/>
      </c>
      <c r="N91" s="0" t="n">
        <f aca="false">IFERROR(IF(_xlfn.MAXIFS(Documents!$E$2:$E$3674,Documents!$A$2:$A$3674,$A91,Documents!$C$2:$C$3674,"villa_plans")=0,"",_xlfn.MAXIFS(Documents!$E$2:$E$3674,Documents!$A$2:$A$3674,$A91,Documents!$C$2:$C$3674,"villa_plans")),"")</f>
        <v>2026</v>
      </c>
      <c r="O91" s="0" t="str">
        <f aca="false">IFERROR(IF(_xlfn.MAXIFS(Documents!$E$2:$E$3674,Documents!$A$2:$A$3674,$A91,Documents!$C$2:$C$3674,"all_inclusive")=0,"",_xlfn.MAXIFS(Documents!$E$2:$E$3674,Documents!$A$2:$A$3674,$A91,Documents!$C$2:$C$3674,"all_inclusive")),"")</f>
        <v/>
      </c>
      <c r="P91" s="0" t="str">
        <f aca="false">IFERROR(IF(_xlfn.MAXIFS(Documents!$E$2:$E$3674,Documents!$A$2:$A$3674,$A91,Documents!$C$2:$C$3674,"sustainability")=0,"",_xlfn.MAXIFS(Documents!$E$2:$E$3674,Documents!$A$2:$A$3674,$A91,Documents!$C$2:$C$3674,"sustainability")),"")</f>
        <v/>
      </c>
      <c r="Q91" s="0" t="str">
        <f aca="false">IFERROR(IF(_xlfn.MAXIFS(Documents!$E$2:$E$3674,Documents!$A$2:$A$3674,$A91,Documents!$C$2:$C$3674,"calendar")=0,"",_xlfn.MAXIFS(Documents!$E$2:$E$3674,Documents!$A$2:$A$3674,$A91,Documents!$C$2:$C$3674,"calendar")),"")</f>
        <v/>
      </c>
      <c r="R91" s="0" t="str">
        <f aca="false">IFERROR(IF(_xlfn.MAXIFS(Documents!$E$2:$E$3674,Documents!$A$2:$A$3674,$A91,Documents!$C$2:$C$3674,"brochure")=0,"",_xlfn.MAXIFS(Documents!$E$2:$E$3674,Documents!$A$2:$A$3674,$A91,Documents!$C$2:$C$3674,"brochure")),"")</f>
        <v/>
      </c>
      <c r="S91" s="0" t="str">
        <f aca="false">IFERROR(IF(_xlfn.MAXIFS(Documents!$E$2:$E$3674,Documents!$A$2:$A$3674,$A91,Documents!$C$2:$C$3674,"press_kit")=0,"",_xlfn.MAXIFS(Documents!$E$2:$E$3674,Documents!$A$2:$A$3674,$A91,Documents!$C$2:$C$3674,"press_kit")),"")</f>
        <v/>
      </c>
      <c r="T91" s="0" t="str">
        <f aca="false">IFERROR(IF(_xlfn.MAXIFS(Documents!$E$2:$E$3674,Documents!$A$2:$A$3674,$A91,Documents!$C$2:$C$3674,"other")=0,"",_xlfn.MAXIFS(Documents!$E$2:$E$3674,Documents!$A$2:$A$3674,$A91,Documents!$C$2:$C$3674,"other")),"")</f>
        <v/>
      </c>
      <c r="U91" s="0" t="str">
        <f aca="false">IFERROR(IF(_xlfn.MAXIFS(Documents!$E$2:$E$3674,Documents!$A$2:$A$3674,$A91,Documents!$C$2:$C$3674,"obsolete")=0,"",_xlfn.MAXIFS(Documents!$E$2:$E$3674,Documents!$A$2:$A$3674,$A91,Documents!$C$2:$C$3674,"obsolete")),"")</f>
        <v/>
      </c>
      <c r="V91" s="0" t="n">
        <f aca="false">COUNTIFS(Documents!$A$2:$A$3674,$A91)</f>
        <v>2</v>
      </c>
      <c r="W91" s="0" t="n">
        <f aca="false">COUNTIFS(Documents!$A$2:$A$3674,$A91,Documents!$R$2:$R$3674,"current")</f>
        <v>1</v>
      </c>
      <c r="X91" s="0" t="str">
        <f aca="false">HYPERLINK("https://www.neoscapesmaldives.com/wp-content/uploads/Factsheet_2018_NEW.pdf","2018_Factsheet_2018_NEW.pdf")</f>
        <v>2018_Factsheet_2018_NEW.pdf</v>
      </c>
      <c r="Y91" s="0" t="s">
        <v>36</v>
      </c>
    </row>
    <row r="92" customFormat="false" ht="15" hidden="false" customHeight="false" outlineLevel="0" collapsed="false">
      <c r="A92" s="0" t="n">
        <v>91</v>
      </c>
      <c r="B92" s="0" t="s">
        <v>143</v>
      </c>
      <c r="C92" s="0" t="s">
        <v>32</v>
      </c>
      <c r="D92" s="0" t="n">
        <f aca="false">IFERROR(IF(_xlfn.MAXIFS(Documents!$E$2:$E$3674,Documents!$A$2:$A$3674,$A92,Documents!$C$2:$C$3674,"factsheet")=0,"",_xlfn.MAXIFS(Documents!$E$2:$E$3674,Documents!$A$2:$A$3674,$A92,Documents!$C$2:$C$3674,"factsheet")),"")</f>
        <v>2019</v>
      </c>
      <c r="E92" s="0" t="str">
        <f aca="false">IFERROR(IF(_xlfn.MAXIFS(Documents!$E$2:$E$3674,Documents!$A$2:$A$3674,$A92,Documents!$C$2:$C$3674,"wedding")=0,"",_xlfn.MAXIFS(Documents!$E$2:$E$3674,Documents!$A$2:$A$3674,$A92,Documents!$C$2:$C$3674,"wedding")),"")</f>
        <v/>
      </c>
      <c r="F92" s="0" t="str">
        <f aca="false">IFERROR(IF(_xlfn.MAXIFS(Documents!$E$2:$E$3674,Documents!$A$2:$A$3674,$A92,Documents!$C$2:$C$3674,"events")=0,"",_xlfn.MAXIFS(Documents!$E$2:$E$3674,Documents!$A$2:$A$3674,$A92,Documents!$C$2:$C$3674,"events")),"")</f>
        <v/>
      </c>
      <c r="G92" s="0" t="n">
        <f aca="false">IFERROR(IF(_xlfn.MAXIFS(Documents!$E$2:$E$3674,Documents!$A$2:$A$3674,$A92,Documents!$C$2:$C$3674,"map")=0,"",_xlfn.MAXIFS(Documents!$E$2:$E$3674,Documents!$A$2:$A$3674,$A92,Documents!$C$2:$C$3674,"map")),"")</f>
        <v>2020</v>
      </c>
      <c r="H92" s="0" t="str">
        <f aca="false">IFERROR(IF(_xlfn.MAXIFS(Documents!$E$2:$E$3674,Documents!$A$2:$A$3674,$A92,Documents!$C$2:$C$3674,"dive_map")=0,"",_xlfn.MAXIFS(Documents!$E$2:$E$3674,Documents!$A$2:$A$3674,$A92,Documents!$C$2:$C$3674,"dive_map")),"")</f>
        <v/>
      </c>
      <c r="I92" s="0" t="str">
        <f aca="false">IFERROR(IF(_xlfn.MAXIFS(Documents!$E$2:$E$3674,Documents!$A$2:$A$3674,$A92,Documents!$C$2:$C$3674,"spa_menu")=0,"",_xlfn.MAXIFS(Documents!$E$2:$E$3674,Documents!$A$2:$A$3674,$A92,Documents!$C$2:$C$3674,"spa_menu")),"")</f>
        <v/>
      </c>
      <c r="J92" s="0" t="str">
        <f aca="false">IFERROR(IF(_xlfn.MAXIFS(Documents!$E$2:$E$3674,Documents!$A$2:$A$3674,$A92,Documents!$C$2:$C$3674,"dining_menu")=0,"",_xlfn.MAXIFS(Documents!$E$2:$E$3674,Documents!$A$2:$A$3674,$A92,Documents!$C$2:$C$3674,"dining_menu")),"")</f>
        <v/>
      </c>
      <c r="K92" s="0" t="str">
        <f aca="false">IFERROR(IF(_xlfn.MAXIFS(Documents!$E$2:$E$3674,Documents!$A$2:$A$3674,$A92,Documents!$C$2:$C$3674,"dive_prices")=0,"",_xlfn.MAXIFS(Documents!$E$2:$E$3674,Documents!$A$2:$A$3674,$A92,Documents!$C$2:$C$3674,"dive_prices")),"")</f>
        <v/>
      </c>
      <c r="L92" s="0" t="str">
        <f aca="false">IFERROR(IF(_xlfn.MAXIFS(Documents!$E$2:$E$3674,Documents!$A$2:$A$3674,$A92,Documents!$C$2:$C$3674,"excursions")=0,"",_xlfn.MAXIFS(Documents!$E$2:$E$3674,Documents!$A$2:$A$3674,$A92,Documents!$C$2:$C$3674,"excursions")),"")</f>
        <v/>
      </c>
      <c r="M92" s="0" t="str">
        <f aca="false">IFERROR(IF(_xlfn.MAXIFS(Documents!$E$2:$E$3674,Documents!$A$2:$A$3674,$A92,Documents!$C$2:$C$3674,"kids")=0,"",_xlfn.MAXIFS(Documents!$E$2:$E$3674,Documents!$A$2:$A$3674,$A92,Documents!$C$2:$C$3674,"kids")),"")</f>
        <v/>
      </c>
      <c r="N92" s="0" t="str">
        <f aca="false">IFERROR(IF(_xlfn.MAXIFS(Documents!$E$2:$E$3674,Documents!$A$2:$A$3674,$A92,Documents!$C$2:$C$3674,"villa_plans")=0,"",_xlfn.MAXIFS(Documents!$E$2:$E$3674,Documents!$A$2:$A$3674,$A92,Documents!$C$2:$C$3674,"villa_plans")),"")</f>
        <v/>
      </c>
      <c r="O92" s="0" t="str">
        <f aca="false">IFERROR(IF(_xlfn.MAXIFS(Documents!$E$2:$E$3674,Documents!$A$2:$A$3674,$A92,Documents!$C$2:$C$3674,"all_inclusive")=0,"",_xlfn.MAXIFS(Documents!$E$2:$E$3674,Documents!$A$2:$A$3674,$A92,Documents!$C$2:$C$3674,"all_inclusive")),"")</f>
        <v/>
      </c>
      <c r="P92" s="0" t="str">
        <f aca="false">IFERROR(IF(_xlfn.MAXIFS(Documents!$E$2:$E$3674,Documents!$A$2:$A$3674,$A92,Documents!$C$2:$C$3674,"sustainability")=0,"",_xlfn.MAXIFS(Documents!$E$2:$E$3674,Documents!$A$2:$A$3674,$A92,Documents!$C$2:$C$3674,"sustainability")),"")</f>
        <v/>
      </c>
      <c r="Q92" s="0" t="str">
        <f aca="false">IFERROR(IF(_xlfn.MAXIFS(Documents!$E$2:$E$3674,Documents!$A$2:$A$3674,$A92,Documents!$C$2:$C$3674,"calendar")=0,"",_xlfn.MAXIFS(Documents!$E$2:$E$3674,Documents!$A$2:$A$3674,$A92,Documents!$C$2:$C$3674,"calendar")),"")</f>
        <v/>
      </c>
      <c r="R92" s="0" t="str">
        <f aca="false">IFERROR(IF(_xlfn.MAXIFS(Documents!$E$2:$E$3674,Documents!$A$2:$A$3674,$A92,Documents!$C$2:$C$3674,"brochure")=0,"",_xlfn.MAXIFS(Documents!$E$2:$E$3674,Documents!$A$2:$A$3674,$A92,Documents!$C$2:$C$3674,"brochure")),"")</f>
        <v/>
      </c>
      <c r="S92" s="0" t="str">
        <f aca="false">IFERROR(IF(_xlfn.MAXIFS(Documents!$E$2:$E$3674,Documents!$A$2:$A$3674,$A92,Documents!$C$2:$C$3674,"press_kit")=0,"",_xlfn.MAXIFS(Documents!$E$2:$E$3674,Documents!$A$2:$A$3674,$A92,Documents!$C$2:$C$3674,"press_kit")),"")</f>
        <v/>
      </c>
      <c r="T92" s="0" t="str">
        <f aca="false">IFERROR(IF(_xlfn.MAXIFS(Documents!$E$2:$E$3674,Documents!$A$2:$A$3674,$A92,Documents!$C$2:$C$3674,"other")=0,"",_xlfn.MAXIFS(Documents!$E$2:$E$3674,Documents!$A$2:$A$3674,$A92,Documents!$C$2:$C$3674,"other")),"")</f>
        <v/>
      </c>
      <c r="U92" s="0" t="str">
        <f aca="false">IFERROR(IF(_xlfn.MAXIFS(Documents!$E$2:$E$3674,Documents!$A$2:$A$3674,$A92,Documents!$C$2:$C$3674,"obsolete")=0,"",_xlfn.MAXIFS(Documents!$E$2:$E$3674,Documents!$A$2:$A$3674,$A92,Documents!$C$2:$C$3674,"obsolete")),"")</f>
        <v/>
      </c>
      <c r="V92" s="0" t="n">
        <f aca="false">COUNTIFS(Documents!$A$2:$A$3674,$A92)</f>
        <v>2</v>
      </c>
      <c r="W92" s="0" t="n">
        <f aca="false">COUNTIFS(Documents!$A$2:$A$3674,$A92,Documents!$R$2:$R$3674,"current")</f>
        <v>0</v>
      </c>
      <c r="X92" s="0" t="str">
        <f aca="false">HYPERLINK("https://www.neoscapesmaldives.com/wp-content/uploads/LilyBeach-Factsheet-Resort-NEO.pdf","2019_LilyBeach-Factsheet-Resort-NEO.pdf")</f>
        <v>2019_LilyBeach-Factsheet-Resort-NEO.pdf</v>
      </c>
      <c r="Y92" s="0" t="s">
        <v>36</v>
      </c>
    </row>
    <row r="93" customFormat="false" ht="15" hidden="false" customHeight="false" outlineLevel="0" collapsed="false">
      <c r="A93" s="0" t="n">
        <v>92</v>
      </c>
      <c r="B93" s="0" t="s">
        <v>144</v>
      </c>
      <c r="C93" s="0" t="s">
        <v>42</v>
      </c>
      <c r="D93" s="0" t="n">
        <f aca="false">IFERROR(IF(_xlfn.MAXIFS(Documents!$E$2:$E$3674,Documents!$A$2:$A$3674,$A93,Documents!$C$2:$C$3674,"factsheet")=0,"",_xlfn.MAXIFS(Documents!$E$2:$E$3674,Documents!$A$2:$A$3674,$A93,Documents!$C$2:$C$3674,"factsheet")),"")</f>
        <v>2024</v>
      </c>
      <c r="E93" s="0" t="str">
        <f aca="false">IFERROR(IF(_xlfn.MAXIFS(Documents!$E$2:$E$3674,Documents!$A$2:$A$3674,$A93,Documents!$C$2:$C$3674,"wedding")=0,"",_xlfn.MAXIFS(Documents!$E$2:$E$3674,Documents!$A$2:$A$3674,$A93,Documents!$C$2:$C$3674,"wedding")),"")</f>
        <v/>
      </c>
      <c r="F93" s="0" t="str">
        <f aca="false">IFERROR(IF(_xlfn.MAXIFS(Documents!$E$2:$E$3674,Documents!$A$2:$A$3674,$A93,Documents!$C$2:$C$3674,"events")=0,"",_xlfn.MAXIFS(Documents!$E$2:$E$3674,Documents!$A$2:$A$3674,$A93,Documents!$C$2:$C$3674,"events")),"")</f>
        <v/>
      </c>
      <c r="G93" s="0" t="n">
        <f aca="false">IFERROR(IF(_xlfn.MAXIFS(Documents!$E$2:$E$3674,Documents!$A$2:$A$3674,$A93,Documents!$C$2:$C$3674,"map")=0,"",_xlfn.MAXIFS(Documents!$E$2:$E$3674,Documents!$A$2:$A$3674,$A93,Documents!$C$2:$C$3674,"map")),"")</f>
        <v>2024</v>
      </c>
      <c r="H93" s="0" t="str">
        <f aca="false">IFERROR(IF(_xlfn.MAXIFS(Documents!$E$2:$E$3674,Documents!$A$2:$A$3674,$A93,Documents!$C$2:$C$3674,"dive_map")=0,"",_xlfn.MAXIFS(Documents!$E$2:$E$3674,Documents!$A$2:$A$3674,$A93,Documents!$C$2:$C$3674,"dive_map")),"")</f>
        <v/>
      </c>
      <c r="I93" s="0" t="str">
        <f aca="false">IFERROR(IF(_xlfn.MAXIFS(Documents!$E$2:$E$3674,Documents!$A$2:$A$3674,$A93,Documents!$C$2:$C$3674,"spa_menu")=0,"",_xlfn.MAXIFS(Documents!$E$2:$E$3674,Documents!$A$2:$A$3674,$A93,Documents!$C$2:$C$3674,"spa_menu")),"")</f>
        <v/>
      </c>
      <c r="J93" s="0" t="str">
        <f aca="false">IFERROR(IF(_xlfn.MAXIFS(Documents!$E$2:$E$3674,Documents!$A$2:$A$3674,$A93,Documents!$C$2:$C$3674,"dining_menu")=0,"",_xlfn.MAXIFS(Documents!$E$2:$E$3674,Documents!$A$2:$A$3674,$A93,Documents!$C$2:$C$3674,"dining_menu")),"")</f>
        <v/>
      </c>
      <c r="K93" s="0" t="str">
        <f aca="false">IFERROR(IF(_xlfn.MAXIFS(Documents!$E$2:$E$3674,Documents!$A$2:$A$3674,$A93,Documents!$C$2:$C$3674,"dive_prices")=0,"",_xlfn.MAXIFS(Documents!$E$2:$E$3674,Documents!$A$2:$A$3674,$A93,Documents!$C$2:$C$3674,"dive_prices")),"")</f>
        <v/>
      </c>
      <c r="L93" s="0" t="str">
        <f aca="false">IFERROR(IF(_xlfn.MAXIFS(Documents!$E$2:$E$3674,Documents!$A$2:$A$3674,$A93,Documents!$C$2:$C$3674,"excursions")=0,"",_xlfn.MAXIFS(Documents!$E$2:$E$3674,Documents!$A$2:$A$3674,$A93,Documents!$C$2:$C$3674,"excursions")),"")</f>
        <v/>
      </c>
      <c r="M93" s="0" t="str">
        <f aca="false">IFERROR(IF(_xlfn.MAXIFS(Documents!$E$2:$E$3674,Documents!$A$2:$A$3674,$A93,Documents!$C$2:$C$3674,"kids")=0,"",_xlfn.MAXIFS(Documents!$E$2:$E$3674,Documents!$A$2:$A$3674,$A93,Documents!$C$2:$C$3674,"kids")),"")</f>
        <v/>
      </c>
      <c r="N93" s="0" t="str">
        <f aca="false">IFERROR(IF(_xlfn.MAXIFS(Documents!$E$2:$E$3674,Documents!$A$2:$A$3674,$A93,Documents!$C$2:$C$3674,"villa_plans")=0,"",_xlfn.MAXIFS(Documents!$E$2:$E$3674,Documents!$A$2:$A$3674,$A93,Documents!$C$2:$C$3674,"villa_plans")),"")</f>
        <v/>
      </c>
      <c r="O93" s="0" t="str">
        <f aca="false">IFERROR(IF(_xlfn.MAXIFS(Documents!$E$2:$E$3674,Documents!$A$2:$A$3674,$A93,Documents!$C$2:$C$3674,"all_inclusive")=0,"",_xlfn.MAXIFS(Documents!$E$2:$E$3674,Documents!$A$2:$A$3674,$A93,Documents!$C$2:$C$3674,"all_inclusive")),"")</f>
        <v/>
      </c>
      <c r="P93" s="0" t="str">
        <f aca="false">IFERROR(IF(_xlfn.MAXIFS(Documents!$E$2:$E$3674,Documents!$A$2:$A$3674,$A93,Documents!$C$2:$C$3674,"sustainability")=0,"",_xlfn.MAXIFS(Documents!$E$2:$E$3674,Documents!$A$2:$A$3674,$A93,Documents!$C$2:$C$3674,"sustainability")),"")</f>
        <v/>
      </c>
      <c r="Q93" s="0" t="str">
        <f aca="false">IFERROR(IF(_xlfn.MAXIFS(Documents!$E$2:$E$3674,Documents!$A$2:$A$3674,$A93,Documents!$C$2:$C$3674,"calendar")=0,"",_xlfn.MAXIFS(Documents!$E$2:$E$3674,Documents!$A$2:$A$3674,$A93,Documents!$C$2:$C$3674,"calendar")),"")</f>
        <v/>
      </c>
      <c r="R93" s="0" t="str">
        <f aca="false">IFERROR(IF(_xlfn.MAXIFS(Documents!$E$2:$E$3674,Documents!$A$2:$A$3674,$A93,Documents!$C$2:$C$3674,"brochure")=0,"",_xlfn.MAXIFS(Documents!$E$2:$E$3674,Documents!$A$2:$A$3674,$A93,Documents!$C$2:$C$3674,"brochure")),"")</f>
        <v/>
      </c>
      <c r="S93" s="0" t="str">
        <f aca="false">IFERROR(IF(_xlfn.MAXIFS(Documents!$E$2:$E$3674,Documents!$A$2:$A$3674,$A93,Documents!$C$2:$C$3674,"press_kit")=0,"",_xlfn.MAXIFS(Documents!$E$2:$E$3674,Documents!$A$2:$A$3674,$A93,Documents!$C$2:$C$3674,"press_kit")),"")</f>
        <v/>
      </c>
      <c r="T93" s="0" t="str">
        <f aca="false">IFERROR(IF(_xlfn.MAXIFS(Documents!$E$2:$E$3674,Documents!$A$2:$A$3674,$A93,Documents!$C$2:$C$3674,"other")=0,"",_xlfn.MAXIFS(Documents!$E$2:$E$3674,Documents!$A$2:$A$3674,$A93,Documents!$C$2:$C$3674,"other")),"")</f>
        <v/>
      </c>
      <c r="U93" s="0" t="str">
        <f aca="false">IFERROR(IF(_xlfn.MAXIFS(Documents!$E$2:$E$3674,Documents!$A$2:$A$3674,$A93,Documents!$C$2:$C$3674,"obsolete")=0,"",_xlfn.MAXIFS(Documents!$E$2:$E$3674,Documents!$A$2:$A$3674,$A93,Documents!$C$2:$C$3674,"obsolete")),"")</f>
        <v/>
      </c>
      <c r="V93" s="0" t="n">
        <f aca="false">COUNTIFS(Documents!$A$2:$A$3674,$A93)</f>
        <v>2</v>
      </c>
      <c r="W93" s="0" t="n">
        <f aca="false">COUNTIFS(Documents!$A$2:$A$3674,$A93,Documents!$R$2:$R$3674,"current")</f>
        <v>0</v>
      </c>
      <c r="X93" s="0" t="str">
        <f aca="false">HYPERLINK("https://www.neoscapesmaldives.com/wp-content/uploads/NH-Maldives-Kuda-Rah-Fact-Sheet.pdf","2024_NH-Maldives-Kuda-Rah-Fact-Sheet.pdf")</f>
        <v>2024_NH-Maldives-Kuda-Rah-Fact-Sheet.pdf</v>
      </c>
      <c r="Y93" s="0" t="s">
        <v>36</v>
      </c>
      <c r="Z93" s="0" t="s">
        <v>145</v>
      </c>
    </row>
    <row r="94" customFormat="false" ht="15" hidden="false" customHeight="false" outlineLevel="0" collapsed="false">
      <c r="A94" s="0" t="n">
        <v>93</v>
      </c>
      <c r="B94" s="0" t="s">
        <v>146</v>
      </c>
      <c r="C94" s="0" t="s">
        <v>39</v>
      </c>
      <c r="D94" s="0" t="str">
        <f aca="false">IFERROR(IF(_xlfn.MAXIFS(Documents!$E$2:$E$3674,Documents!$A$2:$A$3674,$A94,Documents!$C$2:$C$3674,"factsheet")=0,"",_xlfn.MAXIFS(Documents!$E$2:$E$3674,Documents!$A$2:$A$3674,$A94,Documents!$C$2:$C$3674,"factsheet")),"")</f>
        <v/>
      </c>
      <c r="E94" s="0" t="str">
        <f aca="false">IFERROR(IF(_xlfn.MAXIFS(Documents!$E$2:$E$3674,Documents!$A$2:$A$3674,$A94,Documents!$C$2:$C$3674,"wedding")=0,"",_xlfn.MAXIFS(Documents!$E$2:$E$3674,Documents!$A$2:$A$3674,$A94,Documents!$C$2:$C$3674,"wedding")),"")</f>
        <v/>
      </c>
      <c r="F94" s="0" t="str">
        <f aca="false">IFERROR(IF(_xlfn.MAXIFS(Documents!$E$2:$E$3674,Documents!$A$2:$A$3674,$A94,Documents!$C$2:$C$3674,"events")=0,"",_xlfn.MAXIFS(Documents!$E$2:$E$3674,Documents!$A$2:$A$3674,$A94,Documents!$C$2:$C$3674,"events")),"")</f>
        <v/>
      </c>
      <c r="G94" s="0" t="str">
        <f aca="false">IFERROR(IF(_xlfn.MAXIFS(Documents!$E$2:$E$3674,Documents!$A$2:$A$3674,$A94,Documents!$C$2:$C$3674,"map")=0,"",_xlfn.MAXIFS(Documents!$E$2:$E$3674,Documents!$A$2:$A$3674,$A94,Documents!$C$2:$C$3674,"map")),"")</f>
        <v/>
      </c>
      <c r="H94" s="0" t="str">
        <f aca="false">IFERROR(IF(_xlfn.MAXIFS(Documents!$E$2:$E$3674,Documents!$A$2:$A$3674,$A94,Documents!$C$2:$C$3674,"dive_map")=0,"",_xlfn.MAXIFS(Documents!$E$2:$E$3674,Documents!$A$2:$A$3674,$A94,Documents!$C$2:$C$3674,"dive_map")),"")</f>
        <v/>
      </c>
      <c r="I94" s="0" t="str">
        <f aca="false">IFERROR(IF(_xlfn.MAXIFS(Documents!$E$2:$E$3674,Documents!$A$2:$A$3674,$A94,Documents!$C$2:$C$3674,"spa_menu")=0,"",_xlfn.MAXIFS(Documents!$E$2:$E$3674,Documents!$A$2:$A$3674,$A94,Documents!$C$2:$C$3674,"spa_menu")),"")</f>
        <v/>
      </c>
      <c r="J94" s="0" t="str">
        <f aca="false">IFERROR(IF(_xlfn.MAXIFS(Documents!$E$2:$E$3674,Documents!$A$2:$A$3674,$A94,Documents!$C$2:$C$3674,"dining_menu")=0,"",_xlfn.MAXIFS(Documents!$E$2:$E$3674,Documents!$A$2:$A$3674,$A94,Documents!$C$2:$C$3674,"dining_menu")),"")</f>
        <v/>
      </c>
      <c r="K94" s="0" t="str">
        <f aca="false">IFERROR(IF(_xlfn.MAXIFS(Documents!$E$2:$E$3674,Documents!$A$2:$A$3674,$A94,Documents!$C$2:$C$3674,"dive_prices")=0,"",_xlfn.MAXIFS(Documents!$E$2:$E$3674,Documents!$A$2:$A$3674,$A94,Documents!$C$2:$C$3674,"dive_prices")),"")</f>
        <v/>
      </c>
      <c r="L94" s="0" t="str">
        <f aca="false">IFERROR(IF(_xlfn.MAXIFS(Documents!$E$2:$E$3674,Documents!$A$2:$A$3674,$A94,Documents!$C$2:$C$3674,"excursions")=0,"",_xlfn.MAXIFS(Documents!$E$2:$E$3674,Documents!$A$2:$A$3674,$A94,Documents!$C$2:$C$3674,"excursions")),"")</f>
        <v/>
      </c>
      <c r="M94" s="0" t="str">
        <f aca="false">IFERROR(IF(_xlfn.MAXIFS(Documents!$E$2:$E$3674,Documents!$A$2:$A$3674,$A94,Documents!$C$2:$C$3674,"kids")=0,"",_xlfn.MAXIFS(Documents!$E$2:$E$3674,Documents!$A$2:$A$3674,$A94,Documents!$C$2:$C$3674,"kids")),"")</f>
        <v/>
      </c>
      <c r="N94" s="0" t="str">
        <f aca="false">IFERROR(IF(_xlfn.MAXIFS(Documents!$E$2:$E$3674,Documents!$A$2:$A$3674,$A94,Documents!$C$2:$C$3674,"villa_plans")=0,"",_xlfn.MAXIFS(Documents!$E$2:$E$3674,Documents!$A$2:$A$3674,$A94,Documents!$C$2:$C$3674,"villa_plans")),"")</f>
        <v/>
      </c>
      <c r="O94" s="0" t="str">
        <f aca="false">IFERROR(IF(_xlfn.MAXIFS(Documents!$E$2:$E$3674,Documents!$A$2:$A$3674,$A94,Documents!$C$2:$C$3674,"all_inclusive")=0,"",_xlfn.MAXIFS(Documents!$E$2:$E$3674,Documents!$A$2:$A$3674,$A94,Documents!$C$2:$C$3674,"all_inclusive")),"")</f>
        <v/>
      </c>
      <c r="P94" s="0" t="str">
        <f aca="false">IFERROR(IF(_xlfn.MAXIFS(Documents!$E$2:$E$3674,Documents!$A$2:$A$3674,$A94,Documents!$C$2:$C$3674,"sustainability")=0,"",_xlfn.MAXIFS(Documents!$E$2:$E$3674,Documents!$A$2:$A$3674,$A94,Documents!$C$2:$C$3674,"sustainability")),"")</f>
        <v/>
      </c>
      <c r="Q94" s="0" t="str">
        <f aca="false">IFERROR(IF(_xlfn.MAXIFS(Documents!$E$2:$E$3674,Documents!$A$2:$A$3674,$A94,Documents!$C$2:$C$3674,"calendar")=0,"",_xlfn.MAXIFS(Documents!$E$2:$E$3674,Documents!$A$2:$A$3674,$A94,Documents!$C$2:$C$3674,"calendar")),"")</f>
        <v/>
      </c>
      <c r="R94" s="0" t="str">
        <f aca="false">IFERROR(IF(_xlfn.MAXIFS(Documents!$E$2:$E$3674,Documents!$A$2:$A$3674,$A94,Documents!$C$2:$C$3674,"brochure")=0,"",_xlfn.MAXIFS(Documents!$E$2:$E$3674,Documents!$A$2:$A$3674,$A94,Documents!$C$2:$C$3674,"brochure")),"")</f>
        <v/>
      </c>
      <c r="S94" s="0" t="str">
        <f aca="false">IFERROR(IF(_xlfn.MAXIFS(Documents!$E$2:$E$3674,Documents!$A$2:$A$3674,$A94,Documents!$C$2:$C$3674,"press_kit")=0,"",_xlfn.MAXIFS(Documents!$E$2:$E$3674,Documents!$A$2:$A$3674,$A94,Documents!$C$2:$C$3674,"press_kit")),"")</f>
        <v/>
      </c>
      <c r="T94" s="0" t="str">
        <f aca="false">IFERROR(IF(_xlfn.MAXIFS(Documents!$E$2:$E$3674,Documents!$A$2:$A$3674,$A94,Documents!$C$2:$C$3674,"other")=0,"",_xlfn.MAXIFS(Documents!$E$2:$E$3674,Documents!$A$2:$A$3674,$A94,Documents!$C$2:$C$3674,"other")),"")</f>
        <v/>
      </c>
      <c r="U94" s="0" t="str">
        <f aca="false">IFERROR(IF(_xlfn.MAXIFS(Documents!$E$2:$E$3674,Documents!$A$2:$A$3674,$A94,Documents!$C$2:$C$3674,"obsolete")=0,"",_xlfn.MAXIFS(Documents!$E$2:$E$3674,Documents!$A$2:$A$3674,$A94,Documents!$C$2:$C$3674,"obsolete")),"")</f>
        <v/>
      </c>
      <c r="V94" s="0" t="n">
        <f aca="false">COUNTIFS(Documents!$A$2:$A$3674,$A94)</f>
        <v>0</v>
      </c>
      <c r="W94" s="0" t="n">
        <f aca="false">COUNTIFS(Documents!$A$2:$A$3674,$A94,Documents!$R$2:$R$3674,"current")</f>
        <v>0</v>
      </c>
      <c r="Y94" s="0" t="s">
        <v>28</v>
      </c>
    </row>
    <row r="95" customFormat="false" ht="15" hidden="false" customHeight="false" outlineLevel="0" collapsed="false">
      <c r="A95" s="0" t="n">
        <v>94</v>
      </c>
      <c r="B95" s="0" t="s">
        <v>147</v>
      </c>
      <c r="C95" s="0" t="s">
        <v>32</v>
      </c>
      <c r="D95" s="0" t="n">
        <f aca="false">IFERROR(IF(_xlfn.MAXIFS(Documents!$E$2:$E$3674,Documents!$A$2:$A$3674,$A95,Documents!$C$2:$C$3674,"factsheet")=0,"",_xlfn.MAXIFS(Documents!$E$2:$E$3674,Documents!$A$2:$A$3674,$A95,Documents!$C$2:$C$3674,"factsheet")),"")</f>
        <v>2026</v>
      </c>
      <c r="E95" s="0" t="str">
        <f aca="false">IFERROR(IF(_xlfn.MAXIFS(Documents!$E$2:$E$3674,Documents!$A$2:$A$3674,$A95,Documents!$C$2:$C$3674,"wedding")=0,"",_xlfn.MAXIFS(Documents!$E$2:$E$3674,Documents!$A$2:$A$3674,$A95,Documents!$C$2:$C$3674,"wedding")),"")</f>
        <v/>
      </c>
      <c r="F95" s="0" t="str">
        <f aca="false">IFERROR(IF(_xlfn.MAXIFS(Documents!$E$2:$E$3674,Documents!$A$2:$A$3674,$A95,Documents!$C$2:$C$3674,"events")=0,"",_xlfn.MAXIFS(Documents!$E$2:$E$3674,Documents!$A$2:$A$3674,$A95,Documents!$C$2:$C$3674,"events")),"")</f>
        <v/>
      </c>
      <c r="G95" s="0" t="n">
        <f aca="false">IFERROR(IF(_xlfn.MAXIFS(Documents!$E$2:$E$3674,Documents!$A$2:$A$3674,$A95,Documents!$C$2:$C$3674,"map")=0,"",_xlfn.MAXIFS(Documents!$E$2:$E$3674,Documents!$A$2:$A$3674,$A95,Documents!$C$2:$C$3674,"map")),"")</f>
        <v>2026</v>
      </c>
      <c r="H95" s="0" t="str">
        <f aca="false">IFERROR(IF(_xlfn.MAXIFS(Documents!$E$2:$E$3674,Documents!$A$2:$A$3674,$A95,Documents!$C$2:$C$3674,"dive_map")=0,"",_xlfn.MAXIFS(Documents!$E$2:$E$3674,Documents!$A$2:$A$3674,$A95,Documents!$C$2:$C$3674,"dive_map")),"")</f>
        <v/>
      </c>
      <c r="I95" s="0" t="n">
        <f aca="false">IFERROR(IF(_xlfn.MAXIFS(Documents!$E$2:$E$3674,Documents!$A$2:$A$3674,$A95,Documents!$C$2:$C$3674,"spa_menu")=0,"",_xlfn.MAXIFS(Documents!$E$2:$E$3674,Documents!$A$2:$A$3674,$A95,Documents!$C$2:$C$3674,"spa_menu")),"")</f>
        <v>2026</v>
      </c>
      <c r="J95" s="0" t="n">
        <f aca="false">IFERROR(IF(_xlfn.MAXIFS(Documents!$E$2:$E$3674,Documents!$A$2:$A$3674,$A95,Documents!$C$2:$C$3674,"dining_menu")=0,"",_xlfn.MAXIFS(Documents!$E$2:$E$3674,Documents!$A$2:$A$3674,$A95,Documents!$C$2:$C$3674,"dining_menu")),"")</f>
        <v>2026</v>
      </c>
      <c r="K95" s="0" t="n">
        <f aca="false">IFERROR(IF(_xlfn.MAXIFS(Documents!$E$2:$E$3674,Documents!$A$2:$A$3674,$A95,Documents!$C$2:$C$3674,"dive_prices")=0,"",_xlfn.MAXIFS(Documents!$E$2:$E$3674,Documents!$A$2:$A$3674,$A95,Documents!$C$2:$C$3674,"dive_prices")),"")</f>
        <v>2026</v>
      </c>
      <c r="L95" s="0" t="str">
        <f aca="false">IFERROR(IF(_xlfn.MAXIFS(Documents!$E$2:$E$3674,Documents!$A$2:$A$3674,$A95,Documents!$C$2:$C$3674,"excursions")=0,"",_xlfn.MAXIFS(Documents!$E$2:$E$3674,Documents!$A$2:$A$3674,$A95,Documents!$C$2:$C$3674,"excursions")),"")</f>
        <v/>
      </c>
      <c r="M95" s="0" t="str">
        <f aca="false">IFERROR(IF(_xlfn.MAXIFS(Documents!$E$2:$E$3674,Documents!$A$2:$A$3674,$A95,Documents!$C$2:$C$3674,"kids")=0,"",_xlfn.MAXIFS(Documents!$E$2:$E$3674,Documents!$A$2:$A$3674,$A95,Documents!$C$2:$C$3674,"kids")),"")</f>
        <v/>
      </c>
      <c r="N95" s="0" t="str">
        <f aca="false">IFERROR(IF(_xlfn.MAXIFS(Documents!$E$2:$E$3674,Documents!$A$2:$A$3674,$A95,Documents!$C$2:$C$3674,"villa_plans")=0,"",_xlfn.MAXIFS(Documents!$E$2:$E$3674,Documents!$A$2:$A$3674,$A95,Documents!$C$2:$C$3674,"villa_plans")),"")</f>
        <v/>
      </c>
      <c r="O95" s="0" t="n">
        <f aca="false">IFERROR(IF(_xlfn.MAXIFS(Documents!$E$2:$E$3674,Documents!$A$2:$A$3674,$A95,Documents!$C$2:$C$3674,"all_inclusive")=0,"",_xlfn.MAXIFS(Documents!$E$2:$E$3674,Documents!$A$2:$A$3674,$A95,Documents!$C$2:$C$3674,"all_inclusive")),"")</f>
        <v>2026</v>
      </c>
      <c r="P95" s="0" t="str">
        <f aca="false">IFERROR(IF(_xlfn.MAXIFS(Documents!$E$2:$E$3674,Documents!$A$2:$A$3674,$A95,Documents!$C$2:$C$3674,"sustainability")=0,"",_xlfn.MAXIFS(Documents!$E$2:$E$3674,Documents!$A$2:$A$3674,$A95,Documents!$C$2:$C$3674,"sustainability")),"")</f>
        <v/>
      </c>
      <c r="Q95" s="0" t="n">
        <f aca="false">IFERROR(IF(_xlfn.MAXIFS(Documents!$E$2:$E$3674,Documents!$A$2:$A$3674,$A95,Documents!$C$2:$C$3674,"calendar")=0,"",_xlfn.MAXIFS(Documents!$E$2:$E$3674,Documents!$A$2:$A$3674,$A95,Documents!$C$2:$C$3674,"calendar")),"")</f>
        <v>2026</v>
      </c>
      <c r="R95" s="0" t="n">
        <f aca="false">IFERROR(IF(_xlfn.MAXIFS(Documents!$E$2:$E$3674,Documents!$A$2:$A$3674,$A95,Documents!$C$2:$C$3674,"brochure")=0,"",_xlfn.MAXIFS(Documents!$E$2:$E$3674,Documents!$A$2:$A$3674,$A95,Documents!$C$2:$C$3674,"brochure")),"")</f>
        <v>2016</v>
      </c>
      <c r="S95" s="0" t="str">
        <f aca="false">IFERROR(IF(_xlfn.MAXIFS(Documents!$E$2:$E$3674,Documents!$A$2:$A$3674,$A95,Documents!$C$2:$C$3674,"press_kit")=0,"",_xlfn.MAXIFS(Documents!$E$2:$E$3674,Documents!$A$2:$A$3674,$A95,Documents!$C$2:$C$3674,"press_kit")),"")</f>
        <v/>
      </c>
      <c r="T95" s="0" t="str">
        <f aca="false">IFERROR(IF(_xlfn.MAXIFS(Documents!$E$2:$E$3674,Documents!$A$2:$A$3674,$A95,Documents!$C$2:$C$3674,"other")=0,"",_xlfn.MAXIFS(Documents!$E$2:$E$3674,Documents!$A$2:$A$3674,$A95,Documents!$C$2:$C$3674,"other")),"")</f>
        <v/>
      </c>
      <c r="U95" s="0" t="str">
        <f aca="false">IFERROR(IF(_xlfn.MAXIFS(Documents!$E$2:$E$3674,Documents!$A$2:$A$3674,$A95,Documents!$C$2:$C$3674,"obsolete")=0,"",_xlfn.MAXIFS(Documents!$E$2:$E$3674,Documents!$A$2:$A$3674,$A95,Documents!$C$2:$C$3674,"obsolete")),"")</f>
        <v/>
      </c>
      <c r="V95" s="0" t="n">
        <f aca="false">COUNTIFS(Documents!$A$2:$A$3674,$A95)</f>
        <v>18</v>
      </c>
      <c r="W95" s="0" t="n">
        <f aca="false">COUNTIFS(Documents!$A$2:$A$3674,$A95,Documents!$R$2:$R$3674,"current")</f>
        <v>16</v>
      </c>
      <c r="X95" s="0" t="str">
        <f aca="false">HYPERLINK("https://www.reethifaru.com/pdf/fact-sheets-english.pdf","2026_fact-sheets-english.pdf")</f>
        <v>2026_fact-sheets-english.pdf</v>
      </c>
      <c r="Y95" s="0" t="s">
        <v>36</v>
      </c>
    </row>
    <row r="96" customFormat="false" ht="15" hidden="false" customHeight="false" outlineLevel="0" collapsed="false">
      <c r="A96" s="0" t="n">
        <v>95</v>
      </c>
      <c r="B96" s="0" t="s">
        <v>148</v>
      </c>
      <c r="C96" s="0" t="s">
        <v>32</v>
      </c>
      <c r="D96" s="0" t="n">
        <f aca="false">IFERROR(IF(_xlfn.MAXIFS(Documents!$E$2:$E$3674,Documents!$A$2:$A$3674,$A96,Documents!$C$2:$C$3674,"factsheet")=0,"",_xlfn.MAXIFS(Documents!$E$2:$E$3674,Documents!$A$2:$A$3674,$A96,Documents!$C$2:$C$3674,"factsheet")),"")</f>
        <v>2017</v>
      </c>
      <c r="E96" s="0" t="str">
        <f aca="false">IFERROR(IF(_xlfn.MAXIFS(Documents!$E$2:$E$3674,Documents!$A$2:$A$3674,$A96,Documents!$C$2:$C$3674,"wedding")=0,"",_xlfn.MAXIFS(Documents!$E$2:$E$3674,Documents!$A$2:$A$3674,$A96,Documents!$C$2:$C$3674,"wedding")),"")</f>
        <v/>
      </c>
      <c r="F96" s="0" t="str">
        <f aca="false">IFERROR(IF(_xlfn.MAXIFS(Documents!$E$2:$E$3674,Documents!$A$2:$A$3674,$A96,Documents!$C$2:$C$3674,"events")=0,"",_xlfn.MAXIFS(Documents!$E$2:$E$3674,Documents!$A$2:$A$3674,$A96,Documents!$C$2:$C$3674,"events")),"")</f>
        <v/>
      </c>
      <c r="G96" s="0" t="n">
        <f aca="false">IFERROR(IF(_xlfn.MAXIFS(Documents!$E$2:$E$3674,Documents!$A$2:$A$3674,$A96,Documents!$C$2:$C$3674,"map")=0,"",_xlfn.MAXIFS(Documents!$E$2:$E$3674,Documents!$A$2:$A$3674,$A96,Documents!$C$2:$C$3674,"map")),"")</f>
        <v>2023</v>
      </c>
      <c r="H96" s="0" t="str">
        <f aca="false">IFERROR(IF(_xlfn.MAXIFS(Documents!$E$2:$E$3674,Documents!$A$2:$A$3674,$A96,Documents!$C$2:$C$3674,"dive_map")=0,"",_xlfn.MAXIFS(Documents!$E$2:$E$3674,Documents!$A$2:$A$3674,$A96,Documents!$C$2:$C$3674,"dive_map")),"")</f>
        <v/>
      </c>
      <c r="I96" s="0" t="str">
        <f aca="false">IFERROR(IF(_xlfn.MAXIFS(Documents!$E$2:$E$3674,Documents!$A$2:$A$3674,$A96,Documents!$C$2:$C$3674,"spa_menu")=0,"",_xlfn.MAXIFS(Documents!$E$2:$E$3674,Documents!$A$2:$A$3674,$A96,Documents!$C$2:$C$3674,"spa_menu")),"")</f>
        <v/>
      </c>
      <c r="J96" s="0" t="n">
        <f aca="false">IFERROR(IF(_xlfn.MAXIFS(Documents!$E$2:$E$3674,Documents!$A$2:$A$3674,$A96,Documents!$C$2:$C$3674,"dining_menu")=0,"",_xlfn.MAXIFS(Documents!$E$2:$E$3674,Documents!$A$2:$A$3674,$A96,Documents!$C$2:$C$3674,"dining_menu")),"")</f>
        <v>2026</v>
      </c>
      <c r="K96" s="0" t="n">
        <f aca="false">IFERROR(IF(_xlfn.MAXIFS(Documents!$E$2:$E$3674,Documents!$A$2:$A$3674,$A96,Documents!$C$2:$C$3674,"dive_prices")=0,"",_xlfn.MAXIFS(Documents!$E$2:$E$3674,Documents!$A$2:$A$3674,$A96,Documents!$C$2:$C$3674,"dive_prices")),"")</f>
        <v>2026</v>
      </c>
      <c r="L96" s="0" t="str">
        <f aca="false">IFERROR(IF(_xlfn.MAXIFS(Documents!$E$2:$E$3674,Documents!$A$2:$A$3674,$A96,Documents!$C$2:$C$3674,"excursions")=0,"",_xlfn.MAXIFS(Documents!$E$2:$E$3674,Documents!$A$2:$A$3674,$A96,Documents!$C$2:$C$3674,"excursions")),"")</f>
        <v/>
      </c>
      <c r="M96" s="0" t="str">
        <f aca="false">IFERROR(IF(_xlfn.MAXIFS(Documents!$E$2:$E$3674,Documents!$A$2:$A$3674,$A96,Documents!$C$2:$C$3674,"kids")=0,"",_xlfn.MAXIFS(Documents!$E$2:$E$3674,Documents!$A$2:$A$3674,$A96,Documents!$C$2:$C$3674,"kids")),"")</f>
        <v/>
      </c>
      <c r="N96" s="0" t="str">
        <f aca="false">IFERROR(IF(_xlfn.MAXIFS(Documents!$E$2:$E$3674,Documents!$A$2:$A$3674,$A96,Documents!$C$2:$C$3674,"villa_plans")=0,"",_xlfn.MAXIFS(Documents!$E$2:$E$3674,Documents!$A$2:$A$3674,$A96,Documents!$C$2:$C$3674,"villa_plans")),"")</f>
        <v/>
      </c>
      <c r="O96" s="0" t="str">
        <f aca="false">IFERROR(IF(_xlfn.MAXIFS(Documents!$E$2:$E$3674,Documents!$A$2:$A$3674,$A96,Documents!$C$2:$C$3674,"all_inclusive")=0,"",_xlfn.MAXIFS(Documents!$E$2:$E$3674,Documents!$A$2:$A$3674,$A96,Documents!$C$2:$C$3674,"all_inclusive")),"")</f>
        <v/>
      </c>
      <c r="P96" s="0" t="str">
        <f aca="false">IFERROR(IF(_xlfn.MAXIFS(Documents!$E$2:$E$3674,Documents!$A$2:$A$3674,$A96,Documents!$C$2:$C$3674,"sustainability")=0,"",_xlfn.MAXIFS(Documents!$E$2:$E$3674,Documents!$A$2:$A$3674,$A96,Documents!$C$2:$C$3674,"sustainability")),"")</f>
        <v/>
      </c>
      <c r="Q96" s="0" t="str">
        <f aca="false">IFERROR(IF(_xlfn.MAXIFS(Documents!$E$2:$E$3674,Documents!$A$2:$A$3674,$A96,Documents!$C$2:$C$3674,"calendar")=0,"",_xlfn.MAXIFS(Documents!$E$2:$E$3674,Documents!$A$2:$A$3674,$A96,Documents!$C$2:$C$3674,"calendar")),"")</f>
        <v/>
      </c>
      <c r="R96" s="0" t="str">
        <f aca="false">IFERROR(IF(_xlfn.MAXIFS(Documents!$E$2:$E$3674,Documents!$A$2:$A$3674,$A96,Documents!$C$2:$C$3674,"brochure")=0,"",_xlfn.MAXIFS(Documents!$E$2:$E$3674,Documents!$A$2:$A$3674,$A96,Documents!$C$2:$C$3674,"brochure")),"")</f>
        <v/>
      </c>
      <c r="S96" s="0" t="str">
        <f aca="false">IFERROR(IF(_xlfn.MAXIFS(Documents!$E$2:$E$3674,Documents!$A$2:$A$3674,$A96,Documents!$C$2:$C$3674,"press_kit")=0,"",_xlfn.MAXIFS(Documents!$E$2:$E$3674,Documents!$A$2:$A$3674,$A96,Documents!$C$2:$C$3674,"press_kit")),"")</f>
        <v/>
      </c>
      <c r="T96" s="0" t="str">
        <f aca="false">IFERROR(IF(_xlfn.MAXIFS(Documents!$E$2:$E$3674,Documents!$A$2:$A$3674,$A96,Documents!$C$2:$C$3674,"other")=0,"",_xlfn.MAXIFS(Documents!$E$2:$E$3674,Documents!$A$2:$A$3674,$A96,Documents!$C$2:$C$3674,"other")),"")</f>
        <v/>
      </c>
      <c r="U96" s="0" t="str">
        <f aca="false">IFERROR(IF(_xlfn.MAXIFS(Documents!$E$2:$E$3674,Documents!$A$2:$A$3674,$A96,Documents!$C$2:$C$3674,"obsolete")=0,"",_xlfn.MAXIFS(Documents!$E$2:$E$3674,Documents!$A$2:$A$3674,$A96,Documents!$C$2:$C$3674,"obsolete")),"")</f>
        <v/>
      </c>
      <c r="V96" s="0" t="n">
        <f aca="false">COUNTIFS(Documents!$A$2:$A$3674,$A96)</f>
        <v>9</v>
      </c>
      <c r="W96" s="0" t="n">
        <f aca="false">COUNTIFS(Documents!$A$2:$A$3674,$A96,Documents!$R$2:$R$3674,"current")</f>
        <v>5</v>
      </c>
      <c r="X96" s="0" t="str">
        <f aca="false">HYPERLINK("https://www.neoscapesmaldives.com/wp-content/uploads/Malahini-Kuda-Bandos-E-factsheet_2017.pdf","2017_Malahini-Kuda-Bandos-E-factsheet_20")</f>
        <v>2017_Malahini-Kuda-Bandos-E-factsheet_20</v>
      </c>
      <c r="Y96" s="0" t="s">
        <v>36</v>
      </c>
      <c r="Z96" s="0" t="s">
        <v>149</v>
      </c>
    </row>
    <row r="97" customFormat="false" ht="15" hidden="false" customHeight="false" outlineLevel="0" collapsed="false">
      <c r="A97" s="0" t="n">
        <v>96</v>
      </c>
      <c r="B97" s="0" t="s">
        <v>150</v>
      </c>
      <c r="C97" s="0" t="s">
        <v>39</v>
      </c>
      <c r="D97" s="0" t="n">
        <f aca="false">IFERROR(IF(_xlfn.MAXIFS(Documents!$E$2:$E$3674,Documents!$A$2:$A$3674,$A97,Documents!$C$2:$C$3674,"factsheet")=0,"",_xlfn.MAXIFS(Documents!$E$2:$E$3674,Documents!$A$2:$A$3674,$A97,Documents!$C$2:$C$3674,"factsheet")),"")</f>
        <v>2024</v>
      </c>
      <c r="E97" s="0" t="str">
        <f aca="false">IFERROR(IF(_xlfn.MAXIFS(Documents!$E$2:$E$3674,Documents!$A$2:$A$3674,$A97,Documents!$C$2:$C$3674,"wedding")=0,"",_xlfn.MAXIFS(Documents!$E$2:$E$3674,Documents!$A$2:$A$3674,$A97,Documents!$C$2:$C$3674,"wedding")),"")</f>
        <v/>
      </c>
      <c r="F97" s="0" t="n">
        <f aca="false">IFERROR(IF(_xlfn.MAXIFS(Documents!$E$2:$E$3674,Documents!$A$2:$A$3674,$A97,Documents!$C$2:$C$3674,"events")=0,"",_xlfn.MAXIFS(Documents!$E$2:$E$3674,Documents!$A$2:$A$3674,$A97,Documents!$C$2:$C$3674,"events")),"")</f>
        <v>2022</v>
      </c>
      <c r="G97" s="0" t="n">
        <f aca="false">IFERROR(IF(_xlfn.MAXIFS(Documents!$E$2:$E$3674,Documents!$A$2:$A$3674,$A97,Documents!$C$2:$C$3674,"map")=0,"",_xlfn.MAXIFS(Documents!$E$2:$E$3674,Documents!$A$2:$A$3674,$A97,Documents!$C$2:$C$3674,"map")),"")</f>
        <v>2021</v>
      </c>
      <c r="H97" s="0" t="str">
        <f aca="false">IFERROR(IF(_xlfn.MAXIFS(Documents!$E$2:$E$3674,Documents!$A$2:$A$3674,$A97,Documents!$C$2:$C$3674,"dive_map")=0,"",_xlfn.MAXIFS(Documents!$E$2:$E$3674,Documents!$A$2:$A$3674,$A97,Documents!$C$2:$C$3674,"dive_map")),"")</f>
        <v/>
      </c>
      <c r="I97" s="0" t="n">
        <f aca="false">IFERROR(IF(_xlfn.MAXIFS(Documents!$E$2:$E$3674,Documents!$A$2:$A$3674,$A97,Documents!$C$2:$C$3674,"spa_menu")=0,"",_xlfn.MAXIFS(Documents!$E$2:$E$3674,Documents!$A$2:$A$3674,$A97,Documents!$C$2:$C$3674,"spa_menu")),"")</f>
        <v>2026</v>
      </c>
      <c r="J97" s="0" t="str">
        <f aca="false">IFERROR(IF(_xlfn.MAXIFS(Documents!$E$2:$E$3674,Documents!$A$2:$A$3674,$A97,Documents!$C$2:$C$3674,"dining_menu")=0,"",_xlfn.MAXIFS(Documents!$E$2:$E$3674,Documents!$A$2:$A$3674,$A97,Documents!$C$2:$C$3674,"dining_menu")),"")</f>
        <v/>
      </c>
      <c r="K97" s="0" t="str">
        <f aca="false">IFERROR(IF(_xlfn.MAXIFS(Documents!$E$2:$E$3674,Documents!$A$2:$A$3674,$A97,Documents!$C$2:$C$3674,"dive_prices")=0,"",_xlfn.MAXIFS(Documents!$E$2:$E$3674,Documents!$A$2:$A$3674,$A97,Documents!$C$2:$C$3674,"dive_prices")),"")</f>
        <v/>
      </c>
      <c r="L97" s="0" t="n">
        <f aca="false">IFERROR(IF(_xlfn.MAXIFS(Documents!$E$2:$E$3674,Documents!$A$2:$A$3674,$A97,Documents!$C$2:$C$3674,"excursions")=0,"",_xlfn.MAXIFS(Documents!$E$2:$E$3674,Documents!$A$2:$A$3674,$A97,Documents!$C$2:$C$3674,"excursions")),"")</f>
        <v>2026</v>
      </c>
      <c r="M97" s="0" t="str">
        <f aca="false">IFERROR(IF(_xlfn.MAXIFS(Documents!$E$2:$E$3674,Documents!$A$2:$A$3674,$A97,Documents!$C$2:$C$3674,"kids")=0,"",_xlfn.MAXIFS(Documents!$E$2:$E$3674,Documents!$A$2:$A$3674,$A97,Documents!$C$2:$C$3674,"kids")),"")</f>
        <v/>
      </c>
      <c r="N97" s="0" t="n">
        <f aca="false">IFERROR(IF(_xlfn.MAXIFS(Documents!$E$2:$E$3674,Documents!$A$2:$A$3674,$A97,Documents!$C$2:$C$3674,"villa_plans")=0,"",_xlfn.MAXIFS(Documents!$E$2:$E$3674,Documents!$A$2:$A$3674,$A97,Documents!$C$2:$C$3674,"villa_plans")),"")</f>
        <v>2021</v>
      </c>
      <c r="O97" s="0" t="n">
        <f aca="false">IFERROR(IF(_xlfn.MAXIFS(Documents!$E$2:$E$3674,Documents!$A$2:$A$3674,$A97,Documents!$C$2:$C$3674,"all_inclusive")=0,"",_xlfn.MAXIFS(Documents!$E$2:$E$3674,Documents!$A$2:$A$3674,$A97,Documents!$C$2:$C$3674,"all_inclusive")),"")</f>
        <v>2019</v>
      </c>
      <c r="P97" s="0" t="str">
        <f aca="false">IFERROR(IF(_xlfn.MAXIFS(Documents!$E$2:$E$3674,Documents!$A$2:$A$3674,$A97,Documents!$C$2:$C$3674,"sustainability")=0,"",_xlfn.MAXIFS(Documents!$E$2:$E$3674,Documents!$A$2:$A$3674,$A97,Documents!$C$2:$C$3674,"sustainability")),"")</f>
        <v/>
      </c>
      <c r="Q97" s="0" t="str">
        <f aca="false">IFERROR(IF(_xlfn.MAXIFS(Documents!$E$2:$E$3674,Documents!$A$2:$A$3674,$A97,Documents!$C$2:$C$3674,"calendar")=0,"",_xlfn.MAXIFS(Documents!$E$2:$E$3674,Documents!$A$2:$A$3674,$A97,Documents!$C$2:$C$3674,"calendar")),"")</f>
        <v/>
      </c>
      <c r="R97" s="0" t="n">
        <f aca="false">IFERROR(IF(_xlfn.MAXIFS(Documents!$E$2:$E$3674,Documents!$A$2:$A$3674,$A97,Documents!$C$2:$C$3674,"brochure")=0,"",_xlfn.MAXIFS(Documents!$E$2:$E$3674,Documents!$A$2:$A$3674,$A97,Documents!$C$2:$C$3674,"brochure")),"")</f>
        <v>2025</v>
      </c>
      <c r="S97" s="0" t="str">
        <f aca="false">IFERROR(IF(_xlfn.MAXIFS(Documents!$E$2:$E$3674,Documents!$A$2:$A$3674,$A97,Documents!$C$2:$C$3674,"press_kit")=0,"",_xlfn.MAXIFS(Documents!$E$2:$E$3674,Documents!$A$2:$A$3674,$A97,Documents!$C$2:$C$3674,"press_kit")),"")</f>
        <v/>
      </c>
      <c r="T97" s="0" t="n">
        <f aca="false">IFERROR(IF(_xlfn.MAXIFS(Documents!$E$2:$E$3674,Documents!$A$2:$A$3674,$A97,Documents!$C$2:$C$3674,"other")=0,"",_xlfn.MAXIFS(Documents!$E$2:$E$3674,Documents!$A$2:$A$3674,$A97,Documents!$C$2:$C$3674,"other")),"")</f>
        <v>2018</v>
      </c>
      <c r="U97" s="0" t="str">
        <f aca="false">IFERROR(IF(_xlfn.MAXIFS(Documents!$E$2:$E$3674,Documents!$A$2:$A$3674,$A97,Documents!$C$2:$C$3674,"obsolete")=0,"",_xlfn.MAXIFS(Documents!$E$2:$E$3674,Documents!$A$2:$A$3674,$A97,Documents!$C$2:$C$3674,"obsolete")),"")</f>
        <v/>
      </c>
      <c r="V97" s="0" t="n">
        <f aca="false">COUNTIFS(Documents!$A$2:$A$3674,$A97)</f>
        <v>22</v>
      </c>
      <c r="W97" s="0" t="n">
        <f aca="false">COUNTIFS(Documents!$A$2:$A$3674,$A97,Documents!$R$2:$R$3674,"current")</f>
        <v>3</v>
      </c>
      <c r="X97" s="0" t="str">
        <f aca="false">HYPERLINK("https://www.neoscapesmaldives.com/wp-content/uploads/DHMVIH-Fact-Sheet.pdf","2024_DHMVIH-Fact-Sheet.pdf")</f>
        <v>2024_DHMVIH-Fact-Sheet.pdf</v>
      </c>
      <c r="Y97" s="0" t="s">
        <v>92</v>
      </c>
      <c r="Z97" s="0" t="s">
        <v>151</v>
      </c>
    </row>
    <row r="98" customFormat="false" ht="15" hidden="false" customHeight="false" outlineLevel="0" collapsed="false">
      <c r="A98" s="0" t="n">
        <v>97</v>
      </c>
      <c r="B98" s="0" t="s">
        <v>152</v>
      </c>
      <c r="C98" s="0" t="s">
        <v>32</v>
      </c>
      <c r="D98" s="0" t="n">
        <f aca="false">IFERROR(IF(_xlfn.MAXIFS(Documents!$E$2:$E$3674,Documents!$A$2:$A$3674,$A98,Documents!$C$2:$C$3674,"factsheet")=0,"",_xlfn.MAXIFS(Documents!$E$2:$E$3674,Documents!$A$2:$A$3674,$A98,Documents!$C$2:$C$3674,"factsheet")),"")</f>
        <v>2024</v>
      </c>
      <c r="E98" s="0" t="str">
        <f aca="false">IFERROR(IF(_xlfn.MAXIFS(Documents!$E$2:$E$3674,Documents!$A$2:$A$3674,$A98,Documents!$C$2:$C$3674,"wedding")=0,"",_xlfn.MAXIFS(Documents!$E$2:$E$3674,Documents!$A$2:$A$3674,$A98,Documents!$C$2:$C$3674,"wedding")),"")</f>
        <v/>
      </c>
      <c r="F98" s="0" t="n">
        <f aca="false">IFERROR(IF(_xlfn.MAXIFS(Documents!$E$2:$E$3674,Documents!$A$2:$A$3674,$A98,Documents!$C$2:$C$3674,"events")=0,"",_xlfn.MAXIFS(Documents!$E$2:$E$3674,Documents!$A$2:$A$3674,$A98,Documents!$C$2:$C$3674,"events")),"")</f>
        <v>2022</v>
      </c>
      <c r="G98" s="0" t="n">
        <f aca="false">IFERROR(IF(_xlfn.MAXIFS(Documents!$E$2:$E$3674,Documents!$A$2:$A$3674,$A98,Documents!$C$2:$C$3674,"map")=0,"",_xlfn.MAXIFS(Documents!$E$2:$E$3674,Documents!$A$2:$A$3674,$A98,Documents!$C$2:$C$3674,"map")),"")</f>
        <v>2021</v>
      </c>
      <c r="H98" s="0" t="str">
        <f aca="false">IFERROR(IF(_xlfn.MAXIFS(Documents!$E$2:$E$3674,Documents!$A$2:$A$3674,$A98,Documents!$C$2:$C$3674,"dive_map")=0,"",_xlfn.MAXIFS(Documents!$E$2:$E$3674,Documents!$A$2:$A$3674,$A98,Documents!$C$2:$C$3674,"dive_map")),"")</f>
        <v/>
      </c>
      <c r="I98" s="0" t="n">
        <f aca="false">IFERROR(IF(_xlfn.MAXIFS(Documents!$E$2:$E$3674,Documents!$A$2:$A$3674,$A98,Documents!$C$2:$C$3674,"spa_menu")=0,"",_xlfn.MAXIFS(Documents!$E$2:$E$3674,Documents!$A$2:$A$3674,$A98,Documents!$C$2:$C$3674,"spa_menu")),"")</f>
        <v>2026</v>
      </c>
      <c r="J98" s="0" t="str">
        <f aca="false">IFERROR(IF(_xlfn.MAXIFS(Documents!$E$2:$E$3674,Documents!$A$2:$A$3674,$A98,Documents!$C$2:$C$3674,"dining_menu")=0,"",_xlfn.MAXIFS(Documents!$E$2:$E$3674,Documents!$A$2:$A$3674,$A98,Documents!$C$2:$C$3674,"dining_menu")),"")</f>
        <v/>
      </c>
      <c r="K98" s="0" t="str">
        <f aca="false">IFERROR(IF(_xlfn.MAXIFS(Documents!$E$2:$E$3674,Documents!$A$2:$A$3674,$A98,Documents!$C$2:$C$3674,"dive_prices")=0,"",_xlfn.MAXIFS(Documents!$E$2:$E$3674,Documents!$A$2:$A$3674,$A98,Documents!$C$2:$C$3674,"dive_prices")),"")</f>
        <v/>
      </c>
      <c r="L98" s="0" t="n">
        <f aca="false">IFERROR(IF(_xlfn.MAXIFS(Documents!$E$2:$E$3674,Documents!$A$2:$A$3674,$A98,Documents!$C$2:$C$3674,"excursions")=0,"",_xlfn.MAXIFS(Documents!$E$2:$E$3674,Documents!$A$2:$A$3674,$A98,Documents!$C$2:$C$3674,"excursions")),"")</f>
        <v>2026</v>
      </c>
      <c r="M98" s="0" t="n">
        <f aca="false">IFERROR(IF(_xlfn.MAXIFS(Documents!$E$2:$E$3674,Documents!$A$2:$A$3674,$A98,Documents!$C$2:$C$3674,"kids")=0,"",_xlfn.MAXIFS(Documents!$E$2:$E$3674,Documents!$A$2:$A$3674,$A98,Documents!$C$2:$C$3674,"kids")),"")</f>
        <v>2023</v>
      </c>
      <c r="N98" s="0" t="n">
        <f aca="false">IFERROR(IF(_xlfn.MAXIFS(Documents!$E$2:$E$3674,Documents!$A$2:$A$3674,$A98,Documents!$C$2:$C$3674,"villa_plans")=0,"",_xlfn.MAXIFS(Documents!$E$2:$E$3674,Documents!$A$2:$A$3674,$A98,Documents!$C$2:$C$3674,"villa_plans")),"")</f>
        <v>2022</v>
      </c>
      <c r="O98" s="0" t="n">
        <f aca="false">IFERROR(IF(_xlfn.MAXIFS(Documents!$E$2:$E$3674,Documents!$A$2:$A$3674,$A98,Documents!$C$2:$C$3674,"all_inclusive")=0,"",_xlfn.MAXIFS(Documents!$E$2:$E$3674,Documents!$A$2:$A$3674,$A98,Documents!$C$2:$C$3674,"all_inclusive")),"")</f>
        <v>2019</v>
      </c>
      <c r="P98" s="0" t="str">
        <f aca="false">IFERROR(IF(_xlfn.MAXIFS(Documents!$E$2:$E$3674,Documents!$A$2:$A$3674,$A98,Documents!$C$2:$C$3674,"sustainability")=0,"",_xlfn.MAXIFS(Documents!$E$2:$E$3674,Documents!$A$2:$A$3674,$A98,Documents!$C$2:$C$3674,"sustainability")),"")</f>
        <v/>
      </c>
      <c r="Q98" s="0" t="str">
        <f aca="false">IFERROR(IF(_xlfn.MAXIFS(Documents!$E$2:$E$3674,Documents!$A$2:$A$3674,$A98,Documents!$C$2:$C$3674,"calendar")=0,"",_xlfn.MAXIFS(Documents!$E$2:$E$3674,Documents!$A$2:$A$3674,$A98,Documents!$C$2:$C$3674,"calendar")),"")</f>
        <v/>
      </c>
      <c r="R98" s="0" t="n">
        <f aca="false">IFERROR(IF(_xlfn.MAXIFS(Documents!$E$2:$E$3674,Documents!$A$2:$A$3674,$A98,Documents!$C$2:$C$3674,"brochure")=0,"",_xlfn.MAXIFS(Documents!$E$2:$E$3674,Documents!$A$2:$A$3674,$A98,Documents!$C$2:$C$3674,"brochure")),"")</f>
        <v>2025</v>
      </c>
      <c r="S98" s="0" t="str">
        <f aca="false">IFERROR(IF(_xlfn.MAXIFS(Documents!$E$2:$E$3674,Documents!$A$2:$A$3674,$A98,Documents!$C$2:$C$3674,"press_kit")=0,"",_xlfn.MAXIFS(Documents!$E$2:$E$3674,Documents!$A$2:$A$3674,$A98,Documents!$C$2:$C$3674,"press_kit")),"")</f>
        <v/>
      </c>
      <c r="T98" s="0" t="n">
        <f aca="false">IFERROR(IF(_xlfn.MAXIFS(Documents!$E$2:$E$3674,Documents!$A$2:$A$3674,$A98,Documents!$C$2:$C$3674,"other")=0,"",_xlfn.MAXIFS(Documents!$E$2:$E$3674,Documents!$A$2:$A$3674,$A98,Documents!$C$2:$C$3674,"other")),"")</f>
        <v>2020</v>
      </c>
      <c r="U98" s="0" t="str">
        <f aca="false">IFERROR(IF(_xlfn.MAXIFS(Documents!$E$2:$E$3674,Documents!$A$2:$A$3674,$A98,Documents!$C$2:$C$3674,"obsolete")=0,"",_xlfn.MAXIFS(Documents!$E$2:$E$3674,Documents!$A$2:$A$3674,$A98,Documents!$C$2:$C$3674,"obsolete")),"")</f>
        <v/>
      </c>
      <c r="V98" s="0" t="n">
        <f aca="false">COUNTIFS(Documents!$A$2:$A$3674,$A98)</f>
        <v>34</v>
      </c>
      <c r="W98" s="0" t="n">
        <f aca="false">COUNTIFS(Documents!$A$2:$A$3674,$A98,Documents!$R$2:$R$3674,"current")</f>
        <v>3</v>
      </c>
      <c r="X98" s="0" t="str">
        <f aca="false">HYPERLINK("https://www.neoscapesmaldives.com/wp-content/uploads/Fact-Sheet-Angsana-Velavaru.pdf","2024_Fact-Sheet-Angsana-Velavaru.pdf")</f>
        <v>2024_Fact-Sheet-Angsana-Velavaru.pdf</v>
      </c>
      <c r="Y98" s="0" t="s">
        <v>92</v>
      </c>
    </row>
    <row r="99" customFormat="false" ht="15" hidden="false" customHeight="false" outlineLevel="0" collapsed="false">
      <c r="A99" s="0" t="n">
        <v>98</v>
      </c>
      <c r="B99" s="0" t="s">
        <v>153</v>
      </c>
      <c r="C99" s="0" t="s">
        <v>32</v>
      </c>
      <c r="D99" s="0" t="str">
        <f aca="false">IFERROR(IF(_xlfn.MAXIFS(Documents!$E$2:$E$3674,Documents!$A$2:$A$3674,$A99,Documents!$C$2:$C$3674,"factsheet")=0,"",_xlfn.MAXIFS(Documents!$E$2:$E$3674,Documents!$A$2:$A$3674,$A99,Documents!$C$2:$C$3674,"factsheet")),"")</f>
        <v/>
      </c>
      <c r="E99" s="0" t="str">
        <f aca="false">IFERROR(IF(_xlfn.MAXIFS(Documents!$E$2:$E$3674,Documents!$A$2:$A$3674,$A99,Documents!$C$2:$C$3674,"wedding")=0,"",_xlfn.MAXIFS(Documents!$E$2:$E$3674,Documents!$A$2:$A$3674,$A99,Documents!$C$2:$C$3674,"wedding")),"")</f>
        <v/>
      </c>
      <c r="F99" s="0" t="str">
        <f aca="false">IFERROR(IF(_xlfn.MAXIFS(Documents!$E$2:$E$3674,Documents!$A$2:$A$3674,$A99,Documents!$C$2:$C$3674,"events")=0,"",_xlfn.MAXIFS(Documents!$E$2:$E$3674,Documents!$A$2:$A$3674,$A99,Documents!$C$2:$C$3674,"events")),"")</f>
        <v/>
      </c>
      <c r="G99" s="0" t="str">
        <f aca="false">IFERROR(IF(_xlfn.MAXIFS(Documents!$E$2:$E$3674,Documents!$A$2:$A$3674,$A99,Documents!$C$2:$C$3674,"map")=0,"",_xlfn.MAXIFS(Documents!$E$2:$E$3674,Documents!$A$2:$A$3674,$A99,Documents!$C$2:$C$3674,"map")),"")</f>
        <v/>
      </c>
      <c r="H99" s="0" t="str">
        <f aca="false">IFERROR(IF(_xlfn.MAXIFS(Documents!$E$2:$E$3674,Documents!$A$2:$A$3674,$A99,Documents!$C$2:$C$3674,"dive_map")=0,"",_xlfn.MAXIFS(Documents!$E$2:$E$3674,Documents!$A$2:$A$3674,$A99,Documents!$C$2:$C$3674,"dive_map")),"")</f>
        <v/>
      </c>
      <c r="I99" s="0" t="n">
        <f aca="false">IFERROR(IF(_xlfn.MAXIFS(Documents!$E$2:$E$3674,Documents!$A$2:$A$3674,$A99,Documents!$C$2:$C$3674,"spa_menu")=0,"",_xlfn.MAXIFS(Documents!$E$2:$E$3674,Documents!$A$2:$A$3674,$A99,Documents!$C$2:$C$3674,"spa_menu")),"")</f>
        <v>2026</v>
      </c>
      <c r="J99" s="0" t="n">
        <f aca="false">IFERROR(IF(_xlfn.MAXIFS(Documents!$E$2:$E$3674,Documents!$A$2:$A$3674,$A99,Documents!$C$2:$C$3674,"dining_menu")=0,"",_xlfn.MAXIFS(Documents!$E$2:$E$3674,Documents!$A$2:$A$3674,$A99,Documents!$C$2:$C$3674,"dining_menu")),"")</f>
        <v>2026</v>
      </c>
      <c r="K99" s="0" t="str">
        <f aca="false">IFERROR(IF(_xlfn.MAXIFS(Documents!$E$2:$E$3674,Documents!$A$2:$A$3674,$A99,Documents!$C$2:$C$3674,"dive_prices")=0,"",_xlfn.MAXIFS(Documents!$E$2:$E$3674,Documents!$A$2:$A$3674,$A99,Documents!$C$2:$C$3674,"dive_prices")),"")</f>
        <v/>
      </c>
      <c r="L99" s="0" t="str">
        <f aca="false">IFERROR(IF(_xlfn.MAXIFS(Documents!$E$2:$E$3674,Documents!$A$2:$A$3674,$A99,Documents!$C$2:$C$3674,"excursions")=0,"",_xlfn.MAXIFS(Documents!$E$2:$E$3674,Documents!$A$2:$A$3674,$A99,Documents!$C$2:$C$3674,"excursions")),"")</f>
        <v/>
      </c>
      <c r="M99" s="0" t="str">
        <f aca="false">IFERROR(IF(_xlfn.MAXIFS(Documents!$E$2:$E$3674,Documents!$A$2:$A$3674,$A99,Documents!$C$2:$C$3674,"kids")=0,"",_xlfn.MAXIFS(Documents!$E$2:$E$3674,Documents!$A$2:$A$3674,$A99,Documents!$C$2:$C$3674,"kids")),"")</f>
        <v/>
      </c>
      <c r="N99" s="0" t="str">
        <f aca="false">IFERROR(IF(_xlfn.MAXIFS(Documents!$E$2:$E$3674,Documents!$A$2:$A$3674,$A99,Documents!$C$2:$C$3674,"villa_plans")=0,"",_xlfn.MAXIFS(Documents!$E$2:$E$3674,Documents!$A$2:$A$3674,$A99,Documents!$C$2:$C$3674,"villa_plans")),"")</f>
        <v/>
      </c>
      <c r="O99" s="0" t="str">
        <f aca="false">IFERROR(IF(_xlfn.MAXIFS(Documents!$E$2:$E$3674,Documents!$A$2:$A$3674,$A99,Documents!$C$2:$C$3674,"all_inclusive")=0,"",_xlfn.MAXIFS(Documents!$E$2:$E$3674,Documents!$A$2:$A$3674,$A99,Documents!$C$2:$C$3674,"all_inclusive")),"")</f>
        <v/>
      </c>
      <c r="P99" s="0" t="str">
        <f aca="false">IFERROR(IF(_xlfn.MAXIFS(Documents!$E$2:$E$3674,Documents!$A$2:$A$3674,$A99,Documents!$C$2:$C$3674,"sustainability")=0,"",_xlfn.MAXIFS(Documents!$E$2:$E$3674,Documents!$A$2:$A$3674,$A99,Documents!$C$2:$C$3674,"sustainability")),"")</f>
        <v/>
      </c>
      <c r="Q99" s="0" t="str">
        <f aca="false">IFERROR(IF(_xlfn.MAXIFS(Documents!$E$2:$E$3674,Documents!$A$2:$A$3674,$A99,Documents!$C$2:$C$3674,"calendar")=0,"",_xlfn.MAXIFS(Documents!$E$2:$E$3674,Documents!$A$2:$A$3674,$A99,Documents!$C$2:$C$3674,"calendar")),"")</f>
        <v/>
      </c>
      <c r="R99" s="0" t="str">
        <f aca="false">IFERROR(IF(_xlfn.MAXIFS(Documents!$E$2:$E$3674,Documents!$A$2:$A$3674,$A99,Documents!$C$2:$C$3674,"brochure")=0,"",_xlfn.MAXIFS(Documents!$E$2:$E$3674,Documents!$A$2:$A$3674,$A99,Documents!$C$2:$C$3674,"brochure")),"")</f>
        <v/>
      </c>
      <c r="S99" s="0" t="str">
        <f aca="false">IFERROR(IF(_xlfn.MAXIFS(Documents!$E$2:$E$3674,Documents!$A$2:$A$3674,$A99,Documents!$C$2:$C$3674,"press_kit")=0,"",_xlfn.MAXIFS(Documents!$E$2:$E$3674,Documents!$A$2:$A$3674,$A99,Documents!$C$2:$C$3674,"press_kit")),"")</f>
        <v/>
      </c>
      <c r="T99" s="0" t="str">
        <f aca="false">IFERROR(IF(_xlfn.MAXIFS(Documents!$E$2:$E$3674,Documents!$A$2:$A$3674,$A99,Documents!$C$2:$C$3674,"other")=0,"",_xlfn.MAXIFS(Documents!$E$2:$E$3674,Documents!$A$2:$A$3674,$A99,Documents!$C$2:$C$3674,"other")),"")</f>
        <v/>
      </c>
      <c r="U99" s="0" t="str">
        <f aca="false">IFERROR(IF(_xlfn.MAXIFS(Documents!$E$2:$E$3674,Documents!$A$2:$A$3674,$A99,Documents!$C$2:$C$3674,"obsolete")=0,"",_xlfn.MAXIFS(Documents!$E$2:$E$3674,Documents!$A$2:$A$3674,$A99,Documents!$C$2:$C$3674,"obsolete")),"")</f>
        <v/>
      </c>
      <c r="V99" s="0" t="n">
        <f aca="false">COUNTIFS(Documents!$A$2:$A$3674,$A99)</f>
        <v>6</v>
      </c>
      <c r="W99" s="0" t="n">
        <f aca="false">COUNTIFS(Documents!$A$2:$A$3674,$A99,Documents!$R$2:$R$3674,"current")</f>
        <v>2</v>
      </c>
      <c r="Y99" s="0" t="s">
        <v>28</v>
      </c>
    </row>
    <row r="100" customFormat="false" ht="15" hidden="false" customHeight="false" outlineLevel="0" collapsed="false">
      <c r="A100" s="0" t="n">
        <v>99</v>
      </c>
      <c r="B100" s="0" t="s">
        <v>154</v>
      </c>
      <c r="C100" s="0" t="s">
        <v>32</v>
      </c>
      <c r="D100" s="0" t="n">
        <f aca="false">IFERROR(IF(_xlfn.MAXIFS(Documents!$E$2:$E$3674,Documents!$A$2:$A$3674,$A100,Documents!$C$2:$C$3674,"factsheet")=0,"",_xlfn.MAXIFS(Documents!$E$2:$E$3674,Documents!$A$2:$A$3674,$A100,Documents!$C$2:$C$3674,"factsheet")),"")</f>
        <v>2025</v>
      </c>
      <c r="E100" s="0" t="n">
        <f aca="false">IFERROR(IF(_xlfn.MAXIFS(Documents!$E$2:$E$3674,Documents!$A$2:$A$3674,$A100,Documents!$C$2:$C$3674,"wedding")=0,"",_xlfn.MAXIFS(Documents!$E$2:$E$3674,Documents!$A$2:$A$3674,$A100,Documents!$C$2:$C$3674,"wedding")),"")</f>
        <v>2025</v>
      </c>
      <c r="F100" s="0" t="str">
        <f aca="false">IFERROR(IF(_xlfn.MAXIFS(Documents!$E$2:$E$3674,Documents!$A$2:$A$3674,$A100,Documents!$C$2:$C$3674,"events")=0,"",_xlfn.MAXIFS(Documents!$E$2:$E$3674,Documents!$A$2:$A$3674,$A100,Documents!$C$2:$C$3674,"events")),"")</f>
        <v/>
      </c>
      <c r="G100" s="0" t="n">
        <f aca="false">IFERROR(IF(_xlfn.MAXIFS(Documents!$E$2:$E$3674,Documents!$A$2:$A$3674,$A100,Documents!$C$2:$C$3674,"map")=0,"",_xlfn.MAXIFS(Documents!$E$2:$E$3674,Documents!$A$2:$A$3674,$A100,Documents!$C$2:$C$3674,"map")),"")</f>
        <v>2026</v>
      </c>
      <c r="H100" s="0" t="str">
        <f aca="false">IFERROR(IF(_xlfn.MAXIFS(Documents!$E$2:$E$3674,Documents!$A$2:$A$3674,$A100,Documents!$C$2:$C$3674,"dive_map")=0,"",_xlfn.MAXIFS(Documents!$E$2:$E$3674,Documents!$A$2:$A$3674,$A100,Documents!$C$2:$C$3674,"dive_map")),"")</f>
        <v/>
      </c>
      <c r="I100" s="0" t="n">
        <f aca="false">IFERROR(IF(_xlfn.MAXIFS(Documents!$E$2:$E$3674,Documents!$A$2:$A$3674,$A100,Documents!$C$2:$C$3674,"spa_menu")=0,"",_xlfn.MAXIFS(Documents!$E$2:$E$3674,Documents!$A$2:$A$3674,$A100,Documents!$C$2:$C$3674,"spa_menu")),"")</f>
        <v>2025</v>
      </c>
      <c r="J100" s="0" t="n">
        <f aca="false">IFERROR(IF(_xlfn.MAXIFS(Documents!$E$2:$E$3674,Documents!$A$2:$A$3674,$A100,Documents!$C$2:$C$3674,"dining_menu")=0,"",_xlfn.MAXIFS(Documents!$E$2:$E$3674,Documents!$A$2:$A$3674,$A100,Documents!$C$2:$C$3674,"dining_menu")),"")</f>
        <v>2026</v>
      </c>
      <c r="K100" s="0" t="n">
        <f aca="false">IFERROR(IF(_xlfn.MAXIFS(Documents!$E$2:$E$3674,Documents!$A$2:$A$3674,$A100,Documents!$C$2:$C$3674,"dive_prices")=0,"",_xlfn.MAXIFS(Documents!$E$2:$E$3674,Documents!$A$2:$A$3674,$A100,Documents!$C$2:$C$3674,"dive_prices")),"")</f>
        <v>2025</v>
      </c>
      <c r="L100" s="0" t="n">
        <f aca="false">IFERROR(IF(_xlfn.MAXIFS(Documents!$E$2:$E$3674,Documents!$A$2:$A$3674,$A100,Documents!$C$2:$C$3674,"excursions")=0,"",_xlfn.MAXIFS(Documents!$E$2:$E$3674,Documents!$A$2:$A$3674,$A100,Documents!$C$2:$C$3674,"excursions")),"")</f>
        <v>2025</v>
      </c>
      <c r="M100" s="0" t="n">
        <f aca="false">IFERROR(IF(_xlfn.MAXIFS(Documents!$E$2:$E$3674,Documents!$A$2:$A$3674,$A100,Documents!$C$2:$C$3674,"kids")=0,"",_xlfn.MAXIFS(Documents!$E$2:$E$3674,Documents!$A$2:$A$3674,$A100,Documents!$C$2:$C$3674,"kids")),"")</f>
        <v>2025</v>
      </c>
      <c r="N100" s="0" t="str">
        <f aca="false">IFERROR(IF(_xlfn.MAXIFS(Documents!$E$2:$E$3674,Documents!$A$2:$A$3674,$A100,Documents!$C$2:$C$3674,"villa_plans")=0,"",_xlfn.MAXIFS(Documents!$E$2:$E$3674,Documents!$A$2:$A$3674,$A100,Documents!$C$2:$C$3674,"villa_plans")),"")</f>
        <v/>
      </c>
      <c r="O100" s="0" t="n">
        <f aca="false">IFERROR(IF(_xlfn.MAXIFS(Documents!$E$2:$E$3674,Documents!$A$2:$A$3674,$A100,Documents!$C$2:$C$3674,"all_inclusive")=0,"",_xlfn.MAXIFS(Documents!$E$2:$E$3674,Documents!$A$2:$A$3674,$A100,Documents!$C$2:$C$3674,"all_inclusive")),"")</f>
        <v>2026</v>
      </c>
      <c r="P100" s="0" t="n">
        <f aca="false">IFERROR(IF(_xlfn.MAXIFS(Documents!$E$2:$E$3674,Documents!$A$2:$A$3674,$A100,Documents!$C$2:$C$3674,"sustainability")=0,"",_xlfn.MAXIFS(Documents!$E$2:$E$3674,Documents!$A$2:$A$3674,$A100,Documents!$C$2:$C$3674,"sustainability")),"")</f>
        <v>2016</v>
      </c>
      <c r="Q100" s="0" t="n">
        <f aca="false">IFERROR(IF(_xlfn.MAXIFS(Documents!$E$2:$E$3674,Documents!$A$2:$A$3674,$A100,Documents!$C$2:$C$3674,"calendar")=0,"",_xlfn.MAXIFS(Documents!$E$2:$E$3674,Documents!$A$2:$A$3674,$A100,Documents!$C$2:$C$3674,"calendar")),"")</f>
        <v>2026</v>
      </c>
      <c r="R100" s="0" t="n">
        <f aca="false">IFERROR(IF(_xlfn.MAXIFS(Documents!$E$2:$E$3674,Documents!$A$2:$A$3674,$A100,Documents!$C$2:$C$3674,"brochure")=0,"",_xlfn.MAXIFS(Documents!$E$2:$E$3674,Documents!$A$2:$A$3674,$A100,Documents!$C$2:$C$3674,"brochure")),"")</f>
        <v>2026</v>
      </c>
      <c r="S100" s="0" t="n">
        <f aca="false">IFERROR(IF(_xlfn.MAXIFS(Documents!$E$2:$E$3674,Documents!$A$2:$A$3674,$A100,Documents!$C$2:$C$3674,"press_kit")=0,"",_xlfn.MAXIFS(Documents!$E$2:$E$3674,Documents!$A$2:$A$3674,$A100,Documents!$C$2:$C$3674,"press_kit")),"")</f>
        <v>2026</v>
      </c>
      <c r="T100" s="0" t="n">
        <f aca="false">IFERROR(IF(_xlfn.MAXIFS(Documents!$E$2:$E$3674,Documents!$A$2:$A$3674,$A100,Documents!$C$2:$C$3674,"other")=0,"",_xlfn.MAXIFS(Documents!$E$2:$E$3674,Documents!$A$2:$A$3674,$A100,Documents!$C$2:$C$3674,"other")),"")</f>
        <v>2026</v>
      </c>
      <c r="U100" s="0" t="str">
        <f aca="false">IFERROR(IF(_xlfn.MAXIFS(Documents!$E$2:$E$3674,Documents!$A$2:$A$3674,$A100,Documents!$C$2:$C$3674,"obsolete")=0,"",_xlfn.MAXIFS(Documents!$E$2:$E$3674,Documents!$A$2:$A$3674,$A100,Documents!$C$2:$C$3674,"obsolete")),"")</f>
        <v/>
      </c>
      <c r="V100" s="0" t="n">
        <f aca="false">COUNTIFS(Documents!$A$2:$A$3674,$A100)</f>
        <v>70</v>
      </c>
      <c r="W100" s="0" t="n">
        <f aca="false">COUNTIFS(Documents!$A$2:$A$3674,$A100,Documents!$R$2:$R$3674,"current")</f>
        <v>56</v>
      </c>
      <c r="X100" s="0" t="str">
        <f aca="false">HYPERLINK("https://www.conradmaldives.com/wp-content/uploads/2025/12/CMRI-Villa-Factsheet-1.pdf","2025_CMRI-Villa-Factsheet.pdf")</f>
        <v>2025_CMRI-Villa-Factsheet.pdf</v>
      </c>
      <c r="Y100" s="0" t="s">
        <v>34</v>
      </c>
    </row>
    <row r="101" customFormat="false" ht="15" hidden="false" customHeight="false" outlineLevel="0" collapsed="false">
      <c r="A101" s="0" t="n">
        <v>100</v>
      </c>
      <c r="B101" s="0" t="s">
        <v>155</v>
      </c>
      <c r="C101" s="0" t="s">
        <v>32</v>
      </c>
      <c r="D101" s="0" t="n">
        <f aca="false">IFERROR(IF(_xlfn.MAXIFS(Documents!$E$2:$E$3674,Documents!$A$2:$A$3674,$A101,Documents!$C$2:$C$3674,"factsheet")=0,"",_xlfn.MAXIFS(Documents!$E$2:$E$3674,Documents!$A$2:$A$3674,$A101,Documents!$C$2:$C$3674,"factsheet")),"")</f>
        <v>2026</v>
      </c>
      <c r="E101" s="0" t="str">
        <f aca="false">IFERROR(IF(_xlfn.MAXIFS(Documents!$E$2:$E$3674,Documents!$A$2:$A$3674,$A101,Documents!$C$2:$C$3674,"wedding")=0,"",_xlfn.MAXIFS(Documents!$E$2:$E$3674,Documents!$A$2:$A$3674,$A101,Documents!$C$2:$C$3674,"wedding")),"")</f>
        <v/>
      </c>
      <c r="F101" s="0" t="str">
        <f aca="false">IFERROR(IF(_xlfn.MAXIFS(Documents!$E$2:$E$3674,Documents!$A$2:$A$3674,$A101,Documents!$C$2:$C$3674,"events")=0,"",_xlfn.MAXIFS(Documents!$E$2:$E$3674,Documents!$A$2:$A$3674,$A101,Documents!$C$2:$C$3674,"events")),"")</f>
        <v/>
      </c>
      <c r="G101" s="0" t="str">
        <f aca="false">IFERROR(IF(_xlfn.MAXIFS(Documents!$E$2:$E$3674,Documents!$A$2:$A$3674,$A101,Documents!$C$2:$C$3674,"map")=0,"",_xlfn.MAXIFS(Documents!$E$2:$E$3674,Documents!$A$2:$A$3674,$A101,Documents!$C$2:$C$3674,"map")),"")</f>
        <v/>
      </c>
      <c r="H101" s="0" t="str">
        <f aca="false">IFERROR(IF(_xlfn.MAXIFS(Documents!$E$2:$E$3674,Documents!$A$2:$A$3674,$A101,Documents!$C$2:$C$3674,"dive_map")=0,"",_xlfn.MAXIFS(Documents!$E$2:$E$3674,Documents!$A$2:$A$3674,$A101,Documents!$C$2:$C$3674,"dive_map")),"")</f>
        <v/>
      </c>
      <c r="I101" s="0" t="str">
        <f aca="false">IFERROR(IF(_xlfn.MAXIFS(Documents!$E$2:$E$3674,Documents!$A$2:$A$3674,$A101,Documents!$C$2:$C$3674,"spa_menu")=0,"",_xlfn.MAXIFS(Documents!$E$2:$E$3674,Documents!$A$2:$A$3674,$A101,Documents!$C$2:$C$3674,"spa_menu")),"")</f>
        <v/>
      </c>
      <c r="J101" s="0" t="str">
        <f aca="false">IFERROR(IF(_xlfn.MAXIFS(Documents!$E$2:$E$3674,Documents!$A$2:$A$3674,$A101,Documents!$C$2:$C$3674,"dining_menu")=0,"",_xlfn.MAXIFS(Documents!$E$2:$E$3674,Documents!$A$2:$A$3674,$A101,Documents!$C$2:$C$3674,"dining_menu")),"")</f>
        <v/>
      </c>
      <c r="K101" s="0" t="str">
        <f aca="false">IFERROR(IF(_xlfn.MAXIFS(Documents!$E$2:$E$3674,Documents!$A$2:$A$3674,$A101,Documents!$C$2:$C$3674,"dive_prices")=0,"",_xlfn.MAXIFS(Documents!$E$2:$E$3674,Documents!$A$2:$A$3674,$A101,Documents!$C$2:$C$3674,"dive_prices")),"")</f>
        <v/>
      </c>
      <c r="L101" s="0" t="str">
        <f aca="false">IFERROR(IF(_xlfn.MAXIFS(Documents!$E$2:$E$3674,Documents!$A$2:$A$3674,$A101,Documents!$C$2:$C$3674,"excursions")=0,"",_xlfn.MAXIFS(Documents!$E$2:$E$3674,Documents!$A$2:$A$3674,$A101,Documents!$C$2:$C$3674,"excursions")),"")</f>
        <v/>
      </c>
      <c r="M101" s="0" t="str">
        <f aca="false">IFERROR(IF(_xlfn.MAXIFS(Documents!$E$2:$E$3674,Documents!$A$2:$A$3674,$A101,Documents!$C$2:$C$3674,"kids")=0,"",_xlfn.MAXIFS(Documents!$E$2:$E$3674,Documents!$A$2:$A$3674,$A101,Documents!$C$2:$C$3674,"kids")),"")</f>
        <v/>
      </c>
      <c r="N101" s="0" t="str">
        <f aca="false">IFERROR(IF(_xlfn.MAXIFS(Documents!$E$2:$E$3674,Documents!$A$2:$A$3674,$A101,Documents!$C$2:$C$3674,"villa_plans")=0,"",_xlfn.MAXIFS(Documents!$E$2:$E$3674,Documents!$A$2:$A$3674,$A101,Documents!$C$2:$C$3674,"villa_plans")),"")</f>
        <v/>
      </c>
      <c r="O101" s="0" t="n">
        <f aca="false">IFERROR(IF(_xlfn.MAXIFS(Documents!$E$2:$E$3674,Documents!$A$2:$A$3674,$A101,Documents!$C$2:$C$3674,"all_inclusive")=0,"",_xlfn.MAXIFS(Documents!$E$2:$E$3674,Documents!$A$2:$A$3674,$A101,Documents!$C$2:$C$3674,"all_inclusive")),"")</f>
        <v>2024</v>
      </c>
      <c r="P101" s="0" t="n">
        <f aca="false">IFERROR(IF(_xlfn.MAXIFS(Documents!$E$2:$E$3674,Documents!$A$2:$A$3674,$A101,Documents!$C$2:$C$3674,"sustainability")=0,"",_xlfn.MAXIFS(Documents!$E$2:$E$3674,Documents!$A$2:$A$3674,$A101,Documents!$C$2:$C$3674,"sustainability")),"")</f>
        <v>2024</v>
      </c>
      <c r="Q101" s="0" t="str">
        <f aca="false">IFERROR(IF(_xlfn.MAXIFS(Documents!$E$2:$E$3674,Documents!$A$2:$A$3674,$A101,Documents!$C$2:$C$3674,"calendar")=0,"",_xlfn.MAXIFS(Documents!$E$2:$E$3674,Documents!$A$2:$A$3674,$A101,Documents!$C$2:$C$3674,"calendar")),"")</f>
        <v/>
      </c>
      <c r="R101" s="0" t="str">
        <f aca="false">IFERROR(IF(_xlfn.MAXIFS(Documents!$E$2:$E$3674,Documents!$A$2:$A$3674,$A101,Documents!$C$2:$C$3674,"brochure")=0,"",_xlfn.MAXIFS(Documents!$E$2:$E$3674,Documents!$A$2:$A$3674,$A101,Documents!$C$2:$C$3674,"brochure")),"")</f>
        <v/>
      </c>
      <c r="S101" s="0" t="str">
        <f aca="false">IFERROR(IF(_xlfn.MAXIFS(Documents!$E$2:$E$3674,Documents!$A$2:$A$3674,$A101,Documents!$C$2:$C$3674,"press_kit")=0,"",_xlfn.MAXIFS(Documents!$E$2:$E$3674,Documents!$A$2:$A$3674,$A101,Documents!$C$2:$C$3674,"press_kit")),"")</f>
        <v/>
      </c>
      <c r="T101" s="0" t="str">
        <f aca="false">IFERROR(IF(_xlfn.MAXIFS(Documents!$E$2:$E$3674,Documents!$A$2:$A$3674,$A101,Documents!$C$2:$C$3674,"other")=0,"",_xlfn.MAXIFS(Documents!$E$2:$E$3674,Documents!$A$2:$A$3674,$A101,Documents!$C$2:$C$3674,"other")),"")</f>
        <v/>
      </c>
      <c r="U101" s="0" t="str">
        <f aca="false">IFERROR(IF(_xlfn.MAXIFS(Documents!$E$2:$E$3674,Documents!$A$2:$A$3674,$A101,Documents!$C$2:$C$3674,"obsolete")=0,"",_xlfn.MAXIFS(Documents!$E$2:$E$3674,Documents!$A$2:$A$3674,$A101,Documents!$C$2:$C$3674,"obsolete")),"")</f>
        <v/>
      </c>
      <c r="V101" s="0" t="n">
        <f aca="false">COUNTIFS(Documents!$A$2:$A$3674,$A101)</f>
        <v>3</v>
      </c>
      <c r="W101" s="0" t="n">
        <f aca="false">COUNTIFS(Documents!$A$2:$A$3674,$A101,Documents!$R$2:$R$3674,"current")</f>
        <v>1</v>
      </c>
      <c r="X101" s="0" t="str">
        <f aca="false">HYPERLINK("https://factsheets.clubmed/en-us/factsheet_kanc.pdf","2026_factsheet_kanc.pdf")</f>
        <v>2026_factsheet_kanc.pdf</v>
      </c>
      <c r="Y101" s="0" t="s">
        <v>36</v>
      </c>
      <c r="Z101" s="0" t="s">
        <v>156</v>
      </c>
    </row>
    <row r="102" customFormat="false" ht="15" hidden="false" customHeight="false" outlineLevel="0" collapsed="false">
      <c r="A102" s="0" t="n">
        <v>101</v>
      </c>
      <c r="B102" s="0" t="s">
        <v>157</v>
      </c>
      <c r="C102" s="0" t="s">
        <v>39</v>
      </c>
      <c r="D102" s="0" t="str">
        <f aca="false">IFERROR(IF(_xlfn.MAXIFS(Documents!$E$2:$E$3674,Documents!$A$2:$A$3674,$A102,Documents!$C$2:$C$3674,"factsheet")=0,"",_xlfn.MAXIFS(Documents!$E$2:$E$3674,Documents!$A$2:$A$3674,$A102,Documents!$C$2:$C$3674,"factsheet")),"")</f>
        <v/>
      </c>
      <c r="E102" s="0" t="str">
        <f aca="false">IFERROR(IF(_xlfn.MAXIFS(Documents!$E$2:$E$3674,Documents!$A$2:$A$3674,$A102,Documents!$C$2:$C$3674,"wedding")=0,"",_xlfn.MAXIFS(Documents!$E$2:$E$3674,Documents!$A$2:$A$3674,$A102,Documents!$C$2:$C$3674,"wedding")),"")</f>
        <v/>
      </c>
      <c r="F102" s="0" t="str">
        <f aca="false">IFERROR(IF(_xlfn.MAXIFS(Documents!$E$2:$E$3674,Documents!$A$2:$A$3674,$A102,Documents!$C$2:$C$3674,"events")=0,"",_xlfn.MAXIFS(Documents!$E$2:$E$3674,Documents!$A$2:$A$3674,$A102,Documents!$C$2:$C$3674,"events")),"")</f>
        <v/>
      </c>
      <c r="G102" s="0" t="str">
        <f aca="false">IFERROR(IF(_xlfn.MAXIFS(Documents!$E$2:$E$3674,Documents!$A$2:$A$3674,$A102,Documents!$C$2:$C$3674,"map")=0,"",_xlfn.MAXIFS(Documents!$E$2:$E$3674,Documents!$A$2:$A$3674,$A102,Documents!$C$2:$C$3674,"map")),"")</f>
        <v/>
      </c>
      <c r="H102" s="0" t="str">
        <f aca="false">IFERROR(IF(_xlfn.MAXIFS(Documents!$E$2:$E$3674,Documents!$A$2:$A$3674,$A102,Documents!$C$2:$C$3674,"dive_map")=0,"",_xlfn.MAXIFS(Documents!$E$2:$E$3674,Documents!$A$2:$A$3674,$A102,Documents!$C$2:$C$3674,"dive_map")),"")</f>
        <v/>
      </c>
      <c r="I102" s="0" t="str">
        <f aca="false">IFERROR(IF(_xlfn.MAXIFS(Documents!$E$2:$E$3674,Documents!$A$2:$A$3674,$A102,Documents!$C$2:$C$3674,"spa_menu")=0,"",_xlfn.MAXIFS(Documents!$E$2:$E$3674,Documents!$A$2:$A$3674,$A102,Documents!$C$2:$C$3674,"spa_menu")),"")</f>
        <v/>
      </c>
      <c r="J102" s="0" t="str">
        <f aca="false">IFERROR(IF(_xlfn.MAXIFS(Documents!$E$2:$E$3674,Documents!$A$2:$A$3674,$A102,Documents!$C$2:$C$3674,"dining_menu")=0,"",_xlfn.MAXIFS(Documents!$E$2:$E$3674,Documents!$A$2:$A$3674,$A102,Documents!$C$2:$C$3674,"dining_menu")),"")</f>
        <v/>
      </c>
      <c r="K102" s="0" t="str">
        <f aca="false">IFERROR(IF(_xlfn.MAXIFS(Documents!$E$2:$E$3674,Documents!$A$2:$A$3674,$A102,Documents!$C$2:$C$3674,"dive_prices")=0,"",_xlfn.MAXIFS(Documents!$E$2:$E$3674,Documents!$A$2:$A$3674,$A102,Documents!$C$2:$C$3674,"dive_prices")),"")</f>
        <v/>
      </c>
      <c r="L102" s="0" t="str">
        <f aca="false">IFERROR(IF(_xlfn.MAXIFS(Documents!$E$2:$E$3674,Documents!$A$2:$A$3674,$A102,Documents!$C$2:$C$3674,"excursions")=0,"",_xlfn.MAXIFS(Documents!$E$2:$E$3674,Documents!$A$2:$A$3674,$A102,Documents!$C$2:$C$3674,"excursions")),"")</f>
        <v/>
      </c>
      <c r="M102" s="0" t="str">
        <f aca="false">IFERROR(IF(_xlfn.MAXIFS(Documents!$E$2:$E$3674,Documents!$A$2:$A$3674,$A102,Documents!$C$2:$C$3674,"kids")=0,"",_xlfn.MAXIFS(Documents!$E$2:$E$3674,Documents!$A$2:$A$3674,$A102,Documents!$C$2:$C$3674,"kids")),"")</f>
        <v/>
      </c>
      <c r="N102" s="0" t="str">
        <f aca="false">IFERROR(IF(_xlfn.MAXIFS(Documents!$E$2:$E$3674,Documents!$A$2:$A$3674,$A102,Documents!$C$2:$C$3674,"villa_plans")=0,"",_xlfn.MAXIFS(Documents!$E$2:$E$3674,Documents!$A$2:$A$3674,$A102,Documents!$C$2:$C$3674,"villa_plans")),"")</f>
        <v/>
      </c>
      <c r="O102" s="0" t="str">
        <f aca="false">IFERROR(IF(_xlfn.MAXIFS(Documents!$E$2:$E$3674,Documents!$A$2:$A$3674,$A102,Documents!$C$2:$C$3674,"all_inclusive")=0,"",_xlfn.MAXIFS(Documents!$E$2:$E$3674,Documents!$A$2:$A$3674,$A102,Documents!$C$2:$C$3674,"all_inclusive")),"")</f>
        <v/>
      </c>
      <c r="P102" s="0" t="str">
        <f aca="false">IFERROR(IF(_xlfn.MAXIFS(Documents!$E$2:$E$3674,Documents!$A$2:$A$3674,$A102,Documents!$C$2:$C$3674,"sustainability")=0,"",_xlfn.MAXIFS(Documents!$E$2:$E$3674,Documents!$A$2:$A$3674,$A102,Documents!$C$2:$C$3674,"sustainability")),"")</f>
        <v/>
      </c>
      <c r="Q102" s="0" t="str">
        <f aca="false">IFERROR(IF(_xlfn.MAXIFS(Documents!$E$2:$E$3674,Documents!$A$2:$A$3674,$A102,Documents!$C$2:$C$3674,"calendar")=0,"",_xlfn.MAXIFS(Documents!$E$2:$E$3674,Documents!$A$2:$A$3674,$A102,Documents!$C$2:$C$3674,"calendar")),"")</f>
        <v/>
      </c>
      <c r="R102" s="0" t="str">
        <f aca="false">IFERROR(IF(_xlfn.MAXIFS(Documents!$E$2:$E$3674,Documents!$A$2:$A$3674,$A102,Documents!$C$2:$C$3674,"brochure")=0,"",_xlfn.MAXIFS(Documents!$E$2:$E$3674,Documents!$A$2:$A$3674,$A102,Documents!$C$2:$C$3674,"brochure")),"")</f>
        <v/>
      </c>
      <c r="S102" s="0" t="str">
        <f aca="false">IFERROR(IF(_xlfn.MAXIFS(Documents!$E$2:$E$3674,Documents!$A$2:$A$3674,$A102,Documents!$C$2:$C$3674,"press_kit")=0,"",_xlfn.MAXIFS(Documents!$E$2:$E$3674,Documents!$A$2:$A$3674,$A102,Documents!$C$2:$C$3674,"press_kit")),"")</f>
        <v/>
      </c>
      <c r="T102" s="0" t="str">
        <f aca="false">IFERROR(IF(_xlfn.MAXIFS(Documents!$E$2:$E$3674,Documents!$A$2:$A$3674,$A102,Documents!$C$2:$C$3674,"other")=0,"",_xlfn.MAXIFS(Documents!$E$2:$E$3674,Documents!$A$2:$A$3674,$A102,Documents!$C$2:$C$3674,"other")),"")</f>
        <v/>
      </c>
      <c r="U102" s="0" t="str">
        <f aca="false">IFERROR(IF(_xlfn.MAXIFS(Documents!$E$2:$E$3674,Documents!$A$2:$A$3674,$A102,Documents!$C$2:$C$3674,"obsolete")=0,"",_xlfn.MAXIFS(Documents!$E$2:$E$3674,Documents!$A$2:$A$3674,$A102,Documents!$C$2:$C$3674,"obsolete")),"")</f>
        <v/>
      </c>
      <c r="V102" s="0" t="n">
        <f aca="false">COUNTIFS(Documents!$A$2:$A$3674,$A102)</f>
        <v>0</v>
      </c>
      <c r="W102" s="0" t="n">
        <f aca="false">COUNTIFS(Documents!$A$2:$A$3674,$A102,Documents!$R$2:$R$3674,"current")</f>
        <v>0</v>
      </c>
      <c r="Y102" s="0" t="s">
        <v>28</v>
      </c>
    </row>
    <row r="103" customFormat="false" ht="15" hidden="false" customHeight="false" outlineLevel="0" collapsed="false">
      <c r="A103" s="0" t="n">
        <v>102</v>
      </c>
      <c r="B103" s="0" t="s">
        <v>158</v>
      </c>
      <c r="C103" s="0" t="s">
        <v>27</v>
      </c>
      <c r="D103" s="0" t="n">
        <f aca="false">IFERROR(IF(_xlfn.MAXIFS(Documents!$E$2:$E$3674,Documents!$A$2:$A$3674,$A103,Documents!$C$2:$C$3674,"factsheet")=0,"",_xlfn.MAXIFS(Documents!$E$2:$E$3674,Documents!$A$2:$A$3674,$A103,Documents!$C$2:$C$3674,"factsheet")),"")</f>
        <v>2019</v>
      </c>
      <c r="E103" s="0" t="str">
        <f aca="false">IFERROR(IF(_xlfn.MAXIFS(Documents!$E$2:$E$3674,Documents!$A$2:$A$3674,$A103,Documents!$C$2:$C$3674,"wedding")=0,"",_xlfn.MAXIFS(Documents!$E$2:$E$3674,Documents!$A$2:$A$3674,$A103,Documents!$C$2:$C$3674,"wedding")),"")</f>
        <v/>
      </c>
      <c r="F103" s="0" t="str">
        <f aca="false">IFERROR(IF(_xlfn.MAXIFS(Documents!$E$2:$E$3674,Documents!$A$2:$A$3674,$A103,Documents!$C$2:$C$3674,"events")=0,"",_xlfn.MAXIFS(Documents!$E$2:$E$3674,Documents!$A$2:$A$3674,$A103,Documents!$C$2:$C$3674,"events")),"")</f>
        <v/>
      </c>
      <c r="G103" s="0" t="n">
        <f aca="false">IFERROR(IF(_xlfn.MAXIFS(Documents!$E$2:$E$3674,Documents!$A$2:$A$3674,$A103,Documents!$C$2:$C$3674,"map")=0,"",_xlfn.MAXIFS(Documents!$E$2:$E$3674,Documents!$A$2:$A$3674,$A103,Documents!$C$2:$C$3674,"map")),"")</f>
        <v>2024</v>
      </c>
      <c r="H103" s="0" t="str">
        <f aca="false">IFERROR(IF(_xlfn.MAXIFS(Documents!$E$2:$E$3674,Documents!$A$2:$A$3674,$A103,Documents!$C$2:$C$3674,"dive_map")=0,"",_xlfn.MAXIFS(Documents!$E$2:$E$3674,Documents!$A$2:$A$3674,$A103,Documents!$C$2:$C$3674,"dive_map")),"")</f>
        <v/>
      </c>
      <c r="I103" s="0" t="n">
        <f aca="false">IFERROR(IF(_xlfn.MAXIFS(Documents!$E$2:$E$3674,Documents!$A$2:$A$3674,$A103,Documents!$C$2:$C$3674,"spa_menu")=0,"",_xlfn.MAXIFS(Documents!$E$2:$E$3674,Documents!$A$2:$A$3674,$A103,Documents!$C$2:$C$3674,"spa_menu")),"")</f>
        <v>2022</v>
      </c>
      <c r="J103" s="0" t="n">
        <f aca="false">IFERROR(IF(_xlfn.MAXIFS(Documents!$E$2:$E$3674,Documents!$A$2:$A$3674,$A103,Documents!$C$2:$C$3674,"dining_menu")=0,"",_xlfn.MAXIFS(Documents!$E$2:$E$3674,Documents!$A$2:$A$3674,$A103,Documents!$C$2:$C$3674,"dining_menu")),"")</f>
        <v>2023</v>
      </c>
      <c r="K103" s="0" t="str">
        <f aca="false">IFERROR(IF(_xlfn.MAXIFS(Documents!$E$2:$E$3674,Documents!$A$2:$A$3674,$A103,Documents!$C$2:$C$3674,"dive_prices")=0,"",_xlfn.MAXIFS(Documents!$E$2:$E$3674,Documents!$A$2:$A$3674,$A103,Documents!$C$2:$C$3674,"dive_prices")),"")</f>
        <v/>
      </c>
      <c r="L103" s="0" t="n">
        <f aca="false">IFERROR(IF(_xlfn.MAXIFS(Documents!$E$2:$E$3674,Documents!$A$2:$A$3674,$A103,Documents!$C$2:$C$3674,"excursions")=0,"",_xlfn.MAXIFS(Documents!$E$2:$E$3674,Documents!$A$2:$A$3674,$A103,Documents!$C$2:$C$3674,"excursions")),"")</f>
        <v>2022</v>
      </c>
      <c r="M103" s="0" t="str">
        <f aca="false">IFERROR(IF(_xlfn.MAXIFS(Documents!$E$2:$E$3674,Documents!$A$2:$A$3674,$A103,Documents!$C$2:$C$3674,"kids")=0,"",_xlfn.MAXIFS(Documents!$E$2:$E$3674,Documents!$A$2:$A$3674,$A103,Documents!$C$2:$C$3674,"kids")),"")</f>
        <v/>
      </c>
      <c r="N103" s="0" t="str">
        <f aca="false">IFERROR(IF(_xlfn.MAXIFS(Documents!$E$2:$E$3674,Documents!$A$2:$A$3674,$A103,Documents!$C$2:$C$3674,"villa_plans")=0,"",_xlfn.MAXIFS(Documents!$E$2:$E$3674,Documents!$A$2:$A$3674,$A103,Documents!$C$2:$C$3674,"villa_plans")),"")</f>
        <v/>
      </c>
      <c r="O103" s="0" t="str">
        <f aca="false">IFERROR(IF(_xlfn.MAXIFS(Documents!$E$2:$E$3674,Documents!$A$2:$A$3674,$A103,Documents!$C$2:$C$3674,"all_inclusive")=0,"",_xlfn.MAXIFS(Documents!$E$2:$E$3674,Documents!$A$2:$A$3674,$A103,Documents!$C$2:$C$3674,"all_inclusive")),"")</f>
        <v/>
      </c>
      <c r="P103" s="0" t="str">
        <f aca="false">IFERROR(IF(_xlfn.MAXIFS(Documents!$E$2:$E$3674,Documents!$A$2:$A$3674,$A103,Documents!$C$2:$C$3674,"sustainability")=0,"",_xlfn.MAXIFS(Documents!$E$2:$E$3674,Documents!$A$2:$A$3674,$A103,Documents!$C$2:$C$3674,"sustainability")),"")</f>
        <v/>
      </c>
      <c r="Q103" s="0" t="str">
        <f aca="false">IFERROR(IF(_xlfn.MAXIFS(Documents!$E$2:$E$3674,Documents!$A$2:$A$3674,$A103,Documents!$C$2:$C$3674,"calendar")=0,"",_xlfn.MAXIFS(Documents!$E$2:$E$3674,Documents!$A$2:$A$3674,$A103,Documents!$C$2:$C$3674,"calendar")),"")</f>
        <v/>
      </c>
      <c r="R103" s="0" t="n">
        <f aca="false">IFERROR(IF(_xlfn.MAXIFS(Documents!$E$2:$E$3674,Documents!$A$2:$A$3674,$A103,Documents!$C$2:$C$3674,"brochure")=0,"",_xlfn.MAXIFS(Documents!$E$2:$E$3674,Documents!$A$2:$A$3674,$A103,Documents!$C$2:$C$3674,"brochure")),"")</f>
        <v>2022</v>
      </c>
      <c r="S103" s="0" t="n">
        <f aca="false">IFERROR(IF(_xlfn.MAXIFS(Documents!$E$2:$E$3674,Documents!$A$2:$A$3674,$A103,Documents!$C$2:$C$3674,"press_kit")=0,"",_xlfn.MAXIFS(Documents!$E$2:$E$3674,Documents!$A$2:$A$3674,$A103,Documents!$C$2:$C$3674,"press_kit")),"")</f>
        <v>2023</v>
      </c>
      <c r="T103" s="0" t="n">
        <f aca="false">IFERROR(IF(_xlfn.MAXIFS(Documents!$E$2:$E$3674,Documents!$A$2:$A$3674,$A103,Documents!$C$2:$C$3674,"other")=0,"",_xlfn.MAXIFS(Documents!$E$2:$E$3674,Documents!$A$2:$A$3674,$A103,Documents!$C$2:$C$3674,"other")),"")</f>
        <v>2023</v>
      </c>
      <c r="U103" s="0" t="str">
        <f aca="false">IFERROR(IF(_xlfn.MAXIFS(Documents!$E$2:$E$3674,Documents!$A$2:$A$3674,$A103,Documents!$C$2:$C$3674,"obsolete")=0,"",_xlfn.MAXIFS(Documents!$E$2:$E$3674,Documents!$A$2:$A$3674,$A103,Documents!$C$2:$C$3674,"obsolete")),"")</f>
        <v/>
      </c>
      <c r="V103" s="0" t="n">
        <f aca="false">COUNTIFS(Documents!$A$2:$A$3674,$A103)</f>
        <v>10</v>
      </c>
      <c r="W103" s="0" t="n">
        <f aca="false">COUNTIFS(Documents!$A$2:$A$3674,$A103,Documents!$R$2:$R$3674,"current")</f>
        <v>0</v>
      </c>
      <c r="X103" s="0" t="str">
        <f aca="false">HYPERLINK("https://neoscapesmaldives.com/wp-content/uploads/W_Retreat-Maldives-Factsheet.pdf","2019_W_Retreat-Maldives-Factsheet.pdf")</f>
        <v>2019_W_Retreat-Maldives-Factsheet.pdf</v>
      </c>
      <c r="Y103" s="0" t="s">
        <v>36</v>
      </c>
    </row>
    <row r="104" customFormat="false" ht="15" hidden="false" customHeight="false" outlineLevel="0" collapsed="false">
      <c r="A104" s="0" t="n">
        <v>103</v>
      </c>
      <c r="B104" s="0" t="s">
        <v>159</v>
      </c>
      <c r="C104" s="0" t="s">
        <v>27</v>
      </c>
      <c r="D104" s="0" t="n">
        <f aca="false">IFERROR(IF(_xlfn.MAXIFS(Documents!$E$2:$E$3674,Documents!$A$2:$A$3674,$A104,Documents!$C$2:$C$3674,"factsheet")=0,"",_xlfn.MAXIFS(Documents!$E$2:$E$3674,Documents!$A$2:$A$3674,$A104,Documents!$C$2:$C$3674,"factsheet")),"")</f>
        <v>2018</v>
      </c>
      <c r="E104" s="0" t="str">
        <f aca="false">IFERROR(IF(_xlfn.MAXIFS(Documents!$E$2:$E$3674,Documents!$A$2:$A$3674,$A104,Documents!$C$2:$C$3674,"wedding")=0,"",_xlfn.MAXIFS(Documents!$E$2:$E$3674,Documents!$A$2:$A$3674,$A104,Documents!$C$2:$C$3674,"wedding")),"")</f>
        <v/>
      </c>
      <c r="F104" s="0" t="str">
        <f aca="false">IFERROR(IF(_xlfn.MAXIFS(Documents!$E$2:$E$3674,Documents!$A$2:$A$3674,$A104,Documents!$C$2:$C$3674,"events")=0,"",_xlfn.MAXIFS(Documents!$E$2:$E$3674,Documents!$A$2:$A$3674,$A104,Documents!$C$2:$C$3674,"events")),"")</f>
        <v/>
      </c>
      <c r="G104" s="0" t="n">
        <f aca="false">IFERROR(IF(_xlfn.MAXIFS(Documents!$E$2:$E$3674,Documents!$A$2:$A$3674,$A104,Documents!$C$2:$C$3674,"map")=0,"",_xlfn.MAXIFS(Documents!$E$2:$E$3674,Documents!$A$2:$A$3674,$A104,Documents!$C$2:$C$3674,"map")),"")</f>
        <v>2025</v>
      </c>
      <c r="H104" s="0" t="str">
        <f aca="false">IFERROR(IF(_xlfn.MAXIFS(Documents!$E$2:$E$3674,Documents!$A$2:$A$3674,$A104,Documents!$C$2:$C$3674,"dive_map")=0,"",_xlfn.MAXIFS(Documents!$E$2:$E$3674,Documents!$A$2:$A$3674,$A104,Documents!$C$2:$C$3674,"dive_map")),"")</f>
        <v/>
      </c>
      <c r="I104" s="0" t="str">
        <f aca="false">IFERROR(IF(_xlfn.MAXIFS(Documents!$E$2:$E$3674,Documents!$A$2:$A$3674,$A104,Documents!$C$2:$C$3674,"spa_menu")=0,"",_xlfn.MAXIFS(Documents!$E$2:$E$3674,Documents!$A$2:$A$3674,$A104,Documents!$C$2:$C$3674,"spa_menu")),"")</f>
        <v/>
      </c>
      <c r="J104" s="0" t="str">
        <f aca="false">IFERROR(IF(_xlfn.MAXIFS(Documents!$E$2:$E$3674,Documents!$A$2:$A$3674,$A104,Documents!$C$2:$C$3674,"dining_menu")=0,"",_xlfn.MAXIFS(Documents!$E$2:$E$3674,Documents!$A$2:$A$3674,$A104,Documents!$C$2:$C$3674,"dining_menu")),"")</f>
        <v/>
      </c>
      <c r="K104" s="0" t="str">
        <f aca="false">IFERROR(IF(_xlfn.MAXIFS(Documents!$E$2:$E$3674,Documents!$A$2:$A$3674,$A104,Documents!$C$2:$C$3674,"dive_prices")=0,"",_xlfn.MAXIFS(Documents!$E$2:$E$3674,Documents!$A$2:$A$3674,$A104,Documents!$C$2:$C$3674,"dive_prices")),"")</f>
        <v/>
      </c>
      <c r="L104" s="0" t="str">
        <f aca="false">IFERROR(IF(_xlfn.MAXIFS(Documents!$E$2:$E$3674,Documents!$A$2:$A$3674,$A104,Documents!$C$2:$C$3674,"excursions")=0,"",_xlfn.MAXIFS(Documents!$E$2:$E$3674,Documents!$A$2:$A$3674,$A104,Documents!$C$2:$C$3674,"excursions")),"")</f>
        <v/>
      </c>
      <c r="M104" s="0" t="str">
        <f aca="false">IFERROR(IF(_xlfn.MAXIFS(Documents!$E$2:$E$3674,Documents!$A$2:$A$3674,$A104,Documents!$C$2:$C$3674,"kids")=0,"",_xlfn.MAXIFS(Documents!$E$2:$E$3674,Documents!$A$2:$A$3674,$A104,Documents!$C$2:$C$3674,"kids")),"")</f>
        <v/>
      </c>
      <c r="N104" s="0" t="str">
        <f aca="false">IFERROR(IF(_xlfn.MAXIFS(Documents!$E$2:$E$3674,Documents!$A$2:$A$3674,$A104,Documents!$C$2:$C$3674,"villa_plans")=0,"",_xlfn.MAXIFS(Documents!$E$2:$E$3674,Documents!$A$2:$A$3674,$A104,Documents!$C$2:$C$3674,"villa_plans")),"")</f>
        <v/>
      </c>
      <c r="O104" s="0" t="str">
        <f aca="false">IFERROR(IF(_xlfn.MAXIFS(Documents!$E$2:$E$3674,Documents!$A$2:$A$3674,$A104,Documents!$C$2:$C$3674,"all_inclusive")=0,"",_xlfn.MAXIFS(Documents!$E$2:$E$3674,Documents!$A$2:$A$3674,$A104,Documents!$C$2:$C$3674,"all_inclusive")),"")</f>
        <v/>
      </c>
      <c r="P104" s="0" t="str">
        <f aca="false">IFERROR(IF(_xlfn.MAXIFS(Documents!$E$2:$E$3674,Documents!$A$2:$A$3674,$A104,Documents!$C$2:$C$3674,"sustainability")=0,"",_xlfn.MAXIFS(Documents!$E$2:$E$3674,Documents!$A$2:$A$3674,$A104,Documents!$C$2:$C$3674,"sustainability")),"")</f>
        <v/>
      </c>
      <c r="Q104" s="0" t="n">
        <f aca="false">IFERROR(IF(_xlfn.MAXIFS(Documents!$E$2:$E$3674,Documents!$A$2:$A$3674,$A104,Documents!$C$2:$C$3674,"calendar")=0,"",_xlfn.MAXIFS(Documents!$E$2:$E$3674,Documents!$A$2:$A$3674,$A104,Documents!$C$2:$C$3674,"calendar")),"")</f>
        <v>2026</v>
      </c>
      <c r="R104" s="0" t="str">
        <f aca="false">IFERROR(IF(_xlfn.MAXIFS(Documents!$E$2:$E$3674,Documents!$A$2:$A$3674,$A104,Documents!$C$2:$C$3674,"brochure")=0,"",_xlfn.MAXIFS(Documents!$E$2:$E$3674,Documents!$A$2:$A$3674,$A104,Documents!$C$2:$C$3674,"brochure")),"")</f>
        <v/>
      </c>
      <c r="S104" s="0" t="str">
        <f aca="false">IFERROR(IF(_xlfn.MAXIFS(Documents!$E$2:$E$3674,Documents!$A$2:$A$3674,$A104,Documents!$C$2:$C$3674,"press_kit")=0,"",_xlfn.MAXIFS(Documents!$E$2:$E$3674,Documents!$A$2:$A$3674,$A104,Documents!$C$2:$C$3674,"press_kit")),"")</f>
        <v/>
      </c>
      <c r="T104" s="0" t="str">
        <f aca="false">IFERROR(IF(_xlfn.MAXIFS(Documents!$E$2:$E$3674,Documents!$A$2:$A$3674,$A104,Documents!$C$2:$C$3674,"other")=0,"",_xlfn.MAXIFS(Documents!$E$2:$E$3674,Documents!$A$2:$A$3674,$A104,Documents!$C$2:$C$3674,"other")),"")</f>
        <v/>
      </c>
      <c r="U104" s="0" t="str">
        <f aca="false">IFERROR(IF(_xlfn.MAXIFS(Documents!$E$2:$E$3674,Documents!$A$2:$A$3674,$A104,Documents!$C$2:$C$3674,"obsolete")=0,"",_xlfn.MAXIFS(Documents!$E$2:$E$3674,Documents!$A$2:$A$3674,$A104,Documents!$C$2:$C$3674,"obsolete")),"")</f>
        <v/>
      </c>
      <c r="V104" s="0" t="n">
        <f aca="false">COUNTIFS(Documents!$A$2:$A$3674,$A104)</f>
        <v>4</v>
      </c>
      <c r="W104" s="0" t="n">
        <f aca="false">COUNTIFS(Documents!$A$2:$A$3674,$A104,Documents!$R$2:$R$3674,"current")</f>
        <v>3</v>
      </c>
      <c r="X104" s="0" t="str">
        <f aca="false">HYPERLINK("https://www.neoscapesmaldives.com/wp-content/uploads/Fact-Sheet_EN.pdf","2018_Fact-Sheet_EN.pdf")</f>
        <v>2018_Fact-Sheet_EN.pdf</v>
      </c>
      <c r="Y104" s="0" t="s">
        <v>36</v>
      </c>
    </row>
    <row r="105" customFormat="false" ht="15" hidden="false" customHeight="false" outlineLevel="0" collapsed="false">
      <c r="A105" s="0" t="n">
        <v>104</v>
      </c>
      <c r="B105" s="0" t="s">
        <v>160</v>
      </c>
      <c r="C105" s="0" t="s">
        <v>30</v>
      </c>
      <c r="D105" s="0" t="str">
        <f aca="false">IFERROR(IF(_xlfn.MAXIFS(Documents!$E$2:$E$3674,Documents!$A$2:$A$3674,$A105,Documents!$C$2:$C$3674,"factsheet")=0,"",_xlfn.MAXIFS(Documents!$E$2:$E$3674,Documents!$A$2:$A$3674,$A105,Documents!$C$2:$C$3674,"factsheet")),"")</f>
        <v/>
      </c>
      <c r="E105" s="0" t="str">
        <f aca="false">IFERROR(IF(_xlfn.MAXIFS(Documents!$E$2:$E$3674,Documents!$A$2:$A$3674,$A105,Documents!$C$2:$C$3674,"wedding")=0,"",_xlfn.MAXIFS(Documents!$E$2:$E$3674,Documents!$A$2:$A$3674,$A105,Documents!$C$2:$C$3674,"wedding")),"")</f>
        <v/>
      </c>
      <c r="F105" s="0" t="str">
        <f aca="false">IFERROR(IF(_xlfn.MAXIFS(Documents!$E$2:$E$3674,Documents!$A$2:$A$3674,$A105,Documents!$C$2:$C$3674,"events")=0,"",_xlfn.MAXIFS(Documents!$E$2:$E$3674,Documents!$A$2:$A$3674,$A105,Documents!$C$2:$C$3674,"events")),"")</f>
        <v/>
      </c>
      <c r="G105" s="0" t="str">
        <f aca="false">IFERROR(IF(_xlfn.MAXIFS(Documents!$E$2:$E$3674,Documents!$A$2:$A$3674,$A105,Documents!$C$2:$C$3674,"map")=0,"",_xlfn.MAXIFS(Documents!$E$2:$E$3674,Documents!$A$2:$A$3674,$A105,Documents!$C$2:$C$3674,"map")),"")</f>
        <v/>
      </c>
      <c r="H105" s="0" t="str">
        <f aca="false">IFERROR(IF(_xlfn.MAXIFS(Documents!$E$2:$E$3674,Documents!$A$2:$A$3674,$A105,Documents!$C$2:$C$3674,"dive_map")=0,"",_xlfn.MAXIFS(Documents!$E$2:$E$3674,Documents!$A$2:$A$3674,$A105,Documents!$C$2:$C$3674,"dive_map")),"")</f>
        <v/>
      </c>
      <c r="I105" s="0" t="str">
        <f aca="false">IFERROR(IF(_xlfn.MAXIFS(Documents!$E$2:$E$3674,Documents!$A$2:$A$3674,$A105,Documents!$C$2:$C$3674,"spa_menu")=0,"",_xlfn.MAXIFS(Documents!$E$2:$E$3674,Documents!$A$2:$A$3674,$A105,Documents!$C$2:$C$3674,"spa_menu")),"")</f>
        <v/>
      </c>
      <c r="J105" s="0" t="str">
        <f aca="false">IFERROR(IF(_xlfn.MAXIFS(Documents!$E$2:$E$3674,Documents!$A$2:$A$3674,$A105,Documents!$C$2:$C$3674,"dining_menu")=0,"",_xlfn.MAXIFS(Documents!$E$2:$E$3674,Documents!$A$2:$A$3674,$A105,Documents!$C$2:$C$3674,"dining_menu")),"")</f>
        <v/>
      </c>
      <c r="K105" s="0" t="str">
        <f aca="false">IFERROR(IF(_xlfn.MAXIFS(Documents!$E$2:$E$3674,Documents!$A$2:$A$3674,$A105,Documents!$C$2:$C$3674,"dive_prices")=0,"",_xlfn.MAXIFS(Documents!$E$2:$E$3674,Documents!$A$2:$A$3674,$A105,Documents!$C$2:$C$3674,"dive_prices")),"")</f>
        <v/>
      </c>
      <c r="L105" s="0" t="str">
        <f aca="false">IFERROR(IF(_xlfn.MAXIFS(Documents!$E$2:$E$3674,Documents!$A$2:$A$3674,$A105,Documents!$C$2:$C$3674,"excursions")=0,"",_xlfn.MAXIFS(Documents!$E$2:$E$3674,Documents!$A$2:$A$3674,$A105,Documents!$C$2:$C$3674,"excursions")),"")</f>
        <v/>
      </c>
      <c r="M105" s="0" t="str">
        <f aca="false">IFERROR(IF(_xlfn.MAXIFS(Documents!$E$2:$E$3674,Documents!$A$2:$A$3674,$A105,Documents!$C$2:$C$3674,"kids")=0,"",_xlfn.MAXIFS(Documents!$E$2:$E$3674,Documents!$A$2:$A$3674,$A105,Documents!$C$2:$C$3674,"kids")),"")</f>
        <v/>
      </c>
      <c r="N105" s="0" t="str">
        <f aca="false">IFERROR(IF(_xlfn.MAXIFS(Documents!$E$2:$E$3674,Documents!$A$2:$A$3674,$A105,Documents!$C$2:$C$3674,"villa_plans")=0,"",_xlfn.MAXIFS(Documents!$E$2:$E$3674,Documents!$A$2:$A$3674,$A105,Documents!$C$2:$C$3674,"villa_plans")),"")</f>
        <v/>
      </c>
      <c r="O105" s="0" t="str">
        <f aca="false">IFERROR(IF(_xlfn.MAXIFS(Documents!$E$2:$E$3674,Documents!$A$2:$A$3674,$A105,Documents!$C$2:$C$3674,"all_inclusive")=0,"",_xlfn.MAXIFS(Documents!$E$2:$E$3674,Documents!$A$2:$A$3674,$A105,Documents!$C$2:$C$3674,"all_inclusive")),"")</f>
        <v/>
      </c>
      <c r="P105" s="0" t="str">
        <f aca="false">IFERROR(IF(_xlfn.MAXIFS(Documents!$E$2:$E$3674,Documents!$A$2:$A$3674,$A105,Documents!$C$2:$C$3674,"sustainability")=0,"",_xlfn.MAXIFS(Documents!$E$2:$E$3674,Documents!$A$2:$A$3674,$A105,Documents!$C$2:$C$3674,"sustainability")),"")</f>
        <v/>
      </c>
      <c r="Q105" s="0" t="str">
        <f aca="false">IFERROR(IF(_xlfn.MAXIFS(Documents!$E$2:$E$3674,Documents!$A$2:$A$3674,$A105,Documents!$C$2:$C$3674,"calendar")=0,"",_xlfn.MAXIFS(Documents!$E$2:$E$3674,Documents!$A$2:$A$3674,$A105,Documents!$C$2:$C$3674,"calendar")),"")</f>
        <v/>
      </c>
      <c r="R105" s="0" t="str">
        <f aca="false">IFERROR(IF(_xlfn.MAXIFS(Documents!$E$2:$E$3674,Documents!$A$2:$A$3674,$A105,Documents!$C$2:$C$3674,"brochure")=0,"",_xlfn.MAXIFS(Documents!$E$2:$E$3674,Documents!$A$2:$A$3674,$A105,Documents!$C$2:$C$3674,"brochure")),"")</f>
        <v/>
      </c>
      <c r="S105" s="0" t="str">
        <f aca="false">IFERROR(IF(_xlfn.MAXIFS(Documents!$E$2:$E$3674,Documents!$A$2:$A$3674,$A105,Documents!$C$2:$C$3674,"press_kit")=0,"",_xlfn.MAXIFS(Documents!$E$2:$E$3674,Documents!$A$2:$A$3674,$A105,Documents!$C$2:$C$3674,"press_kit")),"")</f>
        <v/>
      </c>
      <c r="T105" s="0" t="str">
        <f aca="false">IFERROR(IF(_xlfn.MAXIFS(Documents!$E$2:$E$3674,Documents!$A$2:$A$3674,$A105,Documents!$C$2:$C$3674,"other")=0,"",_xlfn.MAXIFS(Documents!$E$2:$E$3674,Documents!$A$2:$A$3674,$A105,Documents!$C$2:$C$3674,"other")),"")</f>
        <v/>
      </c>
      <c r="U105" s="0" t="str">
        <f aca="false">IFERROR(IF(_xlfn.MAXIFS(Documents!$E$2:$E$3674,Documents!$A$2:$A$3674,$A105,Documents!$C$2:$C$3674,"obsolete")=0,"",_xlfn.MAXIFS(Documents!$E$2:$E$3674,Documents!$A$2:$A$3674,$A105,Documents!$C$2:$C$3674,"obsolete")),"")</f>
        <v/>
      </c>
      <c r="V105" s="0" t="n">
        <f aca="false">COUNTIFS(Documents!$A$2:$A$3674,$A105)</f>
        <v>0</v>
      </c>
      <c r="W105" s="0" t="n">
        <f aca="false">COUNTIFS(Documents!$A$2:$A$3674,$A105,Documents!$R$2:$R$3674,"current")</f>
        <v>0</v>
      </c>
      <c r="Y105" s="0" t="s">
        <v>28</v>
      </c>
    </row>
    <row r="106" customFormat="false" ht="15" hidden="false" customHeight="false" outlineLevel="0" collapsed="false">
      <c r="A106" s="0" t="n">
        <v>105</v>
      </c>
      <c r="B106" s="0" t="s">
        <v>161</v>
      </c>
      <c r="C106" s="0" t="s">
        <v>32</v>
      </c>
      <c r="D106" s="0" t="n">
        <f aca="false">IFERROR(IF(_xlfn.MAXIFS(Documents!$E$2:$E$3674,Documents!$A$2:$A$3674,$A106,Documents!$C$2:$C$3674,"factsheet")=0,"",_xlfn.MAXIFS(Documents!$E$2:$E$3674,Documents!$A$2:$A$3674,$A106,Documents!$C$2:$C$3674,"factsheet")),"")</f>
        <v>2025</v>
      </c>
      <c r="E106" s="0" t="n">
        <f aca="false">IFERROR(IF(_xlfn.MAXIFS(Documents!$E$2:$E$3674,Documents!$A$2:$A$3674,$A106,Documents!$C$2:$C$3674,"wedding")=0,"",_xlfn.MAXIFS(Documents!$E$2:$E$3674,Documents!$A$2:$A$3674,$A106,Documents!$C$2:$C$3674,"wedding")),"")</f>
        <v>2026</v>
      </c>
      <c r="F106" s="0" t="str">
        <f aca="false">IFERROR(IF(_xlfn.MAXIFS(Documents!$E$2:$E$3674,Documents!$A$2:$A$3674,$A106,Documents!$C$2:$C$3674,"events")=0,"",_xlfn.MAXIFS(Documents!$E$2:$E$3674,Documents!$A$2:$A$3674,$A106,Documents!$C$2:$C$3674,"events")),"")</f>
        <v/>
      </c>
      <c r="G106" s="0" t="n">
        <f aca="false">IFERROR(IF(_xlfn.MAXIFS(Documents!$E$2:$E$3674,Documents!$A$2:$A$3674,$A106,Documents!$C$2:$C$3674,"map")=0,"",_xlfn.MAXIFS(Documents!$E$2:$E$3674,Documents!$A$2:$A$3674,$A106,Documents!$C$2:$C$3674,"map")),"")</f>
        <v>2027</v>
      </c>
      <c r="H106" s="0" t="str">
        <f aca="false">IFERROR(IF(_xlfn.MAXIFS(Documents!$E$2:$E$3674,Documents!$A$2:$A$3674,$A106,Documents!$C$2:$C$3674,"dive_map")=0,"",_xlfn.MAXIFS(Documents!$E$2:$E$3674,Documents!$A$2:$A$3674,$A106,Documents!$C$2:$C$3674,"dive_map")),"")</f>
        <v/>
      </c>
      <c r="I106" s="0" t="n">
        <f aca="false">IFERROR(IF(_xlfn.MAXIFS(Documents!$E$2:$E$3674,Documents!$A$2:$A$3674,$A106,Documents!$C$2:$C$3674,"spa_menu")=0,"",_xlfn.MAXIFS(Documents!$E$2:$E$3674,Documents!$A$2:$A$3674,$A106,Documents!$C$2:$C$3674,"spa_menu")),"")</f>
        <v>2026</v>
      </c>
      <c r="J106" s="0" t="n">
        <f aca="false">IFERROR(IF(_xlfn.MAXIFS(Documents!$E$2:$E$3674,Documents!$A$2:$A$3674,$A106,Documents!$C$2:$C$3674,"dining_menu")=0,"",_xlfn.MAXIFS(Documents!$E$2:$E$3674,Documents!$A$2:$A$3674,$A106,Documents!$C$2:$C$3674,"dining_menu")),"")</f>
        <v>2026</v>
      </c>
      <c r="K106" s="0" t="str">
        <f aca="false">IFERROR(IF(_xlfn.MAXIFS(Documents!$E$2:$E$3674,Documents!$A$2:$A$3674,$A106,Documents!$C$2:$C$3674,"dive_prices")=0,"",_xlfn.MAXIFS(Documents!$E$2:$E$3674,Documents!$A$2:$A$3674,$A106,Documents!$C$2:$C$3674,"dive_prices")),"")</f>
        <v/>
      </c>
      <c r="L106" s="0" t="str">
        <f aca="false">IFERROR(IF(_xlfn.MAXIFS(Documents!$E$2:$E$3674,Documents!$A$2:$A$3674,$A106,Documents!$C$2:$C$3674,"excursions")=0,"",_xlfn.MAXIFS(Documents!$E$2:$E$3674,Documents!$A$2:$A$3674,$A106,Documents!$C$2:$C$3674,"excursions")),"")</f>
        <v/>
      </c>
      <c r="M106" s="0" t="str">
        <f aca="false">IFERROR(IF(_xlfn.MAXIFS(Documents!$E$2:$E$3674,Documents!$A$2:$A$3674,$A106,Documents!$C$2:$C$3674,"kids")=0,"",_xlfn.MAXIFS(Documents!$E$2:$E$3674,Documents!$A$2:$A$3674,$A106,Documents!$C$2:$C$3674,"kids")),"")</f>
        <v/>
      </c>
      <c r="N106" s="0" t="str">
        <f aca="false">IFERROR(IF(_xlfn.MAXIFS(Documents!$E$2:$E$3674,Documents!$A$2:$A$3674,$A106,Documents!$C$2:$C$3674,"villa_plans")=0,"",_xlfn.MAXIFS(Documents!$E$2:$E$3674,Documents!$A$2:$A$3674,$A106,Documents!$C$2:$C$3674,"villa_plans")),"")</f>
        <v/>
      </c>
      <c r="O106" s="0" t="str">
        <f aca="false">IFERROR(IF(_xlfn.MAXIFS(Documents!$E$2:$E$3674,Documents!$A$2:$A$3674,$A106,Documents!$C$2:$C$3674,"all_inclusive")=0,"",_xlfn.MAXIFS(Documents!$E$2:$E$3674,Documents!$A$2:$A$3674,$A106,Documents!$C$2:$C$3674,"all_inclusive")),"")</f>
        <v/>
      </c>
      <c r="P106" s="0" t="n">
        <f aca="false">IFERROR(IF(_xlfn.MAXIFS(Documents!$E$2:$E$3674,Documents!$A$2:$A$3674,$A106,Documents!$C$2:$C$3674,"sustainability")=0,"",_xlfn.MAXIFS(Documents!$E$2:$E$3674,Documents!$A$2:$A$3674,$A106,Documents!$C$2:$C$3674,"sustainability")),"")</f>
        <v>2022</v>
      </c>
      <c r="Q106" s="0" t="n">
        <f aca="false">IFERROR(IF(_xlfn.MAXIFS(Documents!$E$2:$E$3674,Documents!$A$2:$A$3674,$A106,Documents!$C$2:$C$3674,"calendar")=0,"",_xlfn.MAXIFS(Documents!$E$2:$E$3674,Documents!$A$2:$A$3674,$A106,Documents!$C$2:$C$3674,"calendar")),"")</f>
        <v>2026</v>
      </c>
      <c r="R106" s="0" t="n">
        <f aca="false">IFERROR(IF(_xlfn.MAXIFS(Documents!$E$2:$E$3674,Documents!$A$2:$A$3674,$A106,Documents!$C$2:$C$3674,"brochure")=0,"",_xlfn.MAXIFS(Documents!$E$2:$E$3674,Documents!$A$2:$A$3674,$A106,Documents!$C$2:$C$3674,"brochure")),"")</f>
        <v>2026</v>
      </c>
      <c r="S106" s="0" t="n">
        <f aca="false">IFERROR(IF(_xlfn.MAXIFS(Documents!$E$2:$E$3674,Documents!$A$2:$A$3674,$A106,Documents!$C$2:$C$3674,"press_kit")=0,"",_xlfn.MAXIFS(Documents!$E$2:$E$3674,Documents!$A$2:$A$3674,$A106,Documents!$C$2:$C$3674,"press_kit")),"")</f>
        <v>2026</v>
      </c>
      <c r="T106" s="0" t="n">
        <f aca="false">IFERROR(IF(_xlfn.MAXIFS(Documents!$E$2:$E$3674,Documents!$A$2:$A$3674,$A106,Documents!$C$2:$C$3674,"other")=0,"",_xlfn.MAXIFS(Documents!$E$2:$E$3674,Documents!$A$2:$A$3674,$A106,Documents!$C$2:$C$3674,"other")),"")</f>
        <v>2024</v>
      </c>
      <c r="U106" s="0" t="str">
        <f aca="false">IFERROR(IF(_xlfn.MAXIFS(Documents!$E$2:$E$3674,Documents!$A$2:$A$3674,$A106,Documents!$C$2:$C$3674,"obsolete")=0,"",_xlfn.MAXIFS(Documents!$E$2:$E$3674,Documents!$A$2:$A$3674,$A106,Documents!$C$2:$C$3674,"obsolete")),"")</f>
        <v/>
      </c>
      <c r="V106" s="0" t="n">
        <f aca="false">COUNTIFS(Documents!$A$2:$A$3674,$A106)</f>
        <v>23</v>
      </c>
      <c r="W106" s="0" t="n">
        <f aca="false">COUNTIFS(Documents!$A$2:$A$3674,$A106,Documents!$R$2:$R$3674,"current")</f>
        <v>17</v>
      </c>
      <c r="X106" s="0" t="str">
        <f aca="false">HYPERLINK("https://www.neoscapesmaldives.com/wp-content/uploads/241220_-_Factsheet.pdf","2025_241220_-_Factsheet.pdf")</f>
        <v>2025_241220_-_Factsheet.pdf</v>
      </c>
      <c r="Y106" s="0" t="s">
        <v>34</v>
      </c>
    </row>
    <row r="107" customFormat="false" ht="15" hidden="false" customHeight="false" outlineLevel="0" collapsed="false">
      <c r="A107" s="0" t="n">
        <v>106</v>
      </c>
      <c r="B107" s="0" t="s">
        <v>162</v>
      </c>
      <c r="C107" s="0" t="s">
        <v>30</v>
      </c>
      <c r="D107" s="0" t="n">
        <f aca="false">IFERROR(IF(_xlfn.MAXIFS(Documents!$E$2:$E$3674,Documents!$A$2:$A$3674,$A107,Documents!$C$2:$C$3674,"factsheet")=0,"",_xlfn.MAXIFS(Documents!$E$2:$E$3674,Documents!$A$2:$A$3674,$A107,Documents!$C$2:$C$3674,"factsheet")),"")</f>
        <v>2022</v>
      </c>
      <c r="E107" s="0" t="str">
        <f aca="false">IFERROR(IF(_xlfn.MAXIFS(Documents!$E$2:$E$3674,Documents!$A$2:$A$3674,$A107,Documents!$C$2:$C$3674,"wedding")=0,"",_xlfn.MAXIFS(Documents!$E$2:$E$3674,Documents!$A$2:$A$3674,$A107,Documents!$C$2:$C$3674,"wedding")),"")</f>
        <v/>
      </c>
      <c r="F107" s="0" t="str">
        <f aca="false">IFERROR(IF(_xlfn.MAXIFS(Documents!$E$2:$E$3674,Documents!$A$2:$A$3674,$A107,Documents!$C$2:$C$3674,"events")=0,"",_xlfn.MAXIFS(Documents!$E$2:$E$3674,Documents!$A$2:$A$3674,$A107,Documents!$C$2:$C$3674,"events")),"")</f>
        <v/>
      </c>
      <c r="G107" s="0" t="n">
        <f aca="false">IFERROR(IF(_xlfn.MAXIFS(Documents!$E$2:$E$3674,Documents!$A$2:$A$3674,$A107,Documents!$C$2:$C$3674,"map")=0,"",_xlfn.MAXIFS(Documents!$E$2:$E$3674,Documents!$A$2:$A$3674,$A107,Documents!$C$2:$C$3674,"map")),"")</f>
        <v>2022</v>
      </c>
      <c r="H107" s="0" t="str">
        <f aca="false">IFERROR(IF(_xlfn.MAXIFS(Documents!$E$2:$E$3674,Documents!$A$2:$A$3674,$A107,Documents!$C$2:$C$3674,"dive_map")=0,"",_xlfn.MAXIFS(Documents!$E$2:$E$3674,Documents!$A$2:$A$3674,$A107,Documents!$C$2:$C$3674,"dive_map")),"")</f>
        <v/>
      </c>
      <c r="I107" s="0" t="str">
        <f aca="false">IFERROR(IF(_xlfn.MAXIFS(Documents!$E$2:$E$3674,Documents!$A$2:$A$3674,$A107,Documents!$C$2:$C$3674,"spa_menu")=0,"",_xlfn.MAXIFS(Documents!$E$2:$E$3674,Documents!$A$2:$A$3674,$A107,Documents!$C$2:$C$3674,"spa_menu")),"")</f>
        <v/>
      </c>
      <c r="J107" s="0" t="str">
        <f aca="false">IFERROR(IF(_xlfn.MAXIFS(Documents!$E$2:$E$3674,Documents!$A$2:$A$3674,$A107,Documents!$C$2:$C$3674,"dining_menu")=0,"",_xlfn.MAXIFS(Documents!$E$2:$E$3674,Documents!$A$2:$A$3674,$A107,Documents!$C$2:$C$3674,"dining_menu")),"")</f>
        <v/>
      </c>
      <c r="K107" s="0" t="str">
        <f aca="false">IFERROR(IF(_xlfn.MAXIFS(Documents!$E$2:$E$3674,Documents!$A$2:$A$3674,$A107,Documents!$C$2:$C$3674,"dive_prices")=0,"",_xlfn.MAXIFS(Documents!$E$2:$E$3674,Documents!$A$2:$A$3674,$A107,Documents!$C$2:$C$3674,"dive_prices")),"")</f>
        <v/>
      </c>
      <c r="L107" s="0" t="str">
        <f aca="false">IFERROR(IF(_xlfn.MAXIFS(Documents!$E$2:$E$3674,Documents!$A$2:$A$3674,$A107,Documents!$C$2:$C$3674,"excursions")=0,"",_xlfn.MAXIFS(Documents!$E$2:$E$3674,Documents!$A$2:$A$3674,$A107,Documents!$C$2:$C$3674,"excursions")),"")</f>
        <v/>
      </c>
      <c r="M107" s="0" t="str">
        <f aca="false">IFERROR(IF(_xlfn.MAXIFS(Documents!$E$2:$E$3674,Documents!$A$2:$A$3674,$A107,Documents!$C$2:$C$3674,"kids")=0,"",_xlfn.MAXIFS(Documents!$E$2:$E$3674,Documents!$A$2:$A$3674,$A107,Documents!$C$2:$C$3674,"kids")),"")</f>
        <v/>
      </c>
      <c r="N107" s="0" t="str">
        <f aca="false">IFERROR(IF(_xlfn.MAXIFS(Documents!$E$2:$E$3674,Documents!$A$2:$A$3674,$A107,Documents!$C$2:$C$3674,"villa_plans")=0,"",_xlfn.MAXIFS(Documents!$E$2:$E$3674,Documents!$A$2:$A$3674,$A107,Documents!$C$2:$C$3674,"villa_plans")),"")</f>
        <v/>
      </c>
      <c r="O107" s="0" t="str">
        <f aca="false">IFERROR(IF(_xlfn.MAXIFS(Documents!$E$2:$E$3674,Documents!$A$2:$A$3674,$A107,Documents!$C$2:$C$3674,"all_inclusive")=0,"",_xlfn.MAXIFS(Documents!$E$2:$E$3674,Documents!$A$2:$A$3674,$A107,Documents!$C$2:$C$3674,"all_inclusive")),"")</f>
        <v/>
      </c>
      <c r="P107" s="0" t="str">
        <f aca="false">IFERROR(IF(_xlfn.MAXIFS(Documents!$E$2:$E$3674,Documents!$A$2:$A$3674,$A107,Documents!$C$2:$C$3674,"sustainability")=0,"",_xlfn.MAXIFS(Documents!$E$2:$E$3674,Documents!$A$2:$A$3674,$A107,Documents!$C$2:$C$3674,"sustainability")),"")</f>
        <v/>
      </c>
      <c r="Q107" s="0" t="str">
        <f aca="false">IFERROR(IF(_xlfn.MAXIFS(Documents!$E$2:$E$3674,Documents!$A$2:$A$3674,$A107,Documents!$C$2:$C$3674,"calendar")=0,"",_xlfn.MAXIFS(Documents!$E$2:$E$3674,Documents!$A$2:$A$3674,$A107,Documents!$C$2:$C$3674,"calendar")),"")</f>
        <v/>
      </c>
      <c r="R107" s="0" t="str">
        <f aca="false">IFERROR(IF(_xlfn.MAXIFS(Documents!$E$2:$E$3674,Documents!$A$2:$A$3674,$A107,Documents!$C$2:$C$3674,"brochure")=0,"",_xlfn.MAXIFS(Documents!$E$2:$E$3674,Documents!$A$2:$A$3674,$A107,Documents!$C$2:$C$3674,"brochure")),"")</f>
        <v/>
      </c>
      <c r="S107" s="0" t="str">
        <f aca="false">IFERROR(IF(_xlfn.MAXIFS(Documents!$E$2:$E$3674,Documents!$A$2:$A$3674,$A107,Documents!$C$2:$C$3674,"press_kit")=0,"",_xlfn.MAXIFS(Documents!$E$2:$E$3674,Documents!$A$2:$A$3674,$A107,Documents!$C$2:$C$3674,"press_kit")),"")</f>
        <v/>
      </c>
      <c r="T107" s="0" t="str">
        <f aca="false">IFERROR(IF(_xlfn.MAXIFS(Documents!$E$2:$E$3674,Documents!$A$2:$A$3674,$A107,Documents!$C$2:$C$3674,"other")=0,"",_xlfn.MAXIFS(Documents!$E$2:$E$3674,Documents!$A$2:$A$3674,$A107,Documents!$C$2:$C$3674,"other")),"")</f>
        <v/>
      </c>
      <c r="U107" s="0" t="str">
        <f aca="false">IFERROR(IF(_xlfn.MAXIFS(Documents!$E$2:$E$3674,Documents!$A$2:$A$3674,$A107,Documents!$C$2:$C$3674,"obsolete")=0,"",_xlfn.MAXIFS(Documents!$E$2:$E$3674,Documents!$A$2:$A$3674,$A107,Documents!$C$2:$C$3674,"obsolete")),"")</f>
        <v/>
      </c>
      <c r="V107" s="0" t="n">
        <f aca="false">COUNTIFS(Documents!$A$2:$A$3674,$A107)</f>
        <v>2</v>
      </c>
      <c r="W107" s="0" t="n">
        <f aca="false">COUNTIFS(Documents!$A$2:$A$3674,$A107,Documents!$R$2:$R$3674,"current")</f>
        <v>0</v>
      </c>
      <c r="X107" s="0" t="str">
        <f aca="false">HYPERLINK("https://www.neoscapesmaldives.com/wp-content/uploads/Anantara_Kihavah_Maldives_Villas_Factsheet_Resort.pdf","2022_Anantara_Kihavah_Maldives_Villas_Fa")</f>
        <v>2022_Anantara_Kihavah_Maldives_Villas_Fa</v>
      </c>
      <c r="Y107" s="0" t="s">
        <v>36</v>
      </c>
    </row>
    <row r="108" customFormat="false" ht="15" hidden="false" customHeight="false" outlineLevel="0" collapsed="false">
      <c r="A108" s="0" t="n">
        <v>107</v>
      </c>
      <c r="B108" s="0" t="s">
        <v>163</v>
      </c>
      <c r="C108" s="0" t="s">
        <v>27</v>
      </c>
      <c r="D108" s="0" t="str">
        <f aca="false">IFERROR(IF(_xlfn.MAXIFS(Documents!$E$2:$E$3674,Documents!$A$2:$A$3674,$A108,Documents!$C$2:$C$3674,"factsheet")=0,"",_xlfn.MAXIFS(Documents!$E$2:$E$3674,Documents!$A$2:$A$3674,$A108,Documents!$C$2:$C$3674,"factsheet")),"")</f>
        <v/>
      </c>
      <c r="E108" s="0" t="str">
        <f aca="false">IFERROR(IF(_xlfn.MAXIFS(Documents!$E$2:$E$3674,Documents!$A$2:$A$3674,$A108,Documents!$C$2:$C$3674,"wedding")=0,"",_xlfn.MAXIFS(Documents!$E$2:$E$3674,Documents!$A$2:$A$3674,$A108,Documents!$C$2:$C$3674,"wedding")),"")</f>
        <v/>
      </c>
      <c r="F108" s="0" t="str">
        <f aca="false">IFERROR(IF(_xlfn.MAXIFS(Documents!$E$2:$E$3674,Documents!$A$2:$A$3674,$A108,Documents!$C$2:$C$3674,"events")=0,"",_xlfn.MAXIFS(Documents!$E$2:$E$3674,Documents!$A$2:$A$3674,$A108,Documents!$C$2:$C$3674,"events")),"")</f>
        <v/>
      </c>
      <c r="G108" s="0" t="str">
        <f aca="false">IFERROR(IF(_xlfn.MAXIFS(Documents!$E$2:$E$3674,Documents!$A$2:$A$3674,$A108,Documents!$C$2:$C$3674,"map")=0,"",_xlfn.MAXIFS(Documents!$E$2:$E$3674,Documents!$A$2:$A$3674,$A108,Documents!$C$2:$C$3674,"map")),"")</f>
        <v/>
      </c>
      <c r="H108" s="0" t="str">
        <f aca="false">IFERROR(IF(_xlfn.MAXIFS(Documents!$E$2:$E$3674,Documents!$A$2:$A$3674,$A108,Documents!$C$2:$C$3674,"dive_map")=0,"",_xlfn.MAXIFS(Documents!$E$2:$E$3674,Documents!$A$2:$A$3674,$A108,Documents!$C$2:$C$3674,"dive_map")),"")</f>
        <v/>
      </c>
      <c r="I108" s="0" t="str">
        <f aca="false">IFERROR(IF(_xlfn.MAXIFS(Documents!$E$2:$E$3674,Documents!$A$2:$A$3674,$A108,Documents!$C$2:$C$3674,"spa_menu")=0,"",_xlfn.MAXIFS(Documents!$E$2:$E$3674,Documents!$A$2:$A$3674,$A108,Documents!$C$2:$C$3674,"spa_menu")),"")</f>
        <v/>
      </c>
      <c r="J108" s="0" t="str">
        <f aca="false">IFERROR(IF(_xlfn.MAXIFS(Documents!$E$2:$E$3674,Documents!$A$2:$A$3674,$A108,Documents!$C$2:$C$3674,"dining_menu")=0,"",_xlfn.MAXIFS(Documents!$E$2:$E$3674,Documents!$A$2:$A$3674,$A108,Documents!$C$2:$C$3674,"dining_menu")),"")</f>
        <v/>
      </c>
      <c r="K108" s="0" t="str">
        <f aca="false">IFERROR(IF(_xlfn.MAXIFS(Documents!$E$2:$E$3674,Documents!$A$2:$A$3674,$A108,Documents!$C$2:$C$3674,"dive_prices")=0,"",_xlfn.MAXIFS(Documents!$E$2:$E$3674,Documents!$A$2:$A$3674,$A108,Documents!$C$2:$C$3674,"dive_prices")),"")</f>
        <v/>
      </c>
      <c r="L108" s="0" t="str">
        <f aca="false">IFERROR(IF(_xlfn.MAXIFS(Documents!$E$2:$E$3674,Documents!$A$2:$A$3674,$A108,Documents!$C$2:$C$3674,"excursions")=0,"",_xlfn.MAXIFS(Documents!$E$2:$E$3674,Documents!$A$2:$A$3674,$A108,Documents!$C$2:$C$3674,"excursions")),"")</f>
        <v/>
      </c>
      <c r="M108" s="0" t="str">
        <f aca="false">IFERROR(IF(_xlfn.MAXIFS(Documents!$E$2:$E$3674,Documents!$A$2:$A$3674,$A108,Documents!$C$2:$C$3674,"kids")=0,"",_xlfn.MAXIFS(Documents!$E$2:$E$3674,Documents!$A$2:$A$3674,$A108,Documents!$C$2:$C$3674,"kids")),"")</f>
        <v/>
      </c>
      <c r="N108" s="0" t="str">
        <f aca="false">IFERROR(IF(_xlfn.MAXIFS(Documents!$E$2:$E$3674,Documents!$A$2:$A$3674,$A108,Documents!$C$2:$C$3674,"villa_plans")=0,"",_xlfn.MAXIFS(Documents!$E$2:$E$3674,Documents!$A$2:$A$3674,$A108,Documents!$C$2:$C$3674,"villa_plans")),"")</f>
        <v/>
      </c>
      <c r="O108" s="0" t="str">
        <f aca="false">IFERROR(IF(_xlfn.MAXIFS(Documents!$E$2:$E$3674,Documents!$A$2:$A$3674,$A108,Documents!$C$2:$C$3674,"all_inclusive")=0,"",_xlfn.MAXIFS(Documents!$E$2:$E$3674,Documents!$A$2:$A$3674,$A108,Documents!$C$2:$C$3674,"all_inclusive")),"")</f>
        <v/>
      </c>
      <c r="P108" s="0" t="str">
        <f aca="false">IFERROR(IF(_xlfn.MAXIFS(Documents!$E$2:$E$3674,Documents!$A$2:$A$3674,$A108,Documents!$C$2:$C$3674,"sustainability")=0,"",_xlfn.MAXIFS(Documents!$E$2:$E$3674,Documents!$A$2:$A$3674,$A108,Documents!$C$2:$C$3674,"sustainability")),"")</f>
        <v/>
      </c>
      <c r="Q108" s="0" t="n">
        <f aca="false">IFERROR(IF(_xlfn.MAXIFS(Documents!$E$2:$E$3674,Documents!$A$2:$A$3674,$A108,Documents!$C$2:$C$3674,"calendar")=0,"",_xlfn.MAXIFS(Documents!$E$2:$E$3674,Documents!$A$2:$A$3674,$A108,Documents!$C$2:$C$3674,"calendar")),"")</f>
        <v>2024</v>
      </c>
      <c r="R108" s="0" t="str">
        <f aca="false">IFERROR(IF(_xlfn.MAXIFS(Documents!$E$2:$E$3674,Documents!$A$2:$A$3674,$A108,Documents!$C$2:$C$3674,"brochure")=0,"",_xlfn.MAXIFS(Documents!$E$2:$E$3674,Documents!$A$2:$A$3674,$A108,Documents!$C$2:$C$3674,"brochure")),"")</f>
        <v/>
      </c>
      <c r="S108" s="0" t="str">
        <f aca="false">IFERROR(IF(_xlfn.MAXIFS(Documents!$E$2:$E$3674,Documents!$A$2:$A$3674,$A108,Documents!$C$2:$C$3674,"press_kit")=0,"",_xlfn.MAXIFS(Documents!$E$2:$E$3674,Documents!$A$2:$A$3674,$A108,Documents!$C$2:$C$3674,"press_kit")),"")</f>
        <v/>
      </c>
      <c r="T108" s="0" t="str">
        <f aca="false">IFERROR(IF(_xlfn.MAXIFS(Documents!$E$2:$E$3674,Documents!$A$2:$A$3674,$A108,Documents!$C$2:$C$3674,"other")=0,"",_xlfn.MAXIFS(Documents!$E$2:$E$3674,Documents!$A$2:$A$3674,$A108,Documents!$C$2:$C$3674,"other")),"")</f>
        <v/>
      </c>
      <c r="U108" s="0" t="str">
        <f aca="false">IFERROR(IF(_xlfn.MAXIFS(Documents!$E$2:$E$3674,Documents!$A$2:$A$3674,$A108,Documents!$C$2:$C$3674,"obsolete")=0,"",_xlfn.MAXIFS(Documents!$E$2:$E$3674,Documents!$A$2:$A$3674,$A108,Documents!$C$2:$C$3674,"obsolete")),"")</f>
        <v/>
      </c>
      <c r="V108" s="0" t="n">
        <f aca="false">COUNTIFS(Documents!$A$2:$A$3674,$A108)</f>
        <v>1</v>
      </c>
      <c r="W108" s="0" t="n">
        <f aca="false">COUNTIFS(Documents!$A$2:$A$3674,$A108,Documents!$R$2:$R$3674,"current")</f>
        <v>0</v>
      </c>
      <c r="Y108" s="0" t="s">
        <v>28</v>
      </c>
    </row>
    <row r="109" customFormat="false" ht="15" hidden="false" customHeight="false" outlineLevel="0" collapsed="false">
      <c r="A109" s="0" t="n">
        <v>108</v>
      </c>
      <c r="B109" s="0" t="s">
        <v>164</v>
      </c>
      <c r="C109" s="0" t="s">
        <v>32</v>
      </c>
      <c r="D109" s="0" t="str">
        <f aca="false">IFERROR(IF(_xlfn.MAXIFS(Documents!$E$2:$E$3674,Documents!$A$2:$A$3674,$A109,Documents!$C$2:$C$3674,"factsheet")=0,"",_xlfn.MAXIFS(Documents!$E$2:$E$3674,Documents!$A$2:$A$3674,$A109,Documents!$C$2:$C$3674,"factsheet")),"")</f>
        <v/>
      </c>
      <c r="E109" s="0" t="str">
        <f aca="false">IFERROR(IF(_xlfn.MAXIFS(Documents!$E$2:$E$3674,Documents!$A$2:$A$3674,$A109,Documents!$C$2:$C$3674,"wedding")=0,"",_xlfn.MAXIFS(Documents!$E$2:$E$3674,Documents!$A$2:$A$3674,$A109,Documents!$C$2:$C$3674,"wedding")),"")</f>
        <v/>
      </c>
      <c r="F109" s="0" t="str">
        <f aca="false">IFERROR(IF(_xlfn.MAXIFS(Documents!$E$2:$E$3674,Documents!$A$2:$A$3674,$A109,Documents!$C$2:$C$3674,"events")=0,"",_xlfn.MAXIFS(Documents!$E$2:$E$3674,Documents!$A$2:$A$3674,$A109,Documents!$C$2:$C$3674,"events")),"")</f>
        <v/>
      </c>
      <c r="G109" s="0" t="n">
        <f aca="false">IFERROR(IF(_xlfn.MAXIFS(Documents!$E$2:$E$3674,Documents!$A$2:$A$3674,$A109,Documents!$C$2:$C$3674,"map")=0,"",_xlfn.MAXIFS(Documents!$E$2:$E$3674,Documents!$A$2:$A$3674,$A109,Documents!$C$2:$C$3674,"map")),"")</f>
        <v>2024</v>
      </c>
      <c r="H109" s="0" t="str">
        <f aca="false">IFERROR(IF(_xlfn.MAXIFS(Documents!$E$2:$E$3674,Documents!$A$2:$A$3674,$A109,Documents!$C$2:$C$3674,"dive_map")=0,"",_xlfn.MAXIFS(Documents!$E$2:$E$3674,Documents!$A$2:$A$3674,$A109,Documents!$C$2:$C$3674,"dive_map")),"")</f>
        <v/>
      </c>
      <c r="I109" s="0" t="str">
        <f aca="false">IFERROR(IF(_xlfn.MAXIFS(Documents!$E$2:$E$3674,Documents!$A$2:$A$3674,$A109,Documents!$C$2:$C$3674,"spa_menu")=0,"",_xlfn.MAXIFS(Documents!$E$2:$E$3674,Documents!$A$2:$A$3674,$A109,Documents!$C$2:$C$3674,"spa_menu")),"")</f>
        <v/>
      </c>
      <c r="J109" s="0" t="str">
        <f aca="false">IFERROR(IF(_xlfn.MAXIFS(Documents!$E$2:$E$3674,Documents!$A$2:$A$3674,$A109,Documents!$C$2:$C$3674,"dining_menu")=0,"",_xlfn.MAXIFS(Documents!$E$2:$E$3674,Documents!$A$2:$A$3674,$A109,Documents!$C$2:$C$3674,"dining_menu")),"")</f>
        <v/>
      </c>
      <c r="K109" s="0" t="str">
        <f aca="false">IFERROR(IF(_xlfn.MAXIFS(Documents!$E$2:$E$3674,Documents!$A$2:$A$3674,$A109,Documents!$C$2:$C$3674,"dive_prices")=0,"",_xlfn.MAXIFS(Documents!$E$2:$E$3674,Documents!$A$2:$A$3674,$A109,Documents!$C$2:$C$3674,"dive_prices")),"")</f>
        <v/>
      </c>
      <c r="L109" s="0" t="str">
        <f aca="false">IFERROR(IF(_xlfn.MAXIFS(Documents!$E$2:$E$3674,Documents!$A$2:$A$3674,$A109,Documents!$C$2:$C$3674,"excursions")=0,"",_xlfn.MAXIFS(Documents!$E$2:$E$3674,Documents!$A$2:$A$3674,$A109,Documents!$C$2:$C$3674,"excursions")),"")</f>
        <v/>
      </c>
      <c r="M109" s="0" t="str">
        <f aca="false">IFERROR(IF(_xlfn.MAXIFS(Documents!$E$2:$E$3674,Documents!$A$2:$A$3674,$A109,Documents!$C$2:$C$3674,"kids")=0,"",_xlfn.MAXIFS(Documents!$E$2:$E$3674,Documents!$A$2:$A$3674,$A109,Documents!$C$2:$C$3674,"kids")),"")</f>
        <v/>
      </c>
      <c r="N109" s="0" t="str">
        <f aca="false">IFERROR(IF(_xlfn.MAXIFS(Documents!$E$2:$E$3674,Documents!$A$2:$A$3674,$A109,Documents!$C$2:$C$3674,"villa_plans")=0,"",_xlfn.MAXIFS(Documents!$E$2:$E$3674,Documents!$A$2:$A$3674,$A109,Documents!$C$2:$C$3674,"villa_plans")),"")</f>
        <v/>
      </c>
      <c r="O109" s="0" t="str">
        <f aca="false">IFERROR(IF(_xlfn.MAXIFS(Documents!$E$2:$E$3674,Documents!$A$2:$A$3674,$A109,Documents!$C$2:$C$3674,"all_inclusive")=0,"",_xlfn.MAXIFS(Documents!$E$2:$E$3674,Documents!$A$2:$A$3674,$A109,Documents!$C$2:$C$3674,"all_inclusive")),"")</f>
        <v/>
      </c>
      <c r="P109" s="0" t="str">
        <f aca="false">IFERROR(IF(_xlfn.MAXIFS(Documents!$E$2:$E$3674,Documents!$A$2:$A$3674,$A109,Documents!$C$2:$C$3674,"sustainability")=0,"",_xlfn.MAXIFS(Documents!$E$2:$E$3674,Documents!$A$2:$A$3674,$A109,Documents!$C$2:$C$3674,"sustainability")),"")</f>
        <v/>
      </c>
      <c r="Q109" s="0" t="str">
        <f aca="false">IFERROR(IF(_xlfn.MAXIFS(Documents!$E$2:$E$3674,Documents!$A$2:$A$3674,$A109,Documents!$C$2:$C$3674,"calendar")=0,"",_xlfn.MAXIFS(Documents!$E$2:$E$3674,Documents!$A$2:$A$3674,$A109,Documents!$C$2:$C$3674,"calendar")),"")</f>
        <v/>
      </c>
      <c r="R109" s="0" t="str">
        <f aca="false">IFERROR(IF(_xlfn.MAXIFS(Documents!$E$2:$E$3674,Documents!$A$2:$A$3674,$A109,Documents!$C$2:$C$3674,"brochure")=0,"",_xlfn.MAXIFS(Documents!$E$2:$E$3674,Documents!$A$2:$A$3674,$A109,Documents!$C$2:$C$3674,"brochure")),"")</f>
        <v/>
      </c>
      <c r="S109" s="0" t="str">
        <f aca="false">IFERROR(IF(_xlfn.MAXIFS(Documents!$E$2:$E$3674,Documents!$A$2:$A$3674,$A109,Documents!$C$2:$C$3674,"press_kit")=0,"",_xlfn.MAXIFS(Documents!$E$2:$E$3674,Documents!$A$2:$A$3674,$A109,Documents!$C$2:$C$3674,"press_kit")),"")</f>
        <v/>
      </c>
      <c r="T109" s="0" t="str">
        <f aca="false">IFERROR(IF(_xlfn.MAXIFS(Documents!$E$2:$E$3674,Documents!$A$2:$A$3674,$A109,Documents!$C$2:$C$3674,"other")=0,"",_xlfn.MAXIFS(Documents!$E$2:$E$3674,Documents!$A$2:$A$3674,$A109,Documents!$C$2:$C$3674,"other")),"")</f>
        <v/>
      </c>
      <c r="U109" s="0" t="str">
        <f aca="false">IFERROR(IF(_xlfn.MAXIFS(Documents!$E$2:$E$3674,Documents!$A$2:$A$3674,$A109,Documents!$C$2:$C$3674,"obsolete")=0,"",_xlfn.MAXIFS(Documents!$E$2:$E$3674,Documents!$A$2:$A$3674,$A109,Documents!$C$2:$C$3674,"obsolete")),"")</f>
        <v/>
      </c>
      <c r="V109" s="0" t="n">
        <f aca="false">COUNTIFS(Documents!$A$2:$A$3674,$A109)</f>
        <v>1</v>
      </c>
      <c r="W109" s="0" t="n">
        <f aca="false">COUNTIFS(Documents!$A$2:$A$3674,$A109,Documents!$R$2:$R$3674,"current")</f>
        <v>0</v>
      </c>
      <c r="Y109" s="0" t="s">
        <v>28</v>
      </c>
    </row>
    <row r="110" customFormat="false" ht="15" hidden="false" customHeight="false" outlineLevel="0" collapsed="false">
      <c r="A110" s="0" t="n">
        <v>109</v>
      </c>
      <c r="B110" s="0" t="s">
        <v>165</v>
      </c>
      <c r="C110" s="0" t="s">
        <v>30</v>
      </c>
      <c r="D110" s="0" t="n">
        <f aca="false">IFERROR(IF(_xlfn.MAXIFS(Documents!$E$2:$E$3674,Documents!$A$2:$A$3674,$A110,Documents!$C$2:$C$3674,"factsheet")=0,"",_xlfn.MAXIFS(Documents!$E$2:$E$3674,Documents!$A$2:$A$3674,$A110,Documents!$C$2:$C$3674,"factsheet")),"")</f>
        <v>2023</v>
      </c>
      <c r="E110" s="0" t="str">
        <f aca="false">IFERROR(IF(_xlfn.MAXIFS(Documents!$E$2:$E$3674,Documents!$A$2:$A$3674,$A110,Documents!$C$2:$C$3674,"wedding")=0,"",_xlfn.MAXIFS(Documents!$E$2:$E$3674,Documents!$A$2:$A$3674,$A110,Documents!$C$2:$C$3674,"wedding")),"")</f>
        <v/>
      </c>
      <c r="F110" s="0" t="str">
        <f aca="false">IFERROR(IF(_xlfn.MAXIFS(Documents!$E$2:$E$3674,Documents!$A$2:$A$3674,$A110,Documents!$C$2:$C$3674,"events")=0,"",_xlfn.MAXIFS(Documents!$E$2:$E$3674,Documents!$A$2:$A$3674,$A110,Documents!$C$2:$C$3674,"events")),"")</f>
        <v/>
      </c>
      <c r="G110" s="0" t="n">
        <f aca="false">IFERROR(IF(_xlfn.MAXIFS(Documents!$E$2:$E$3674,Documents!$A$2:$A$3674,$A110,Documents!$C$2:$C$3674,"map")=0,"",_xlfn.MAXIFS(Documents!$E$2:$E$3674,Documents!$A$2:$A$3674,$A110,Documents!$C$2:$C$3674,"map")),"")</f>
        <v>2019</v>
      </c>
      <c r="H110" s="0" t="str">
        <f aca="false">IFERROR(IF(_xlfn.MAXIFS(Documents!$E$2:$E$3674,Documents!$A$2:$A$3674,$A110,Documents!$C$2:$C$3674,"dive_map")=0,"",_xlfn.MAXIFS(Documents!$E$2:$E$3674,Documents!$A$2:$A$3674,$A110,Documents!$C$2:$C$3674,"dive_map")),"")</f>
        <v/>
      </c>
      <c r="I110" s="0" t="str">
        <f aca="false">IFERROR(IF(_xlfn.MAXIFS(Documents!$E$2:$E$3674,Documents!$A$2:$A$3674,$A110,Documents!$C$2:$C$3674,"spa_menu")=0,"",_xlfn.MAXIFS(Documents!$E$2:$E$3674,Documents!$A$2:$A$3674,$A110,Documents!$C$2:$C$3674,"spa_menu")),"")</f>
        <v/>
      </c>
      <c r="J110" s="0" t="str">
        <f aca="false">IFERROR(IF(_xlfn.MAXIFS(Documents!$E$2:$E$3674,Documents!$A$2:$A$3674,$A110,Documents!$C$2:$C$3674,"dining_menu")=0,"",_xlfn.MAXIFS(Documents!$E$2:$E$3674,Documents!$A$2:$A$3674,$A110,Documents!$C$2:$C$3674,"dining_menu")),"")</f>
        <v/>
      </c>
      <c r="K110" s="0" t="str">
        <f aca="false">IFERROR(IF(_xlfn.MAXIFS(Documents!$E$2:$E$3674,Documents!$A$2:$A$3674,$A110,Documents!$C$2:$C$3674,"dive_prices")=0,"",_xlfn.MAXIFS(Documents!$E$2:$E$3674,Documents!$A$2:$A$3674,$A110,Documents!$C$2:$C$3674,"dive_prices")),"")</f>
        <v/>
      </c>
      <c r="L110" s="0" t="str">
        <f aca="false">IFERROR(IF(_xlfn.MAXIFS(Documents!$E$2:$E$3674,Documents!$A$2:$A$3674,$A110,Documents!$C$2:$C$3674,"excursions")=0,"",_xlfn.MAXIFS(Documents!$E$2:$E$3674,Documents!$A$2:$A$3674,$A110,Documents!$C$2:$C$3674,"excursions")),"")</f>
        <v/>
      </c>
      <c r="M110" s="0" t="str">
        <f aca="false">IFERROR(IF(_xlfn.MAXIFS(Documents!$E$2:$E$3674,Documents!$A$2:$A$3674,$A110,Documents!$C$2:$C$3674,"kids")=0,"",_xlfn.MAXIFS(Documents!$E$2:$E$3674,Documents!$A$2:$A$3674,$A110,Documents!$C$2:$C$3674,"kids")),"")</f>
        <v/>
      </c>
      <c r="N110" s="0" t="str">
        <f aca="false">IFERROR(IF(_xlfn.MAXIFS(Documents!$E$2:$E$3674,Documents!$A$2:$A$3674,$A110,Documents!$C$2:$C$3674,"villa_plans")=0,"",_xlfn.MAXIFS(Documents!$E$2:$E$3674,Documents!$A$2:$A$3674,$A110,Documents!$C$2:$C$3674,"villa_plans")),"")</f>
        <v/>
      </c>
      <c r="O110" s="0" t="str">
        <f aca="false">IFERROR(IF(_xlfn.MAXIFS(Documents!$E$2:$E$3674,Documents!$A$2:$A$3674,$A110,Documents!$C$2:$C$3674,"all_inclusive")=0,"",_xlfn.MAXIFS(Documents!$E$2:$E$3674,Documents!$A$2:$A$3674,$A110,Documents!$C$2:$C$3674,"all_inclusive")),"")</f>
        <v/>
      </c>
      <c r="P110" s="0" t="str">
        <f aca="false">IFERROR(IF(_xlfn.MAXIFS(Documents!$E$2:$E$3674,Documents!$A$2:$A$3674,$A110,Documents!$C$2:$C$3674,"sustainability")=0,"",_xlfn.MAXIFS(Documents!$E$2:$E$3674,Documents!$A$2:$A$3674,$A110,Documents!$C$2:$C$3674,"sustainability")),"")</f>
        <v/>
      </c>
      <c r="Q110" s="0" t="str">
        <f aca="false">IFERROR(IF(_xlfn.MAXIFS(Documents!$E$2:$E$3674,Documents!$A$2:$A$3674,$A110,Documents!$C$2:$C$3674,"calendar")=0,"",_xlfn.MAXIFS(Documents!$E$2:$E$3674,Documents!$A$2:$A$3674,$A110,Documents!$C$2:$C$3674,"calendar")),"")</f>
        <v/>
      </c>
      <c r="R110" s="0" t="str">
        <f aca="false">IFERROR(IF(_xlfn.MAXIFS(Documents!$E$2:$E$3674,Documents!$A$2:$A$3674,$A110,Documents!$C$2:$C$3674,"brochure")=0,"",_xlfn.MAXIFS(Documents!$E$2:$E$3674,Documents!$A$2:$A$3674,$A110,Documents!$C$2:$C$3674,"brochure")),"")</f>
        <v/>
      </c>
      <c r="S110" s="0" t="str">
        <f aca="false">IFERROR(IF(_xlfn.MAXIFS(Documents!$E$2:$E$3674,Documents!$A$2:$A$3674,$A110,Documents!$C$2:$C$3674,"press_kit")=0,"",_xlfn.MAXIFS(Documents!$E$2:$E$3674,Documents!$A$2:$A$3674,$A110,Documents!$C$2:$C$3674,"press_kit")),"")</f>
        <v/>
      </c>
      <c r="T110" s="0" t="str">
        <f aca="false">IFERROR(IF(_xlfn.MAXIFS(Documents!$E$2:$E$3674,Documents!$A$2:$A$3674,$A110,Documents!$C$2:$C$3674,"other")=0,"",_xlfn.MAXIFS(Documents!$E$2:$E$3674,Documents!$A$2:$A$3674,$A110,Documents!$C$2:$C$3674,"other")),"")</f>
        <v/>
      </c>
      <c r="U110" s="0" t="str">
        <f aca="false">IFERROR(IF(_xlfn.MAXIFS(Documents!$E$2:$E$3674,Documents!$A$2:$A$3674,$A110,Documents!$C$2:$C$3674,"obsolete")=0,"",_xlfn.MAXIFS(Documents!$E$2:$E$3674,Documents!$A$2:$A$3674,$A110,Documents!$C$2:$C$3674,"obsolete")),"")</f>
        <v/>
      </c>
      <c r="V110" s="0" t="n">
        <f aca="false">COUNTIFS(Documents!$A$2:$A$3674,$A110)</f>
        <v>3</v>
      </c>
      <c r="W110" s="0" t="n">
        <f aca="false">COUNTIFS(Documents!$A$2:$A$3674,$A110,Documents!$R$2:$R$3674,"current")</f>
        <v>0</v>
      </c>
      <c r="X110" s="0" t="str">
        <f aca="false">HYPERLINK("https://www.neoscapesmaldives.com/wp-content/uploads/moofushi-factsheet-en-24april2023.pdf","2023_moofushi-factsheet-en-24april2023.p")</f>
        <v>2023_moofushi-factsheet-en-24april2023.p</v>
      </c>
      <c r="Y110" s="0" t="s">
        <v>36</v>
      </c>
    </row>
    <row r="111" customFormat="false" ht="15" hidden="false" customHeight="false" outlineLevel="0" collapsed="false">
      <c r="A111" s="0" t="n">
        <v>110</v>
      </c>
      <c r="B111" s="0" t="s">
        <v>166</v>
      </c>
      <c r="C111" s="0" t="s">
        <v>32</v>
      </c>
      <c r="D111" s="0" t="str">
        <f aca="false">IFERROR(IF(_xlfn.MAXIFS(Documents!$E$2:$E$3674,Documents!$A$2:$A$3674,$A111,Documents!$C$2:$C$3674,"factsheet")=0,"",_xlfn.MAXIFS(Documents!$E$2:$E$3674,Documents!$A$2:$A$3674,$A111,Documents!$C$2:$C$3674,"factsheet")),"")</f>
        <v/>
      </c>
      <c r="E111" s="0" t="n">
        <f aca="false">IFERROR(IF(_xlfn.MAXIFS(Documents!$E$2:$E$3674,Documents!$A$2:$A$3674,$A111,Documents!$C$2:$C$3674,"wedding")=0,"",_xlfn.MAXIFS(Documents!$E$2:$E$3674,Documents!$A$2:$A$3674,$A111,Documents!$C$2:$C$3674,"wedding")),"")</f>
        <v>2022</v>
      </c>
      <c r="F111" s="0" t="str">
        <f aca="false">IFERROR(IF(_xlfn.MAXIFS(Documents!$E$2:$E$3674,Documents!$A$2:$A$3674,$A111,Documents!$C$2:$C$3674,"events")=0,"",_xlfn.MAXIFS(Documents!$E$2:$E$3674,Documents!$A$2:$A$3674,$A111,Documents!$C$2:$C$3674,"events")),"")</f>
        <v/>
      </c>
      <c r="G111" s="0" t="n">
        <f aca="false">IFERROR(IF(_xlfn.MAXIFS(Documents!$E$2:$E$3674,Documents!$A$2:$A$3674,$A111,Documents!$C$2:$C$3674,"map")=0,"",_xlfn.MAXIFS(Documents!$E$2:$E$3674,Documents!$A$2:$A$3674,$A111,Documents!$C$2:$C$3674,"map")),"")</f>
        <v>2028</v>
      </c>
      <c r="H111" s="0" t="str">
        <f aca="false">IFERROR(IF(_xlfn.MAXIFS(Documents!$E$2:$E$3674,Documents!$A$2:$A$3674,$A111,Documents!$C$2:$C$3674,"dive_map")=0,"",_xlfn.MAXIFS(Documents!$E$2:$E$3674,Documents!$A$2:$A$3674,$A111,Documents!$C$2:$C$3674,"dive_map")),"")</f>
        <v/>
      </c>
      <c r="I111" s="0" t="n">
        <f aca="false">IFERROR(IF(_xlfn.MAXIFS(Documents!$E$2:$E$3674,Documents!$A$2:$A$3674,$A111,Documents!$C$2:$C$3674,"spa_menu")=0,"",_xlfn.MAXIFS(Documents!$E$2:$E$3674,Documents!$A$2:$A$3674,$A111,Documents!$C$2:$C$3674,"spa_menu")),"")</f>
        <v>2025</v>
      </c>
      <c r="J111" s="0" t="n">
        <f aca="false">IFERROR(IF(_xlfn.MAXIFS(Documents!$E$2:$E$3674,Documents!$A$2:$A$3674,$A111,Documents!$C$2:$C$3674,"dining_menu")=0,"",_xlfn.MAXIFS(Documents!$E$2:$E$3674,Documents!$A$2:$A$3674,$A111,Documents!$C$2:$C$3674,"dining_menu")),"")</f>
        <v>2025</v>
      </c>
      <c r="K111" s="0" t="n">
        <f aca="false">IFERROR(IF(_xlfn.MAXIFS(Documents!$E$2:$E$3674,Documents!$A$2:$A$3674,$A111,Documents!$C$2:$C$3674,"dive_prices")=0,"",_xlfn.MAXIFS(Documents!$E$2:$E$3674,Documents!$A$2:$A$3674,$A111,Documents!$C$2:$C$3674,"dive_prices")),"")</f>
        <v>2025</v>
      </c>
      <c r="L111" s="0" t="n">
        <f aca="false">IFERROR(IF(_xlfn.MAXIFS(Documents!$E$2:$E$3674,Documents!$A$2:$A$3674,$A111,Documents!$C$2:$C$3674,"excursions")=0,"",_xlfn.MAXIFS(Documents!$E$2:$E$3674,Documents!$A$2:$A$3674,$A111,Documents!$C$2:$C$3674,"excursions")),"")</f>
        <v>2025</v>
      </c>
      <c r="M111" s="0" t="str">
        <f aca="false">IFERROR(IF(_xlfn.MAXIFS(Documents!$E$2:$E$3674,Documents!$A$2:$A$3674,$A111,Documents!$C$2:$C$3674,"kids")=0,"",_xlfn.MAXIFS(Documents!$E$2:$E$3674,Documents!$A$2:$A$3674,$A111,Documents!$C$2:$C$3674,"kids")),"")</f>
        <v/>
      </c>
      <c r="N111" s="0" t="str">
        <f aca="false">IFERROR(IF(_xlfn.MAXIFS(Documents!$E$2:$E$3674,Documents!$A$2:$A$3674,$A111,Documents!$C$2:$C$3674,"villa_plans")=0,"",_xlfn.MAXIFS(Documents!$E$2:$E$3674,Documents!$A$2:$A$3674,$A111,Documents!$C$2:$C$3674,"villa_plans")),"")</f>
        <v/>
      </c>
      <c r="O111" s="0" t="str">
        <f aca="false">IFERROR(IF(_xlfn.MAXIFS(Documents!$E$2:$E$3674,Documents!$A$2:$A$3674,$A111,Documents!$C$2:$C$3674,"all_inclusive")=0,"",_xlfn.MAXIFS(Documents!$E$2:$E$3674,Documents!$A$2:$A$3674,$A111,Documents!$C$2:$C$3674,"all_inclusive")),"")</f>
        <v/>
      </c>
      <c r="P111" s="0" t="str">
        <f aca="false">IFERROR(IF(_xlfn.MAXIFS(Documents!$E$2:$E$3674,Documents!$A$2:$A$3674,$A111,Documents!$C$2:$C$3674,"sustainability")=0,"",_xlfn.MAXIFS(Documents!$E$2:$E$3674,Documents!$A$2:$A$3674,$A111,Documents!$C$2:$C$3674,"sustainability")),"")</f>
        <v/>
      </c>
      <c r="Q111" s="0" t="str">
        <f aca="false">IFERROR(IF(_xlfn.MAXIFS(Documents!$E$2:$E$3674,Documents!$A$2:$A$3674,$A111,Documents!$C$2:$C$3674,"calendar")=0,"",_xlfn.MAXIFS(Documents!$E$2:$E$3674,Documents!$A$2:$A$3674,$A111,Documents!$C$2:$C$3674,"calendar")),"")</f>
        <v/>
      </c>
      <c r="R111" s="0" t="str">
        <f aca="false">IFERROR(IF(_xlfn.MAXIFS(Documents!$E$2:$E$3674,Documents!$A$2:$A$3674,$A111,Documents!$C$2:$C$3674,"brochure")=0,"",_xlfn.MAXIFS(Documents!$E$2:$E$3674,Documents!$A$2:$A$3674,$A111,Documents!$C$2:$C$3674,"brochure")),"")</f>
        <v/>
      </c>
      <c r="S111" s="0" t="str">
        <f aca="false">IFERROR(IF(_xlfn.MAXIFS(Documents!$E$2:$E$3674,Documents!$A$2:$A$3674,$A111,Documents!$C$2:$C$3674,"press_kit")=0,"",_xlfn.MAXIFS(Documents!$E$2:$E$3674,Documents!$A$2:$A$3674,$A111,Documents!$C$2:$C$3674,"press_kit")),"")</f>
        <v/>
      </c>
      <c r="T111" s="0" t="str">
        <f aca="false">IFERROR(IF(_xlfn.MAXIFS(Documents!$E$2:$E$3674,Documents!$A$2:$A$3674,$A111,Documents!$C$2:$C$3674,"other")=0,"",_xlfn.MAXIFS(Documents!$E$2:$E$3674,Documents!$A$2:$A$3674,$A111,Documents!$C$2:$C$3674,"other")),"")</f>
        <v/>
      </c>
      <c r="U111" s="0" t="str">
        <f aca="false">IFERROR(IF(_xlfn.MAXIFS(Documents!$E$2:$E$3674,Documents!$A$2:$A$3674,$A111,Documents!$C$2:$C$3674,"obsolete")=0,"",_xlfn.MAXIFS(Documents!$E$2:$E$3674,Documents!$A$2:$A$3674,$A111,Documents!$C$2:$C$3674,"obsolete")),"")</f>
        <v/>
      </c>
      <c r="V111" s="0" t="n">
        <f aca="false">COUNTIFS(Documents!$A$2:$A$3674,$A111)</f>
        <v>32</v>
      </c>
      <c r="W111" s="0" t="n">
        <f aca="false">COUNTIFS(Documents!$A$2:$A$3674,$A111,Documents!$R$2:$R$3674,"current")</f>
        <v>8</v>
      </c>
      <c r="Y111" s="0" t="s">
        <v>47</v>
      </c>
    </row>
    <row r="112" customFormat="false" ht="15" hidden="false" customHeight="false" outlineLevel="0" collapsed="false">
      <c r="A112" s="0" t="n">
        <v>111</v>
      </c>
      <c r="B112" s="0" t="s">
        <v>167</v>
      </c>
      <c r="C112" s="0" t="s">
        <v>32</v>
      </c>
      <c r="D112" s="0" t="n">
        <f aca="false">IFERROR(IF(_xlfn.MAXIFS(Documents!$E$2:$E$3674,Documents!$A$2:$A$3674,$A112,Documents!$C$2:$C$3674,"factsheet")=0,"",_xlfn.MAXIFS(Documents!$E$2:$E$3674,Documents!$A$2:$A$3674,$A112,Documents!$C$2:$C$3674,"factsheet")),"")</f>
        <v>2026</v>
      </c>
      <c r="E112" s="0" t="n">
        <f aca="false">IFERROR(IF(_xlfn.MAXIFS(Documents!$E$2:$E$3674,Documents!$A$2:$A$3674,$A112,Documents!$C$2:$C$3674,"wedding")=0,"",_xlfn.MAXIFS(Documents!$E$2:$E$3674,Documents!$A$2:$A$3674,$A112,Documents!$C$2:$C$3674,"wedding")),"")</f>
        <v>2026</v>
      </c>
      <c r="F112" s="0" t="n">
        <f aca="false">IFERROR(IF(_xlfn.MAXIFS(Documents!$E$2:$E$3674,Documents!$A$2:$A$3674,$A112,Documents!$C$2:$C$3674,"events")=0,"",_xlfn.MAXIFS(Documents!$E$2:$E$3674,Documents!$A$2:$A$3674,$A112,Documents!$C$2:$C$3674,"events")),"")</f>
        <v>2017</v>
      </c>
      <c r="G112" s="0" t="n">
        <f aca="false">IFERROR(IF(_xlfn.MAXIFS(Documents!$E$2:$E$3674,Documents!$A$2:$A$3674,$A112,Documents!$C$2:$C$3674,"map")=0,"",_xlfn.MAXIFS(Documents!$E$2:$E$3674,Documents!$A$2:$A$3674,$A112,Documents!$C$2:$C$3674,"map")),"")</f>
        <v>2024</v>
      </c>
      <c r="H112" s="0" t="str">
        <f aca="false">IFERROR(IF(_xlfn.MAXIFS(Documents!$E$2:$E$3674,Documents!$A$2:$A$3674,$A112,Documents!$C$2:$C$3674,"dive_map")=0,"",_xlfn.MAXIFS(Documents!$E$2:$E$3674,Documents!$A$2:$A$3674,$A112,Documents!$C$2:$C$3674,"dive_map")),"")</f>
        <v/>
      </c>
      <c r="I112" s="0" t="n">
        <f aca="false">IFERROR(IF(_xlfn.MAXIFS(Documents!$E$2:$E$3674,Documents!$A$2:$A$3674,$A112,Documents!$C$2:$C$3674,"spa_menu")=0,"",_xlfn.MAXIFS(Documents!$E$2:$E$3674,Documents!$A$2:$A$3674,$A112,Documents!$C$2:$C$3674,"spa_menu")),"")</f>
        <v>2026</v>
      </c>
      <c r="J112" s="0" t="n">
        <f aca="false">IFERROR(IF(_xlfn.MAXIFS(Documents!$E$2:$E$3674,Documents!$A$2:$A$3674,$A112,Documents!$C$2:$C$3674,"dining_menu")=0,"",_xlfn.MAXIFS(Documents!$E$2:$E$3674,Documents!$A$2:$A$3674,$A112,Documents!$C$2:$C$3674,"dining_menu")),"")</f>
        <v>2026</v>
      </c>
      <c r="K112" s="0" t="n">
        <f aca="false">IFERROR(IF(_xlfn.MAXIFS(Documents!$E$2:$E$3674,Documents!$A$2:$A$3674,$A112,Documents!$C$2:$C$3674,"dive_prices")=0,"",_xlfn.MAXIFS(Documents!$E$2:$E$3674,Documents!$A$2:$A$3674,$A112,Documents!$C$2:$C$3674,"dive_prices")),"")</f>
        <v>2026</v>
      </c>
      <c r="L112" s="0" t="n">
        <f aca="false">IFERROR(IF(_xlfn.MAXIFS(Documents!$E$2:$E$3674,Documents!$A$2:$A$3674,$A112,Documents!$C$2:$C$3674,"excursions")=0,"",_xlfn.MAXIFS(Documents!$E$2:$E$3674,Documents!$A$2:$A$3674,$A112,Documents!$C$2:$C$3674,"excursions")),"")</f>
        <v>2024</v>
      </c>
      <c r="M112" s="0" t="n">
        <f aca="false">IFERROR(IF(_xlfn.MAXIFS(Documents!$E$2:$E$3674,Documents!$A$2:$A$3674,$A112,Documents!$C$2:$C$3674,"kids")=0,"",_xlfn.MAXIFS(Documents!$E$2:$E$3674,Documents!$A$2:$A$3674,$A112,Documents!$C$2:$C$3674,"kids")),"")</f>
        <v>2017</v>
      </c>
      <c r="N112" s="0" t="str">
        <f aca="false">IFERROR(IF(_xlfn.MAXIFS(Documents!$E$2:$E$3674,Documents!$A$2:$A$3674,$A112,Documents!$C$2:$C$3674,"villa_plans")=0,"",_xlfn.MAXIFS(Documents!$E$2:$E$3674,Documents!$A$2:$A$3674,$A112,Documents!$C$2:$C$3674,"villa_plans")),"")</f>
        <v/>
      </c>
      <c r="O112" s="0" t="n">
        <f aca="false">IFERROR(IF(_xlfn.MAXIFS(Documents!$E$2:$E$3674,Documents!$A$2:$A$3674,$A112,Documents!$C$2:$C$3674,"all_inclusive")=0,"",_xlfn.MAXIFS(Documents!$E$2:$E$3674,Documents!$A$2:$A$3674,$A112,Documents!$C$2:$C$3674,"all_inclusive")),"")</f>
        <v>2017</v>
      </c>
      <c r="P112" s="0" t="n">
        <f aca="false">IFERROR(IF(_xlfn.MAXIFS(Documents!$E$2:$E$3674,Documents!$A$2:$A$3674,$A112,Documents!$C$2:$C$3674,"sustainability")=0,"",_xlfn.MAXIFS(Documents!$E$2:$E$3674,Documents!$A$2:$A$3674,$A112,Documents!$C$2:$C$3674,"sustainability")),"")</f>
        <v>2026</v>
      </c>
      <c r="Q112" s="0" t="n">
        <f aca="false">IFERROR(IF(_xlfn.MAXIFS(Documents!$E$2:$E$3674,Documents!$A$2:$A$3674,$A112,Documents!$C$2:$C$3674,"calendar")=0,"",_xlfn.MAXIFS(Documents!$E$2:$E$3674,Documents!$A$2:$A$3674,$A112,Documents!$C$2:$C$3674,"calendar")),"")</f>
        <v>2026</v>
      </c>
      <c r="R112" s="0" t="n">
        <f aca="false">IFERROR(IF(_xlfn.MAXIFS(Documents!$E$2:$E$3674,Documents!$A$2:$A$3674,$A112,Documents!$C$2:$C$3674,"brochure")=0,"",_xlfn.MAXIFS(Documents!$E$2:$E$3674,Documents!$A$2:$A$3674,$A112,Documents!$C$2:$C$3674,"brochure")),"")</f>
        <v>2026</v>
      </c>
      <c r="S112" s="0" t="str">
        <f aca="false">IFERROR(IF(_xlfn.MAXIFS(Documents!$E$2:$E$3674,Documents!$A$2:$A$3674,$A112,Documents!$C$2:$C$3674,"press_kit")=0,"",_xlfn.MAXIFS(Documents!$E$2:$E$3674,Documents!$A$2:$A$3674,$A112,Documents!$C$2:$C$3674,"press_kit")),"")</f>
        <v/>
      </c>
      <c r="T112" s="0" t="n">
        <f aca="false">IFERROR(IF(_xlfn.MAXIFS(Documents!$E$2:$E$3674,Documents!$A$2:$A$3674,$A112,Documents!$C$2:$C$3674,"other")=0,"",_xlfn.MAXIFS(Documents!$E$2:$E$3674,Documents!$A$2:$A$3674,$A112,Documents!$C$2:$C$3674,"other")),"")</f>
        <v>2017</v>
      </c>
      <c r="U112" s="0" t="str">
        <f aca="false">IFERROR(IF(_xlfn.MAXIFS(Documents!$E$2:$E$3674,Documents!$A$2:$A$3674,$A112,Documents!$C$2:$C$3674,"obsolete")=0,"",_xlfn.MAXIFS(Documents!$E$2:$E$3674,Documents!$A$2:$A$3674,$A112,Documents!$C$2:$C$3674,"obsolete")),"")</f>
        <v/>
      </c>
      <c r="V112" s="0" t="n">
        <f aca="false">COUNTIFS(Documents!$A$2:$A$3674,$A112)</f>
        <v>91</v>
      </c>
      <c r="W112" s="0" t="n">
        <f aca="false">COUNTIFS(Documents!$A$2:$A$3674,$A112,Documents!$R$2:$R$3674,"current")</f>
        <v>54</v>
      </c>
      <c r="X112" s="0" t="str">
        <f aca="false">HYPERLINK("https://www.huvafenfushi.com/wp-content/uploads/2026/04/Huvafen-Factsheet-2026.pdf","2026_Huvafen-Factsheet-2026.pdf")</f>
        <v>2026_Huvafen-Factsheet-2026.pdf</v>
      </c>
    </row>
    <row r="113" customFormat="false" ht="15" hidden="false" customHeight="false" outlineLevel="0" collapsed="false">
      <c r="A113" s="0" t="n">
        <v>112</v>
      </c>
      <c r="B113" s="0" t="s">
        <v>168</v>
      </c>
      <c r="C113" s="0" t="s">
        <v>39</v>
      </c>
      <c r="D113" s="0" t="n">
        <f aca="false">IFERROR(IF(_xlfn.MAXIFS(Documents!$E$2:$E$3674,Documents!$A$2:$A$3674,$A113,Documents!$C$2:$C$3674,"factsheet")=0,"",_xlfn.MAXIFS(Documents!$E$2:$E$3674,Documents!$A$2:$A$3674,$A113,Documents!$C$2:$C$3674,"factsheet")),"")</f>
        <v>2020</v>
      </c>
      <c r="E113" s="0" t="str">
        <f aca="false">IFERROR(IF(_xlfn.MAXIFS(Documents!$E$2:$E$3674,Documents!$A$2:$A$3674,$A113,Documents!$C$2:$C$3674,"wedding")=0,"",_xlfn.MAXIFS(Documents!$E$2:$E$3674,Documents!$A$2:$A$3674,$A113,Documents!$C$2:$C$3674,"wedding")),"")</f>
        <v/>
      </c>
      <c r="F113" s="0" t="str">
        <f aca="false">IFERROR(IF(_xlfn.MAXIFS(Documents!$E$2:$E$3674,Documents!$A$2:$A$3674,$A113,Documents!$C$2:$C$3674,"events")=0,"",_xlfn.MAXIFS(Documents!$E$2:$E$3674,Documents!$A$2:$A$3674,$A113,Documents!$C$2:$C$3674,"events")),"")</f>
        <v/>
      </c>
      <c r="G113" s="0" t="n">
        <f aca="false">IFERROR(IF(_xlfn.MAXIFS(Documents!$E$2:$E$3674,Documents!$A$2:$A$3674,$A113,Documents!$C$2:$C$3674,"map")=0,"",_xlfn.MAXIFS(Documents!$E$2:$E$3674,Documents!$A$2:$A$3674,$A113,Documents!$C$2:$C$3674,"map")),"")</f>
        <v>2023</v>
      </c>
      <c r="H113" s="0" t="str">
        <f aca="false">IFERROR(IF(_xlfn.MAXIFS(Documents!$E$2:$E$3674,Documents!$A$2:$A$3674,$A113,Documents!$C$2:$C$3674,"dive_map")=0,"",_xlfn.MAXIFS(Documents!$E$2:$E$3674,Documents!$A$2:$A$3674,$A113,Documents!$C$2:$C$3674,"dive_map")),"")</f>
        <v/>
      </c>
      <c r="I113" s="0" t="str">
        <f aca="false">IFERROR(IF(_xlfn.MAXIFS(Documents!$E$2:$E$3674,Documents!$A$2:$A$3674,$A113,Documents!$C$2:$C$3674,"spa_menu")=0,"",_xlfn.MAXIFS(Documents!$E$2:$E$3674,Documents!$A$2:$A$3674,$A113,Documents!$C$2:$C$3674,"spa_menu")),"")</f>
        <v/>
      </c>
      <c r="J113" s="0" t="str">
        <f aca="false">IFERROR(IF(_xlfn.MAXIFS(Documents!$E$2:$E$3674,Documents!$A$2:$A$3674,$A113,Documents!$C$2:$C$3674,"dining_menu")=0,"",_xlfn.MAXIFS(Documents!$E$2:$E$3674,Documents!$A$2:$A$3674,$A113,Documents!$C$2:$C$3674,"dining_menu")),"")</f>
        <v/>
      </c>
      <c r="K113" s="0" t="str">
        <f aca="false">IFERROR(IF(_xlfn.MAXIFS(Documents!$E$2:$E$3674,Documents!$A$2:$A$3674,$A113,Documents!$C$2:$C$3674,"dive_prices")=0,"",_xlfn.MAXIFS(Documents!$E$2:$E$3674,Documents!$A$2:$A$3674,$A113,Documents!$C$2:$C$3674,"dive_prices")),"")</f>
        <v/>
      </c>
      <c r="L113" s="0" t="str">
        <f aca="false">IFERROR(IF(_xlfn.MAXIFS(Documents!$E$2:$E$3674,Documents!$A$2:$A$3674,$A113,Documents!$C$2:$C$3674,"excursions")=0,"",_xlfn.MAXIFS(Documents!$E$2:$E$3674,Documents!$A$2:$A$3674,$A113,Documents!$C$2:$C$3674,"excursions")),"")</f>
        <v/>
      </c>
      <c r="M113" s="0" t="str">
        <f aca="false">IFERROR(IF(_xlfn.MAXIFS(Documents!$E$2:$E$3674,Documents!$A$2:$A$3674,$A113,Documents!$C$2:$C$3674,"kids")=0,"",_xlfn.MAXIFS(Documents!$E$2:$E$3674,Documents!$A$2:$A$3674,$A113,Documents!$C$2:$C$3674,"kids")),"")</f>
        <v/>
      </c>
      <c r="N113" s="0" t="str">
        <f aca="false">IFERROR(IF(_xlfn.MAXIFS(Documents!$E$2:$E$3674,Documents!$A$2:$A$3674,$A113,Documents!$C$2:$C$3674,"villa_plans")=0,"",_xlfn.MAXIFS(Documents!$E$2:$E$3674,Documents!$A$2:$A$3674,$A113,Documents!$C$2:$C$3674,"villa_plans")),"")</f>
        <v/>
      </c>
      <c r="O113" s="0" t="str">
        <f aca="false">IFERROR(IF(_xlfn.MAXIFS(Documents!$E$2:$E$3674,Documents!$A$2:$A$3674,$A113,Documents!$C$2:$C$3674,"all_inclusive")=0,"",_xlfn.MAXIFS(Documents!$E$2:$E$3674,Documents!$A$2:$A$3674,$A113,Documents!$C$2:$C$3674,"all_inclusive")),"")</f>
        <v/>
      </c>
      <c r="P113" s="0" t="str">
        <f aca="false">IFERROR(IF(_xlfn.MAXIFS(Documents!$E$2:$E$3674,Documents!$A$2:$A$3674,$A113,Documents!$C$2:$C$3674,"sustainability")=0,"",_xlfn.MAXIFS(Documents!$E$2:$E$3674,Documents!$A$2:$A$3674,$A113,Documents!$C$2:$C$3674,"sustainability")),"")</f>
        <v/>
      </c>
      <c r="Q113" s="0" t="str">
        <f aca="false">IFERROR(IF(_xlfn.MAXIFS(Documents!$E$2:$E$3674,Documents!$A$2:$A$3674,$A113,Documents!$C$2:$C$3674,"calendar")=0,"",_xlfn.MAXIFS(Documents!$E$2:$E$3674,Documents!$A$2:$A$3674,$A113,Documents!$C$2:$C$3674,"calendar")),"")</f>
        <v/>
      </c>
      <c r="R113" s="0" t="str">
        <f aca="false">IFERROR(IF(_xlfn.MAXIFS(Documents!$E$2:$E$3674,Documents!$A$2:$A$3674,$A113,Documents!$C$2:$C$3674,"brochure")=0,"",_xlfn.MAXIFS(Documents!$E$2:$E$3674,Documents!$A$2:$A$3674,$A113,Documents!$C$2:$C$3674,"brochure")),"")</f>
        <v/>
      </c>
      <c r="S113" s="0" t="str">
        <f aca="false">IFERROR(IF(_xlfn.MAXIFS(Documents!$E$2:$E$3674,Documents!$A$2:$A$3674,$A113,Documents!$C$2:$C$3674,"press_kit")=0,"",_xlfn.MAXIFS(Documents!$E$2:$E$3674,Documents!$A$2:$A$3674,$A113,Documents!$C$2:$C$3674,"press_kit")),"")</f>
        <v/>
      </c>
      <c r="T113" s="0" t="str">
        <f aca="false">IFERROR(IF(_xlfn.MAXIFS(Documents!$E$2:$E$3674,Documents!$A$2:$A$3674,$A113,Documents!$C$2:$C$3674,"other")=0,"",_xlfn.MAXIFS(Documents!$E$2:$E$3674,Documents!$A$2:$A$3674,$A113,Documents!$C$2:$C$3674,"other")),"")</f>
        <v/>
      </c>
      <c r="U113" s="0" t="str">
        <f aca="false">IFERROR(IF(_xlfn.MAXIFS(Documents!$E$2:$E$3674,Documents!$A$2:$A$3674,$A113,Documents!$C$2:$C$3674,"obsolete")=0,"",_xlfn.MAXIFS(Documents!$E$2:$E$3674,Documents!$A$2:$A$3674,$A113,Documents!$C$2:$C$3674,"obsolete")),"")</f>
        <v/>
      </c>
      <c r="V113" s="0" t="n">
        <f aca="false">COUNTIFS(Documents!$A$2:$A$3674,$A113)</f>
        <v>3</v>
      </c>
      <c r="W113" s="0" t="n">
        <f aca="false">COUNTIFS(Documents!$A$2:$A$3674,$A113,Documents!$R$2:$R$3674,"current")</f>
        <v>0</v>
      </c>
      <c r="X113" s="0" t="str">
        <f aca="false">HYPERLINK("https://www.neoscapesmaldives.com/wp-content/uploads/NIKA-FACT-SHEET-Nika-Island-Resort.pdf","2020_NIKA-FACT-SHEET-Nika-Island-Resort.")</f>
        <v>2020_NIKA-FACT-SHEET-Nika-Island-Resort.</v>
      </c>
      <c r="Y113" s="0" t="s">
        <v>36</v>
      </c>
    </row>
    <row r="114" customFormat="false" ht="15" hidden="false" customHeight="false" outlineLevel="0" collapsed="false">
      <c r="A114" s="0" t="n">
        <v>113</v>
      </c>
      <c r="B114" s="0" t="s">
        <v>169</v>
      </c>
      <c r="C114" s="0" t="s">
        <v>39</v>
      </c>
      <c r="D114" s="0" t="str">
        <f aca="false">IFERROR(IF(_xlfn.MAXIFS(Documents!$E$2:$E$3674,Documents!$A$2:$A$3674,$A114,Documents!$C$2:$C$3674,"factsheet")=0,"",_xlfn.MAXIFS(Documents!$E$2:$E$3674,Documents!$A$2:$A$3674,$A114,Documents!$C$2:$C$3674,"factsheet")),"")</f>
        <v/>
      </c>
      <c r="E114" s="0" t="str">
        <f aca="false">IFERROR(IF(_xlfn.MAXIFS(Documents!$E$2:$E$3674,Documents!$A$2:$A$3674,$A114,Documents!$C$2:$C$3674,"wedding")=0,"",_xlfn.MAXIFS(Documents!$E$2:$E$3674,Documents!$A$2:$A$3674,$A114,Documents!$C$2:$C$3674,"wedding")),"")</f>
        <v/>
      </c>
      <c r="F114" s="0" t="str">
        <f aca="false">IFERROR(IF(_xlfn.MAXIFS(Documents!$E$2:$E$3674,Documents!$A$2:$A$3674,$A114,Documents!$C$2:$C$3674,"events")=0,"",_xlfn.MAXIFS(Documents!$E$2:$E$3674,Documents!$A$2:$A$3674,$A114,Documents!$C$2:$C$3674,"events")),"")</f>
        <v/>
      </c>
      <c r="G114" s="0" t="str">
        <f aca="false">IFERROR(IF(_xlfn.MAXIFS(Documents!$E$2:$E$3674,Documents!$A$2:$A$3674,$A114,Documents!$C$2:$C$3674,"map")=0,"",_xlfn.MAXIFS(Documents!$E$2:$E$3674,Documents!$A$2:$A$3674,$A114,Documents!$C$2:$C$3674,"map")),"")</f>
        <v/>
      </c>
      <c r="H114" s="0" t="str">
        <f aca="false">IFERROR(IF(_xlfn.MAXIFS(Documents!$E$2:$E$3674,Documents!$A$2:$A$3674,$A114,Documents!$C$2:$C$3674,"dive_map")=0,"",_xlfn.MAXIFS(Documents!$E$2:$E$3674,Documents!$A$2:$A$3674,$A114,Documents!$C$2:$C$3674,"dive_map")),"")</f>
        <v/>
      </c>
      <c r="I114" s="0" t="str">
        <f aca="false">IFERROR(IF(_xlfn.MAXIFS(Documents!$E$2:$E$3674,Documents!$A$2:$A$3674,$A114,Documents!$C$2:$C$3674,"spa_menu")=0,"",_xlfn.MAXIFS(Documents!$E$2:$E$3674,Documents!$A$2:$A$3674,$A114,Documents!$C$2:$C$3674,"spa_menu")),"")</f>
        <v/>
      </c>
      <c r="J114" s="0" t="str">
        <f aca="false">IFERROR(IF(_xlfn.MAXIFS(Documents!$E$2:$E$3674,Documents!$A$2:$A$3674,$A114,Documents!$C$2:$C$3674,"dining_menu")=0,"",_xlfn.MAXIFS(Documents!$E$2:$E$3674,Documents!$A$2:$A$3674,$A114,Documents!$C$2:$C$3674,"dining_menu")),"")</f>
        <v/>
      </c>
      <c r="K114" s="0" t="str">
        <f aca="false">IFERROR(IF(_xlfn.MAXIFS(Documents!$E$2:$E$3674,Documents!$A$2:$A$3674,$A114,Documents!$C$2:$C$3674,"dive_prices")=0,"",_xlfn.MAXIFS(Documents!$E$2:$E$3674,Documents!$A$2:$A$3674,$A114,Documents!$C$2:$C$3674,"dive_prices")),"")</f>
        <v/>
      </c>
      <c r="L114" s="0" t="str">
        <f aca="false">IFERROR(IF(_xlfn.MAXIFS(Documents!$E$2:$E$3674,Documents!$A$2:$A$3674,$A114,Documents!$C$2:$C$3674,"excursions")=0,"",_xlfn.MAXIFS(Documents!$E$2:$E$3674,Documents!$A$2:$A$3674,$A114,Documents!$C$2:$C$3674,"excursions")),"")</f>
        <v/>
      </c>
      <c r="M114" s="0" t="str">
        <f aca="false">IFERROR(IF(_xlfn.MAXIFS(Documents!$E$2:$E$3674,Documents!$A$2:$A$3674,$A114,Documents!$C$2:$C$3674,"kids")=0,"",_xlfn.MAXIFS(Documents!$E$2:$E$3674,Documents!$A$2:$A$3674,$A114,Documents!$C$2:$C$3674,"kids")),"")</f>
        <v/>
      </c>
      <c r="N114" s="0" t="str">
        <f aca="false">IFERROR(IF(_xlfn.MAXIFS(Documents!$E$2:$E$3674,Documents!$A$2:$A$3674,$A114,Documents!$C$2:$C$3674,"villa_plans")=0,"",_xlfn.MAXIFS(Documents!$E$2:$E$3674,Documents!$A$2:$A$3674,$A114,Documents!$C$2:$C$3674,"villa_plans")),"")</f>
        <v/>
      </c>
      <c r="O114" s="0" t="str">
        <f aca="false">IFERROR(IF(_xlfn.MAXIFS(Documents!$E$2:$E$3674,Documents!$A$2:$A$3674,$A114,Documents!$C$2:$C$3674,"all_inclusive")=0,"",_xlfn.MAXIFS(Documents!$E$2:$E$3674,Documents!$A$2:$A$3674,$A114,Documents!$C$2:$C$3674,"all_inclusive")),"")</f>
        <v/>
      </c>
      <c r="P114" s="0" t="str">
        <f aca="false">IFERROR(IF(_xlfn.MAXIFS(Documents!$E$2:$E$3674,Documents!$A$2:$A$3674,$A114,Documents!$C$2:$C$3674,"sustainability")=0,"",_xlfn.MAXIFS(Documents!$E$2:$E$3674,Documents!$A$2:$A$3674,$A114,Documents!$C$2:$C$3674,"sustainability")),"")</f>
        <v/>
      </c>
      <c r="Q114" s="0" t="str">
        <f aca="false">IFERROR(IF(_xlfn.MAXIFS(Documents!$E$2:$E$3674,Documents!$A$2:$A$3674,$A114,Documents!$C$2:$C$3674,"calendar")=0,"",_xlfn.MAXIFS(Documents!$E$2:$E$3674,Documents!$A$2:$A$3674,$A114,Documents!$C$2:$C$3674,"calendar")),"")</f>
        <v/>
      </c>
      <c r="R114" s="0" t="str">
        <f aca="false">IFERROR(IF(_xlfn.MAXIFS(Documents!$E$2:$E$3674,Documents!$A$2:$A$3674,$A114,Documents!$C$2:$C$3674,"brochure")=0,"",_xlfn.MAXIFS(Documents!$E$2:$E$3674,Documents!$A$2:$A$3674,$A114,Documents!$C$2:$C$3674,"brochure")),"")</f>
        <v/>
      </c>
      <c r="S114" s="0" t="str">
        <f aca="false">IFERROR(IF(_xlfn.MAXIFS(Documents!$E$2:$E$3674,Documents!$A$2:$A$3674,$A114,Documents!$C$2:$C$3674,"press_kit")=0,"",_xlfn.MAXIFS(Documents!$E$2:$E$3674,Documents!$A$2:$A$3674,$A114,Documents!$C$2:$C$3674,"press_kit")),"")</f>
        <v/>
      </c>
      <c r="T114" s="0" t="str">
        <f aca="false">IFERROR(IF(_xlfn.MAXIFS(Documents!$E$2:$E$3674,Documents!$A$2:$A$3674,$A114,Documents!$C$2:$C$3674,"other")=0,"",_xlfn.MAXIFS(Documents!$E$2:$E$3674,Documents!$A$2:$A$3674,$A114,Documents!$C$2:$C$3674,"other")),"")</f>
        <v/>
      </c>
      <c r="U114" s="0" t="str">
        <f aca="false">IFERROR(IF(_xlfn.MAXIFS(Documents!$E$2:$E$3674,Documents!$A$2:$A$3674,$A114,Documents!$C$2:$C$3674,"obsolete")=0,"",_xlfn.MAXIFS(Documents!$E$2:$E$3674,Documents!$A$2:$A$3674,$A114,Documents!$C$2:$C$3674,"obsolete")),"")</f>
        <v/>
      </c>
      <c r="V114" s="0" t="n">
        <f aca="false">COUNTIFS(Documents!$A$2:$A$3674,$A114)</f>
        <v>0</v>
      </c>
      <c r="W114" s="0" t="n">
        <f aca="false">COUNTIFS(Documents!$A$2:$A$3674,$A114,Documents!$R$2:$R$3674,"current")</f>
        <v>0</v>
      </c>
      <c r="Y114" s="0" t="s">
        <v>28</v>
      </c>
    </row>
    <row r="115" customFormat="false" ht="15" hidden="false" customHeight="false" outlineLevel="0" collapsed="false">
      <c r="A115" s="0" t="n">
        <v>114</v>
      </c>
      <c r="B115" s="0" t="s">
        <v>170</v>
      </c>
      <c r="C115" s="0" t="s">
        <v>39</v>
      </c>
      <c r="D115" s="0" t="str">
        <f aca="false">IFERROR(IF(_xlfn.MAXIFS(Documents!$E$2:$E$3674,Documents!$A$2:$A$3674,$A115,Documents!$C$2:$C$3674,"factsheet")=0,"",_xlfn.MAXIFS(Documents!$E$2:$E$3674,Documents!$A$2:$A$3674,$A115,Documents!$C$2:$C$3674,"factsheet")),"")</f>
        <v/>
      </c>
      <c r="E115" s="0" t="str">
        <f aca="false">IFERROR(IF(_xlfn.MAXIFS(Documents!$E$2:$E$3674,Documents!$A$2:$A$3674,$A115,Documents!$C$2:$C$3674,"wedding")=0,"",_xlfn.MAXIFS(Documents!$E$2:$E$3674,Documents!$A$2:$A$3674,$A115,Documents!$C$2:$C$3674,"wedding")),"")</f>
        <v/>
      </c>
      <c r="F115" s="0" t="str">
        <f aca="false">IFERROR(IF(_xlfn.MAXIFS(Documents!$E$2:$E$3674,Documents!$A$2:$A$3674,$A115,Documents!$C$2:$C$3674,"events")=0,"",_xlfn.MAXIFS(Documents!$E$2:$E$3674,Documents!$A$2:$A$3674,$A115,Documents!$C$2:$C$3674,"events")),"")</f>
        <v/>
      </c>
      <c r="G115" s="0" t="n">
        <f aca="false">IFERROR(IF(_xlfn.MAXIFS(Documents!$E$2:$E$3674,Documents!$A$2:$A$3674,$A115,Documents!$C$2:$C$3674,"map")=0,"",_xlfn.MAXIFS(Documents!$E$2:$E$3674,Documents!$A$2:$A$3674,$A115,Documents!$C$2:$C$3674,"map")),"")</f>
        <v>2023</v>
      </c>
      <c r="H115" s="0" t="str">
        <f aca="false">IFERROR(IF(_xlfn.MAXIFS(Documents!$E$2:$E$3674,Documents!$A$2:$A$3674,$A115,Documents!$C$2:$C$3674,"dive_map")=0,"",_xlfn.MAXIFS(Documents!$E$2:$E$3674,Documents!$A$2:$A$3674,$A115,Documents!$C$2:$C$3674,"dive_map")),"")</f>
        <v/>
      </c>
      <c r="I115" s="0" t="str">
        <f aca="false">IFERROR(IF(_xlfn.MAXIFS(Documents!$E$2:$E$3674,Documents!$A$2:$A$3674,$A115,Documents!$C$2:$C$3674,"spa_menu")=0,"",_xlfn.MAXIFS(Documents!$E$2:$E$3674,Documents!$A$2:$A$3674,$A115,Documents!$C$2:$C$3674,"spa_menu")),"")</f>
        <v/>
      </c>
      <c r="J115" s="0" t="str">
        <f aca="false">IFERROR(IF(_xlfn.MAXIFS(Documents!$E$2:$E$3674,Documents!$A$2:$A$3674,$A115,Documents!$C$2:$C$3674,"dining_menu")=0,"",_xlfn.MAXIFS(Documents!$E$2:$E$3674,Documents!$A$2:$A$3674,$A115,Documents!$C$2:$C$3674,"dining_menu")),"")</f>
        <v/>
      </c>
      <c r="K115" s="0" t="str">
        <f aca="false">IFERROR(IF(_xlfn.MAXIFS(Documents!$E$2:$E$3674,Documents!$A$2:$A$3674,$A115,Documents!$C$2:$C$3674,"dive_prices")=0,"",_xlfn.MAXIFS(Documents!$E$2:$E$3674,Documents!$A$2:$A$3674,$A115,Documents!$C$2:$C$3674,"dive_prices")),"")</f>
        <v/>
      </c>
      <c r="L115" s="0" t="str">
        <f aca="false">IFERROR(IF(_xlfn.MAXIFS(Documents!$E$2:$E$3674,Documents!$A$2:$A$3674,$A115,Documents!$C$2:$C$3674,"excursions")=0,"",_xlfn.MAXIFS(Documents!$E$2:$E$3674,Documents!$A$2:$A$3674,$A115,Documents!$C$2:$C$3674,"excursions")),"")</f>
        <v/>
      </c>
      <c r="M115" s="0" t="str">
        <f aca="false">IFERROR(IF(_xlfn.MAXIFS(Documents!$E$2:$E$3674,Documents!$A$2:$A$3674,$A115,Documents!$C$2:$C$3674,"kids")=0,"",_xlfn.MAXIFS(Documents!$E$2:$E$3674,Documents!$A$2:$A$3674,$A115,Documents!$C$2:$C$3674,"kids")),"")</f>
        <v/>
      </c>
      <c r="N115" s="0" t="str">
        <f aca="false">IFERROR(IF(_xlfn.MAXIFS(Documents!$E$2:$E$3674,Documents!$A$2:$A$3674,$A115,Documents!$C$2:$C$3674,"villa_plans")=0,"",_xlfn.MAXIFS(Documents!$E$2:$E$3674,Documents!$A$2:$A$3674,$A115,Documents!$C$2:$C$3674,"villa_plans")),"")</f>
        <v/>
      </c>
      <c r="O115" s="0" t="str">
        <f aca="false">IFERROR(IF(_xlfn.MAXIFS(Documents!$E$2:$E$3674,Documents!$A$2:$A$3674,$A115,Documents!$C$2:$C$3674,"all_inclusive")=0,"",_xlfn.MAXIFS(Documents!$E$2:$E$3674,Documents!$A$2:$A$3674,$A115,Documents!$C$2:$C$3674,"all_inclusive")),"")</f>
        <v/>
      </c>
      <c r="P115" s="0" t="str">
        <f aca="false">IFERROR(IF(_xlfn.MAXIFS(Documents!$E$2:$E$3674,Documents!$A$2:$A$3674,$A115,Documents!$C$2:$C$3674,"sustainability")=0,"",_xlfn.MAXIFS(Documents!$E$2:$E$3674,Documents!$A$2:$A$3674,$A115,Documents!$C$2:$C$3674,"sustainability")),"")</f>
        <v/>
      </c>
      <c r="Q115" s="0" t="str">
        <f aca="false">IFERROR(IF(_xlfn.MAXIFS(Documents!$E$2:$E$3674,Documents!$A$2:$A$3674,$A115,Documents!$C$2:$C$3674,"calendar")=0,"",_xlfn.MAXIFS(Documents!$E$2:$E$3674,Documents!$A$2:$A$3674,$A115,Documents!$C$2:$C$3674,"calendar")),"")</f>
        <v/>
      </c>
      <c r="R115" s="0" t="str">
        <f aca="false">IFERROR(IF(_xlfn.MAXIFS(Documents!$E$2:$E$3674,Documents!$A$2:$A$3674,$A115,Documents!$C$2:$C$3674,"brochure")=0,"",_xlfn.MAXIFS(Documents!$E$2:$E$3674,Documents!$A$2:$A$3674,$A115,Documents!$C$2:$C$3674,"brochure")),"")</f>
        <v/>
      </c>
      <c r="S115" s="0" t="str">
        <f aca="false">IFERROR(IF(_xlfn.MAXIFS(Documents!$E$2:$E$3674,Documents!$A$2:$A$3674,$A115,Documents!$C$2:$C$3674,"press_kit")=0,"",_xlfn.MAXIFS(Documents!$E$2:$E$3674,Documents!$A$2:$A$3674,$A115,Documents!$C$2:$C$3674,"press_kit")),"")</f>
        <v/>
      </c>
      <c r="T115" s="0" t="str">
        <f aca="false">IFERROR(IF(_xlfn.MAXIFS(Documents!$E$2:$E$3674,Documents!$A$2:$A$3674,$A115,Documents!$C$2:$C$3674,"other")=0,"",_xlfn.MAXIFS(Documents!$E$2:$E$3674,Documents!$A$2:$A$3674,$A115,Documents!$C$2:$C$3674,"other")),"")</f>
        <v/>
      </c>
      <c r="U115" s="0" t="str">
        <f aca="false">IFERROR(IF(_xlfn.MAXIFS(Documents!$E$2:$E$3674,Documents!$A$2:$A$3674,$A115,Documents!$C$2:$C$3674,"obsolete")=0,"",_xlfn.MAXIFS(Documents!$E$2:$E$3674,Documents!$A$2:$A$3674,$A115,Documents!$C$2:$C$3674,"obsolete")),"")</f>
        <v/>
      </c>
      <c r="V115" s="0" t="n">
        <f aca="false">COUNTIFS(Documents!$A$2:$A$3674,$A115)</f>
        <v>2</v>
      </c>
      <c r="W115" s="0" t="n">
        <f aca="false">COUNTIFS(Documents!$A$2:$A$3674,$A115,Documents!$R$2:$R$3674,"current")</f>
        <v>0</v>
      </c>
      <c r="Y115" s="0" t="s">
        <v>28</v>
      </c>
    </row>
    <row r="116" customFormat="false" ht="15" hidden="false" customHeight="false" outlineLevel="0" collapsed="false">
      <c r="A116" s="0" t="n">
        <v>115</v>
      </c>
      <c r="B116" s="0" t="s">
        <v>171</v>
      </c>
      <c r="C116" s="0" t="s">
        <v>32</v>
      </c>
      <c r="D116" s="0" t="str">
        <f aca="false">IFERROR(IF(_xlfn.MAXIFS(Documents!$E$2:$E$3674,Documents!$A$2:$A$3674,$A116,Documents!$C$2:$C$3674,"factsheet")=0,"",_xlfn.MAXIFS(Documents!$E$2:$E$3674,Documents!$A$2:$A$3674,$A116,Documents!$C$2:$C$3674,"factsheet")),"")</f>
        <v/>
      </c>
      <c r="E116" s="0" t="str">
        <f aca="false">IFERROR(IF(_xlfn.MAXIFS(Documents!$E$2:$E$3674,Documents!$A$2:$A$3674,$A116,Documents!$C$2:$C$3674,"wedding")=0,"",_xlfn.MAXIFS(Documents!$E$2:$E$3674,Documents!$A$2:$A$3674,$A116,Documents!$C$2:$C$3674,"wedding")),"")</f>
        <v/>
      </c>
      <c r="F116" s="0" t="str">
        <f aca="false">IFERROR(IF(_xlfn.MAXIFS(Documents!$E$2:$E$3674,Documents!$A$2:$A$3674,$A116,Documents!$C$2:$C$3674,"events")=0,"",_xlfn.MAXIFS(Documents!$E$2:$E$3674,Documents!$A$2:$A$3674,$A116,Documents!$C$2:$C$3674,"events")),"")</f>
        <v/>
      </c>
      <c r="G116" s="0" t="n">
        <f aca="false">IFERROR(IF(_xlfn.MAXIFS(Documents!$E$2:$E$3674,Documents!$A$2:$A$3674,$A116,Documents!$C$2:$C$3674,"map")=0,"",_xlfn.MAXIFS(Documents!$E$2:$E$3674,Documents!$A$2:$A$3674,$A116,Documents!$C$2:$C$3674,"map")),"")</f>
        <v>2025</v>
      </c>
      <c r="H116" s="0" t="str">
        <f aca="false">IFERROR(IF(_xlfn.MAXIFS(Documents!$E$2:$E$3674,Documents!$A$2:$A$3674,$A116,Documents!$C$2:$C$3674,"dive_map")=0,"",_xlfn.MAXIFS(Documents!$E$2:$E$3674,Documents!$A$2:$A$3674,$A116,Documents!$C$2:$C$3674,"dive_map")),"")</f>
        <v/>
      </c>
      <c r="I116" s="0" t="str">
        <f aca="false">IFERROR(IF(_xlfn.MAXIFS(Documents!$E$2:$E$3674,Documents!$A$2:$A$3674,$A116,Documents!$C$2:$C$3674,"spa_menu")=0,"",_xlfn.MAXIFS(Documents!$E$2:$E$3674,Documents!$A$2:$A$3674,$A116,Documents!$C$2:$C$3674,"spa_menu")),"")</f>
        <v/>
      </c>
      <c r="J116" s="0" t="n">
        <f aca="false">IFERROR(IF(_xlfn.MAXIFS(Documents!$E$2:$E$3674,Documents!$A$2:$A$3674,$A116,Documents!$C$2:$C$3674,"dining_menu")=0,"",_xlfn.MAXIFS(Documents!$E$2:$E$3674,Documents!$A$2:$A$3674,$A116,Documents!$C$2:$C$3674,"dining_menu")),"")</f>
        <v>2026</v>
      </c>
      <c r="K116" s="0" t="str">
        <f aca="false">IFERROR(IF(_xlfn.MAXIFS(Documents!$E$2:$E$3674,Documents!$A$2:$A$3674,$A116,Documents!$C$2:$C$3674,"dive_prices")=0,"",_xlfn.MAXIFS(Documents!$E$2:$E$3674,Documents!$A$2:$A$3674,$A116,Documents!$C$2:$C$3674,"dive_prices")),"")</f>
        <v/>
      </c>
      <c r="L116" s="0" t="str">
        <f aca="false">IFERROR(IF(_xlfn.MAXIFS(Documents!$E$2:$E$3674,Documents!$A$2:$A$3674,$A116,Documents!$C$2:$C$3674,"excursions")=0,"",_xlfn.MAXIFS(Documents!$E$2:$E$3674,Documents!$A$2:$A$3674,$A116,Documents!$C$2:$C$3674,"excursions")),"")</f>
        <v/>
      </c>
      <c r="M116" s="0" t="str">
        <f aca="false">IFERROR(IF(_xlfn.MAXIFS(Documents!$E$2:$E$3674,Documents!$A$2:$A$3674,$A116,Documents!$C$2:$C$3674,"kids")=0,"",_xlfn.MAXIFS(Documents!$E$2:$E$3674,Documents!$A$2:$A$3674,$A116,Documents!$C$2:$C$3674,"kids")),"")</f>
        <v/>
      </c>
      <c r="N116" s="0" t="str">
        <f aca="false">IFERROR(IF(_xlfn.MAXIFS(Documents!$E$2:$E$3674,Documents!$A$2:$A$3674,$A116,Documents!$C$2:$C$3674,"villa_plans")=0,"",_xlfn.MAXIFS(Documents!$E$2:$E$3674,Documents!$A$2:$A$3674,$A116,Documents!$C$2:$C$3674,"villa_plans")),"")</f>
        <v/>
      </c>
      <c r="O116" s="0" t="str">
        <f aca="false">IFERROR(IF(_xlfn.MAXIFS(Documents!$E$2:$E$3674,Documents!$A$2:$A$3674,$A116,Documents!$C$2:$C$3674,"all_inclusive")=0,"",_xlfn.MAXIFS(Documents!$E$2:$E$3674,Documents!$A$2:$A$3674,$A116,Documents!$C$2:$C$3674,"all_inclusive")),"")</f>
        <v/>
      </c>
      <c r="P116" s="0" t="str">
        <f aca="false">IFERROR(IF(_xlfn.MAXIFS(Documents!$E$2:$E$3674,Documents!$A$2:$A$3674,$A116,Documents!$C$2:$C$3674,"sustainability")=0,"",_xlfn.MAXIFS(Documents!$E$2:$E$3674,Documents!$A$2:$A$3674,$A116,Documents!$C$2:$C$3674,"sustainability")),"")</f>
        <v/>
      </c>
      <c r="Q116" s="0" t="str">
        <f aca="false">IFERROR(IF(_xlfn.MAXIFS(Documents!$E$2:$E$3674,Documents!$A$2:$A$3674,$A116,Documents!$C$2:$C$3674,"calendar")=0,"",_xlfn.MAXIFS(Documents!$E$2:$E$3674,Documents!$A$2:$A$3674,$A116,Documents!$C$2:$C$3674,"calendar")),"")</f>
        <v/>
      </c>
      <c r="R116" s="0" t="n">
        <f aca="false">IFERROR(IF(_xlfn.MAXIFS(Documents!$E$2:$E$3674,Documents!$A$2:$A$3674,$A116,Documents!$C$2:$C$3674,"brochure")=0,"",_xlfn.MAXIFS(Documents!$E$2:$E$3674,Documents!$A$2:$A$3674,$A116,Documents!$C$2:$C$3674,"brochure")),"")</f>
        <v>2025</v>
      </c>
      <c r="S116" s="0" t="str">
        <f aca="false">IFERROR(IF(_xlfn.MAXIFS(Documents!$E$2:$E$3674,Documents!$A$2:$A$3674,$A116,Documents!$C$2:$C$3674,"press_kit")=0,"",_xlfn.MAXIFS(Documents!$E$2:$E$3674,Documents!$A$2:$A$3674,$A116,Documents!$C$2:$C$3674,"press_kit")),"")</f>
        <v/>
      </c>
      <c r="T116" s="0" t="str">
        <f aca="false">IFERROR(IF(_xlfn.MAXIFS(Documents!$E$2:$E$3674,Documents!$A$2:$A$3674,$A116,Documents!$C$2:$C$3674,"other")=0,"",_xlfn.MAXIFS(Documents!$E$2:$E$3674,Documents!$A$2:$A$3674,$A116,Documents!$C$2:$C$3674,"other")),"")</f>
        <v/>
      </c>
      <c r="U116" s="0" t="str">
        <f aca="false">IFERROR(IF(_xlfn.MAXIFS(Documents!$E$2:$E$3674,Documents!$A$2:$A$3674,$A116,Documents!$C$2:$C$3674,"obsolete")=0,"",_xlfn.MAXIFS(Documents!$E$2:$E$3674,Documents!$A$2:$A$3674,$A116,Documents!$C$2:$C$3674,"obsolete")),"")</f>
        <v/>
      </c>
      <c r="V116" s="0" t="n">
        <f aca="false">COUNTIFS(Documents!$A$2:$A$3674,$A116)</f>
        <v>5</v>
      </c>
      <c r="W116" s="0" t="n">
        <f aca="false">COUNTIFS(Documents!$A$2:$A$3674,$A116,Documents!$R$2:$R$3674,"current")</f>
        <v>4</v>
      </c>
      <c r="Y116" s="0" t="s">
        <v>28</v>
      </c>
      <c r="Z116" s="0" t="s">
        <v>172</v>
      </c>
    </row>
    <row r="117" customFormat="false" ht="15" hidden="false" customHeight="false" outlineLevel="0" collapsed="false">
      <c r="A117" s="0" t="n">
        <v>116</v>
      </c>
      <c r="B117" s="0" t="s">
        <v>173</v>
      </c>
      <c r="C117" s="0" t="s">
        <v>32</v>
      </c>
      <c r="D117" s="0" t="n">
        <f aca="false">IFERROR(IF(_xlfn.MAXIFS(Documents!$E$2:$E$3674,Documents!$A$2:$A$3674,$A117,Documents!$C$2:$C$3674,"factsheet")=0,"",_xlfn.MAXIFS(Documents!$E$2:$E$3674,Documents!$A$2:$A$3674,$A117,Documents!$C$2:$C$3674,"factsheet")),"")</f>
        <v>2022</v>
      </c>
      <c r="E117" s="0" t="n">
        <f aca="false">IFERROR(IF(_xlfn.MAXIFS(Documents!$E$2:$E$3674,Documents!$A$2:$A$3674,$A117,Documents!$C$2:$C$3674,"wedding")=0,"",_xlfn.MAXIFS(Documents!$E$2:$E$3674,Documents!$A$2:$A$3674,$A117,Documents!$C$2:$C$3674,"wedding")),"")</f>
        <v>2025</v>
      </c>
      <c r="F117" s="0" t="str">
        <f aca="false">IFERROR(IF(_xlfn.MAXIFS(Documents!$E$2:$E$3674,Documents!$A$2:$A$3674,$A117,Documents!$C$2:$C$3674,"events")=0,"",_xlfn.MAXIFS(Documents!$E$2:$E$3674,Documents!$A$2:$A$3674,$A117,Documents!$C$2:$C$3674,"events")),"")</f>
        <v/>
      </c>
      <c r="G117" s="0" t="n">
        <f aca="false">IFERROR(IF(_xlfn.MAXIFS(Documents!$E$2:$E$3674,Documents!$A$2:$A$3674,$A117,Documents!$C$2:$C$3674,"map")=0,"",_xlfn.MAXIFS(Documents!$E$2:$E$3674,Documents!$A$2:$A$3674,$A117,Documents!$C$2:$C$3674,"map")),"")</f>
        <v>2024</v>
      </c>
      <c r="H117" s="0" t="n">
        <f aca="false">IFERROR(IF(_xlfn.MAXIFS(Documents!$E$2:$E$3674,Documents!$A$2:$A$3674,$A117,Documents!$C$2:$C$3674,"dive_map")=0,"",_xlfn.MAXIFS(Documents!$E$2:$E$3674,Documents!$A$2:$A$3674,$A117,Documents!$C$2:$C$3674,"dive_map")),"")</f>
        <v>2024</v>
      </c>
      <c r="I117" s="0" t="n">
        <f aca="false">IFERROR(IF(_xlfn.MAXIFS(Documents!$E$2:$E$3674,Documents!$A$2:$A$3674,$A117,Documents!$C$2:$C$3674,"spa_menu")=0,"",_xlfn.MAXIFS(Documents!$E$2:$E$3674,Documents!$A$2:$A$3674,$A117,Documents!$C$2:$C$3674,"spa_menu")),"")</f>
        <v>2026</v>
      </c>
      <c r="J117" s="0" t="n">
        <f aca="false">IFERROR(IF(_xlfn.MAXIFS(Documents!$E$2:$E$3674,Documents!$A$2:$A$3674,$A117,Documents!$C$2:$C$3674,"dining_menu")=0,"",_xlfn.MAXIFS(Documents!$E$2:$E$3674,Documents!$A$2:$A$3674,$A117,Documents!$C$2:$C$3674,"dining_menu")),"")</f>
        <v>2026</v>
      </c>
      <c r="K117" s="0" t="n">
        <f aca="false">IFERROR(IF(_xlfn.MAXIFS(Documents!$E$2:$E$3674,Documents!$A$2:$A$3674,$A117,Documents!$C$2:$C$3674,"dive_prices")=0,"",_xlfn.MAXIFS(Documents!$E$2:$E$3674,Documents!$A$2:$A$3674,$A117,Documents!$C$2:$C$3674,"dive_prices")),"")</f>
        <v>2026</v>
      </c>
      <c r="L117" s="0" t="n">
        <f aca="false">IFERROR(IF(_xlfn.MAXIFS(Documents!$E$2:$E$3674,Documents!$A$2:$A$3674,$A117,Documents!$C$2:$C$3674,"excursions")=0,"",_xlfn.MAXIFS(Documents!$E$2:$E$3674,Documents!$A$2:$A$3674,$A117,Documents!$C$2:$C$3674,"excursions")),"")</f>
        <v>2026</v>
      </c>
      <c r="M117" s="0" t="str">
        <f aca="false">IFERROR(IF(_xlfn.MAXIFS(Documents!$E$2:$E$3674,Documents!$A$2:$A$3674,$A117,Documents!$C$2:$C$3674,"kids")=0,"",_xlfn.MAXIFS(Documents!$E$2:$E$3674,Documents!$A$2:$A$3674,$A117,Documents!$C$2:$C$3674,"kids")),"")</f>
        <v/>
      </c>
      <c r="N117" s="0" t="n">
        <f aca="false">IFERROR(IF(_xlfn.MAXIFS(Documents!$E$2:$E$3674,Documents!$A$2:$A$3674,$A117,Documents!$C$2:$C$3674,"villa_plans")=0,"",_xlfn.MAXIFS(Documents!$E$2:$E$3674,Documents!$A$2:$A$3674,$A117,Documents!$C$2:$C$3674,"villa_plans")),"")</f>
        <v>2025</v>
      </c>
      <c r="O117" s="0" t="n">
        <f aca="false">IFERROR(IF(_xlfn.MAXIFS(Documents!$E$2:$E$3674,Documents!$A$2:$A$3674,$A117,Documents!$C$2:$C$3674,"all_inclusive")=0,"",_xlfn.MAXIFS(Documents!$E$2:$E$3674,Documents!$A$2:$A$3674,$A117,Documents!$C$2:$C$3674,"all_inclusive")),"")</f>
        <v>2025</v>
      </c>
      <c r="P117" s="0" t="str">
        <f aca="false">IFERROR(IF(_xlfn.MAXIFS(Documents!$E$2:$E$3674,Documents!$A$2:$A$3674,$A117,Documents!$C$2:$C$3674,"sustainability")=0,"",_xlfn.MAXIFS(Documents!$E$2:$E$3674,Documents!$A$2:$A$3674,$A117,Documents!$C$2:$C$3674,"sustainability")),"")</f>
        <v/>
      </c>
      <c r="Q117" s="0" t="n">
        <f aca="false">IFERROR(IF(_xlfn.MAXIFS(Documents!$E$2:$E$3674,Documents!$A$2:$A$3674,$A117,Documents!$C$2:$C$3674,"calendar")=0,"",_xlfn.MAXIFS(Documents!$E$2:$E$3674,Documents!$A$2:$A$3674,$A117,Documents!$C$2:$C$3674,"calendar")),"")</f>
        <v>2023</v>
      </c>
      <c r="R117" s="0" t="n">
        <f aca="false">IFERROR(IF(_xlfn.MAXIFS(Documents!$E$2:$E$3674,Documents!$A$2:$A$3674,$A117,Documents!$C$2:$C$3674,"brochure")=0,"",_xlfn.MAXIFS(Documents!$E$2:$E$3674,Documents!$A$2:$A$3674,$A117,Documents!$C$2:$C$3674,"brochure")),"")</f>
        <v>2026</v>
      </c>
      <c r="S117" s="0" t="n">
        <f aca="false">IFERROR(IF(_xlfn.MAXIFS(Documents!$E$2:$E$3674,Documents!$A$2:$A$3674,$A117,Documents!$C$2:$C$3674,"press_kit")=0,"",_xlfn.MAXIFS(Documents!$E$2:$E$3674,Documents!$A$2:$A$3674,$A117,Documents!$C$2:$C$3674,"press_kit")),"")</f>
        <v>2026</v>
      </c>
      <c r="T117" s="0" t="n">
        <f aca="false">IFERROR(IF(_xlfn.MAXIFS(Documents!$E$2:$E$3674,Documents!$A$2:$A$3674,$A117,Documents!$C$2:$C$3674,"other")=0,"",_xlfn.MAXIFS(Documents!$E$2:$E$3674,Documents!$A$2:$A$3674,$A117,Documents!$C$2:$C$3674,"other")),"")</f>
        <v>2024</v>
      </c>
      <c r="U117" s="0" t="str">
        <f aca="false">IFERROR(IF(_xlfn.MAXIFS(Documents!$E$2:$E$3674,Documents!$A$2:$A$3674,$A117,Documents!$C$2:$C$3674,"obsolete")=0,"",_xlfn.MAXIFS(Documents!$E$2:$E$3674,Documents!$A$2:$A$3674,$A117,Documents!$C$2:$C$3674,"obsolete")),"")</f>
        <v/>
      </c>
      <c r="V117" s="0" t="n">
        <f aca="false">COUNTIFS(Documents!$A$2:$A$3674,$A117)</f>
        <v>69</v>
      </c>
      <c r="W117" s="0" t="n">
        <f aca="false">COUNTIFS(Documents!$A$2:$A$3674,$A117,Documents!$R$2:$R$3674,"current")</f>
        <v>40</v>
      </c>
      <c r="X117" s="0" t="str">
        <f aca="false">HYPERLINK("https://www.neoscapesmaldives.com/wp-content/uploads/Factsheet-Nova-Maldives-NEO.pdf","2022_Factsheet-Nova-Maldives-NEO.pdf")</f>
        <v>2022_Factsheet-Nova-Maldives-NEO.pdf</v>
      </c>
      <c r="Y117" s="0" t="s">
        <v>34</v>
      </c>
    </row>
    <row r="118" customFormat="false" ht="15" hidden="false" customHeight="false" outlineLevel="0" collapsed="false">
      <c r="A118" s="0" t="n">
        <v>117</v>
      </c>
      <c r="B118" s="0" t="s">
        <v>174</v>
      </c>
      <c r="C118" s="0" t="s">
        <v>30</v>
      </c>
      <c r="D118" s="0" t="n">
        <f aca="false">IFERROR(IF(_xlfn.MAXIFS(Documents!$E$2:$E$3674,Documents!$A$2:$A$3674,$A118,Documents!$C$2:$C$3674,"factsheet")=0,"",_xlfn.MAXIFS(Documents!$E$2:$E$3674,Documents!$A$2:$A$3674,$A118,Documents!$C$2:$C$3674,"factsheet")),"")</f>
        <v>2025</v>
      </c>
      <c r="E118" s="0" t="str">
        <f aca="false">IFERROR(IF(_xlfn.MAXIFS(Documents!$E$2:$E$3674,Documents!$A$2:$A$3674,$A118,Documents!$C$2:$C$3674,"wedding")=0,"",_xlfn.MAXIFS(Documents!$E$2:$E$3674,Documents!$A$2:$A$3674,$A118,Documents!$C$2:$C$3674,"wedding")),"")</f>
        <v/>
      </c>
      <c r="F118" s="0" t="str">
        <f aca="false">IFERROR(IF(_xlfn.MAXIFS(Documents!$E$2:$E$3674,Documents!$A$2:$A$3674,$A118,Documents!$C$2:$C$3674,"events")=0,"",_xlfn.MAXIFS(Documents!$E$2:$E$3674,Documents!$A$2:$A$3674,$A118,Documents!$C$2:$C$3674,"events")),"")</f>
        <v/>
      </c>
      <c r="G118" s="0" t="n">
        <f aca="false">IFERROR(IF(_xlfn.MAXIFS(Documents!$E$2:$E$3674,Documents!$A$2:$A$3674,$A118,Documents!$C$2:$C$3674,"map")=0,"",_xlfn.MAXIFS(Documents!$E$2:$E$3674,Documents!$A$2:$A$3674,$A118,Documents!$C$2:$C$3674,"map")),"")</f>
        <v>2025</v>
      </c>
      <c r="H118" s="0" t="str">
        <f aca="false">IFERROR(IF(_xlfn.MAXIFS(Documents!$E$2:$E$3674,Documents!$A$2:$A$3674,$A118,Documents!$C$2:$C$3674,"dive_map")=0,"",_xlfn.MAXIFS(Documents!$E$2:$E$3674,Documents!$A$2:$A$3674,$A118,Documents!$C$2:$C$3674,"dive_map")),"")</f>
        <v/>
      </c>
      <c r="I118" s="0" t="str">
        <f aca="false">IFERROR(IF(_xlfn.MAXIFS(Documents!$E$2:$E$3674,Documents!$A$2:$A$3674,$A118,Documents!$C$2:$C$3674,"spa_menu")=0,"",_xlfn.MAXIFS(Documents!$E$2:$E$3674,Documents!$A$2:$A$3674,$A118,Documents!$C$2:$C$3674,"spa_menu")),"")</f>
        <v/>
      </c>
      <c r="J118" s="0" t="str">
        <f aca="false">IFERROR(IF(_xlfn.MAXIFS(Documents!$E$2:$E$3674,Documents!$A$2:$A$3674,$A118,Documents!$C$2:$C$3674,"dining_menu")=0,"",_xlfn.MAXIFS(Documents!$E$2:$E$3674,Documents!$A$2:$A$3674,$A118,Documents!$C$2:$C$3674,"dining_menu")),"")</f>
        <v/>
      </c>
      <c r="K118" s="0" t="str">
        <f aca="false">IFERROR(IF(_xlfn.MAXIFS(Documents!$E$2:$E$3674,Documents!$A$2:$A$3674,$A118,Documents!$C$2:$C$3674,"dive_prices")=0,"",_xlfn.MAXIFS(Documents!$E$2:$E$3674,Documents!$A$2:$A$3674,$A118,Documents!$C$2:$C$3674,"dive_prices")),"")</f>
        <v/>
      </c>
      <c r="L118" s="0" t="str">
        <f aca="false">IFERROR(IF(_xlfn.MAXIFS(Documents!$E$2:$E$3674,Documents!$A$2:$A$3674,$A118,Documents!$C$2:$C$3674,"excursions")=0,"",_xlfn.MAXIFS(Documents!$E$2:$E$3674,Documents!$A$2:$A$3674,$A118,Documents!$C$2:$C$3674,"excursions")),"")</f>
        <v/>
      </c>
      <c r="M118" s="0" t="str">
        <f aca="false">IFERROR(IF(_xlfn.MAXIFS(Documents!$E$2:$E$3674,Documents!$A$2:$A$3674,$A118,Documents!$C$2:$C$3674,"kids")=0,"",_xlfn.MAXIFS(Documents!$E$2:$E$3674,Documents!$A$2:$A$3674,$A118,Documents!$C$2:$C$3674,"kids")),"")</f>
        <v/>
      </c>
      <c r="N118" s="0" t="str">
        <f aca="false">IFERROR(IF(_xlfn.MAXIFS(Documents!$E$2:$E$3674,Documents!$A$2:$A$3674,$A118,Documents!$C$2:$C$3674,"villa_plans")=0,"",_xlfn.MAXIFS(Documents!$E$2:$E$3674,Documents!$A$2:$A$3674,$A118,Documents!$C$2:$C$3674,"villa_plans")),"")</f>
        <v/>
      </c>
      <c r="O118" s="0" t="str">
        <f aca="false">IFERROR(IF(_xlfn.MAXIFS(Documents!$E$2:$E$3674,Documents!$A$2:$A$3674,$A118,Documents!$C$2:$C$3674,"all_inclusive")=0,"",_xlfn.MAXIFS(Documents!$E$2:$E$3674,Documents!$A$2:$A$3674,$A118,Documents!$C$2:$C$3674,"all_inclusive")),"")</f>
        <v/>
      </c>
      <c r="P118" s="0" t="str">
        <f aca="false">IFERROR(IF(_xlfn.MAXIFS(Documents!$E$2:$E$3674,Documents!$A$2:$A$3674,$A118,Documents!$C$2:$C$3674,"sustainability")=0,"",_xlfn.MAXIFS(Documents!$E$2:$E$3674,Documents!$A$2:$A$3674,$A118,Documents!$C$2:$C$3674,"sustainability")),"")</f>
        <v/>
      </c>
      <c r="Q118" s="0" t="n">
        <f aca="false">IFERROR(IF(_xlfn.MAXIFS(Documents!$E$2:$E$3674,Documents!$A$2:$A$3674,$A118,Documents!$C$2:$C$3674,"calendar")=0,"",_xlfn.MAXIFS(Documents!$E$2:$E$3674,Documents!$A$2:$A$3674,$A118,Documents!$C$2:$C$3674,"calendar")),"")</f>
        <v>2026</v>
      </c>
      <c r="R118" s="0" t="str">
        <f aca="false">IFERROR(IF(_xlfn.MAXIFS(Documents!$E$2:$E$3674,Documents!$A$2:$A$3674,$A118,Documents!$C$2:$C$3674,"brochure")=0,"",_xlfn.MAXIFS(Documents!$E$2:$E$3674,Documents!$A$2:$A$3674,$A118,Documents!$C$2:$C$3674,"brochure")),"")</f>
        <v/>
      </c>
      <c r="S118" s="0" t="str">
        <f aca="false">IFERROR(IF(_xlfn.MAXIFS(Documents!$E$2:$E$3674,Documents!$A$2:$A$3674,$A118,Documents!$C$2:$C$3674,"press_kit")=0,"",_xlfn.MAXIFS(Documents!$E$2:$E$3674,Documents!$A$2:$A$3674,$A118,Documents!$C$2:$C$3674,"press_kit")),"")</f>
        <v/>
      </c>
      <c r="T118" s="0" t="str">
        <f aca="false">IFERROR(IF(_xlfn.MAXIFS(Documents!$E$2:$E$3674,Documents!$A$2:$A$3674,$A118,Documents!$C$2:$C$3674,"other")=0,"",_xlfn.MAXIFS(Documents!$E$2:$E$3674,Documents!$A$2:$A$3674,$A118,Documents!$C$2:$C$3674,"other")),"")</f>
        <v/>
      </c>
      <c r="U118" s="0" t="str">
        <f aca="false">IFERROR(IF(_xlfn.MAXIFS(Documents!$E$2:$E$3674,Documents!$A$2:$A$3674,$A118,Documents!$C$2:$C$3674,"obsolete")=0,"",_xlfn.MAXIFS(Documents!$E$2:$E$3674,Documents!$A$2:$A$3674,$A118,Documents!$C$2:$C$3674,"obsolete")),"")</f>
        <v/>
      </c>
      <c r="V118" s="0" t="n">
        <f aca="false">COUNTIFS(Documents!$A$2:$A$3674,$A118)</f>
        <v>3</v>
      </c>
      <c r="W118" s="0" t="n">
        <f aca="false">COUNTIFS(Documents!$A$2:$A$3674,$A118,Documents!$R$2:$R$3674,"current")</f>
        <v>3</v>
      </c>
      <c r="X118" s="0" t="str">
        <f aca="false">HYPERLINK("https://www.neoscapesmaldives.com/wp-content/uploads/Niyama-Private-Islands-Maldives-Factsheet-2025.pdf","2025_Niyama-Private-Islands-Maldives-Fac")</f>
        <v>2025_Niyama-Private-Islands-Maldives-Fac</v>
      </c>
      <c r="Y118" s="0" t="s">
        <v>36</v>
      </c>
    </row>
    <row r="119" customFormat="false" ht="15" hidden="false" customHeight="false" outlineLevel="0" collapsed="false">
      <c r="A119" s="0" t="n">
        <v>118</v>
      </c>
      <c r="B119" s="0" t="s">
        <v>175</v>
      </c>
      <c r="C119" s="0" t="s">
        <v>32</v>
      </c>
      <c r="D119" s="0" t="n">
        <f aca="false">IFERROR(IF(_xlfn.MAXIFS(Documents!$E$2:$E$3674,Documents!$A$2:$A$3674,$A119,Documents!$C$2:$C$3674,"factsheet")=0,"",_xlfn.MAXIFS(Documents!$E$2:$E$3674,Documents!$A$2:$A$3674,$A119,Documents!$C$2:$C$3674,"factsheet")),"")</f>
        <v>2026</v>
      </c>
      <c r="E119" s="0" t="n">
        <f aca="false">IFERROR(IF(_xlfn.MAXIFS(Documents!$E$2:$E$3674,Documents!$A$2:$A$3674,$A119,Documents!$C$2:$C$3674,"wedding")=0,"",_xlfn.MAXIFS(Documents!$E$2:$E$3674,Documents!$A$2:$A$3674,$A119,Documents!$C$2:$C$3674,"wedding")),"")</f>
        <v>2025</v>
      </c>
      <c r="F119" s="0" t="str">
        <f aca="false">IFERROR(IF(_xlfn.MAXIFS(Documents!$E$2:$E$3674,Documents!$A$2:$A$3674,$A119,Documents!$C$2:$C$3674,"events")=0,"",_xlfn.MAXIFS(Documents!$E$2:$E$3674,Documents!$A$2:$A$3674,$A119,Documents!$C$2:$C$3674,"events")),"")</f>
        <v/>
      </c>
      <c r="G119" s="0" t="n">
        <f aca="false">IFERROR(IF(_xlfn.MAXIFS(Documents!$E$2:$E$3674,Documents!$A$2:$A$3674,$A119,Documents!$C$2:$C$3674,"map")=0,"",_xlfn.MAXIFS(Documents!$E$2:$E$3674,Documents!$A$2:$A$3674,$A119,Documents!$C$2:$C$3674,"map")),"")</f>
        <v>2026</v>
      </c>
      <c r="H119" s="0" t="str">
        <f aca="false">IFERROR(IF(_xlfn.MAXIFS(Documents!$E$2:$E$3674,Documents!$A$2:$A$3674,$A119,Documents!$C$2:$C$3674,"dive_map")=0,"",_xlfn.MAXIFS(Documents!$E$2:$E$3674,Documents!$A$2:$A$3674,$A119,Documents!$C$2:$C$3674,"dive_map")),"")</f>
        <v/>
      </c>
      <c r="I119" s="0" t="n">
        <f aca="false">IFERROR(IF(_xlfn.MAXIFS(Documents!$E$2:$E$3674,Documents!$A$2:$A$3674,$A119,Documents!$C$2:$C$3674,"spa_menu")=0,"",_xlfn.MAXIFS(Documents!$E$2:$E$3674,Documents!$A$2:$A$3674,$A119,Documents!$C$2:$C$3674,"spa_menu")),"")</f>
        <v>2025</v>
      </c>
      <c r="J119" s="0" t="str">
        <f aca="false">IFERROR(IF(_xlfn.MAXIFS(Documents!$E$2:$E$3674,Documents!$A$2:$A$3674,$A119,Documents!$C$2:$C$3674,"dining_menu")=0,"",_xlfn.MAXIFS(Documents!$E$2:$E$3674,Documents!$A$2:$A$3674,$A119,Documents!$C$2:$C$3674,"dining_menu")),"")</f>
        <v/>
      </c>
      <c r="K119" s="0" t="n">
        <f aca="false">IFERROR(IF(_xlfn.MAXIFS(Documents!$E$2:$E$3674,Documents!$A$2:$A$3674,$A119,Documents!$C$2:$C$3674,"dive_prices")=0,"",_xlfn.MAXIFS(Documents!$E$2:$E$3674,Documents!$A$2:$A$3674,$A119,Documents!$C$2:$C$3674,"dive_prices")),"")</f>
        <v>2026</v>
      </c>
      <c r="L119" s="0" t="str">
        <f aca="false">IFERROR(IF(_xlfn.MAXIFS(Documents!$E$2:$E$3674,Documents!$A$2:$A$3674,$A119,Documents!$C$2:$C$3674,"excursions")=0,"",_xlfn.MAXIFS(Documents!$E$2:$E$3674,Documents!$A$2:$A$3674,$A119,Documents!$C$2:$C$3674,"excursions")),"")</f>
        <v/>
      </c>
      <c r="M119" s="0" t="str">
        <f aca="false">IFERROR(IF(_xlfn.MAXIFS(Documents!$E$2:$E$3674,Documents!$A$2:$A$3674,$A119,Documents!$C$2:$C$3674,"kids")=0,"",_xlfn.MAXIFS(Documents!$E$2:$E$3674,Documents!$A$2:$A$3674,$A119,Documents!$C$2:$C$3674,"kids")),"")</f>
        <v/>
      </c>
      <c r="N119" s="0" t="str">
        <f aca="false">IFERROR(IF(_xlfn.MAXIFS(Documents!$E$2:$E$3674,Documents!$A$2:$A$3674,$A119,Documents!$C$2:$C$3674,"villa_plans")=0,"",_xlfn.MAXIFS(Documents!$E$2:$E$3674,Documents!$A$2:$A$3674,$A119,Documents!$C$2:$C$3674,"villa_plans")),"")</f>
        <v/>
      </c>
      <c r="O119" s="0" t="str">
        <f aca="false">IFERROR(IF(_xlfn.MAXIFS(Documents!$E$2:$E$3674,Documents!$A$2:$A$3674,$A119,Documents!$C$2:$C$3674,"all_inclusive")=0,"",_xlfn.MAXIFS(Documents!$E$2:$E$3674,Documents!$A$2:$A$3674,$A119,Documents!$C$2:$C$3674,"all_inclusive")),"")</f>
        <v/>
      </c>
      <c r="P119" s="0" t="str">
        <f aca="false">IFERROR(IF(_xlfn.MAXIFS(Documents!$E$2:$E$3674,Documents!$A$2:$A$3674,$A119,Documents!$C$2:$C$3674,"sustainability")=0,"",_xlfn.MAXIFS(Documents!$E$2:$E$3674,Documents!$A$2:$A$3674,$A119,Documents!$C$2:$C$3674,"sustainability")),"")</f>
        <v/>
      </c>
      <c r="Q119" s="0" t="n">
        <f aca="false">IFERROR(IF(_xlfn.MAXIFS(Documents!$E$2:$E$3674,Documents!$A$2:$A$3674,$A119,Documents!$C$2:$C$3674,"calendar")=0,"",_xlfn.MAXIFS(Documents!$E$2:$E$3674,Documents!$A$2:$A$3674,$A119,Documents!$C$2:$C$3674,"calendar")),"")</f>
        <v>2026</v>
      </c>
      <c r="R119" s="0" t="str">
        <f aca="false">IFERROR(IF(_xlfn.MAXIFS(Documents!$E$2:$E$3674,Documents!$A$2:$A$3674,$A119,Documents!$C$2:$C$3674,"brochure")=0,"",_xlfn.MAXIFS(Documents!$E$2:$E$3674,Documents!$A$2:$A$3674,$A119,Documents!$C$2:$C$3674,"brochure")),"")</f>
        <v/>
      </c>
      <c r="S119" s="0" t="str">
        <f aca="false">IFERROR(IF(_xlfn.MAXIFS(Documents!$E$2:$E$3674,Documents!$A$2:$A$3674,$A119,Documents!$C$2:$C$3674,"press_kit")=0,"",_xlfn.MAXIFS(Documents!$E$2:$E$3674,Documents!$A$2:$A$3674,$A119,Documents!$C$2:$C$3674,"press_kit")),"")</f>
        <v/>
      </c>
      <c r="T119" s="0" t="n">
        <f aca="false">IFERROR(IF(_xlfn.MAXIFS(Documents!$E$2:$E$3674,Documents!$A$2:$A$3674,$A119,Documents!$C$2:$C$3674,"other")=0,"",_xlfn.MAXIFS(Documents!$E$2:$E$3674,Documents!$A$2:$A$3674,$A119,Documents!$C$2:$C$3674,"other")),"")</f>
        <v>2026</v>
      </c>
      <c r="U119" s="0" t="str">
        <f aca="false">IFERROR(IF(_xlfn.MAXIFS(Documents!$E$2:$E$3674,Documents!$A$2:$A$3674,$A119,Documents!$C$2:$C$3674,"obsolete")=0,"",_xlfn.MAXIFS(Documents!$E$2:$E$3674,Documents!$A$2:$A$3674,$A119,Documents!$C$2:$C$3674,"obsolete")),"")</f>
        <v/>
      </c>
      <c r="V119" s="0" t="n">
        <f aca="false">COUNTIFS(Documents!$A$2:$A$3674,$A119)</f>
        <v>11</v>
      </c>
      <c r="W119" s="0" t="n">
        <f aca="false">COUNTIFS(Documents!$A$2:$A$3674,$A119,Documents!$R$2:$R$3674,"current")</f>
        <v>9</v>
      </c>
      <c r="X119" s="0" t="str">
        <f aca="false">HYPERLINK("https://www.sunsiyam.com/media/z0yluoa4/factsheet-iru-veli-2026.pdf","2026_factsheet-iru-veli-2026.pdf")</f>
        <v>2026_factsheet-iru-veli-2026.pdf</v>
      </c>
      <c r="Y119" s="0" t="s">
        <v>34</v>
      </c>
    </row>
    <row r="120" customFormat="false" ht="15" hidden="false" customHeight="false" outlineLevel="0" collapsed="false">
      <c r="A120" s="0" t="n">
        <v>119</v>
      </c>
      <c r="B120" s="0" t="s">
        <v>176</v>
      </c>
      <c r="C120" s="0" t="s">
        <v>27</v>
      </c>
      <c r="D120" s="0" t="str">
        <f aca="false">IFERROR(IF(_xlfn.MAXIFS(Documents!$E$2:$E$3674,Documents!$A$2:$A$3674,$A120,Documents!$C$2:$C$3674,"factsheet")=0,"",_xlfn.MAXIFS(Documents!$E$2:$E$3674,Documents!$A$2:$A$3674,$A120,Documents!$C$2:$C$3674,"factsheet")),"")</f>
        <v/>
      </c>
      <c r="E120" s="0" t="str">
        <f aca="false">IFERROR(IF(_xlfn.MAXIFS(Documents!$E$2:$E$3674,Documents!$A$2:$A$3674,$A120,Documents!$C$2:$C$3674,"wedding")=0,"",_xlfn.MAXIFS(Documents!$E$2:$E$3674,Documents!$A$2:$A$3674,$A120,Documents!$C$2:$C$3674,"wedding")),"")</f>
        <v/>
      </c>
      <c r="F120" s="0" t="str">
        <f aca="false">IFERROR(IF(_xlfn.MAXIFS(Documents!$E$2:$E$3674,Documents!$A$2:$A$3674,$A120,Documents!$C$2:$C$3674,"events")=0,"",_xlfn.MAXIFS(Documents!$E$2:$E$3674,Documents!$A$2:$A$3674,$A120,Documents!$C$2:$C$3674,"events")),"")</f>
        <v/>
      </c>
      <c r="G120" s="0" t="n">
        <f aca="false">IFERROR(IF(_xlfn.MAXIFS(Documents!$E$2:$E$3674,Documents!$A$2:$A$3674,$A120,Documents!$C$2:$C$3674,"map")=0,"",_xlfn.MAXIFS(Documents!$E$2:$E$3674,Documents!$A$2:$A$3674,$A120,Documents!$C$2:$C$3674,"map")),"")</f>
        <v>2020</v>
      </c>
      <c r="H120" s="0" t="str">
        <f aca="false">IFERROR(IF(_xlfn.MAXIFS(Documents!$E$2:$E$3674,Documents!$A$2:$A$3674,$A120,Documents!$C$2:$C$3674,"dive_map")=0,"",_xlfn.MAXIFS(Documents!$E$2:$E$3674,Documents!$A$2:$A$3674,$A120,Documents!$C$2:$C$3674,"dive_map")),"")</f>
        <v/>
      </c>
      <c r="I120" s="0" t="str">
        <f aca="false">IFERROR(IF(_xlfn.MAXIFS(Documents!$E$2:$E$3674,Documents!$A$2:$A$3674,$A120,Documents!$C$2:$C$3674,"spa_menu")=0,"",_xlfn.MAXIFS(Documents!$E$2:$E$3674,Documents!$A$2:$A$3674,$A120,Documents!$C$2:$C$3674,"spa_menu")),"")</f>
        <v/>
      </c>
      <c r="J120" s="0" t="str">
        <f aca="false">IFERROR(IF(_xlfn.MAXIFS(Documents!$E$2:$E$3674,Documents!$A$2:$A$3674,$A120,Documents!$C$2:$C$3674,"dining_menu")=0,"",_xlfn.MAXIFS(Documents!$E$2:$E$3674,Documents!$A$2:$A$3674,$A120,Documents!$C$2:$C$3674,"dining_menu")),"")</f>
        <v/>
      </c>
      <c r="K120" s="0" t="str">
        <f aca="false">IFERROR(IF(_xlfn.MAXIFS(Documents!$E$2:$E$3674,Documents!$A$2:$A$3674,$A120,Documents!$C$2:$C$3674,"dive_prices")=0,"",_xlfn.MAXIFS(Documents!$E$2:$E$3674,Documents!$A$2:$A$3674,$A120,Documents!$C$2:$C$3674,"dive_prices")),"")</f>
        <v/>
      </c>
      <c r="L120" s="0" t="str">
        <f aca="false">IFERROR(IF(_xlfn.MAXIFS(Documents!$E$2:$E$3674,Documents!$A$2:$A$3674,$A120,Documents!$C$2:$C$3674,"excursions")=0,"",_xlfn.MAXIFS(Documents!$E$2:$E$3674,Documents!$A$2:$A$3674,$A120,Documents!$C$2:$C$3674,"excursions")),"")</f>
        <v/>
      </c>
      <c r="M120" s="0" t="str">
        <f aca="false">IFERROR(IF(_xlfn.MAXIFS(Documents!$E$2:$E$3674,Documents!$A$2:$A$3674,$A120,Documents!$C$2:$C$3674,"kids")=0,"",_xlfn.MAXIFS(Documents!$E$2:$E$3674,Documents!$A$2:$A$3674,$A120,Documents!$C$2:$C$3674,"kids")),"")</f>
        <v/>
      </c>
      <c r="N120" s="0" t="str">
        <f aca="false">IFERROR(IF(_xlfn.MAXIFS(Documents!$E$2:$E$3674,Documents!$A$2:$A$3674,$A120,Documents!$C$2:$C$3674,"villa_plans")=0,"",_xlfn.MAXIFS(Documents!$E$2:$E$3674,Documents!$A$2:$A$3674,$A120,Documents!$C$2:$C$3674,"villa_plans")),"")</f>
        <v/>
      </c>
      <c r="O120" s="0" t="str">
        <f aca="false">IFERROR(IF(_xlfn.MAXIFS(Documents!$E$2:$E$3674,Documents!$A$2:$A$3674,$A120,Documents!$C$2:$C$3674,"all_inclusive")=0,"",_xlfn.MAXIFS(Documents!$E$2:$E$3674,Documents!$A$2:$A$3674,$A120,Documents!$C$2:$C$3674,"all_inclusive")),"")</f>
        <v/>
      </c>
      <c r="P120" s="0" t="str">
        <f aca="false">IFERROR(IF(_xlfn.MAXIFS(Documents!$E$2:$E$3674,Documents!$A$2:$A$3674,$A120,Documents!$C$2:$C$3674,"sustainability")=0,"",_xlfn.MAXIFS(Documents!$E$2:$E$3674,Documents!$A$2:$A$3674,$A120,Documents!$C$2:$C$3674,"sustainability")),"")</f>
        <v/>
      </c>
      <c r="Q120" s="0" t="str">
        <f aca="false">IFERROR(IF(_xlfn.MAXIFS(Documents!$E$2:$E$3674,Documents!$A$2:$A$3674,$A120,Documents!$C$2:$C$3674,"calendar")=0,"",_xlfn.MAXIFS(Documents!$E$2:$E$3674,Documents!$A$2:$A$3674,$A120,Documents!$C$2:$C$3674,"calendar")),"")</f>
        <v/>
      </c>
      <c r="R120" s="0" t="str">
        <f aca="false">IFERROR(IF(_xlfn.MAXIFS(Documents!$E$2:$E$3674,Documents!$A$2:$A$3674,$A120,Documents!$C$2:$C$3674,"brochure")=0,"",_xlfn.MAXIFS(Documents!$E$2:$E$3674,Documents!$A$2:$A$3674,$A120,Documents!$C$2:$C$3674,"brochure")),"")</f>
        <v/>
      </c>
      <c r="S120" s="0" t="str">
        <f aca="false">IFERROR(IF(_xlfn.MAXIFS(Documents!$E$2:$E$3674,Documents!$A$2:$A$3674,$A120,Documents!$C$2:$C$3674,"press_kit")=0,"",_xlfn.MAXIFS(Documents!$E$2:$E$3674,Documents!$A$2:$A$3674,$A120,Documents!$C$2:$C$3674,"press_kit")),"")</f>
        <v/>
      </c>
      <c r="T120" s="0" t="str">
        <f aca="false">IFERROR(IF(_xlfn.MAXIFS(Documents!$E$2:$E$3674,Documents!$A$2:$A$3674,$A120,Documents!$C$2:$C$3674,"other")=0,"",_xlfn.MAXIFS(Documents!$E$2:$E$3674,Documents!$A$2:$A$3674,$A120,Documents!$C$2:$C$3674,"other")),"")</f>
        <v/>
      </c>
      <c r="U120" s="0" t="n">
        <f aca="false">IFERROR(IF(_xlfn.MAXIFS(Documents!$E$2:$E$3674,Documents!$A$2:$A$3674,$A120,Documents!$C$2:$C$3674,"obsolete")=0,"",_xlfn.MAXIFS(Documents!$E$2:$E$3674,Documents!$A$2:$A$3674,$A120,Documents!$C$2:$C$3674,"obsolete")),"")</f>
        <v>2020</v>
      </c>
      <c r="V120" s="0" t="n">
        <f aca="false">COUNTIFS(Documents!$A$2:$A$3674,$A120)</f>
        <v>3</v>
      </c>
      <c r="W120" s="0" t="n">
        <f aca="false">COUNTIFS(Documents!$A$2:$A$3674,$A120,Documents!$R$2:$R$3674,"current")</f>
        <v>0</v>
      </c>
      <c r="Y120" s="0" t="s">
        <v>28</v>
      </c>
      <c r="Z120" s="0" t="s">
        <v>177</v>
      </c>
    </row>
    <row r="121" customFormat="false" ht="15" hidden="false" customHeight="false" outlineLevel="0" collapsed="false">
      <c r="A121" s="0" t="n">
        <v>120</v>
      </c>
      <c r="B121" s="0" t="s">
        <v>178</v>
      </c>
      <c r="C121" s="0" t="s">
        <v>32</v>
      </c>
      <c r="D121" s="0" t="n">
        <f aca="false">IFERROR(IF(_xlfn.MAXIFS(Documents!$E$2:$E$3674,Documents!$A$2:$A$3674,$A121,Documents!$C$2:$C$3674,"factsheet")=0,"",_xlfn.MAXIFS(Documents!$E$2:$E$3674,Documents!$A$2:$A$3674,$A121,Documents!$C$2:$C$3674,"factsheet")),"")</f>
        <v>2026</v>
      </c>
      <c r="E121" s="0" t="n">
        <f aca="false">IFERROR(IF(_xlfn.MAXIFS(Documents!$E$2:$E$3674,Documents!$A$2:$A$3674,$A121,Documents!$C$2:$C$3674,"wedding")=0,"",_xlfn.MAXIFS(Documents!$E$2:$E$3674,Documents!$A$2:$A$3674,$A121,Documents!$C$2:$C$3674,"wedding")),"")</f>
        <v>2023</v>
      </c>
      <c r="F121" s="0" t="n">
        <f aca="false">IFERROR(IF(_xlfn.MAXIFS(Documents!$E$2:$E$3674,Documents!$A$2:$A$3674,$A121,Documents!$C$2:$C$3674,"events")=0,"",_xlfn.MAXIFS(Documents!$E$2:$E$3674,Documents!$A$2:$A$3674,$A121,Documents!$C$2:$C$3674,"events")),"")</f>
        <v>2026</v>
      </c>
      <c r="G121" s="0" t="n">
        <f aca="false">IFERROR(IF(_xlfn.MAXIFS(Documents!$E$2:$E$3674,Documents!$A$2:$A$3674,$A121,Documents!$C$2:$C$3674,"map")=0,"",_xlfn.MAXIFS(Documents!$E$2:$E$3674,Documents!$A$2:$A$3674,$A121,Documents!$C$2:$C$3674,"map")),"")</f>
        <v>2026</v>
      </c>
      <c r="H121" s="0" t="n">
        <f aca="false">IFERROR(IF(_xlfn.MAXIFS(Documents!$E$2:$E$3674,Documents!$A$2:$A$3674,$A121,Documents!$C$2:$C$3674,"dive_map")=0,"",_xlfn.MAXIFS(Documents!$E$2:$E$3674,Documents!$A$2:$A$3674,$A121,Documents!$C$2:$C$3674,"dive_map")),"")</f>
        <v>2021</v>
      </c>
      <c r="I121" s="0" t="n">
        <f aca="false">IFERROR(IF(_xlfn.MAXIFS(Documents!$E$2:$E$3674,Documents!$A$2:$A$3674,$A121,Documents!$C$2:$C$3674,"spa_menu")=0,"",_xlfn.MAXIFS(Documents!$E$2:$E$3674,Documents!$A$2:$A$3674,$A121,Documents!$C$2:$C$3674,"spa_menu")),"")</f>
        <v>2022</v>
      </c>
      <c r="J121" s="0" t="n">
        <f aca="false">IFERROR(IF(_xlfn.MAXIFS(Documents!$E$2:$E$3674,Documents!$A$2:$A$3674,$A121,Documents!$C$2:$C$3674,"dining_menu")=0,"",_xlfn.MAXIFS(Documents!$E$2:$E$3674,Documents!$A$2:$A$3674,$A121,Documents!$C$2:$C$3674,"dining_menu")),"")</f>
        <v>2026</v>
      </c>
      <c r="K121" s="0" t="n">
        <f aca="false">IFERROR(IF(_xlfn.MAXIFS(Documents!$E$2:$E$3674,Documents!$A$2:$A$3674,$A121,Documents!$C$2:$C$3674,"dive_prices")=0,"",_xlfn.MAXIFS(Documents!$E$2:$E$3674,Documents!$A$2:$A$3674,$A121,Documents!$C$2:$C$3674,"dive_prices")),"")</f>
        <v>2026</v>
      </c>
      <c r="L121" s="0" t="str">
        <f aca="false">IFERROR(IF(_xlfn.MAXIFS(Documents!$E$2:$E$3674,Documents!$A$2:$A$3674,$A121,Documents!$C$2:$C$3674,"excursions")=0,"",_xlfn.MAXIFS(Documents!$E$2:$E$3674,Documents!$A$2:$A$3674,$A121,Documents!$C$2:$C$3674,"excursions")),"")</f>
        <v/>
      </c>
      <c r="M121" s="0" t="str">
        <f aca="false">IFERROR(IF(_xlfn.MAXIFS(Documents!$E$2:$E$3674,Documents!$A$2:$A$3674,$A121,Documents!$C$2:$C$3674,"kids")=0,"",_xlfn.MAXIFS(Documents!$E$2:$E$3674,Documents!$A$2:$A$3674,$A121,Documents!$C$2:$C$3674,"kids")),"")</f>
        <v/>
      </c>
      <c r="N121" s="0" t="n">
        <f aca="false">IFERROR(IF(_xlfn.MAXIFS(Documents!$E$2:$E$3674,Documents!$A$2:$A$3674,$A121,Documents!$C$2:$C$3674,"villa_plans")=0,"",_xlfn.MAXIFS(Documents!$E$2:$E$3674,Documents!$A$2:$A$3674,$A121,Documents!$C$2:$C$3674,"villa_plans")),"")</f>
        <v>2026</v>
      </c>
      <c r="O121" s="0" t="str">
        <f aca="false">IFERROR(IF(_xlfn.MAXIFS(Documents!$E$2:$E$3674,Documents!$A$2:$A$3674,$A121,Documents!$C$2:$C$3674,"all_inclusive")=0,"",_xlfn.MAXIFS(Documents!$E$2:$E$3674,Documents!$A$2:$A$3674,$A121,Documents!$C$2:$C$3674,"all_inclusive")),"")</f>
        <v/>
      </c>
      <c r="P121" s="0" t="n">
        <f aca="false">IFERROR(IF(_xlfn.MAXIFS(Documents!$E$2:$E$3674,Documents!$A$2:$A$3674,$A121,Documents!$C$2:$C$3674,"sustainability")=0,"",_xlfn.MAXIFS(Documents!$E$2:$E$3674,Documents!$A$2:$A$3674,$A121,Documents!$C$2:$C$3674,"sustainability")),"")</f>
        <v>2026</v>
      </c>
      <c r="Q121" s="0" t="n">
        <f aca="false">IFERROR(IF(_xlfn.MAXIFS(Documents!$E$2:$E$3674,Documents!$A$2:$A$3674,$A121,Documents!$C$2:$C$3674,"calendar")=0,"",_xlfn.MAXIFS(Documents!$E$2:$E$3674,Documents!$A$2:$A$3674,$A121,Documents!$C$2:$C$3674,"calendar")),"")</f>
        <v>2026</v>
      </c>
      <c r="R121" s="0" t="n">
        <f aca="false">IFERROR(IF(_xlfn.MAXIFS(Documents!$E$2:$E$3674,Documents!$A$2:$A$3674,$A121,Documents!$C$2:$C$3674,"brochure")=0,"",_xlfn.MAXIFS(Documents!$E$2:$E$3674,Documents!$A$2:$A$3674,$A121,Documents!$C$2:$C$3674,"brochure")),"")</f>
        <v>2026</v>
      </c>
      <c r="S121" s="0" t="str">
        <f aca="false">IFERROR(IF(_xlfn.MAXIFS(Documents!$E$2:$E$3674,Documents!$A$2:$A$3674,$A121,Documents!$C$2:$C$3674,"press_kit")=0,"",_xlfn.MAXIFS(Documents!$E$2:$E$3674,Documents!$A$2:$A$3674,$A121,Documents!$C$2:$C$3674,"press_kit")),"")</f>
        <v/>
      </c>
      <c r="T121" s="0" t="n">
        <f aca="false">IFERROR(IF(_xlfn.MAXIFS(Documents!$E$2:$E$3674,Documents!$A$2:$A$3674,$A121,Documents!$C$2:$C$3674,"other")=0,"",_xlfn.MAXIFS(Documents!$E$2:$E$3674,Documents!$A$2:$A$3674,$A121,Documents!$C$2:$C$3674,"other")),"")</f>
        <v>2024</v>
      </c>
      <c r="U121" s="0" t="str">
        <f aca="false">IFERROR(IF(_xlfn.MAXIFS(Documents!$E$2:$E$3674,Documents!$A$2:$A$3674,$A121,Documents!$C$2:$C$3674,"obsolete")=0,"",_xlfn.MAXIFS(Documents!$E$2:$E$3674,Documents!$A$2:$A$3674,$A121,Documents!$C$2:$C$3674,"obsolete")),"")</f>
        <v/>
      </c>
      <c r="V121" s="0" t="n">
        <f aca="false">COUNTIFS(Documents!$A$2:$A$3674,$A121)</f>
        <v>78</v>
      </c>
      <c r="W121" s="0" t="n">
        <f aca="false">COUNTIFS(Documents!$A$2:$A$3674,$A121,Documents!$R$2:$R$3674,"current")</f>
        <v>62</v>
      </c>
      <c r="X121" s="0" t="str">
        <f aca="false">HYPERLINK("https://www.neoscapesmaldives.com/wp-content/uploads/BM_Factsheet-2026.pdf","2026_BM_Factsheet-2026.pdf")</f>
        <v>2026_BM_Factsheet-2026.pdf</v>
      </c>
    </row>
    <row r="122" customFormat="false" ht="15" hidden="false" customHeight="false" outlineLevel="0" collapsed="false">
      <c r="A122" s="0" t="n">
        <v>121</v>
      </c>
      <c r="B122" s="0" t="s">
        <v>179</v>
      </c>
      <c r="C122" s="0" t="s">
        <v>32</v>
      </c>
      <c r="D122" s="0" t="n">
        <f aca="false">IFERROR(IF(_xlfn.MAXIFS(Documents!$E$2:$E$3674,Documents!$A$2:$A$3674,$A122,Documents!$C$2:$C$3674,"factsheet")=0,"",_xlfn.MAXIFS(Documents!$E$2:$E$3674,Documents!$A$2:$A$3674,$A122,Documents!$C$2:$C$3674,"factsheet")),"")</f>
        <v>2022</v>
      </c>
      <c r="E122" s="0" t="n">
        <f aca="false">IFERROR(IF(_xlfn.MAXIFS(Documents!$E$2:$E$3674,Documents!$A$2:$A$3674,$A122,Documents!$C$2:$C$3674,"wedding")=0,"",_xlfn.MAXIFS(Documents!$E$2:$E$3674,Documents!$A$2:$A$3674,$A122,Documents!$C$2:$C$3674,"wedding")),"")</f>
        <v>2024</v>
      </c>
      <c r="F122" s="0" t="n">
        <f aca="false">IFERROR(IF(_xlfn.MAXIFS(Documents!$E$2:$E$3674,Documents!$A$2:$A$3674,$A122,Documents!$C$2:$C$3674,"events")=0,"",_xlfn.MAXIFS(Documents!$E$2:$E$3674,Documents!$A$2:$A$3674,$A122,Documents!$C$2:$C$3674,"events")),"")</f>
        <v>2025</v>
      </c>
      <c r="G122" s="0" t="n">
        <f aca="false">IFERROR(IF(_xlfn.MAXIFS(Documents!$E$2:$E$3674,Documents!$A$2:$A$3674,$A122,Documents!$C$2:$C$3674,"map")=0,"",_xlfn.MAXIFS(Documents!$E$2:$E$3674,Documents!$A$2:$A$3674,$A122,Documents!$C$2:$C$3674,"map")),"")</f>
        <v>2018</v>
      </c>
      <c r="H122" s="0" t="str">
        <f aca="false">IFERROR(IF(_xlfn.MAXIFS(Documents!$E$2:$E$3674,Documents!$A$2:$A$3674,$A122,Documents!$C$2:$C$3674,"dive_map")=0,"",_xlfn.MAXIFS(Documents!$E$2:$E$3674,Documents!$A$2:$A$3674,$A122,Documents!$C$2:$C$3674,"dive_map")),"")</f>
        <v/>
      </c>
      <c r="I122" s="0" t="n">
        <f aca="false">IFERROR(IF(_xlfn.MAXIFS(Documents!$E$2:$E$3674,Documents!$A$2:$A$3674,$A122,Documents!$C$2:$C$3674,"spa_menu")=0,"",_xlfn.MAXIFS(Documents!$E$2:$E$3674,Documents!$A$2:$A$3674,$A122,Documents!$C$2:$C$3674,"spa_menu")),"")</f>
        <v>2027</v>
      </c>
      <c r="J122" s="0" t="n">
        <f aca="false">IFERROR(IF(_xlfn.MAXIFS(Documents!$E$2:$E$3674,Documents!$A$2:$A$3674,$A122,Documents!$C$2:$C$3674,"dining_menu")=0,"",_xlfn.MAXIFS(Documents!$E$2:$E$3674,Documents!$A$2:$A$3674,$A122,Documents!$C$2:$C$3674,"dining_menu")),"")</f>
        <v>2026</v>
      </c>
      <c r="K122" s="0" t="n">
        <f aca="false">IFERROR(IF(_xlfn.MAXIFS(Documents!$E$2:$E$3674,Documents!$A$2:$A$3674,$A122,Documents!$C$2:$C$3674,"dive_prices")=0,"",_xlfn.MAXIFS(Documents!$E$2:$E$3674,Documents!$A$2:$A$3674,$A122,Documents!$C$2:$C$3674,"dive_prices")),"")</f>
        <v>2026</v>
      </c>
      <c r="L122" s="0" t="n">
        <f aca="false">IFERROR(IF(_xlfn.MAXIFS(Documents!$E$2:$E$3674,Documents!$A$2:$A$3674,$A122,Documents!$C$2:$C$3674,"excursions")=0,"",_xlfn.MAXIFS(Documents!$E$2:$E$3674,Documents!$A$2:$A$3674,$A122,Documents!$C$2:$C$3674,"excursions")),"")</f>
        <v>2026</v>
      </c>
      <c r="M122" s="0" t="str">
        <f aca="false">IFERROR(IF(_xlfn.MAXIFS(Documents!$E$2:$E$3674,Documents!$A$2:$A$3674,$A122,Documents!$C$2:$C$3674,"kids")=0,"",_xlfn.MAXIFS(Documents!$E$2:$E$3674,Documents!$A$2:$A$3674,$A122,Documents!$C$2:$C$3674,"kids")),"")</f>
        <v/>
      </c>
      <c r="N122" s="0" t="n">
        <f aca="false">IFERROR(IF(_xlfn.MAXIFS(Documents!$E$2:$E$3674,Documents!$A$2:$A$3674,$A122,Documents!$C$2:$C$3674,"villa_plans")=0,"",_xlfn.MAXIFS(Documents!$E$2:$E$3674,Documents!$A$2:$A$3674,$A122,Documents!$C$2:$C$3674,"villa_plans")),"")</f>
        <v>2021</v>
      </c>
      <c r="O122" s="0" t="str">
        <f aca="false">IFERROR(IF(_xlfn.MAXIFS(Documents!$E$2:$E$3674,Documents!$A$2:$A$3674,$A122,Documents!$C$2:$C$3674,"all_inclusive")=0,"",_xlfn.MAXIFS(Documents!$E$2:$E$3674,Documents!$A$2:$A$3674,$A122,Documents!$C$2:$C$3674,"all_inclusive")),"")</f>
        <v/>
      </c>
      <c r="P122" s="0" t="str">
        <f aca="false">IFERROR(IF(_xlfn.MAXIFS(Documents!$E$2:$E$3674,Documents!$A$2:$A$3674,$A122,Documents!$C$2:$C$3674,"sustainability")=0,"",_xlfn.MAXIFS(Documents!$E$2:$E$3674,Documents!$A$2:$A$3674,$A122,Documents!$C$2:$C$3674,"sustainability")),"")</f>
        <v/>
      </c>
      <c r="Q122" s="0" t="n">
        <f aca="false">IFERROR(IF(_xlfn.MAXIFS(Documents!$E$2:$E$3674,Documents!$A$2:$A$3674,$A122,Documents!$C$2:$C$3674,"calendar")=0,"",_xlfn.MAXIFS(Documents!$E$2:$E$3674,Documents!$A$2:$A$3674,$A122,Documents!$C$2:$C$3674,"calendar")),"")</f>
        <v>2026</v>
      </c>
      <c r="R122" s="0" t="str">
        <f aca="false">IFERROR(IF(_xlfn.MAXIFS(Documents!$E$2:$E$3674,Documents!$A$2:$A$3674,$A122,Documents!$C$2:$C$3674,"brochure")=0,"",_xlfn.MAXIFS(Documents!$E$2:$E$3674,Documents!$A$2:$A$3674,$A122,Documents!$C$2:$C$3674,"brochure")),"")</f>
        <v/>
      </c>
      <c r="S122" s="0" t="str">
        <f aca="false">IFERROR(IF(_xlfn.MAXIFS(Documents!$E$2:$E$3674,Documents!$A$2:$A$3674,$A122,Documents!$C$2:$C$3674,"press_kit")=0,"",_xlfn.MAXIFS(Documents!$E$2:$E$3674,Documents!$A$2:$A$3674,$A122,Documents!$C$2:$C$3674,"press_kit")),"")</f>
        <v/>
      </c>
      <c r="T122" s="0" t="str">
        <f aca="false">IFERROR(IF(_xlfn.MAXIFS(Documents!$E$2:$E$3674,Documents!$A$2:$A$3674,$A122,Documents!$C$2:$C$3674,"other")=0,"",_xlfn.MAXIFS(Documents!$E$2:$E$3674,Documents!$A$2:$A$3674,$A122,Documents!$C$2:$C$3674,"other")),"")</f>
        <v/>
      </c>
      <c r="U122" s="0" t="str">
        <f aca="false">IFERROR(IF(_xlfn.MAXIFS(Documents!$E$2:$E$3674,Documents!$A$2:$A$3674,$A122,Documents!$C$2:$C$3674,"obsolete")=0,"",_xlfn.MAXIFS(Documents!$E$2:$E$3674,Documents!$A$2:$A$3674,$A122,Documents!$C$2:$C$3674,"obsolete")),"")</f>
        <v/>
      </c>
      <c r="V122" s="0" t="n">
        <f aca="false">COUNTIFS(Documents!$A$2:$A$3674,$A122)</f>
        <v>40</v>
      </c>
      <c r="W122" s="0" t="n">
        <f aca="false">COUNTIFS(Documents!$A$2:$A$3674,$A122,Documents!$R$2:$R$3674,"current")</f>
        <v>21</v>
      </c>
      <c r="X122" s="0" t="str">
        <f aca="false">HYPERLINK("https://de87ve0y4m3tc.cloudfront.net/comohotels.dev.cendynecommerce.com-2459770069/cms/pressroom/cci_groups_and_events_fact_sheet.pdf","2022_cci_groups_and_events_fact_sheet.pd")</f>
        <v>2022_cci_groups_and_events_fact_sheet.pd</v>
      </c>
    </row>
    <row r="123" customFormat="false" ht="15" hidden="false" customHeight="false" outlineLevel="0" collapsed="false">
      <c r="A123" s="0" t="n">
        <v>122</v>
      </c>
      <c r="B123" s="0" t="s">
        <v>180</v>
      </c>
      <c r="C123" s="0" t="s">
        <v>30</v>
      </c>
      <c r="D123" s="0" t="str">
        <f aca="false">IFERROR(IF(_xlfn.MAXIFS(Documents!$E$2:$E$3674,Documents!$A$2:$A$3674,$A123,Documents!$C$2:$C$3674,"factsheet")=0,"",_xlfn.MAXIFS(Documents!$E$2:$E$3674,Documents!$A$2:$A$3674,$A123,Documents!$C$2:$C$3674,"factsheet")),"")</f>
        <v/>
      </c>
      <c r="E123" s="0" t="str">
        <f aca="false">IFERROR(IF(_xlfn.MAXIFS(Documents!$E$2:$E$3674,Documents!$A$2:$A$3674,$A123,Documents!$C$2:$C$3674,"wedding")=0,"",_xlfn.MAXIFS(Documents!$E$2:$E$3674,Documents!$A$2:$A$3674,$A123,Documents!$C$2:$C$3674,"wedding")),"")</f>
        <v/>
      </c>
      <c r="F123" s="0" t="str">
        <f aca="false">IFERROR(IF(_xlfn.MAXIFS(Documents!$E$2:$E$3674,Documents!$A$2:$A$3674,$A123,Documents!$C$2:$C$3674,"events")=0,"",_xlfn.MAXIFS(Documents!$E$2:$E$3674,Documents!$A$2:$A$3674,$A123,Documents!$C$2:$C$3674,"events")),"")</f>
        <v/>
      </c>
      <c r="G123" s="0" t="str">
        <f aca="false">IFERROR(IF(_xlfn.MAXIFS(Documents!$E$2:$E$3674,Documents!$A$2:$A$3674,$A123,Documents!$C$2:$C$3674,"map")=0,"",_xlfn.MAXIFS(Documents!$E$2:$E$3674,Documents!$A$2:$A$3674,$A123,Documents!$C$2:$C$3674,"map")),"")</f>
        <v/>
      </c>
      <c r="H123" s="0" t="str">
        <f aca="false">IFERROR(IF(_xlfn.MAXIFS(Documents!$E$2:$E$3674,Documents!$A$2:$A$3674,$A123,Documents!$C$2:$C$3674,"dive_map")=0,"",_xlfn.MAXIFS(Documents!$E$2:$E$3674,Documents!$A$2:$A$3674,$A123,Documents!$C$2:$C$3674,"dive_map")),"")</f>
        <v/>
      </c>
      <c r="I123" s="0" t="str">
        <f aca="false">IFERROR(IF(_xlfn.MAXIFS(Documents!$E$2:$E$3674,Documents!$A$2:$A$3674,$A123,Documents!$C$2:$C$3674,"spa_menu")=0,"",_xlfn.MAXIFS(Documents!$E$2:$E$3674,Documents!$A$2:$A$3674,$A123,Documents!$C$2:$C$3674,"spa_menu")),"")</f>
        <v/>
      </c>
      <c r="J123" s="0" t="str">
        <f aca="false">IFERROR(IF(_xlfn.MAXIFS(Documents!$E$2:$E$3674,Documents!$A$2:$A$3674,$A123,Documents!$C$2:$C$3674,"dining_menu")=0,"",_xlfn.MAXIFS(Documents!$E$2:$E$3674,Documents!$A$2:$A$3674,$A123,Documents!$C$2:$C$3674,"dining_menu")),"")</f>
        <v/>
      </c>
      <c r="K123" s="0" t="str">
        <f aca="false">IFERROR(IF(_xlfn.MAXIFS(Documents!$E$2:$E$3674,Documents!$A$2:$A$3674,$A123,Documents!$C$2:$C$3674,"dive_prices")=0,"",_xlfn.MAXIFS(Documents!$E$2:$E$3674,Documents!$A$2:$A$3674,$A123,Documents!$C$2:$C$3674,"dive_prices")),"")</f>
        <v/>
      </c>
      <c r="L123" s="0" t="str">
        <f aca="false">IFERROR(IF(_xlfn.MAXIFS(Documents!$E$2:$E$3674,Documents!$A$2:$A$3674,$A123,Documents!$C$2:$C$3674,"excursions")=0,"",_xlfn.MAXIFS(Documents!$E$2:$E$3674,Documents!$A$2:$A$3674,$A123,Documents!$C$2:$C$3674,"excursions")),"")</f>
        <v/>
      </c>
      <c r="M123" s="0" t="str">
        <f aca="false">IFERROR(IF(_xlfn.MAXIFS(Documents!$E$2:$E$3674,Documents!$A$2:$A$3674,$A123,Documents!$C$2:$C$3674,"kids")=0,"",_xlfn.MAXIFS(Documents!$E$2:$E$3674,Documents!$A$2:$A$3674,$A123,Documents!$C$2:$C$3674,"kids")),"")</f>
        <v/>
      </c>
      <c r="N123" s="0" t="str">
        <f aca="false">IFERROR(IF(_xlfn.MAXIFS(Documents!$E$2:$E$3674,Documents!$A$2:$A$3674,$A123,Documents!$C$2:$C$3674,"villa_plans")=0,"",_xlfn.MAXIFS(Documents!$E$2:$E$3674,Documents!$A$2:$A$3674,$A123,Documents!$C$2:$C$3674,"villa_plans")),"")</f>
        <v/>
      </c>
      <c r="O123" s="0" t="str">
        <f aca="false">IFERROR(IF(_xlfn.MAXIFS(Documents!$E$2:$E$3674,Documents!$A$2:$A$3674,$A123,Documents!$C$2:$C$3674,"all_inclusive")=0,"",_xlfn.MAXIFS(Documents!$E$2:$E$3674,Documents!$A$2:$A$3674,$A123,Documents!$C$2:$C$3674,"all_inclusive")),"")</f>
        <v/>
      </c>
      <c r="P123" s="0" t="str">
        <f aca="false">IFERROR(IF(_xlfn.MAXIFS(Documents!$E$2:$E$3674,Documents!$A$2:$A$3674,$A123,Documents!$C$2:$C$3674,"sustainability")=0,"",_xlfn.MAXIFS(Documents!$E$2:$E$3674,Documents!$A$2:$A$3674,$A123,Documents!$C$2:$C$3674,"sustainability")),"")</f>
        <v/>
      </c>
      <c r="Q123" s="0" t="n">
        <f aca="false">IFERROR(IF(_xlfn.MAXIFS(Documents!$E$2:$E$3674,Documents!$A$2:$A$3674,$A123,Documents!$C$2:$C$3674,"calendar")=0,"",_xlfn.MAXIFS(Documents!$E$2:$E$3674,Documents!$A$2:$A$3674,$A123,Documents!$C$2:$C$3674,"calendar")),"")</f>
        <v>2026</v>
      </c>
      <c r="R123" s="0" t="n">
        <f aca="false">IFERROR(IF(_xlfn.MAXIFS(Documents!$E$2:$E$3674,Documents!$A$2:$A$3674,$A123,Documents!$C$2:$C$3674,"brochure")=0,"",_xlfn.MAXIFS(Documents!$E$2:$E$3674,Documents!$A$2:$A$3674,$A123,Documents!$C$2:$C$3674,"brochure")),"")</f>
        <v>2026</v>
      </c>
      <c r="S123" s="0" t="str">
        <f aca="false">IFERROR(IF(_xlfn.MAXIFS(Documents!$E$2:$E$3674,Documents!$A$2:$A$3674,$A123,Documents!$C$2:$C$3674,"press_kit")=0,"",_xlfn.MAXIFS(Documents!$E$2:$E$3674,Documents!$A$2:$A$3674,$A123,Documents!$C$2:$C$3674,"press_kit")),"")</f>
        <v/>
      </c>
      <c r="T123" s="0" t="n">
        <f aca="false">IFERROR(IF(_xlfn.MAXIFS(Documents!$E$2:$E$3674,Documents!$A$2:$A$3674,$A123,Documents!$C$2:$C$3674,"other")=0,"",_xlfn.MAXIFS(Documents!$E$2:$E$3674,Documents!$A$2:$A$3674,$A123,Documents!$C$2:$C$3674,"other")),"")</f>
        <v>2026</v>
      </c>
      <c r="U123" s="0" t="str">
        <f aca="false">IFERROR(IF(_xlfn.MAXIFS(Documents!$E$2:$E$3674,Documents!$A$2:$A$3674,$A123,Documents!$C$2:$C$3674,"obsolete")=0,"",_xlfn.MAXIFS(Documents!$E$2:$E$3674,Documents!$A$2:$A$3674,$A123,Documents!$C$2:$C$3674,"obsolete")),"")</f>
        <v/>
      </c>
      <c r="V123" s="0" t="n">
        <f aca="false">COUNTIFS(Documents!$A$2:$A$3674,$A123)</f>
        <v>5</v>
      </c>
      <c r="W123" s="0" t="n">
        <f aca="false">COUNTIFS(Documents!$A$2:$A$3674,$A123,Documents!$R$2:$R$3674,"current")</f>
        <v>5</v>
      </c>
      <c r="Y123" s="0" t="s">
        <v>28</v>
      </c>
    </row>
    <row r="124" customFormat="false" ht="15" hidden="false" customHeight="false" outlineLevel="0" collapsed="false">
      <c r="A124" s="0" t="n">
        <v>123</v>
      </c>
      <c r="B124" s="0" t="s">
        <v>181</v>
      </c>
      <c r="C124" s="0" t="s">
        <v>30</v>
      </c>
      <c r="D124" s="0" t="n">
        <f aca="false">IFERROR(IF(_xlfn.MAXIFS(Documents!$E$2:$E$3674,Documents!$A$2:$A$3674,$A124,Documents!$C$2:$C$3674,"factsheet")=0,"",_xlfn.MAXIFS(Documents!$E$2:$E$3674,Documents!$A$2:$A$3674,$A124,Documents!$C$2:$C$3674,"factsheet")),"")</f>
        <v>2020</v>
      </c>
      <c r="E124" s="0" t="str">
        <f aca="false">IFERROR(IF(_xlfn.MAXIFS(Documents!$E$2:$E$3674,Documents!$A$2:$A$3674,$A124,Documents!$C$2:$C$3674,"wedding")=0,"",_xlfn.MAXIFS(Documents!$E$2:$E$3674,Documents!$A$2:$A$3674,$A124,Documents!$C$2:$C$3674,"wedding")),"")</f>
        <v/>
      </c>
      <c r="F124" s="0" t="str">
        <f aca="false">IFERROR(IF(_xlfn.MAXIFS(Documents!$E$2:$E$3674,Documents!$A$2:$A$3674,$A124,Documents!$C$2:$C$3674,"events")=0,"",_xlfn.MAXIFS(Documents!$E$2:$E$3674,Documents!$A$2:$A$3674,$A124,Documents!$C$2:$C$3674,"events")),"")</f>
        <v/>
      </c>
      <c r="G124" s="0" t="str">
        <f aca="false">IFERROR(IF(_xlfn.MAXIFS(Documents!$E$2:$E$3674,Documents!$A$2:$A$3674,$A124,Documents!$C$2:$C$3674,"map")=0,"",_xlfn.MAXIFS(Documents!$E$2:$E$3674,Documents!$A$2:$A$3674,$A124,Documents!$C$2:$C$3674,"map")),"")</f>
        <v/>
      </c>
      <c r="H124" s="0" t="str">
        <f aca="false">IFERROR(IF(_xlfn.MAXIFS(Documents!$E$2:$E$3674,Documents!$A$2:$A$3674,$A124,Documents!$C$2:$C$3674,"dive_map")=0,"",_xlfn.MAXIFS(Documents!$E$2:$E$3674,Documents!$A$2:$A$3674,$A124,Documents!$C$2:$C$3674,"dive_map")),"")</f>
        <v/>
      </c>
      <c r="I124" s="0" t="str">
        <f aca="false">IFERROR(IF(_xlfn.MAXIFS(Documents!$E$2:$E$3674,Documents!$A$2:$A$3674,$A124,Documents!$C$2:$C$3674,"spa_menu")=0,"",_xlfn.MAXIFS(Documents!$E$2:$E$3674,Documents!$A$2:$A$3674,$A124,Documents!$C$2:$C$3674,"spa_menu")),"")</f>
        <v/>
      </c>
      <c r="J124" s="0" t="str">
        <f aca="false">IFERROR(IF(_xlfn.MAXIFS(Documents!$E$2:$E$3674,Documents!$A$2:$A$3674,$A124,Documents!$C$2:$C$3674,"dining_menu")=0,"",_xlfn.MAXIFS(Documents!$E$2:$E$3674,Documents!$A$2:$A$3674,$A124,Documents!$C$2:$C$3674,"dining_menu")),"")</f>
        <v/>
      </c>
      <c r="K124" s="0" t="str">
        <f aca="false">IFERROR(IF(_xlfn.MAXIFS(Documents!$E$2:$E$3674,Documents!$A$2:$A$3674,$A124,Documents!$C$2:$C$3674,"dive_prices")=0,"",_xlfn.MAXIFS(Documents!$E$2:$E$3674,Documents!$A$2:$A$3674,$A124,Documents!$C$2:$C$3674,"dive_prices")),"")</f>
        <v/>
      </c>
      <c r="L124" s="0" t="str">
        <f aca="false">IFERROR(IF(_xlfn.MAXIFS(Documents!$E$2:$E$3674,Documents!$A$2:$A$3674,$A124,Documents!$C$2:$C$3674,"excursions")=0,"",_xlfn.MAXIFS(Documents!$E$2:$E$3674,Documents!$A$2:$A$3674,$A124,Documents!$C$2:$C$3674,"excursions")),"")</f>
        <v/>
      </c>
      <c r="M124" s="0" t="str">
        <f aca="false">IFERROR(IF(_xlfn.MAXIFS(Documents!$E$2:$E$3674,Documents!$A$2:$A$3674,$A124,Documents!$C$2:$C$3674,"kids")=0,"",_xlfn.MAXIFS(Documents!$E$2:$E$3674,Documents!$A$2:$A$3674,$A124,Documents!$C$2:$C$3674,"kids")),"")</f>
        <v/>
      </c>
      <c r="N124" s="0" t="str">
        <f aca="false">IFERROR(IF(_xlfn.MAXIFS(Documents!$E$2:$E$3674,Documents!$A$2:$A$3674,$A124,Documents!$C$2:$C$3674,"villa_plans")=0,"",_xlfn.MAXIFS(Documents!$E$2:$E$3674,Documents!$A$2:$A$3674,$A124,Documents!$C$2:$C$3674,"villa_plans")),"")</f>
        <v/>
      </c>
      <c r="O124" s="0" t="str">
        <f aca="false">IFERROR(IF(_xlfn.MAXIFS(Documents!$E$2:$E$3674,Documents!$A$2:$A$3674,$A124,Documents!$C$2:$C$3674,"all_inclusive")=0,"",_xlfn.MAXIFS(Documents!$E$2:$E$3674,Documents!$A$2:$A$3674,$A124,Documents!$C$2:$C$3674,"all_inclusive")),"")</f>
        <v/>
      </c>
      <c r="P124" s="0" t="n">
        <f aca="false">IFERROR(IF(_xlfn.MAXIFS(Documents!$E$2:$E$3674,Documents!$A$2:$A$3674,$A124,Documents!$C$2:$C$3674,"sustainability")=0,"",_xlfn.MAXIFS(Documents!$E$2:$E$3674,Documents!$A$2:$A$3674,$A124,Documents!$C$2:$C$3674,"sustainability")),"")</f>
        <v>2026</v>
      </c>
      <c r="Q124" s="0" t="str">
        <f aca="false">IFERROR(IF(_xlfn.MAXIFS(Documents!$E$2:$E$3674,Documents!$A$2:$A$3674,$A124,Documents!$C$2:$C$3674,"calendar")=0,"",_xlfn.MAXIFS(Documents!$E$2:$E$3674,Documents!$A$2:$A$3674,$A124,Documents!$C$2:$C$3674,"calendar")),"")</f>
        <v/>
      </c>
      <c r="R124" s="0" t="n">
        <f aca="false">IFERROR(IF(_xlfn.MAXIFS(Documents!$E$2:$E$3674,Documents!$A$2:$A$3674,$A124,Documents!$C$2:$C$3674,"brochure")=0,"",_xlfn.MAXIFS(Documents!$E$2:$E$3674,Documents!$A$2:$A$3674,$A124,Documents!$C$2:$C$3674,"brochure")),"")</f>
        <v>2022</v>
      </c>
      <c r="S124" s="0" t="str">
        <f aca="false">IFERROR(IF(_xlfn.MAXIFS(Documents!$E$2:$E$3674,Documents!$A$2:$A$3674,$A124,Documents!$C$2:$C$3674,"press_kit")=0,"",_xlfn.MAXIFS(Documents!$E$2:$E$3674,Documents!$A$2:$A$3674,$A124,Documents!$C$2:$C$3674,"press_kit")),"")</f>
        <v/>
      </c>
      <c r="T124" s="0" t="str">
        <f aca="false">IFERROR(IF(_xlfn.MAXIFS(Documents!$E$2:$E$3674,Documents!$A$2:$A$3674,$A124,Documents!$C$2:$C$3674,"other")=0,"",_xlfn.MAXIFS(Documents!$E$2:$E$3674,Documents!$A$2:$A$3674,$A124,Documents!$C$2:$C$3674,"other")),"")</f>
        <v/>
      </c>
      <c r="U124" s="0" t="str">
        <f aca="false">IFERROR(IF(_xlfn.MAXIFS(Documents!$E$2:$E$3674,Documents!$A$2:$A$3674,$A124,Documents!$C$2:$C$3674,"obsolete")=0,"",_xlfn.MAXIFS(Documents!$E$2:$E$3674,Documents!$A$2:$A$3674,$A124,Documents!$C$2:$C$3674,"obsolete")),"")</f>
        <v/>
      </c>
      <c r="V124" s="0" t="n">
        <f aca="false">COUNTIFS(Documents!$A$2:$A$3674,$A124)</f>
        <v>5</v>
      </c>
      <c r="W124" s="0" t="n">
        <f aca="false">COUNTIFS(Documents!$A$2:$A$3674,$A124,Documents!$R$2:$R$3674,"current")</f>
        <v>1</v>
      </c>
      <c r="X124" s="0" t="str">
        <f aca="false">HYPERLINK("https://d2e5ushqwiltxm.cloudfront.net/wp-content/uploads/sites/209/2020/06/23204710/Pullman-Maldives_Aqua-Villa-Factsheet_June-2020.pdf","2020_Pullman-Maldives_Aqua-Villa-Factshe")</f>
        <v>2020_Pullman-Maldives_Aqua-Villa-Factshe</v>
      </c>
      <c r="Y124" s="0" t="s">
        <v>36</v>
      </c>
    </row>
    <row r="125" customFormat="false" ht="15" hidden="false" customHeight="false" outlineLevel="0" collapsed="false">
      <c r="A125" s="0" t="n">
        <v>124</v>
      </c>
      <c r="B125" s="0" t="s">
        <v>182</v>
      </c>
      <c r="C125" s="0" t="s">
        <v>39</v>
      </c>
      <c r="D125" s="0" t="str">
        <f aca="false">IFERROR(IF(_xlfn.MAXIFS(Documents!$E$2:$E$3674,Documents!$A$2:$A$3674,$A125,Documents!$C$2:$C$3674,"factsheet")=0,"",_xlfn.MAXIFS(Documents!$E$2:$E$3674,Documents!$A$2:$A$3674,$A125,Documents!$C$2:$C$3674,"factsheet")),"")</f>
        <v/>
      </c>
      <c r="E125" s="0" t="str">
        <f aca="false">IFERROR(IF(_xlfn.MAXIFS(Documents!$E$2:$E$3674,Documents!$A$2:$A$3674,$A125,Documents!$C$2:$C$3674,"wedding")=0,"",_xlfn.MAXIFS(Documents!$E$2:$E$3674,Documents!$A$2:$A$3674,$A125,Documents!$C$2:$C$3674,"wedding")),"")</f>
        <v/>
      </c>
      <c r="F125" s="0" t="str">
        <f aca="false">IFERROR(IF(_xlfn.MAXIFS(Documents!$E$2:$E$3674,Documents!$A$2:$A$3674,$A125,Documents!$C$2:$C$3674,"events")=0,"",_xlfn.MAXIFS(Documents!$E$2:$E$3674,Documents!$A$2:$A$3674,$A125,Documents!$C$2:$C$3674,"events")),"")</f>
        <v/>
      </c>
      <c r="G125" s="0" t="str">
        <f aca="false">IFERROR(IF(_xlfn.MAXIFS(Documents!$E$2:$E$3674,Documents!$A$2:$A$3674,$A125,Documents!$C$2:$C$3674,"map")=0,"",_xlfn.MAXIFS(Documents!$E$2:$E$3674,Documents!$A$2:$A$3674,$A125,Documents!$C$2:$C$3674,"map")),"")</f>
        <v/>
      </c>
      <c r="H125" s="0" t="str">
        <f aca="false">IFERROR(IF(_xlfn.MAXIFS(Documents!$E$2:$E$3674,Documents!$A$2:$A$3674,$A125,Documents!$C$2:$C$3674,"dive_map")=0,"",_xlfn.MAXIFS(Documents!$E$2:$E$3674,Documents!$A$2:$A$3674,$A125,Documents!$C$2:$C$3674,"dive_map")),"")</f>
        <v/>
      </c>
      <c r="I125" s="0" t="str">
        <f aca="false">IFERROR(IF(_xlfn.MAXIFS(Documents!$E$2:$E$3674,Documents!$A$2:$A$3674,$A125,Documents!$C$2:$C$3674,"spa_menu")=0,"",_xlfn.MAXIFS(Documents!$E$2:$E$3674,Documents!$A$2:$A$3674,$A125,Documents!$C$2:$C$3674,"spa_menu")),"")</f>
        <v/>
      </c>
      <c r="J125" s="0" t="str">
        <f aca="false">IFERROR(IF(_xlfn.MAXIFS(Documents!$E$2:$E$3674,Documents!$A$2:$A$3674,$A125,Documents!$C$2:$C$3674,"dining_menu")=0,"",_xlfn.MAXIFS(Documents!$E$2:$E$3674,Documents!$A$2:$A$3674,$A125,Documents!$C$2:$C$3674,"dining_menu")),"")</f>
        <v/>
      </c>
      <c r="K125" s="0" t="str">
        <f aca="false">IFERROR(IF(_xlfn.MAXIFS(Documents!$E$2:$E$3674,Documents!$A$2:$A$3674,$A125,Documents!$C$2:$C$3674,"dive_prices")=0,"",_xlfn.MAXIFS(Documents!$E$2:$E$3674,Documents!$A$2:$A$3674,$A125,Documents!$C$2:$C$3674,"dive_prices")),"")</f>
        <v/>
      </c>
      <c r="L125" s="0" t="str">
        <f aca="false">IFERROR(IF(_xlfn.MAXIFS(Documents!$E$2:$E$3674,Documents!$A$2:$A$3674,$A125,Documents!$C$2:$C$3674,"excursions")=0,"",_xlfn.MAXIFS(Documents!$E$2:$E$3674,Documents!$A$2:$A$3674,$A125,Documents!$C$2:$C$3674,"excursions")),"")</f>
        <v/>
      </c>
      <c r="M125" s="0" t="str">
        <f aca="false">IFERROR(IF(_xlfn.MAXIFS(Documents!$E$2:$E$3674,Documents!$A$2:$A$3674,$A125,Documents!$C$2:$C$3674,"kids")=0,"",_xlfn.MAXIFS(Documents!$E$2:$E$3674,Documents!$A$2:$A$3674,$A125,Documents!$C$2:$C$3674,"kids")),"")</f>
        <v/>
      </c>
      <c r="N125" s="0" t="str">
        <f aca="false">IFERROR(IF(_xlfn.MAXIFS(Documents!$E$2:$E$3674,Documents!$A$2:$A$3674,$A125,Documents!$C$2:$C$3674,"villa_plans")=0,"",_xlfn.MAXIFS(Documents!$E$2:$E$3674,Documents!$A$2:$A$3674,$A125,Documents!$C$2:$C$3674,"villa_plans")),"")</f>
        <v/>
      </c>
      <c r="O125" s="0" t="str">
        <f aca="false">IFERROR(IF(_xlfn.MAXIFS(Documents!$E$2:$E$3674,Documents!$A$2:$A$3674,$A125,Documents!$C$2:$C$3674,"all_inclusive")=0,"",_xlfn.MAXIFS(Documents!$E$2:$E$3674,Documents!$A$2:$A$3674,$A125,Documents!$C$2:$C$3674,"all_inclusive")),"")</f>
        <v/>
      </c>
      <c r="P125" s="0" t="str">
        <f aca="false">IFERROR(IF(_xlfn.MAXIFS(Documents!$E$2:$E$3674,Documents!$A$2:$A$3674,$A125,Documents!$C$2:$C$3674,"sustainability")=0,"",_xlfn.MAXIFS(Documents!$E$2:$E$3674,Documents!$A$2:$A$3674,$A125,Documents!$C$2:$C$3674,"sustainability")),"")</f>
        <v/>
      </c>
      <c r="Q125" s="0" t="str">
        <f aca="false">IFERROR(IF(_xlfn.MAXIFS(Documents!$E$2:$E$3674,Documents!$A$2:$A$3674,$A125,Documents!$C$2:$C$3674,"calendar")=0,"",_xlfn.MAXIFS(Documents!$E$2:$E$3674,Documents!$A$2:$A$3674,$A125,Documents!$C$2:$C$3674,"calendar")),"")</f>
        <v/>
      </c>
      <c r="R125" s="0" t="str">
        <f aca="false">IFERROR(IF(_xlfn.MAXIFS(Documents!$E$2:$E$3674,Documents!$A$2:$A$3674,$A125,Documents!$C$2:$C$3674,"brochure")=0,"",_xlfn.MAXIFS(Documents!$E$2:$E$3674,Documents!$A$2:$A$3674,$A125,Documents!$C$2:$C$3674,"brochure")),"")</f>
        <v/>
      </c>
      <c r="S125" s="0" t="str">
        <f aca="false">IFERROR(IF(_xlfn.MAXIFS(Documents!$E$2:$E$3674,Documents!$A$2:$A$3674,$A125,Documents!$C$2:$C$3674,"press_kit")=0,"",_xlfn.MAXIFS(Documents!$E$2:$E$3674,Documents!$A$2:$A$3674,$A125,Documents!$C$2:$C$3674,"press_kit")),"")</f>
        <v/>
      </c>
      <c r="T125" s="0" t="str">
        <f aca="false">IFERROR(IF(_xlfn.MAXIFS(Documents!$E$2:$E$3674,Documents!$A$2:$A$3674,$A125,Documents!$C$2:$C$3674,"other")=0,"",_xlfn.MAXIFS(Documents!$E$2:$E$3674,Documents!$A$2:$A$3674,$A125,Documents!$C$2:$C$3674,"other")),"")</f>
        <v/>
      </c>
      <c r="U125" s="0" t="str">
        <f aca="false">IFERROR(IF(_xlfn.MAXIFS(Documents!$E$2:$E$3674,Documents!$A$2:$A$3674,$A125,Documents!$C$2:$C$3674,"obsolete")=0,"",_xlfn.MAXIFS(Documents!$E$2:$E$3674,Documents!$A$2:$A$3674,$A125,Documents!$C$2:$C$3674,"obsolete")),"")</f>
        <v/>
      </c>
      <c r="V125" s="0" t="n">
        <f aca="false">COUNTIFS(Documents!$A$2:$A$3674,$A125)</f>
        <v>0</v>
      </c>
      <c r="W125" s="0" t="n">
        <f aca="false">COUNTIFS(Documents!$A$2:$A$3674,$A125,Documents!$R$2:$R$3674,"current")</f>
        <v>0</v>
      </c>
      <c r="Y125" s="0" t="s">
        <v>28</v>
      </c>
    </row>
    <row r="126" customFormat="false" ht="15" hidden="false" customHeight="false" outlineLevel="0" collapsed="false">
      <c r="A126" s="0" t="n">
        <v>125</v>
      </c>
      <c r="B126" s="0" t="s">
        <v>183</v>
      </c>
      <c r="C126" s="0" t="s">
        <v>32</v>
      </c>
      <c r="D126" s="0" t="str">
        <f aca="false">IFERROR(IF(_xlfn.MAXIFS(Documents!$E$2:$E$3674,Documents!$A$2:$A$3674,$A126,Documents!$C$2:$C$3674,"factsheet")=0,"",_xlfn.MAXIFS(Documents!$E$2:$E$3674,Documents!$A$2:$A$3674,$A126,Documents!$C$2:$C$3674,"factsheet")),"")</f>
        <v/>
      </c>
      <c r="E126" s="0" t="str">
        <f aca="false">IFERROR(IF(_xlfn.MAXIFS(Documents!$E$2:$E$3674,Documents!$A$2:$A$3674,$A126,Documents!$C$2:$C$3674,"wedding")=0,"",_xlfn.MAXIFS(Documents!$E$2:$E$3674,Documents!$A$2:$A$3674,$A126,Documents!$C$2:$C$3674,"wedding")),"")</f>
        <v/>
      </c>
      <c r="F126" s="0" t="str">
        <f aca="false">IFERROR(IF(_xlfn.MAXIFS(Documents!$E$2:$E$3674,Documents!$A$2:$A$3674,$A126,Documents!$C$2:$C$3674,"events")=0,"",_xlfn.MAXIFS(Documents!$E$2:$E$3674,Documents!$A$2:$A$3674,$A126,Documents!$C$2:$C$3674,"events")),"")</f>
        <v/>
      </c>
      <c r="G126" s="0" t="str">
        <f aca="false">IFERROR(IF(_xlfn.MAXIFS(Documents!$E$2:$E$3674,Documents!$A$2:$A$3674,$A126,Documents!$C$2:$C$3674,"map")=0,"",_xlfn.MAXIFS(Documents!$E$2:$E$3674,Documents!$A$2:$A$3674,$A126,Documents!$C$2:$C$3674,"map")),"")</f>
        <v/>
      </c>
      <c r="H126" s="0" t="str">
        <f aca="false">IFERROR(IF(_xlfn.MAXIFS(Documents!$E$2:$E$3674,Documents!$A$2:$A$3674,$A126,Documents!$C$2:$C$3674,"dive_map")=0,"",_xlfn.MAXIFS(Documents!$E$2:$E$3674,Documents!$A$2:$A$3674,$A126,Documents!$C$2:$C$3674,"dive_map")),"")</f>
        <v/>
      </c>
      <c r="I126" s="0" t="n">
        <f aca="false">IFERROR(IF(_xlfn.MAXIFS(Documents!$E$2:$E$3674,Documents!$A$2:$A$3674,$A126,Documents!$C$2:$C$3674,"spa_menu")=0,"",_xlfn.MAXIFS(Documents!$E$2:$E$3674,Documents!$A$2:$A$3674,$A126,Documents!$C$2:$C$3674,"spa_menu")),"")</f>
        <v>2026</v>
      </c>
      <c r="J126" s="0" t="n">
        <f aca="false">IFERROR(IF(_xlfn.MAXIFS(Documents!$E$2:$E$3674,Documents!$A$2:$A$3674,$A126,Documents!$C$2:$C$3674,"dining_menu")=0,"",_xlfn.MAXIFS(Documents!$E$2:$E$3674,Documents!$A$2:$A$3674,$A126,Documents!$C$2:$C$3674,"dining_menu")),"")</f>
        <v>2026</v>
      </c>
      <c r="K126" s="0" t="str">
        <f aca="false">IFERROR(IF(_xlfn.MAXIFS(Documents!$E$2:$E$3674,Documents!$A$2:$A$3674,$A126,Documents!$C$2:$C$3674,"dive_prices")=0,"",_xlfn.MAXIFS(Documents!$E$2:$E$3674,Documents!$A$2:$A$3674,$A126,Documents!$C$2:$C$3674,"dive_prices")),"")</f>
        <v/>
      </c>
      <c r="L126" s="0" t="str">
        <f aca="false">IFERROR(IF(_xlfn.MAXIFS(Documents!$E$2:$E$3674,Documents!$A$2:$A$3674,$A126,Documents!$C$2:$C$3674,"excursions")=0,"",_xlfn.MAXIFS(Documents!$E$2:$E$3674,Documents!$A$2:$A$3674,$A126,Documents!$C$2:$C$3674,"excursions")),"")</f>
        <v/>
      </c>
      <c r="M126" s="0" t="str">
        <f aca="false">IFERROR(IF(_xlfn.MAXIFS(Documents!$E$2:$E$3674,Documents!$A$2:$A$3674,$A126,Documents!$C$2:$C$3674,"kids")=0,"",_xlfn.MAXIFS(Documents!$E$2:$E$3674,Documents!$A$2:$A$3674,$A126,Documents!$C$2:$C$3674,"kids")),"")</f>
        <v/>
      </c>
      <c r="N126" s="0" t="n">
        <f aca="false">IFERROR(IF(_xlfn.MAXIFS(Documents!$E$2:$E$3674,Documents!$A$2:$A$3674,$A126,Documents!$C$2:$C$3674,"villa_plans")=0,"",_xlfn.MAXIFS(Documents!$E$2:$E$3674,Documents!$A$2:$A$3674,$A126,Documents!$C$2:$C$3674,"villa_plans")),"")</f>
        <v>2026</v>
      </c>
      <c r="O126" s="0" t="str">
        <f aca="false">IFERROR(IF(_xlfn.MAXIFS(Documents!$E$2:$E$3674,Documents!$A$2:$A$3674,$A126,Documents!$C$2:$C$3674,"all_inclusive")=0,"",_xlfn.MAXIFS(Documents!$E$2:$E$3674,Documents!$A$2:$A$3674,$A126,Documents!$C$2:$C$3674,"all_inclusive")),"")</f>
        <v/>
      </c>
      <c r="P126" s="0" t="n">
        <f aca="false">IFERROR(IF(_xlfn.MAXIFS(Documents!$E$2:$E$3674,Documents!$A$2:$A$3674,$A126,Documents!$C$2:$C$3674,"sustainability")=0,"",_xlfn.MAXIFS(Documents!$E$2:$E$3674,Documents!$A$2:$A$3674,$A126,Documents!$C$2:$C$3674,"sustainability")),"")</f>
        <v>2023</v>
      </c>
      <c r="Q126" s="0" t="n">
        <f aca="false">IFERROR(IF(_xlfn.MAXIFS(Documents!$E$2:$E$3674,Documents!$A$2:$A$3674,$A126,Documents!$C$2:$C$3674,"calendar")=0,"",_xlfn.MAXIFS(Documents!$E$2:$E$3674,Documents!$A$2:$A$3674,$A126,Documents!$C$2:$C$3674,"calendar")),"")</f>
        <v>2026</v>
      </c>
      <c r="R126" s="0" t="n">
        <f aca="false">IFERROR(IF(_xlfn.MAXIFS(Documents!$E$2:$E$3674,Documents!$A$2:$A$3674,$A126,Documents!$C$2:$C$3674,"brochure")=0,"",_xlfn.MAXIFS(Documents!$E$2:$E$3674,Documents!$A$2:$A$3674,$A126,Documents!$C$2:$C$3674,"brochure")),"")</f>
        <v>2026</v>
      </c>
      <c r="S126" s="0" t="str">
        <f aca="false">IFERROR(IF(_xlfn.MAXIFS(Documents!$E$2:$E$3674,Documents!$A$2:$A$3674,$A126,Documents!$C$2:$C$3674,"press_kit")=0,"",_xlfn.MAXIFS(Documents!$E$2:$E$3674,Documents!$A$2:$A$3674,$A126,Documents!$C$2:$C$3674,"press_kit")),"")</f>
        <v/>
      </c>
      <c r="T126" s="0" t="n">
        <f aca="false">IFERROR(IF(_xlfn.MAXIFS(Documents!$E$2:$E$3674,Documents!$A$2:$A$3674,$A126,Documents!$C$2:$C$3674,"other")=0,"",_xlfn.MAXIFS(Documents!$E$2:$E$3674,Documents!$A$2:$A$3674,$A126,Documents!$C$2:$C$3674,"other")),"")</f>
        <v>2026</v>
      </c>
      <c r="U126" s="0" t="str">
        <f aca="false">IFERROR(IF(_xlfn.MAXIFS(Documents!$E$2:$E$3674,Documents!$A$2:$A$3674,$A126,Documents!$C$2:$C$3674,"obsolete")=0,"",_xlfn.MAXIFS(Documents!$E$2:$E$3674,Documents!$A$2:$A$3674,$A126,Documents!$C$2:$C$3674,"obsolete")),"")</f>
        <v/>
      </c>
      <c r="V126" s="0" t="n">
        <f aca="false">COUNTIFS(Documents!$A$2:$A$3674,$A126)</f>
        <v>73</v>
      </c>
      <c r="W126" s="0" t="n">
        <f aca="false">COUNTIFS(Documents!$A$2:$A$3674,$A126,Documents!$R$2:$R$3674,"current")</f>
        <v>42</v>
      </c>
      <c r="Y126" s="0" t="s">
        <v>28</v>
      </c>
    </row>
    <row r="127" customFormat="false" ht="15" hidden="false" customHeight="false" outlineLevel="0" collapsed="false">
      <c r="A127" s="0" t="n">
        <v>126</v>
      </c>
      <c r="B127" s="0" t="s">
        <v>184</v>
      </c>
      <c r="C127" s="0" t="s">
        <v>32</v>
      </c>
      <c r="D127" s="0" t="n">
        <f aca="false">IFERROR(IF(_xlfn.MAXIFS(Documents!$E$2:$E$3674,Documents!$A$2:$A$3674,$A127,Documents!$C$2:$C$3674,"factsheet")=0,"",_xlfn.MAXIFS(Documents!$E$2:$E$3674,Documents!$A$2:$A$3674,$A127,Documents!$C$2:$C$3674,"factsheet")),"")</f>
        <v>2025</v>
      </c>
      <c r="E127" s="0" t="str">
        <f aca="false">IFERROR(IF(_xlfn.MAXIFS(Documents!$E$2:$E$3674,Documents!$A$2:$A$3674,$A127,Documents!$C$2:$C$3674,"wedding")=0,"",_xlfn.MAXIFS(Documents!$E$2:$E$3674,Documents!$A$2:$A$3674,$A127,Documents!$C$2:$C$3674,"wedding")),"")</f>
        <v/>
      </c>
      <c r="F127" s="0" t="n">
        <f aca="false">IFERROR(IF(_xlfn.MAXIFS(Documents!$E$2:$E$3674,Documents!$A$2:$A$3674,$A127,Documents!$C$2:$C$3674,"events")=0,"",_xlfn.MAXIFS(Documents!$E$2:$E$3674,Documents!$A$2:$A$3674,$A127,Documents!$C$2:$C$3674,"events")),"")</f>
        <v>2018</v>
      </c>
      <c r="G127" s="0" t="str">
        <f aca="false">IFERROR(IF(_xlfn.MAXIFS(Documents!$E$2:$E$3674,Documents!$A$2:$A$3674,$A127,Documents!$C$2:$C$3674,"map")=0,"",_xlfn.MAXIFS(Documents!$E$2:$E$3674,Documents!$A$2:$A$3674,$A127,Documents!$C$2:$C$3674,"map")),"")</f>
        <v/>
      </c>
      <c r="H127" s="0" t="str">
        <f aca="false">IFERROR(IF(_xlfn.MAXIFS(Documents!$E$2:$E$3674,Documents!$A$2:$A$3674,$A127,Documents!$C$2:$C$3674,"dive_map")=0,"",_xlfn.MAXIFS(Documents!$E$2:$E$3674,Documents!$A$2:$A$3674,$A127,Documents!$C$2:$C$3674,"dive_map")),"")</f>
        <v/>
      </c>
      <c r="I127" s="0" t="str">
        <f aca="false">IFERROR(IF(_xlfn.MAXIFS(Documents!$E$2:$E$3674,Documents!$A$2:$A$3674,$A127,Documents!$C$2:$C$3674,"spa_menu")=0,"",_xlfn.MAXIFS(Documents!$E$2:$E$3674,Documents!$A$2:$A$3674,$A127,Documents!$C$2:$C$3674,"spa_menu")),"")</f>
        <v/>
      </c>
      <c r="J127" s="0" t="str">
        <f aca="false">IFERROR(IF(_xlfn.MAXIFS(Documents!$E$2:$E$3674,Documents!$A$2:$A$3674,$A127,Documents!$C$2:$C$3674,"dining_menu")=0,"",_xlfn.MAXIFS(Documents!$E$2:$E$3674,Documents!$A$2:$A$3674,$A127,Documents!$C$2:$C$3674,"dining_menu")),"")</f>
        <v/>
      </c>
      <c r="K127" s="0" t="str">
        <f aca="false">IFERROR(IF(_xlfn.MAXIFS(Documents!$E$2:$E$3674,Documents!$A$2:$A$3674,$A127,Documents!$C$2:$C$3674,"dive_prices")=0,"",_xlfn.MAXIFS(Documents!$E$2:$E$3674,Documents!$A$2:$A$3674,$A127,Documents!$C$2:$C$3674,"dive_prices")),"")</f>
        <v/>
      </c>
      <c r="L127" s="0" t="str">
        <f aca="false">IFERROR(IF(_xlfn.MAXIFS(Documents!$E$2:$E$3674,Documents!$A$2:$A$3674,$A127,Documents!$C$2:$C$3674,"excursions")=0,"",_xlfn.MAXIFS(Documents!$E$2:$E$3674,Documents!$A$2:$A$3674,$A127,Documents!$C$2:$C$3674,"excursions")),"")</f>
        <v/>
      </c>
      <c r="M127" s="0" t="n">
        <f aca="false">IFERROR(IF(_xlfn.MAXIFS(Documents!$E$2:$E$3674,Documents!$A$2:$A$3674,$A127,Documents!$C$2:$C$3674,"kids")=0,"",_xlfn.MAXIFS(Documents!$E$2:$E$3674,Documents!$A$2:$A$3674,$A127,Documents!$C$2:$C$3674,"kids")),"")</f>
        <v>2020</v>
      </c>
      <c r="N127" s="0" t="str">
        <f aca="false">IFERROR(IF(_xlfn.MAXIFS(Documents!$E$2:$E$3674,Documents!$A$2:$A$3674,$A127,Documents!$C$2:$C$3674,"villa_plans")=0,"",_xlfn.MAXIFS(Documents!$E$2:$E$3674,Documents!$A$2:$A$3674,$A127,Documents!$C$2:$C$3674,"villa_plans")),"")</f>
        <v/>
      </c>
      <c r="O127" s="0" t="str">
        <f aca="false">IFERROR(IF(_xlfn.MAXIFS(Documents!$E$2:$E$3674,Documents!$A$2:$A$3674,$A127,Documents!$C$2:$C$3674,"all_inclusive")=0,"",_xlfn.MAXIFS(Documents!$E$2:$E$3674,Documents!$A$2:$A$3674,$A127,Documents!$C$2:$C$3674,"all_inclusive")),"")</f>
        <v/>
      </c>
      <c r="P127" s="0" t="n">
        <f aca="false">IFERROR(IF(_xlfn.MAXIFS(Documents!$E$2:$E$3674,Documents!$A$2:$A$3674,$A127,Documents!$C$2:$C$3674,"sustainability")=0,"",_xlfn.MAXIFS(Documents!$E$2:$E$3674,Documents!$A$2:$A$3674,$A127,Documents!$C$2:$C$3674,"sustainability")),"")</f>
        <v>2021</v>
      </c>
      <c r="Q127" s="0" t="str">
        <f aca="false">IFERROR(IF(_xlfn.MAXIFS(Documents!$E$2:$E$3674,Documents!$A$2:$A$3674,$A127,Documents!$C$2:$C$3674,"calendar")=0,"",_xlfn.MAXIFS(Documents!$E$2:$E$3674,Documents!$A$2:$A$3674,$A127,Documents!$C$2:$C$3674,"calendar")),"")</f>
        <v/>
      </c>
      <c r="R127" s="0" t="n">
        <f aca="false">IFERROR(IF(_xlfn.MAXIFS(Documents!$E$2:$E$3674,Documents!$A$2:$A$3674,$A127,Documents!$C$2:$C$3674,"brochure")=0,"",_xlfn.MAXIFS(Documents!$E$2:$E$3674,Documents!$A$2:$A$3674,$A127,Documents!$C$2:$C$3674,"brochure")),"")</f>
        <v>2026</v>
      </c>
      <c r="S127" s="0" t="str">
        <f aca="false">IFERROR(IF(_xlfn.MAXIFS(Documents!$E$2:$E$3674,Documents!$A$2:$A$3674,$A127,Documents!$C$2:$C$3674,"press_kit")=0,"",_xlfn.MAXIFS(Documents!$E$2:$E$3674,Documents!$A$2:$A$3674,$A127,Documents!$C$2:$C$3674,"press_kit")),"")</f>
        <v/>
      </c>
      <c r="T127" s="0" t="n">
        <f aca="false">IFERROR(IF(_xlfn.MAXIFS(Documents!$E$2:$E$3674,Documents!$A$2:$A$3674,$A127,Documents!$C$2:$C$3674,"other")=0,"",_xlfn.MAXIFS(Documents!$E$2:$E$3674,Documents!$A$2:$A$3674,$A127,Documents!$C$2:$C$3674,"other")),"")</f>
        <v>2022</v>
      </c>
      <c r="U127" s="0" t="str">
        <f aca="false">IFERROR(IF(_xlfn.MAXIFS(Documents!$E$2:$E$3674,Documents!$A$2:$A$3674,$A127,Documents!$C$2:$C$3674,"obsolete")=0,"",_xlfn.MAXIFS(Documents!$E$2:$E$3674,Documents!$A$2:$A$3674,$A127,Documents!$C$2:$C$3674,"obsolete")),"")</f>
        <v/>
      </c>
      <c r="V127" s="0" t="n">
        <f aca="false">COUNTIFS(Documents!$A$2:$A$3674,$A127)</f>
        <v>20</v>
      </c>
      <c r="W127" s="0" t="n">
        <f aca="false">COUNTIFS(Documents!$A$2:$A$3674,$A127,Documents!$R$2:$R$3674,"current")</f>
        <v>3</v>
      </c>
      <c r="X127" s="0" t="str">
        <f aca="false">HYPERLINK("https://www.centarahotelsresorts.com/the-centara-collection/sites/centara-the-centara-collection/files/2025-05/CIRM_FactSheet_2025_05_14.pdf","2025_CIRM_FactSheet_2025_05_14.pdf")</f>
        <v>2025_CIRM_FactSheet_2025_05_14.pdf</v>
      </c>
      <c r="Y127" s="0" t="s">
        <v>92</v>
      </c>
    </row>
    <row r="128" customFormat="false" ht="15" hidden="false" customHeight="false" outlineLevel="0" collapsed="false">
      <c r="A128" s="0" t="n">
        <v>127</v>
      </c>
      <c r="B128" s="0" t="s">
        <v>185</v>
      </c>
      <c r="C128" s="0" t="s">
        <v>32</v>
      </c>
      <c r="D128" s="0" t="n">
        <f aca="false">IFERROR(IF(_xlfn.MAXIFS(Documents!$E$2:$E$3674,Documents!$A$2:$A$3674,$A128,Documents!$C$2:$C$3674,"factsheet")=0,"",_xlfn.MAXIFS(Documents!$E$2:$E$3674,Documents!$A$2:$A$3674,$A128,Documents!$C$2:$C$3674,"factsheet")),"")</f>
        <v>2026</v>
      </c>
      <c r="E128" s="0" t="str">
        <f aca="false">IFERROR(IF(_xlfn.MAXIFS(Documents!$E$2:$E$3674,Documents!$A$2:$A$3674,$A128,Documents!$C$2:$C$3674,"wedding")=0,"",_xlfn.MAXIFS(Documents!$E$2:$E$3674,Documents!$A$2:$A$3674,$A128,Documents!$C$2:$C$3674,"wedding")),"")</f>
        <v/>
      </c>
      <c r="F128" s="0" t="str">
        <f aca="false">IFERROR(IF(_xlfn.MAXIFS(Documents!$E$2:$E$3674,Documents!$A$2:$A$3674,$A128,Documents!$C$2:$C$3674,"events")=0,"",_xlfn.MAXIFS(Documents!$E$2:$E$3674,Documents!$A$2:$A$3674,$A128,Documents!$C$2:$C$3674,"events")),"")</f>
        <v/>
      </c>
      <c r="G128" s="0" t="str">
        <f aca="false">IFERROR(IF(_xlfn.MAXIFS(Documents!$E$2:$E$3674,Documents!$A$2:$A$3674,$A128,Documents!$C$2:$C$3674,"map")=0,"",_xlfn.MAXIFS(Documents!$E$2:$E$3674,Documents!$A$2:$A$3674,$A128,Documents!$C$2:$C$3674,"map")),"")</f>
        <v/>
      </c>
      <c r="H128" s="0" t="str">
        <f aca="false">IFERROR(IF(_xlfn.MAXIFS(Documents!$E$2:$E$3674,Documents!$A$2:$A$3674,$A128,Documents!$C$2:$C$3674,"dive_map")=0,"",_xlfn.MAXIFS(Documents!$E$2:$E$3674,Documents!$A$2:$A$3674,$A128,Documents!$C$2:$C$3674,"dive_map")),"")</f>
        <v/>
      </c>
      <c r="I128" s="0" t="n">
        <f aca="false">IFERROR(IF(_xlfn.MAXIFS(Documents!$E$2:$E$3674,Documents!$A$2:$A$3674,$A128,Documents!$C$2:$C$3674,"spa_menu")=0,"",_xlfn.MAXIFS(Documents!$E$2:$E$3674,Documents!$A$2:$A$3674,$A128,Documents!$C$2:$C$3674,"spa_menu")),"")</f>
        <v>2025</v>
      </c>
      <c r="J128" s="0" t="n">
        <f aca="false">IFERROR(IF(_xlfn.MAXIFS(Documents!$E$2:$E$3674,Documents!$A$2:$A$3674,$A128,Documents!$C$2:$C$3674,"dining_menu")=0,"",_xlfn.MAXIFS(Documents!$E$2:$E$3674,Documents!$A$2:$A$3674,$A128,Documents!$C$2:$C$3674,"dining_menu")),"")</f>
        <v>2025</v>
      </c>
      <c r="K128" s="0" t="str">
        <f aca="false">IFERROR(IF(_xlfn.MAXIFS(Documents!$E$2:$E$3674,Documents!$A$2:$A$3674,$A128,Documents!$C$2:$C$3674,"dive_prices")=0,"",_xlfn.MAXIFS(Documents!$E$2:$E$3674,Documents!$A$2:$A$3674,$A128,Documents!$C$2:$C$3674,"dive_prices")),"")</f>
        <v/>
      </c>
      <c r="L128" s="0" t="str">
        <f aca="false">IFERROR(IF(_xlfn.MAXIFS(Documents!$E$2:$E$3674,Documents!$A$2:$A$3674,$A128,Documents!$C$2:$C$3674,"excursions")=0,"",_xlfn.MAXIFS(Documents!$E$2:$E$3674,Documents!$A$2:$A$3674,$A128,Documents!$C$2:$C$3674,"excursions")),"")</f>
        <v/>
      </c>
      <c r="M128" s="0" t="str">
        <f aca="false">IFERROR(IF(_xlfn.MAXIFS(Documents!$E$2:$E$3674,Documents!$A$2:$A$3674,$A128,Documents!$C$2:$C$3674,"kids")=0,"",_xlfn.MAXIFS(Documents!$E$2:$E$3674,Documents!$A$2:$A$3674,$A128,Documents!$C$2:$C$3674,"kids")),"")</f>
        <v/>
      </c>
      <c r="N128" s="0" t="str">
        <f aca="false">IFERROR(IF(_xlfn.MAXIFS(Documents!$E$2:$E$3674,Documents!$A$2:$A$3674,$A128,Documents!$C$2:$C$3674,"villa_plans")=0,"",_xlfn.MAXIFS(Documents!$E$2:$E$3674,Documents!$A$2:$A$3674,$A128,Documents!$C$2:$C$3674,"villa_plans")),"")</f>
        <v/>
      </c>
      <c r="O128" s="0" t="n">
        <f aca="false">IFERROR(IF(_xlfn.MAXIFS(Documents!$E$2:$E$3674,Documents!$A$2:$A$3674,$A128,Documents!$C$2:$C$3674,"all_inclusive")=0,"",_xlfn.MAXIFS(Documents!$E$2:$E$3674,Documents!$A$2:$A$3674,$A128,Documents!$C$2:$C$3674,"all_inclusive")),"")</f>
        <v>2024</v>
      </c>
      <c r="P128" s="0" t="n">
        <f aca="false">IFERROR(IF(_xlfn.MAXIFS(Documents!$E$2:$E$3674,Documents!$A$2:$A$3674,$A128,Documents!$C$2:$C$3674,"sustainability")=0,"",_xlfn.MAXIFS(Documents!$E$2:$E$3674,Documents!$A$2:$A$3674,$A128,Documents!$C$2:$C$3674,"sustainability")),"")</f>
        <v>2024</v>
      </c>
      <c r="Q128" s="0" t="n">
        <f aca="false">IFERROR(IF(_xlfn.MAXIFS(Documents!$E$2:$E$3674,Documents!$A$2:$A$3674,$A128,Documents!$C$2:$C$3674,"calendar")=0,"",_xlfn.MAXIFS(Documents!$E$2:$E$3674,Documents!$A$2:$A$3674,$A128,Documents!$C$2:$C$3674,"calendar")),"")</f>
        <v>2025</v>
      </c>
      <c r="R128" s="0" t="n">
        <f aca="false">IFERROR(IF(_xlfn.MAXIFS(Documents!$E$2:$E$3674,Documents!$A$2:$A$3674,$A128,Documents!$C$2:$C$3674,"brochure")=0,"",_xlfn.MAXIFS(Documents!$E$2:$E$3674,Documents!$A$2:$A$3674,$A128,Documents!$C$2:$C$3674,"brochure")),"")</f>
        <v>2025</v>
      </c>
      <c r="S128" s="0" t="n">
        <f aca="false">IFERROR(IF(_xlfn.MAXIFS(Documents!$E$2:$E$3674,Documents!$A$2:$A$3674,$A128,Documents!$C$2:$C$3674,"press_kit")=0,"",_xlfn.MAXIFS(Documents!$E$2:$E$3674,Documents!$A$2:$A$3674,$A128,Documents!$C$2:$C$3674,"press_kit")),"")</f>
        <v>2023</v>
      </c>
      <c r="T128" s="0" t="str">
        <f aca="false">IFERROR(IF(_xlfn.MAXIFS(Documents!$E$2:$E$3674,Documents!$A$2:$A$3674,$A128,Documents!$C$2:$C$3674,"other")=0,"",_xlfn.MAXIFS(Documents!$E$2:$E$3674,Documents!$A$2:$A$3674,$A128,Documents!$C$2:$C$3674,"other")),"")</f>
        <v/>
      </c>
      <c r="U128" s="0" t="str">
        <f aca="false">IFERROR(IF(_xlfn.MAXIFS(Documents!$E$2:$E$3674,Documents!$A$2:$A$3674,$A128,Documents!$C$2:$C$3674,"obsolete")=0,"",_xlfn.MAXIFS(Documents!$E$2:$E$3674,Documents!$A$2:$A$3674,$A128,Documents!$C$2:$C$3674,"obsolete")),"")</f>
        <v/>
      </c>
      <c r="V128" s="0" t="n">
        <f aca="false">COUNTIFS(Documents!$A$2:$A$3674,$A128)</f>
        <v>24</v>
      </c>
      <c r="W128" s="0" t="n">
        <f aca="false">COUNTIFS(Documents!$A$2:$A$3674,$A128,Documents!$R$2:$R$3674,"current")</f>
        <v>10</v>
      </c>
      <c r="X128" s="0" t="str">
        <f aca="false">HYPERLINK("https://oagaresorts.com/wp-content/uploads/2026/08/1.-ENG-Oaga-Fact-sheet-2026_compressed.pdf","2026_1.-ENG-Oaga-Fact-sheet-2026_compres")</f>
        <v>2026_1.-ENG-Oaga-Fact-sheet-2026_compres</v>
      </c>
      <c r="Y128" s="0" t="s">
        <v>36</v>
      </c>
    </row>
    <row r="129" customFormat="false" ht="15" hidden="false" customHeight="false" outlineLevel="0" collapsed="false">
      <c r="A129" s="0" t="n">
        <v>128</v>
      </c>
      <c r="B129" s="0" t="s">
        <v>186</v>
      </c>
      <c r="C129" s="0" t="s">
        <v>39</v>
      </c>
      <c r="D129" s="0" t="n">
        <f aca="false">IFERROR(IF(_xlfn.MAXIFS(Documents!$E$2:$E$3674,Documents!$A$2:$A$3674,$A129,Documents!$C$2:$C$3674,"factsheet")=0,"",_xlfn.MAXIFS(Documents!$E$2:$E$3674,Documents!$A$2:$A$3674,$A129,Documents!$C$2:$C$3674,"factsheet")),"")</f>
        <v>2019</v>
      </c>
      <c r="E129" s="0" t="str">
        <f aca="false">IFERROR(IF(_xlfn.MAXIFS(Documents!$E$2:$E$3674,Documents!$A$2:$A$3674,$A129,Documents!$C$2:$C$3674,"wedding")=0,"",_xlfn.MAXIFS(Documents!$E$2:$E$3674,Documents!$A$2:$A$3674,$A129,Documents!$C$2:$C$3674,"wedding")),"")</f>
        <v/>
      </c>
      <c r="F129" s="0" t="str">
        <f aca="false">IFERROR(IF(_xlfn.MAXIFS(Documents!$E$2:$E$3674,Documents!$A$2:$A$3674,$A129,Documents!$C$2:$C$3674,"events")=0,"",_xlfn.MAXIFS(Documents!$E$2:$E$3674,Documents!$A$2:$A$3674,$A129,Documents!$C$2:$C$3674,"events")),"")</f>
        <v/>
      </c>
      <c r="G129" s="0" t="n">
        <f aca="false">IFERROR(IF(_xlfn.MAXIFS(Documents!$E$2:$E$3674,Documents!$A$2:$A$3674,$A129,Documents!$C$2:$C$3674,"map")=0,"",_xlfn.MAXIFS(Documents!$E$2:$E$3674,Documents!$A$2:$A$3674,$A129,Documents!$C$2:$C$3674,"map")),"")</f>
        <v>2017</v>
      </c>
      <c r="H129" s="0" t="str">
        <f aca="false">IFERROR(IF(_xlfn.MAXIFS(Documents!$E$2:$E$3674,Documents!$A$2:$A$3674,$A129,Documents!$C$2:$C$3674,"dive_map")=0,"",_xlfn.MAXIFS(Documents!$E$2:$E$3674,Documents!$A$2:$A$3674,$A129,Documents!$C$2:$C$3674,"dive_map")),"")</f>
        <v/>
      </c>
      <c r="I129" s="0" t="str">
        <f aca="false">IFERROR(IF(_xlfn.MAXIFS(Documents!$E$2:$E$3674,Documents!$A$2:$A$3674,$A129,Documents!$C$2:$C$3674,"spa_menu")=0,"",_xlfn.MAXIFS(Documents!$E$2:$E$3674,Documents!$A$2:$A$3674,$A129,Documents!$C$2:$C$3674,"spa_menu")),"")</f>
        <v/>
      </c>
      <c r="J129" s="0" t="n">
        <f aca="false">IFERROR(IF(_xlfn.MAXIFS(Documents!$E$2:$E$3674,Documents!$A$2:$A$3674,$A129,Documents!$C$2:$C$3674,"dining_menu")=0,"",_xlfn.MAXIFS(Documents!$E$2:$E$3674,Documents!$A$2:$A$3674,$A129,Documents!$C$2:$C$3674,"dining_menu")),"")</f>
        <v>2026</v>
      </c>
      <c r="K129" s="0" t="str">
        <f aca="false">IFERROR(IF(_xlfn.MAXIFS(Documents!$E$2:$E$3674,Documents!$A$2:$A$3674,$A129,Documents!$C$2:$C$3674,"dive_prices")=0,"",_xlfn.MAXIFS(Documents!$E$2:$E$3674,Documents!$A$2:$A$3674,$A129,Documents!$C$2:$C$3674,"dive_prices")),"")</f>
        <v/>
      </c>
      <c r="L129" s="0" t="str">
        <f aca="false">IFERROR(IF(_xlfn.MAXIFS(Documents!$E$2:$E$3674,Documents!$A$2:$A$3674,$A129,Documents!$C$2:$C$3674,"excursions")=0,"",_xlfn.MAXIFS(Documents!$E$2:$E$3674,Documents!$A$2:$A$3674,$A129,Documents!$C$2:$C$3674,"excursions")),"")</f>
        <v/>
      </c>
      <c r="M129" s="0" t="str">
        <f aca="false">IFERROR(IF(_xlfn.MAXIFS(Documents!$E$2:$E$3674,Documents!$A$2:$A$3674,$A129,Documents!$C$2:$C$3674,"kids")=0,"",_xlfn.MAXIFS(Documents!$E$2:$E$3674,Documents!$A$2:$A$3674,$A129,Documents!$C$2:$C$3674,"kids")),"")</f>
        <v/>
      </c>
      <c r="N129" s="0" t="str">
        <f aca="false">IFERROR(IF(_xlfn.MAXIFS(Documents!$E$2:$E$3674,Documents!$A$2:$A$3674,$A129,Documents!$C$2:$C$3674,"villa_plans")=0,"",_xlfn.MAXIFS(Documents!$E$2:$E$3674,Documents!$A$2:$A$3674,$A129,Documents!$C$2:$C$3674,"villa_plans")),"")</f>
        <v/>
      </c>
      <c r="O129" s="0" t="str">
        <f aca="false">IFERROR(IF(_xlfn.MAXIFS(Documents!$E$2:$E$3674,Documents!$A$2:$A$3674,$A129,Documents!$C$2:$C$3674,"all_inclusive")=0,"",_xlfn.MAXIFS(Documents!$E$2:$E$3674,Documents!$A$2:$A$3674,$A129,Documents!$C$2:$C$3674,"all_inclusive")),"")</f>
        <v/>
      </c>
      <c r="P129" s="0" t="str">
        <f aca="false">IFERROR(IF(_xlfn.MAXIFS(Documents!$E$2:$E$3674,Documents!$A$2:$A$3674,$A129,Documents!$C$2:$C$3674,"sustainability")=0,"",_xlfn.MAXIFS(Documents!$E$2:$E$3674,Documents!$A$2:$A$3674,$A129,Documents!$C$2:$C$3674,"sustainability")),"")</f>
        <v/>
      </c>
      <c r="Q129" s="0" t="str">
        <f aca="false">IFERROR(IF(_xlfn.MAXIFS(Documents!$E$2:$E$3674,Documents!$A$2:$A$3674,$A129,Documents!$C$2:$C$3674,"calendar")=0,"",_xlfn.MAXIFS(Documents!$E$2:$E$3674,Documents!$A$2:$A$3674,$A129,Documents!$C$2:$C$3674,"calendar")),"")</f>
        <v/>
      </c>
      <c r="R129" s="0" t="str">
        <f aca="false">IFERROR(IF(_xlfn.MAXIFS(Documents!$E$2:$E$3674,Documents!$A$2:$A$3674,$A129,Documents!$C$2:$C$3674,"brochure")=0,"",_xlfn.MAXIFS(Documents!$E$2:$E$3674,Documents!$A$2:$A$3674,$A129,Documents!$C$2:$C$3674,"brochure")),"")</f>
        <v/>
      </c>
      <c r="S129" s="0" t="n">
        <f aca="false">IFERROR(IF(_xlfn.MAXIFS(Documents!$E$2:$E$3674,Documents!$A$2:$A$3674,$A129,Documents!$C$2:$C$3674,"press_kit")=0,"",_xlfn.MAXIFS(Documents!$E$2:$E$3674,Documents!$A$2:$A$3674,$A129,Documents!$C$2:$C$3674,"press_kit")),"")</f>
        <v>2026</v>
      </c>
      <c r="T129" s="0" t="str">
        <f aca="false">IFERROR(IF(_xlfn.MAXIFS(Documents!$E$2:$E$3674,Documents!$A$2:$A$3674,$A129,Documents!$C$2:$C$3674,"other")=0,"",_xlfn.MAXIFS(Documents!$E$2:$E$3674,Documents!$A$2:$A$3674,$A129,Documents!$C$2:$C$3674,"other")),"")</f>
        <v/>
      </c>
      <c r="U129" s="0" t="str">
        <f aca="false">IFERROR(IF(_xlfn.MAXIFS(Documents!$E$2:$E$3674,Documents!$A$2:$A$3674,$A129,Documents!$C$2:$C$3674,"obsolete")=0,"",_xlfn.MAXIFS(Documents!$E$2:$E$3674,Documents!$A$2:$A$3674,$A129,Documents!$C$2:$C$3674,"obsolete")),"")</f>
        <v/>
      </c>
      <c r="V129" s="0" t="n">
        <f aca="false">COUNTIFS(Documents!$A$2:$A$3674,$A129)</f>
        <v>4</v>
      </c>
      <c r="W129" s="0" t="n">
        <f aca="false">COUNTIFS(Documents!$A$2:$A$3674,$A129,Documents!$R$2:$R$3674,"current")</f>
        <v>2</v>
      </c>
      <c r="X129" s="0" t="str">
        <f aca="false">HYPERLINK("https://www.neoscapesmaldives.com/wp-content/uploads/Factsheet-OneOnly-Reethi-Rah.pdf","2019_Factsheet-OneOnly-Reethi-Rah.pdf")</f>
        <v>2019_Factsheet-OneOnly-Reethi-Rah.pdf</v>
      </c>
      <c r="Y129" s="0" t="s">
        <v>36</v>
      </c>
    </row>
    <row r="130" customFormat="false" ht="15" hidden="false" customHeight="false" outlineLevel="0" collapsed="false">
      <c r="A130" s="0" t="n">
        <v>129</v>
      </c>
      <c r="B130" s="0" t="s">
        <v>187</v>
      </c>
      <c r="C130" s="0" t="s">
        <v>32</v>
      </c>
      <c r="D130" s="0" t="str">
        <f aca="false">IFERROR(IF(_xlfn.MAXIFS(Documents!$E$2:$E$3674,Documents!$A$2:$A$3674,$A130,Documents!$C$2:$C$3674,"factsheet")=0,"",_xlfn.MAXIFS(Documents!$E$2:$E$3674,Documents!$A$2:$A$3674,$A130,Documents!$C$2:$C$3674,"factsheet")),"")</f>
        <v/>
      </c>
      <c r="E130" s="0" t="str">
        <f aca="false">IFERROR(IF(_xlfn.MAXIFS(Documents!$E$2:$E$3674,Documents!$A$2:$A$3674,$A130,Documents!$C$2:$C$3674,"wedding")=0,"",_xlfn.MAXIFS(Documents!$E$2:$E$3674,Documents!$A$2:$A$3674,$A130,Documents!$C$2:$C$3674,"wedding")),"")</f>
        <v/>
      </c>
      <c r="F130" s="0" t="str">
        <f aca="false">IFERROR(IF(_xlfn.MAXIFS(Documents!$E$2:$E$3674,Documents!$A$2:$A$3674,$A130,Documents!$C$2:$C$3674,"events")=0,"",_xlfn.MAXIFS(Documents!$E$2:$E$3674,Documents!$A$2:$A$3674,$A130,Documents!$C$2:$C$3674,"events")),"")</f>
        <v/>
      </c>
      <c r="G130" s="0" t="str">
        <f aca="false">IFERROR(IF(_xlfn.MAXIFS(Documents!$E$2:$E$3674,Documents!$A$2:$A$3674,$A130,Documents!$C$2:$C$3674,"map")=0,"",_xlfn.MAXIFS(Documents!$E$2:$E$3674,Documents!$A$2:$A$3674,$A130,Documents!$C$2:$C$3674,"map")),"")</f>
        <v/>
      </c>
      <c r="H130" s="0" t="str">
        <f aca="false">IFERROR(IF(_xlfn.MAXIFS(Documents!$E$2:$E$3674,Documents!$A$2:$A$3674,$A130,Documents!$C$2:$C$3674,"dive_map")=0,"",_xlfn.MAXIFS(Documents!$E$2:$E$3674,Documents!$A$2:$A$3674,$A130,Documents!$C$2:$C$3674,"dive_map")),"")</f>
        <v/>
      </c>
      <c r="I130" s="0" t="str">
        <f aca="false">IFERROR(IF(_xlfn.MAXIFS(Documents!$E$2:$E$3674,Documents!$A$2:$A$3674,$A130,Documents!$C$2:$C$3674,"spa_menu")=0,"",_xlfn.MAXIFS(Documents!$E$2:$E$3674,Documents!$A$2:$A$3674,$A130,Documents!$C$2:$C$3674,"spa_menu")),"")</f>
        <v/>
      </c>
      <c r="J130" s="0" t="str">
        <f aca="false">IFERROR(IF(_xlfn.MAXIFS(Documents!$E$2:$E$3674,Documents!$A$2:$A$3674,$A130,Documents!$C$2:$C$3674,"dining_menu")=0,"",_xlfn.MAXIFS(Documents!$E$2:$E$3674,Documents!$A$2:$A$3674,$A130,Documents!$C$2:$C$3674,"dining_menu")),"")</f>
        <v/>
      </c>
      <c r="K130" s="0" t="str">
        <f aca="false">IFERROR(IF(_xlfn.MAXIFS(Documents!$E$2:$E$3674,Documents!$A$2:$A$3674,$A130,Documents!$C$2:$C$3674,"dive_prices")=0,"",_xlfn.MAXIFS(Documents!$E$2:$E$3674,Documents!$A$2:$A$3674,$A130,Documents!$C$2:$C$3674,"dive_prices")),"")</f>
        <v/>
      </c>
      <c r="L130" s="0" t="str">
        <f aca="false">IFERROR(IF(_xlfn.MAXIFS(Documents!$E$2:$E$3674,Documents!$A$2:$A$3674,$A130,Documents!$C$2:$C$3674,"excursions")=0,"",_xlfn.MAXIFS(Documents!$E$2:$E$3674,Documents!$A$2:$A$3674,$A130,Documents!$C$2:$C$3674,"excursions")),"")</f>
        <v/>
      </c>
      <c r="M130" s="0" t="str">
        <f aca="false">IFERROR(IF(_xlfn.MAXIFS(Documents!$E$2:$E$3674,Documents!$A$2:$A$3674,$A130,Documents!$C$2:$C$3674,"kids")=0,"",_xlfn.MAXIFS(Documents!$E$2:$E$3674,Documents!$A$2:$A$3674,$A130,Documents!$C$2:$C$3674,"kids")),"")</f>
        <v/>
      </c>
      <c r="N130" s="0" t="str">
        <f aca="false">IFERROR(IF(_xlfn.MAXIFS(Documents!$E$2:$E$3674,Documents!$A$2:$A$3674,$A130,Documents!$C$2:$C$3674,"villa_plans")=0,"",_xlfn.MAXIFS(Documents!$E$2:$E$3674,Documents!$A$2:$A$3674,$A130,Documents!$C$2:$C$3674,"villa_plans")),"")</f>
        <v/>
      </c>
      <c r="O130" s="0" t="str">
        <f aca="false">IFERROR(IF(_xlfn.MAXIFS(Documents!$E$2:$E$3674,Documents!$A$2:$A$3674,$A130,Documents!$C$2:$C$3674,"all_inclusive")=0,"",_xlfn.MAXIFS(Documents!$E$2:$E$3674,Documents!$A$2:$A$3674,$A130,Documents!$C$2:$C$3674,"all_inclusive")),"")</f>
        <v/>
      </c>
      <c r="P130" s="0" t="str">
        <f aca="false">IFERROR(IF(_xlfn.MAXIFS(Documents!$E$2:$E$3674,Documents!$A$2:$A$3674,$A130,Documents!$C$2:$C$3674,"sustainability")=0,"",_xlfn.MAXIFS(Documents!$E$2:$E$3674,Documents!$A$2:$A$3674,$A130,Documents!$C$2:$C$3674,"sustainability")),"")</f>
        <v/>
      </c>
      <c r="Q130" s="0" t="str">
        <f aca="false">IFERROR(IF(_xlfn.MAXIFS(Documents!$E$2:$E$3674,Documents!$A$2:$A$3674,$A130,Documents!$C$2:$C$3674,"calendar")=0,"",_xlfn.MAXIFS(Documents!$E$2:$E$3674,Documents!$A$2:$A$3674,$A130,Documents!$C$2:$C$3674,"calendar")),"")</f>
        <v/>
      </c>
      <c r="R130" s="0" t="str">
        <f aca="false">IFERROR(IF(_xlfn.MAXIFS(Documents!$E$2:$E$3674,Documents!$A$2:$A$3674,$A130,Documents!$C$2:$C$3674,"brochure")=0,"",_xlfn.MAXIFS(Documents!$E$2:$E$3674,Documents!$A$2:$A$3674,$A130,Documents!$C$2:$C$3674,"brochure")),"")</f>
        <v/>
      </c>
      <c r="S130" s="0" t="str">
        <f aca="false">IFERROR(IF(_xlfn.MAXIFS(Documents!$E$2:$E$3674,Documents!$A$2:$A$3674,$A130,Documents!$C$2:$C$3674,"press_kit")=0,"",_xlfn.MAXIFS(Documents!$E$2:$E$3674,Documents!$A$2:$A$3674,$A130,Documents!$C$2:$C$3674,"press_kit")),"")</f>
        <v/>
      </c>
      <c r="T130" s="0" t="str">
        <f aca="false">IFERROR(IF(_xlfn.MAXIFS(Documents!$E$2:$E$3674,Documents!$A$2:$A$3674,$A130,Documents!$C$2:$C$3674,"other")=0,"",_xlfn.MAXIFS(Documents!$E$2:$E$3674,Documents!$A$2:$A$3674,$A130,Documents!$C$2:$C$3674,"other")),"")</f>
        <v/>
      </c>
      <c r="U130" s="0" t="str">
        <f aca="false">IFERROR(IF(_xlfn.MAXIFS(Documents!$E$2:$E$3674,Documents!$A$2:$A$3674,$A130,Documents!$C$2:$C$3674,"obsolete")=0,"",_xlfn.MAXIFS(Documents!$E$2:$E$3674,Documents!$A$2:$A$3674,$A130,Documents!$C$2:$C$3674,"obsolete")),"")</f>
        <v/>
      </c>
      <c r="V130" s="0" t="n">
        <f aca="false">COUNTIFS(Documents!$A$2:$A$3674,$A130)</f>
        <v>0</v>
      </c>
      <c r="W130" s="0" t="n">
        <f aca="false">COUNTIFS(Documents!$A$2:$A$3674,$A130,Documents!$R$2:$R$3674,"current")</f>
        <v>0</v>
      </c>
      <c r="Y130" s="0" t="s">
        <v>28</v>
      </c>
    </row>
    <row r="131" customFormat="false" ht="15" hidden="false" customHeight="false" outlineLevel="0" collapsed="false">
      <c r="A131" s="0" t="n">
        <v>130</v>
      </c>
      <c r="B131" s="0" t="s">
        <v>188</v>
      </c>
      <c r="C131" s="0" t="s">
        <v>39</v>
      </c>
      <c r="D131" s="0" t="str">
        <f aca="false">IFERROR(IF(_xlfn.MAXIFS(Documents!$E$2:$E$3674,Documents!$A$2:$A$3674,$A131,Documents!$C$2:$C$3674,"factsheet")=0,"",_xlfn.MAXIFS(Documents!$E$2:$E$3674,Documents!$A$2:$A$3674,$A131,Documents!$C$2:$C$3674,"factsheet")),"")</f>
        <v/>
      </c>
      <c r="E131" s="0" t="str">
        <f aca="false">IFERROR(IF(_xlfn.MAXIFS(Documents!$E$2:$E$3674,Documents!$A$2:$A$3674,$A131,Documents!$C$2:$C$3674,"wedding")=0,"",_xlfn.MAXIFS(Documents!$E$2:$E$3674,Documents!$A$2:$A$3674,$A131,Documents!$C$2:$C$3674,"wedding")),"")</f>
        <v/>
      </c>
      <c r="F131" s="0" t="str">
        <f aca="false">IFERROR(IF(_xlfn.MAXIFS(Documents!$E$2:$E$3674,Documents!$A$2:$A$3674,$A131,Documents!$C$2:$C$3674,"events")=0,"",_xlfn.MAXIFS(Documents!$E$2:$E$3674,Documents!$A$2:$A$3674,$A131,Documents!$C$2:$C$3674,"events")),"")</f>
        <v/>
      </c>
      <c r="G131" s="0" t="str">
        <f aca="false">IFERROR(IF(_xlfn.MAXIFS(Documents!$E$2:$E$3674,Documents!$A$2:$A$3674,$A131,Documents!$C$2:$C$3674,"map")=0,"",_xlfn.MAXIFS(Documents!$E$2:$E$3674,Documents!$A$2:$A$3674,$A131,Documents!$C$2:$C$3674,"map")),"")</f>
        <v/>
      </c>
      <c r="H131" s="0" t="str">
        <f aca="false">IFERROR(IF(_xlfn.MAXIFS(Documents!$E$2:$E$3674,Documents!$A$2:$A$3674,$A131,Documents!$C$2:$C$3674,"dive_map")=0,"",_xlfn.MAXIFS(Documents!$E$2:$E$3674,Documents!$A$2:$A$3674,$A131,Documents!$C$2:$C$3674,"dive_map")),"")</f>
        <v/>
      </c>
      <c r="I131" s="0" t="str">
        <f aca="false">IFERROR(IF(_xlfn.MAXIFS(Documents!$E$2:$E$3674,Documents!$A$2:$A$3674,$A131,Documents!$C$2:$C$3674,"spa_menu")=0,"",_xlfn.MAXIFS(Documents!$E$2:$E$3674,Documents!$A$2:$A$3674,$A131,Documents!$C$2:$C$3674,"spa_menu")),"")</f>
        <v/>
      </c>
      <c r="J131" s="0" t="str">
        <f aca="false">IFERROR(IF(_xlfn.MAXIFS(Documents!$E$2:$E$3674,Documents!$A$2:$A$3674,$A131,Documents!$C$2:$C$3674,"dining_menu")=0,"",_xlfn.MAXIFS(Documents!$E$2:$E$3674,Documents!$A$2:$A$3674,$A131,Documents!$C$2:$C$3674,"dining_menu")),"")</f>
        <v/>
      </c>
      <c r="K131" s="0" t="str">
        <f aca="false">IFERROR(IF(_xlfn.MAXIFS(Documents!$E$2:$E$3674,Documents!$A$2:$A$3674,$A131,Documents!$C$2:$C$3674,"dive_prices")=0,"",_xlfn.MAXIFS(Documents!$E$2:$E$3674,Documents!$A$2:$A$3674,$A131,Documents!$C$2:$C$3674,"dive_prices")),"")</f>
        <v/>
      </c>
      <c r="L131" s="0" t="str">
        <f aca="false">IFERROR(IF(_xlfn.MAXIFS(Documents!$E$2:$E$3674,Documents!$A$2:$A$3674,$A131,Documents!$C$2:$C$3674,"excursions")=0,"",_xlfn.MAXIFS(Documents!$E$2:$E$3674,Documents!$A$2:$A$3674,$A131,Documents!$C$2:$C$3674,"excursions")),"")</f>
        <v/>
      </c>
      <c r="M131" s="0" t="str">
        <f aca="false">IFERROR(IF(_xlfn.MAXIFS(Documents!$E$2:$E$3674,Documents!$A$2:$A$3674,$A131,Documents!$C$2:$C$3674,"kids")=0,"",_xlfn.MAXIFS(Documents!$E$2:$E$3674,Documents!$A$2:$A$3674,$A131,Documents!$C$2:$C$3674,"kids")),"")</f>
        <v/>
      </c>
      <c r="N131" s="0" t="str">
        <f aca="false">IFERROR(IF(_xlfn.MAXIFS(Documents!$E$2:$E$3674,Documents!$A$2:$A$3674,$A131,Documents!$C$2:$C$3674,"villa_plans")=0,"",_xlfn.MAXIFS(Documents!$E$2:$E$3674,Documents!$A$2:$A$3674,$A131,Documents!$C$2:$C$3674,"villa_plans")),"")</f>
        <v/>
      </c>
      <c r="O131" s="0" t="str">
        <f aca="false">IFERROR(IF(_xlfn.MAXIFS(Documents!$E$2:$E$3674,Documents!$A$2:$A$3674,$A131,Documents!$C$2:$C$3674,"all_inclusive")=0,"",_xlfn.MAXIFS(Documents!$E$2:$E$3674,Documents!$A$2:$A$3674,$A131,Documents!$C$2:$C$3674,"all_inclusive")),"")</f>
        <v/>
      </c>
      <c r="P131" s="0" t="str">
        <f aca="false">IFERROR(IF(_xlfn.MAXIFS(Documents!$E$2:$E$3674,Documents!$A$2:$A$3674,$A131,Documents!$C$2:$C$3674,"sustainability")=0,"",_xlfn.MAXIFS(Documents!$E$2:$E$3674,Documents!$A$2:$A$3674,$A131,Documents!$C$2:$C$3674,"sustainability")),"")</f>
        <v/>
      </c>
      <c r="Q131" s="0" t="str">
        <f aca="false">IFERROR(IF(_xlfn.MAXIFS(Documents!$E$2:$E$3674,Documents!$A$2:$A$3674,$A131,Documents!$C$2:$C$3674,"calendar")=0,"",_xlfn.MAXIFS(Documents!$E$2:$E$3674,Documents!$A$2:$A$3674,$A131,Documents!$C$2:$C$3674,"calendar")),"")</f>
        <v/>
      </c>
      <c r="R131" s="0" t="str">
        <f aca="false">IFERROR(IF(_xlfn.MAXIFS(Documents!$E$2:$E$3674,Documents!$A$2:$A$3674,$A131,Documents!$C$2:$C$3674,"brochure")=0,"",_xlfn.MAXIFS(Documents!$E$2:$E$3674,Documents!$A$2:$A$3674,$A131,Documents!$C$2:$C$3674,"brochure")),"")</f>
        <v/>
      </c>
      <c r="S131" s="0" t="str">
        <f aca="false">IFERROR(IF(_xlfn.MAXIFS(Documents!$E$2:$E$3674,Documents!$A$2:$A$3674,$A131,Documents!$C$2:$C$3674,"press_kit")=0,"",_xlfn.MAXIFS(Documents!$E$2:$E$3674,Documents!$A$2:$A$3674,$A131,Documents!$C$2:$C$3674,"press_kit")),"")</f>
        <v/>
      </c>
      <c r="T131" s="0" t="str">
        <f aca="false">IFERROR(IF(_xlfn.MAXIFS(Documents!$E$2:$E$3674,Documents!$A$2:$A$3674,$A131,Documents!$C$2:$C$3674,"other")=0,"",_xlfn.MAXIFS(Documents!$E$2:$E$3674,Documents!$A$2:$A$3674,$A131,Documents!$C$2:$C$3674,"other")),"")</f>
        <v/>
      </c>
      <c r="U131" s="0" t="str">
        <f aca="false">IFERROR(IF(_xlfn.MAXIFS(Documents!$E$2:$E$3674,Documents!$A$2:$A$3674,$A131,Documents!$C$2:$C$3674,"obsolete")=0,"",_xlfn.MAXIFS(Documents!$E$2:$E$3674,Documents!$A$2:$A$3674,$A131,Documents!$C$2:$C$3674,"obsolete")),"")</f>
        <v/>
      </c>
      <c r="V131" s="0" t="n">
        <f aca="false">COUNTIFS(Documents!$A$2:$A$3674,$A131)</f>
        <v>0</v>
      </c>
      <c r="W131" s="0" t="n">
        <f aca="false">COUNTIFS(Documents!$A$2:$A$3674,$A131,Documents!$R$2:$R$3674,"current")</f>
        <v>0</v>
      </c>
      <c r="Y131" s="0" t="s">
        <v>28</v>
      </c>
    </row>
    <row r="132" customFormat="false" ht="15" hidden="false" customHeight="false" outlineLevel="0" collapsed="false">
      <c r="A132" s="0" t="n">
        <v>131</v>
      </c>
      <c r="B132" s="0" t="s">
        <v>189</v>
      </c>
      <c r="C132" s="0" t="s">
        <v>39</v>
      </c>
      <c r="D132" s="0" t="str">
        <f aca="false">IFERROR(IF(_xlfn.MAXIFS(Documents!$E$2:$E$3674,Documents!$A$2:$A$3674,$A132,Documents!$C$2:$C$3674,"factsheet")=0,"",_xlfn.MAXIFS(Documents!$E$2:$E$3674,Documents!$A$2:$A$3674,$A132,Documents!$C$2:$C$3674,"factsheet")),"")</f>
        <v/>
      </c>
      <c r="E132" s="0" t="str">
        <f aca="false">IFERROR(IF(_xlfn.MAXIFS(Documents!$E$2:$E$3674,Documents!$A$2:$A$3674,$A132,Documents!$C$2:$C$3674,"wedding")=0,"",_xlfn.MAXIFS(Documents!$E$2:$E$3674,Documents!$A$2:$A$3674,$A132,Documents!$C$2:$C$3674,"wedding")),"")</f>
        <v/>
      </c>
      <c r="F132" s="0" t="str">
        <f aca="false">IFERROR(IF(_xlfn.MAXIFS(Documents!$E$2:$E$3674,Documents!$A$2:$A$3674,$A132,Documents!$C$2:$C$3674,"events")=0,"",_xlfn.MAXIFS(Documents!$E$2:$E$3674,Documents!$A$2:$A$3674,$A132,Documents!$C$2:$C$3674,"events")),"")</f>
        <v/>
      </c>
      <c r="G132" s="0" t="str">
        <f aca="false">IFERROR(IF(_xlfn.MAXIFS(Documents!$E$2:$E$3674,Documents!$A$2:$A$3674,$A132,Documents!$C$2:$C$3674,"map")=0,"",_xlfn.MAXIFS(Documents!$E$2:$E$3674,Documents!$A$2:$A$3674,$A132,Documents!$C$2:$C$3674,"map")),"")</f>
        <v/>
      </c>
      <c r="H132" s="0" t="str">
        <f aca="false">IFERROR(IF(_xlfn.MAXIFS(Documents!$E$2:$E$3674,Documents!$A$2:$A$3674,$A132,Documents!$C$2:$C$3674,"dive_map")=0,"",_xlfn.MAXIFS(Documents!$E$2:$E$3674,Documents!$A$2:$A$3674,$A132,Documents!$C$2:$C$3674,"dive_map")),"")</f>
        <v/>
      </c>
      <c r="I132" s="0" t="str">
        <f aca="false">IFERROR(IF(_xlfn.MAXIFS(Documents!$E$2:$E$3674,Documents!$A$2:$A$3674,$A132,Documents!$C$2:$C$3674,"spa_menu")=0,"",_xlfn.MAXIFS(Documents!$E$2:$E$3674,Documents!$A$2:$A$3674,$A132,Documents!$C$2:$C$3674,"spa_menu")),"")</f>
        <v/>
      </c>
      <c r="J132" s="0" t="str">
        <f aca="false">IFERROR(IF(_xlfn.MAXIFS(Documents!$E$2:$E$3674,Documents!$A$2:$A$3674,$A132,Documents!$C$2:$C$3674,"dining_menu")=0,"",_xlfn.MAXIFS(Documents!$E$2:$E$3674,Documents!$A$2:$A$3674,$A132,Documents!$C$2:$C$3674,"dining_menu")),"")</f>
        <v/>
      </c>
      <c r="K132" s="0" t="str">
        <f aca="false">IFERROR(IF(_xlfn.MAXIFS(Documents!$E$2:$E$3674,Documents!$A$2:$A$3674,$A132,Documents!$C$2:$C$3674,"dive_prices")=0,"",_xlfn.MAXIFS(Documents!$E$2:$E$3674,Documents!$A$2:$A$3674,$A132,Documents!$C$2:$C$3674,"dive_prices")),"")</f>
        <v/>
      </c>
      <c r="L132" s="0" t="str">
        <f aca="false">IFERROR(IF(_xlfn.MAXIFS(Documents!$E$2:$E$3674,Documents!$A$2:$A$3674,$A132,Documents!$C$2:$C$3674,"excursions")=0,"",_xlfn.MAXIFS(Documents!$E$2:$E$3674,Documents!$A$2:$A$3674,$A132,Documents!$C$2:$C$3674,"excursions")),"")</f>
        <v/>
      </c>
      <c r="M132" s="0" t="str">
        <f aca="false">IFERROR(IF(_xlfn.MAXIFS(Documents!$E$2:$E$3674,Documents!$A$2:$A$3674,$A132,Documents!$C$2:$C$3674,"kids")=0,"",_xlfn.MAXIFS(Documents!$E$2:$E$3674,Documents!$A$2:$A$3674,$A132,Documents!$C$2:$C$3674,"kids")),"")</f>
        <v/>
      </c>
      <c r="N132" s="0" t="str">
        <f aca="false">IFERROR(IF(_xlfn.MAXIFS(Documents!$E$2:$E$3674,Documents!$A$2:$A$3674,$A132,Documents!$C$2:$C$3674,"villa_plans")=0,"",_xlfn.MAXIFS(Documents!$E$2:$E$3674,Documents!$A$2:$A$3674,$A132,Documents!$C$2:$C$3674,"villa_plans")),"")</f>
        <v/>
      </c>
      <c r="O132" s="0" t="str">
        <f aca="false">IFERROR(IF(_xlfn.MAXIFS(Documents!$E$2:$E$3674,Documents!$A$2:$A$3674,$A132,Documents!$C$2:$C$3674,"all_inclusive")=0,"",_xlfn.MAXIFS(Documents!$E$2:$E$3674,Documents!$A$2:$A$3674,$A132,Documents!$C$2:$C$3674,"all_inclusive")),"")</f>
        <v/>
      </c>
      <c r="P132" s="0" t="str">
        <f aca="false">IFERROR(IF(_xlfn.MAXIFS(Documents!$E$2:$E$3674,Documents!$A$2:$A$3674,$A132,Documents!$C$2:$C$3674,"sustainability")=0,"",_xlfn.MAXIFS(Documents!$E$2:$E$3674,Documents!$A$2:$A$3674,$A132,Documents!$C$2:$C$3674,"sustainability")),"")</f>
        <v/>
      </c>
      <c r="Q132" s="0" t="str">
        <f aca="false">IFERROR(IF(_xlfn.MAXIFS(Documents!$E$2:$E$3674,Documents!$A$2:$A$3674,$A132,Documents!$C$2:$C$3674,"calendar")=0,"",_xlfn.MAXIFS(Documents!$E$2:$E$3674,Documents!$A$2:$A$3674,$A132,Documents!$C$2:$C$3674,"calendar")),"")</f>
        <v/>
      </c>
      <c r="R132" s="0" t="str">
        <f aca="false">IFERROR(IF(_xlfn.MAXIFS(Documents!$E$2:$E$3674,Documents!$A$2:$A$3674,$A132,Documents!$C$2:$C$3674,"brochure")=0,"",_xlfn.MAXIFS(Documents!$E$2:$E$3674,Documents!$A$2:$A$3674,$A132,Documents!$C$2:$C$3674,"brochure")),"")</f>
        <v/>
      </c>
      <c r="S132" s="0" t="str">
        <f aca="false">IFERROR(IF(_xlfn.MAXIFS(Documents!$E$2:$E$3674,Documents!$A$2:$A$3674,$A132,Documents!$C$2:$C$3674,"press_kit")=0,"",_xlfn.MAXIFS(Documents!$E$2:$E$3674,Documents!$A$2:$A$3674,$A132,Documents!$C$2:$C$3674,"press_kit")),"")</f>
        <v/>
      </c>
      <c r="T132" s="0" t="str">
        <f aca="false">IFERROR(IF(_xlfn.MAXIFS(Documents!$E$2:$E$3674,Documents!$A$2:$A$3674,$A132,Documents!$C$2:$C$3674,"other")=0,"",_xlfn.MAXIFS(Documents!$E$2:$E$3674,Documents!$A$2:$A$3674,$A132,Documents!$C$2:$C$3674,"other")),"")</f>
        <v/>
      </c>
      <c r="U132" s="0" t="str">
        <f aca="false">IFERROR(IF(_xlfn.MAXIFS(Documents!$E$2:$E$3674,Documents!$A$2:$A$3674,$A132,Documents!$C$2:$C$3674,"obsolete")=0,"",_xlfn.MAXIFS(Documents!$E$2:$E$3674,Documents!$A$2:$A$3674,$A132,Documents!$C$2:$C$3674,"obsolete")),"")</f>
        <v/>
      </c>
      <c r="V132" s="0" t="n">
        <f aca="false">COUNTIFS(Documents!$A$2:$A$3674,$A132)</f>
        <v>0</v>
      </c>
      <c r="W132" s="0" t="n">
        <f aca="false">COUNTIFS(Documents!$A$2:$A$3674,$A132,Documents!$R$2:$R$3674,"current")</f>
        <v>0</v>
      </c>
      <c r="Y132" s="0" t="s">
        <v>28</v>
      </c>
    </row>
    <row r="133" customFormat="false" ht="15" hidden="false" customHeight="false" outlineLevel="0" collapsed="false">
      <c r="A133" s="0" t="n">
        <v>132</v>
      </c>
      <c r="B133" s="0" t="s">
        <v>190</v>
      </c>
      <c r="C133" s="0" t="s">
        <v>39</v>
      </c>
      <c r="D133" s="0" t="n">
        <f aca="false">IFERROR(IF(_xlfn.MAXIFS(Documents!$E$2:$E$3674,Documents!$A$2:$A$3674,$A133,Documents!$C$2:$C$3674,"factsheet")=0,"",_xlfn.MAXIFS(Documents!$E$2:$E$3674,Documents!$A$2:$A$3674,$A133,Documents!$C$2:$C$3674,"factsheet")),"")</f>
        <v>2021</v>
      </c>
      <c r="E133" s="0" t="str">
        <f aca="false">IFERROR(IF(_xlfn.MAXIFS(Documents!$E$2:$E$3674,Documents!$A$2:$A$3674,$A133,Documents!$C$2:$C$3674,"wedding")=0,"",_xlfn.MAXIFS(Documents!$E$2:$E$3674,Documents!$A$2:$A$3674,$A133,Documents!$C$2:$C$3674,"wedding")),"")</f>
        <v/>
      </c>
      <c r="F133" s="0" t="str">
        <f aca="false">IFERROR(IF(_xlfn.MAXIFS(Documents!$E$2:$E$3674,Documents!$A$2:$A$3674,$A133,Documents!$C$2:$C$3674,"events")=0,"",_xlfn.MAXIFS(Documents!$E$2:$E$3674,Documents!$A$2:$A$3674,$A133,Documents!$C$2:$C$3674,"events")),"")</f>
        <v/>
      </c>
      <c r="G133" s="0" t="n">
        <f aca="false">IFERROR(IF(_xlfn.MAXIFS(Documents!$E$2:$E$3674,Documents!$A$2:$A$3674,$A133,Documents!$C$2:$C$3674,"map")=0,"",_xlfn.MAXIFS(Documents!$E$2:$E$3674,Documents!$A$2:$A$3674,$A133,Documents!$C$2:$C$3674,"map")),"")</f>
        <v>2020</v>
      </c>
      <c r="H133" s="0" t="str">
        <f aca="false">IFERROR(IF(_xlfn.MAXIFS(Documents!$E$2:$E$3674,Documents!$A$2:$A$3674,$A133,Documents!$C$2:$C$3674,"dive_map")=0,"",_xlfn.MAXIFS(Documents!$E$2:$E$3674,Documents!$A$2:$A$3674,$A133,Documents!$C$2:$C$3674,"dive_map")),"")</f>
        <v/>
      </c>
      <c r="I133" s="0" t="str">
        <f aca="false">IFERROR(IF(_xlfn.MAXIFS(Documents!$E$2:$E$3674,Documents!$A$2:$A$3674,$A133,Documents!$C$2:$C$3674,"spa_menu")=0,"",_xlfn.MAXIFS(Documents!$E$2:$E$3674,Documents!$A$2:$A$3674,$A133,Documents!$C$2:$C$3674,"spa_menu")),"")</f>
        <v/>
      </c>
      <c r="J133" s="0" t="str">
        <f aca="false">IFERROR(IF(_xlfn.MAXIFS(Documents!$E$2:$E$3674,Documents!$A$2:$A$3674,$A133,Documents!$C$2:$C$3674,"dining_menu")=0,"",_xlfn.MAXIFS(Documents!$E$2:$E$3674,Documents!$A$2:$A$3674,$A133,Documents!$C$2:$C$3674,"dining_menu")),"")</f>
        <v/>
      </c>
      <c r="K133" s="0" t="str">
        <f aca="false">IFERROR(IF(_xlfn.MAXIFS(Documents!$E$2:$E$3674,Documents!$A$2:$A$3674,$A133,Documents!$C$2:$C$3674,"dive_prices")=0,"",_xlfn.MAXIFS(Documents!$E$2:$E$3674,Documents!$A$2:$A$3674,$A133,Documents!$C$2:$C$3674,"dive_prices")),"")</f>
        <v/>
      </c>
      <c r="L133" s="0" t="str">
        <f aca="false">IFERROR(IF(_xlfn.MAXIFS(Documents!$E$2:$E$3674,Documents!$A$2:$A$3674,$A133,Documents!$C$2:$C$3674,"excursions")=0,"",_xlfn.MAXIFS(Documents!$E$2:$E$3674,Documents!$A$2:$A$3674,$A133,Documents!$C$2:$C$3674,"excursions")),"")</f>
        <v/>
      </c>
      <c r="M133" s="0" t="str">
        <f aca="false">IFERROR(IF(_xlfn.MAXIFS(Documents!$E$2:$E$3674,Documents!$A$2:$A$3674,$A133,Documents!$C$2:$C$3674,"kids")=0,"",_xlfn.MAXIFS(Documents!$E$2:$E$3674,Documents!$A$2:$A$3674,$A133,Documents!$C$2:$C$3674,"kids")),"")</f>
        <v/>
      </c>
      <c r="N133" s="0" t="str">
        <f aca="false">IFERROR(IF(_xlfn.MAXIFS(Documents!$E$2:$E$3674,Documents!$A$2:$A$3674,$A133,Documents!$C$2:$C$3674,"villa_plans")=0,"",_xlfn.MAXIFS(Documents!$E$2:$E$3674,Documents!$A$2:$A$3674,$A133,Documents!$C$2:$C$3674,"villa_plans")),"")</f>
        <v/>
      </c>
      <c r="O133" s="0" t="str">
        <f aca="false">IFERROR(IF(_xlfn.MAXIFS(Documents!$E$2:$E$3674,Documents!$A$2:$A$3674,$A133,Documents!$C$2:$C$3674,"all_inclusive")=0,"",_xlfn.MAXIFS(Documents!$E$2:$E$3674,Documents!$A$2:$A$3674,$A133,Documents!$C$2:$C$3674,"all_inclusive")),"")</f>
        <v/>
      </c>
      <c r="P133" s="0" t="str">
        <f aca="false">IFERROR(IF(_xlfn.MAXIFS(Documents!$E$2:$E$3674,Documents!$A$2:$A$3674,$A133,Documents!$C$2:$C$3674,"sustainability")=0,"",_xlfn.MAXIFS(Documents!$E$2:$E$3674,Documents!$A$2:$A$3674,$A133,Documents!$C$2:$C$3674,"sustainability")),"")</f>
        <v/>
      </c>
      <c r="Q133" s="0" t="n">
        <f aca="false">IFERROR(IF(_xlfn.MAXIFS(Documents!$E$2:$E$3674,Documents!$A$2:$A$3674,$A133,Documents!$C$2:$C$3674,"calendar")=0,"",_xlfn.MAXIFS(Documents!$E$2:$E$3674,Documents!$A$2:$A$3674,$A133,Documents!$C$2:$C$3674,"calendar")),"")</f>
        <v>2027</v>
      </c>
      <c r="R133" s="0" t="str">
        <f aca="false">IFERROR(IF(_xlfn.MAXIFS(Documents!$E$2:$E$3674,Documents!$A$2:$A$3674,$A133,Documents!$C$2:$C$3674,"brochure")=0,"",_xlfn.MAXIFS(Documents!$E$2:$E$3674,Documents!$A$2:$A$3674,$A133,Documents!$C$2:$C$3674,"brochure")),"")</f>
        <v/>
      </c>
      <c r="S133" s="0" t="str">
        <f aca="false">IFERROR(IF(_xlfn.MAXIFS(Documents!$E$2:$E$3674,Documents!$A$2:$A$3674,$A133,Documents!$C$2:$C$3674,"press_kit")=0,"",_xlfn.MAXIFS(Documents!$E$2:$E$3674,Documents!$A$2:$A$3674,$A133,Documents!$C$2:$C$3674,"press_kit")),"")</f>
        <v/>
      </c>
      <c r="T133" s="0" t="str">
        <f aca="false">IFERROR(IF(_xlfn.MAXIFS(Documents!$E$2:$E$3674,Documents!$A$2:$A$3674,$A133,Documents!$C$2:$C$3674,"other")=0,"",_xlfn.MAXIFS(Documents!$E$2:$E$3674,Documents!$A$2:$A$3674,$A133,Documents!$C$2:$C$3674,"other")),"")</f>
        <v/>
      </c>
      <c r="U133" s="0" t="str">
        <f aca="false">IFERROR(IF(_xlfn.MAXIFS(Documents!$E$2:$E$3674,Documents!$A$2:$A$3674,$A133,Documents!$C$2:$C$3674,"obsolete")=0,"",_xlfn.MAXIFS(Documents!$E$2:$E$3674,Documents!$A$2:$A$3674,$A133,Documents!$C$2:$C$3674,"obsolete")),"")</f>
        <v/>
      </c>
      <c r="V133" s="0" t="n">
        <f aca="false">COUNTIFS(Documents!$A$2:$A$3674,$A133)</f>
        <v>3</v>
      </c>
      <c r="W133" s="0" t="n">
        <f aca="false">COUNTIFS(Documents!$A$2:$A$3674,$A133,Documents!$R$2:$R$3674,"current")</f>
        <v>1</v>
      </c>
      <c r="X133" s="0" t="str">
        <f aca="false">HYPERLINK("https://www.neoscapesmaldives.com/wp-content/uploads/NM-Factsheet-July2021.pdf","2021_NM-Factsheet-July2021.pdf")</f>
        <v>2021_NM-Factsheet-July2021.pdf</v>
      </c>
      <c r="Y133" s="0" t="s">
        <v>36</v>
      </c>
    </row>
    <row r="134" customFormat="false" ht="15" hidden="false" customHeight="false" outlineLevel="0" collapsed="false">
      <c r="A134" s="0" t="n">
        <v>133</v>
      </c>
      <c r="B134" s="0" t="s">
        <v>191</v>
      </c>
      <c r="C134" s="0" t="s">
        <v>32</v>
      </c>
      <c r="D134" s="0" t="str">
        <f aca="false">IFERROR(IF(_xlfn.MAXIFS(Documents!$E$2:$E$3674,Documents!$A$2:$A$3674,$A134,Documents!$C$2:$C$3674,"factsheet")=0,"",_xlfn.MAXIFS(Documents!$E$2:$E$3674,Documents!$A$2:$A$3674,$A134,Documents!$C$2:$C$3674,"factsheet")),"")</f>
        <v/>
      </c>
      <c r="E134" s="0" t="str">
        <f aca="false">IFERROR(IF(_xlfn.MAXIFS(Documents!$E$2:$E$3674,Documents!$A$2:$A$3674,$A134,Documents!$C$2:$C$3674,"wedding")=0,"",_xlfn.MAXIFS(Documents!$E$2:$E$3674,Documents!$A$2:$A$3674,$A134,Documents!$C$2:$C$3674,"wedding")),"")</f>
        <v/>
      </c>
      <c r="F134" s="0" t="str">
        <f aca="false">IFERROR(IF(_xlfn.MAXIFS(Documents!$E$2:$E$3674,Documents!$A$2:$A$3674,$A134,Documents!$C$2:$C$3674,"events")=0,"",_xlfn.MAXIFS(Documents!$E$2:$E$3674,Documents!$A$2:$A$3674,$A134,Documents!$C$2:$C$3674,"events")),"")</f>
        <v/>
      </c>
      <c r="G134" s="0" t="n">
        <f aca="false">IFERROR(IF(_xlfn.MAXIFS(Documents!$E$2:$E$3674,Documents!$A$2:$A$3674,$A134,Documents!$C$2:$C$3674,"map")=0,"",_xlfn.MAXIFS(Documents!$E$2:$E$3674,Documents!$A$2:$A$3674,$A134,Documents!$C$2:$C$3674,"map")),"")</f>
        <v>2026</v>
      </c>
      <c r="H134" s="0" t="str">
        <f aca="false">IFERROR(IF(_xlfn.MAXIFS(Documents!$E$2:$E$3674,Documents!$A$2:$A$3674,$A134,Documents!$C$2:$C$3674,"dive_map")=0,"",_xlfn.MAXIFS(Documents!$E$2:$E$3674,Documents!$A$2:$A$3674,$A134,Documents!$C$2:$C$3674,"dive_map")),"")</f>
        <v/>
      </c>
      <c r="I134" s="0" t="n">
        <f aca="false">IFERROR(IF(_xlfn.MAXIFS(Documents!$E$2:$E$3674,Documents!$A$2:$A$3674,$A134,Documents!$C$2:$C$3674,"spa_menu")=0,"",_xlfn.MAXIFS(Documents!$E$2:$E$3674,Documents!$A$2:$A$3674,$A134,Documents!$C$2:$C$3674,"spa_menu")),"")</f>
        <v>2022</v>
      </c>
      <c r="J134" s="0" t="str">
        <f aca="false">IFERROR(IF(_xlfn.MAXIFS(Documents!$E$2:$E$3674,Documents!$A$2:$A$3674,$A134,Documents!$C$2:$C$3674,"dining_menu")=0,"",_xlfn.MAXIFS(Documents!$E$2:$E$3674,Documents!$A$2:$A$3674,$A134,Documents!$C$2:$C$3674,"dining_menu")),"")</f>
        <v/>
      </c>
      <c r="K134" s="0" t="str">
        <f aca="false">IFERROR(IF(_xlfn.MAXIFS(Documents!$E$2:$E$3674,Documents!$A$2:$A$3674,$A134,Documents!$C$2:$C$3674,"dive_prices")=0,"",_xlfn.MAXIFS(Documents!$E$2:$E$3674,Documents!$A$2:$A$3674,$A134,Documents!$C$2:$C$3674,"dive_prices")),"")</f>
        <v/>
      </c>
      <c r="L134" s="0" t="str">
        <f aca="false">IFERROR(IF(_xlfn.MAXIFS(Documents!$E$2:$E$3674,Documents!$A$2:$A$3674,$A134,Documents!$C$2:$C$3674,"excursions")=0,"",_xlfn.MAXIFS(Documents!$E$2:$E$3674,Documents!$A$2:$A$3674,$A134,Documents!$C$2:$C$3674,"excursions")),"")</f>
        <v/>
      </c>
      <c r="M134" s="0" t="str">
        <f aca="false">IFERROR(IF(_xlfn.MAXIFS(Documents!$E$2:$E$3674,Documents!$A$2:$A$3674,$A134,Documents!$C$2:$C$3674,"kids")=0,"",_xlfn.MAXIFS(Documents!$E$2:$E$3674,Documents!$A$2:$A$3674,$A134,Documents!$C$2:$C$3674,"kids")),"")</f>
        <v/>
      </c>
      <c r="N134" s="0" t="str">
        <f aca="false">IFERROR(IF(_xlfn.MAXIFS(Documents!$E$2:$E$3674,Documents!$A$2:$A$3674,$A134,Documents!$C$2:$C$3674,"villa_plans")=0,"",_xlfn.MAXIFS(Documents!$E$2:$E$3674,Documents!$A$2:$A$3674,$A134,Documents!$C$2:$C$3674,"villa_plans")),"")</f>
        <v/>
      </c>
      <c r="O134" s="0" t="str">
        <f aca="false">IFERROR(IF(_xlfn.MAXIFS(Documents!$E$2:$E$3674,Documents!$A$2:$A$3674,$A134,Documents!$C$2:$C$3674,"all_inclusive")=0,"",_xlfn.MAXIFS(Documents!$E$2:$E$3674,Documents!$A$2:$A$3674,$A134,Documents!$C$2:$C$3674,"all_inclusive")),"")</f>
        <v/>
      </c>
      <c r="P134" s="0" t="str">
        <f aca="false">IFERROR(IF(_xlfn.MAXIFS(Documents!$E$2:$E$3674,Documents!$A$2:$A$3674,$A134,Documents!$C$2:$C$3674,"sustainability")=0,"",_xlfn.MAXIFS(Documents!$E$2:$E$3674,Documents!$A$2:$A$3674,$A134,Documents!$C$2:$C$3674,"sustainability")),"")</f>
        <v/>
      </c>
      <c r="Q134" s="0" t="str">
        <f aca="false">IFERROR(IF(_xlfn.MAXIFS(Documents!$E$2:$E$3674,Documents!$A$2:$A$3674,$A134,Documents!$C$2:$C$3674,"calendar")=0,"",_xlfn.MAXIFS(Documents!$E$2:$E$3674,Documents!$A$2:$A$3674,$A134,Documents!$C$2:$C$3674,"calendar")),"")</f>
        <v/>
      </c>
      <c r="R134" s="0" t="n">
        <f aca="false">IFERROR(IF(_xlfn.MAXIFS(Documents!$E$2:$E$3674,Documents!$A$2:$A$3674,$A134,Documents!$C$2:$C$3674,"brochure")=0,"",_xlfn.MAXIFS(Documents!$E$2:$E$3674,Documents!$A$2:$A$3674,$A134,Documents!$C$2:$C$3674,"brochure")),"")</f>
        <v>2026</v>
      </c>
      <c r="S134" s="0" t="str">
        <f aca="false">IFERROR(IF(_xlfn.MAXIFS(Documents!$E$2:$E$3674,Documents!$A$2:$A$3674,$A134,Documents!$C$2:$C$3674,"press_kit")=0,"",_xlfn.MAXIFS(Documents!$E$2:$E$3674,Documents!$A$2:$A$3674,$A134,Documents!$C$2:$C$3674,"press_kit")),"")</f>
        <v/>
      </c>
      <c r="T134" s="0" t="str">
        <f aca="false">IFERROR(IF(_xlfn.MAXIFS(Documents!$E$2:$E$3674,Documents!$A$2:$A$3674,$A134,Documents!$C$2:$C$3674,"other")=0,"",_xlfn.MAXIFS(Documents!$E$2:$E$3674,Documents!$A$2:$A$3674,$A134,Documents!$C$2:$C$3674,"other")),"")</f>
        <v/>
      </c>
      <c r="U134" s="0" t="str">
        <f aca="false">IFERROR(IF(_xlfn.MAXIFS(Documents!$E$2:$E$3674,Documents!$A$2:$A$3674,$A134,Documents!$C$2:$C$3674,"obsolete")=0,"",_xlfn.MAXIFS(Documents!$E$2:$E$3674,Documents!$A$2:$A$3674,$A134,Documents!$C$2:$C$3674,"obsolete")),"")</f>
        <v/>
      </c>
      <c r="V134" s="0" t="n">
        <f aca="false">COUNTIFS(Documents!$A$2:$A$3674,$A134)</f>
        <v>11</v>
      </c>
      <c r="W134" s="0" t="n">
        <f aca="false">COUNTIFS(Documents!$A$2:$A$3674,$A134,Documents!$R$2:$R$3674,"current")</f>
        <v>3</v>
      </c>
      <c r="Y134" s="0" t="s">
        <v>28</v>
      </c>
      <c r="Z134" s="0" t="s">
        <v>192</v>
      </c>
    </row>
    <row r="135" customFormat="false" ht="15" hidden="false" customHeight="false" outlineLevel="0" collapsed="false">
      <c r="A135" s="0" t="n">
        <v>134</v>
      </c>
      <c r="B135" s="0" t="s">
        <v>193</v>
      </c>
      <c r="C135" s="0" t="s">
        <v>27</v>
      </c>
      <c r="D135" s="0" t="n">
        <f aca="false">IFERROR(IF(_xlfn.MAXIFS(Documents!$E$2:$E$3674,Documents!$A$2:$A$3674,$A135,Documents!$C$2:$C$3674,"factsheet")=0,"",_xlfn.MAXIFS(Documents!$E$2:$E$3674,Documents!$A$2:$A$3674,$A135,Documents!$C$2:$C$3674,"factsheet")),"")</f>
        <v>2021</v>
      </c>
      <c r="E135" s="0" t="str">
        <f aca="false">IFERROR(IF(_xlfn.MAXIFS(Documents!$E$2:$E$3674,Documents!$A$2:$A$3674,$A135,Documents!$C$2:$C$3674,"wedding")=0,"",_xlfn.MAXIFS(Documents!$E$2:$E$3674,Documents!$A$2:$A$3674,$A135,Documents!$C$2:$C$3674,"wedding")),"")</f>
        <v/>
      </c>
      <c r="F135" s="0" t="str">
        <f aca="false">IFERROR(IF(_xlfn.MAXIFS(Documents!$E$2:$E$3674,Documents!$A$2:$A$3674,$A135,Documents!$C$2:$C$3674,"events")=0,"",_xlfn.MAXIFS(Documents!$E$2:$E$3674,Documents!$A$2:$A$3674,$A135,Documents!$C$2:$C$3674,"events")),"")</f>
        <v/>
      </c>
      <c r="G135" s="0" t="str">
        <f aca="false">IFERROR(IF(_xlfn.MAXIFS(Documents!$E$2:$E$3674,Documents!$A$2:$A$3674,$A135,Documents!$C$2:$C$3674,"map")=0,"",_xlfn.MAXIFS(Documents!$E$2:$E$3674,Documents!$A$2:$A$3674,$A135,Documents!$C$2:$C$3674,"map")),"")</f>
        <v/>
      </c>
      <c r="H135" s="0" t="str">
        <f aca="false">IFERROR(IF(_xlfn.MAXIFS(Documents!$E$2:$E$3674,Documents!$A$2:$A$3674,$A135,Documents!$C$2:$C$3674,"dive_map")=0,"",_xlfn.MAXIFS(Documents!$E$2:$E$3674,Documents!$A$2:$A$3674,$A135,Documents!$C$2:$C$3674,"dive_map")),"")</f>
        <v/>
      </c>
      <c r="I135" s="0" t="n">
        <f aca="false">IFERROR(IF(_xlfn.MAXIFS(Documents!$E$2:$E$3674,Documents!$A$2:$A$3674,$A135,Documents!$C$2:$C$3674,"spa_menu")=0,"",_xlfn.MAXIFS(Documents!$E$2:$E$3674,Documents!$A$2:$A$3674,$A135,Documents!$C$2:$C$3674,"spa_menu")),"")</f>
        <v>2026</v>
      </c>
      <c r="J135" s="0" t="n">
        <f aca="false">IFERROR(IF(_xlfn.MAXIFS(Documents!$E$2:$E$3674,Documents!$A$2:$A$3674,$A135,Documents!$C$2:$C$3674,"dining_menu")=0,"",_xlfn.MAXIFS(Documents!$E$2:$E$3674,Documents!$A$2:$A$3674,$A135,Documents!$C$2:$C$3674,"dining_menu")),"")</f>
        <v>2026</v>
      </c>
      <c r="K135" s="0" t="str">
        <f aca="false">IFERROR(IF(_xlfn.MAXIFS(Documents!$E$2:$E$3674,Documents!$A$2:$A$3674,$A135,Documents!$C$2:$C$3674,"dive_prices")=0,"",_xlfn.MAXIFS(Documents!$E$2:$E$3674,Documents!$A$2:$A$3674,$A135,Documents!$C$2:$C$3674,"dive_prices")),"")</f>
        <v/>
      </c>
      <c r="L135" s="0" t="n">
        <f aca="false">IFERROR(IF(_xlfn.MAXIFS(Documents!$E$2:$E$3674,Documents!$A$2:$A$3674,$A135,Documents!$C$2:$C$3674,"excursions")=0,"",_xlfn.MAXIFS(Documents!$E$2:$E$3674,Documents!$A$2:$A$3674,$A135,Documents!$C$2:$C$3674,"excursions")),"")</f>
        <v>2026</v>
      </c>
      <c r="M135" s="0" t="str">
        <f aca="false">IFERROR(IF(_xlfn.MAXIFS(Documents!$E$2:$E$3674,Documents!$A$2:$A$3674,$A135,Documents!$C$2:$C$3674,"kids")=0,"",_xlfn.MAXIFS(Documents!$E$2:$E$3674,Documents!$A$2:$A$3674,$A135,Documents!$C$2:$C$3674,"kids")),"")</f>
        <v/>
      </c>
      <c r="N135" s="0" t="str">
        <f aca="false">IFERROR(IF(_xlfn.MAXIFS(Documents!$E$2:$E$3674,Documents!$A$2:$A$3674,$A135,Documents!$C$2:$C$3674,"villa_plans")=0,"",_xlfn.MAXIFS(Documents!$E$2:$E$3674,Documents!$A$2:$A$3674,$A135,Documents!$C$2:$C$3674,"villa_plans")),"")</f>
        <v/>
      </c>
      <c r="O135" s="0" t="str">
        <f aca="false">IFERROR(IF(_xlfn.MAXIFS(Documents!$E$2:$E$3674,Documents!$A$2:$A$3674,$A135,Documents!$C$2:$C$3674,"all_inclusive")=0,"",_xlfn.MAXIFS(Documents!$E$2:$E$3674,Documents!$A$2:$A$3674,$A135,Documents!$C$2:$C$3674,"all_inclusive")),"")</f>
        <v/>
      </c>
      <c r="P135" s="0" t="str">
        <f aca="false">IFERROR(IF(_xlfn.MAXIFS(Documents!$E$2:$E$3674,Documents!$A$2:$A$3674,$A135,Documents!$C$2:$C$3674,"sustainability")=0,"",_xlfn.MAXIFS(Documents!$E$2:$E$3674,Documents!$A$2:$A$3674,$A135,Documents!$C$2:$C$3674,"sustainability")),"")</f>
        <v/>
      </c>
      <c r="Q135" s="0" t="n">
        <f aca="false">IFERROR(IF(_xlfn.MAXIFS(Documents!$E$2:$E$3674,Documents!$A$2:$A$3674,$A135,Documents!$C$2:$C$3674,"calendar")=0,"",_xlfn.MAXIFS(Documents!$E$2:$E$3674,Documents!$A$2:$A$3674,$A135,Documents!$C$2:$C$3674,"calendar")),"")</f>
        <v>2026</v>
      </c>
      <c r="R135" s="0" t="str">
        <f aca="false">IFERROR(IF(_xlfn.MAXIFS(Documents!$E$2:$E$3674,Documents!$A$2:$A$3674,$A135,Documents!$C$2:$C$3674,"brochure")=0,"",_xlfn.MAXIFS(Documents!$E$2:$E$3674,Documents!$A$2:$A$3674,$A135,Documents!$C$2:$C$3674,"brochure")),"")</f>
        <v/>
      </c>
      <c r="S135" s="0" t="str">
        <f aca="false">IFERROR(IF(_xlfn.MAXIFS(Documents!$E$2:$E$3674,Documents!$A$2:$A$3674,$A135,Documents!$C$2:$C$3674,"press_kit")=0,"",_xlfn.MAXIFS(Documents!$E$2:$E$3674,Documents!$A$2:$A$3674,$A135,Documents!$C$2:$C$3674,"press_kit")),"")</f>
        <v/>
      </c>
      <c r="T135" s="0" t="str">
        <f aca="false">IFERROR(IF(_xlfn.MAXIFS(Documents!$E$2:$E$3674,Documents!$A$2:$A$3674,$A135,Documents!$C$2:$C$3674,"other")=0,"",_xlfn.MAXIFS(Documents!$E$2:$E$3674,Documents!$A$2:$A$3674,$A135,Documents!$C$2:$C$3674,"other")),"")</f>
        <v/>
      </c>
      <c r="U135" s="0" t="str">
        <f aca="false">IFERROR(IF(_xlfn.MAXIFS(Documents!$E$2:$E$3674,Documents!$A$2:$A$3674,$A135,Documents!$C$2:$C$3674,"obsolete")=0,"",_xlfn.MAXIFS(Documents!$E$2:$E$3674,Documents!$A$2:$A$3674,$A135,Documents!$C$2:$C$3674,"obsolete")),"")</f>
        <v/>
      </c>
      <c r="V135" s="0" t="n">
        <f aca="false">COUNTIFS(Documents!$A$2:$A$3674,$A135)</f>
        <v>6</v>
      </c>
      <c r="W135" s="0" t="n">
        <f aca="false">COUNTIFS(Documents!$A$2:$A$3674,$A135,Documents!$R$2:$R$3674,"current")</f>
        <v>5</v>
      </c>
      <c r="X135" s="0" t="str">
        <f aca="false">HYPERLINK("https://www.neoscapesmaldives.com/wp-content/uploads/The-St.-Regis-Maldives-Fact-Sheet.pdf","2021_The-St.-Regis-Maldives-Fact-Sheet.p")</f>
        <v>2021_The-St.-Regis-Maldives-Fact-Sheet.p</v>
      </c>
      <c r="Y135" s="0" t="s">
        <v>36</v>
      </c>
    </row>
    <row r="136" customFormat="false" ht="15" hidden="false" customHeight="false" outlineLevel="0" collapsed="false">
      <c r="A136" s="0" t="n">
        <v>135</v>
      </c>
      <c r="B136" s="0" t="s">
        <v>194</v>
      </c>
      <c r="C136" s="0" t="s">
        <v>32</v>
      </c>
      <c r="D136" s="0" t="n">
        <f aca="false">IFERROR(IF(_xlfn.MAXIFS(Documents!$E$2:$E$3674,Documents!$A$2:$A$3674,$A136,Documents!$C$2:$C$3674,"factsheet")=0,"",_xlfn.MAXIFS(Documents!$E$2:$E$3674,Documents!$A$2:$A$3674,$A136,Documents!$C$2:$C$3674,"factsheet")),"")</f>
        <v>2026</v>
      </c>
      <c r="E136" s="0" t="str">
        <f aca="false">IFERROR(IF(_xlfn.MAXIFS(Documents!$E$2:$E$3674,Documents!$A$2:$A$3674,$A136,Documents!$C$2:$C$3674,"wedding")=0,"",_xlfn.MAXIFS(Documents!$E$2:$E$3674,Documents!$A$2:$A$3674,$A136,Documents!$C$2:$C$3674,"wedding")),"")</f>
        <v/>
      </c>
      <c r="F136" s="0" t="str">
        <f aca="false">IFERROR(IF(_xlfn.MAXIFS(Documents!$E$2:$E$3674,Documents!$A$2:$A$3674,$A136,Documents!$C$2:$C$3674,"events")=0,"",_xlfn.MAXIFS(Documents!$E$2:$E$3674,Documents!$A$2:$A$3674,$A136,Documents!$C$2:$C$3674,"events")),"")</f>
        <v/>
      </c>
      <c r="G136" s="0" t="n">
        <f aca="false">IFERROR(IF(_xlfn.MAXIFS(Documents!$E$2:$E$3674,Documents!$A$2:$A$3674,$A136,Documents!$C$2:$C$3674,"map")=0,"",_xlfn.MAXIFS(Documents!$E$2:$E$3674,Documents!$A$2:$A$3674,$A136,Documents!$C$2:$C$3674,"map")),"")</f>
        <v>2020</v>
      </c>
      <c r="H136" s="0" t="str">
        <f aca="false">IFERROR(IF(_xlfn.MAXIFS(Documents!$E$2:$E$3674,Documents!$A$2:$A$3674,$A136,Documents!$C$2:$C$3674,"dive_map")=0,"",_xlfn.MAXIFS(Documents!$E$2:$E$3674,Documents!$A$2:$A$3674,$A136,Documents!$C$2:$C$3674,"dive_map")),"")</f>
        <v/>
      </c>
      <c r="I136" s="0" t="str">
        <f aca="false">IFERROR(IF(_xlfn.MAXIFS(Documents!$E$2:$E$3674,Documents!$A$2:$A$3674,$A136,Documents!$C$2:$C$3674,"spa_menu")=0,"",_xlfn.MAXIFS(Documents!$E$2:$E$3674,Documents!$A$2:$A$3674,$A136,Documents!$C$2:$C$3674,"spa_menu")),"")</f>
        <v/>
      </c>
      <c r="J136" s="0" t="n">
        <f aca="false">IFERROR(IF(_xlfn.MAXIFS(Documents!$E$2:$E$3674,Documents!$A$2:$A$3674,$A136,Documents!$C$2:$C$3674,"dining_menu")=0,"",_xlfn.MAXIFS(Documents!$E$2:$E$3674,Documents!$A$2:$A$3674,$A136,Documents!$C$2:$C$3674,"dining_menu")),"")</f>
        <v>2019</v>
      </c>
      <c r="K136" s="0" t="n">
        <f aca="false">IFERROR(IF(_xlfn.MAXIFS(Documents!$E$2:$E$3674,Documents!$A$2:$A$3674,$A136,Documents!$C$2:$C$3674,"dive_prices")=0,"",_xlfn.MAXIFS(Documents!$E$2:$E$3674,Documents!$A$2:$A$3674,$A136,Documents!$C$2:$C$3674,"dive_prices")),"")</f>
        <v>2019</v>
      </c>
      <c r="L136" s="0" t="str">
        <f aca="false">IFERROR(IF(_xlfn.MAXIFS(Documents!$E$2:$E$3674,Documents!$A$2:$A$3674,$A136,Documents!$C$2:$C$3674,"excursions")=0,"",_xlfn.MAXIFS(Documents!$E$2:$E$3674,Documents!$A$2:$A$3674,$A136,Documents!$C$2:$C$3674,"excursions")),"")</f>
        <v/>
      </c>
      <c r="M136" s="0" t="str">
        <f aca="false">IFERROR(IF(_xlfn.MAXIFS(Documents!$E$2:$E$3674,Documents!$A$2:$A$3674,$A136,Documents!$C$2:$C$3674,"kids")=0,"",_xlfn.MAXIFS(Documents!$E$2:$E$3674,Documents!$A$2:$A$3674,$A136,Documents!$C$2:$C$3674,"kids")),"")</f>
        <v/>
      </c>
      <c r="N136" s="0" t="n">
        <f aca="false">IFERROR(IF(_xlfn.MAXIFS(Documents!$E$2:$E$3674,Documents!$A$2:$A$3674,$A136,Documents!$C$2:$C$3674,"villa_plans")=0,"",_xlfn.MAXIFS(Documents!$E$2:$E$3674,Documents!$A$2:$A$3674,$A136,Documents!$C$2:$C$3674,"villa_plans")),"")</f>
        <v>2019</v>
      </c>
      <c r="O136" s="0" t="str">
        <f aca="false">IFERROR(IF(_xlfn.MAXIFS(Documents!$E$2:$E$3674,Documents!$A$2:$A$3674,$A136,Documents!$C$2:$C$3674,"all_inclusive")=0,"",_xlfn.MAXIFS(Documents!$E$2:$E$3674,Documents!$A$2:$A$3674,$A136,Documents!$C$2:$C$3674,"all_inclusive")),"")</f>
        <v/>
      </c>
      <c r="P136" s="0" t="str">
        <f aca="false">IFERROR(IF(_xlfn.MAXIFS(Documents!$E$2:$E$3674,Documents!$A$2:$A$3674,$A136,Documents!$C$2:$C$3674,"sustainability")=0,"",_xlfn.MAXIFS(Documents!$E$2:$E$3674,Documents!$A$2:$A$3674,$A136,Documents!$C$2:$C$3674,"sustainability")),"")</f>
        <v/>
      </c>
      <c r="Q136" s="0" t="str">
        <f aca="false">IFERROR(IF(_xlfn.MAXIFS(Documents!$E$2:$E$3674,Documents!$A$2:$A$3674,$A136,Documents!$C$2:$C$3674,"calendar")=0,"",_xlfn.MAXIFS(Documents!$E$2:$E$3674,Documents!$A$2:$A$3674,$A136,Documents!$C$2:$C$3674,"calendar")),"")</f>
        <v/>
      </c>
      <c r="R136" s="0" t="str">
        <f aca="false">IFERROR(IF(_xlfn.MAXIFS(Documents!$E$2:$E$3674,Documents!$A$2:$A$3674,$A136,Documents!$C$2:$C$3674,"brochure")=0,"",_xlfn.MAXIFS(Documents!$E$2:$E$3674,Documents!$A$2:$A$3674,$A136,Documents!$C$2:$C$3674,"brochure")),"")</f>
        <v/>
      </c>
      <c r="S136" s="0" t="str">
        <f aca="false">IFERROR(IF(_xlfn.MAXIFS(Documents!$E$2:$E$3674,Documents!$A$2:$A$3674,$A136,Documents!$C$2:$C$3674,"press_kit")=0,"",_xlfn.MAXIFS(Documents!$E$2:$E$3674,Documents!$A$2:$A$3674,$A136,Documents!$C$2:$C$3674,"press_kit")),"")</f>
        <v/>
      </c>
      <c r="T136" s="0" t="n">
        <f aca="false">IFERROR(IF(_xlfn.MAXIFS(Documents!$E$2:$E$3674,Documents!$A$2:$A$3674,$A136,Documents!$C$2:$C$3674,"other")=0,"",_xlfn.MAXIFS(Documents!$E$2:$E$3674,Documents!$A$2:$A$3674,$A136,Documents!$C$2:$C$3674,"other")),"")</f>
        <v>2021</v>
      </c>
      <c r="U136" s="0" t="str">
        <f aca="false">IFERROR(IF(_xlfn.MAXIFS(Documents!$E$2:$E$3674,Documents!$A$2:$A$3674,$A136,Documents!$C$2:$C$3674,"obsolete")=0,"",_xlfn.MAXIFS(Documents!$E$2:$E$3674,Documents!$A$2:$A$3674,$A136,Documents!$C$2:$C$3674,"obsolete")),"")</f>
        <v/>
      </c>
      <c r="V136" s="0" t="n">
        <f aca="false">COUNTIFS(Documents!$A$2:$A$3674,$A136)</f>
        <v>13</v>
      </c>
      <c r="W136" s="0" t="n">
        <f aca="false">COUNTIFS(Documents!$A$2:$A$3674,$A136,Documents!$R$2:$R$3674,"current")</f>
        <v>1</v>
      </c>
      <c r="X136" s="0" t="str">
        <f aca="false">HYPERLINK("https://d1vp8nomjxwyf1.cloudfront.net/wp-content/uploads/sites/544/2022/10/27105422/Diamonds-Leisure-Beach-Golf-Resort-Fact-Sheet-2026.pdf","2026_Diamonds-Leisure-Beach-Golf-Resort-")</f>
        <v>2026_Diamonds-Leisure-Beach-Golf-Resort-</v>
      </c>
      <c r="Y136" s="0" t="s">
        <v>36</v>
      </c>
    </row>
    <row r="137" customFormat="false" ht="15" hidden="false" customHeight="false" outlineLevel="0" collapsed="false">
      <c r="A137" s="0" t="n">
        <v>136</v>
      </c>
      <c r="B137" s="0" t="s">
        <v>195</v>
      </c>
      <c r="C137" s="0" t="s">
        <v>32</v>
      </c>
      <c r="D137" s="0" t="n">
        <f aca="false">IFERROR(IF(_xlfn.MAXIFS(Documents!$E$2:$E$3674,Documents!$A$2:$A$3674,$A137,Documents!$C$2:$C$3674,"factsheet")=0,"",_xlfn.MAXIFS(Documents!$E$2:$E$3674,Documents!$A$2:$A$3674,$A137,Documents!$C$2:$C$3674,"factsheet")),"")</f>
        <v>2026</v>
      </c>
      <c r="E137" s="0" t="n">
        <f aca="false">IFERROR(IF(_xlfn.MAXIFS(Documents!$E$2:$E$3674,Documents!$A$2:$A$3674,$A137,Documents!$C$2:$C$3674,"wedding")=0,"",_xlfn.MAXIFS(Documents!$E$2:$E$3674,Documents!$A$2:$A$3674,$A137,Documents!$C$2:$C$3674,"wedding")),"")</f>
        <v>2025</v>
      </c>
      <c r="F137" s="0" t="n">
        <f aca="false">IFERROR(IF(_xlfn.MAXIFS(Documents!$E$2:$E$3674,Documents!$A$2:$A$3674,$A137,Documents!$C$2:$C$3674,"events")=0,"",_xlfn.MAXIFS(Documents!$E$2:$E$3674,Documents!$A$2:$A$3674,$A137,Documents!$C$2:$C$3674,"events")),"")</f>
        <v>2025</v>
      </c>
      <c r="G137" s="0" t="n">
        <f aca="false">IFERROR(IF(_xlfn.MAXIFS(Documents!$E$2:$E$3674,Documents!$A$2:$A$3674,$A137,Documents!$C$2:$C$3674,"map")=0,"",_xlfn.MAXIFS(Documents!$E$2:$E$3674,Documents!$A$2:$A$3674,$A137,Documents!$C$2:$C$3674,"map")),"")</f>
        <v>2020</v>
      </c>
      <c r="H137" s="0" t="str">
        <f aca="false">IFERROR(IF(_xlfn.MAXIFS(Documents!$E$2:$E$3674,Documents!$A$2:$A$3674,$A137,Documents!$C$2:$C$3674,"dive_map")=0,"",_xlfn.MAXIFS(Documents!$E$2:$E$3674,Documents!$A$2:$A$3674,$A137,Documents!$C$2:$C$3674,"dive_map")),"")</f>
        <v/>
      </c>
      <c r="I137" s="0" t="n">
        <f aca="false">IFERROR(IF(_xlfn.MAXIFS(Documents!$E$2:$E$3674,Documents!$A$2:$A$3674,$A137,Documents!$C$2:$C$3674,"spa_menu")=0,"",_xlfn.MAXIFS(Documents!$E$2:$E$3674,Documents!$A$2:$A$3674,$A137,Documents!$C$2:$C$3674,"spa_menu")),"")</f>
        <v>2024</v>
      </c>
      <c r="J137" s="0" t="n">
        <f aca="false">IFERROR(IF(_xlfn.MAXIFS(Documents!$E$2:$E$3674,Documents!$A$2:$A$3674,$A137,Documents!$C$2:$C$3674,"dining_menu")=0,"",_xlfn.MAXIFS(Documents!$E$2:$E$3674,Documents!$A$2:$A$3674,$A137,Documents!$C$2:$C$3674,"dining_menu")),"")</f>
        <v>2025</v>
      </c>
      <c r="K137" s="0" t="n">
        <f aca="false">IFERROR(IF(_xlfn.MAXIFS(Documents!$E$2:$E$3674,Documents!$A$2:$A$3674,$A137,Documents!$C$2:$C$3674,"dive_prices")=0,"",_xlfn.MAXIFS(Documents!$E$2:$E$3674,Documents!$A$2:$A$3674,$A137,Documents!$C$2:$C$3674,"dive_prices")),"")</f>
        <v>2026</v>
      </c>
      <c r="L137" s="0" t="str">
        <f aca="false">IFERROR(IF(_xlfn.MAXIFS(Documents!$E$2:$E$3674,Documents!$A$2:$A$3674,$A137,Documents!$C$2:$C$3674,"excursions")=0,"",_xlfn.MAXIFS(Documents!$E$2:$E$3674,Documents!$A$2:$A$3674,$A137,Documents!$C$2:$C$3674,"excursions")),"")</f>
        <v/>
      </c>
      <c r="M137" s="0" t="str">
        <f aca="false">IFERROR(IF(_xlfn.MAXIFS(Documents!$E$2:$E$3674,Documents!$A$2:$A$3674,$A137,Documents!$C$2:$C$3674,"kids")=0,"",_xlfn.MAXIFS(Documents!$E$2:$E$3674,Documents!$A$2:$A$3674,$A137,Documents!$C$2:$C$3674,"kids")),"")</f>
        <v/>
      </c>
      <c r="N137" s="0" t="str">
        <f aca="false">IFERROR(IF(_xlfn.MAXIFS(Documents!$E$2:$E$3674,Documents!$A$2:$A$3674,$A137,Documents!$C$2:$C$3674,"villa_plans")=0,"",_xlfn.MAXIFS(Documents!$E$2:$E$3674,Documents!$A$2:$A$3674,$A137,Documents!$C$2:$C$3674,"villa_plans")),"")</f>
        <v/>
      </c>
      <c r="O137" s="0" t="n">
        <f aca="false">IFERROR(IF(_xlfn.MAXIFS(Documents!$E$2:$E$3674,Documents!$A$2:$A$3674,$A137,Documents!$C$2:$C$3674,"all_inclusive")=0,"",_xlfn.MAXIFS(Documents!$E$2:$E$3674,Documents!$A$2:$A$3674,$A137,Documents!$C$2:$C$3674,"all_inclusive")),"")</f>
        <v>2020</v>
      </c>
      <c r="P137" s="0" t="n">
        <f aca="false">IFERROR(IF(_xlfn.MAXIFS(Documents!$E$2:$E$3674,Documents!$A$2:$A$3674,$A137,Documents!$C$2:$C$3674,"sustainability")=0,"",_xlfn.MAXIFS(Documents!$E$2:$E$3674,Documents!$A$2:$A$3674,$A137,Documents!$C$2:$C$3674,"sustainability")),"")</f>
        <v>2025</v>
      </c>
      <c r="Q137" s="0" t="n">
        <f aca="false">IFERROR(IF(_xlfn.MAXIFS(Documents!$E$2:$E$3674,Documents!$A$2:$A$3674,$A137,Documents!$C$2:$C$3674,"calendar")=0,"",_xlfn.MAXIFS(Documents!$E$2:$E$3674,Documents!$A$2:$A$3674,$A137,Documents!$C$2:$C$3674,"calendar")),"")</f>
        <v>2026</v>
      </c>
      <c r="R137" s="0" t="str">
        <f aca="false">IFERROR(IF(_xlfn.MAXIFS(Documents!$E$2:$E$3674,Documents!$A$2:$A$3674,$A137,Documents!$C$2:$C$3674,"brochure")=0,"",_xlfn.MAXIFS(Documents!$E$2:$E$3674,Documents!$A$2:$A$3674,$A137,Documents!$C$2:$C$3674,"brochure")),"")</f>
        <v/>
      </c>
      <c r="S137" s="0" t="str">
        <f aca="false">IFERROR(IF(_xlfn.MAXIFS(Documents!$E$2:$E$3674,Documents!$A$2:$A$3674,$A137,Documents!$C$2:$C$3674,"press_kit")=0,"",_xlfn.MAXIFS(Documents!$E$2:$E$3674,Documents!$A$2:$A$3674,$A137,Documents!$C$2:$C$3674,"press_kit")),"")</f>
        <v/>
      </c>
      <c r="T137" s="0" t="n">
        <f aca="false">IFERROR(IF(_xlfn.MAXIFS(Documents!$E$2:$E$3674,Documents!$A$2:$A$3674,$A137,Documents!$C$2:$C$3674,"other")=0,"",_xlfn.MAXIFS(Documents!$E$2:$E$3674,Documents!$A$2:$A$3674,$A137,Documents!$C$2:$C$3674,"other")),"")</f>
        <v>2025</v>
      </c>
      <c r="U137" s="0" t="n">
        <f aca="false">IFERROR(IF(_xlfn.MAXIFS(Documents!$E$2:$E$3674,Documents!$A$2:$A$3674,$A137,Documents!$C$2:$C$3674,"obsolete")=0,"",_xlfn.MAXIFS(Documents!$E$2:$E$3674,Documents!$A$2:$A$3674,$A137,Documents!$C$2:$C$3674,"obsolete")),"")</f>
        <v>2020</v>
      </c>
      <c r="V137" s="0" t="n">
        <f aca="false">COUNTIFS(Documents!$A$2:$A$3674,$A137)</f>
        <v>53</v>
      </c>
      <c r="W137" s="0" t="n">
        <f aca="false">COUNTIFS(Documents!$A$2:$A$3674,$A137,Documents!$R$2:$R$3674,"current")</f>
        <v>15</v>
      </c>
      <c r="X137" s="0" t="str">
        <f aca="false">HYPERLINK("https://www.finolhu.com/wp-content/uploads/2025/10/Art-Lab-Fact-Sheet.pdf","2026_Art-Lab-Fact-Sheet.pdf")</f>
        <v>2026_Art-Lab-Fact-Sheet.pdf</v>
      </c>
    </row>
    <row r="138" customFormat="false" ht="15" hidden="false" customHeight="false" outlineLevel="0" collapsed="false">
      <c r="A138" s="0" t="n">
        <v>137</v>
      </c>
      <c r="B138" s="0" t="s">
        <v>196</v>
      </c>
      <c r="C138" s="0" t="s">
        <v>32</v>
      </c>
      <c r="D138" s="0" t="str">
        <f aca="false">IFERROR(IF(_xlfn.MAXIFS(Documents!$E$2:$E$3674,Documents!$A$2:$A$3674,$A138,Documents!$C$2:$C$3674,"factsheet")=0,"",_xlfn.MAXIFS(Documents!$E$2:$E$3674,Documents!$A$2:$A$3674,$A138,Documents!$C$2:$C$3674,"factsheet")),"")</f>
        <v/>
      </c>
      <c r="E138" s="0" t="n">
        <f aca="false">IFERROR(IF(_xlfn.MAXIFS(Documents!$E$2:$E$3674,Documents!$A$2:$A$3674,$A138,Documents!$C$2:$C$3674,"wedding")=0,"",_xlfn.MAXIFS(Documents!$E$2:$E$3674,Documents!$A$2:$A$3674,$A138,Documents!$C$2:$C$3674,"wedding")),"")</f>
        <v>2025</v>
      </c>
      <c r="F138" s="0" t="str">
        <f aca="false">IFERROR(IF(_xlfn.MAXIFS(Documents!$E$2:$E$3674,Documents!$A$2:$A$3674,$A138,Documents!$C$2:$C$3674,"events")=0,"",_xlfn.MAXIFS(Documents!$E$2:$E$3674,Documents!$A$2:$A$3674,$A138,Documents!$C$2:$C$3674,"events")),"")</f>
        <v/>
      </c>
      <c r="G138" s="0" t="n">
        <f aca="false">IFERROR(IF(_xlfn.MAXIFS(Documents!$E$2:$E$3674,Documents!$A$2:$A$3674,$A138,Documents!$C$2:$C$3674,"map")=0,"",_xlfn.MAXIFS(Documents!$E$2:$E$3674,Documents!$A$2:$A$3674,$A138,Documents!$C$2:$C$3674,"map")),"")</f>
        <v>2026</v>
      </c>
      <c r="H138" s="0" t="str">
        <f aca="false">IFERROR(IF(_xlfn.MAXIFS(Documents!$E$2:$E$3674,Documents!$A$2:$A$3674,$A138,Documents!$C$2:$C$3674,"dive_map")=0,"",_xlfn.MAXIFS(Documents!$E$2:$E$3674,Documents!$A$2:$A$3674,$A138,Documents!$C$2:$C$3674,"dive_map")),"")</f>
        <v/>
      </c>
      <c r="I138" s="0" t="n">
        <f aca="false">IFERROR(IF(_xlfn.MAXIFS(Documents!$E$2:$E$3674,Documents!$A$2:$A$3674,$A138,Documents!$C$2:$C$3674,"spa_menu")=0,"",_xlfn.MAXIFS(Documents!$E$2:$E$3674,Documents!$A$2:$A$3674,$A138,Documents!$C$2:$C$3674,"spa_menu")),"")</f>
        <v>2025</v>
      </c>
      <c r="J138" s="0" t="n">
        <f aca="false">IFERROR(IF(_xlfn.MAXIFS(Documents!$E$2:$E$3674,Documents!$A$2:$A$3674,$A138,Documents!$C$2:$C$3674,"dining_menu")=0,"",_xlfn.MAXIFS(Documents!$E$2:$E$3674,Documents!$A$2:$A$3674,$A138,Documents!$C$2:$C$3674,"dining_menu")),"")</f>
        <v>2025</v>
      </c>
      <c r="K138" s="0" t="str">
        <f aca="false">IFERROR(IF(_xlfn.MAXIFS(Documents!$E$2:$E$3674,Documents!$A$2:$A$3674,$A138,Documents!$C$2:$C$3674,"dive_prices")=0,"",_xlfn.MAXIFS(Documents!$E$2:$E$3674,Documents!$A$2:$A$3674,$A138,Documents!$C$2:$C$3674,"dive_prices")),"")</f>
        <v/>
      </c>
      <c r="L138" s="0" t="n">
        <f aca="false">IFERROR(IF(_xlfn.MAXIFS(Documents!$E$2:$E$3674,Documents!$A$2:$A$3674,$A138,Documents!$C$2:$C$3674,"excursions")=0,"",_xlfn.MAXIFS(Documents!$E$2:$E$3674,Documents!$A$2:$A$3674,$A138,Documents!$C$2:$C$3674,"excursions")),"")</f>
        <v>2024</v>
      </c>
      <c r="M138" s="0" t="n">
        <f aca="false">IFERROR(IF(_xlfn.MAXIFS(Documents!$E$2:$E$3674,Documents!$A$2:$A$3674,$A138,Documents!$C$2:$C$3674,"kids")=0,"",_xlfn.MAXIFS(Documents!$E$2:$E$3674,Documents!$A$2:$A$3674,$A138,Documents!$C$2:$C$3674,"kids")),"")</f>
        <v>2025</v>
      </c>
      <c r="N138" s="0" t="n">
        <f aca="false">IFERROR(IF(_xlfn.MAXIFS(Documents!$E$2:$E$3674,Documents!$A$2:$A$3674,$A138,Documents!$C$2:$C$3674,"villa_plans")=0,"",_xlfn.MAXIFS(Documents!$E$2:$E$3674,Documents!$A$2:$A$3674,$A138,Documents!$C$2:$C$3674,"villa_plans")),"")</f>
        <v>2026</v>
      </c>
      <c r="O138" s="0" t="n">
        <f aca="false">IFERROR(IF(_xlfn.MAXIFS(Documents!$E$2:$E$3674,Documents!$A$2:$A$3674,$A138,Documents!$C$2:$C$3674,"all_inclusive")=0,"",_xlfn.MAXIFS(Documents!$E$2:$E$3674,Documents!$A$2:$A$3674,$A138,Documents!$C$2:$C$3674,"all_inclusive")),"")</f>
        <v>2024</v>
      </c>
      <c r="P138" s="0" t="n">
        <f aca="false">IFERROR(IF(_xlfn.MAXIFS(Documents!$E$2:$E$3674,Documents!$A$2:$A$3674,$A138,Documents!$C$2:$C$3674,"sustainability")=0,"",_xlfn.MAXIFS(Documents!$E$2:$E$3674,Documents!$A$2:$A$3674,$A138,Documents!$C$2:$C$3674,"sustainability")),"")</f>
        <v>2024</v>
      </c>
      <c r="Q138" s="0" t="n">
        <f aca="false">IFERROR(IF(_xlfn.MAXIFS(Documents!$E$2:$E$3674,Documents!$A$2:$A$3674,$A138,Documents!$C$2:$C$3674,"calendar")=0,"",_xlfn.MAXIFS(Documents!$E$2:$E$3674,Documents!$A$2:$A$3674,$A138,Documents!$C$2:$C$3674,"calendar")),"")</f>
        <v>2027</v>
      </c>
      <c r="R138" s="0" t="n">
        <f aca="false">IFERROR(IF(_xlfn.MAXIFS(Documents!$E$2:$E$3674,Documents!$A$2:$A$3674,$A138,Documents!$C$2:$C$3674,"brochure")=0,"",_xlfn.MAXIFS(Documents!$E$2:$E$3674,Documents!$A$2:$A$3674,$A138,Documents!$C$2:$C$3674,"brochure")),"")</f>
        <v>2027</v>
      </c>
      <c r="S138" s="0" t="n">
        <f aca="false">IFERROR(IF(_xlfn.MAXIFS(Documents!$E$2:$E$3674,Documents!$A$2:$A$3674,$A138,Documents!$C$2:$C$3674,"press_kit")=0,"",_xlfn.MAXIFS(Documents!$E$2:$E$3674,Documents!$A$2:$A$3674,$A138,Documents!$C$2:$C$3674,"press_kit")),"")</f>
        <v>2026</v>
      </c>
      <c r="T138" s="0" t="n">
        <f aca="false">IFERROR(IF(_xlfn.MAXIFS(Documents!$E$2:$E$3674,Documents!$A$2:$A$3674,$A138,Documents!$C$2:$C$3674,"other")=0,"",_xlfn.MAXIFS(Documents!$E$2:$E$3674,Documents!$A$2:$A$3674,$A138,Documents!$C$2:$C$3674,"other")),"")</f>
        <v>2025</v>
      </c>
      <c r="U138" s="0" t="str">
        <f aca="false">IFERROR(IF(_xlfn.MAXIFS(Documents!$E$2:$E$3674,Documents!$A$2:$A$3674,$A138,Documents!$C$2:$C$3674,"obsolete")=0,"",_xlfn.MAXIFS(Documents!$E$2:$E$3674,Documents!$A$2:$A$3674,$A138,Documents!$C$2:$C$3674,"obsolete")),"")</f>
        <v/>
      </c>
      <c r="V138" s="0" t="n">
        <f aca="false">COUNTIFS(Documents!$A$2:$A$3674,$A138)</f>
        <v>73</v>
      </c>
      <c r="W138" s="0" t="n">
        <f aca="false">COUNTIFS(Documents!$A$2:$A$3674,$A138,Documents!$R$2:$R$3674,"current")</f>
        <v>41</v>
      </c>
      <c r="Y138" s="0" t="s">
        <v>47</v>
      </c>
    </row>
    <row r="139" customFormat="false" ht="15" hidden="false" customHeight="false" outlineLevel="0" collapsed="false">
      <c r="A139" s="0" t="n">
        <v>138</v>
      </c>
      <c r="B139" s="0" t="s">
        <v>197</v>
      </c>
      <c r="C139" s="0" t="s">
        <v>30</v>
      </c>
      <c r="D139" s="0" t="str">
        <f aca="false">IFERROR(IF(_xlfn.MAXIFS(Documents!$E$2:$E$3674,Documents!$A$2:$A$3674,$A139,Documents!$C$2:$C$3674,"factsheet")=0,"",_xlfn.MAXIFS(Documents!$E$2:$E$3674,Documents!$A$2:$A$3674,$A139,Documents!$C$2:$C$3674,"factsheet")),"")</f>
        <v/>
      </c>
      <c r="E139" s="0" t="str">
        <f aca="false">IFERROR(IF(_xlfn.MAXIFS(Documents!$E$2:$E$3674,Documents!$A$2:$A$3674,$A139,Documents!$C$2:$C$3674,"wedding")=0,"",_xlfn.MAXIFS(Documents!$E$2:$E$3674,Documents!$A$2:$A$3674,$A139,Documents!$C$2:$C$3674,"wedding")),"")</f>
        <v/>
      </c>
      <c r="F139" s="0" t="str">
        <f aca="false">IFERROR(IF(_xlfn.MAXIFS(Documents!$E$2:$E$3674,Documents!$A$2:$A$3674,$A139,Documents!$C$2:$C$3674,"events")=0,"",_xlfn.MAXIFS(Documents!$E$2:$E$3674,Documents!$A$2:$A$3674,$A139,Documents!$C$2:$C$3674,"events")),"")</f>
        <v/>
      </c>
      <c r="G139" s="0" t="n">
        <f aca="false">IFERROR(IF(_xlfn.MAXIFS(Documents!$E$2:$E$3674,Documents!$A$2:$A$3674,$A139,Documents!$C$2:$C$3674,"map")=0,"",_xlfn.MAXIFS(Documents!$E$2:$E$3674,Documents!$A$2:$A$3674,$A139,Documents!$C$2:$C$3674,"map")),"")</f>
        <v>2026</v>
      </c>
      <c r="H139" s="0" t="str">
        <f aca="false">IFERROR(IF(_xlfn.MAXIFS(Documents!$E$2:$E$3674,Documents!$A$2:$A$3674,$A139,Documents!$C$2:$C$3674,"dive_map")=0,"",_xlfn.MAXIFS(Documents!$E$2:$E$3674,Documents!$A$2:$A$3674,$A139,Documents!$C$2:$C$3674,"dive_map")),"")</f>
        <v/>
      </c>
      <c r="I139" s="0" t="str">
        <f aca="false">IFERROR(IF(_xlfn.MAXIFS(Documents!$E$2:$E$3674,Documents!$A$2:$A$3674,$A139,Documents!$C$2:$C$3674,"spa_menu")=0,"",_xlfn.MAXIFS(Documents!$E$2:$E$3674,Documents!$A$2:$A$3674,$A139,Documents!$C$2:$C$3674,"spa_menu")),"")</f>
        <v/>
      </c>
      <c r="J139" s="0" t="str">
        <f aca="false">IFERROR(IF(_xlfn.MAXIFS(Documents!$E$2:$E$3674,Documents!$A$2:$A$3674,$A139,Documents!$C$2:$C$3674,"dining_menu")=0,"",_xlfn.MAXIFS(Documents!$E$2:$E$3674,Documents!$A$2:$A$3674,$A139,Documents!$C$2:$C$3674,"dining_menu")),"")</f>
        <v/>
      </c>
      <c r="K139" s="0" t="str">
        <f aca="false">IFERROR(IF(_xlfn.MAXIFS(Documents!$E$2:$E$3674,Documents!$A$2:$A$3674,$A139,Documents!$C$2:$C$3674,"dive_prices")=0,"",_xlfn.MAXIFS(Documents!$E$2:$E$3674,Documents!$A$2:$A$3674,$A139,Documents!$C$2:$C$3674,"dive_prices")),"")</f>
        <v/>
      </c>
      <c r="L139" s="0" t="str">
        <f aca="false">IFERROR(IF(_xlfn.MAXIFS(Documents!$E$2:$E$3674,Documents!$A$2:$A$3674,$A139,Documents!$C$2:$C$3674,"excursions")=0,"",_xlfn.MAXIFS(Documents!$E$2:$E$3674,Documents!$A$2:$A$3674,$A139,Documents!$C$2:$C$3674,"excursions")),"")</f>
        <v/>
      </c>
      <c r="M139" s="0" t="str">
        <f aca="false">IFERROR(IF(_xlfn.MAXIFS(Documents!$E$2:$E$3674,Documents!$A$2:$A$3674,$A139,Documents!$C$2:$C$3674,"kids")=0,"",_xlfn.MAXIFS(Documents!$E$2:$E$3674,Documents!$A$2:$A$3674,$A139,Documents!$C$2:$C$3674,"kids")),"")</f>
        <v/>
      </c>
      <c r="N139" s="0" t="str">
        <f aca="false">IFERROR(IF(_xlfn.MAXIFS(Documents!$E$2:$E$3674,Documents!$A$2:$A$3674,$A139,Documents!$C$2:$C$3674,"villa_plans")=0,"",_xlfn.MAXIFS(Documents!$E$2:$E$3674,Documents!$A$2:$A$3674,$A139,Documents!$C$2:$C$3674,"villa_plans")),"")</f>
        <v/>
      </c>
      <c r="O139" s="0" t="str">
        <f aca="false">IFERROR(IF(_xlfn.MAXIFS(Documents!$E$2:$E$3674,Documents!$A$2:$A$3674,$A139,Documents!$C$2:$C$3674,"all_inclusive")=0,"",_xlfn.MAXIFS(Documents!$E$2:$E$3674,Documents!$A$2:$A$3674,$A139,Documents!$C$2:$C$3674,"all_inclusive")),"")</f>
        <v/>
      </c>
      <c r="P139" s="0" t="str">
        <f aca="false">IFERROR(IF(_xlfn.MAXIFS(Documents!$E$2:$E$3674,Documents!$A$2:$A$3674,$A139,Documents!$C$2:$C$3674,"sustainability")=0,"",_xlfn.MAXIFS(Documents!$E$2:$E$3674,Documents!$A$2:$A$3674,$A139,Documents!$C$2:$C$3674,"sustainability")),"")</f>
        <v/>
      </c>
      <c r="Q139" s="0" t="str">
        <f aca="false">IFERROR(IF(_xlfn.MAXIFS(Documents!$E$2:$E$3674,Documents!$A$2:$A$3674,$A139,Documents!$C$2:$C$3674,"calendar")=0,"",_xlfn.MAXIFS(Documents!$E$2:$E$3674,Documents!$A$2:$A$3674,$A139,Documents!$C$2:$C$3674,"calendar")),"")</f>
        <v/>
      </c>
      <c r="R139" s="0" t="n">
        <f aca="false">IFERROR(IF(_xlfn.MAXIFS(Documents!$E$2:$E$3674,Documents!$A$2:$A$3674,$A139,Documents!$C$2:$C$3674,"brochure")=0,"",_xlfn.MAXIFS(Documents!$E$2:$E$3674,Documents!$A$2:$A$3674,$A139,Documents!$C$2:$C$3674,"brochure")),"")</f>
        <v>2019</v>
      </c>
      <c r="S139" s="0" t="str">
        <f aca="false">IFERROR(IF(_xlfn.MAXIFS(Documents!$E$2:$E$3674,Documents!$A$2:$A$3674,$A139,Documents!$C$2:$C$3674,"press_kit")=0,"",_xlfn.MAXIFS(Documents!$E$2:$E$3674,Documents!$A$2:$A$3674,$A139,Documents!$C$2:$C$3674,"press_kit")),"")</f>
        <v/>
      </c>
      <c r="T139" s="0" t="str">
        <f aca="false">IFERROR(IF(_xlfn.MAXIFS(Documents!$E$2:$E$3674,Documents!$A$2:$A$3674,$A139,Documents!$C$2:$C$3674,"other")=0,"",_xlfn.MAXIFS(Documents!$E$2:$E$3674,Documents!$A$2:$A$3674,$A139,Documents!$C$2:$C$3674,"other")),"")</f>
        <v/>
      </c>
      <c r="U139" s="0" t="str">
        <f aca="false">IFERROR(IF(_xlfn.MAXIFS(Documents!$E$2:$E$3674,Documents!$A$2:$A$3674,$A139,Documents!$C$2:$C$3674,"obsolete")=0,"",_xlfn.MAXIFS(Documents!$E$2:$E$3674,Documents!$A$2:$A$3674,$A139,Documents!$C$2:$C$3674,"obsolete")),"")</f>
        <v/>
      </c>
      <c r="V139" s="0" t="n">
        <f aca="false">COUNTIFS(Documents!$A$2:$A$3674,$A139)</f>
        <v>3</v>
      </c>
      <c r="W139" s="0" t="n">
        <f aca="false">COUNTIFS(Documents!$A$2:$A$3674,$A139,Documents!$R$2:$R$3674,"current")</f>
        <v>1</v>
      </c>
      <c r="Y139" s="0" t="s">
        <v>28</v>
      </c>
    </row>
    <row r="140" customFormat="false" ht="15" hidden="false" customHeight="false" outlineLevel="0" collapsed="false">
      <c r="A140" s="0" t="n">
        <v>139</v>
      </c>
      <c r="B140" s="0" t="s">
        <v>198</v>
      </c>
      <c r="C140" s="0" t="s">
        <v>32</v>
      </c>
      <c r="D140" s="0" t="n">
        <f aca="false">IFERROR(IF(_xlfn.MAXIFS(Documents!$E$2:$E$3674,Documents!$A$2:$A$3674,$A140,Documents!$C$2:$C$3674,"factsheet")=0,"",_xlfn.MAXIFS(Documents!$E$2:$E$3674,Documents!$A$2:$A$3674,$A140,Documents!$C$2:$C$3674,"factsheet")),"")</f>
        <v>2019</v>
      </c>
      <c r="E140" s="0" t="n">
        <f aca="false">IFERROR(IF(_xlfn.MAXIFS(Documents!$E$2:$E$3674,Documents!$A$2:$A$3674,$A140,Documents!$C$2:$C$3674,"wedding")=0,"",_xlfn.MAXIFS(Documents!$E$2:$E$3674,Documents!$A$2:$A$3674,$A140,Documents!$C$2:$C$3674,"wedding")),"")</f>
        <v>2026</v>
      </c>
      <c r="F140" s="0" t="str">
        <f aca="false">IFERROR(IF(_xlfn.MAXIFS(Documents!$E$2:$E$3674,Documents!$A$2:$A$3674,$A140,Documents!$C$2:$C$3674,"events")=0,"",_xlfn.MAXIFS(Documents!$E$2:$E$3674,Documents!$A$2:$A$3674,$A140,Documents!$C$2:$C$3674,"events")),"")</f>
        <v/>
      </c>
      <c r="G140" s="0" t="n">
        <f aca="false">IFERROR(IF(_xlfn.MAXIFS(Documents!$E$2:$E$3674,Documents!$A$2:$A$3674,$A140,Documents!$C$2:$C$3674,"map")=0,"",_xlfn.MAXIFS(Documents!$E$2:$E$3674,Documents!$A$2:$A$3674,$A140,Documents!$C$2:$C$3674,"map")),"")</f>
        <v>2019</v>
      </c>
      <c r="H140" s="0" t="str">
        <f aca="false">IFERROR(IF(_xlfn.MAXIFS(Documents!$E$2:$E$3674,Documents!$A$2:$A$3674,$A140,Documents!$C$2:$C$3674,"dive_map")=0,"",_xlfn.MAXIFS(Documents!$E$2:$E$3674,Documents!$A$2:$A$3674,$A140,Documents!$C$2:$C$3674,"dive_map")),"")</f>
        <v/>
      </c>
      <c r="I140" s="0" t="n">
        <f aca="false">IFERROR(IF(_xlfn.MAXIFS(Documents!$E$2:$E$3674,Documents!$A$2:$A$3674,$A140,Documents!$C$2:$C$3674,"spa_menu")=0,"",_xlfn.MAXIFS(Documents!$E$2:$E$3674,Documents!$A$2:$A$3674,$A140,Documents!$C$2:$C$3674,"spa_menu")),"")</f>
        <v>2026</v>
      </c>
      <c r="J140" s="0" t="n">
        <f aca="false">IFERROR(IF(_xlfn.MAXIFS(Documents!$E$2:$E$3674,Documents!$A$2:$A$3674,$A140,Documents!$C$2:$C$3674,"dining_menu")=0,"",_xlfn.MAXIFS(Documents!$E$2:$E$3674,Documents!$A$2:$A$3674,$A140,Documents!$C$2:$C$3674,"dining_menu")),"")</f>
        <v>2026</v>
      </c>
      <c r="K140" s="0" t="n">
        <f aca="false">IFERROR(IF(_xlfn.MAXIFS(Documents!$E$2:$E$3674,Documents!$A$2:$A$3674,$A140,Documents!$C$2:$C$3674,"dive_prices")=0,"",_xlfn.MAXIFS(Documents!$E$2:$E$3674,Documents!$A$2:$A$3674,$A140,Documents!$C$2:$C$3674,"dive_prices")),"")</f>
        <v>2026</v>
      </c>
      <c r="L140" s="0" t="n">
        <f aca="false">IFERROR(IF(_xlfn.MAXIFS(Documents!$E$2:$E$3674,Documents!$A$2:$A$3674,$A140,Documents!$C$2:$C$3674,"excursions")=0,"",_xlfn.MAXIFS(Documents!$E$2:$E$3674,Documents!$A$2:$A$3674,$A140,Documents!$C$2:$C$3674,"excursions")),"")</f>
        <v>2026</v>
      </c>
      <c r="M140" s="0" t="n">
        <f aca="false">IFERROR(IF(_xlfn.MAXIFS(Documents!$E$2:$E$3674,Documents!$A$2:$A$3674,$A140,Documents!$C$2:$C$3674,"kids")=0,"",_xlfn.MAXIFS(Documents!$E$2:$E$3674,Documents!$A$2:$A$3674,$A140,Documents!$C$2:$C$3674,"kids")),"")</f>
        <v>2026</v>
      </c>
      <c r="N140" s="0" t="str">
        <f aca="false">IFERROR(IF(_xlfn.MAXIFS(Documents!$E$2:$E$3674,Documents!$A$2:$A$3674,$A140,Documents!$C$2:$C$3674,"villa_plans")=0,"",_xlfn.MAXIFS(Documents!$E$2:$E$3674,Documents!$A$2:$A$3674,$A140,Documents!$C$2:$C$3674,"villa_plans")),"")</f>
        <v/>
      </c>
      <c r="O140" s="0" t="n">
        <f aca="false">IFERROR(IF(_xlfn.MAXIFS(Documents!$E$2:$E$3674,Documents!$A$2:$A$3674,$A140,Documents!$C$2:$C$3674,"all_inclusive")=0,"",_xlfn.MAXIFS(Documents!$E$2:$E$3674,Documents!$A$2:$A$3674,$A140,Documents!$C$2:$C$3674,"all_inclusive")),"")</f>
        <v>2026</v>
      </c>
      <c r="P140" s="0" t="str">
        <f aca="false">IFERROR(IF(_xlfn.MAXIFS(Documents!$E$2:$E$3674,Documents!$A$2:$A$3674,$A140,Documents!$C$2:$C$3674,"sustainability")=0,"",_xlfn.MAXIFS(Documents!$E$2:$E$3674,Documents!$A$2:$A$3674,$A140,Documents!$C$2:$C$3674,"sustainability")),"")</f>
        <v/>
      </c>
      <c r="Q140" s="0" t="n">
        <f aca="false">IFERROR(IF(_xlfn.MAXIFS(Documents!$E$2:$E$3674,Documents!$A$2:$A$3674,$A140,Documents!$C$2:$C$3674,"calendar")=0,"",_xlfn.MAXIFS(Documents!$E$2:$E$3674,Documents!$A$2:$A$3674,$A140,Documents!$C$2:$C$3674,"calendar")),"")</f>
        <v>2026</v>
      </c>
      <c r="R140" s="0" t="n">
        <f aca="false">IFERROR(IF(_xlfn.MAXIFS(Documents!$E$2:$E$3674,Documents!$A$2:$A$3674,$A140,Documents!$C$2:$C$3674,"brochure")=0,"",_xlfn.MAXIFS(Documents!$E$2:$E$3674,Documents!$A$2:$A$3674,$A140,Documents!$C$2:$C$3674,"brochure")),"")</f>
        <v>2025</v>
      </c>
      <c r="S140" s="0" t="str">
        <f aca="false">IFERROR(IF(_xlfn.MAXIFS(Documents!$E$2:$E$3674,Documents!$A$2:$A$3674,$A140,Documents!$C$2:$C$3674,"press_kit")=0,"",_xlfn.MAXIFS(Documents!$E$2:$E$3674,Documents!$A$2:$A$3674,$A140,Documents!$C$2:$C$3674,"press_kit")),"")</f>
        <v/>
      </c>
      <c r="T140" s="0" t="str">
        <f aca="false">IFERROR(IF(_xlfn.MAXIFS(Documents!$E$2:$E$3674,Documents!$A$2:$A$3674,$A140,Documents!$C$2:$C$3674,"other")=0,"",_xlfn.MAXIFS(Documents!$E$2:$E$3674,Documents!$A$2:$A$3674,$A140,Documents!$C$2:$C$3674,"other")),"")</f>
        <v/>
      </c>
      <c r="U140" s="0" t="str">
        <f aca="false">IFERROR(IF(_xlfn.MAXIFS(Documents!$E$2:$E$3674,Documents!$A$2:$A$3674,$A140,Documents!$C$2:$C$3674,"obsolete")=0,"",_xlfn.MAXIFS(Documents!$E$2:$E$3674,Documents!$A$2:$A$3674,$A140,Documents!$C$2:$C$3674,"obsolete")),"")</f>
        <v/>
      </c>
      <c r="V140" s="0" t="n">
        <f aca="false">COUNTIFS(Documents!$A$2:$A$3674,$A140)</f>
        <v>36</v>
      </c>
      <c r="W140" s="0" t="n">
        <f aca="false">COUNTIFS(Documents!$A$2:$A$3674,$A140,Documents!$R$2:$R$3674,"current")</f>
        <v>28</v>
      </c>
      <c r="X140" s="0" t="str">
        <f aca="false">HYPERLINK("https://www.neoscapesmaldives.com/wp-content/uploads/KUDAFUSHI_FACTSHEET.pdf","2019_KUDAFUSHI_FACTSHEET.pdf")</f>
        <v>2019_KUDAFUSHI_FACTSHEET.pdf</v>
      </c>
      <c r="Y140" s="0" t="s">
        <v>34</v>
      </c>
    </row>
    <row r="141" customFormat="false" ht="15" hidden="false" customHeight="false" outlineLevel="0" collapsed="false">
      <c r="A141" s="0" t="n">
        <v>140</v>
      </c>
      <c r="B141" s="0" t="s">
        <v>199</v>
      </c>
      <c r="C141" s="0" t="s">
        <v>27</v>
      </c>
      <c r="D141" s="0" t="n">
        <f aca="false">IFERROR(IF(_xlfn.MAXIFS(Documents!$E$2:$E$3674,Documents!$A$2:$A$3674,$A141,Documents!$C$2:$C$3674,"factsheet")=0,"",_xlfn.MAXIFS(Documents!$E$2:$E$3674,Documents!$A$2:$A$3674,$A141,Documents!$C$2:$C$3674,"factsheet")),"")</f>
        <v>2025</v>
      </c>
      <c r="E141" s="0" t="str">
        <f aca="false">IFERROR(IF(_xlfn.MAXIFS(Documents!$E$2:$E$3674,Documents!$A$2:$A$3674,$A141,Documents!$C$2:$C$3674,"wedding")=0,"",_xlfn.MAXIFS(Documents!$E$2:$E$3674,Documents!$A$2:$A$3674,$A141,Documents!$C$2:$C$3674,"wedding")),"")</f>
        <v/>
      </c>
      <c r="F141" s="0" t="str">
        <f aca="false">IFERROR(IF(_xlfn.MAXIFS(Documents!$E$2:$E$3674,Documents!$A$2:$A$3674,$A141,Documents!$C$2:$C$3674,"events")=0,"",_xlfn.MAXIFS(Documents!$E$2:$E$3674,Documents!$A$2:$A$3674,$A141,Documents!$C$2:$C$3674,"events")),"")</f>
        <v/>
      </c>
      <c r="G141" s="0" t="n">
        <f aca="false">IFERROR(IF(_xlfn.MAXIFS(Documents!$E$2:$E$3674,Documents!$A$2:$A$3674,$A141,Documents!$C$2:$C$3674,"map")=0,"",_xlfn.MAXIFS(Documents!$E$2:$E$3674,Documents!$A$2:$A$3674,$A141,Documents!$C$2:$C$3674,"map")),"")</f>
        <v>2024</v>
      </c>
      <c r="H141" s="0" t="str">
        <f aca="false">IFERROR(IF(_xlfn.MAXIFS(Documents!$E$2:$E$3674,Documents!$A$2:$A$3674,$A141,Documents!$C$2:$C$3674,"dive_map")=0,"",_xlfn.MAXIFS(Documents!$E$2:$E$3674,Documents!$A$2:$A$3674,$A141,Documents!$C$2:$C$3674,"dive_map")),"")</f>
        <v/>
      </c>
      <c r="I141" s="0" t="str">
        <f aca="false">IFERROR(IF(_xlfn.MAXIFS(Documents!$E$2:$E$3674,Documents!$A$2:$A$3674,$A141,Documents!$C$2:$C$3674,"spa_menu")=0,"",_xlfn.MAXIFS(Documents!$E$2:$E$3674,Documents!$A$2:$A$3674,$A141,Documents!$C$2:$C$3674,"spa_menu")),"")</f>
        <v/>
      </c>
      <c r="J141" s="0" t="str">
        <f aca="false">IFERROR(IF(_xlfn.MAXIFS(Documents!$E$2:$E$3674,Documents!$A$2:$A$3674,$A141,Documents!$C$2:$C$3674,"dining_menu")=0,"",_xlfn.MAXIFS(Documents!$E$2:$E$3674,Documents!$A$2:$A$3674,$A141,Documents!$C$2:$C$3674,"dining_menu")),"")</f>
        <v/>
      </c>
      <c r="K141" s="0" t="str">
        <f aca="false">IFERROR(IF(_xlfn.MAXIFS(Documents!$E$2:$E$3674,Documents!$A$2:$A$3674,$A141,Documents!$C$2:$C$3674,"dive_prices")=0,"",_xlfn.MAXIFS(Documents!$E$2:$E$3674,Documents!$A$2:$A$3674,$A141,Documents!$C$2:$C$3674,"dive_prices")),"")</f>
        <v/>
      </c>
      <c r="L141" s="0" t="str">
        <f aca="false">IFERROR(IF(_xlfn.MAXIFS(Documents!$E$2:$E$3674,Documents!$A$2:$A$3674,$A141,Documents!$C$2:$C$3674,"excursions")=0,"",_xlfn.MAXIFS(Documents!$E$2:$E$3674,Documents!$A$2:$A$3674,$A141,Documents!$C$2:$C$3674,"excursions")),"")</f>
        <v/>
      </c>
      <c r="M141" s="0" t="str">
        <f aca="false">IFERROR(IF(_xlfn.MAXIFS(Documents!$E$2:$E$3674,Documents!$A$2:$A$3674,$A141,Documents!$C$2:$C$3674,"kids")=0,"",_xlfn.MAXIFS(Documents!$E$2:$E$3674,Documents!$A$2:$A$3674,$A141,Documents!$C$2:$C$3674,"kids")),"")</f>
        <v/>
      </c>
      <c r="N141" s="0" t="str">
        <f aca="false">IFERROR(IF(_xlfn.MAXIFS(Documents!$E$2:$E$3674,Documents!$A$2:$A$3674,$A141,Documents!$C$2:$C$3674,"villa_plans")=0,"",_xlfn.MAXIFS(Documents!$E$2:$E$3674,Documents!$A$2:$A$3674,$A141,Documents!$C$2:$C$3674,"villa_plans")),"")</f>
        <v/>
      </c>
      <c r="O141" s="0" t="str">
        <f aca="false">IFERROR(IF(_xlfn.MAXIFS(Documents!$E$2:$E$3674,Documents!$A$2:$A$3674,$A141,Documents!$C$2:$C$3674,"all_inclusive")=0,"",_xlfn.MAXIFS(Documents!$E$2:$E$3674,Documents!$A$2:$A$3674,$A141,Documents!$C$2:$C$3674,"all_inclusive")),"")</f>
        <v/>
      </c>
      <c r="P141" s="0" t="str">
        <f aca="false">IFERROR(IF(_xlfn.MAXIFS(Documents!$E$2:$E$3674,Documents!$A$2:$A$3674,$A141,Documents!$C$2:$C$3674,"sustainability")=0,"",_xlfn.MAXIFS(Documents!$E$2:$E$3674,Documents!$A$2:$A$3674,$A141,Documents!$C$2:$C$3674,"sustainability")),"")</f>
        <v/>
      </c>
      <c r="Q141" s="0" t="str">
        <f aca="false">IFERROR(IF(_xlfn.MAXIFS(Documents!$E$2:$E$3674,Documents!$A$2:$A$3674,$A141,Documents!$C$2:$C$3674,"calendar")=0,"",_xlfn.MAXIFS(Documents!$E$2:$E$3674,Documents!$A$2:$A$3674,$A141,Documents!$C$2:$C$3674,"calendar")),"")</f>
        <v/>
      </c>
      <c r="R141" s="0" t="str">
        <f aca="false">IFERROR(IF(_xlfn.MAXIFS(Documents!$E$2:$E$3674,Documents!$A$2:$A$3674,$A141,Documents!$C$2:$C$3674,"brochure")=0,"",_xlfn.MAXIFS(Documents!$E$2:$E$3674,Documents!$A$2:$A$3674,$A141,Documents!$C$2:$C$3674,"brochure")),"")</f>
        <v/>
      </c>
      <c r="S141" s="0" t="str">
        <f aca="false">IFERROR(IF(_xlfn.MAXIFS(Documents!$E$2:$E$3674,Documents!$A$2:$A$3674,$A141,Documents!$C$2:$C$3674,"press_kit")=0,"",_xlfn.MAXIFS(Documents!$E$2:$E$3674,Documents!$A$2:$A$3674,$A141,Documents!$C$2:$C$3674,"press_kit")),"")</f>
        <v/>
      </c>
      <c r="T141" s="0" t="str">
        <f aca="false">IFERROR(IF(_xlfn.MAXIFS(Documents!$E$2:$E$3674,Documents!$A$2:$A$3674,$A141,Documents!$C$2:$C$3674,"other")=0,"",_xlfn.MAXIFS(Documents!$E$2:$E$3674,Documents!$A$2:$A$3674,$A141,Documents!$C$2:$C$3674,"other")),"")</f>
        <v/>
      </c>
      <c r="U141" s="0" t="str">
        <f aca="false">IFERROR(IF(_xlfn.MAXIFS(Documents!$E$2:$E$3674,Documents!$A$2:$A$3674,$A141,Documents!$C$2:$C$3674,"obsolete")=0,"",_xlfn.MAXIFS(Documents!$E$2:$E$3674,Documents!$A$2:$A$3674,$A141,Documents!$C$2:$C$3674,"obsolete")),"")</f>
        <v/>
      </c>
      <c r="V141" s="0" t="n">
        <f aca="false">COUNTIFS(Documents!$A$2:$A$3674,$A141)</f>
        <v>4</v>
      </c>
      <c r="W141" s="0" t="n">
        <f aca="false">COUNTIFS(Documents!$A$2:$A$3674,$A141,Documents!$R$2:$R$3674,"current")</f>
        <v>1</v>
      </c>
      <c r="X141" s="0" t="str">
        <f aca="false">HYPERLINK("https://www.neoscapesmaldives.com/wp-content/uploads/STMV_Factsheet__Eng-.pdf","2025_STMV_Factsheet__Eng-.pdf")</f>
        <v>2025_STMV_Factsheet__Eng-.pdf</v>
      </c>
      <c r="Y141" s="0" t="s">
        <v>36</v>
      </c>
    </row>
    <row r="142" customFormat="false" ht="15" hidden="false" customHeight="false" outlineLevel="0" collapsed="false">
      <c r="A142" s="0" t="n">
        <v>141</v>
      </c>
      <c r="B142" s="0" t="s">
        <v>200</v>
      </c>
      <c r="C142" s="0" t="s">
        <v>32</v>
      </c>
      <c r="D142" s="0" t="n">
        <f aca="false">IFERROR(IF(_xlfn.MAXIFS(Documents!$E$2:$E$3674,Documents!$A$2:$A$3674,$A142,Documents!$C$2:$C$3674,"factsheet")=0,"",_xlfn.MAXIFS(Documents!$E$2:$E$3674,Documents!$A$2:$A$3674,$A142,Documents!$C$2:$C$3674,"factsheet")),"")</f>
        <v>2023</v>
      </c>
      <c r="E142" s="0" t="str">
        <f aca="false">IFERROR(IF(_xlfn.MAXIFS(Documents!$E$2:$E$3674,Documents!$A$2:$A$3674,$A142,Documents!$C$2:$C$3674,"wedding")=0,"",_xlfn.MAXIFS(Documents!$E$2:$E$3674,Documents!$A$2:$A$3674,$A142,Documents!$C$2:$C$3674,"wedding")),"")</f>
        <v/>
      </c>
      <c r="F142" s="0" t="str">
        <f aca="false">IFERROR(IF(_xlfn.MAXIFS(Documents!$E$2:$E$3674,Documents!$A$2:$A$3674,$A142,Documents!$C$2:$C$3674,"events")=0,"",_xlfn.MAXIFS(Documents!$E$2:$E$3674,Documents!$A$2:$A$3674,$A142,Documents!$C$2:$C$3674,"events")),"")</f>
        <v/>
      </c>
      <c r="G142" s="0" t="n">
        <f aca="false">IFERROR(IF(_xlfn.MAXIFS(Documents!$E$2:$E$3674,Documents!$A$2:$A$3674,$A142,Documents!$C$2:$C$3674,"map")=0,"",_xlfn.MAXIFS(Documents!$E$2:$E$3674,Documents!$A$2:$A$3674,$A142,Documents!$C$2:$C$3674,"map")),"")</f>
        <v>2019</v>
      </c>
      <c r="H142" s="0" t="str">
        <f aca="false">IFERROR(IF(_xlfn.MAXIFS(Documents!$E$2:$E$3674,Documents!$A$2:$A$3674,$A142,Documents!$C$2:$C$3674,"dive_map")=0,"",_xlfn.MAXIFS(Documents!$E$2:$E$3674,Documents!$A$2:$A$3674,$A142,Documents!$C$2:$C$3674,"dive_map")),"")</f>
        <v/>
      </c>
      <c r="I142" s="0" t="n">
        <f aca="false">IFERROR(IF(_xlfn.MAXIFS(Documents!$E$2:$E$3674,Documents!$A$2:$A$3674,$A142,Documents!$C$2:$C$3674,"spa_menu")=0,"",_xlfn.MAXIFS(Documents!$E$2:$E$3674,Documents!$A$2:$A$3674,$A142,Documents!$C$2:$C$3674,"spa_menu")),"")</f>
        <v>2025</v>
      </c>
      <c r="J142" s="0" t="n">
        <f aca="false">IFERROR(IF(_xlfn.MAXIFS(Documents!$E$2:$E$3674,Documents!$A$2:$A$3674,$A142,Documents!$C$2:$C$3674,"dining_menu")=0,"",_xlfn.MAXIFS(Documents!$E$2:$E$3674,Documents!$A$2:$A$3674,$A142,Documents!$C$2:$C$3674,"dining_menu")),"")</f>
        <v>2026</v>
      </c>
      <c r="K142" s="0" t="str">
        <f aca="false">IFERROR(IF(_xlfn.MAXIFS(Documents!$E$2:$E$3674,Documents!$A$2:$A$3674,$A142,Documents!$C$2:$C$3674,"dive_prices")=0,"",_xlfn.MAXIFS(Documents!$E$2:$E$3674,Documents!$A$2:$A$3674,$A142,Documents!$C$2:$C$3674,"dive_prices")),"")</f>
        <v/>
      </c>
      <c r="L142" s="0" t="str">
        <f aca="false">IFERROR(IF(_xlfn.MAXIFS(Documents!$E$2:$E$3674,Documents!$A$2:$A$3674,$A142,Documents!$C$2:$C$3674,"excursions")=0,"",_xlfn.MAXIFS(Documents!$E$2:$E$3674,Documents!$A$2:$A$3674,$A142,Documents!$C$2:$C$3674,"excursions")),"")</f>
        <v/>
      </c>
      <c r="M142" s="0" t="n">
        <f aca="false">IFERROR(IF(_xlfn.MAXIFS(Documents!$E$2:$E$3674,Documents!$A$2:$A$3674,$A142,Documents!$C$2:$C$3674,"kids")=0,"",_xlfn.MAXIFS(Documents!$E$2:$E$3674,Documents!$A$2:$A$3674,$A142,Documents!$C$2:$C$3674,"kids")),"")</f>
        <v>2026</v>
      </c>
      <c r="N142" s="0" t="n">
        <f aca="false">IFERROR(IF(_xlfn.MAXIFS(Documents!$E$2:$E$3674,Documents!$A$2:$A$3674,$A142,Documents!$C$2:$C$3674,"villa_plans")=0,"",_xlfn.MAXIFS(Documents!$E$2:$E$3674,Documents!$A$2:$A$3674,$A142,Documents!$C$2:$C$3674,"villa_plans")),"")</f>
        <v>2026</v>
      </c>
      <c r="O142" s="0" t="str">
        <f aca="false">IFERROR(IF(_xlfn.MAXIFS(Documents!$E$2:$E$3674,Documents!$A$2:$A$3674,$A142,Documents!$C$2:$C$3674,"all_inclusive")=0,"",_xlfn.MAXIFS(Documents!$E$2:$E$3674,Documents!$A$2:$A$3674,$A142,Documents!$C$2:$C$3674,"all_inclusive")),"")</f>
        <v/>
      </c>
      <c r="P142" s="0" t="n">
        <f aca="false">IFERROR(IF(_xlfn.MAXIFS(Documents!$E$2:$E$3674,Documents!$A$2:$A$3674,$A142,Documents!$C$2:$C$3674,"sustainability")=0,"",_xlfn.MAXIFS(Documents!$E$2:$E$3674,Documents!$A$2:$A$3674,$A142,Documents!$C$2:$C$3674,"sustainability")),"")</f>
        <v>2025</v>
      </c>
      <c r="Q142" s="0" t="n">
        <f aca="false">IFERROR(IF(_xlfn.MAXIFS(Documents!$E$2:$E$3674,Documents!$A$2:$A$3674,$A142,Documents!$C$2:$C$3674,"calendar")=0,"",_xlfn.MAXIFS(Documents!$E$2:$E$3674,Documents!$A$2:$A$3674,$A142,Documents!$C$2:$C$3674,"calendar")),"")</f>
        <v>2026</v>
      </c>
      <c r="R142" s="0" t="str">
        <f aca="false">IFERROR(IF(_xlfn.MAXIFS(Documents!$E$2:$E$3674,Documents!$A$2:$A$3674,$A142,Documents!$C$2:$C$3674,"brochure")=0,"",_xlfn.MAXIFS(Documents!$E$2:$E$3674,Documents!$A$2:$A$3674,$A142,Documents!$C$2:$C$3674,"brochure")),"")</f>
        <v/>
      </c>
      <c r="S142" s="0" t="str">
        <f aca="false">IFERROR(IF(_xlfn.MAXIFS(Documents!$E$2:$E$3674,Documents!$A$2:$A$3674,$A142,Documents!$C$2:$C$3674,"press_kit")=0,"",_xlfn.MAXIFS(Documents!$E$2:$E$3674,Documents!$A$2:$A$3674,$A142,Documents!$C$2:$C$3674,"press_kit")),"")</f>
        <v/>
      </c>
      <c r="T142" s="0" t="str">
        <f aca="false">IFERROR(IF(_xlfn.MAXIFS(Documents!$E$2:$E$3674,Documents!$A$2:$A$3674,$A142,Documents!$C$2:$C$3674,"other")=0,"",_xlfn.MAXIFS(Documents!$E$2:$E$3674,Documents!$A$2:$A$3674,$A142,Documents!$C$2:$C$3674,"other")),"")</f>
        <v/>
      </c>
      <c r="U142" s="0" t="str">
        <f aca="false">IFERROR(IF(_xlfn.MAXIFS(Documents!$E$2:$E$3674,Documents!$A$2:$A$3674,$A142,Documents!$C$2:$C$3674,"obsolete")=0,"",_xlfn.MAXIFS(Documents!$E$2:$E$3674,Documents!$A$2:$A$3674,$A142,Documents!$C$2:$C$3674,"obsolete")),"")</f>
        <v/>
      </c>
      <c r="V142" s="0" t="n">
        <f aca="false">COUNTIFS(Documents!$A$2:$A$3674,$A142)</f>
        <v>42</v>
      </c>
      <c r="W142" s="0" t="n">
        <f aca="false">COUNTIFS(Documents!$A$2:$A$3674,$A142,Documents!$R$2:$R$3674,"current")</f>
        <v>19</v>
      </c>
      <c r="X142" s="0" t="str">
        <f aca="false">HYPERLINK("https://neoscapesmaldives.com/wp-content/uploads/11747_Soneva-Fushi-Factsheet-2019.pdf","2019_11747_Soneva-Fushi-Factsheet-2019.p")</f>
        <v>2019_11747_Soneva-Fushi-Factsheet-2019.p</v>
      </c>
      <c r="Y142" s="0" t="s">
        <v>36</v>
      </c>
    </row>
    <row r="143" customFormat="false" ht="15" hidden="false" customHeight="false" outlineLevel="0" collapsed="false">
      <c r="A143" s="0" t="n">
        <v>142</v>
      </c>
      <c r="B143" s="0" t="s">
        <v>201</v>
      </c>
      <c r="C143" s="0" t="s">
        <v>32</v>
      </c>
      <c r="D143" s="0" t="str">
        <f aca="false">IFERROR(IF(_xlfn.MAXIFS(Documents!$E$2:$E$3674,Documents!$A$2:$A$3674,$A143,Documents!$C$2:$C$3674,"factsheet")=0,"",_xlfn.MAXIFS(Documents!$E$2:$E$3674,Documents!$A$2:$A$3674,$A143,Documents!$C$2:$C$3674,"factsheet")),"")</f>
        <v/>
      </c>
      <c r="E143" s="0" t="str">
        <f aca="false">IFERROR(IF(_xlfn.MAXIFS(Documents!$E$2:$E$3674,Documents!$A$2:$A$3674,$A143,Documents!$C$2:$C$3674,"wedding")=0,"",_xlfn.MAXIFS(Documents!$E$2:$E$3674,Documents!$A$2:$A$3674,$A143,Documents!$C$2:$C$3674,"wedding")),"")</f>
        <v/>
      </c>
      <c r="F143" s="0" t="str">
        <f aca="false">IFERROR(IF(_xlfn.MAXIFS(Documents!$E$2:$E$3674,Documents!$A$2:$A$3674,$A143,Documents!$C$2:$C$3674,"events")=0,"",_xlfn.MAXIFS(Documents!$E$2:$E$3674,Documents!$A$2:$A$3674,$A143,Documents!$C$2:$C$3674,"events")),"")</f>
        <v/>
      </c>
      <c r="G143" s="0" t="str">
        <f aca="false">IFERROR(IF(_xlfn.MAXIFS(Documents!$E$2:$E$3674,Documents!$A$2:$A$3674,$A143,Documents!$C$2:$C$3674,"map")=0,"",_xlfn.MAXIFS(Documents!$E$2:$E$3674,Documents!$A$2:$A$3674,$A143,Documents!$C$2:$C$3674,"map")),"")</f>
        <v/>
      </c>
      <c r="H143" s="0" t="str">
        <f aca="false">IFERROR(IF(_xlfn.MAXIFS(Documents!$E$2:$E$3674,Documents!$A$2:$A$3674,$A143,Documents!$C$2:$C$3674,"dive_map")=0,"",_xlfn.MAXIFS(Documents!$E$2:$E$3674,Documents!$A$2:$A$3674,$A143,Documents!$C$2:$C$3674,"dive_map")),"")</f>
        <v/>
      </c>
      <c r="I143" s="0" t="str">
        <f aca="false">IFERROR(IF(_xlfn.MAXIFS(Documents!$E$2:$E$3674,Documents!$A$2:$A$3674,$A143,Documents!$C$2:$C$3674,"spa_menu")=0,"",_xlfn.MAXIFS(Documents!$E$2:$E$3674,Documents!$A$2:$A$3674,$A143,Documents!$C$2:$C$3674,"spa_menu")),"")</f>
        <v/>
      </c>
      <c r="J143" s="0" t="str">
        <f aca="false">IFERROR(IF(_xlfn.MAXIFS(Documents!$E$2:$E$3674,Documents!$A$2:$A$3674,$A143,Documents!$C$2:$C$3674,"dining_menu")=0,"",_xlfn.MAXIFS(Documents!$E$2:$E$3674,Documents!$A$2:$A$3674,$A143,Documents!$C$2:$C$3674,"dining_menu")),"")</f>
        <v/>
      </c>
      <c r="K143" s="0" t="n">
        <f aca="false">IFERROR(IF(_xlfn.MAXIFS(Documents!$E$2:$E$3674,Documents!$A$2:$A$3674,$A143,Documents!$C$2:$C$3674,"dive_prices")=0,"",_xlfn.MAXIFS(Documents!$E$2:$E$3674,Documents!$A$2:$A$3674,$A143,Documents!$C$2:$C$3674,"dive_prices")),"")</f>
        <v>2018</v>
      </c>
      <c r="L143" s="0" t="str">
        <f aca="false">IFERROR(IF(_xlfn.MAXIFS(Documents!$E$2:$E$3674,Documents!$A$2:$A$3674,$A143,Documents!$C$2:$C$3674,"excursions")=0,"",_xlfn.MAXIFS(Documents!$E$2:$E$3674,Documents!$A$2:$A$3674,$A143,Documents!$C$2:$C$3674,"excursions")),"")</f>
        <v/>
      </c>
      <c r="M143" s="0" t="str">
        <f aca="false">IFERROR(IF(_xlfn.MAXIFS(Documents!$E$2:$E$3674,Documents!$A$2:$A$3674,$A143,Documents!$C$2:$C$3674,"kids")=0,"",_xlfn.MAXIFS(Documents!$E$2:$E$3674,Documents!$A$2:$A$3674,$A143,Documents!$C$2:$C$3674,"kids")),"")</f>
        <v/>
      </c>
      <c r="N143" s="0" t="str">
        <f aca="false">IFERROR(IF(_xlfn.MAXIFS(Documents!$E$2:$E$3674,Documents!$A$2:$A$3674,$A143,Documents!$C$2:$C$3674,"villa_plans")=0,"",_xlfn.MAXIFS(Documents!$E$2:$E$3674,Documents!$A$2:$A$3674,$A143,Documents!$C$2:$C$3674,"villa_plans")),"")</f>
        <v/>
      </c>
      <c r="O143" s="0" t="str">
        <f aca="false">IFERROR(IF(_xlfn.MAXIFS(Documents!$E$2:$E$3674,Documents!$A$2:$A$3674,$A143,Documents!$C$2:$C$3674,"all_inclusive")=0,"",_xlfn.MAXIFS(Documents!$E$2:$E$3674,Documents!$A$2:$A$3674,$A143,Documents!$C$2:$C$3674,"all_inclusive")),"")</f>
        <v/>
      </c>
      <c r="P143" s="0" t="str">
        <f aca="false">IFERROR(IF(_xlfn.MAXIFS(Documents!$E$2:$E$3674,Documents!$A$2:$A$3674,$A143,Documents!$C$2:$C$3674,"sustainability")=0,"",_xlfn.MAXIFS(Documents!$E$2:$E$3674,Documents!$A$2:$A$3674,$A143,Documents!$C$2:$C$3674,"sustainability")),"")</f>
        <v/>
      </c>
      <c r="Q143" s="0" t="str">
        <f aca="false">IFERROR(IF(_xlfn.MAXIFS(Documents!$E$2:$E$3674,Documents!$A$2:$A$3674,$A143,Documents!$C$2:$C$3674,"calendar")=0,"",_xlfn.MAXIFS(Documents!$E$2:$E$3674,Documents!$A$2:$A$3674,$A143,Documents!$C$2:$C$3674,"calendar")),"")</f>
        <v/>
      </c>
      <c r="R143" s="0" t="str">
        <f aca="false">IFERROR(IF(_xlfn.MAXIFS(Documents!$E$2:$E$3674,Documents!$A$2:$A$3674,$A143,Documents!$C$2:$C$3674,"brochure")=0,"",_xlfn.MAXIFS(Documents!$E$2:$E$3674,Documents!$A$2:$A$3674,$A143,Documents!$C$2:$C$3674,"brochure")),"")</f>
        <v/>
      </c>
      <c r="S143" s="0" t="str">
        <f aca="false">IFERROR(IF(_xlfn.MAXIFS(Documents!$E$2:$E$3674,Documents!$A$2:$A$3674,$A143,Documents!$C$2:$C$3674,"press_kit")=0,"",_xlfn.MAXIFS(Documents!$E$2:$E$3674,Documents!$A$2:$A$3674,$A143,Documents!$C$2:$C$3674,"press_kit")),"")</f>
        <v/>
      </c>
      <c r="T143" s="0" t="str">
        <f aca="false">IFERROR(IF(_xlfn.MAXIFS(Documents!$E$2:$E$3674,Documents!$A$2:$A$3674,$A143,Documents!$C$2:$C$3674,"other")=0,"",_xlfn.MAXIFS(Documents!$E$2:$E$3674,Documents!$A$2:$A$3674,$A143,Documents!$C$2:$C$3674,"other")),"")</f>
        <v/>
      </c>
      <c r="U143" s="0" t="str">
        <f aca="false">IFERROR(IF(_xlfn.MAXIFS(Documents!$E$2:$E$3674,Documents!$A$2:$A$3674,$A143,Documents!$C$2:$C$3674,"obsolete")=0,"",_xlfn.MAXIFS(Documents!$E$2:$E$3674,Documents!$A$2:$A$3674,$A143,Documents!$C$2:$C$3674,"obsolete")),"")</f>
        <v/>
      </c>
      <c r="V143" s="0" t="n">
        <f aca="false">COUNTIFS(Documents!$A$2:$A$3674,$A143)</f>
        <v>1</v>
      </c>
      <c r="W143" s="0" t="n">
        <f aca="false">COUNTIFS(Documents!$A$2:$A$3674,$A143,Documents!$R$2:$R$3674,"current")</f>
        <v>0</v>
      </c>
      <c r="Y143" s="0" t="s">
        <v>28</v>
      </c>
    </row>
    <row r="144" customFormat="false" ht="15" hidden="false" customHeight="false" outlineLevel="0" collapsed="false">
      <c r="A144" s="0" t="n">
        <v>143</v>
      </c>
      <c r="B144" s="0" t="s">
        <v>202</v>
      </c>
      <c r="C144" s="0" t="s">
        <v>32</v>
      </c>
      <c r="D144" s="0" t="n">
        <f aca="false">IFERROR(IF(_xlfn.MAXIFS(Documents!$E$2:$E$3674,Documents!$A$2:$A$3674,$A144,Documents!$C$2:$C$3674,"factsheet")=0,"",_xlfn.MAXIFS(Documents!$E$2:$E$3674,Documents!$A$2:$A$3674,$A144,Documents!$C$2:$C$3674,"factsheet")),"")</f>
        <v>2019</v>
      </c>
      <c r="E144" s="0" t="str">
        <f aca="false">IFERROR(IF(_xlfn.MAXIFS(Documents!$E$2:$E$3674,Documents!$A$2:$A$3674,$A144,Documents!$C$2:$C$3674,"wedding")=0,"",_xlfn.MAXIFS(Documents!$E$2:$E$3674,Documents!$A$2:$A$3674,$A144,Documents!$C$2:$C$3674,"wedding")),"")</f>
        <v/>
      </c>
      <c r="F144" s="0" t="str">
        <f aca="false">IFERROR(IF(_xlfn.MAXIFS(Documents!$E$2:$E$3674,Documents!$A$2:$A$3674,$A144,Documents!$C$2:$C$3674,"events")=0,"",_xlfn.MAXIFS(Documents!$E$2:$E$3674,Documents!$A$2:$A$3674,$A144,Documents!$C$2:$C$3674,"events")),"")</f>
        <v/>
      </c>
      <c r="G144" s="0" t="n">
        <f aca="false">IFERROR(IF(_xlfn.MAXIFS(Documents!$E$2:$E$3674,Documents!$A$2:$A$3674,$A144,Documents!$C$2:$C$3674,"map")=0,"",_xlfn.MAXIFS(Documents!$E$2:$E$3674,Documents!$A$2:$A$3674,$A144,Documents!$C$2:$C$3674,"map")),"")</f>
        <v>2026</v>
      </c>
      <c r="H144" s="0" t="str">
        <f aca="false">IFERROR(IF(_xlfn.MAXIFS(Documents!$E$2:$E$3674,Documents!$A$2:$A$3674,$A144,Documents!$C$2:$C$3674,"dive_map")=0,"",_xlfn.MAXIFS(Documents!$E$2:$E$3674,Documents!$A$2:$A$3674,$A144,Documents!$C$2:$C$3674,"dive_map")),"")</f>
        <v/>
      </c>
      <c r="I144" s="0" t="str">
        <f aca="false">IFERROR(IF(_xlfn.MAXIFS(Documents!$E$2:$E$3674,Documents!$A$2:$A$3674,$A144,Documents!$C$2:$C$3674,"spa_menu")=0,"",_xlfn.MAXIFS(Documents!$E$2:$E$3674,Documents!$A$2:$A$3674,$A144,Documents!$C$2:$C$3674,"spa_menu")),"")</f>
        <v/>
      </c>
      <c r="J144" s="0" t="str">
        <f aca="false">IFERROR(IF(_xlfn.MAXIFS(Documents!$E$2:$E$3674,Documents!$A$2:$A$3674,$A144,Documents!$C$2:$C$3674,"dining_menu")=0,"",_xlfn.MAXIFS(Documents!$E$2:$E$3674,Documents!$A$2:$A$3674,$A144,Documents!$C$2:$C$3674,"dining_menu")),"")</f>
        <v/>
      </c>
      <c r="K144" s="0" t="n">
        <f aca="false">IFERROR(IF(_xlfn.MAXIFS(Documents!$E$2:$E$3674,Documents!$A$2:$A$3674,$A144,Documents!$C$2:$C$3674,"dive_prices")=0,"",_xlfn.MAXIFS(Documents!$E$2:$E$3674,Documents!$A$2:$A$3674,$A144,Documents!$C$2:$C$3674,"dive_prices")),"")</f>
        <v>2024</v>
      </c>
      <c r="L144" s="0" t="n">
        <f aca="false">IFERROR(IF(_xlfn.MAXIFS(Documents!$E$2:$E$3674,Documents!$A$2:$A$3674,$A144,Documents!$C$2:$C$3674,"excursions")=0,"",_xlfn.MAXIFS(Documents!$E$2:$E$3674,Documents!$A$2:$A$3674,$A144,Documents!$C$2:$C$3674,"excursions")),"")</f>
        <v>2025</v>
      </c>
      <c r="M144" s="0" t="str">
        <f aca="false">IFERROR(IF(_xlfn.MAXIFS(Documents!$E$2:$E$3674,Documents!$A$2:$A$3674,$A144,Documents!$C$2:$C$3674,"kids")=0,"",_xlfn.MAXIFS(Documents!$E$2:$E$3674,Documents!$A$2:$A$3674,$A144,Documents!$C$2:$C$3674,"kids")),"")</f>
        <v/>
      </c>
      <c r="N144" s="0" t="n">
        <f aca="false">IFERROR(IF(_xlfn.MAXIFS(Documents!$E$2:$E$3674,Documents!$A$2:$A$3674,$A144,Documents!$C$2:$C$3674,"villa_plans")=0,"",_xlfn.MAXIFS(Documents!$E$2:$E$3674,Documents!$A$2:$A$3674,$A144,Documents!$C$2:$C$3674,"villa_plans")),"")</f>
        <v>2026</v>
      </c>
      <c r="O144" s="0" t="str">
        <f aca="false">IFERROR(IF(_xlfn.MAXIFS(Documents!$E$2:$E$3674,Documents!$A$2:$A$3674,$A144,Documents!$C$2:$C$3674,"all_inclusive")=0,"",_xlfn.MAXIFS(Documents!$E$2:$E$3674,Documents!$A$2:$A$3674,$A144,Documents!$C$2:$C$3674,"all_inclusive")),"")</f>
        <v/>
      </c>
      <c r="P144" s="0" t="str">
        <f aca="false">IFERROR(IF(_xlfn.MAXIFS(Documents!$E$2:$E$3674,Documents!$A$2:$A$3674,$A144,Documents!$C$2:$C$3674,"sustainability")=0,"",_xlfn.MAXIFS(Documents!$E$2:$E$3674,Documents!$A$2:$A$3674,$A144,Documents!$C$2:$C$3674,"sustainability")),"")</f>
        <v/>
      </c>
      <c r="Q144" s="0" t="n">
        <f aca="false">IFERROR(IF(_xlfn.MAXIFS(Documents!$E$2:$E$3674,Documents!$A$2:$A$3674,$A144,Documents!$C$2:$C$3674,"calendar")=0,"",_xlfn.MAXIFS(Documents!$E$2:$E$3674,Documents!$A$2:$A$3674,$A144,Documents!$C$2:$C$3674,"calendar")),"")</f>
        <v>2026</v>
      </c>
      <c r="R144" s="0" t="str">
        <f aca="false">IFERROR(IF(_xlfn.MAXIFS(Documents!$E$2:$E$3674,Documents!$A$2:$A$3674,$A144,Documents!$C$2:$C$3674,"brochure")=0,"",_xlfn.MAXIFS(Documents!$E$2:$E$3674,Documents!$A$2:$A$3674,$A144,Documents!$C$2:$C$3674,"brochure")),"")</f>
        <v/>
      </c>
      <c r="S144" s="0" t="str">
        <f aca="false">IFERROR(IF(_xlfn.MAXIFS(Documents!$E$2:$E$3674,Documents!$A$2:$A$3674,$A144,Documents!$C$2:$C$3674,"press_kit")=0,"",_xlfn.MAXIFS(Documents!$E$2:$E$3674,Documents!$A$2:$A$3674,$A144,Documents!$C$2:$C$3674,"press_kit")),"")</f>
        <v/>
      </c>
      <c r="T144" s="0" t="str">
        <f aca="false">IFERROR(IF(_xlfn.MAXIFS(Documents!$E$2:$E$3674,Documents!$A$2:$A$3674,$A144,Documents!$C$2:$C$3674,"other")=0,"",_xlfn.MAXIFS(Documents!$E$2:$E$3674,Documents!$A$2:$A$3674,$A144,Documents!$C$2:$C$3674,"other")),"")</f>
        <v/>
      </c>
      <c r="U144" s="0" t="str">
        <f aca="false">IFERROR(IF(_xlfn.MAXIFS(Documents!$E$2:$E$3674,Documents!$A$2:$A$3674,$A144,Documents!$C$2:$C$3674,"obsolete")=0,"",_xlfn.MAXIFS(Documents!$E$2:$E$3674,Documents!$A$2:$A$3674,$A144,Documents!$C$2:$C$3674,"obsolete")),"")</f>
        <v/>
      </c>
      <c r="V144" s="0" t="n">
        <f aca="false">COUNTIFS(Documents!$A$2:$A$3674,$A144)</f>
        <v>21</v>
      </c>
      <c r="W144" s="0" t="n">
        <f aca="false">COUNTIFS(Documents!$A$2:$A$3674,$A144,Documents!$R$2:$R$3674,"current")</f>
        <v>15</v>
      </c>
      <c r="X144" s="0" t="str">
        <f aca="false">HYPERLINK("https://neoscapesmaldives.com/wp-content/uploads/11747_Soneva-Fushi-Factsheet-2019.pdf","2019_11747_Soneva-Fushi-Factsheet-2019.p")</f>
        <v>2019_11747_Soneva-Fushi-Factsheet-2019.p</v>
      </c>
      <c r="Y144" s="0" t="s">
        <v>36</v>
      </c>
    </row>
    <row r="145" customFormat="false" ht="15" hidden="false" customHeight="false" outlineLevel="0" collapsed="false">
      <c r="A145" s="0" t="n">
        <v>144</v>
      </c>
      <c r="B145" s="0" t="s">
        <v>203</v>
      </c>
      <c r="C145" s="0" t="s">
        <v>39</v>
      </c>
      <c r="D145" s="0" t="str">
        <f aca="false">IFERROR(IF(_xlfn.MAXIFS(Documents!$E$2:$E$3674,Documents!$A$2:$A$3674,$A145,Documents!$C$2:$C$3674,"factsheet")=0,"",_xlfn.MAXIFS(Documents!$E$2:$E$3674,Documents!$A$2:$A$3674,$A145,Documents!$C$2:$C$3674,"factsheet")),"")</f>
        <v/>
      </c>
      <c r="E145" s="0" t="str">
        <f aca="false">IFERROR(IF(_xlfn.MAXIFS(Documents!$E$2:$E$3674,Documents!$A$2:$A$3674,$A145,Documents!$C$2:$C$3674,"wedding")=0,"",_xlfn.MAXIFS(Documents!$E$2:$E$3674,Documents!$A$2:$A$3674,$A145,Documents!$C$2:$C$3674,"wedding")),"")</f>
        <v/>
      </c>
      <c r="F145" s="0" t="str">
        <f aca="false">IFERROR(IF(_xlfn.MAXIFS(Documents!$E$2:$E$3674,Documents!$A$2:$A$3674,$A145,Documents!$C$2:$C$3674,"events")=0,"",_xlfn.MAXIFS(Documents!$E$2:$E$3674,Documents!$A$2:$A$3674,$A145,Documents!$C$2:$C$3674,"events")),"")</f>
        <v/>
      </c>
      <c r="G145" s="0" t="str">
        <f aca="false">IFERROR(IF(_xlfn.MAXIFS(Documents!$E$2:$E$3674,Documents!$A$2:$A$3674,$A145,Documents!$C$2:$C$3674,"map")=0,"",_xlfn.MAXIFS(Documents!$E$2:$E$3674,Documents!$A$2:$A$3674,$A145,Documents!$C$2:$C$3674,"map")),"")</f>
        <v/>
      </c>
      <c r="H145" s="0" t="str">
        <f aca="false">IFERROR(IF(_xlfn.MAXIFS(Documents!$E$2:$E$3674,Documents!$A$2:$A$3674,$A145,Documents!$C$2:$C$3674,"dive_map")=0,"",_xlfn.MAXIFS(Documents!$E$2:$E$3674,Documents!$A$2:$A$3674,$A145,Documents!$C$2:$C$3674,"dive_map")),"")</f>
        <v/>
      </c>
      <c r="I145" s="0" t="str">
        <f aca="false">IFERROR(IF(_xlfn.MAXIFS(Documents!$E$2:$E$3674,Documents!$A$2:$A$3674,$A145,Documents!$C$2:$C$3674,"spa_menu")=0,"",_xlfn.MAXIFS(Documents!$E$2:$E$3674,Documents!$A$2:$A$3674,$A145,Documents!$C$2:$C$3674,"spa_menu")),"")</f>
        <v/>
      </c>
      <c r="J145" s="0" t="str">
        <f aca="false">IFERROR(IF(_xlfn.MAXIFS(Documents!$E$2:$E$3674,Documents!$A$2:$A$3674,$A145,Documents!$C$2:$C$3674,"dining_menu")=0,"",_xlfn.MAXIFS(Documents!$E$2:$E$3674,Documents!$A$2:$A$3674,$A145,Documents!$C$2:$C$3674,"dining_menu")),"")</f>
        <v/>
      </c>
      <c r="K145" s="0" t="str">
        <f aca="false">IFERROR(IF(_xlfn.MAXIFS(Documents!$E$2:$E$3674,Documents!$A$2:$A$3674,$A145,Documents!$C$2:$C$3674,"dive_prices")=0,"",_xlfn.MAXIFS(Documents!$E$2:$E$3674,Documents!$A$2:$A$3674,$A145,Documents!$C$2:$C$3674,"dive_prices")),"")</f>
        <v/>
      </c>
      <c r="L145" s="0" t="str">
        <f aca="false">IFERROR(IF(_xlfn.MAXIFS(Documents!$E$2:$E$3674,Documents!$A$2:$A$3674,$A145,Documents!$C$2:$C$3674,"excursions")=0,"",_xlfn.MAXIFS(Documents!$E$2:$E$3674,Documents!$A$2:$A$3674,$A145,Documents!$C$2:$C$3674,"excursions")),"")</f>
        <v/>
      </c>
      <c r="M145" s="0" t="str">
        <f aca="false">IFERROR(IF(_xlfn.MAXIFS(Documents!$E$2:$E$3674,Documents!$A$2:$A$3674,$A145,Documents!$C$2:$C$3674,"kids")=0,"",_xlfn.MAXIFS(Documents!$E$2:$E$3674,Documents!$A$2:$A$3674,$A145,Documents!$C$2:$C$3674,"kids")),"")</f>
        <v/>
      </c>
      <c r="N145" s="0" t="str">
        <f aca="false">IFERROR(IF(_xlfn.MAXIFS(Documents!$E$2:$E$3674,Documents!$A$2:$A$3674,$A145,Documents!$C$2:$C$3674,"villa_plans")=0,"",_xlfn.MAXIFS(Documents!$E$2:$E$3674,Documents!$A$2:$A$3674,$A145,Documents!$C$2:$C$3674,"villa_plans")),"")</f>
        <v/>
      </c>
      <c r="O145" s="0" t="str">
        <f aca="false">IFERROR(IF(_xlfn.MAXIFS(Documents!$E$2:$E$3674,Documents!$A$2:$A$3674,$A145,Documents!$C$2:$C$3674,"all_inclusive")=0,"",_xlfn.MAXIFS(Documents!$E$2:$E$3674,Documents!$A$2:$A$3674,$A145,Documents!$C$2:$C$3674,"all_inclusive")),"")</f>
        <v/>
      </c>
      <c r="P145" s="0" t="str">
        <f aca="false">IFERROR(IF(_xlfn.MAXIFS(Documents!$E$2:$E$3674,Documents!$A$2:$A$3674,$A145,Documents!$C$2:$C$3674,"sustainability")=0,"",_xlfn.MAXIFS(Documents!$E$2:$E$3674,Documents!$A$2:$A$3674,$A145,Documents!$C$2:$C$3674,"sustainability")),"")</f>
        <v/>
      </c>
      <c r="Q145" s="0" t="str">
        <f aca="false">IFERROR(IF(_xlfn.MAXIFS(Documents!$E$2:$E$3674,Documents!$A$2:$A$3674,$A145,Documents!$C$2:$C$3674,"calendar")=0,"",_xlfn.MAXIFS(Documents!$E$2:$E$3674,Documents!$A$2:$A$3674,$A145,Documents!$C$2:$C$3674,"calendar")),"")</f>
        <v/>
      </c>
      <c r="R145" s="0" t="str">
        <f aca="false">IFERROR(IF(_xlfn.MAXIFS(Documents!$E$2:$E$3674,Documents!$A$2:$A$3674,$A145,Documents!$C$2:$C$3674,"brochure")=0,"",_xlfn.MAXIFS(Documents!$E$2:$E$3674,Documents!$A$2:$A$3674,$A145,Documents!$C$2:$C$3674,"brochure")),"")</f>
        <v/>
      </c>
      <c r="S145" s="0" t="str">
        <f aca="false">IFERROR(IF(_xlfn.MAXIFS(Documents!$E$2:$E$3674,Documents!$A$2:$A$3674,$A145,Documents!$C$2:$C$3674,"press_kit")=0,"",_xlfn.MAXIFS(Documents!$E$2:$E$3674,Documents!$A$2:$A$3674,$A145,Documents!$C$2:$C$3674,"press_kit")),"")</f>
        <v/>
      </c>
      <c r="T145" s="0" t="str">
        <f aca="false">IFERROR(IF(_xlfn.MAXIFS(Documents!$E$2:$E$3674,Documents!$A$2:$A$3674,$A145,Documents!$C$2:$C$3674,"other")=0,"",_xlfn.MAXIFS(Documents!$E$2:$E$3674,Documents!$A$2:$A$3674,$A145,Documents!$C$2:$C$3674,"other")),"")</f>
        <v/>
      </c>
      <c r="U145" s="0" t="str">
        <f aca="false">IFERROR(IF(_xlfn.MAXIFS(Documents!$E$2:$E$3674,Documents!$A$2:$A$3674,$A145,Documents!$C$2:$C$3674,"obsolete")=0,"",_xlfn.MAXIFS(Documents!$E$2:$E$3674,Documents!$A$2:$A$3674,$A145,Documents!$C$2:$C$3674,"obsolete")),"")</f>
        <v/>
      </c>
      <c r="V145" s="0" t="n">
        <f aca="false">COUNTIFS(Documents!$A$2:$A$3674,$A145)</f>
        <v>0</v>
      </c>
      <c r="W145" s="0" t="n">
        <f aca="false">COUNTIFS(Documents!$A$2:$A$3674,$A145,Documents!$R$2:$R$3674,"current")</f>
        <v>0</v>
      </c>
      <c r="Y145" s="0" t="s">
        <v>28</v>
      </c>
    </row>
    <row r="146" customFormat="false" ht="15" hidden="false" customHeight="false" outlineLevel="0" collapsed="false">
      <c r="A146" s="0" t="n">
        <v>145</v>
      </c>
      <c r="B146" s="0" t="s">
        <v>204</v>
      </c>
      <c r="C146" s="0" t="s">
        <v>27</v>
      </c>
      <c r="D146" s="0" t="n">
        <f aca="false">IFERROR(IF(_xlfn.MAXIFS(Documents!$E$2:$E$3674,Documents!$A$2:$A$3674,$A146,Documents!$C$2:$C$3674,"factsheet")=0,"",_xlfn.MAXIFS(Documents!$E$2:$E$3674,Documents!$A$2:$A$3674,$A146,Documents!$C$2:$C$3674,"factsheet")),"")</f>
        <v>2023</v>
      </c>
      <c r="E146" s="0" t="str">
        <f aca="false">IFERROR(IF(_xlfn.MAXIFS(Documents!$E$2:$E$3674,Documents!$A$2:$A$3674,$A146,Documents!$C$2:$C$3674,"wedding")=0,"",_xlfn.MAXIFS(Documents!$E$2:$E$3674,Documents!$A$2:$A$3674,$A146,Documents!$C$2:$C$3674,"wedding")),"")</f>
        <v/>
      </c>
      <c r="F146" s="0" t="str">
        <f aca="false">IFERROR(IF(_xlfn.MAXIFS(Documents!$E$2:$E$3674,Documents!$A$2:$A$3674,$A146,Documents!$C$2:$C$3674,"events")=0,"",_xlfn.MAXIFS(Documents!$E$2:$E$3674,Documents!$A$2:$A$3674,$A146,Documents!$C$2:$C$3674,"events")),"")</f>
        <v/>
      </c>
      <c r="G146" s="0" t="n">
        <f aca="false">IFERROR(IF(_xlfn.MAXIFS(Documents!$E$2:$E$3674,Documents!$A$2:$A$3674,$A146,Documents!$C$2:$C$3674,"map")=0,"",_xlfn.MAXIFS(Documents!$E$2:$E$3674,Documents!$A$2:$A$3674,$A146,Documents!$C$2:$C$3674,"map")),"")</f>
        <v>2021</v>
      </c>
      <c r="H146" s="0" t="str">
        <f aca="false">IFERROR(IF(_xlfn.MAXIFS(Documents!$E$2:$E$3674,Documents!$A$2:$A$3674,$A146,Documents!$C$2:$C$3674,"dive_map")=0,"",_xlfn.MAXIFS(Documents!$E$2:$E$3674,Documents!$A$2:$A$3674,$A146,Documents!$C$2:$C$3674,"dive_map")),"")</f>
        <v/>
      </c>
      <c r="I146" s="0" t="str">
        <f aca="false">IFERROR(IF(_xlfn.MAXIFS(Documents!$E$2:$E$3674,Documents!$A$2:$A$3674,$A146,Documents!$C$2:$C$3674,"spa_menu")=0,"",_xlfn.MAXIFS(Documents!$E$2:$E$3674,Documents!$A$2:$A$3674,$A146,Documents!$C$2:$C$3674,"spa_menu")),"")</f>
        <v/>
      </c>
      <c r="J146" s="0" t="str">
        <f aca="false">IFERROR(IF(_xlfn.MAXIFS(Documents!$E$2:$E$3674,Documents!$A$2:$A$3674,$A146,Documents!$C$2:$C$3674,"dining_menu")=0,"",_xlfn.MAXIFS(Documents!$E$2:$E$3674,Documents!$A$2:$A$3674,$A146,Documents!$C$2:$C$3674,"dining_menu")),"")</f>
        <v/>
      </c>
      <c r="K146" s="0" t="str">
        <f aca="false">IFERROR(IF(_xlfn.MAXIFS(Documents!$E$2:$E$3674,Documents!$A$2:$A$3674,$A146,Documents!$C$2:$C$3674,"dive_prices")=0,"",_xlfn.MAXIFS(Documents!$E$2:$E$3674,Documents!$A$2:$A$3674,$A146,Documents!$C$2:$C$3674,"dive_prices")),"")</f>
        <v/>
      </c>
      <c r="L146" s="0" t="str">
        <f aca="false">IFERROR(IF(_xlfn.MAXIFS(Documents!$E$2:$E$3674,Documents!$A$2:$A$3674,$A146,Documents!$C$2:$C$3674,"excursions")=0,"",_xlfn.MAXIFS(Documents!$E$2:$E$3674,Documents!$A$2:$A$3674,$A146,Documents!$C$2:$C$3674,"excursions")),"")</f>
        <v/>
      </c>
      <c r="M146" s="0" t="str">
        <f aca="false">IFERROR(IF(_xlfn.MAXIFS(Documents!$E$2:$E$3674,Documents!$A$2:$A$3674,$A146,Documents!$C$2:$C$3674,"kids")=0,"",_xlfn.MAXIFS(Documents!$E$2:$E$3674,Documents!$A$2:$A$3674,$A146,Documents!$C$2:$C$3674,"kids")),"")</f>
        <v/>
      </c>
      <c r="N146" s="0" t="str">
        <f aca="false">IFERROR(IF(_xlfn.MAXIFS(Documents!$E$2:$E$3674,Documents!$A$2:$A$3674,$A146,Documents!$C$2:$C$3674,"villa_plans")=0,"",_xlfn.MAXIFS(Documents!$E$2:$E$3674,Documents!$A$2:$A$3674,$A146,Documents!$C$2:$C$3674,"villa_plans")),"")</f>
        <v/>
      </c>
      <c r="O146" s="0" t="str">
        <f aca="false">IFERROR(IF(_xlfn.MAXIFS(Documents!$E$2:$E$3674,Documents!$A$2:$A$3674,$A146,Documents!$C$2:$C$3674,"all_inclusive")=0,"",_xlfn.MAXIFS(Documents!$E$2:$E$3674,Documents!$A$2:$A$3674,$A146,Documents!$C$2:$C$3674,"all_inclusive")),"")</f>
        <v/>
      </c>
      <c r="P146" s="0" t="str">
        <f aca="false">IFERROR(IF(_xlfn.MAXIFS(Documents!$E$2:$E$3674,Documents!$A$2:$A$3674,$A146,Documents!$C$2:$C$3674,"sustainability")=0,"",_xlfn.MAXIFS(Documents!$E$2:$E$3674,Documents!$A$2:$A$3674,$A146,Documents!$C$2:$C$3674,"sustainability")),"")</f>
        <v/>
      </c>
      <c r="Q146" s="0" t="str">
        <f aca="false">IFERROR(IF(_xlfn.MAXIFS(Documents!$E$2:$E$3674,Documents!$A$2:$A$3674,$A146,Documents!$C$2:$C$3674,"calendar")=0,"",_xlfn.MAXIFS(Documents!$E$2:$E$3674,Documents!$A$2:$A$3674,$A146,Documents!$C$2:$C$3674,"calendar")),"")</f>
        <v/>
      </c>
      <c r="R146" s="0" t="str">
        <f aca="false">IFERROR(IF(_xlfn.MAXIFS(Documents!$E$2:$E$3674,Documents!$A$2:$A$3674,$A146,Documents!$C$2:$C$3674,"brochure")=0,"",_xlfn.MAXIFS(Documents!$E$2:$E$3674,Documents!$A$2:$A$3674,$A146,Documents!$C$2:$C$3674,"brochure")),"")</f>
        <v/>
      </c>
      <c r="S146" s="0" t="str">
        <f aca="false">IFERROR(IF(_xlfn.MAXIFS(Documents!$E$2:$E$3674,Documents!$A$2:$A$3674,$A146,Documents!$C$2:$C$3674,"press_kit")=0,"",_xlfn.MAXIFS(Documents!$E$2:$E$3674,Documents!$A$2:$A$3674,$A146,Documents!$C$2:$C$3674,"press_kit")),"")</f>
        <v/>
      </c>
      <c r="T146" s="0" t="str">
        <f aca="false">IFERROR(IF(_xlfn.MAXIFS(Documents!$E$2:$E$3674,Documents!$A$2:$A$3674,$A146,Documents!$C$2:$C$3674,"other")=0,"",_xlfn.MAXIFS(Documents!$E$2:$E$3674,Documents!$A$2:$A$3674,$A146,Documents!$C$2:$C$3674,"other")),"")</f>
        <v/>
      </c>
      <c r="U146" s="0" t="str">
        <f aca="false">IFERROR(IF(_xlfn.MAXIFS(Documents!$E$2:$E$3674,Documents!$A$2:$A$3674,$A146,Documents!$C$2:$C$3674,"obsolete")=0,"",_xlfn.MAXIFS(Documents!$E$2:$E$3674,Documents!$A$2:$A$3674,$A146,Documents!$C$2:$C$3674,"obsolete")),"")</f>
        <v/>
      </c>
      <c r="V146" s="0" t="n">
        <f aca="false">COUNTIFS(Documents!$A$2:$A$3674,$A146)</f>
        <v>2</v>
      </c>
      <c r="W146" s="0" t="n">
        <f aca="false">COUNTIFS(Documents!$A$2:$A$3674,$A146,Documents!$R$2:$R$3674,"current")</f>
        <v>0</v>
      </c>
      <c r="X146" s="0" t="str">
        <f aca="false">HYPERLINK("https://www.neoscapesmaldives.com/wp-content/uploads/Anantara_Dhigu_Maldives_Factsheet_January_2023.pdf","2023_Anantara_Dhigu_Maldives_Factsheet_J")</f>
        <v>2023_Anantara_Dhigu_Maldives_Factsheet_J</v>
      </c>
      <c r="Y146" s="0" t="s">
        <v>36</v>
      </c>
    </row>
    <row r="147" customFormat="false" ht="15" hidden="false" customHeight="false" outlineLevel="0" collapsed="false">
      <c r="A147" s="0" t="n">
        <v>146</v>
      </c>
      <c r="B147" s="0" t="s">
        <v>205</v>
      </c>
      <c r="C147" s="0" t="s">
        <v>30</v>
      </c>
      <c r="D147" s="0" t="n">
        <f aca="false">IFERROR(IF(_xlfn.MAXIFS(Documents!$E$2:$E$3674,Documents!$A$2:$A$3674,$A147,Documents!$C$2:$C$3674,"factsheet")=0,"",_xlfn.MAXIFS(Documents!$E$2:$E$3674,Documents!$A$2:$A$3674,$A147,Documents!$C$2:$C$3674,"factsheet")),"")</f>
        <v>2023</v>
      </c>
      <c r="E147" s="0" t="str">
        <f aca="false">IFERROR(IF(_xlfn.MAXIFS(Documents!$E$2:$E$3674,Documents!$A$2:$A$3674,$A147,Documents!$C$2:$C$3674,"wedding")=0,"",_xlfn.MAXIFS(Documents!$E$2:$E$3674,Documents!$A$2:$A$3674,$A147,Documents!$C$2:$C$3674,"wedding")),"")</f>
        <v/>
      </c>
      <c r="F147" s="0" t="str">
        <f aca="false">IFERROR(IF(_xlfn.MAXIFS(Documents!$E$2:$E$3674,Documents!$A$2:$A$3674,$A147,Documents!$C$2:$C$3674,"events")=0,"",_xlfn.MAXIFS(Documents!$E$2:$E$3674,Documents!$A$2:$A$3674,$A147,Documents!$C$2:$C$3674,"events")),"")</f>
        <v/>
      </c>
      <c r="G147" s="0" t="n">
        <f aca="false">IFERROR(IF(_xlfn.MAXIFS(Documents!$E$2:$E$3674,Documents!$A$2:$A$3674,$A147,Documents!$C$2:$C$3674,"map")=0,"",_xlfn.MAXIFS(Documents!$E$2:$E$3674,Documents!$A$2:$A$3674,$A147,Documents!$C$2:$C$3674,"map")),"")</f>
        <v>2023</v>
      </c>
      <c r="H147" s="0" t="str">
        <f aca="false">IFERROR(IF(_xlfn.MAXIFS(Documents!$E$2:$E$3674,Documents!$A$2:$A$3674,$A147,Documents!$C$2:$C$3674,"dive_map")=0,"",_xlfn.MAXIFS(Documents!$E$2:$E$3674,Documents!$A$2:$A$3674,$A147,Documents!$C$2:$C$3674,"dive_map")),"")</f>
        <v/>
      </c>
      <c r="I147" s="0" t="str">
        <f aca="false">IFERROR(IF(_xlfn.MAXIFS(Documents!$E$2:$E$3674,Documents!$A$2:$A$3674,$A147,Documents!$C$2:$C$3674,"spa_menu")=0,"",_xlfn.MAXIFS(Documents!$E$2:$E$3674,Documents!$A$2:$A$3674,$A147,Documents!$C$2:$C$3674,"spa_menu")),"")</f>
        <v/>
      </c>
      <c r="J147" s="0" t="str">
        <f aca="false">IFERROR(IF(_xlfn.MAXIFS(Documents!$E$2:$E$3674,Documents!$A$2:$A$3674,$A147,Documents!$C$2:$C$3674,"dining_menu")=0,"",_xlfn.MAXIFS(Documents!$E$2:$E$3674,Documents!$A$2:$A$3674,$A147,Documents!$C$2:$C$3674,"dining_menu")),"")</f>
        <v/>
      </c>
      <c r="K147" s="0" t="str">
        <f aca="false">IFERROR(IF(_xlfn.MAXIFS(Documents!$E$2:$E$3674,Documents!$A$2:$A$3674,$A147,Documents!$C$2:$C$3674,"dive_prices")=0,"",_xlfn.MAXIFS(Documents!$E$2:$E$3674,Documents!$A$2:$A$3674,$A147,Documents!$C$2:$C$3674,"dive_prices")),"")</f>
        <v/>
      </c>
      <c r="L147" s="0" t="str">
        <f aca="false">IFERROR(IF(_xlfn.MAXIFS(Documents!$E$2:$E$3674,Documents!$A$2:$A$3674,$A147,Documents!$C$2:$C$3674,"excursions")=0,"",_xlfn.MAXIFS(Documents!$E$2:$E$3674,Documents!$A$2:$A$3674,$A147,Documents!$C$2:$C$3674,"excursions")),"")</f>
        <v/>
      </c>
      <c r="M147" s="0" t="str">
        <f aca="false">IFERROR(IF(_xlfn.MAXIFS(Documents!$E$2:$E$3674,Documents!$A$2:$A$3674,$A147,Documents!$C$2:$C$3674,"kids")=0,"",_xlfn.MAXIFS(Documents!$E$2:$E$3674,Documents!$A$2:$A$3674,$A147,Documents!$C$2:$C$3674,"kids")),"")</f>
        <v/>
      </c>
      <c r="N147" s="0" t="str">
        <f aca="false">IFERROR(IF(_xlfn.MAXIFS(Documents!$E$2:$E$3674,Documents!$A$2:$A$3674,$A147,Documents!$C$2:$C$3674,"villa_plans")=0,"",_xlfn.MAXIFS(Documents!$E$2:$E$3674,Documents!$A$2:$A$3674,$A147,Documents!$C$2:$C$3674,"villa_plans")),"")</f>
        <v/>
      </c>
      <c r="O147" s="0" t="str">
        <f aca="false">IFERROR(IF(_xlfn.MAXIFS(Documents!$E$2:$E$3674,Documents!$A$2:$A$3674,$A147,Documents!$C$2:$C$3674,"all_inclusive")=0,"",_xlfn.MAXIFS(Documents!$E$2:$E$3674,Documents!$A$2:$A$3674,$A147,Documents!$C$2:$C$3674,"all_inclusive")),"")</f>
        <v/>
      </c>
      <c r="P147" s="0" t="str">
        <f aca="false">IFERROR(IF(_xlfn.MAXIFS(Documents!$E$2:$E$3674,Documents!$A$2:$A$3674,$A147,Documents!$C$2:$C$3674,"sustainability")=0,"",_xlfn.MAXIFS(Documents!$E$2:$E$3674,Documents!$A$2:$A$3674,$A147,Documents!$C$2:$C$3674,"sustainability")),"")</f>
        <v/>
      </c>
      <c r="Q147" s="0" t="str">
        <f aca="false">IFERROR(IF(_xlfn.MAXIFS(Documents!$E$2:$E$3674,Documents!$A$2:$A$3674,$A147,Documents!$C$2:$C$3674,"calendar")=0,"",_xlfn.MAXIFS(Documents!$E$2:$E$3674,Documents!$A$2:$A$3674,$A147,Documents!$C$2:$C$3674,"calendar")),"")</f>
        <v/>
      </c>
      <c r="R147" s="0" t="str">
        <f aca="false">IFERROR(IF(_xlfn.MAXIFS(Documents!$E$2:$E$3674,Documents!$A$2:$A$3674,$A147,Documents!$C$2:$C$3674,"brochure")=0,"",_xlfn.MAXIFS(Documents!$E$2:$E$3674,Documents!$A$2:$A$3674,$A147,Documents!$C$2:$C$3674,"brochure")),"")</f>
        <v/>
      </c>
      <c r="S147" s="0" t="str">
        <f aca="false">IFERROR(IF(_xlfn.MAXIFS(Documents!$E$2:$E$3674,Documents!$A$2:$A$3674,$A147,Documents!$C$2:$C$3674,"press_kit")=0,"",_xlfn.MAXIFS(Documents!$E$2:$E$3674,Documents!$A$2:$A$3674,$A147,Documents!$C$2:$C$3674,"press_kit")),"")</f>
        <v/>
      </c>
      <c r="T147" s="0" t="str">
        <f aca="false">IFERROR(IF(_xlfn.MAXIFS(Documents!$E$2:$E$3674,Documents!$A$2:$A$3674,$A147,Documents!$C$2:$C$3674,"other")=0,"",_xlfn.MAXIFS(Documents!$E$2:$E$3674,Documents!$A$2:$A$3674,$A147,Documents!$C$2:$C$3674,"other")),"")</f>
        <v/>
      </c>
      <c r="U147" s="0" t="str">
        <f aca="false">IFERROR(IF(_xlfn.MAXIFS(Documents!$E$2:$E$3674,Documents!$A$2:$A$3674,$A147,Documents!$C$2:$C$3674,"obsolete")=0,"",_xlfn.MAXIFS(Documents!$E$2:$E$3674,Documents!$A$2:$A$3674,$A147,Documents!$C$2:$C$3674,"obsolete")),"")</f>
        <v/>
      </c>
      <c r="V147" s="0" t="n">
        <f aca="false">COUNTIFS(Documents!$A$2:$A$3674,$A147)</f>
        <v>2</v>
      </c>
      <c r="W147" s="0" t="n">
        <f aca="false">COUNTIFS(Documents!$A$2:$A$3674,$A147,Documents!$R$2:$R$3674,"current")</f>
        <v>0</v>
      </c>
      <c r="X147" s="0" t="str">
        <f aca="false">HYPERLINK("https://www.neoscapesmaldives.com/wp-content/uploads/Anantara_Veli_Maldives_Factsheet_January_2023.pdf","2023_Anantara_Veli_Maldives_Factsheet_Ja")</f>
        <v>2023_Anantara_Veli_Maldives_Factsheet_Ja</v>
      </c>
      <c r="Y147" s="0" t="s">
        <v>36</v>
      </c>
    </row>
    <row r="148" customFormat="false" ht="15" hidden="false" customHeight="false" outlineLevel="0" collapsed="false">
      <c r="A148" s="0" t="n">
        <v>147</v>
      </c>
      <c r="B148" s="0" t="s">
        <v>206</v>
      </c>
      <c r="C148" s="0" t="s">
        <v>32</v>
      </c>
      <c r="D148" s="0" t="n">
        <f aca="false">IFERROR(IF(_xlfn.MAXIFS(Documents!$E$2:$E$3674,Documents!$A$2:$A$3674,$A148,Documents!$C$2:$C$3674,"factsheet")=0,"",_xlfn.MAXIFS(Documents!$E$2:$E$3674,Documents!$A$2:$A$3674,$A148,Documents!$C$2:$C$3674,"factsheet")),"")</f>
        <v>2026</v>
      </c>
      <c r="E148" s="0" t="n">
        <f aca="false">IFERROR(IF(_xlfn.MAXIFS(Documents!$E$2:$E$3674,Documents!$A$2:$A$3674,$A148,Documents!$C$2:$C$3674,"wedding")=0,"",_xlfn.MAXIFS(Documents!$E$2:$E$3674,Documents!$A$2:$A$3674,$A148,Documents!$C$2:$C$3674,"wedding")),"")</f>
        <v>2025</v>
      </c>
      <c r="F148" s="0" t="str">
        <f aca="false">IFERROR(IF(_xlfn.MAXIFS(Documents!$E$2:$E$3674,Documents!$A$2:$A$3674,$A148,Documents!$C$2:$C$3674,"events")=0,"",_xlfn.MAXIFS(Documents!$E$2:$E$3674,Documents!$A$2:$A$3674,$A148,Documents!$C$2:$C$3674,"events")),"")</f>
        <v/>
      </c>
      <c r="G148" s="0" t="n">
        <f aca="false">IFERROR(IF(_xlfn.MAXIFS(Documents!$E$2:$E$3674,Documents!$A$2:$A$3674,$A148,Documents!$C$2:$C$3674,"map")=0,"",_xlfn.MAXIFS(Documents!$E$2:$E$3674,Documents!$A$2:$A$3674,$A148,Documents!$C$2:$C$3674,"map")),"")</f>
        <v>2026</v>
      </c>
      <c r="H148" s="0" t="str">
        <f aca="false">IFERROR(IF(_xlfn.MAXIFS(Documents!$E$2:$E$3674,Documents!$A$2:$A$3674,$A148,Documents!$C$2:$C$3674,"dive_map")=0,"",_xlfn.MAXIFS(Documents!$E$2:$E$3674,Documents!$A$2:$A$3674,$A148,Documents!$C$2:$C$3674,"dive_map")),"")</f>
        <v/>
      </c>
      <c r="I148" s="0" t="str">
        <f aca="false">IFERROR(IF(_xlfn.MAXIFS(Documents!$E$2:$E$3674,Documents!$A$2:$A$3674,$A148,Documents!$C$2:$C$3674,"spa_menu")=0,"",_xlfn.MAXIFS(Documents!$E$2:$E$3674,Documents!$A$2:$A$3674,$A148,Documents!$C$2:$C$3674,"spa_menu")),"")</f>
        <v/>
      </c>
      <c r="J148" s="0" t="n">
        <f aca="false">IFERROR(IF(_xlfn.MAXIFS(Documents!$E$2:$E$3674,Documents!$A$2:$A$3674,$A148,Documents!$C$2:$C$3674,"dining_menu")=0,"",_xlfn.MAXIFS(Documents!$E$2:$E$3674,Documents!$A$2:$A$3674,$A148,Documents!$C$2:$C$3674,"dining_menu")),"")</f>
        <v>2024</v>
      </c>
      <c r="K148" s="0" t="n">
        <f aca="false">IFERROR(IF(_xlfn.MAXIFS(Documents!$E$2:$E$3674,Documents!$A$2:$A$3674,$A148,Documents!$C$2:$C$3674,"dive_prices")=0,"",_xlfn.MAXIFS(Documents!$E$2:$E$3674,Documents!$A$2:$A$3674,$A148,Documents!$C$2:$C$3674,"dive_prices")),"")</f>
        <v>2026</v>
      </c>
      <c r="L148" s="0" t="str">
        <f aca="false">IFERROR(IF(_xlfn.MAXIFS(Documents!$E$2:$E$3674,Documents!$A$2:$A$3674,$A148,Documents!$C$2:$C$3674,"excursions")=0,"",_xlfn.MAXIFS(Documents!$E$2:$E$3674,Documents!$A$2:$A$3674,$A148,Documents!$C$2:$C$3674,"excursions")),"")</f>
        <v/>
      </c>
      <c r="M148" s="0" t="str">
        <f aca="false">IFERROR(IF(_xlfn.MAXIFS(Documents!$E$2:$E$3674,Documents!$A$2:$A$3674,$A148,Documents!$C$2:$C$3674,"kids")=0,"",_xlfn.MAXIFS(Documents!$E$2:$E$3674,Documents!$A$2:$A$3674,$A148,Documents!$C$2:$C$3674,"kids")),"")</f>
        <v/>
      </c>
      <c r="N148" s="0" t="str">
        <f aca="false">IFERROR(IF(_xlfn.MAXIFS(Documents!$E$2:$E$3674,Documents!$A$2:$A$3674,$A148,Documents!$C$2:$C$3674,"villa_plans")=0,"",_xlfn.MAXIFS(Documents!$E$2:$E$3674,Documents!$A$2:$A$3674,$A148,Documents!$C$2:$C$3674,"villa_plans")),"")</f>
        <v/>
      </c>
      <c r="O148" s="0" t="str">
        <f aca="false">IFERROR(IF(_xlfn.MAXIFS(Documents!$E$2:$E$3674,Documents!$A$2:$A$3674,$A148,Documents!$C$2:$C$3674,"all_inclusive")=0,"",_xlfn.MAXIFS(Documents!$E$2:$E$3674,Documents!$A$2:$A$3674,$A148,Documents!$C$2:$C$3674,"all_inclusive")),"")</f>
        <v/>
      </c>
      <c r="P148" s="0" t="str">
        <f aca="false">IFERROR(IF(_xlfn.MAXIFS(Documents!$E$2:$E$3674,Documents!$A$2:$A$3674,$A148,Documents!$C$2:$C$3674,"sustainability")=0,"",_xlfn.MAXIFS(Documents!$E$2:$E$3674,Documents!$A$2:$A$3674,$A148,Documents!$C$2:$C$3674,"sustainability")),"")</f>
        <v/>
      </c>
      <c r="Q148" s="0" t="n">
        <f aca="false">IFERROR(IF(_xlfn.MAXIFS(Documents!$E$2:$E$3674,Documents!$A$2:$A$3674,$A148,Documents!$C$2:$C$3674,"calendar")=0,"",_xlfn.MAXIFS(Documents!$E$2:$E$3674,Documents!$A$2:$A$3674,$A148,Documents!$C$2:$C$3674,"calendar")),"")</f>
        <v>2026</v>
      </c>
      <c r="R148" s="0" t="str">
        <f aca="false">IFERROR(IF(_xlfn.MAXIFS(Documents!$E$2:$E$3674,Documents!$A$2:$A$3674,$A148,Documents!$C$2:$C$3674,"brochure")=0,"",_xlfn.MAXIFS(Documents!$E$2:$E$3674,Documents!$A$2:$A$3674,$A148,Documents!$C$2:$C$3674,"brochure")),"")</f>
        <v/>
      </c>
      <c r="S148" s="0" t="str">
        <f aca="false">IFERROR(IF(_xlfn.MAXIFS(Documents!$E$2:$E$3674,Documents!$A$2:$A$3674,$A148,Documents!$C$2:$C$3674,"press_kit")=0,"",_xlfn.MAXIFS(Documents!$E$2:$E$3674,Documents!$A$2:$A$3674,$A148,Documents!$C$2:$C$3674,"press_kit")),"")</f>
        <v/>
      </c>
      <c r="T148" s="0" t="str">
        <f aca="false">IFERROR(IF(_xlfn.MAXIFS(Documents!$E$2:$E$3674,Documents!$A$2:$A$3674,$A148,Documents!$C$2:$C$3674,"other")=0,"",_xlfn.MAXIFS(Documents!$E$2:$E$3674,Documents!$A$2:$A$3674,$A148,Documents!$C$2:$C$3674,"other")),"")</f>
        <v/>
      </c>
      <c r="U148" s="0" t="str">
        <f aca="false">IFERROR(IF(_xlfn.MAXIFS(Documents!$E$2:$E$3674,Documents!$A$2:$A$3674,$A148,Documents!$C$2:$C$3674,"obsolete")=0,"",_xlfn.MAXIFS(Documents!$E$2:$E$3674,Documents!$A$2:$A$3674,$A148,Documents!$C$2:$C$3674,"obsolete")),"")</f>
        <v/>
      </c>
      <c r="V148" s="0" t="n">
        <f aca="false">COUNTIFS(Documents!$A$2:$A$3674,$A148)</f>
        <v>8</v>
      </c>
      <c r="W148" s="0" t="n">
        <f aca="false">COUNTIFS(Documents!$A$2:$A$3674,$A148,Documents!$R$2:$R$3674,"current")</f>
        <v>5</v>
      </c>
      <c r="X148" s="0" t="str">
        <f aca="false">HYPERLINK("https://www.sunsiyam.com/media/5q0hgbtr/factsheet-vilu-reef-2026-hr.pdf","2026_factsheet-vilu-reef-2026-hr.pdf")</f>
        <v>2026_factsheet-vilu-reef-2026-hr.pdf</v>
      </c>
      <c r="Y148" s="0" t="s">
        <v>34</v>
      </c>
    </row>
    <row r="149" customFormat="false" ht="15" hidden="false" customHeight="false" outlineLevel="0" collapsed="false">
      <c r="A149" s="0" t="n">
        <v>148</v>
      </c>
      <c r="B149" s="0" t="s">
        <v>207</v>
      </c>
      <c r="C149" s="0" t="s">
        <v>32</v>
      </c>
      <c r="D149" s="0" t="n">
        <f aca="false">IFERROR(IF(_xlfn.MAXIFS(Documents!$E$2:$E$3674,Documents!$A$2:$A$3674,$A149,Documents!$C$2:$C$3674,"factsheet")=0,"",_xlfn.MAXIFS(Documents!$E$2:$E$3674,Documents!$A$2:$A$3674,$A149,Documents!$C$2:$C$3674,"factsheet")),"")</f>
        <v>2026</v>
      </c>
      <c r="E149" s="0" t="n">
        <f aca="false">IFERROR(IF(_xlfn.MAXIFS(Documents!$E$2:$E$3674,Documents!$A$2:$A$3674,$A149,Documents!$C$2:$C$3674,"wedding")=0,"",_xlfn.MAXIFS(Documents!$E$2:$E$3674,Documents!$A$2:$A$3674,$A149,Documents!$C$2:$C$3674,"wedding")),"")</f>
        <v>2026</v>
      </c>
      <c r="F149" s="0" t="str">
        <f aca="false">IFERROR(IF(_xlfn.MAXIFS(Documents!$E$2:$E$3674,Documents!$A$2:$A$3674,$A149,Documents!$C$2:$C$3674,"events")=0,"",_xlfn.MAXIFS(Documents!$E$2:$E$3674,Documents!$A$2:$A$3674,$A149,Documents!$C$2:$C$3674,"events")),"")</f>
        <v/>
      </c>
      <c r="G149" s="0" t="n">
        <f aca="false">IFERROR(IF(_xlfn.MAXIFS(Documents!$E$2:$E$3674,Documents!$A$2:$A$3674,$A149,Documents!$C$2:$C$3674,"map")=0,"",_xlfn.MAXIFS(Documents!$E$2:$E$3674,Documents!$A$2:$A$3674,$A149,Documents!$C$2:$C$3674,"map")),"")</f>
        <v>2027</v>
      </c>
      <c r="H149" s="0" t="str">
        <f aca="false">IFERROR(IF(_xlfn.MAXIFS(Documents!$E$2:$E$3674,Documents!$A$2:$A$3674,$A149,Documents!$C$2:$C$3674,"dive_map")=0,"",_xlfn.MAXIFS(Documents!$E$2:$E$3674,Documents!$A$2:$A$3674,$A149,Documents!$C$2:$C$3674,"dive_map")),"")</f>
        <v/>
      </c>
      <c r="I149" s="0" t="str">
        <f aca="false">IFERROR(IF(_xlfn.MAXIFS(Documents!$E$2:$E$3674,Documents!$A$2:$A$3674,$A149,Documents!$C$2:$C$3674,"spa_menu")=0,"",_xlfn.MAXIFS(Documents!$E$2:$E$3674,Documents!$A$2:$A$3674,$A149,Documents!$C$2:$C$3674,"spa_menu")),"")</f>
        <v/>
      </c>
      <c r="J149" s="0" t="n">
        <f aca="false">IFERROR(IF(_xlfn.MAXIFS(Documents!$E$2:$E$3674,Documents!$A$2:$A$3674,$A149,Documents!$C$2:$C$3674,"dining_menu")=0,"",_xlfn.MAXIFS(Documents!$E$2:$E$3674,Documents!$A$2:$A$3674,$A149,Documents!$C$2:$C$3674,"dining_menu")),"")</f>
        <v>2026</v>
      </c>
      <c r="K149" s="0" t="str">
        <f aca="false">IFERROR(IF(_xlfn.MAXIFS(Documents!$E$2:$E$3674,Documents!$A$2:$A$3674,$A149,Documents!$C$2:$C$3674,"dive_prices")=0,"",_xlfn.MAXIFS(Documents!$E$2:$E$3674,Documents!$A$2:$A$3674,$A149,Documents!$C$2:$C$3674,"dive_prices")),"")</f>
        <v/>
      </c>
      <c r="L149" s="0" t="str">
        <f aca="false">IFERROR(IF(_xlfn.MAXIFS(Documents!$E$2:$E$3674,Documents!$A$2:$A$3674,$A149,Documents!$C$2:$C$3674,"excursions")=0,"",_xlfn.MAXIFS(Documents!$E$2:$E$3674,Documents!$A$2:$A$3674,$A149,Documents!$C$2:$C$3674,"excursions")),"")</f>
        <v/>
      </c>
      <c r="M149" s="0" t="str">
        <f aca="false">IFERROR(IF(_xlfn.MAXIFS(Documents!$E$2:$E$3674,Documents!$A$2:$A$3674,$A149,Documents!$C$2:$C$3674,"kids")=0,"",_xlfn.MAXIFS(Documents!$E$2:$E$3674,Documents!$A$2:$A$3674,$A149,Documents!$C$2:$C$3674,"kids")),"")</f>
        <v/>
      </c>
      <c r="N149" s="0" t="str">
        <f aca="false">IFERROR(IF(_xlfn.MAXIFS(Documents!$E$2:$E$3674,Documents!$A$2:$A$3674,$A149,Documents!$C$2:$C$3674,"villa_plans")=0,"",_xlfn.MAXIFS(Documents!$E$2:$E$3674,Documents!$A$2:$A$3674,$A149,Documents!$C$2:$C$3674,"villa_plans")),"")</f>
        <v/>
      </c>
      <c r="O149" s="0" t="n">
        <f aca="false">IFERROR(IF(_xlfn.MAXIFS(Documents!$E$2:$E$3674,Documents!$A$2:$A$3674,$A149,Documents!$C$2:$C$3674,"all_inclusive")=0,"",_xlfn.MAXIFS(Documents!$E$2:$E$3674,Documents!$A$2:$A$3674,$A149,Documents!$C$2:$C$3674,"all_inclusive")),"")</f>
        <v>2027</v>
      </c>
      <c r="P149" s="0" t="n">
        <f aca="false">IFERROR(IF(_xlfn.MAXIFS(Documents!$E$2:$E$3674,Documents!$A$2:$A$3674,$A149,Documents!$C$2:$C$3674,"sustainability")=0,"",_xlfn.MAXIFS(Documents!$E$2:$E$3674,Documents!$A$2:$A$3674,$A149,Documents!$C$2:$C$3674,"sustainability")),"")</f>
        <v>2026</v>
      </c>
      <c r="Q149" s="0" t="n">
        <f aca="false">IFERROR(IF(_xlfn.MAXIFS(Documents!$E$2:$E$3674,Documents!$A$2:$A$3674,$A149,Documents!$C$2:$C$3674,"calendar")=0,"",_xlfn.MAXIFS(Documents!$E$2:$E$3674,Documents!$A$2:$A$3674,$A149,Documents!$C$2:$C$3674,"calendar")),"")</f>
        <v>2027</v>
      </c>
      <c r="R149" s="0" t="n">
        <f aca="false">IFERROR(IF(_xlfn.MAXIFS(Documents!$E$2:$E$3674,Documents!$A$2:$A$3674,$A149,Documents!$C$2:$C$3674,"brochure")=0,"",_xlfn.MAXIFS(Documents!$E$2:$E$3674,Documents!$A$2:$A$3674,$A149,Documents!$C$2:$C$3674,"brochure")),"")</f>
        <v>2026</v>
      </c>
      <c r="S149" s="0" t="n">
        <f aca="false">IFERROR(IF(_xlfn.MAXIFS(Documents!$E$2:$E$3674,Documents!$A$2:$A$3674,$A149,Documents!$C$2:$C$3674,"press_kit")=0,"",_xlfn.MAXIFS(Documents!$E$2:$E$3674,Documents!$A$2:$A$3674,$A149,Documents!$C$2:$C$3674,"press_kit")),"")</f>
        <v>2026</v>
      </c>
      <c r="T149" s="0" t="n">
        <f aca="false">IFERROR(IF(_xlfn.MAXIFS(Documents!$E$2:$E$3674,Documents!$A$2:$A$3674,$A149,Documents!$C$2:$C$3674,"other")=0,"",_xlfn.MAXIFS(Documents!$E$2:$E$3674,Documents!$A$2:$A$3674,$A149,Documents!$C$2:$C$3674,"other")),"")</f>
        <v>2026</v>
      </c>
      <c r="U149" s="0" t="n">
        <f aca="false">IFERROR(IF(_xlfn.MAXIFS(Documents!$E$2:$E$3674,Documents!$A$2:$A$3674,$A149,Documents!$C$2:$C$3674,"obsolete")=0,"",_xlfn.MAXIFS(Documents!$E$2:$E$3674,Documents!$A$2:$A$3674,$A149,Documents!$C$2:$C$3674,"obsolete")),"")</f>
        <v>2020</v>
      </c>
      <c r="V149" s="0" t="n">
        <f aca="false">COUNTIFS(Documents!$A$2:$A$3674,$A149)</f>
        <v>24</v>
      </c>
      <c r="W149" s="0" t="n">
        <f aca="false">COUNTIFS(Documents!$A$2:$A$3674,$A149,Documents!$R$2:$R$3674,"current")</f>
        <v>16</v>
      </c>
      <c r="X149" s="0" t="str">
        <f aca="false">HYPERLINK("https://www.sunsiyam.com/media/kt3el3ns/iru-fushi_factsheet.pdf","2026_iru-fushi_factsheet.pdf")</f>
        <v>2026_iru-fushi_factsheet.pdf</v>
      </c>
      <c r="Y149" s="0" t="s">
        <v>34</v>
      </c>
      <c r="Z149" s="0" t="s">
        <v>208</v>
      </c>
    </row>
    <row r="150" customFormat="false" ht="15" hidden="false" customHeight="false" outlineLevel="0" collapsed="false">
      <c r="A150" s="0" t="n">
        <v>149</v>
      </c>
      <c r="B150" s="0" t="s">
        <v>209</v>
      </c>
      <c r="C150" s="0" t="s">
        <v>39</v>
      </c>
      <c r="D150" s="0" t="str">
        <f aca="false">IFERROR(IF(_xlfn.MAXIFS(Documents!$E$2:$E$3674,Documents!$A$2:$A$3674,$A150,Documents!$C$2:$C$3674,"factsheet")=0,"",_xlfn.MAXIFS(Documents!$E$2:$E$3674,Documents!$A$2:$A$3674,$A150,Documents!$C$2:$C$3674,"factsheet")),"")</f>
        <v/>
      </c>
      <c r="E150" s="0" t="str">
        <f aca="false">IFERROR(IF(_xlfn.MAXIFS(Documents!$E$2:$E$3674,Documents!$A$2:$A$3674,$A150,Documents!$C$2:$C$3674,"wedding")=0,"",_xlfn.MAXIFS(Documents!$E$2:$E$3674,Documents!$A$2:$A$3674,$A150,Documents!$C$2:$C$3674,"wedding")),"")</f>
        <v/>
      </c>
      <c r="F150" s="0" t="str">
        <f aca="false">IFERROR(IF(_xlfn.MAXIFS(Documents!$E$2:$E$3674,Documents!$A$2:$A$3674,$A150,Documents!$C$2:$C$3674,"events")=0,"",_xlfn.MAXIFS(Documents!$E$2:$E$3674,Documents!$A$2:$A$3674,$A150,Documents!$C$2:$C$3674,"events")),"")</f>
        <v/>
      </c>
      <c r="G150" s="0" t="str">
        <f aca="false">IFERROR(IF(_xlfn.MAXIFS(Documents!$E$2:$E$3674,Documents!$A$2:$A$3674,$A150,Documents!$C$2:$C$3674,"map")=0,"",_xlfn.MAXIFS(Documents!$E$2:$E$3674,Documents!$A$2:$A$3674,$A150,Documents!$C$2:$C$3674,"map")),"")</f>
        <v/>
      </c>
      <c r="H150" s="0" t="str">
        <f aca="false">IFERROR(IF(_xlfn.MAXIFS(Documents!$E$2:$E$3674,Documents!$A$2:$A$3674,$A150,Documents!$C$2:$C$3674,"dive_map")=0,"",_xlfn.MAXIFS(Documents!$E$2:$E$3674,Documents!$A$2:$A$3674,$A150,Documents!$C$2:$C$3674,"dive_map")),"")</f>
        <v/>
      </c>
      <c r="I150" s="0" t="str">
        <f aca="false">IFERROR(IF(_xlfn.MAXIFS(Documents!$E$2:$E$3674,Documents!$A$2:$A$3674,$A150,Documents!$C$2:$C$3674,"spa_menu")=0,"",_xlfn.MAXIFS(Documents!$E$2:$E$3674,Documents!$A$2:$A$3674,$A150,Documents!$C$2:$C$3674,"spa_menu")),"")</f>
        <v/>
      </c>
      <c r="J150" s="0" t="str">
        <f aca="false">IFERROR(IF(_xlfn.MAXIFS(Documents!$E$2:$E$3674,Documents!$A$2:$A$3674,$A150,Documents!$C$2:$C$3674,"dining_menu")=0,"",_xlfn.MAXIFS(Documents!$E$2:$E$3674,Documents!$A$2:$A$3674,$A150,Documents!$C$2:$C$3674,"dining_menu")),"")</f>
        <v/>
      </c>
      <c r="K150" s="0" t="str">
        <f aca="false">IFERROR(IF(_xlfn.MAXIFS(Documents!$E$2:$E$3674,Documents!$A$2:$A$3674,$A150,Documents!$C$2:$C$3674,"dive_prices")=0,"",_xlfn.MAXIFS(Documents!$E$2:$E$3674,Documents!$A$2:$A$3674,$A150,Documents!$C$2:$C$3674,"dive_prices")),"")</f>
        <v/>
      </c>
      <c r="L150" s="0" t="str">
        <f aca="false">IFERROR(IF(_xlfn.MAXIFS(Documents!$E$2:$E$3674,Documents!$A$2:$A$3674,$A150,Documents!$C$2:$C$3674,"excursions")=0,"",_xlfn.MAXIFS(Documents!$E$2:$E$3674,Documents!$A$2:$A$3674,$A150,Documents!$C$2:$C$3674,"excursions")),"")</f>
        <v/>
      </c>
      <c r="M150" s="0" t="str">
        <f aca="false">IFERROR(IF(_xlfn.MAXIFS(Documents!$E$2:$E$3674,Documents!$A$2:$A$3674,$A150,Documents!$C$2:$C$3674,"kids")=0,"",_xlfn.MAXIFS(Documents!$E$2:$E$3674,Documents!$A$2:$A$3674,$A150,Documents!$C$2:$C$3674,"kids")),"")</f>
        <v/>
      </c>
      <c r="N150" s="0" t="str">
        <f aca="false">IFERROR(IF(_xlfn.MAXIFS(Documents!$E$2:$E$3674,Documents!$A$2:$A$3674,$A150,Documents!$C$2:$C$3674,"villa_plans")=0,"",_xlfn.MAXIFS(Documents!$E$2:$E$3674,Documents!$A$2:$A$3674,$A150,Documents!$C$2:$C$3674,"villa_plans")),"")</f>
        <v/>
      </c>
      <c r="O150" s="0" t="str">
        <f aca="false">IFERROR(IF(_xlfn.MAXIFS(Documents!$E$2:$E$3674,Documents!$A$2:$A$3674,$A150,Documents!$C$2:$C$3674,"all_inclusive")=0,"",_xlfn.MAXIFS(Documents!$E$2:$E$3674,Documents!$A$2:$A$3674,$A150,Documents!$C$2:$C$3674,"all_inclusive")),"")</f>
        <v/>
      </c>
      <c r="P150" s="0" t="str">
        <f aca="false">IFERROR(IF(_xlfn.MAXIFS(Documents!$E$2:$E$3674,Documents!$A$2:$A$3674,$A150,Documents!$C$2:$C$3674,"sustainability")=0,"",_xlfn.MAXIFS(Documents!$E$2:$E$3674,Documents!$A$2:$A$3674,$A150,Documents!$C$2:$C$3674,"sustainability")),"")</f>
        <v/>
      </c>
      <c r="Q150" s="0" t="str">
        <f aca="false">IFERROR(IF(_xlfn.MAXIFS(Documents!$E$2:$E$3674,Documents!$A$2:$A$3674,$A150,Documents!$C$2:$C$3674,"calendar")=0,"",_xlfn.MAXIFS(Documents!$E$2:$E$3674,Documents!$A$2:$A$3674,$A150,Documents!$C$2:$C$3674,"calendar")),"")</f>
        <v/>
      </c>
      <c r="R150" s="0" t="str">
        <f aca="false">IFERROR(IF(_xlfn.MAXIFS(Documents!$E$2:$E$3674,Documents!$A$2:$A$3674,$A150,Documents!$C$2:$C$3674,"brochure")=0,"",_xlfn.MAXIFS(Documents!$E$2:$E$3674,Documents!$A$2:$A$3674,$A150,Documents!$C$2:$C$3674,"brochure")),"")</f>
        <v/>
      </c>
      <c r="S150" s="0" t="str">
        <f aca="false">IFERROR(IF(_xlfn.MAXIFS(Documents!$E$2:$E$3674,Documents!$A$2:$A$3674,$A150,Documents!$C$2:$C$3674,"press_kit")=0,"",_xlfn.MAXIFS(Documents!$E$2:$E$3674,Documents!$A$2:$A$3674,$A150,Documents!$C$2:$C$3674,"press_kit")),"")</f>
        <v/>
      </c>
      <c r="T150" s="0" t="str">
        <f aca="false">IFERROR(IF(_xlfn.MAXIFS(Documents!$E$2:$E$3674,Documents!$A$2:$A$3674,$A150,Documents!$C$2:$C$3674,"other")=0,"",_xlfn.MAXIFS(Documents!$E$2:$E$3674,Documents!$A$2:$A$3674,$A150,Documents!$C$2:$C$3674,"other")),"")</f>
        <v/>
      </c>
      <c r="U150" s="0" t="str">
        <f aca="false">IFERROR(IF(_xlfn.MAXIFS(Documents!$E$2:$E$3674,Documents!$A$2:$A$3674,$A150,Documents!$C$2:$C$3674,"obsolete")=0,"",_xlfn.MAXIFS(Documents!$E$2:$E$3674,Documents!$A$2:$A$3674,$A150,Documents!$C$2:$C$3674,"obsolete")),"")</f>
        <v/>
      </c>
      <c r="V150" s="0" t="n">
        <f aca="false">COUNTIFS(Documents!$A$2:$A$3674,$A150)</f>
        <v>0</v>
      </c>
      <c r="W150" s="0" t="n">
        <f aca="false">COUNTIFS(Documents!$A$2:$A$3674,$A150,Documents!$R$2:$R$3674,"current")</f>
        <v>0</v>
      </c>
      <c r="Y150" s="0" t="s">
        <v>28</v>
      </c>
    </row>
    <row r="151" customFormat="false" ht="15" hidden="false" customHeight="false" outlineLevel="0" collapsed="false">
      <c r="A151" s="0" t="n">
        <v>150</v>
      </c>
      <c r="B151" s="0" t="s">
        <v>210</v>
      </c>
      <c r="C151" s="0" t="s">
        <v>32</v>
      </c>
      <c r="D151" s="0" t="n">
        <f aca="false">IFERROR(IF(_xlfn.MAXIFS(Documents!$E$2:$E$3674,Documents!$A$2:$A$3674,$A151,Documents!$C$2:$C$3674,"factsheet")=0,"",_xlfn.MAXIFS(Documents!$E$2:$E$3674,Documents!$A$2:$A$3674,$A151,Documents!$C$2:$C$3674,"factsheet")),"")</f>
        <v>2020</v>
      </c>
      <c r="E151" s="0" t="str">
        <f aca="false">IFERROR(IF(_xlfn.MAXIFS(Documents!$E$2:$E$3674,Documents!$A$2:$A$3674,$A151,Documents!$C$2:$C$3674,"wedding")=0,"",_xlfn.MAXIFS(Documents!$E$2:$E$3674,Documents!$A$2:$A$3674,$A151,Documents!$C$2:$C$3674,"wedding")),"")</f>
        <v/>
      </c>
      <c r="F151" s="0" t="str">
        <f aca="false">IFERROR(IF(_xlfn.MAXIFS(Documents!$E$2:$E$3674,Documents!$A$2:$A$3674,$A151,Documents!$C$2:$C$3674,"events")=0,"",_xlfn.MAXIFS(Documents!$E$2:$E$3674,Documents!$A$2:$A$3674,$A151,Documents!$C$2:$C$3674,"events")),"")</f>
        <v/>
      </c>
      <c r="G151" s="0" t="n">
        <f aca="false">IFERROR(IF(_xlfn.MAXIFS(Documents!$E$2:$E$3674,Documents!$A$2:$A$3674,$A151,Documents!$C$2:$C$3674,"map")=0,"",_xlfn.MAXIFS(Documents!$E$2:$E$3674,Documents!$A$2:$A$3674,$A151,Documents!$C$2:$C$3674,"map")),"")</f>
        <v>2025</v>
      </c>
      <c r="H151" s="0" t="str">
        <f aca="false">IFERROR(IF(_xlfn.MAXIFS(Documents!$E$2:$E$3674,Documents!$A$2:$A$3674,$A151,Documents!$C$2:$C$3674,"dive_map")=0,"",_xlfn.MAXIFS(Documents!$E$2:$E$3674,Documents!$A$2:$A$3674,$A151,Documents!$C$2:$C$3674,"dive_map")),"")</f>
        <v/>
      </c>
      <c r="I151" s="0" t="str">
        <f aca="false">IFERROR(IF(_xlfn.MAXIFS(Documents!$E$2:$E$3674,Documents!$A$2:$A$3674,$A151,Documents!$C$2:$C$3674,"spa_menu")=0,"",_xlfn.MAXIFS(Documents!$E$2:$E$3674,Documents!$A$2:$A$3674,$A151,Documents!$C$2:$C$3674,"spa_menu")),"")</f>
        <v/>
      </c>
      <c r="J151" s="0" t="str">
        <f aca="false">IFERROR(IF(_xlfn.MAXIFS(Documents!$E$2:$E$3674,Documents!$A$2:$A$3674,$A151,Documents!$C$2:$C$3674,"dining_menu")=0,"",_xlfn.MAXIFS(Documents!$E$2:$E$3674,Documents!$A$2:$A$3674,$A151,Documents!$C$2:$C$3674,"dining_menu")),"")</f>
        <v/>
      </c>
      <c r="K151" s="0" t="str">
        <f aca="false">IFERROR(IF(_xlfn.MAXIFS(Documents!$E$2:$E$3674,Documents!$A$2:$A$3674,$A151,Documents!$C$2:$C$3674,"dive_prices")=0,"",_xlfn.MAXIFS(Documents!$E$2:$E$3674,Documents!$A$2:$A$3674,$A151,Documents!$C$2:$C$3674,"dive_prices")),"")</f>
        <v/>
      </c>
      <c r="L151" s="0" t="str">
        <f aca="false">IFERROR(IF(_xlfn.MAXIFS(Documents!$E$2:$E$3674,Documents!$A$2:$A$3674,$A151,Documents!$C$2:$C$3674,"excursions")=0,"",_xlfn.MAXIFS(Documents!$E$2:$E$3674,Documents!$A$2:$A$3674,$A151,Documents!$C$2:$C$3674,"excursions")),"")</f>
        <v/>
      </c>
      <c r="M151" s="0" t="str">
        <f aca="false">IFERROR(IF(_xlfn.MAXIFS(Documents!$E$2:$E$3674,Documents!$A$2:$A$3674,$A151,Documents!$C$2:$C$3674,"kids")=0,"",_xlfn.MAXIFS(Documents!$E$2:$E$3674,Documents!$A$2:$A$3674,$A151,Documents!$C$2:$C$3674,"kids")),"")</f>
        <v/>
      </c>
      <c r="N151" s="0" t="str">
        <f aca="false">IFERROR(IF(_xlfn.MAXIFS(Documents!$E$2:$E$3674,Documents!$A$2:$A$3674,$A151,Documents!$C$2:$C$3674,"villa_plans")=0,"",_xlfn.MAXIFS(Documents!$E$2:$E$3674,Documents!$A$2:$A$3674,$A151,Documents!$C$2:$C$3674,"villa_plans")),"")</f>
        <v/>
      </c>
      <c r="O151" s="0" t="str">
        <f aca="false">IFERROR(IF(_xlfn.MAXIFS(Documents!$E$2:$E$3674,Documents!$A$2:$A$3674,$A151,Documents!$C$2:$C$3674,"all_inclusive")=0,"",_xlfn.MAXIFS(Documents!$E$2:$E$3674,Documents!$A$2:$A$3674,$A151,Documents!$C$2:$C$3674,"all_inclusive")),"")</f>
        <v/>
      </c>
      <c r="P151" s="0" t="str">
        <f aca="false">IFERROR(IF(_xlfn.MAXIFS(Documents!$E$2:$E$3674,Documents!$A$2:$A$3674,$A151,Documents!$C$2:$C$3674,"sustainability")=0,"",_xlfn.MAXIFS(Documents!$E$2:$E$3674,Documents!$A$2:$A$3674,$A151,Documents!$C$2:$C$3674,"sustainability")),"")</f>
        <v/>
      </c>
      <c r="Q151" s="0" t="str">
        <f aca="false">IFERROR(IF(_xlfn.MAXIFS(Documents!$E$2:$E$3674,Documents!$A$2:$A$3674,$A151,Documents!$C$2:$C$3674,"calendar")=0,"",_xlfn.MAXIFS(Documents!$E$2:$E$3674,Documents!$A$2:$A$3674,$A151,Documents!$C$2:$C$3674,"calendar")),"")</f>
        <v/>
      </c>
      <c r="R151" s="0" t="str">
        <f aca="false">IFERROR(IF(_xlfn.MAXIFS(Documents!$E$2:$E$3674,Documents!$A$2:$A$3674,$A151,Documents!$C$2:$C$3674,"brochure")=0,"",_xlfn.MAXIFS(Documents!$E$2:$E$3674,Documents!$A$2:$A$3674,$A151,Documents!$C$2:$C$3674,"brochure")),"")</f>
        <v/>
      </c>
      <c r="S151" s="0" t="str">
        <f aca="false">IFERROR(IF(_xlfn.MAXIFS(Documents!$E$2:$E$3674,Documents!$A$2:$A$3674,$A151,Documents!$C$2:$C$3674,"press_kit")=0,"",_xlfn.MAXIFS(Documents!$E$2:$E$3674,Documents!$A$2:$A$3674,$A151,Documents!$C$2:$C$3674,"press_kit")),"")</f>
        <v/>
      </c>
      <c r="T151" s="0" t="str">
        <f aca="false">IFERROR(IF(_xlfn.MAXIFS(Documents!$E$2:$E$3674,Documents!$A$2:$A$3674,$A151,Documents!$C$2:$C$3674,"other")=0,"",_xlfn.MAXIFS(Documents!$E$2:$E$3674,Documents!$A$2:$A$3674,$A151,Documents!$C$2:$C$3674,"other")),"")</f>
        <v/>
      </c>
      <c r="U151" s="0" t="str">
        <f aca="false">IFERROR(IF(_xlfn.MAXIFS(Documents!$E$2:$E$3674,Documents!$A$2:$A$3674,$A151,Documents!$C$2:$C$3674,"obsolete")=0,"",_xlfn.MAXIFS(Documents!$E$2:$E$3674,Documents!$A$2:$A$3674,$A151,Documents!$C$2:$C$3674,"obsolete")),"")</f>
        <v/>
      </c>
      <c r="V151" s="0" t="n">
        <f aca="false">COUNTIFS(Documents!$A$2:$A$3674,$A151)</f>
        <v>2</v>
      </c>
      <c r="W151" s="0" t="n">
        <f aca="false">COUNTIFS(Documents!$A$2:$A$3674,$A151,Documents!$R$2:$R$3674,"current")</f>
        <v>1</v>
      </c>
      <c r="X151" s="0" t="str">
        <f aca="false">HYPERLINK("https://www.neoscapesmaldives.com/wp-content/uploads/02.-Coco-Bodu-Hithi-Factsheet.pdf","2020_02.-Coco-Bodu-Hithi-Factsheet.pdf")</f>
        <v>2020_02.-Coco-Bodu-Hithi-Factsheet.pdf</v>
      </c>
      <c r="Y151" s="0" t="s">
        <v>36</v>
      </c>
    </row>
    <row r="152" customFormat="false" ht="15" hidden="false" customHeight="false" outlineLevel="0" collapsed="false">
      <c r="A152" s="0" t="n">
        <v>151</v>
      </c>
      <c r="B152" s="0" t="s">
        <v>211</v>
      </c>
      <c r="C152" s="0" t="s">
        <v>32</v>
      </c>
      <c r="D152" s="0" t="str">
        <f aca="false">IFERROR(IF(_xlfn.MAXIFS(Documents!$E$2:$E$3674,Documents!$A$2:$A$3674,$A152,Documents!$C$2:$C$3674,"factsheet")=0,"",_xlfn.MAXIFS(Documents!$E$2:$E$3674,Documents!$A$2:$A$3674,$A152,Documents!$C$2:$C$3674,"factsheet")),"")</f>
        <v/>
      </c>
      <c r="E152" s="0" t="str">
        <f aca="false">IFERROR(IF(_xlfn.MAXIFS(Documents!$E$2:$E$3674,Documents!$A$2:$A$3674,$A152,Documents!$C$2:$C$3674,"wedding")=0,"",_xlfn.MAXIFS(Documents!$E$2:$E$3674,Documents!$A$2:$A$3674,$A152,Documents!$C$2:$C$3674,"wedding")),"")</f>
        <v/>
      </c>
      <c r="F152" s="0" t="str">
        <f aca="false">IFERROR(IF(_xlfn.MAXIFS(Documents!$E$2:$E$3674,Documents!$A$2:$A$3674,$A152,Documents!$C$2:$C$3674,"events")=0,"",_xlfn.MAXIFS(Documents!$E$2:$E$3674,Documents!$A$2:$A$3674,$A152,Documents!$C$2:$C$3674,"events")),"")</f>
        <v/>
      </c>
      <c r="G152" s="0" t="str">
        <f aca="false">IFERROR(IF(_xlfn.MAXIFS(Documents!$E$2:$E$3674,Documents!$A$2:$A$3674,$A152,Documents!$C$2:$C$3674,"map")=0,"",_xlfn.MAXIFS(Documents!$E$2:$E$3674,Documents!$A$2:$A$3674,$A152,Documents!$C$2:$C$3674,"map")),"")</f>
        <v/>
      </c>
      <c r="H152" s="0" t="str">
        <f aca="false">IFERROR(IF(_xlfn.MAXIFS(Documents!$E$2:$E$3674,Documents!$A$2:$A$3674,$A152,Documents!$C$2:$C$3674,"dive_map")=0,"",_xlfn.MAXIFS(Documents!$E$2:$E$3674,Documents!$A$2:$A$3674,$A152,Documents!$C$2:$C$3674,"dive_map")),"")</f>
        <v/>
      </c>
      <c r="I152" s="0" t="str">
        <f aca="false">IFERROR(IF(_xlfn.MAXIFS(Documents!$E$2:$E$3674,Documents!$A$2:$A$3674,$A152,Documents!$C$2:$C$3674,"spa_menu")=0,"",_xlfn.MAXIFS(Documents!$E$2:$E$3674,Documents!$A$2:$A$3674,$A152,Documents!$C$2:$C$3674,"spa_menu")),"")</f>
        <v/>
      </c>
      <c r="J152" s="0" t="str">
        <f aca="false">IFERROR(IF(_xlfn.MAXIFS(Documents!$E$2:$E$3674,Documents!$A$2:$A$3674,$A152,Documents!$C$2:$C$3674,"dining_menu")=0,"",_xlfn.MAXIFS(Documents!$E$2:$E$3674,Documents!$A$2:$A$3674,$A152,Documents!$C$2:$C$3674,"dining_menu")),"")</f>
        <v/>
      </c>
      <c r="K152" s="0" t="str">
        <f aca="false">IFERROR(IF(_xlfn.MAXIFS(Documents!$E$2:$E$3674,Documents!$A$2:$A$3674,$A152,Documents!$C$2:$C$3674,"dive_prices")=0,"",_xlfn.MAXIFS(Documents!$E$2:$E$3674,Documents!$A$2:$A$3674,$A152,Documents!$C$2:$C$3674,"dive_prices")),"")</f>
        <v/>
      </c>
      <c r="L152" s="0" t="str">
        <f aca="false">IFERROR(IF(_xlfn.MAXIFS(Documents!$E$2:$E$3674,Documents!$A$2:$A$3674,$A152,Documents!$C$2:$C$3674,"excursions")=0,"",_xlfn.MAXIFS(Documents!$E$2:$E$3674,Documents!$A$2:$A$3674,$A152,Documents!$C$2:$C$3674,"excursions")),"")</f>
        <v/>
      </c>
      <c r="M152" s="0" t="str">
        <f aca="false">IFERROR(IF(_xlfn.MAXIFS(Documents!$E$2:$E$3674,Documents!$A$2:$A$3674,$A152,Documents!$C$2:$C$3674,"kids")=0,"",_xlfn.MAXIFS(Documents!$E$2:$E$3674,Documents!$A$2:$A$3674,$A152,Documents!$C$2:$C$3674,"kids")),"")</f>
        <v/>
      </c>
      <c r="N152" s="0" t="str">
        <f aca="false">IFERROR(IF(_xlfn.MAXIFS(Documents!$E$2:$E$3674,Documents!$A$2:$A$3674,$A152,Documents!$C$2:$C$3674,"villa_plans")=0,"",_xlfn.MAXIFS(Documents!$E$2:$E$3674,Documents!$A$2:$A$3674,$A152,Documents!$C$2:$C$3674,"villa_plans")),"")</f>
        <v/>
      </c>
      <c r="O152" s="0" t="str">
        <f aca="false">IFERROR(IF(_xlfn.MAXIFS(Documents!$E$2:$E$3674,Documents!$A$2:$A$3674,$A152,Documents!$C$2:$C$3674,"all_inclusive")=0,"",_xlfn.MAXIFS(Documents!$E$2:$E$3674,Documents!$A$2:$A$3674,$A152,Documents!$C$2:$C$3674,"all_inclusive")),"")</f>
        <v/>
      </c>
      <c r="P152" s="0" t="str">
        <f aca="false">IFERROR(IF(_xlfn.MAXIFS(Documents!$E$2:$E$3674,Documents!$A$2:$A$3674,$A152,Documents!$C$2:$C$3674,"sustainability")=0,"",_xlfn.MAXIFS(Documents!$E$2:$E$3674,Documents!$A$2:$A$3674,$A152,Documents!$C$2:$C$3674,"sustainability")),"")</f>
        <v/>
      </c>
      <c r="Q152" s="0" t="str">
        <f aca="false">IFERROR(IF(_xlfn.MAXIFS(Documents!$E$2:$E$3674,Documents!$A$2:$A$3674,$A152,Documents!$C$2:$C$3674,"calendar")=0,"",_xlfn.MAXIFS(Documents!$E$2:$E$3674,Documents!$A$2:$A$3674,$A152,Documents!$C$2:$C$3674,"calendar")),"")</f>
        <v/>
      </c>
      <c r="R152" s="0" t="str">
        <f aca="false">IFERROR(IF(_xlfn.MAXIFS(Documents!$E$2:$E$3674,Documents!$A$2:$A$3674,$A152,Documents!$C$2:$C$3674,"brochure")=0,"",_xlfn.MAXIFS(Documents!$E$2:$E$3674,Documents!$A$2:$A$3674,$A152,Documents!$C$2:$C$3674,"brochure")),"")</f>
        <v/>
      </c>
      <c r="S152" s="0" t="str">
        <f aca="false">IFERROR(IF(_xlfn.MAXIFS(Documents!$E$2:$E$3674,Documents!$A$2:$A$3674,$A152,Documents!$C$2:$C$3674,"press_kit")=0,"",_xlfn.MAXIFS(Documents!$E$2:$E$3674,Documents!$A$2:$A$3674,$A152,Documents!$C$2:$C$3674,"press_kit")),"")</f>
        <v/>
      </c>
      <c r="T152" s="0" t="str">
        <f aca="false">IFERROR(IF(_xlfn.MAXIFS(Documents!$E$2:$E$3674,Documents!$A$2:$A$3674,$A152,Documents!$C$2:$C$3674,"other")=0,"",_xlfn.MAXIFS(Documents!$E$2:$E$3674,Documents!$A$2:$A$3674,$A152,Documents!$C$2:$C$3674,"other")),"")</f>
        <v/>
      </c>
      <c r="U152" s="0" t="str">
        <f aca="false">IFERROR(IF(_xlfn.MAXIFS(Documents!$E$2:$E$3674,Documents!$A$2:$A$3674,$A152,Documents!$C$2:$C$3674,"obsolete")=0,"",_xlfn.MAXIFS(Documents!$E$2:$E$3674,Documents!$A$2:$A$3674,$A152,Documents!$C$2:$C$3674,"obsolete")),"")</f>
        <v/>
      </c>
      <c r="V152" s="0" t="n">
        <f aca="false">COUNTIFS(Documents!$A$2:$A$3674,$A152)</f>
        <v>0</v>
      </c>
      <c r="W152" s="0" t="n">
        <f aca="false">COUNTIFS(Documents!$A$2:$A$3674,$A152,Documents!$R$2:$R$3674,"current")</f>
        <v>0</v>
      </c>
      <c r="Y152" s="0" t="s">
        <v>28</v>
      </c>
    </row>
    <row r="153" customFormat="false" ht="15" hidden="false" customHeight="false" outlineLevel="0" collapsed="false">
      <c r="A153" s="0" t="n">
        <v>152</v>
      </c>
      <c r="B153" s="0" t="s">
        <v>212</v>
      </c>
      <c r="C153" s="0" t="s">
        <v>32</v>
      </c>
      <c r="D153" s="0" t="n">
        <f aca="false">IFERROR(IF(_xlfn.MAXIFS(Documents!$E$2:$E$3674,Documents!$A$2:$A$3674,$A153,Documents!$C$2:$C$3674,"factsheet")=0,"",_xlfn.MAXIFS(Documents!$E$2:$E$3674,Documents!$A$2:$A$3674,$A153,Documents!$C$2:$C$3674,"factsheet")),"")</f>
        <v>2024</v>
      </c>
      <c r="E153" s="0" t="n">
        <f aca="false">IFERROR(IF(_xlfn.MAXIFS(Documents!$E$2:$E$3674,Documents!$A$2:$A$3674,$A153,Documents!$C$2:$C$3674,"wedding")=0,"",_xlfn.MAXIFS(Documents!$E$2:$E$3674,Documents!$A$2:$A$3674,$A153,Documents!$C$2:$C$3674,"wedding")),"")</f>
        <v>2023</v>
      </c>
      <c r="F153" s="0" t="str">
        <f aca="false">IFERROR(IF(_xlfn.MAXIFS(Documents!$E$2:$E$3674,Documents!$A$2:$A$3674,$A153,Documents!$C$2:$C$3674,"events")=0,"",_xlfn.MAXIFS(Documents!$E$2:$E$3674,Documents!$A$2:$A$3674,$A153,Documents!$C$2:$C$3674,"events")),"")</f>
        <v/>
      </c>
      <c r="G153" s="0" t="str">
        <f aca="false">IFERROR(IF(_xlfn.MAXIFS(Documents!$E$2:$E$3674,Documents!$A$2:$A$3674,$A153,Documents!$C$2:$C$3674,"map")=0,"",_xlfn.MAXIFS(Documents!$E$2:$E$3674,Documents!$A$2:$A$3674,$A153,Documents!$C$2:$C$3674,"map")),"")</f>
        <v/>
      </c>
      <c r="H153" s="0" t="str">
        <f aca="false">IFERROR(IF(_xlfn.MAXIFS(Documents!$E$2:$E$3674,Documents!$A$2:$A$3674,$A153,Documents!$C$2:$C$3674,"dive_map")=0,"",_xlfn.MAXIFS(Documents!$E$2:$E$3674,Documents!$A$2:$A$3674,$A153,Documents!$C$2:$C$3674,"dive_map")),"")</f>
        <v/>
      </c>
      <c r="I153" s="0" t="n">
        <f aca="false">IFERROR(IF(_xlfn.MAXIFS(Documents!$E$2:$E$3674,Documents!$A$2:$A$3674,$A153,Documents!$C$2:$C$3674,"spa_menu")=0,"",_xlfn.MAXIFS(Documents!$E$2:$E$3674,Documents!$A$2:$A$3674,$A153,Documents!$C$2:$C$3674,"spa_menu")),"")</f>
        <v>2026</v>
      </c>
      <c r="J153" s="0" t="n">
        <f aca="false">IFERROR(IF(_xlfn.MAXIFS(Documents!$E$2:$E$3674,Documents!$A$2:$A$3674,$A153,Documents!$C$2:$C$3674,"dining_menu")=0,"",_xlfn.MAXIFS(Documents!$E$2:$E$3674,Documents!$A$2:$A$3674,$A153,Documents!$C$2:$C$3674,"dining_menu")),"")</f>
        <v>2025</v>
      </c>
      <c r="K153" s="0" t="n">
        <f aca="false">IFERROR(IF(_xlfn.MAXIFS(Documents!$E$2:$E$3674,Documents!$A$2:$A$3674,$A153,Documents!$C$2:$C$3674,"dive_prices")=0,"",_xlfn.MAXIFS(Documents!$E$2:$E$3674,Documents!$A$2:$A$3674,$A153,Documents!$C$2:$C$3674,"dive_prices")),"")</f>
        <v>2026</v>
      </c>
      <c r="L153" s="0" t="str">
        <f aca="false">IFERROR(IF(_xlfn.MAXIFS(Documents!$E$2:$E$3674,Documents!$A$2:$A$3674,$A153,Documents!$C$2:$C$3674,"excursions")=0,"",_xlfn.MAXIFS(Documents!$E$2:$E$3674,Documents!$A$2:$A$3674,$A153,Documents!$C$2:$C$3674,"excursions")),"")</f>
        <v/>
      </c>
      <c r="M153" s="0" t="str">
        <f aca="false">IFERROR(IF(_xlfn.MAXIFS(Documents!$E$2:$E$3674,Documents!$A$2:$A$3674,$A153,Documents!$C$2:$C$3674,"kids")=0,"",_xlfn.MAXIFS(Documents!$E$2:$E$3674,Documents!$A$2:$A$3674,$A153,Documents!$C$2:$C$3674,"kids")),"")</f>
        <v/>
      </c>
      <c r="N153" s="0" t="str">
        <f aca="false">IFERROR(IF(_xlfn.MAXIFS(Documents!$E$2:$E$3674,Documents!$A$2:$A$3674,$A153,Documents!$C$2:$C$3674,"villa_plans")=0,"",_xlfn.MAXIFS(Documents!$E$2:$E$3674,Documents!$A$2:$A$3674,$A153,Documents!$C$2:$C$3674,"villa_plans")),"")</f>
        <v/>
      </c>
      <c r="O153" s="0" t="str">
        <f aca="false">IFERROR(IF(_xlfn.MAXIFS(Documents!$E$2:$E$3674,Documents!$A$2:$A$3674,$A153,Documents!$C$2:$C$3674,"all_inclusive")=0,"",_xlfn.MAXIFS(Documents!$E$2:$E$3674,Documents!$A$2:$A$3674,$A153,Documents!$C$2:$C$3674,"all_inclusive")),"")</f>
        <v/>
      </c>
      <c r="P153" s="0" t="str">
        <f aca="false">IFERROR(IF(_xlfn.MAXIFS(Documents!$E$2:$E$3674,Documents!$A$2:$A$3674,$A153,Documents!$C$2:$C$3674,"sustainability")=0,"",_xlfn.MAXIFS(Documents!$E$2:$E$3674,Documents!$A$2:$A$3674,$A153,Documents!$C$2:$C$3674,"sustainability")),"")</f>
        <v/>
      </c>
      <c r="Q153" s="0" t="n">
        <f aca="false">IFERROR(IF(_xlfn.MAXIFS(Documents!$E$2:$E$3674,Documents!$A$2:$A$3674,$A153,Documents!$C$2:$C$3674,"calendar")=0,"",_xlfn.MAXIFS(Documents!$E$2:$E$3674,Documents!$A$2:$A$3674,$A153,Documents!$C$2:$C$3674,"calendar")),"")</f>
        <v>2026</v>
      </c>
      <c r="R153" s="0" t="str">
        <f aca="false">IFERROR(IF(_xlfn.MAXIFS(Documents!$E$2:$E$3674,Documents!$A$2:$A$3674,$A153,Documents!$C$2:$C$3674,"brochure")=0,"",_xlfn.MAXIFS(Documents!$E$2:$E$3674,Documents!$A$2:$A$3674,$A153,Documents!$C$2:$C$3674,"brochure")),"")</f>
        <v/>
      </c>
      <c r="S153" s="0" t="str">
        <f aca="false">IFERROR(IF(_xlfn.MAXIFS(Documents!$E$2:$E$3674,Documents!$A$2:$A$3674,$A153,Documents!$C$2:$C$3674,"press_kit")=0,"",_xlfn.MAXIFS(Documents!$E$2:$E$3674,Documents!$A$2:$A$3674,$A153,Documents!$C$2:$C$3674,"press_kit")),"")</f>
        <v/>
      </c>
      <c r="T153" s="0" t="str">
        <f aca="false">IFERROR(IF(_xlfn.MAXIFS(Documents!$E$2:$E$3674,Documents!$A$2:$A$3674,$A153,Documents!$C$2:$C$3674,"other")=0,"",_xlfn.MAXIFS(Documents!$E$2:$E$3674,Documents!$A$2:$A$3674,$A153,Documents!$C$2:$C$3674,"other")),"")</f>
        <v/>
      </c>
      <c r="U153" s="0" t="str">
        <f aca="false">IFERROR(IF(_xlfn.MAXIFS(Documents!$E$2:$E$3674,Documents!$A$2:$A$3674,$A153,Documents!$C$2:$C$3674,"obsolete")=0,"",_xlfn.MAXIFS(Documents!$E$2:$E$3674,Documents!$A$2:$A$3674,$A153,Documents!$C$2:$C$3674,"obsolete")),"")</f>
        <v/>
      </c>
      <c r="V153" s="0" t="n">
        <f aca="false">COUNTIFS(Documents!$A$2:$A$3674,$A153)</f>
        <v>15</v>
      </c>
      <c r="W153" s="0" t="n">
        <f aca="false">COUNTIFS(Documents!$A$2:$A$3674,$A153,Documents!$R$2:$R$3674,"current")</f>
        <v>8</v>
      </c>
      <c r="X153" s="0" t="str">
        <f aca="false">HYPERLINK("https://makunudu.com/wp-content/uploads/2024/11/Maknudu-Factsheet.pdf","2024_Maknudu-Factsheet.pdf")</f>
        <v>2024_Maknudu-Factsheet.pdf</v>
      </c>
      <c r="Y153" s="0" t="s">
        <v>34</v>
      </c>
    </row>
    <row r="154" customFormat="false" ht="15" hidden="false" customHeight="false" outlineLevel="0" collapsed="false">
      <c r="A154" s="0" t="n">
        <v>153</v>
      </c>
      <c r="B154" s="0" t="s">
        <v>213</v>
      </c>
      <c r="C154" s="0" t="s">
        <v>27</v>
      </c>
      <c r="D154" s="0" t="n">
        <f aca="false">IFERROR(IF(_xlfn.MAXIFS(Documents!$E$2:$E$3674,Documents!$A$2:$A$3674,$A154,Documents!$C$2:$C$3674,"factsheet")=0,"",_xlfn.MAXIFS(Documents!$E$2:$E$3674,Documents!$A$2:$A$3674,$A154,Documents!$C$2:$C$3674,"factsheet")),"")</f>
        <v>2021</v>
      </c>
      <c r="E154" s="0" t="str">
        <f aca="false">IFERROR(IF(_xlfn.MAXIFS(Documents!$E$2:$E$3674,Documents!$A$2:$A$3674,$A154,Documents!$C$2:$C$3674,"wedding")=0,"",_xlfn.MAXIFS(Documents!$E$2:$E$3674,Documents!$A$2:$A$3674,$A154,Documents!$C$2:$C$3674,"wedding")),"")</f>
        <v/>
      </c>
      <c r="F154" s="0" t="str">
        <f aca="false">IFERROR(IF(_xlfn.MAXIFS(Documents!$E$2:$E$3674,Documents!$A$2:$A$3674,$A154,Documents!$C$2:$C$3674,"events")=0,"",_xlfn.MAXIFS(Documents!$E$2:$E$3674,Documents!$A$2:$A$3674,$A154,Documents!$C$2:$C$3674,"events")),"")</f>
        <v/>
      </c>
      <c r="G154" s="0" t="n">
        <f aca="false">IFERROR(IF(_xlfn.MAXIFS(Documents!$E$2:$E$3674,Documents!$A$2:$A$3674,$A154,Documents!$C$2:$C$3674,"map")=0,"",_xlfn.MAXIFS(Documents!$E$2:$E$3674,Documents!$A$2:$A$3674,$A154,Documents!$C$2:$C$3674,"map")),"")</f>
        <v>2021</v>
      </c>
      <c r="H154" s="0" t="str">
        <f aca="false">IFERROR(IF(_xlfn.MAXIFS(Documents!$E$2:$E$3674,Documents!$A$2:$A$3674,$A154,Documents!$C$2:$C$3674,"dive_map")=0,"",_xlfn.MAXIFS(Documents!$E$2:$E$3674,Documents!$A$2:$A$3674,$A154,Documents!$C$2:$C$3674,"dive_map")),"")</f>
        <v/>
      </c>
      <c r="I154" s="0" t="str">
        <f aca="false">IFERROR(IF(_xlfn.MAXIFS(Documents!$E$2:$E$3674,Documents!$A$2:$A$3674,$A154,Documents!$C$2:$C$3674,"spa_menu")=0,"",_xlfn.MAXIFS(Documents!$E$2:$E$3674,Documents!$A$2:$A$3674,$A154,Documents!$C$2:$C$3674,"spa_menu")),"")</f>
        <v/>
      </c>
      <c r="J154" s="0" t="str">
        <f aca="false">IFERROR(IF(_xlfn.MAXIFS(Documents!$E$2:$E$3674,Documents!$A$2:$A$3674,$A154,Documents!$C$2:$C$3674,"dining_menu")=0,"",_xlfn.MAXIFS(Documents!$E$2:$E$3674,Documents!$A$2:$A$3674,$A154,Documents!$C$2:$C$3674,"dining_menu")),"")</f>
        <v/>
      </c>
      <c r="K154" s="0" t="str">
        <f aca="false">IFERROR(IF(_xlfn.MAXIFS(Documents!$E$2:$E$3674,Documents!$A$2:$A$3674,$A154,Documents!$C$2:$C$3674,"dive_prices")=0,"",_xlfn.MAXIFS(Documents!$E$2:$E$3674,Documents!$A$2:$A$3674,$A154,Documents!$C$2:$C$3674,"dive_prices")),"")</f>
        <v/>
      </c>
      <c r="L154" s="0" t="str">
        <f aca="false">IFERROR(IF(_xlfn.MAXIFS(Documents!$E$2:$E$3674,Documents!$A$2:$A$3674,$A154,Documents!$C$2:$C$3674,"excursions")=0,"",_xlfn.MAXIFS(Documents!$E$2:$E$3674,Documents!$A$2:$A$3674,$A154,Documents!$C$2:$C$3674,"excursions")),"")</f>
        <v/>
      </c>
      <c r="M154" s="0" t="str">
        <f aca="false">IFERROR(IF(_xlfn.MAXIFS(Documents!$E$2:$E$3674,Documents!$A$2:$A$3674,$A154,Documents!$C$2:$C$3674,"kids")=0,"",_xlfn.MAXIFS(Documents!$E$2:$E$3674,Documents!$A$2:$A$3674,$A154,Documents!$C$2:$C$3674,"kids")),"")</f>
        <v/>
      </c>
      <c r="N154" s="0" t="str">
        <f aca="false">IFERROR(IF(_xlfn.MAXIFS(Documents!$E$2:$E$3674,Documents!$A$2:$A$3674,$A154,Documents!$C$2:$C$3674,"villa_plans")=0,"",_xlfn.MAXIFS(Documents!$E$2:$E$3674,Documents!$A$2:$A$3674,$A154,Documents!$C$2:$C$3674,"villa_plans")),"")</f>
        <v/>
      </c>
      <c r="O154" s="0" t="str">
        <f aca="false">IFERROR(IF(_xlfn.MAXIFS(Documents!$E$2:$E$3674,Documents!$A$2:$A$3674,$A154,Documents!$C$2:$C$3674,"all_inclusive")=0,"",_xlfn.MAXIFS(Documents!$E$2:$E$3674,Documents!$A$2:$A$3674,$A154,Documents!$C$2:$C$3674,"all_inclusive")),"")</f>
        <v/>
      </c>
      <c r="P154" s="0" t="str">
        <f aca="false">IFERROR(IF(_xlfn.MAXIFS(Documents!$E$2:$E$3674,Documents!$A$2:$A$3674,$A154,Documents!$C$2:$C$3674,"sustainability")=0,"",_xlfn.MAXIFS(Documents!$E$2:$E$3674,Documents!$A$2:$A$3674,$A154,Documents!$C$2:$C$3674,"sustainability")),"")</f>
        <v/>
      </c>
      <c r="Q154" s="0" t="str">
        <f aca="false">IFERROR(IF(_xlfn.MAXIFS(Documents!$E$2:$E$3674,Documents!$A$2:$A$3674,$A154,Documents!$C$2:$C$3674,"calendar")=0,"",_xlfn.MAXIFS(Documents!$E$2:$E$3674,Documents!$A$2:$A$3674,$A154,Documents!$C$2:$C$3674,"calendar")),"")</f>
        <v/>
      </c>
      <c r="R154" s="0" t="str">
        <f aca="false">IFERROR(IF(_xlfn.MAXIFS(Documents!$E$2:$E$3674,Documents!$A$2:$A$3674,$A154,Documents!$C$2:$C$3674,"brochure")=0,"",_xlfn.MAXIFS(Documents!$E$2:$E$3674,Documents!$A$2:$A$3674,$A154,Documents!$C$2:$C$3674,"brochure")),"")</f>
        <v/>
      </c>
      <c r="S154" s="0" t="str">
        <f aca="false">IFERROR(IF(_xlfn.MAXIFS(Documents!$E$2:$E$3674,Documents!$A$2:$A$3674,$A154,Documents!$C$2:$C$3674,"press_kit")=0,"",_xlfn.MAXIFS(Documents!$E$2:$E$3674,Documents!$A$2:$A$3674,$A154,Documents!$C$2:$C$3674,"press_kit")),"")</f>
        <v/>
      </c>
      <c r="T154" s="0" t="str">
        <f aca="false">IFERROR(IF(_xlfn.MAXIFS(Documents!$E$2:$E$3674,Documents!$A$2:$A$3674,$A154,Documents!$C$2:$C$3674,"other")=0,"",_xlfn.MAXIFS(Documents!$E$2:$E$3674,Documents!$A$2:$A$3674,$A154,Documents!$C$2:$C$3674,"other")),"")</f>
        <v/>
      </c>
      <c r="U154" s="0" t="str">
        <f aca="false">IFERROR(IF(_xlfn.MAXIFS(Documents!$E$2:$E$3674,Documents!$A$2:$A$3674,$A154,Documents!$C$2:$C$3674,"obsolete")=0,"",_xlfn.MAXIFS(Documents!$E$2:$E$3674,Documents!$A$2:$A$3674,$A154,Documents!$C$2:$C$3674,"obsolete")),"")</f>
        <v/>
      </c>
      <c r="V154" s="0" t="n">
        <f aca="false">COUNTIFS(Documents!$A$2:$A$3674,$A154)</f>
        <v>2</v>
      </c>
      <c r="W154" s="0" t="n">
        <f aca="false">COUNTIFS(Documents!$A$2:$A$3674,$A154,Documents!$R$2:$R$3674,"current")</f>
        <v>0</v>
      </c>
      <c r="X154" s="0" t="str">
        <f aca="false">HYPERLINK("https://www.neoscapesmaldives.com/wp-content/uploads/FactSheet-Taj-Coral-Reef-Maldives-NEO.pdf","2021_FactSheet-Taj-Coral-Reef-Maldives-N")</f>
        <v>2021_FactSheet-Taj-Coral-Reef-Maldives-N</v>
      </c>
      <c r="Y154" s="0" t="s">
        <v>36</v>
      </c>
    </row>
    <row r="155" customFormat="false" ht="15" hidden="false" customHeight="false" outlineLevel="0" collapsed="false">
      <c r="A155" s="0" t="n">
        <v>154</v>
      </c>
      <c r="B155" s="0" t="s">
        <v>214</v>
      </c>
      <c r="C155" s="0" t="s">
        <v>27</v>
      </c>
      <c r="D155" s="0" t="n">
        <f aca="false">IFERROR(IF(_xlfn.MAXIFS(Documents!$E$2:$E$3674,Documents!$A$2:$A$3674,$A155,Documents!$C$2:$C$3674,"factsheet")=0,"",_xlfn.MAXIFS(Documents!$E$2:$E$3674,Documents!$A$2:$A$3674,$A155,Documents!$C$2:$C$3674,"factsheet")),"")</f>
        <v>2021</v>
      </c>
      <c r="E155" s="0" t="str">
        <f aca="false">IFERROR(IF(_xlfn.MAXIFS(Documents!$E$2:$E$3674,Documents!$A$2:$A$3674,$A155,Documents!$C$2:$C$3674,"wedding")=0,"",_xlfn.MAXIFS(Documents!$E$2:$E$3674,Documents!$A$2:$A$3674,$A155,Documents!$C$2:$C$3674,"wedding")),"")</f>
        <v/>
      </c>
      <c r="F155" s="0" t="str">
        <f aca="false">IFERROR(IF(_xlfn.MAXIFS(Documents!$E$2:$E$3674,Documents!$A$2:$A$3674,$A155,Documents!$C$2:$C$3674,"events")=0,"",_xlfn.MAXIFS(Documents!$E$2:$E$3674,Documents!$A$2:$A$3674,$A155,Documents!$C$2:$C$3674,"events")),"")</f>
        <v/>
      </c>
      <c r="G155" s="0" t="n">
        <f aca="false">IFERROR(IF(_xlfn.MAXIFS(Documents!$E$2:$E$3674,Documents!$A$2:$A$3674,$A155,Documents!$C$2:$C$3674,"map")=0,"",_xlfn.MAXIFS(Documents!$E$2:$E$3674,Documents!$A$2:$A$3674,$A155,Documents!$C$2:$C$3674,"map")),"")</f>
        <v>2021</v>
      </c>
      <c r="H155" s="0" t="str">
        <f aca="false">IFERROR(IF(_xlfn.MAXIFS(Documents!$E$2:$E$3674,Documents!$A$2:$A$3674,$A155,Documents!$C$2:$C$3674,"dive_map")=0,"",_xlfn.MAXIFS(Documents!$E$2:$E$3674,Documents!$A$2:$A$3674,$A155,Documents!$C$2:$C$3674,"dive_map")),"")</f>
        <v/>
      </c>
      <c r="I155" s="0" t="str">
        <f aca="false">IFERROR(IF(_xlfn.MAXIFS(Documents!$E$2:$E$3674,Documents!$A$2:$A$3674,$A155,Documents!$C$2:$C$3674,"spa_menu")=0,"",_xlfn.MAXIFS(Documents!$E$2:$E$3674,Documents!$A$2:$A$3674,$A155,Documents!$C$2:$C$3674,"spa_menu")),"")</f>
        <v/>
      </c>
      <c r="J155" s="0" t="str">
        <f aca="false">IFERROR(IF(_xlfn.MAXIFS(Documents!$E$2:$E$3674,Documents!$A$2:$A$3674,$A155,Documents!$C$2:$C$3674,"dining_menu")=0,"",_xlfn.MAXIFS(Documents!$E$2:$E$3674,Documents!$A$2:$A$3674,$A155,Documents!$C$2:$C$3674,"dining_menu")),"")</f>
        <v/>
      </c>
      <c r="K155" s="0" t="str">
        <f aca="false">IFERROR(IF(_xlfn.MAXIFS(Documents!$E$2:$E$3674,Documents!$A$2:$A$3674,$A155,Documents!$C$2:$C$3674,"dive_prices")=0,"",_xlfn.MAXIFS(Documents!$E$2:$E$3674,Documents!$A$2:$A$3674,$A155,Documents!$C$2:$C$3674,"dive_prices")),"")</f>
        <v/>
      </c>
      <c r="L155" s="0" t="str">
        <f aca="false">IFERROR(IF(_xlfn.MAXIFS(Documents!$E$2:$E$3674,Documents!$A$2:$A$3674,$A155,Documents!$C$2:$C$3674,"excursions")=0,"",_xlfn.MAXIFS(Documents!$E$2:$E$3674,Documents!$A$2:$A$3674,$A155,Documents!$C$2:$C$3674,"excursions")),"")</f>
        <v/>
      </c>
      <c r="M155" s="0" t="str">
        <f aca="false">IFERROR(IF(_xlfn.MAXIFS(Documents!$E$2:$E$3674,Documents!$A$2:$A$3674,$A155,Documents!$C$2:$C$3674,"kids")=0,"",_xlfn.MAXIFS(Documents!$E$2:$E$3674,Documents!$A$2:$A$3674,$A155,Documents!$C$2:$C$3674,"kids")),"")</f>
        <v/>
      </c>
      <c r="N155" s="0" t="str">
        <f aca="false">IFERROR(IF(_xlfn.MAXIFS(Documents!$E$2:$E$3674,Documents!$A$2:$A$3674,$A155,Documents!$C$2:$C$3674,"villa_plans")=0,"",_xlfn.MAXIFS(Documents!$E$2:$E$3674,Documents!$A$2:$A$3674,$A155,Documents!$C$2:$C$3674,"villa_plans")),"")</f>
        <v/>
      </c>
      <c r="O155" s="0" t="str">
        <f aca="false">IFERROR(IF(_xlfn.MAXIFS(Documents!$E$2:$E$3674,Documents!$A$2:$A$3674,$A155,Documents!$C$2:$C$3674,"all_inclusive")=0,"",_xlfn.MAXIFS(Documents!$E$2:$E$3674,Documents!$A$2:$A$3674,$A155,Documents!$C$2:$C$3674,"all_inclusive")),"")</f>
        <v/>
      </c>
      <c r="P155" s="0" t="str">
        <f aca="false">IFERROR(IF(_xlfn.MAXIFS(Documents!$E$2:$E$3674,Documents!$A$2:$A$3674,$A155,Documents!$C$2:$C$3674,"sustainability")=0,"",_xlfn.MAXIFS(Documents!$E$2:$E$3674,Documents!$A$2:$A$3674,$A155,Documents!$C$2:$C$3674,"sustainability")),"")</f>
        <v/>
      </c>
      <c r="Q155" s="0" t="str">
        <f aca="false">IFERROR(IF(_xlfn.MAXIFS(Documents!$E$2:$E$3674,Documents!$A$2:$A$3674,$A155,Documents!$C$2:$C$3674,"calendar")=0,"",_xlfn.MAXIFS(Documents!$E$2:$E$3674,Documents!$A$2:$A$3674,$A155,Documents!$C$2:$C$3674,"calendar")),"")</f>
        <v/>
      </c>
      <c r="R155" s="0" t="str">
        <f aca="false">IFERROR(IF(_xlfn.MAXIFS(Documents!$E$2:$E$3674,Documents!$A$2:$A$3674,$A155,Documents!$C$2:$C$3674,"brochure")=0,"",_xlfn.MAXIFS(Documents!$E$2:$E$3674,Documents!$A$2:$A$3674,$A155,Documents!$C$2:$C$3674,"brochure")),"")</f>
        <v/>
      </c>
      <c r="S155" s="0" t="str">
        <f aca="false">IFERROR(IF(_xlfn.MAXIFS(Documents!$E$2:$E$3674,Documents!$A$2:$A$3674,$A155,Documents!$C$2:$C$3674,"press_kit")=0,"",_xlfn.MAXIFS(Documents!$E$2:$E$3674,Documents!$A$2:$A$3674,$A155,Documents!$C$2:$C$3674,"press_kit")),"")</f>
        <v/>
      </c>
      <c r="T155" s="0" t="str">
        <f aca="false">IFERROR(IF(_xlfn.MAXIFS(Documents!$E$2:$E$3674,Documents!$A$2:$A$3674,$A155,Documents!$C$2:$C$3674,"other")=0,"",_xlfn.MAXIFS(Documents!$E$2:$E$3674,Documents!$A$2:$A$3674,$A155,Documents!$C$2:$C$3674,"other")),"")</f>
        <v/>
      </c>
      <c r="U155" s="0" t="str">
        <f aca="false">IFERROR(IF(_xlfn.MAXIFS(Documents!$E$2:$E$3674,Documents!$A$2:$A$3674,$A155,Documents!$C$2:$C$3674,"obsolete")=0,"",_xlfn.MAXIFS(Documents!$E$2:$E$3674,Documents!$A$2:$A$3674,$A155,Documents!$C$2:$C$3674,"obsolete")),"")</f>
        <v/>
      </c>
      <c r="V155" s="0" t="n">
        <f aca="false">COUNTIFS(Documents!$A$2:$A$3674,$A155)</f>
        <v>2</v>
      </c>
      <c r="W155" s="0" t="n">
        <f aca="false">COUNTIFS(Documents!$A$2:$A$3674,$A155,Documents!$R$2:$R$3674,"current")</f>
        <v>0</v>
      </c>
      <c r="X155" s="0" t="str">
        <f aca="false">HYPERLINK("https://www.neoscapesmaldives.com/wp-content/uploads/Factsheet-Taj-Exotica-Resort-Spa-_Maldives-NEO.pdf","2021_Factsheet-Taj-Exotica-Resort-Spa-_M")</f>
        <v>2021_Factsheet-Taj-Exotica-Resort-Spa-_M</v>
      </c>
      <c r="Y155" s="0" t="s">
        <v>36</v>
      </c>
    </row>
    <row r="156" customFormat="false" ht="15" hidden="false" customHeight="false" outlineLevel="0" collapsed="false">
      <c r="A156" s="0" t="n">
        <v>155</v>
      </c>
      <c r="B156" s="0" t="s">
        <v>215</v>
      </c>
      <c r="C156" s="0" t="s">
        <v>27</v>
      </c>
      <c r="D156" s="0" t="n">
        <f aca="false">IFERROR(IF(_xlfn.MAXIFS(Documents!$E$2:$E$3674,Documents!$A$2:$A$3674,$A156,Documents!$C$2:$C$3674,"factsheet")=0,"",_xlfn.MAXIFS(Documents!$E$2:$E$3674,Documents!$A$2:$A$3674,$A156,Documents!$C$2:$C$3674,"factsheet")),"")</f>
        <v>2023</v>
      </c>
      <c r="E156" s="0" t="str">
        <f aca="false">IFERROR(IF(_xlfn.MAXIFS(Documents!$E$2:$E$3674,Documents!$A$2:$A$3674,$A156,Documents!$C$2:$C$3674,"wedding")=0,"",_xlfn.MAXIFS(Documents!$E$2:$E$3674,Documents!$A$2:$A$3674,$A156,Documents!$C$2:$C$3674,"wedding")),"")</f>
        <v/>
      </c>
      <c r="F156" s="0" t="n">
        <f aca="false">IFERROR(IF(_xlfn.MAXIFS(Documents!$E$2:$E$3674,Documents!$A$2:$A$3674,$A156,Documents!$C$2:$C$3674,"events")=0,"",_xlfn.MAXIFS(Documents!$E$2:$E$3674,Documents!$A$2:$A$3674,$A156,Documents!$C$2:$C$3674,"events")),"")</f>
        <v>2026</v>
      </c>
      <c r="G156" s="0" t="n">
        <f aca="false">IFERROR(IF(_xlfn.MAXIFS(Documents!$E$2:$E$3674,Documents!$A$2:$A$3674,$A156,Documents!$C$2:$C$3674,"map")=0,"",_xlfn.MAXIFS(Documents!$E$2:$E$3674,Documents!$A$2:$A$3674,$A156,Documents!$C$2:$C$3674,"map")),"")</f>
        <v>2024</v>
      </c>
      <c r="H156" s="0" t="str">
        <f aca="false">IFERROR(IF(_xlfn.MAXIFS(Documents!$E$2:$E$3674,Documents!$A$2:$A$3674,$A156,Documents!$C$2:$C$3674,"dive_map")=0,"",_xlfn.MAXIFS(Documents!$E$2:$E$3674,Documents!$A$2:$A$3674,$A156,Documents!$C$2:$C$3674,"dive_map")),"")</f>
        <v/>
      </c>
      <c r="I156" s="0" t="str">
        <f aca="false">IFERROR(IF(_xlfn.MAXIFS(Documents!$E$2:$E$3674,Documents!$A$2:$A$3674,$A156,Documents!$C$2:$C$3674,"spa_menu")=0,"",_xlfn.MAXIFS(Documents!$E$2:$E$3674,Documents!$A$2:$A$3674,$A156,Documents!$C$2:$C$3674,"spa_menu")),"")</f>
        <v/>
      </c>
      <c r="J156" s="0" t="str">
        <f aca="false">IFERROR(IF(_xlfn.MAXIFS(Documents!$E$2:$E$3674,Documents!$A$2:$A$3674,$A156,Documents!$C$2:$C$3674,"dining_menu")=0,"",_xlfn.MAXIFS(Documents!$E$2:$E$3674,Documents!$A$2:$A$3674,$A156,Documents!$C$2:$C$3674,"dining_menu")),"")</f>
        <v/>
      </c>
      <c r="K156" s="0" t="str">
        <f aca="false">IFERROR(IF(_xlfn.MAXIFS(Documents!$E$2:$E$3674,Documents!$A$2:$A$3674,$A156,Documents!$C$2:$C$3674,"dive_prices")=0,"",_xlfn.MAXIFS(Documents!$E$2:$E$3674,Documents!$A$2:$A$3674,$A156,Documents!$C$2:$C$3674,"dive_prices")),"")</f>
        <v/>
      </c>
      <c r="L156" s="0" t="str">
        <f aca="false">IFERROR(IF(_xlfn.MAXIFS(Documents!$E$2:$E$3674,Documents!$A$2:$A$3674,$A156,Documents!$C$2:$C$3674,"excursions")=0,"",_xlfn.MAXIFS(Documents!$E$2:$E$3674,Documents!$A$2:$A$3674,$A156,Documents!$C$2:$C$3674,"excursions")),"")</f>
        <v/>
      </c>
      <c r="M156" s="0" t="str">
        <f aca="false">IFERROR(IF(_xlfn.MAXIFS(Documents!$E$2:$E$3674,Documents!$A$2:$A$3674,$A156,Documents!$C$2:$C$3674,"kids")=0,"",_xlfn.MAXIFS(Documents!$E$2:$E$3674,Documents!$A$2:$A$3674,$A156,Documents!$C$2:$C$3674,"kids")),"")</f>
        <v/>
      </c>
      <c r="N156" s="0" t="str">
        <f aca="false">IFERROR(IF(_xlfn.MAXIFS(Documents!$E$2:$E$3674,Documents!$A$2:$A$3674,$A156,Documents!$C$2:$C$3674,"villa_plans")=0,"",_xlfn.MAXIFS(Documents!$E$2:$E$3674,Documents!$A$2:$A$3674,$A156,Documents!$C$2:$C$3674,"villa_plans")),"")</f>
        <v/>
      </c>
      <c r="O156" s="0" t="str">
        <f aca="false">IFERROR(IF(_xlfn.MAXIFS(Documents!$E$2:$E$3674,Documents!$A$2:$A$3674,$A156,Documents!$C$2:$C$3674,"all_inclusive")=0,"",_xlfn.MAXIFS(Documents!$E$2:$E$3674,Documents!$A$2:$A$3674,$A156,Documents!$C$2:$C$3674,"all_inclusive")),"")</f>
        <v/>
      </c>
      <c r="P156" s="0" t="str">
        <f aca="false">IFERROR(IF(_xlfn.MAXIFS(Documents!$E$2:$E$3674,Documents!$A$2:$A$3674,$A156,Documents!$C$2:$C$3674,"sustainability")=0,"",_xlfn.MAXIFS(Documents!$E$2:$E$3674,Documents!$A$2:$A$3674,$A156,Documents!$C$2:$C$3674,"sustainability")),"")</f>
        <v/>
      </c>
      <c r="Q156" s="0" t="str">
        <f aca="false">IFERROR(IF(_xlfn.MAXIFS(Documents!$E$2:$E$3674,Documents!$A$2:$A$3674,$A156,Documents!$C$2:$C$3674,"calendar")=0,"",_xlfn.MAXIFS(Documents!$E$2:$E$3674,Documents!$A$2:$A$3674,$A156,Documents!$C$2:$C$3674,"calendar")),"")</f>
        <v/>
      </c>
      <c r="R156" s="0" t="str">
        <f aca="false">IFERROR(IF(_xlfn.MAXIFS(Documents!$E$2:$E$3674,Documents!$A$2:$A$3674,$A156,Documents!$C$2:$C$3674,"brochure")=0,"",_xlfn.MAXIFS(Documents!$E$2:$E$3674,Documents!$A$2:$A$3674,$A156,Documents!$C$2:$C$3674,"brochure")),"")</f>
        <v/>
      </c>
      <c r="S156" s="0" t="str">
        <f aca="false">IFERROR(IF(_xlfn.MAXIFS(Documents!$E$2:$E$3674,Documents!$A$2:$A$3674,$A156,Documents!$C$2:$C$3674,"press_kit")=0,"",_xlfn.MAXIFS(Documents!$E$2:$E$3674,Documents!$A$2:$A$3674,$A156,Documents!$C$2:$C$3674,"press_kit")),"")</f>
        <v/>
      </c>
      <c r="T156" s="0" t="str">
        <f aca="false">IFERROR(IF(_xlfn.MAXIFS(Documents!$E$2:$E$3674,Documents!$A$2:$A$3674,$A156,Documents!$C$2:$C$3674,"other")=0,"",_xlfn.MAXIFS(Documents!$E$2:$E$3674,Documents!$A$2:$A$3674,$A156,Documents!$C$2:$C$3674,"other")),"")</f>
        <v/>
      </c>
      <c r="U156" s="0" t="str">
        <f aca="false">IFERROR(IF(_xlfn.MAXIFS(Documents!$E$2:$E$3674,Documents!$A$2:$A$3674,$A156,Documents!$C$2:$C$3674,"obsolete")=0,"",_xlfn.MAXIFS(Documents!$E$2:$E$3674,Documents!$A$2:$A$3674,$A156,Documents!$C$2:$C$3674,"obsolete")),"")</f>
        <v/>
      </c>
      <c r="V156" s="0" t="n">
        <f aca="false">COUNTIFS(Documents!$A$2:$A$3674,$A156)</f>
        <v>4</v>
      </c>
      <c r="W156" s="0" t="n">
        <f aca="false">COUNTIFS(Documents!$A$2:$A$3674,$A156,Documents!$R$2:$R$3674,"current")</f>
        <v>1</v>
      </c>
      <c r="X156" s="0" t="str">
        <f aca="false">HYPERLINK("https://www.neoscapesmaldives.com/wp-content/uploads/halaveli-factsheet-en-24april2023.pdf","2023_halaveli-factsheet-en-24april2023.p")</f>
        <v>2023_halaveli-factsheet-en-24april2023.p</v>
      </c>
      <c r="Y156" s="0" t="s">
        <v>92</v>
      </c>
      <c r="Z156" s="0" t="s">
        <v>216</v>
      </c>
    </row>
    <row r="157" customFormat="false" ht="15" hidden="false" customHeight="false" outlineLevel="0" collapsed="false">
      <c r="A157" s="0" t="n">
        <v>156</v>
      </c>
      <c r="B157" s="0" t="s">
        <v>217</v>
      </c>
      <c r="C157" s="0" t="s">
        <v>39</v>
      </c>
      <c r="D157" s="0" t="str">
        <f aca="false">IFERROR(IF(_xlfn.MAXIFS(Documents!$E$2:$E$3674,Documents!$A$2:$A$3674,$A157,Documents!$C$2:$C$3674,"factsheet")=0,"",_xlfn.MAXIFS(Documents!$E$2:$E$3674,Documents!$A$2:$A$3674,$A157,Documents!$C$2:$C$3674,"factsheet")),"")</f>
        <v/>
      </c>
      <c r="E157" s="0" t="str">
        <f aca="false">IFERROR(IF(_xlfn.MAXIFS(Documents!$E$2:$E$3674,Documents!$A$2:$A$3674,$A157,Documents!$C$2:$C$3674,"wedding")=0,"",_xlfn.MAXIFS(Documents!$E$2:$E$3674,Documents!$A$2:$A$3674,$A157,Documents!$C$2:$C$3674,"wedding")),"")</f>
        <v/>
      </c>
      <c r="F157" s="0" t="str">
        <f aca="false">IFERROR(IF(_xlfn.MAXIFS(Documents!$E$2:$E$3674,Documents!$A$2:$A$3674,$A157,Documents!$C$2:$C$3674,"events")=0,"",_xlfn.MAXIFS(Documents!$E$2:$E$3674,Documents!$A$2:$A$3674,$A157,Documents!$C$2:$C$3674,"events")),"")</f>
        <v/>
      </c>
      <c r="G157" s="0" t="str">
        <f aca="false">IFERROR(IF(_xlfn.MAXIFS(Documents!$E$2:$E$3674,Documents!$A$2:$A$3674,$A157,Documents!$C$2:$C$3674,"map")=0,"",_xlfn.MAXIFS(Documents!$E$2:$E$3674,Documents!$A$2:$A$3674,$A157,Documents!$C$2:$C$3674,"map")),"")</f>
        <v/>
      </c>
      <c r="H157" s="0" t="str">
        <f aca="false">IFERROR(IF(_xlfn.MAXIFS(Documents!$E$2:$E$3674,Documents!$A$2:$A$3674,$A157,Documents!$C$2:$C$3674,"dive_map")=0,"",_xlfn.MAXIFS(Documents!$E$2:$E$3674,Documents!$A$2:$A$3674,$A157,Documents!$C$2:$C$3674,"dive_map")),"")</f>
        <v/>
      </c>
      <c r="I157" s="0" t="str">
        <f aca="false">IFERROR(IF(_xlfn.MAXIFS(Documents!$E$2:$E$3674,Documents!$A$2:$A$3674,$A157,Documents!$C$2:$C$3674,"spa_menu")=0,"",_xlfn.MAXIFS(Documents!$E$2:$E$3674,Documents!$A$2:$A$3674,$A157,Documents!$C$2:$C$3674,"spa_menu")),"")</f>
        <v/>
      </c>
      <c r="J157" s="0" t="str">
        <f aca="false">IFERROR(IF(_xlfn.MAXIFS(Documents!$E$2:$E$3674,Documents!$A$2:$A$3674,$A157,Documents!$C$2:$C$3674,"dining_menu")=0,"",_xlfn.MAXIFS(Documents!$E$2:$E$3674,Documents!$A$2:$A$3674,$A157,Documents!$C$2:$C$3674,"dining_menu")),"")</f>
        <v/>
      </c>
      <c r="K157" s="0" t="str">
        <f aca="false">IFERROR(IF(_xlfn.MAXIFS(Documents!$E$2:$E$3674,Documents!$A$2:$A$3674,$A157,Documents!$C$2:$C$3674,"dive_prices")=0,"",_xlfn.MAXIFS(Documents!$E$2:$E$3674,Documents!$A$2:$A$3674,$A157,Documents!$C$2:$C$3674,"dive_prices")),"")</f>
        <v/>
      </c>
      <c r="L157" s="0" t="str">
        <f aca="false">IFERROR(IF(_xlfn.MAXIFS(Documents!$E$2:$E$3674,Documents!$A$2:$A$3674,$A157,Documents!$C$2:$C$3674,"excursions")=0,"",_xlfn.MAXIFS(Documents!$E$2:$E$3674,Documents!$A$2:$A$3674,$A157,Documents!$C$2:$C$3674,"excursions")),"")</f>
        <v/>
      </c>
      <c r="M157" s="0" t="str">
        <f aca="false">IFERROR(IF(_xlfn.MAXIFS(Documents!$E$2:$E$3674,Documents!$A$2:$A$3674,$A157,Documents!$C$2:$C$3674,"kids")=0,"",_xlfn.MAXIFS(Documents!$E$2:$E$3674,Documents!$A$2:$A$3674,$A157,Documents!$C$2:$C$3674,"kids")),"")</f>
        <v/>
      </c>
      <c r="N157" s="0" t="str">
        <f aca="false">IFERROR(IF(_xlfn.MAXIFS(Documents!$E$2:$E$3674,Documents!$A$2:$A$3674,$A157,Documents!$C$2:$C$3674,"villa_plans")=0,"",_xlfn.MAXIFS(Documents!$E$2:$E$3674,Documents!$A$2:$A$3674,$A157,Documents!$C$2:$C$3674,"villa_plans")),"")</f>
        <v/>
      </c>
      <c r="O157" s="0" t="str">
        <f aca="false">IFERROR(IF(_xlfn.MAXIFS(Documents!$E$2:$E$3674,Documents!$A$2:$A$3674,$A157,Documents!$C$2:$C$3674,"all_inclusive")=0,"",_xlfn.MAXIFS(Documents!$E$2:$E$3674,Documents!$A$2:$A$3674,$A157,Documents!$C$2:$C$3674,"all_inclusive")),"")</f>
        <v/>
      </c>
      <c r="P157" s="0" t="str">
        <f aca="false">IFERROR(IF(_xlfn.MAXIFS(Documents!$E$2:$E$3674,Documents!$A$2:$A$3674,$A157,Documents!$C$2:$C$3674,"sustainability")=0,"",_xlfn.MAXIFS(Documents!$E$2:$E$3674,Documents!$A$2:$A$3674,$A157,Documents!$C$2:$C$3674,"sustainability")),"")</f>
        <v/>
      </c>
      <c r="Q157" s="0" t="str">
        <f aca="false">IFERROR(IF(_xlfn.MAXIFS(Documents!$E$2:$E$3674,Documents!$A$2:$A$3674,$A157,Documents!$C$2:$C$3674,"calendar")=0,"",_xlfn.MAXIFS(Documents!$E$2:$E$3674,Documents!$A$2:$A$3674,$A157,Documents!$C$2:$C$3674,"calendar")),"")</f>
        <v/>
      </c>
      <c r="R157" s="0" t="str">
        <f aca="false">IFERROR(IF(_xlfn.MAXIFS(Documents!$E$2:$E$3674,Documents!$A$2:$A$3674,$A157,Documents!$C$2:$C$3674,"brochure")=0,"",_xlfn.MAXIFS(Documents!$E$2:$E$3674,Documents!$A$2:$A$3674,$A157,Documents!$C$2:$C$3674,"brochure")),"")</f>
        <v/>
      </c>
      <c r="S157" s="0" t="str">
        <f aca="false">IFERROR(IF(_xlfn.MAXIFS(Documents!$E$2:$E$3674,Documents!$A$2:$A$3674,$A157,Documents!$C$2:$C$3674,"press_kit")=0,"",_xlfn.MAXIFS(Documents!$E$2:$E$3674,Documents!$A$2:$A$3674,$A157,Documents!$C$2:$C$3674,"press_kit")),"")</f>
        <v/>
      </c>
      <c r="T157" s="0" t="str">
        <f aca="false">IFERROR(IF(_xlfn.MAXIFS(Documents!$E$2:$E$3674,Documents!$A$2:$A$3674,$A157,Documents!$C$2:$C$3674,"other")=0,"",_xlfn.MAXIFS(Documents!$E$2:$E$3674,Documents!$A$2:$A$3674,$A157,Documents!$C$2:$C$3674,"other")),"")</f>
        <v/>
      </c>
      <c r="U157" s="0" t="str">
        <f aca="false">IFERROR(IF(_xlfn.MAXIFS(Documents!$E$2:$E$3674,Documents!$A$2:$A$3674,$A157,Documents!$C$2:$C$3674,"obsolete")=0,"",_xlfn.MAXIFS(Documents!$E$2:$E$3674,Documents!$A$2:$A$3674,$A157,Documents!$C$2:$C$3674,"obsolete")),"")</f>
        <v/>
      </c>
      <c r="V157" s="0" t="n">
        <f aca="false">COUNTIFS(Documents!$A$2:$A$3674,$A157)</f>
        <v>0</v>
      </c>
      <c r="W157" s="0" t="n">
        <f aca="false">COUNTIFS(Documents!$A$2:$A$3674,$A157,Documents!$R$2:$R$3674,"current")</f>
        <v>0</v>
      </c>
      <c r="Y157" s="0" t="s">
        <v>28</v>
      </c>
    </row>
    <row r="158" customFormat="false" ht="15" hidden="false" customHeight="false" outlineLevel="0" collapsed="false">
      <c r="A158" s="0" t="n">
        <v>157</v>
      </c>
      <c r="B158" s="0" t="s">
        <v>218</v>
      </c>
      <c r="C158" s="0" t="s">
        <v>30</v>
      </c>
      <c r="D158" s="0" t="n">
        <f aca="false">IFERROR(IF(_xlfn.MAXIFS(Documents!$E$2:$E$3674,Documents!$A$2:$A$3674,$A158,Documents!$C$2:$C$3674,"factsheet")=0,"",_xlfn.MAXIFS(Documents!$E$2:$E$3674,Documents!$A$2:$A$3674,$A158,Documents!$C$2:$C$3674,"factsheet")),"")</f>
        <v>2026</v>
      </c>
      <c r="E158" s="0" t="n">
        <f aca="false">IFERROR(IF(_xlfn.MAXIFS(Documents!$E$2:$E$3674,Documents!$A$2:$A$3674,$A158,Documents!$C$2:$C$3674,"wedding")=0,"",_xlfn.MAXIFS(Documents!$E$2:$E$3674,Documents!$A$2:$A$3674,$A158,Documents!$C$2:$C$3674,"wedding")),"")</f>
        <v>2024</v>
      </c>
      <c r="F158" s="0" t="str">
        <f aca="false">IFERROR(IF(_xlfn.MAXIFS(Documents!$E$2:$E$3674,Documents!$A$2:$A$3674,$A158,Documents!$C$2:$C$3674,"events")=0,"",_xlfn.MAXIFS(Documents!$E$2:$E$3674,Documents!$A$2:$A$3674,$A158,Documents!$C$2:$C$3674,"events")),"")</f>
        <v/>
      </c>
      <c r="G158" s="0" t="str">
        <f aca="false">IFERROR(IF(_xlfn.MAXIFS(Documents!$E$2:$E$3674,Documents!$A$2:$A$3674,$A158,Documents!$C$2:$C$3674,"map")=0,"",_xlfn.MAXIFS(Documents!$E$2:$E$3674,Documents!$A$2:$A$3674,$A158,Documents!$C$2:$C$3674,"map")),"")</f>
        <v/>
      </c>
      <c r="H158" s="0" t="str">
        <f aca="false">IFERROR(IF(_xlfn.MAXIFS(Documents!$E$2:$E$3674,Documents!$A$2:$A$3674,$A158,Documents!$C$2:$C$3674,"dive_map")=0,"",_xlfn.MAXIFS(Documents!$E$2:$E$3674,Documents!$A$2:$A$3674,$A158,Documents!$C$2:$C$3674,"dive_map")),"")</f>
        <v/>
      </c>
      <c r="I158" s="0" t="n">
        <f aca="false">IFERROR(IF(_xlfn.MAXIFS(Documents!$E$2:$E$3674,Documents!$A$2:$A$3674,$A158,Documents!$C$2:$C$3674,"spa_menu")=0,"",_xlfn.MAXIFS(Documents!$E$2:$E$3674,Documents!$A$2:$A$3674,$A158,Documents!$C$2:$C$3674,"spa_menu")),"")</f>
        <v>2020</v>
      </c>
      <c r="J158" s="0" t="n">
        <f aca="false">IFERROR(IF(_xlfn.MAXIFS(Documents!$E$2:$E$3674,Documents!$A$2:$A$3674,$A158,Documents!$C$2:$C$3674,"dining_menu")=0,"",_xlfn.MAXIFS(Documents!$E$2:$E$3674,Documents!$A$2:$A$3674,$A158,Documents!$C$2:$C$3674,"dining_menu")),"")</f>
        <v>2023</v>
      </c>
      <c r="K158" s="0" t="str">
        <f aca="false">IFERROR(IF(_xlfn.MAXIFS(Documents!$E$2:$E$3674,Documents!$A$2:$A$3674,$A158,Documents!$C$2:$C$3674,"dive_prices")=0,"",_xlfn.MAXIFS(Documents!$E$2:$E$3674,Documents!$A$2:$A$3674,$A158,Documents!$C$2:$C$3674,"dive_prices")),"")</f>
        <v/>
      </c>
      <c r="L158" s="0" t="n">
        <f aca="false">IFERROR(IF(_xlfn.MAXIFS(Documents!$E$2:$E$3674,Documents!$A$2:$A$3674,$A158,Documents!$C$2:$C$3674,"excursions")=0,"",_xlfn.MAXIFS(Documents!$E$2:$E$3674,Documents!$A$2:$A$3674,$A158,Documents!$C$2:$C$3674,"excursions")),"")</f>
        <v>2024</v>
      </c>
      <c r="M158" s="0" t="str">
        <f aca="false">IFERROR(IF(_xlfn.MAXIFS(Documents!$E$2:$E$3674,Documents!$A$2:$A$3674,$A158,Documents!$C$2:$C$3674,"kids")=0,"",_xlfn.MAXIFS(Documents!$E$2:$E$3674,Documents!$A$2:$A$3674,$A158,Documents!$C$2:$C$3674,"kids")),"")</f>
        <v/>
      </c>
      <c r="N158" s="0" t="n">
        <f aca="false">IFERROR(IF(_xlfn.MAXIFS(Documents!$E$2:$E$3674,Documents!$A$2:$A$3674,$A158,Documents!$C$2:$C$3674,"villa_plans")=0,"",_xlfn.MAXIFS(Documents!$E$2:$E$3674,Documents!$A$2:$A$3674,$A158,Documents!$C$2:$C$3674,"villa_plans")),"")</f>
        <v>2026</v>
      </c>
      <c r="O158" s="0" t="n">
        <f aca="false">IFERROR(IF(_xlfn.MAXIFS(Documents!$E$2:$E$3674,Documents!$A$2:$A$3674,$A158,Documents!$C$2:$C$3674,"all_inclusive")=0,"",_xlfn.MAXIFS(Documents!$E$2:$E$3674,Documents!$A$2:$A$3674,$A158,Documents!$C$2:$C$3674,"all_inclusive")),"")</f>
        <v>2024</v>
      </c>
      <c r="P158" s="0" t="n">
        <f aca="false">IFERROR(IF(_xlfn.MAXIFS(Documents!$E$2:$E$3674,Documents!$A$2:$A$3674,$A158,Documents!$C$2:$C$3674,"sustainability")=0,"",_xlfn.MAXIFS(Documents!$E$2:$E$3674,Documents!$A$2:$A$3674,$A158,Documents!$C$2:$C$3674,"sustainability")),"")</f>
        <v>2025</v>
      </c>
      <c r="Q158" s="0" t="str">
        <f aca="false">IFERROR(IF(_xlfn.MAXIFS(Documents!$E$2:$E$3674,Documents!$A$2:$A$3674,$A158,Documents!$C$2:$C$3674,"calendar")=0,"",_xlfn.MAXIFS(Documents!$E$2:$E$3674,Documents!$A$2:$A$3674,$A158,Documents!$C$2:$C$3674,"calendar")),"")</f>
        <v/>
      </c>
      <c r="R158" s="0" t="n">
        <f aca="false">IFERROR(IF(_xlfn.MAXIFS(Documents!$E$2:$E$3674,Documents!$A$2:$A$3674,$A158,Documents!$C$2:$C$3674,"brochure")=0,"",_xlfn.MAXIFS(Documents!$E$2:$E$3674,Documents!$A$2:$A$3674,$A158,Documents!$C$2:$C$3674,"brochure")),"")</f>
        <v>2025</v>
      </c>
      <c r="S158" s="0" t="str">
        <f aca="false">IFERROR(IF(_xlfn.MAXIFS(Documents!$E$2:$E$3674,Documents!$A$2:$A$3674,$A158,Documents!$C$2:$C$3674,"press_kit")=0,"",_xlfn.MAXIFS(Documents!$E$2:$E$3674,Documents!$A$2:$A$3674,$A158,Documents!$C$2:$C$3674,"press_kit")),"")</f>
        <v/>
      </c>
      <c r="T158" s="0" t="str">
        <f aca="false">IFERROR(IF(_xlfn.MAXIFS(Documents!$E$2:$E$3674,Documents!$A$2:$A$3674,$A158,Documents!$C$2:$C$3674,"other")=0,"",_xlfn.MAXIFS(Documents!$E$2:$E$3674,Documents!$A$2:$A$3674,$A158,Documents!$C$2:$C$3674,"other")),"")</f>
        <v/>
      </c>
      <c r="U158" s="0" t="str">
        <f aca="false">IFERROR(IF(_xlfn.MAXIFS(Documents!$E$2:$E$3674,Documents!$A$2:$A$3674,$A158,Documents!$C$2:$C$3674,"obsolete")=0,"",_xlfn.MAXIFS(Documents!$E$2:$E$3674,Documents!$A$2:$A$3674,$A158,Documents!$C$2:$C$3674,"obsolete")),"")</f>
        <v/>
      </c>
      <c r="V158" s="0" t="n">
        <f aca="false">COUNTIFS(Documents!$A$2:$A$3674,$A158)</f>
        <v>22</v>
      </c>
      <c r="W158" s="0" t="n">
        <f aca="false">COUNTIFS(Documents!$A$2:$A$3674,$A158,Documents!$R$2:$R$3674,"current")</f>
        <v>5</v>
      </c>
      <c r="X158" s="0" t="str">
        <f aca="false">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2026_The Nautilus Maldives - Factsheet 2</v>
      </c>
      <c r="Y158" s="0" t="s">
        <v>34</v>
      </c>
    </row>
    <row r="159" customFormat="false" ht="15" hidden="false" customHeight="false" outlineLevel="0" collapsed="false">
      <c r="A159" s="0" t="n">
        <v>158</v>
      </c>
      <c r="B159" s="0" t="s">
        <v>219</v>
      </c>
      <c r="C159" s="0" t="s">
        <v>32</v>
      </c>
      <c r="D159" s="0" t="n">
        <f aca="false">IFERROR(IF(_xlfn.MAXIFS(Documents!$E$2:$E$3674,Documents!$A$2:$A$3674,$A159,Documents!$C$2:$C$3674,"factsheet")=0,"",_xlfn.MAXIFS(Documents!$E$2:$E$3674,Documents!$A$2:$A$3674,$A159,Documents!$C$2:$C$3674,"factsheet")),"")</f>
        <v>2025</v>
      </c>
      <c r="E159" s="0" t="str">
        <f aca="false">IFERROR(IF(_xlfn.MAXIFS(Documents!$E$2:$E$3674,Documents!$A$2:$A$3674,$A159,Documents!$C$2:$C$3674,"wedding")=0,"",_xlfn.MAXIFS(Documents!$E$2:$E$3674,Documents!$A$2:$A$3674,$A159,Documents!$C$2:$C$3674,"wedding")),"")</f>
        <v/>
      </c>
      <c r="F159" s="0" t="str">
        <f aca="false">IFERROR(IF(_xlfn.MAXIFS(Documents!$E$2:$E$3674,Documents!$A$2:$A$3674,$A159,Documents!$C$2:$C$3674,"events")=0,"",_xlfn.MAXIFS(Documents!$E$2:$E$3674,Documents!$A$2:$A$3674,$A159,Documents!$C$2:$C$3674,"events")),"")</f>
        <v/>
      </c>
      <c r="G159" s="0" t="n">
        <f aca="false">IFERROR(IF(_xlfn.MAXIFS(Documents!$E$2:$E$3674,Documents!$A$2:$A$3674,$A159,Documents!$C$2:$C$3674,"map")=0,"",_xlfn.MAXIFS(Documents!$E$2:$E$3674,Documents!$A$2:$A$3674,$A159,Documents!$C$2:$C$3674,"map")),"")</f>
        <v>2026</v>
      </c>
      <c r="H159" s="0" t="str">
        <f aca="false">IFERROR(IF(_xlfn.MAXIFS(Documents!$E$2:$E$3674,Documents!$A$2:$A$3674,$A159,Documents!$C$2:$C$3674,"dive_map")=0,"",_xlfn.MAXIFS(Documents!$E$2:$E$3674,Documents!$A$2:$A$3674,$A159,Documents!$C$2:$C$3674,"dive_map")),"")</f>
        <v/>
      </c>
      <c r="I159" s="0" t="str">
        <f aca="false">IFERROR(IF(_xlfn.MAXIFS(Documents!$E$2:$E$3674,Documents!$A$2:$A$3674,$A159,Documents!$C$2:$C$3674,"spa_menu")=0,"",_xlfn.MAXIFS(Documents!$E$2:$E$3674,Documents!$A$2:$A$3674,$A159,Documents!$C$2:$C$3674,"spa_menu")),"")</f>
        <v/>
      </c>
      <c r="J159" s="0" t="str">
        <f aca="false">IFERROR(IF(_xlfn.MAXIFS(Documents!$E$2:$E$3674,Documents!$A$2:$A$3674,$A159,Documents!$C$2:$C$3674,"dining_menu")=0,"",_xlfn.MAXIFS(Documents!$E$2:$E$3674,Documents!$A$2:$A$3674,$A159,Documents!$C$2:$C$3674,"dining_menu")),"")</f>
        <v/>
      </c>
      <c r="K159" s="0" t="str">
        <f aca="false">IFERROR(IF(_xlfn.MAXIFS(Documents!$E$2:$E$3674,Documents!$A$2:$A$3674,$A159,Documents!$C$2:$C$3674,"dive_prices")=0,"",_xlfn.MAXIFS(Documents!$E$2:$E$3674,Documents!$A$2:$A$3674,$A159,Documents!$C$2:$C$3674,"dive_prices")),"")</f>
        <v/>
      </c>
      <c r="L159" s="0" t="str">
        <f aca="false">IFERROR(IF(_xlfn.MAXIFS(Documents!$E$2:$E$3674,Documents!$A$2:$A$3674,$A159,Documents!$C$2:$C$3674,"excursions")=0,"",_xlfn.MAXIFS(Documents!$E$2:$E$3674,Documents!$A$2:$A$3674,$A159,Documents!$C$2:$C$3674,"excursions")),"")</f>
        <v/>
      </c>
      <c r="M159" s="0" t="str">
        <f aca="false">IFERROR(IF(_xlfn.MAXIFS(Documents!$E$2:$E$3674,Documents!$A$2:$A$3674,$A159,Documents!$C$2:$C$3674,"kids")=0,"",_xlfn.MAXIFS(Documents!$E$2:$E$3674,Documents!$A$2:$A$3674,$A159,Documents!$C$2:$C$3674,"kids")),"")</f>
        <v/>
      </c>
      <c r="N159" s="0" t="str">
        <f aca="false">IFERROR(IF(_xlfn.MAXIFS(Documents!$E$2:$E$3674,Documents!$A$2:$A$3674,$A159,Documents!$C$2:$C$3674,"villa_plans")=0,"",_xlfn.MAXIFS(Documents!$E$2:$E$3674,Documents!$A$2:$A$3674,$A159,Documents!$C$2:$C$3674,"villa_plans")),"")</f>
        <v/>
      </c>
      <c r="O159" s="0" t="str">
        <f aca="false">IFERROR(IF(_xlfn.MAXIFS(Documents!$E$2:$E$3674,Documents!$A$2:$A$3674,$A159,Documents!$C$2:$C$3674,"all_inclusive")=0,"",_xlfn.MAXIFS(Documents!$E$2:$E$3674,Documents!$A$2:$A$3674,$A159,Documents!$C$2:$C$3674,"all_inclusive")),"")</f>
        <v/>
      </c>
      <c r="P159" s="0" t="str">
        <f aca="false">IFERROR(IF(_xlfn.MAXIFS(Documents!$E$2:$E$3674,Documents!$A$2:$A$3674,$A159,Documents!$C$2:$C$3674,"sustainability")=0,"",_xlfn.MAXIFS(Documents!$E$2:$E$3674,Documents!$A$2:$A$3674,$A159,Documents!$C$2:$C$3674,"sustainability")),"")</f>
        <v/>
      </c>
      <c r="Q159" s="0" t="n">
        <f aca="false">IFERROR(IF(_xlfn.MAXIFS(Documents!$E$2:$E$3674,Documents!$A$2:$A$3674,$A159,Documents!$C$2:$C$3674,"calendar")=0,"",_xlfn.MAXIFS(Documents!$E$2:$E$3674,Documents!$A$2:$A$3674,$A159,Documents!$C$2:$C$3674,"calendar")),"")</f>
        <v>2027</v>
      </c>
      <c r="R159" s="0" t="n">
        <f aca="false">IFERROR(IF(_xlfn.MAXIFS(Documents!$E$2:$E$3674,Documents!$A$2:$A$3674,$A159,Documents!$C$2:$C$3674,"brochure")=0,"",_xlfn.MAXIFS(Documents!$E$2:$E$3674,Documents!$A$2:$A$3674,$A159,Documents!$C$2:$C$3674,"brochure")),"")</f>
        <v>2021</v>
      </c>
      <c r="S159" s="0" t="str">
        <f aca="false">IFERROR(IF(_xlfn.MAXIFS(Documents!$E$2:$E$3674,Documents!$A$2:$A$3674,$A159,Documents!$C$2:$C$3674,"press_kit")=0,"",_xlfn.MAXIFS(Documents!$E$2:$E$3674,Documents!$A$2:$A$3674,$A159,Documents!$C$2:$C$3674,"press_kit")),"")</f>
        <v/>
      </c>
      <c r="T159" s="0" t="str">
        <f aca="false">IFERROR(IF(_xlfn.MAXIFS(Documents!$E$2:$E$3674,Documents!$A$2:$A$3674,$A159,Documents!$C$2:$C$3674,"other")=0,"",_xlfn.MAXIFS(Documents!$E$2:$E$3674,Documents!$A$2:$A$3674,$A159,Documents!$C$2:$C$3674,"other")),"")</f>
        <v/>
      </c>
      <c r="U159" s="0" t="str">
        <f aca="false">IFERROR(IF(_xlfn.MAXIFS(Documents!$E$2:$E$3674,Documents!$A$2:$A$3674,$A159,Documents!$C$2:$C$3674,"obsolete")=0,"",_xlfn.MAXIFS(Documents!$E$2:$E$3674,Documents!$A$2:$A$3674,$A159,Documents!$C$2:$C$3674,"obsolete")),"")</f>
        <v/>
      </c>
      <c r="V159" s="0" t="n">
        <f aca="false">COUNTIFS(Documents!$A$2:$A$3674,$A159)</f>
        <v>6</v>
      </c>
      <c r="W159" s="0" t="n">
        <f aca="false">COUNTIFS(Documents!$A$2:$A$3674,$A159,Documents!$R$2:$R$3674,"current")</f>
        <v>4</v>
      </c>
      <c r="X159" s="0" t="str">
        <f aca="false">HYPERLINK("https://www.neoscapesmaldives.com/wp-content/uploads/PAM_FACTSHEET_2025.pdf","2025_PAM_FACTSHEET_2025.pdf")</f>
        <v>2025_PAM_FACTSHEET_2025.pdf</v>
      </c>
      <c r="Y159" s="0" t="s">
        <v>36</v>
      </c>
    </row>
    <row r="160" customFormat="false" ht="15" hidden="false" customHeight="false" outlineLevel="0" collapsed="false">
      <c r="A160" s="0" t="n">
        <v>159</v>
      </c>
      <c r="B160" s="0" t="s">
        <v>220</v>
      </c>
      <c r="C160" s="0" t="s">
        <v>32</v>
      </c>
      <c r="D160" s="0" t="n">
        <f aca="false">IFERROR(IF(_xlfn.MAXIFS(Documents!$E$2:$E$3674,Documents!$A$2:$A$3674,$A160,Documents!$C$2:$C$3674,"factsheet")=0,"",_xlfn.MAXIFS(Documents!$E$2:$E$3674,Documents!$A$2:$A$3674,$A160,Documents!$C$2:$C$3674,"factsheet")),"")</f>
        <v>2023</v>
      </c>
      <c r="E160" s="0" t="str">
        <f aca="false">IFERROR(IF(_xlfn.MAXIFS(Documents!$E$2:$E$3674,Documents!$A$2:$A$3674,$A160,Documents!$C$2:$C$3674,"wedding")=0,"",_xlfn.MAXIFS(Documents!$E$2:$E$3674,Documents!$A$2:$A$3674,$A160,Documents!$C$2:$C$3674,"wedding")),"")</f>
        <v/>
      </c>
      <c r="F160" s="0" t="str">
        <f aca="false">IFERROR(IF(_xlfn.MAXIFS(Documents!$E$2:$E$3674,Documents!$A$2:$A$3674,$A160,Documents!$C$2:$C$3674,"events")=0,"",_xlfn.MAXIFS(Documents!$E$2:$E$3674,Documents!$A$2:$A$3674,$A160,Documents!$C$2:$C$3674,"events")),"")</f>
        <v/>
      </c>
      <c r="G160" s="0" t="n">
        <f aca="false">IFERROR(IF(_xlfn.MAXIFS(Documents!$E$2:$E$3674,Documents!$A$2:$A$3674,$A160,Documents!$C$2:$C$3674,"map")=0,"",_xlfn.MAXIFS(Documents!$E$2:$E$3674,Documents!$A$2:$A$3674,$A160,Documents!$C$2:$C$3674,"map")),"")</f>
        <v>2025</v>
      </c>
      <c r="H160" s="0" t="str">
        <f aca="false">IFERROR(IF(_xlfn.MAXIFS(Documents!$E$2:$E$3674,Documents!$A$2:$A$3674,$A160,Documents!$C$2:$C$3674,"dive_map")=0,"",_xlfn.MAXIFS(Documents!$E$2:$E$3674,Documents!$A$2:$A$3674,$A160,Documents!$C$2:$C$3674,"dive_map")),"")</f>
        <v/>
      </c>
      <c r="I160" s="0" t="str">
        <f aca="false">IFERROR(IF(_xlfn.MAXIFS(Documents!$E$2:$E$3674,Documents!$A$2:$A$3674,$A160,Documents!$C$2:$C$3674,"spa_menu")=0,"",_xlfn.MAXIFS(Documents!$E$2:$E$3674,Documents!$A$2:$A$3674,$A160,Documents!$C$2:$C$3674,"spa_menu")),"")</f>
        <v/>
      </c>
      <c r="J160" s="0" t="n">
        <f aca="false">IFERROR(IF(_xlfn.MAXIFS(Documents!$E$2:$E$3674,Documents!$A$2:$A$3674,$A160,Documents!$C$2:$C$3674,"dining_menu")=0,"",_xlfn.MAXIFS(Documents!$E$2:$E$3674,Documents!$A$2:$A$3674,$A160,Documents!$C$2:$C$3674,"dining_menu")),"")</f>
        <v>2025</v>
      </c>
      <c r="K160" s="0" t="str">
        <f aca="false">IFERROR(IF(_xlfn.MAXIFS(Documents!$E$2:$E$3674,Documents!$A$2:$A$3674,$A160,Documents!$C$2:$C$3674,"dive_prices")=0,"",_xlfn.MAXIFS(Documents!$E$2:$E$3674,Documents!$A$2:$A$3674,$A160,Documents!$C$2:$C$3674,"dive_prices")),"")</f>
        <v/>
      </c>
      <c r="L160" s="0" t="n">
        <f aca="false">IFERROR(IF(_xlfn.MAXIFS(Documents!$E$2:$E$3674,Documents!$A$2:$A$3674,$A160,Documents!$C$2:$C$3674,"excursions")=0,"",_xlfn.MAXIFS(Documents!$E$2:$E$3674,Documents!$A$2:$A$3674,$A160,Documents!$C$2:$C$3674,"excursions")),"")</f>
        <v>2024</v>
      </c>
      <c r="M160" s="0" t="str">
        <f aca="false">IFERROR(IF(_xlfn.MAXIFS(Documents!$E$2:$E$3674,Documents!$A$2:$A$3674,$A160,Documents!$C$2:$C$3674,"kids")=0,"",_xlfn.MAXIFS(Documents!$E$2:$E$3674,Documents!$A$2:$A$3674,$A160,Documents!$C$2:$C$3674,"kids")),"")</f>
        <v/>
      </c>
      <c r="N160" s="0" t="str">
        <f aca="false">IFERROR(IF(_xlfn.MAXIFS(Documents!$E$2:$E$3674,Documents!$A$2:$A$3674,$A160,Documents!$C$2:$C$3674,"villa_plans")=0,"",_xlfn.MAXIFS(Documents!$E$2:$E$3674,Documents!$A$2:$A$3674,$A160,Documents!$C$2:$C$3674,"villa_plans")),"")</f>
        <v/>
      </c>
      <c r="O160" s="0" t="n">
        <f aca="false">IFERROR(IF(_xlfn.MAXIFS(Documents!$E$2:$E$3674,Documents!$A$2:$A$3674,$A160,Documents!$C$2:$C$3674,"all_inclusive")=0,"",_xlfn.MAXIFS(Documents!$E$2:$E$3674,Documents!$A$2:$A$3674,$A160,Documents!$C$2:$C$3674,"all_inclusive")),"")</f>
        <v>2024</v>
      </c>
      <c r="P160" s="0" t="str">
        <f aca="false">IFERROR(IF(_xlfn.MAXIFS(Documents!$E$2:$E$3674,Documents!$A$2:$A$3674,$A160,Documents!$C$2:$C$3674,"sustainability")=0,"",_xlfn.MAXIFS(Documents!$E$2:$E$3674,Documents!$A$2:$A$3674,$A160,Documents!$C$2:$C$3674,"sustainability")),"")</f>
        <v/>
      </c>
      <c r="Q160" s="0" t="n">
        <f aca="false">IFERROR(IF(_xlfn.MAXIFS(Documents!$E$2:$E$3674,Documents!$A$2:$A$3674,$A160,Documents!$C$2:$C$3674,"calendar")=0,"",_xlfn.MAXIFS(Documents!$E$2:$E$3674,Documents!$A$2:$A$3674,$A160,Documents!$C$2:$C$3674,"calendar")),"")</f>
        <v>2026</v>
      </c>
      <c r="R160" s="0" t="n">
        <f aca="false">IFERROR(IF(_xlfn.MAXIFS(Documents!$E$2:$E$3674,Documents!$A$2:$A$3674,$A160,Documents!$C$2:$C$3674,"brochure")=0,"",_xlfn.MAXIFS(Documents!$E$2:$E$3674,Documents!$A$2:$A$3674,$A160,Documents!$C$2:$C$3674,"brochure")),"")</f>
        <v>2023</v>
      </c>
      <c r="S160" s="0" t="str">
        <f aca="false">IFERROR(IF(_xlfn.MAXIFS(Documents!$E$2:$E$3674,Documents!$A$2:$A$3674,$A160,Documents!$C$2:$C$3674,"press_kit")=0,"",_xlfn.MAXIFS(Documents!$E$2:$E$3674,Documents!$A$2:$A$3674,$A160,Documents!$C$2:$C$3674,"press_kit")),"")</f>
        <v/>
      </c>
      <c r="T160" s="0" t="n">
        <f aca="false">IFERROR(IF(_xlfn.MAXIFS(Documents!$E$2:$E$3674,Documents!$A$2:$A$3674,$A160,Documents!$C$2:$C$3674,"other")=0,"",_xlfn.MAXIFS(Documents!$E$2:$E$3674,Documents!$A$2:$A$3674,$A160,Documents!$C$2:$C$3674,"other")),"")</f>
        <v>2024</v>
      </c>
      <c r="U160" s="0" t="str">
        <f aca="false">IFERROR(IF(_xlfn.MAXIFS(Documents!$E$2:$E$3674,Documents!$A$2:$A$3674,$A160,Documents!$C$2:$C$3674,"obsolete")=0,"",_xlfn.MAXIFS(Documents!$E$2:$E$3674,Documents!$A$2:$A$3674,$A160,Documents!$C$2:$C$3674,"obsolete")),"")</f>
        <v/>
      </c>
      <c r="V160" s="0" t="n">
        <f aca="false">COUNTIFS(Documents!$A$2:$A$3674,$A160)</f>
        <v>24</v>
      </c>
      <c r="W160" s="0" t="n">
        <f aca="false">COUNTIFS(Documents!$A$2:$A$3674,$A160,Documents!$R$2:$R$3674,"current")</f>
        <v>13</v>
      </c>
      <c r="X160" s="0" t="str">
        <f aca="false">HYPERLINK("https://www.neoscapesmaldives.com/wp-content/uploads/Fact-sheet-Dhonveli.pdf","2023_Fact-sheet-Dhonveli.pdf")</f>
        <v>2023_Fact-sheet-Dhonveli.pdf</v>
      </c>
      <c r="Y160" s="0" t="s">
        <v>36</v>
      </c>
    </row>
    <row r="161" customFormat="false" ht="15" hidden="false" customHeight="false" outlineLevel="0" collapsed="false">
      <c r="A161" s="0" t="n">
        <v>160</v>
      </c>
      <c r="B161" s="0" t="s">
        <v>221</v>
      </c>
      <c r="C161" s="0" t="s">
        <v>32</v>
      </c>
      <c r="D161" s="0" t="n">
        <f aca="false">IFERROR(IF(_xlfn.MAXIFS(Documents!$E$2:$E$3674,Documents!$A$2:$A$3674,$A161,Documents!$C$2:$C$3674,"factsheet")=0,"",_xlfn.MAXIFS(Documents!$E$2:$E$3674,Documents!$A$2:$A$3674,$A161,Documents!$C$2:$C$3674,"factsheet")),"")</f>
        <v>2023</v>
      </c>
      <c r="E161" s="0" t="str">
        <f aca="false">IFERROR(IF(_xlfn.MAXIFS(Documents!$E$2:$E$3674,Documents!$A$2:$A$3674,$A161,Documents!$C$2:$C$3674,"wedding")=0,"",_xlfn.MAXIFS(Documents!$E$2:$E$3674,Documents!$A$2:$A$3674,$A161,Documents!$C$2:$C$3674,"wedding")),"")</f>
        <v/>
      </c>
      <c r="F161" s="0" t="str">
        <f aca="false">IFERROR(IF(_xlfn.MAXIFS(Documents!$E$2:$E$3674,Documents!$A$2:$A$3674,$A161,Documents!$C$2:$C$3674,"events")=0,"",_xlfn.MAXIFS(Documents!$E$2:$E$3674,Documents!$A$2:$A$3674,$A161,Documents!$C$2:$C$3674,"events")),"")</f>
        <v/>
      </c>
      <c r="G161" s="0" t="n">
        <f aca="false">IFERROR(IF(_xlfn.MAXIFS(Documents!$E$2:$E$3674,Documents!$A$2:$A$3674,$A161,Documents!$C$2:$C$3674,"map")=0,"",_xlfn.MAXIFS(Documents!$E$2:$E$3674,Documents!$A$2:$A$3674,$A161,Documents!$C$2:$C$3674,"map")),"")</f>
        <v>2025</v>
      </c>
      <c r="H161" s="0" t="str">
        <f aca="false">IFERROR(IF(_xlfn.MAXIFS(Documents!$E$2:$E$3674,Documents!$A$2:$A$3674,$A161,Documents!$C$2:$C$3674,"dive_map")=0,"",_xlfn.MAXIFS(Documents!$E$2:$E$3674,Documents!$A$2:$A$3674,$A161,Documents!$C$2:$C$3674,"dive_map")),"")</f>
        <v/>
      </c>
      <c r="I161" s="0" t="str">
        <f aca="false">IFERROR(IF(_xlfn.MAXIFS(Documents!$E$2:$E$3674,Documents!$A$2:$A$3674,$A161,Documents!$C$2:$C$3674,"spa_menu")=0,"",_xlfn.MAXIFS(Documents!$E$2:$E$3674,Documents!$A$2:$A$3674,$A161,Documents!$C$2:$C$3674,"spa_menu")),"")</f>
        <v/>
      </c>
      <c r="J161" s="0" t="n">
        <f aca="false">IFERROR(IF(_xlfn.MAXIFS(Documents!$E$2:$E$3674,Documents!$A$2:$A$3674,$A161,Documents!$C$2:$C$3674,"dining_menu")=0,"",_xlfn.MAXIFS(Documents!$E$2:$E$3674,Documents!$A$2:$A$3674,$A161,Documents!$C$2:$C$3674,"dining_menu")),"")</f>
        <v>2025</v>
      </c>
      <c r="K161" s="0" t="str">
        <f aca="false">IFERROR(IF(_xlfn.MAXIFS(Documents!$E$2:$E$3674,Documents!$A$2:$A$3674,$A161,Documents!$C$2:$C$3674,"dive_prices")=0,"",_xlfn.MAXIFS(Documents!$E$2:$E$3674,Documents!$A$2:$A$3674,$A161,Documents!$C$2:$C$3674,"dive_prices")),"")</f>
        <v/>
      </c>
      <c r="L161" s="0" t="n">
        <f aca="false">IFERROR(IF(_xlfn.MAXIFS(Documents!$E$2:$E$3674,Documents!$A$2:$A$3674,$A161,Documents!$C$2:$C$3674,"excursions")=0,"",_xlfn.MAXIFS(Documents!$E$2:$E$3674,Documents!$A$2:$A$3674,$A161,Documents!$C$2:$C$3674,"excursions")),"")</f>
        <v>2024</v>
      </c>
      <c r="M161" s="0" t="str">
        <f aca="false">IFERROR(IF(_xlfn.MAXIFS(Documents!$E$2:$E$3674,Documents!$A$2:$A$3674,$A161,Documents!$C$2:$C$3674,"kids")=0,"",_xlfn.MAXIFS(Documents!$E$2:$E$3674,Documents!$A$2:$A$3674,$A161,Documents!$C$2:$C$3674,"kids")),"")</f>
        <v/>
      </c>
      <c r="N161" s="0" t="str">
        <f aca="false">IFERROR(IF(_xlfn.MAXIFS(Documents!$E$2:$E$3674,Documents!$A$2:$A$3674,$A161,Documents!$C$2:$C$3674,"villa_plans")=0,"",_xlfn.MAXIFS(Documents!$E$2:$E$3674,Documents!$A$2:$A$3674,$A161,Documents!$C$2:$C$3674,"villa_plans")),"")</f>
        <v/>
      </c>
      <c r="O161" s="0" t="n">
        <f aca="false">IFERROR(IF(_xlfn.MAXIFS(Documents!$E$2:$E$3674,Documents!$A$2:$A$3674,$A161,Documents!$C$2:$C$3674,"all_inclusive")=0,"",_xlfn.MAXIFS(Documents!$E$2:$E$3674,Documents!$A$2:$A$3674,$A161,Documents!$C$2:$C$3674,"all_inclusive")),"")</f>
        <v>2024</v>
      </c>
      <c r="P161" s="0" t="str">
        <f aca="false">IFERROR(IF(_xlfn.MAXIFS(Documents!$E$2:$E$3674,Documents!$A$2:$A$3674,$A161,Documents!$C$2:$C$3674,"sustainability")=0,"",_xlfn.MAXIFS(Documents!$E$2:$E$3674,Documents!$A$2:$A$3674,$A161,Documents!$C$2:$C$3674,"sustainability")),"")</f>
        <v/>
      </c>
      <c r="Q161" s="0" t="n">
        <f aca="false">IFERROR(IF(_xlfn.MAXIFS(Documents!$E$2:$E$3674,Documents!$A$2:$A$3674,$A161,Documents!$C$2:$C$3674,"calendar")=0,"",_xlfn.MAXIFS(Documents!$E$2:$E$3674,Documents!$A$2:$A$3674,$A161,Documents!$C$2:$C$3674,"calendar")),"")</f>
        <v>2027</v>
      </c>
      <c r="R161" s="0" t="str">
        <f aca="false">IFERROR(IF(_xlfn.MAXIFS(Documents!$E$2:$E$3674,Documents!$A$2:$A$3674,$A161,Documents!$C$2:$C$3674,"brochure")=0,"",_xlfn.MAXIFS(Documents!$E$2:$E$3674,Documents!$A$2:$A$3674,$A161,Documents!$C$2:$C$3674,"brochure")),"")</f>
        <v/>
      </c>
      <c r="S161" s="0" t="str">
        <f aca="false">IFERROR(IF(_xlfn.MAXIFS(Documents!$E$2:$E$3674,Documents!$A$2:$A$3674,$A161,Documents!$C$2:$C$3674,"press_kit")=0,"",_xlfn.MAXIFS(Documents!$E$2:$E$3674,Documents!$A$2:$A$3674,$A161,Documents!$C$2:$C$3674,"press_kit")),"")</f>
        <v/>
      </c>
      <c r="T161" s="0" t="n">
        <f aca="false">IFERROR(IF(_xlfn.MAXIFS(Documents!$E$2:$E$3674,Documents!$A$2:$A$3674,$A161,Documents!$C$2:$C$3674,"other")=0,"",_xlfn.MAXIFS(Documents!$E$2:$E$3674,Documents!$A$2:$A$3674,$A161,Documents!$C$2:$C$3674,"other")),"")</f>
        <v>2024</v>
      </c>
      <c r="U161" s="0" t="str">
        <f aca="false">IFERROR(IF(_xlfn.MAXIFS(Documents!$E$2:$E$3674,Documents!$A$2:$A$3674,$A161,Documents!$C$2:$C$3674,"obsolete")=0,"",_xlfn.MAXIFS(Documents!$E$2:$E$3674,Documents!$A$2:$A$3674,$A161,Documents!$C$2:$C$3674,"obsolete")),"")</f>
        <v/>
      </c>
      <c r="V161" s="0" t="n">
        <f aca="false">COUNTIFS(Documents!$A$2:$A$3674,$A161)</f>
        <v>22</v>
      </c>
      <c r="W161" s="0" t="n">
        <f aca="false">COUNTIFS(Documents!$A$2:$A$3674,$A161,Documents!$R$2:$R$3674,"current")</f>
        <v>13</v>
      </c>
      <c r="X161" s="0" t="str">
        <f aca="false">HYPERLINK("https://www.neoscapesmaldives.com/wp-content/uploads/Fact-sheet-Velifushi.pdf","2023_Fact-sheet-Velifushi.pdf")</f>
        <v>2023_Fact-sheet-Velifushi.pdf</v>
      </c>
      <c r="Y161" s="0" t="s">
        <v>36</v>
      </c>
    </row>
    <row r="162" customFormat="false" ht="15" hidden="false" customHeight="false" outlineLevel="0" collapsed="false">
      <c r="A162" s="0" t="n">
        <v>161</v>
      </c>
      <c r="B162" s="0" t="s">
        <v>222</v>
      </c>
      <c r="C162" s="0" t="s">
        <v>32</v>
      </c>
      <c r="D162" s="0" t="str">
        <f aca="false">IFERROR(IF(_xlfn.MAXIFS(Documents!$E$2:$E$3674,Documents!$A$2:$A$3674,$A162,Documents!$C$2:$C$3674,"factsheet")=0,"",_xlfn.MAXIFS(Documents!$E$2:$E$3674,Documents!$A$2:$A$3674,$A162,Documents!$C$2:$C$3674,"factsheet")),"")</f>
        <v/>
      </c>
      <c r="E162" s="0" t="str">
        <f aca="false">IFERROR(IF(_xlfn.MAXIFS(Documents!$E$2:$E$3674,Documents!$A$2:$A$3674,$A162,Documents!$C$2:$C$3674,"wedding")=0,"",_xlfn.MAXIFS(Documents!$E$2:$E$3674,Documents!$A$2:$A$3674,$A162,Documents!$C$2:$C$3674,"wedding")),"")</f>
        <v/>
      </c>
      <c r="F162" s="0" t="str">
        <f aca="false">IFERROR(IF(_xlfn.MAXIFS(Documents!$E$2:$E$3674,Documents!$A$2:$A$3674,$A162,Documents!$C$2:$C$3674,"events")=0,"",_xlfn.MAXIFS(Documents!$E$2:$E$3674,Documents!$A$2:$A$3674,$A162,Documents!$C$2:$C$3674,"events")),"")</f>
        <v/>
      </c>
      <c r="G162" s="0" t="n">
        <f aca="false">IFERROR(IF(_xlfn.MAXIFS(Documents!$E$2:$E$3674,Documents!$A$2:$A$3674,$A162,Documents!$C$2:$C$3674,"map")=0,"",_xlfn.MAXIFS(Documents!$E$2:$E$3674,Documents!$A$2:$A$3674,$A162,Documents!$C$2:$C$3674,"map")),"")</f>
        <v>2022</v>
      </c>
      <c r="H162" s="0" t="str">
        <f aca="false">IFERROR(IF(_xlfn.MAXIFS(Documents!$E$2:$E$3674,Documents!$A$2:$A$3674,$A162,Documents!$C$2:$C$3674,"dive_map")=0,"",_xlfn.MAXIFS(Documents!$E$2:$E$3674,Documents!$A$2:$A$3674,$A162,Documents!$C$2:$C$3674,"dive_map")),"")</f>
        <v/>
      </c>
      <c r="I162" s="0" t="str">
        <f aca="false">IFERROR(IF(_xlfn.MAXIFS(Documents!$E$2:$E$3674,Documents!$A$2:$A$3674,$A162,Documents!$C$2:$C$3674,"spa_menu")=0,"",_xlfn.MAXIFS(Documents!$E$2:$E$3674,Documents!$A$2:$A$3674,$A162,Documents!$C$2:$C$3674,"spa_menu")),"")</f>
        <v/>
      </c>
      <c r="J162" s="0" t="n">
        <f aca="false">IFERROR(IF(_xlfn.MAXIFS(Documents!$E$2:$E$3674,Documents!$A$2:$A$3674,$A162,Documents!$C$2:$C$3674,"dining_menu")=0,"",_xlfn.MAXIFS(Documents!$E$2:$E$3674,Documents!$A$2:$A$3674,$A162,Documents!$C$2:$C$3674,"dining_menu")),"")</f>
        <v>2025</v>
      </c>
      <c r="K162" s="0" t="str">
        <f aca="false">IFERROR(IF(_xlfn.MAXIFS(Documents!$E$2:$E$3674,Documents!$A$2:$A$3674,$A162,Documents!$C$2:$C$3674,"dive_prices")=0,"",_xlfn.MAXIFS(Documents!$E$2:$E$3674,Documents!$A$2:$A$3674,$A162,Documents!$C$2:$C$3674,"dive_prices")),"")</f>
        <v/>
      </c>
      <c r="L162" s="0" t="n">
        <f aca="false">IFERROR(IF(_xlfn.MAXIFS(Documents!$E$2:$E$3674,Documents!$A$2:$A$3674,$A162,Documents!$C$2:$C$3674,"excursions")=0,"",_xlfn.MAXIFS(Documents!$E$2:$E$3674,Documents!$A$2:$A$3674,$A162,Documents!$C$2:$C$3674,"excursions")),"")</f>
        <v>2024</v>
      </c>
      <c r="M162" s="0" t="str">
        <f aca="false">IFERROR(IF(_xlfn.MAXIFS(Documents!$E$2:$E$3674,Documents!$A$2:$A$3674,$A162,Documents!$C$2:$C$3674,"kids")=0,"",_xlfn.MAXIFS(Documents!$E$2:$E$3674,Documents!$A$2:$A$3674,$A162,Documents!$C$2:$C$3674,"kids")),"")</f>
        <v/>
      </c>
      <c r="N162" s="0" t="str">
        <f aca="false">IFERROR(IF(_xlfn.MAXIFS(Documents!$E$2:$E$3674,Documents!$A$2:$A$3674,$A162,Documents!$C$2:$C$3674,"villa_plans")=0,"",_xlfn.MAXIFS(Documents!$E$2:$E$3674,Documents!$A$2:$A$3674,$A162,Documents!$C$2:$C$3674,"villa_plans")),"")</f>
        <v/>
      </c>
      <c r="O162" s="0" t="n">
        <f aca="false">IFERROR(IF(_xlfn.MAXIFS(Documents!$E$2:$E$3674,Documents!$A$2:$A$3674,$A162,Documents!$C$2:$C$3674,"all_inclusive")=0,"",_xlfn.MAXIFS(Documents!$E$2:$E$3674,Documents!$A$2:$A$3674,$A162,Documents!$C$2:$C$3674,"all_inclusive")),"")</f>
        <v>2024</v>
      </c>
      <c r="P162" s="0" t="str">
        <f aca="false">IFERROR(IF(_xlfn.MAXIFS(Documents!$E$2:$E$3674,Documents!$A$2:$A$3674,$A162,Documents!$C$2:$C$3674,"sustainability")=0,"",_xlfn.MAXIFS(Documents!$E$2:$E$3674,Documents!$A$2:$A$3674,$A162,Documents!$C$2:$C$3674,"sustainability")),"")</f>
        <v/>
      </c>
      <c r="Q162" s="0" t="n">
        <f aca="false">IFERROR(IF(_xlfn.MAXIFS(Documents!$E$2:$E$3674,Documents!$A$2:$A$3674,$A162,Documents!$C$2:$C$3674,"calendar")=0,"",_xlfn.MAXIFS(Documents!$E$2:$E$3674,Documents!$A$2:$A$3674,$A162,Documents!$C$2:$C$3674,"calendar")),"")</f>
        <v>2027</v>
      </c>
      <c r="R162" s="0" t="str">
        <f aca="false">IFERROR(IF(_xlfn.MAXIFS(Documents!$E$2:$E$3674,Documents!$A$2:$A$3674,$A162,Documents!$C$2:$C$3674,"brochure")=0,"",_xlfn.MAXIFS(Documents!$E$2:$E$3674,Documents!$A$2:$A$3674,$A162,Documents!$C$2:$C$3674,"brochure")),"")</f>
        <v/>
      </c>
      <c r="S162" s="0" t="str">
        <f aca="false">IFERROR(IF(_xlfn.MAXIFS(Documents!$E$2:$E$3674,Documents!$A$2:$A$3674,$A162,Documents!$C$2:$C$3674,"press_kit")=0,"",_xlfn.MAXIFS(Documents!$E$2:$E$3674,Documents!$A$2:$A$3674,$A162,Documents!$C$2:$C$3674,"press_kit")),"")</f>
        <v/>
      </c>
      <c r="T162" s="0" t="n">
        <f aca="false">IFERROR(IF(_xlfn.MAXIFS(Documents!$E$2:$E$3674,Documents!$A$2:$A$3674,$A162,Documents!$C$2:$C$3674,"other")=0,"",_xlfn.MAXIFS(Documents!$E$2:$E$3674,Documents!$A$2:$A$3674,$A162,Documents!$C$2:$C$3674,"other")),"")</f>
        <v>2024</v>
      </c>
      <c r="U162" s="0" t="str">
        <f aca="false">IFERROR(IF(_xlfn.MAXIFS(Documents!$E$2:$E$3674,Documents!$A$2:$A$3674,$A162,Documents!$C$2:$C$3674,"obsolete")=0,"",_xlfn.MAXIFS(Documents!$E$2:$E$3674,Documents!$A$2:$A$3674,$A162,Documents!$C$2:$C$3674,"obsolete")),"")</f>
        <v/>
      </c>
      <c r="V162" s="0" t="n">
        <f aca="false">COUNTIFS(Documents!$A$2:$A$3674,$A162)</f>
        <v>21</v>
      </c>
      <c r="W162" s="0" t="n">
        <f aca="false">COUNTIFS(Documents!$A$2:$A$3674,$A162,Documents!$R$2:$R$3674,"current")</f>
        <v>12</v>
      </c>
      <c r="Y162" s="0" t="s">
        <v>28</v>
      </c>
    </row>
    <row r="163" customFormat="false" ht="15" hidden="false" customHeight="false" outlineLevel="0" collapsed="false">
      <c r="A163" s="0" t="n">
        <v>162</v>
      </c>
      <c r="B163" s="0" t="s">
        <v>223</v>
      </c>
      <c r="C163" s="0" t="s">
        <v>32</v>
      </c>
      <c r="D163" s="0" t="str">
        <f aca="false">IFERROR(IF(_xlfn.MAXIFS(Documents!$E$2:$E$3674,Documents!$A$2:$A$3674,$A163,Documents!$C$2:$C$3674,"factsheet")=0,"",_xlfn.MAXIFS(Documents!$E$2:$E$3674,Documents!$A$2:$A$3674,$A163,Documents!$C$2:$C$3674,"factsheet")),"")</f>
        <v/>
      </c>
      <c r="E163" s="0" t="str">
        <f aca="false">IFERROR(IF(_xlfn.MAXIFS(Documents!$E$2:$E$3674,Documents!$A$2:$A$3674,$A163,Documents!$C$2:$C$3674,"wedding")=0,"",_xlfn.MAXIFS(Documents!$E$2:$E$3674,Documents!$A$2:$A$3674,$A163,Documents!$C$2:$C$3674,"wedding")),"")</f>
        <v/>
      </c>
      <c r="F163" s="0" t="str">
        <f aca="false">IFERROR(IF(_xlfn.MAXIFS(Documents!$E$2:$E$3674,Documents!$A$2:$A$3674,$A163,Documents!$C$2:$C$3674,"events")=0,"",_xlfn.MAXIFS(Documents!$E$2:$E$3674,Documents!$A$2:$A$3674,$A163,Documents!$C$2:$C$3674,"events")),"")</f>
        <v/>
      </c>
      <c r="G163" s="0" t="n">
        <f aca="false">IFERROR(IF(_xlfn.MAXIFS(Documents!$E$2:$E$3674,Documents!$A$2:$A$3674,$A163,Documents!$C$2:$C$3674,"map")=0,"",_xlfn.MAXIFS(Documents!$E$2:$E$3674,Documents!$A$2:$A$3674,$A163,Documents!$C$2:$C$3674,"map")),"")</f>
        <v>2026</v>
      </c>
      <c r="H163" s="0" t="str">
        <f aca="false">IFERROR(IF(_xlfn.MAXIFS(Documents!$E$2:$E$3674,Documents!$A$2:$A$3674,$A163,Documents!$C$2:$C$3674,"dive_map")=0,"",_xlfn.MAXIFS(Documents!$E$2:$E$3674,Documents!$A$2:$A$3674,$A163,Documents!$C$2:$C$3674,"dive_map")),"")</f>
        <v/>
      </c>
      <c r="I163" s="0" t="n">
        <f aca="false">IFERROR(IF(_xlfn.MAXIFS(Documents!$E$2:$E$3674,Documents!$A$2:$A$3674,$A163,Documents!$C$2:$C$3674,"spa_menu")=0,"",_xlfn.MAXIFS(Documents!$E$2:$E$3674,Documents!$A$2:$A$3674,$A163,Documents!$C$2:$C$3674,"spa_menu")),"")</f>
        <v>2026</v>
      </c>
      <c r="J163" s="0" t="n">
        <f aca="false">IFERROR(IF(_xlfn.MAXIFS(Documents!$E$2:$E$3674,Documents!$A$2:$A$3674,$A163,Documents!$C$2:$C$3674,"dining_menu")=0,"",_xlfn.MAXIFS(Documents!$E$2:$E$3674,Documents!$A$2:$A$3674,$A163,Documents!$C$2:$C$3674,"dining_menu")),"")</f>
        <v>2026</v>
      </c>
      <c r="K163" s="0" t="n">
        <f aca="false">IFERROR(IF(_xlfn.MAXIFS(Documents!$E$2:$E$3674,Documents!$A$2:$A$3674,$A163,Documents!$C$2:$C$3674,"dive_prices")=0,"",_xlfn.MAXIFS(Documents!$E$2:$E$3674,Documents!$A$2:$A$3674,$A163,Documents!$C$2:$C$3674,"dive_prices")),"")</f>
        <v>2026</v>
      </c>
      <c r="L163" s="0" t="n">
        <f aca="false">IFERROR(IF(_xlfn.MAXIFS(Documents!$E$2:$E$3674,Documents!$A$2:$A$3674,$A163,Documents!$C$2:$C$3674,"excursions")=0,"",_xlfn.MAXIFS(Documents!$E$2:$E$3674,Documents!$A$2:$A$3674,$A163,Documents!$C$2:$C$3674,"excursions")),"")</f>
        <v>2026</v>
      </c>
      <c r="M163" s="0" t="n">
        <f aca="false">IFERROR(IF(_xlfn.MAXIFS(Documents!$E$2:$E$3674,Documents!$A$2:$A$3674,$A163,Documents!$C$2:$C$3674,"kids")=0,"",_xlfn.MAXIFS(Documents!$E$2:$E$3674,Documents!$A$2:$A$3674,$A163,Documents!$C$2:$C$3674,"kids")),"")</f>
        <v>2026</v>
      </c>
      <c r="N163" s="0" t="n">
        <f aca="false">IFERROR(IF(_xlfn.MAXIFS(Documents!$E$2:$E$3674,Documents!$A$2:$A$3674,$A163,Documents!$C$2:$C$3674,"villa_plans")=0,"",_xlfn.MAXIFS(Documents!$E$2:$E$3674,Documents!$A$2:$A$3674,$A163,Documents!$C$2:$C$3674,"villa_plans")),"")</f>
        <v>2026</v>
      </c>
      <c r="O163" s="0" t="n">
        <f aca="false">IFERROR(IF(_xlfn.MAXIFS(Documents!$E$2:$E$3674,Documents!$A$2:$A$3674,$A163,Documents!$C$2:$C$3674,"all_inclusive")=0,"",_xlfn.MAXIFS(Documents!$E$2:$E$3674,Documents!$A$2:$A$3674,$A163,Documents!$C$2:$C$3674,"all_inclusive")),"")</f>
        <v>2026</v>
      </c>
      <c r="P163" s="0" t="n">
        <f aca="false">IFERROR(IF(_xlfn.MAXIFS(Documents!$E$2:$E$3674,Documents!$A$2:$A$3674,$A163,Documents!$C$2:$C$3674,"sustainability")=0,"",_xlfn.MAXIFS(Documents!$E$2:$E$3674,Documents!$A$2:$A$3674,$A163,Documents!$C$2:$C$3674,"sustainability")),"")</f>
        <v>2025</v>
      </c>
      <c r="Q163" s="0" t="n">
        <f aca="false">IFERROR(IF(_xlfn.MAXIFS(Documents!$E$2:$E$3674,Documents!$A$2:$A$3674,$A163,Documents!$C$2:$C$3674,"calendar")=0,"",_xlfn.MAXIFS(Documents!$E$2:$E$3674,Documents!$A$2:$A$3674,$A163,Documents!$C$2:$C$3674,"calendar")),"")</f>
        <v>2026</v>
      </c>
      <c r="R163" s="0" t="n">
        <f aca="false">IFERROR(IF(_xlfn.MAXIFS(Documents!$E$2:$E$3674,Documents!$A$2:$A$3674,$A163,Documents!$C$2:$C$3674,"brochure")=0,"",_xlfn.MAXIFS(Documents!$E$2:$E$3674,Documents!$A$2:$A$3674,$A163,Documents!$C$2:$C$3674,"brochure")),"")</f>
        <v>2026</v>
      </c>
      <c r="S163" s="0" t="n">
        <f aca="false">IFERROR(IF(_xlfn.MAXIFS(Documents!$E$2:$E$3674,Documents!$A$2:$A$3674,$A163,Documents!$C$2:$C$3674,"press_kit")=0,"",_xlfn.MAXIFS(Documents!$E$2:$E$3674,Documents!$A$2:$A$3674,$A163,Documents!$C$2:$C$3674,"press_kit")),"")</f>
        <v>2025</v>
      </c>
      <c r="T163" s="0" t="n">
        <f aca="false">IFERROR(IF(_xlfn.MAXIFS(Documents!$E$2:$E$3674,Documents!$A$2:$A$3674,$A163,Documents!$C$2:$C$3674,"other")=0,"",_xlfn.MAXIFS(Documents!$E$2:$E$3674,Documents!$A$2:$A$3674,$A163,Documents!$C$2:$C$3674,"other")),"")</f>
        <v>2026</v>
      </c>
      <c r="U163" s="0" t="str">
        <f aca="false">IFERROR(IF(_xlfn.MAXIFS(Documents!$E$2:$E$3674,Documents!$A$2:$A$3674,$A163,Documents!$C$2:$C$3674,"obsolete")=0,"",_xlfn.MAXIFS(Documents!$E$2:$E$3674,Documents!$A$2:$A$3674,$A163,Documents!$C$2:$C$3674,"obsolete")),"")</f>
        <v/>
      </c>
      <c r="V163" s="0" t="n">
        <f aca="false">COUNTIFS(Documents!$A$2:$A$3674,$A163)</f>
        <v>93</v>
      </c>
      <c r="W163" s="0" t="n">
        <f aca="false">COUNTIFS(Documents!$A$2:$A$3674,$A163,Documents!$R$2:$R$3674,"current")</f>
        <v>55</v>
      </c>
      <c r="Y163" s="0" t="s">
        <v>28</v>
      </c>
    </row>
    <row r="164" customFormat="false" ht="15" hidden="false" customHeight="false" outlineLevel="0" collapsed="false">
      <c r="A164" s="0" t="n">
        <v>163</v>
      </c>
      <c r="B164" s="0" t="s">
        <v>224</v>
      </c>
      <c r="C164" s="0" t="s">
        <v>32</v>
      </c>
      <c r="D164" s="0" t="n">
        <f aca="false">IFERROR(IF(_xlfn.MAXIFS(Documents!$E$2:$E$3674,Documents!$A$2:$A$3674,$A164,Documents!$C$2:$C$3674,"factsheet")=0,"",_xlfn.MAXIFS(Documents!$E$2:$E$3674,Documents!$A$2:$A$3674,$A164,Documents!$C$2:$C$3674,"factsheet")),"")</f>
        <v>2026</v>
      </c>
      <c r="E164" s="0" t="n">
        <f aca="false">IFERROR(IF(_xlfn.MAXIFS(Documents!$E$2:$E$3674,Documents!$A$2:$A$3674,$A164,Documents!$C$2:$C$3674,"wedding")=0,"",_xlfn.MAXIFS(Documents!$E$2:$E$3674,Documents!$A$2:$A$3674,$A164,Documents!$C$2:$C$3674,"wedding")),"")</f>
        <v>2026</v>
      </c>
      <c r="F164" s="0" t="str">
        <f aca="false">IFERROR(IF(_xlfn.MAXIFS(Documents!$E$2:$E$3674,Documents!$A$2:$A$3674,$A164,Documents!$C$2:$C$3674,"events")=0,"",_xlfn.MAXIFS(Documents!$E$2:$E$3674,Documents!$A$2:$A$3674,$A164,Documents!$C$2:$C$3674,"events")),"")</f>
        <v/>
      </c>
      <c r="G164" s="0" t="n">
        <f aca="false">IFERROR(IF(_xlfn.MAXIFS(Documents!$E$2:$E$3674,Documents!$A$2:$A$3674,$A164,Documents!$C$2:$C$3674,"map")=0,"",_xlfn.MAXIFS(Documents!$E$2:$E$3674,Documents!$A$2:$A$3674,$A164,Documents!$C$2:$C$3674,"map")),"")</f>
        <v>2023</v>
      </c>
      <c r="H164" s="0" t="str">
        <f aca="false">IFERROR(IF(_xlfn.MAXIFS(Documents!$E$2:$E$3674,Documents!$A$2:$A$3674,$A164,Documents!$C$2:$C$3674,"dive_map")=0,"",_xlfn.MAXIFS(Documents!$E$2:$E$3674,Documents!$A$2:$A$3674,$A164,Documents!$C$2:$C$3674,"dive_map")),"")</f>
        <v/>
      </c>
      <c r="I164" s="0" t="n">
        <f aca="false">IFERROR(IF(_xlfn.MAXIFS(Documents!$E$2:$E$3674,Documents!$A$2:$A$3674,$A164,Documents!$C$2:$C$3674,"spa_menu")=0,"",_xlfn.MAXIFS(Documents!$E$2:$E$3674,Documents!$A$2:$A$3674,$A164,Documents!$C$2:$C$3674,"spa_menu")),"")</f>
        <v>2022</v>
      </c>
      <c r="J164" s="0" t="n">
        <f aca="false">IFERROR(IF(_xlfn.MAXIFS(Documents!$E$2:$E$3674,Documents!$A$2:$A$3674,$A164,Documents!$C$2:$C$3674,"dining_menu")=0,"",_xlfn.MAXIFS(Documents!$E$2:$E$3674,Documents!$A$2:$A$3674,$A164,Documents!$C$2:$C$3674,"dining_menu")),"")</f>
        <v>2026</v>
      </c>
      <c r="K164" s="0" t="n">
        <f aca="false">IFERROR(IF(_xlfn.MAXIFS(Documents!$E$2:$E$3674,Documents!$A$2:$A$3674,$A164,Documents!$C$2:$C$3674,"dive_prices")=0,"",_xlfn.MAXIFS(Documents!$E$2:$E$3674,Documents!$A$2:$A$3674,$A164,Documents!$C$2:$C$3674,"dive_prices")),"")</f>
        <v>2026</v>
      </c>
      <c r="L164" s="0" t="str">
        <f aca="false">IFERROR(IF(_xlfn.MAXIFS(Documents!$E$2:$E$3674,Documents!$A$2:$A$3674,$A164,Documents!$C$2:$C$3674,"excursions")=0,"",_xlfn.MAXIFS(Documents!$E$2:$E$3674,Documents!$A$2:$A$3674,$A164,Documents!$C$2:$C$3674,"excursions")),"")</f>
        <v/>
      </c>
      <c r="M164" s="0" t="str">
        <f aca="false">IFERROR(IF(_xlfn.MAXIFS(Documents!$E$2:$E$3674,Documents!$A$2:$A$3674,$A164,Documents!$C$2:$C$3674,"kids")=0,"",_xlfn.MAXIFS(Documents!$E$2:$E$3674,Documents!$A$2:$A$3674,$A164,Documents!$C$2:$C$3674,"kids")),"")</f>
        <v/>
      </c>
      <c r="N164" s="0" t="str">
        <f aca="false">IFERROR(IF(_xlfn.MAXIFS(Documents!$E$2:$E$3674,Documents!$A$2:$A$3674,$A164,Documents!$C$2:$C$3674,"villa_plans")=0,"",_xlfn.MAXIFS(Documents!$E$2:$E$3674,Documents!$A$2:$A$3674,$A164,Documents!$C$2:$C$3674,"villa_plans")),"")</f>
        <v/>
      </c>
      <c r="O164" s="0" t="str">
        <f aca="false">IFERROR(IF(_xlfn.MAXIFS(Documents!$E$2:$E$3674,Documents!$A$2:$A$3674,$A164,Documents!$C$2:$C$3674,"all_inclusive")=0,"",_xlfn.MAXIFS(Documents!$E$2:$E$3674,Documents!$A$2:$A$3674,$A164,Documents!$C$2:$C$3674,"all_inclusive")),"")</f>
        <v/>
      </c>
      <c r="P164" s="0" t="n">
        <f aca="false">IFERROR(IF(_xlfn.MAXIFS(Documents!$E$2:$E$3674,Documents!$A$2:$A$3674,$A164,Documents!$C$2:$C$3674,"sustainability")=0,"",_xlfn.MAXIFS(Documents!$E$2:$E$3674,Documents!$A$2:$A$3674,$A164,Documents!$C$2:$C$3674,"sustainability")),"")</f>
        <v>2025</v>
      </c>
      <c r="Q164" s="0" t="str">
        <f aca="false">IFERROR(IF(_xlfn.MAXIFS(Documents!$E$2:$E$3674,Documents!$A$2:$A$3674,$A164,Documents!$C$2:$C$3674,"calendar")=0,"",_xlfn.MAXIFS(Documents!$E$2:$E$3674,Documents!$A$2:$A$3674,$A164,Documents!$C$2:$C$3674,"calendar")),"")</f>
        <v/>
      </c>
      <c r="R164" s="0" t="str">
        <f aca="false">IFERROR(IF(_xlfn.MAXIFS(Documents!$E$2:$E$3674,Documents!$A$2:$A$3674,$A164,Documents!$C$2:$C$3674,"brochure")=0,"",_xlfn.MAXIFS(Documents!$E$2:$E$3674,Documents!$A$2:$A$3674,$A164,Documents!$C$2:$C$3674,"brochure")),"")</f>
        <v/>
      </c>
      <c r="S164" s="0" t="str">
        <f aca="false">IFERROR(IF(_xlfn.MAXIFS(Documents!$E$2:$E$3674,Documents!$A$2:$A$3674,$A164,Documents!$C$2:$C$3674,"press_kit")=0,"",_xlfn.MAXIFS(Documents!$E$2:$E$3674,Documents!$A$2:$A$3674,$A164,Documents!$C$2:$C$3674,"press_kit")),"")</f>
        <v/>
      </c>
      <c r="T164" s="0" t="str">
        <f aca="false">IFERROR(IF(_xlfn.MAXIFS(Documents!$E$2:$E$3674,Documents!$A$2:$A$3674,$A164,Documents!$C$2:$C$3674,"other")=0,"",_xlfn.MAXIFS(Documents!$E$2:$E$3674,Documents!$A$2:$A$3674,$A164,Documents!$C$2:$C$3674,"other")),"")</f>
        <v/>
      </c>
      <c r="U164" s="0" t="str">
        <f aca="false">IFERROR(IF(_xlfn.MAXIFS(Documents!$E$2:$E$3674,Documents!$A$2:$A$3674,$A164,Documents!$C$2:$C$3674,"obsolete")=0,"",_xlfn.MAXIFS(Documents!$E$2:$E$3674,Documents!$A$2:$A$3674,$A164,Documents!$C$2:$C$3674,"obsolete")),"")</f>
        <v/>
      </c>
      <c r="V164" s="0" t="n">
        <f aca="false">COUNTIFS(Documents!$A$2:$A$3674,$A164)</f>
        <v>18</v>
      </c>
      <c r="W164" s="0" t="n">
        <f aca="false">COUNTIFS(Documents!$A$2:$A$3674,$A164,Documents!$R$2:$R$3674,"current")</f>
        <v>10</v>
      </c>
      <c r="X164" s="0" t="str">
        <f aca="false">HYPERLINK("https://www.adaaran.com/prestigevadoo/view-download/?id=apv-fact-sheet","2026_document.pdf")</f>
        <v>2026_document.pdf</v>
      </c>
      <c r="Y164" s="0" t="s">
        <v>34</v>
      </c>
    </row>
    <row r="165" customFormat="false" ht="15" hidden="false" customHeight="false" outlineLevel="0" collapsed="false">
      <c r="A165" s="0" t="n">
        <v>164</v>
      </c>
      <c r="B165" s="0" t="s">
        <v>225</v>
      </c>
      <c r="C165" s="0" t="s">
        <v>32</v>
      </c>
      <c r="D165" s="0" t="n">
        <f aca="false">IFERROR(IF(_xlfn.MAXIFS(Documents!$E$2:$E$3674,Documents!$A$2:$A$3674,$A165,Documents!$C$2:$C$3674,"factsheet")=0,"",_xlfn.MAXIFS(Documents!$E$2:$E$3674,Documents!$A$2:$A$3674,$A165,Documents!$C$2:$C$3674,"factsheet")),"")</f>
        <v>2026</v>
      </c>
      <c r="E165" s="0" t="n">
        <f aca="false">IFERROR(IF(_xlfn.MAXIFS(Documents!$E$2:$E$3674,Documents!$A$2:$A$3674,$A165,Documents!$C$2:$C$3674,"wedding")=0,"",_xlfn.MAXIFS(Documents!$E$2:$E$3674,Documents!$A$2:$A$3674,$A165,Documents!$C$2:$C$3674,"wedding")),"")</f>
        <v>2026</v>
      </c>
      <c r="F165" s="0" t="str">
        <f aca="false">IFERROR(IF(_xlfn.MAXIFS(Documents!$E$2:$E$3674,Documents!$A$2:$A$3674,$A165,Documents!$C$2:$C$3674,"events")=0,"",_xlfn.MAXIFS(Documents!$E$2:$E$3674,Documents!$A$2:$A$3674,$A165,Documents!$C$2:$C$3674,"events")),"")</f>
        <v/>
      </c>
      <c r="G165" s="0" t="n">
        <f aca="false">IFERROR(IF(_xlfn.MAXIFS(Documents!$E$2:$E$3674,Documents!$A$2:$A$3674,$A165,Documents!$C$2:$C$3674,"map")=0,"",_xlfn.MAXIFS(Documents!$E$2:$E$3674,Documents!$A$2:$A$3674,$A165,Documents!$C$2:$C$3674,"map")),"")</f>
        <v>2024</v>
      </c>
      <c r="H165" s="0" t="n">
        <f aca="false">IFERROR(IF(_xlfn.MAXIFS(Documents!$E$2:$E$3674,Documents!$A$2:$A$3674,$A165,Documents!$C$2:$C$3674,"dive_map")=0,"",_xlfn.MAXIFS(Documents!$E$2:$E$3674,Documents!$A$2:$A$3674,$A165,Documents!$C$2:$C$3674,"dive_map")),"")</f>
        <v>2018</v>
      </c>
      <c r="I165" s="0" t="n">
        <f aca="false">IFERROR(IF(_xlfn.MAXIFS(Documents!$E$2:$E$3674,Documents!$A$2:$A$3674,$A165,Documents!$C$2:$C$3674,"spa_menu")=0,"",_xlfn.MAXIFS(Documents!$E$2:$E$3674,Documents!$A$2:$A$3674,$A165,Documents!$C$2:$C$3674,"spa_menu")),"")</f>
        <v>2026</v>
      </c>
      <c r="J165" s="0" t="n">
        <f aca="false">IFERROR(IF(_xlfn.MAXIFS(Documents!$E$2:$E$3674,Documents!$A$2:$A$3674,$A165,Documents!$C$2:$C$3674,"dining_menu")=0,"",_xlfn.MAXIFS(Documents!$E$2:$E$3674,Documents!$A$2:$A$3674,$A165,Documents!$C$2:$C$3674,"dining_menu")),"")</f>
        <v>2025</v>
      </c>
      <c r="K165" s="0" t="n">
        <f aca="false">IFERROR(IF(_xlfn.MAXIFS(Documents!$E$2:$E$3674,Documents!$A$2:$A$3674,$A165,Documents!$C$2:$C$3674,"dive_prices")=0,"",_xlfn.MAXIFS(Documents!$E$2:$E$3674,Documents!$A$2:$A$3674,$A165,Documents!$C$2:$C$3674,"dive_prices")),"")</f>
        <v>2026</v>
      </c>
      <c r="L165" s="0" t="n">
        <f aca="false">IFERROR(IF(_xlfn.MAXIFS(Documents!$E$2:$E$3674,Documents!$A$2:$A$3674,$A165,Documents!$C$2:$C$3674,"excursions")=0,"",_xlfn.MAXIFS(Documents!$E$2:$E$3674,Documents!$A$2:$A$3674,$A165,Documents!$C$2:$C$3674,"excursions")),"")</f>
        <v>2026</v>
      </c>
      <c r="M165" s="0" t="str">
        <f aca="false">IFERROR(IF(_xlfn.MAXIFS(Documents!$E$2:$E$3674,Documents!$A$2:$A$3674,$A165,Documents!$C$2:$C$3674,"kids")=0,"",_xlfn.MAXIFS(Documents!$E$2:$E$3674,Documents!$A$2:$A$3674,$A165,Documents!$C$2:$C$3674,"kids")),"")</f>
        <v/>
      </c>
      <c r="N165" s="0" t="str">
        <f aca="false">IFERROR(IF(_xlfn.MAXIFS(Documents!$E$2:$E$3674,Documents!$A$2:$A$3674,$A165,Documents!$C$2:$C$3674,"villa_plans")=0,"",_xlfn.MAXIFS(Documents!$E$2:$E$3674,Documents!$A$2:$A$3674,$A165,Documents!$C$2:$C$3674,"villa_plans")),"")</f>
        <v/>
      </c>
      <c r="O165" s="0" t="n">
        <f aca="false">IFERROR(IF(_xlfn.MAXIFS(Documents!$E$2:$E$3674,Documents!$A$2:$A$3674,$A165,Documents!$C$2:$C$3674,"all_inclusive")=0,"",_xlfn.MAXIFS(Documents!$E$2:$E$3674,Documents!$A$2:$A$3674,$A165,Documents!$C$2:$C$3674,"all_inclusive")),"")</f>
        <v>2027</v>
      </c>
      <c r="P165" s="0" t="n">
        <f aca="false">IFERROR(IF(_xlfn.MAXIFS(Documents!$E$2:$E$3674,Documents!$A$2:$A$3674,$A165,Documents!$C$2:$C$3674,"sustainability")=0,"",_xlfn.MAXIFS(Documents!$E$2:$E$3674,Documents!$A$2:$A$3674,$A165,Documents!$C$2:$C$3674,"sustainability")),"")</f>
        <v>2016</v>
      </c>
      <c r="Q165" s="0" t="n">
        <f aca="false">IFERROR(IF(_xlfn.MAXIFS(Documents!$E$2:$E$3674,Documents!$A$2:$A$3674,$A165,Documents!$C$2:$C$3674,"calendar")=0,"",_xlfn.MAXIFS(Documents!$E$2:$E$3674,Documents!$A$2:$A$3674,$A165,Documents!$C$2:$C$3674,"calendar")),"")</f>
        <v>2026</v>
      </c>
      <c r="R165" s="0" t="n">
        <f aca="false">IFERROR(IF(_xlfn.MAXIFS(Documents!$E$2:$E$3674,Documents!$A$2:$A$3674,$A165,Documents!$C$2:$C$3674,"brochure")=0,"",_xlfn.MAXIFS(Documents!$E$2:$E$3674,Documents!$A$2:$A$3674,$A165,Documents!$C$2:$C$3674,"brochure")),"")</f>
        <v>2026</v>
      </c>
      <c r="S165" s="0" t="n">
        <f aca="false">IFERROR(IF(_xlfn.MAXIFS(Documents!$E$2:$E$3674,Documents!$A$2:$A$3674,$A165,Documents!$C$2:$C$3674,"press_kit")=0,"",_xlfn.MAXIFS(Documents!$E$2:$E$3674,Documents!$A$2:$A$3674,$A165,Documents!$C$2:$C$3674,"press_kit")),"")</f>
        <v>2024</v>
      </c>
      <c r="T165" s="0" t="n">
        <f aca="false">IFERROR(IF(_xlfn.MAXIFS(Documents!$E$2:$E$3674,Documents!$A$2:$A$3674,$A165,Documents!$C$2:$C$3674,"other")=0,"",_xlfn.MAXIFS(Documents!$E$2:$E$3674,Documents!$A$2:$A$3674,$A165,Documents!$C$2:$C$3674,"other")),"")</f>
        <v>2025</v>
      </c>
      <c r="U165" s="0" t="str">
        <f aca="false">IFERROR(IF(_xlfn.MAXIFS(Documents!$E$2:$E$3674,Documents!$A$2:$A$3674,$A165,Documents!$C$2:$C$3674,"obsolete")=0,"",_xlfn.MAXIFS(Documents!$E$2:$E$3674,Documents!$A$2:$A$3674,$A165,Documents!$C$2:$C$3674,"obsolete")),"")</f>
        <v/>
      </c>
      <c r="V165" s="0" t="n">
        <f aca="false">COUNTIFS(Documents!$A$2:$A$3674,$A165)</f>
        <v>89</v>
      </c>
      <c r="W165" s="0" t="n">
        <f aca="false">COUNTIFS(Documents!$A$2:$A$3674,$A165,Documents!$R$2:$R$3674,"current")</f>
        <v>43</v>
      </c>
      <c r="X165" s="0" t="str">
        <f aca="false">HYPERLINK("https://www.baros.com/wp-content/uploads/2026/06/Baros-Factsheet-June-2026.pdf","2026_Baros-Factsheet-June-2026.pdf")</f>
        <v>2026_Baros-Factsheet-June-2026.pdf</v>
      </c>
      <c r="Y165" s="0" t="s">
        <v>34</v>
      </c>
    </row>
    <row r="166" customFormat="false" ht="15" hidden="false" customHeight="false" outlineLevel="0" collapsed="false">
      <c r="A166" s="0" t="n">
        <v>165</v>
      </c>
      <c r="B166" s="0" t="s">
        <v>226</v>
      </c>
      <c r="C166" s="0" t="s">
        <v>32</v>
      </c>
      <c r="D166" s="0" t="n">
        <f aca="false">IFERROR(IF(_xlfn.MAXIFS(Documents!$E$2:$E$3674,Documents!$A$2:$A$3674,$A166,Documents!$C$2:$C$3674,"factsheet")=0,"",_xlfn.MAXIFS(Documents!$E$2:$E$3674,Documents!$A$2:$A$3674,$A166,Documents!$C$2:$C$3674,"factsheet")),"")</f>
        <v>2026</v>
      </c>
      <c r="E166" s="0" t="n">
        <f aca="false">IFERROR(IF(_xlfn.MAXIFS(Documents!$E$2:$E$3674,Documents!$A$2:$A$3674,$A166,Documents!$C$2:$C$3674,"wedding")=0,"",_xlfn.MAXIFS(Documents!$E$2:$E$3674,Documents!$A$2:$A$3674,$A166,Documents!$C$2:$C$3674,"wedding")),"")</f>
        <v>2026</v>
      </c>
      <c r="F166" s="0" t="str">
        <f aca="false">IFERROR(IF(_xlfn.MAXIFS(Documents!$E$2:$E$3674,Documents!$A$2:$A$3674,$A166,Documents!$C$2:$C$3674,"events")=0,"",_xlfn.MAXIFS(Documents!$E$2:$E$3674,Documents!$A$2:$A$3674,$A166,Documents!$C$2:$C$3674,"events")),"")</f>
        <v/>
      </c>
      <c r="G166" s="0" t="n">
        <f aca="false">IFERROR(IF(_xlfn.MAXIFS(Documents!$E$2:$E$3674,Documents!$A$2:$A$3674,$A166,Documents!$C$2:$C$3674,"map")=0,"",_xlfn.MAXIFS(Documents!$E$2:$E$3674,Documents!$A$2:$A$3674,$A166,Documents!$C$2:$C$3674,"map")),"")</f>
        <v>2026</v>
      </c>
      <c r="H166" s="0" t="n">
        <f aca="false">IFERROR(IF(_xlfn.MAXIFS(Documents!$E$2:$E$3674,Documents!$A$2:$A$3674,$A166,Documents!$C$2:$C$3674,"dive_map")=0,"",_xlfn.MAXIFS(Documents!$E$2:$E$3674,Documents!$A$2:$A$3674,$A166,Documents!$C$2:$C$3674,"dive_map")),"")</f>
        <v>2019</v>
      </c>
      <c r="I166" s="0" t="n">
        <f aca="false">IFERROR(IF(_xlfn.MAXIFS(Documents!$E$2:$E$3674,Documents!$A$2:$A$3674,$A166,Documents!$C$2:$C$3674,"spa_menu")=0,"",_xlfn.MAXIFS(Documents!$E$2:$E$3674,Documents!$A$2:$A$3674,$A166,Documents!$C$2:$C$3674,"spa_menu")),"")</f>
        <v>2026</v>
      </c>
      <c r="J166" s="0" t="n">
        <f aca="false">IFERROR(IF(_xlfn.MAXIFS(Documents!$E$2:$E$3674,Documents!$A$2:$A$3674,$A166,Documents!$C$2:$C$3674,"dining_menu")=0,"",_xlfn.MAXIFS(Documents!$E$2:$E$3674,Documents!$A$2:$A$3674,$A166,Documents!$C$2:$C$3674,"dining_menu")),"")</f>
        <v>2026</v>
      </c>
      <c r="K166" s="0" t="n">
        <f aca="false">IFERROR(IF(_xlfn.MAXIFS(Documents!$E$2:$E$3674,Documents!$A$2:$A$3674,$A166,Documents!$C$2:$C$3674,"dive_prices")=0,"",_xlfn.MAXIFS(Documents!$E$2:$E$3674,Documents!$A$2:$A$3674,$A166,Documents!$C$2:$C$3674,"dive_prices")),"")</f>
        <v>2026</v>
      </c>
      <c r="L166" s="0" t="str">
        <f aca="false">IFERROR(IF(_xlfn.MAXIFS(Documents!$E$2:$E$3674,Documents!$A$2:$A$3674,$A166,Documents!$C$2:$C$3674,"excursions")=0,"",_xlfn.MAXIFS(Documents!$E$2:$E$3674,Documents!$A$2:$A$3674,$A166,Documents!$C$2:$C$3674,"excursions")),"")</f>
        <v/>
      </c>
      <c r="M166" s="0" t="n">
        <f aca="false">IFERROR(IF(_xlfn.MAXIFS(Documents!$E$2:$E$3674,Documents!$A$2:$A$3674,$A166,Documents!$C$2:$C$3674,"kids")=0,"",_xlfn.MAXIFS(Documents!$E$2:$E$3674,Documents!$A$2:$A$3674,$A166,Documents!$C$2:$C$3674,"kids")),"")</f>
        <v>2026</v>
      </c>
      <c r="N166" s="0" t="str">
        <f aca="false">IFERROR(IF(_xlfn.MAXIFS(Documents!$E$2:$E$3674,Documents!$A$2:$A$3674,$A166,Documents!$C$2:$C$3674,"villa_plans")=0,"",_xlfn.MAXIFS(Documents!$E$2:$E$3674,Documents!$A$2:$A$3674,$A166,Documents!$C$2:$C$3674,"villa_plans")),"")</f>
        <v/>
      </c>
      <c r="O166" s="0" t="str">
        <f aca="false">IFERROR(IF(_xlfn.MAXIFS(Documents!$E$2:$E$3674,Documents!$A$2:$A$3674,$A166,Documents!$C$2:$C$3674,"all_inclusive")=0,"",_xlfn.MAXIFS(Documents!$E$2:$E$3674,Documents!$A$2:$A$3674,$A166,Documents!$C$2:$C$3674,"all_inclusive")),"")</f>
        <v/>
      </c>
      <c r="P166" s="0" t="n">
        <f aca="false">IFERROR(IF(_xlfn.MAXIFS(Documents!$E$2:$E$3674,Documents!$A$2:$A$3674,$A166,Documents!$C$2:$C$3674,"sustainability")=0,"",_xlfn.MAXIFS(Documents!$E$2:$E$3674,Documents!$A$2:$A$3674,$A166,Documents!$C$2:$C$3674,"sustainability")),"")</f>
        <v>2026</v>
      </c>
      <c r="Q166" s="0" t="n">
        <f aca="false">IFERROR(IF(_xlfn.MAXIFS(Documents!$E$2:$E$3674,Documents!$A$2:$A$3674,$A166,Documents!$C$2:$C$3674,"calendar")=0,"",_xlfn.MAXIFS(Documents!$E$2:$E$3674,Documents!$A$2:$A$3674,$A166,Documents!$C$2:$C$3674,"calendar")),"")</f>
        <v>2026</v>
      </c>
      <c r="R166" s="0" t="n">
        <f aca="false">IFERROR(IF(_xlfn.MAXIFS(Documents!$E$2:$E$3674,Documents!$A$2:$A$3674,$A166,Documents!$C$2:$C$3674,"brochure")=0,"",_xlfn.MAXIFS(Documents!$E$2:$E$3674,Documents!$A$2:$A$3674,$A166,Documents!$C$2:$C$3674,"brochure")),"")</f>
        <v>2026</v>
      </c>
      <c r="S166" s="0" t="str">
        <f aca="false">IFERROR(IF(_xlfn.MAXIFS(Documents!$E$2:$E$3674,Documents!$A$2:$A$3674,$A166,Documents!$C$2:$C$3674,"press_kit")=0,"",_xlfn.MAXIFS(Documents!$E$2:$E$3674,Documents!$A$2:$A$3674,$A166,Documents!$C$2:$C$3674,"press_kit")),"")</f>
        <v/>
      </c>
      <c r="T166" s="0" t="n">
        <f aca="false">IFERROR(IF(_xlfn.MAXIFS(Documents!$E$2:$E$3674,Documents!$A$2:$A$3674,$A166,Documents!$C$2:$C$3674,"other")=0,"",_xlfn.MAXIFS(Documents!$E$2:$E$3674,Documents!$A$2:$A$3674,$A166,Documents!$C$2:$C$3674,"other")),"")</f>
        <v>2026</v>
      </c>
      <c r="U166" s="0" t="str">
        <f aca="false">IFERROR(IF(_xlfn.MAXIFS(Documents!$E$2:$E$3674,Documents!$A$2:$A$3674,$A166,Documents!$C$2:$C$3674,"obsolete")=0,"",_xlfn.MAXIFS(Documents!$E$2:$E$3674,Documents!$A$2:$A$3674,$A166,Documents!$C$2:$C$3674,"obsolete")),"")</f>
        <v/>
      </c>
      <c r="V166" s="0" t="n">
        <f aca="false">COUNTIFS(Documents!$A$2:$A$3674,$A166)</f>
        <v>75</v>
      </c>
      <c r="W166" s="0" t="n">
        <f aca="false">COUNTIFS(Documents!$A$2:$A$3674,$A166,Documents!$R$2:$R$3674,"current")</f>
        <v>56</v>
      </c>
      <c r="X166" s="0" t="str">
        <f aca="false">HYPERLINK("https://www.nivavelassaru.com/wp-content/uploads/2026/01/Niva-Velassaru_Factsheet.pdf","2026_Niva-Velassaru_Factsheet.pdf")</f>
        <v>2026_Niva-Velassaru_Factsheet.pdf</v>
      </c>
      <c r="Y166" s="0" t="s">
        <v>34</v>
      </c>
      <c r="Z166" s="0" t="s">
        <v>227</v>
      </c>
    </row>
    <row r="167" customFormat="false" ht="15" hidden="false" customHeight="false" outlineLevel="0" collapsed="false">
      <c r="A167" s="0" t="n">
        <v>166</v>
      </c>
      <c r="B167" s="0" t="s">
        <v>228</v>
      </c>
      <c r="C167" s="0" t="s">
        <v>32</v>
      </c>
      <c r="D167" s="0" t="n">
        <f aca="false">IFERROR(IF(_xlfn.MAXIFS(Documents!$E$2:$E$3674,Documents!$A$2:$A$3674,$A167,Documents!$C$2:$C$3674,"factsheet")=0,"",_xlfn.MAXIFS(Documents!$E$2:$E$3674,Documents!$A$2:$A$3674,$A167,Documents!$C$2:$C$3674,"factsheet")),"")</f>
        <v>2026</v>
      </c>
      <c r="E167" s="0" t="n">
        <f aca="false">IFERROR(IF(_xlfn.MAXIFS(Documents!$E$2:$E$3674,Documents!$A$2:$A$3674,$A167,Documents!$C$2:$C$3674,"wedding")=0,"",_xlfn.MAXIFS(Documents!$E$2:$E$3674,Documents!$A$2:$A$3674,$A167,Documents!$C$2:$C$3674,"wedding")),"")</f>
        <v>2026</v>
      </c>
      <c r="F167" s="0" t="str">
        <f aca="false">IFERROR(IF(_xlfn.MAXIFS(Documents!$E$2:$E$3674,Documents!$A$2:$A$3674,$A167,Documents!$C$2:$C$3674,"events")=0,"",_xlfn.MAXIFS(Documents!$E$2:$E$3674,Documents!$A$2:$A$3674,$A167,Documents!$C$2:$C$3674,"events")),"")</f>
        <v/>
      </c>
      <c r="G167" s="0" t="n">
        <f aca="false">IFERROR(IF(_xlfn.MAXIFS(Documents!$E$2:$E$3674,Documents!$A$2:$A$3674,$A167,Documents!$C$2:$C$3674,"map")=0,"",_xlfn.MAXIFS(Documents!$E$2:$E$3674,Documents!$A$2:$A$3674,$A167,Documents!$C$2:$C$3674,"map")),"")</f>
        <v>2019</v>
      </c>
      <c r="H167" s="0" t="str">
        <f aca="false">IFERROR(IF(_xlfn.MAXIFS(Documents!$E$2:$E$3674,Documents!$A$2:$A$3674,$A167,Documents!$C$2:$C$3674,"dive_map")=0,"",_xlfn.MAXIFS(Documents!$E$2:$E$3674,Documents!$A$2:$A$3674,$A167,Documents!$C$2:$C$3674,"dive_map")),"")</f>
        <v/>
      </c>
      <c r="I167" s="0" t="str">
        <f aca="false">IFERROR(IF(_xlfn.MAXIFS(Documents!$E$2:$E$3674,Documents!$A$2:$A$3674,$A167,Documents!$C$2:$C$3674,"spa_menu")=0,"",_xlfn.MAXIFS(Documents!$E$2:$E$3674,Documents!$A$2:$A$3674,$A167,Documents!$C$2:$C$3674,"spa_menu")),"")</f>
        <v/>
      </c>
      <c r="J167" s="0" t="n">
        <f aca="false">IFERROR(IF(_xlfn.MAXIFS(Documents!$E$2:$E$3674,Documents!$A$2:$A$3674,$A167,Documents!$C$2:$C$3674,"dining_menu")=0,"",_xlfn.MAXIFS(Documents!$E$2:$E$3674,Documents!$A$2:$A$3674,$A167,Documents!$C$2:$C$3674,"dining_menu")),"")</f>
        <v>2026</v>
      </c>
      <c r="K167" s="0" t="str">
        <f aca="false">IFERROR(IF(_xlfn.MAXIFS(Documents!$E$2:$E$3674,Documents!$A$2:$A$3674,$A167,Documents!$C$2:$C$3674,"dive_prices")=0,"",_xlfn.MAXIFS(Documents!$E$2:$E$3674,Documents!$A$2:$A$3674,$A167,Documents!$C$2:$C$3674,"dive_prices")),"")</f>
        <v/>
      </c>
      <c r="L167" s="0" t="str">
        <f aca="false">IFERROR(IF(_xlfn.MAXIFS(Documents!$E$2:$E$3674,Documents!$A$2:$A$3674,$A167,Documents!$C$2:$C$3674,"excursions")=0,"",_xlfn.MAXIFS(Documents!$E$2:$E$3674,Documents!$A$2:$A$3674,$A167,Documents!$C$2:$C$3674,"excursions")),"")</f>
        <v/>
      </c>
      <c r="M167" s="0" t="n">
        <f aca="false">IFERROR(IF(_xlfn.MAXIFS(Documents!$E$2:$E$3674,Documents!$A$2:$A$3674,$A167,Documents!$C$2:$C$3674,"kids")=0,"",_xlfn.MAXIFS(Documents!$E$2:$E$3674,Documents!$A$2:$A$3674,$A167,Documents!$C$2:$C$3674,"kids")),"")</f>
        <v>2026</v>
      </c>
      <c r="N167" s="0" t="str">
        <f aca="false">IFERROR(IF(_xlfn.MAXIFS(Documents!$E$2:$E$3674,Documents!$A$2:$A$3674,$A167,Documents!$C$2:$C$3674,"villa_plans")=0,"",_xlfn.MAXIFS(Documents!$E$2:$E$3674,Documents!$A$2:$A$3674,$A167,Documents!$C$2:$C$3674,"villa_plans")),"")</f>
        <v/>
      </c>
      <c r="O167" s="0" t="str">
        <f aca="false">IFERROR(IF(_xlfn.MAXIFS(Documents!$E$2:$E$3674,Documents!$A$2:$A$3674,$A167,Documents!$C$2:$C$3674,"all_inclusive")=0,"",_xlfn.MAXIFS(Documents!$E$2:$E$3674,Documents!$A$2:$A$3674,$A167,Documents!$C$2:$C$3674,"all_inclusive")),"")</f>
        <v/>
      </c>
      <c r="P167" s="0" t="str">
        <f aca="false">IFERROR(IF(_xlfn.MAXIFS(Documents!$E$2:$E$3674,Documents!$A$2:$A$3674,$A167,Documents!$C$2:$C$3674,"sustainability")=0,"",_xlfn.MAXIFS(Documents!$E$2:$E$3674,Documents!$A$2:$A$3674,$A167,Documents!$C$2:$C$3674,"sustainability")),"")</f>
        <v/>
      </c>
      <c r="Q167" s="0" t="n">
        <f aca="false">IFERROR(IF(_xlfn.MAXIFS(Documents!$E$2:$E$3674,Documents!$A$2:$A$3674,$A167,Documents!$C$2:$C$3674,"calendar")=0,"",_xlfn.MAXIFS(Documents!$E$2:$E$3674,Documents!$A$2:$A$3674,$A167,Documents!$C$2:$C$3674,"calendar")),"")</f>
        <v>2015</v>
      </c>
      <c r="R167" s="0" t="str">
        <f aca="false">IFERROR(IF(_xlfn.MAXIFS(Documents!$E$2:$E$3674,Documents!$A$2:$A$3674,$A167,Documents!$C$2:$C$3674,"brochure")=0,"",_xlfn.MAXIFS(Documents!$E$2:$E$3674,Documents!$A$2:$A$3674,$A167,Documents!$C$2:$C$3674,"brochure")),"")</f>
        <v/>
      </c>
      <c r="S167" s="0" t="n">
        <f aca="false">IFERROR(IF(_xlfn.MAXIFS(Documents!$E$2:$E$3674,Documents!$A$2:$A$3674,$A167,Documents!$C$2:$C$3674,"press_kit")=0,"",_xlfn.MAXIFS(Documents!$E$2:$E$3674,Documents!$A$2:$A$3674,$A167,Documents!$C$2:$C$3674,"press_kit")),"")</f>
        <v>2027</v>
      </c>
      <c r="T167" s="0" t="n">
        <f aca="false">IFERROR(IF(_xlfn.MAXIFS(Documents!$E$2:$E$3674,Documents!$A$2:$A$3674,$A167,Documents!$C$2:$C$3674,"other")=0,"",_xlfn.MAXIFS(Documents!$E$2:$E$3674,Documents!$A$2:$A$3674,$A167,Documents!$C$2:$C$3674,"other")),"")</f>
        <v>2026</v>
      </c>
      <c r="U167" s="0" t="str">
        <f aca="false">IFERROR(IF(_xlfn.MAXIFS(Documents!$E$2:$E$3674,Documents!$A$2:$A$3674,$A167,Documents!$C$2:$C$3674,"obsolete")=0,"",_xlfn.MAXIFS(Documents!$E$2:$E$3674,Documents!$A$2:$A$3674,$A167,Documents!$C$2:$C$3674,"obsolete")),"")</f>
        <v/>
      </c>
      <c r="V167" s="0" t="n">
        <f aca="false">COUNTIFS(Documents!$A$2:$A$3674,$A167)</f>
        <v>16</v>
      </c>
      <c r="W167" s="0" t="n">
        <f aca="false">COUNTIFS(Documents!$A$2:$A$3674,$A167,Documents!$R$2:$R$3674,"current")</f>
        <v>13</v>
      </c>
      <c r="X167" s="0" t="str">
        <f aca="false">HYPERLINK("https://www.nivakurumba.com/wp-content/uploads/2026/02/Kuramathi-Fact-Sheet.pdf","2026_Kuramathi-Fact-Sheet.pdf")</f>
        <v>2026_Kuramathi-Fact-Sheet.pdf</v>
      </c>
      <c r="Y167" s="0" t="s">
        <v>34</v>
      </c>
    </row>
    <row r="168" customFormat="false" ht="15" hidden="false" customHeight="false" outlineLevel="0" collapsed="false">
      <c r="A168" s="0" t="n">
        <v>167</v>
      </c>
      <c r="B168" s="0" t="s">
        <v>229</v>
      </c>
      <c r="C168" s="0" t="s">
        <v>32</v>
      </c>
      <c r="D168" s="0" t="str">
        <f aca="false">IFERROR(IF(_xlfn.MAXIFS(Documents!$E$2:$E$3674,Documents!$A$2:$A$3674,$A168,Documents!$C$2:$C$3674,"factsheet")=0,"",_xlfn.MAXIFS(Documents!$E$2:$E$3674,Documents!$A$2:$A$3674,$A168,Documents!$C$2:$C$3674,"factsheet")),"")</f>
        <v/>
      </c>
      <c r="E168" s="0" t="n">
        <f aca="false">IFERROR(IF(_xlfn.MAXIFS(Documents!$E$2:$E$3674,Documents!$A$2:$A$3674,$A168,Documents!$C$2:$C$3674,"wedding")=0,"",_xlfn.MAXIFS(Documents!$E$2:$E$3674,Documents!$A$2:$A$3674,$A168,Documents!$C$2:$C$3674,"wedding")),"")</f>
        <v>2026</v>
      </c>
      <c r="F168" s="0" t="str">
        <f aca="false">IFERROR(IF(_xlfn.MAXIFS(Documents!$E$2:$E$3674,Documents!$A$2:$A$3674,$A168,Documents!$C$2:$C$3674,"events")=0,"",_xlfn.MAXIFS(Documents!$E$2:$E$3674,Documents!$A$2:$A$3674,$A168,Documents!$C$2:$C$3674,"events")),"")</f>
        <v/>
      </c>
      <c r="G168" s="0" t="n">
        <f aca="false">IFERROR(IF(_xlfn.MAXIFS(Documents!$E$2:$E$3674,Documents!$A$2:$A$3674,$A168,Documents!$C$2:$C$3674,"map")=0,"",_xlfn.MAXIFS(Documents!$E$2:$E$3674,Documents!$A$2:$A$3674,$A168,Documents!$C$2:$C$3674,"map")),"")</f>
        <v>2026</v>
      </c>
      <c r="H168" s="0" t="str">
        <f aca="false">IFERROR(IF(_xlfn.MAXIFS(Documents!$E$2:$E$3674,Documents!$A$2:$A$3674,$A168,Documents!$C$2:$C$3674,"dive_map")=0,"",_xlfn.MAXIFS(Documents!$E$2:$E$3674,Documents!$A$2:$A$3674,$A168,Documents!$C$2:$C$3674,"dive_map")),"")</f>
        <v/>
      </c>
      <c r="I168" s="0" t="n">
        <f aca="false">IFERROR(IF(_xlfn.MAXIFS(Documents!$E$2:$E$3674,Documents!$A$2:$A$3674,$A168,Documents!$C$2:$C$3674,"spa_menu")=0,"",_xlfn.MAXIFS(Documents!$E$2:$E$3674,Documents!$A$2:$A$3674,$A168,Documents!$C$2:$C$3674,"spa_menu")),"")</f>
        <v>2026</v>
      </c>
      <c r="J168" s="0" t="n">
        <f aca="false">IFERROR(IF(_xlfn.MAXIFS(Documents!$E$2:$E$3674,Documents!$A$2:$A$3674,$A168,Documents!$C$2:$C$3674,"dining_menu")=0,"",_xlfn.MAXIFS(Documents!$E$2:$E$3674,Documents!$A$2:$A$3674,$A168,Documents!$C$2:$C$3674,"dining_menu")),"")</f>
        <v>2026</v>
      </c>
      <c r="K168" s="0" t="n">
        <f aca="false">IFERROR(IF(_xlfn.MAXIFS(Documents!$E$2:$E$3674,Documents!$A$2:$A$3674,$A168,Documents!$C$2:$C$3674,"dive_prices")=0,"",_xlfn.MAXIFS(Documents!$E$2:$E$3674,Documents!$A$2:$A$3674,$A168,Documents!$C$2:$C$3674,"dive_prices")),"")</f>
        <v>2025</v>
      </c>
      <c r="L168" s="0" t="str">
        <f aca="false">IFERROR(IF(_xlfn.MAXIFS(Documents!$E$2:$E$3674,Documents!$A$2:$A$3674,$A168,Documents!$C$2:$C$3674,"excursions")=0,"",_xlfn.MAXIFS(Documents!$E$2:$E$3674,Documents!$A$2:$A$3674,$A168,Documents!$C$2:$C$3674,"excursions")),"")</f>
        <v/>
      </c>
      <c r="M168" s="0" t="str">
        <f aca="false">IFERROR(IF(_xlfn.MAXIFS(Documents!$E$2:$E$3674,Documents!$A$2:$A$3674,$A168,Documents!$C$2:$C$3674,"kids")=0,"",_xlfn.MAXIFS(Documents!$E$2:$E$3674,Documents!$A$2:$A$3674,$A168,Documents!$C$2:$C$3674,"kids")),"")</f>
        <v/>
      </c>
      <c r="N168" s="0" t="str">
        <f aca="false">IFERROR(IF(_xlfn.MAXIFS(Documents!$E$2:$E$3674,Documents!$A$2:$A$3674,$A168,Documents!$C$2:$C$3674,"villa_plans")=0,"",_xlfn.MAXIFS(Documents!$E$2:$E$3674,Documents!$A$2:$A$3674,$A168,Documents!$C$2:$C$3674,"villa_plans")),"")</f>
        <v/>
      </c>
      <c r="O168" s="0" t="n">
        <f aca="false">IFERROR(IF(_xlfn.MAXIFS(Documents!$E$2:$E$3674,Documents!$A$2:$A$3674,$A168,Documents!$C$2:$C$3674,"all_inclusive")=0,"",_xlfn.MAXIFS(Documents!$E$2:$E$3674,Documents!$A$2:$A$3674,$A168,Documents!$C$2:$C$3674,"all_inclusive")),"")</f>
        <v>2025</v>
      </c>
      <c r="P168" s="0" t="n">
        <f aca="false">IFERROR(IF(_xlfn.MAXIFS(Documents!$E$2:$E$3674,Documents!$A$2:$A$3674,$A168,Documents!$C$2:$C$3674,"sustainability")=0,"",_xlfn.MAXIFS(Documents!$E$2:$E$3674,Documents!$A$2:$A$3674,$A168,Documents!$C$2:$C$3674,"sustainability")),"")</f>
        <v>2026</v>
      </c>
      <c r="Q168" s="0" t="n">
        <f aca="false">IFERROR(IF(_xlfn.MAXIFS(Documents!$E$2:$E$3674,Documents!$A$2:$A$3674,$A168,Documents!$C$2:$C$3674,"calendar")=0,"",_xlfn.MAXIFS(Documents!$E$2:$E$3674,Documents!$A$2:$A$3674,$A168,Documents!$C$2:$C$3674,"calendar")),"")</f>
        <v>2027</v>
      </c>
      <c r="R168" s="0" t="n">
        <f aca="false">IFERROR(IF(_xlfn.MAXIFS(Documents!$E$2:$E$3674,Documents!$A$2:$A$3674,$A168,Documents!$C$2:$C$3674,"brochure")=0,"",_xlfn.MAXIFS(Documents!$E$2:$E$3674,Documents!$A$2:$A$3674,$A168,Documents!$C$2:$C$3674,"brochure")),"")</f>
        <v>2026</v>
      </c>
      <c r="S168" s="0" t="n">
        <f aca="false">IFERROR(IF(_xlfn.MAXIFS(Documents!$E$2:$E$3674,Documents!$A$2:$A$3674,$A168,Documents!$C$2:$C$3674,"press_kit")=0,"",_xlfn.MAXIFS(Documents!$E$2:$E$3674,Documents!$A$2:$A$3674,$A168,Documents!$C$2:$C$3674,"press_kit")),"")</f>
        <v>2026</v>
      </c>
      <c r="T168" s="0" t="str">
        <f aca="false">IFERROR(IF(_xlfn.MAXIFS(Documents!$E$2:$E$3674,Documents!$A$2:$A$3674,$A168,Documents!$C$2:$C$3674,"other")=0,"",_xlfn.MAXIFS(Documents!$E$2:$E$3674,Documents!$A$2:$A$3674,$A168,Documents!$C$2:$C$3674,"other")),"")</f>
        <v/>
      </c>
      <c r="U168" s="0" t="str">
        <f aca="false">IFERROR(IF(_xlfn.MAXIFS(Documents!$E$2:$E$3674,Documents!$A$2:$A$3674,$A168,Documents!$C$2:$C$3674,"obsolete")=0,"",_xlfn.MAXIFS(Documents!$E$2:$E$3674,Documents!$A$2:$A$3674,$A168,Documents!$C$2:$C$3674,"obsolete")),"")</f>
        <v/>
      </c>
      <c r="V168" s="0" t="n">
        <f aca="false">COUNTIFS(Documents!$A$2:$A$3674,$A168)</f>
        <v>90</v>
      </c>
      <c r="W168" s="0" t="n">
        <f aca="false">COUNTIFS(Documents!$A$2:$A$3674,$A168,Documents!$R$2:$R$3674,"current")</f>
        <v>87</v>
      </c>
      <c r="Y168" s="0" t="s">
        <v>47</v>
      </c>
    </row>
    <row r="169" customFormat="false" ht="15" hidden="false" customHeight="false" outlineLevel="0" collapsed="false">
      <c r="A169" s="0" t="n">
        <v>168</v>
      </c>
      <c r="B169" s="0" t="s">
        <v>230</v>
      </c>
      <c r="C169" s="0" t="s">
        <v>32</v>
      </c>
      <c r="D169" s="0" t="n">
        <f aca="false">IFERROR(IF(_xlfn.MAXIFS(Documents!$E$2:$E$3674,Documents!$A$2:$A$3674,$A169,Documents!$C$2:$C$3674,"factsheet")=0,"",_xlfn.MAXIFS(Documents!$E$2:$E$3674,Documents!$A$2:$A$3674,$A169,Documents!$C$2:$C$3674,"factsheet")),"")</f>
        <v>2026</v>
      </c>
      <c r="E169" s="0" t="n">
        <f aca="false">IFERROR(IF(_xlfn.MAXIFS(Documents!$E$2:$E$3674,Documents!$A$2:$A$3674,$A169,Documents!$C$2:$C$3674,"wedding")=0,"",_xlfn.MAXIFS(Documents!$E$2:$E$3674,Documents!$A$2:$A$3674,$A169,Documents!$C$2:$C$3674,"wedding")),"")</f>
        <v>2026</v>
      </c>
      <c r="F169" s="0" t="str">
        <f aca="false">IFERROR(IF(_xlfn.MAXIFS(Documents!$E$2:$E$3674,Documents!$A$2:$A$3674,$A169,Documents!$C$2:$C$3674,"events")=0,"",_xlfn.MAXIFS(Documents!$E$2:$E$3674,Documents!$A$2:$A$3674,$A169,Documents!$C$2:$C$3674,"events")),"")</f>
        <v/>
      </c>
      <c r="G169" s="0" t="n">
        <f aca="false">IFERROR(IF(_xlfn.MAXIFS(Documents!$E$2:$E$3674,Documents!$A$2:$A$3674,$A169,Documents!$C$2:$C$3674,"map")=0,"",_xlfn.MAXIFS(Documents!$E$2:$E$3674,Documents!$A$2:$A$3674,$A169,Documents!$C$2:$C$3674,"map")),"")</f>
        <v>2026</v>
      </c>
      <c r="H169" s="0" t="str">
        <f aca="false">IFERROR(IF(_xlfn.MAXIFS(Documents!$E$2:$E$3674,Documents!$A$2:$A$3674,$A169,Documents!$C$2:$C$3674,"dive_map")=0,"",_xlfn.MAXIFS(Documents!$E$2:$E$3674,Documents!$A$2:$A$3674,$A169,Documents!$C$2:$C$3674,"dive_map")),"")</f>
        <v/>
      </c>
      <c r="I169" s="0" t="n">
        <f aca="false">IFERROR(IF(_xlfn.MAXIFS(Documents!$E$2:$E$3674,Documents!$A$2:$A$3674,$A169,Documents!$C$2:$C$3674,"spa_menu")=0,"",_xlfn.MAXIFS(Documents!$E$2:$E$3674,Documents!$A$2:$A$3674,$A169,Documents!$C$2:$C$3674,"spa_menu")),"")</f>
        <v>2011</v>
      </c>
      <c r="J169" s="0" t="str">
        <f aca="false">IFERROR(IF(_xlfn.MAXIFS(Documents!$E$2:$E$3674,Documents!$A$2:$A$3674,$A169,Documents!$C$2:$C$3674,"dining_menu")=0,"",_xlfn.MAXIFS(Documents!$E$2:$E$3674,Documents!$A$2:$A$3674,$A169,Documents!$C$2:$C$3674,"dining_menu")),"")</f>
        <v/>
      </c>
      <c r="K169" s="0" t="n">
        <f aca="false">IFERROR(IF(_xlfn.MAXIFS(Documents!$E$2:$E$3674,Documents!$A$2:$A$3674,$A169,Documents!$C$2:$C$3674,"dive_prices")=0,"",_xlfn.MAXIFS(Documents!$E$2:$E$3674,Documents!$A$2:$A$3674,$A169,Documents!$C$2:$C$3674,"dive_prices")),"")</f>
        <v>2025</v>
      </c>
      <c r="L169" s="0" t="str">
        <f aca="false">IFERROR(IF(_xlfn.MAXIFS(Documents!$E$2:$E$3674,Documents!$A$2:$A$3674,$A169,Documents!$C$2:$C$3674,"excursions")=0,"",_xlfn.MAXIFS(Documents!$E$2:$E$3674,Documents!$A$2:$A$3674,$A169,Documents!$C$2:$C$3674,"excursions")),"")</f>
        <v/>
      </c>
      <c r="M169" s="0" t="str">
        <f aca="false">IFERROR(IF(_xlfn.MAXIFS(Documents!$E$2:$E$3674,Documents!$A$2:$A$3674,$A169,Documents!$C$2:$C$3674,"kids")=0,"",_xlfn.MAXIFS(Documents!$E$2:$E$3674,Documents!$A$2:$A$3674,$A169,Documents!$C$2:$C$3674,"kids")),"")</f>
        <v/>
      </c>
      <c r="N169" s="0" t="str">
        <f aca="false">IFERROR(IF(_xlfn.MAXIFS(Documents!$E$2:$E$3674,Documents!$A$2:$A$3674,$A169,Documents!$C$2:$C$3674,"villa_plans")=0,"",_xlfn.MAXIFS(Documents!$E$2:$E$3674,Documents!$A$2:$A$3674,$A169,Documents!$C$2:$C$3674,"villa_plans")),"")</f>
        <v/>
      </c>
      <c r="O169" s="0" t="str">
        <f aca="false">IFERROR(IF(_xlfn.MAXIFS(Documents!$E$2:$E$3674,Documents!$A$2:$A$3674,$A169,Documents!$C$2:$C$3674,"all_inclusive")=0,"",_xlfn.MAXIFS(Documents!$E$2:$E$3674,Documents!$A$2:$A$3674,$A169,Documents!$C$2:$C$3674,"all_inclusive")),"")</f>
        <v/>
      </c>
      <c r="P169" s="0" t="str">
        <f aca="false">IFERROR(IF(_xlfn.MAXIFS(Documents!$E$2:$E$3674,Documents!$A$2:$A$3674,$A169,Documents!$C$2:$C$3674,"sustainability")=0,"",_xlfn.MAXIFS(Documents!$E$2:$E$3674,Documents!$A$2:$A$3674,$A169,Documents!$C$2:$C$3674,"sustainability")),"")</f>
        <v/>
      </c>
      <c r="Q169" s="0" t="str">
        <f aca="false">IFERROR(IF(_xlfn.MAXIFS(Documents!$E$2:$E$3674,Documents!$A$2:$A$3674,$A169,Documents!$C$2:$C$3674,"calendar")=0,"",_xlfn.MAXIFS(Documents!$E$2:$E$3674,Documents!$A$2:$A$3674,$A169,Documents!$C$2:$C$3674,"calendar")),"")</f>
        <v/>
      </c>
      <c r="R169" s="0" t="str">
        <f aca="false">IFERROR(IF(_xlfn.MAXIFS(Documents!$E$2:$E$3674,Documents!$A$2:$A$3674,$A169,Documents!$C$2:$C$3674,"brochure")=0,"",_xlfn.MAXIFS(Documents!$E$2:$E$3674,Documents!$A$2:$A$3674,$A169,Documents!$C$2:$C$3674,"brochure")),"")</f>
        <v/>
      </c>
      <c r="S169" s="0" t="str">
        <f aca="false">IFERROR(IF(_xlfn.MAXIFS(Documents!$E$2:$E$3674,Documents!$A$2:$A$3674,$A169,Documents!$C$2:$C$3674,"press_kit")=0,"",_xlfn.MAXIFS(Documents!$E$2:$E$3674,Documents!$A$2:$A$3674,$A169,Documents!$C$2:$C$3674,"press_kit")),"")</f>
        <v/>
      </c>
      <c r="T169" s="0" t="str">
        <f aca="false">IFERROR(IF(_xlfn.MAXIFS(Documents!$E$2:$E$3674,Documents!$A$2:$A$3674,$A169,Documents!$C$2:$C$3674,"other")=0,"",_xlfn.MAXIFS(Documents!$E$2:$E$3674,Documents!$A$2:$A$3674,$A169,Documents!$C$2:$C$3674,"other")),"")</f>
        <v/>
      </c>
      <c r="U169" s="0" t="str">
        <f aca="false">IFERROR(IF(_xlfn.MAXIFS(Documents!$E$2:$E$3674,Documents!$A$2:$A$3674,$A169,Documents!$C$2:$C$3674,"obsolete")=0,"",_xlfn.MAXIFS(Documents!$E$2:$E$3674,Documents!$A$2:$A$3674,$A169,Documents!$C$2:$C$3674,"obsolete")),"")</f>
        <v/>
      </c>
      <c r="V169" s="0" t="n">
        <f aca="false">COUNTIFS(Documents!$A$2:$A$3674,$A169)</f>
        <v>8</v>
      </c>
      <c r="W169" s="0" t="n">
        <f aca="false">COUNTIFS(Documents!$A$2:$A$3674,$A169,Documents!$R$2:$R$3674,"current")</f>
        <v>7</v>
      </c>
      <c r="X169" s="0" t="str">
        <f aca="false">HYPERLINK("https://www.neoscapesmaldives.com/wp-content/uploads/GB-_-You-_-Me-Maldives-_-Fact-Sheet-2026.pdf","2026_GB-_-You-_-Me-Maldives-_-Fact-Sheet")</f>
        <v>2026_GB-_-You-_-Me-Maldives-_-Fact-Sheet</v>
      </c>
      <c r="Y169" s="0" t="s">
        <v>34</v>
      </c>
      <c r="Z169" s="0" t="s">
        <v>231</v>
      </c>
    </row>
    <row r="170" customFormat="false" ht="15" hidden="false" customHeight="false" outlineLevel="0" collapsed="false">
      <c r="A170" s="0" t="n">
        <v>169</v>
      </c>
      <c r="B170" s="0" t="s">
        <v>232</v>
      </c>
      <c r="C170" s="0" t="s">
        <v>32</v>
      </c>
      <c r="D170" s="0" t="n">
        <f aca="false">IFERROR(IF(_xlfn.MAXIFS(Documents!$E$2:$E$3674,Documents!$A$2:$A$3674,$A170,Documents!$C$2:$C$3674,"factsheet")=0,"",_xlfn.MAXIFS(Documents!$E$2:$E$3674,Documents!$A$2:$A$3674,$A170,Documents!$C$2:$C$3674,"factsheet")),"")</f>
        <v>2025</v>
      </c>
      <c r="E170" s="0" t="str">
        <f aca="false">IFERROR(IF(_xlfn.MAXIFS(Documents!$E$2:$E$3674,Documents!$A$2:$A$3674,$A170,Documents!$C$2:$C$3674,"wedding")=0,"",_xlfn.MAXIFS(Documents!$E$2:$E$3674,Documents!$A$2:$A$3674,$A170,Documents!$C$2:$C$3674,"wedding")),"")</f>
        <v/>
      </c>
      <c r="F170" s="0" t="n">
        <f aca="false">IFERROR(IF(_xlfn.MAXIFS(Documents!$E$2:$E$3674,Documents!$A$2:$A$3674,$A170,Documents!$C$2:$C$3674,"events")=0,"",_xlfn.MAXIFS(Documents!$E$2:$E$3674,Documents!$A$2:$A$3674,$A170,Documents!$C$2:$C$3674,"events")),"")</f>
        <v>2022</v>
      </c>
      <c r="G170" s="0" t="n">
        <f aca="false">IFERROR(IF(_xlfn.MAXIFS(Documents!$E$2:$E$3674,Documents!$A$2:$A$3674,$A170,Documents!$C$2:$C$3674,"map")=0,"",_xlfn.MAXIFS(Documents!$E$2:$E$3674,Documents!$A$2:$A$3674,$A170,Documents!$C$2:$C$3674,"map")),"")</f>
        <v>2024</v>
      </c>
      <c r="H170" s="0" t="str">
        <f aca="false">IFERROR(IF(_xlfn.MAXIFS(Documents!$E$2:$E$3674,Documents!$A$2:$A$3674,$A170,Documents!$C$2:$C$3674,"dive_map")=0,"",_xlfn.MAXIFS(Documents!$E$2:$E$3674,Documents!$A$2:$A$3674,$A170,Documents!$C$2:$C$3674,"dive_map")),"")</f>
        <v/>
      </c>
      <c r="I170" s="0" t="n">
        <f aca="false">IFERROR(IF(_xlfn.MAXIFS(Documents!$E$2:$E$3674,Documents!$A$2:$A$3674,$A170,Documents!$C$2:$C$3674,"spa_menu")=0,"",_xlfn.MAXIFS(Documents!$E$2:$E$3674,Documents!$A$2:$A$3674,$A170,Documents!$C$2:$C$3674,"spa_menu")),"")</f>
        <v>2026</v>
      </c>
      <c r="J170" s="0" t="str">
        <f aca="false">IFERROR(IF(_xlfn.MAXIFS(Documents!$E$2:$E$3674,Documents!$A$2:$A$3674,$A170,Documents!$C$2:$C$3674,"dining_menu")=0,"",_xlfn.MAXIFS(Documents!$E$2:$E$3674,Documents!$A$2:$A$3674,$A170,Documents!$C$2:$C$3674,"dining_menu")),"")</f>
        <v/>
      </c>
      <c r="K170" s="0" t="str">
        <f aca="false">IFERROR(IF(_xlfn.MAXIFS(Documents!$E$2:$E$3674,Documents!$A$2:$A$3674,$A170,Documents!$C$2:$C$3674,"dive_prices")=0,"",_xlfn.MAXIFS(Documents!$E$2:$E$3674,Documents!$A$2:$A$3674,$A170,Documents!$C$2:$C$3674,"dive_prices")),"")</f>
        <v/>
      </c>
      <c r="L170" s="0" t="n">
        <f aca="false">IFERROR(IF(_xlfn.MAXIFS(Documents!$E$2:$E$3674,Documents!$A$2:$A$3674,$A170,Documents!$C$2:$C$3674,"excursions")=0,"",_xlfn.MAXIFS(Documents!$E$2:$E$3674,Documents!$A$2:$A$3674,$A170,Documents!$C$2:$C$3674,"excursions")),"")</f>
        <v>2026</v>
      </c>
      <c r="M170" s="0" t="str">
        <f aca="false">IFERROR(IF(_xlfn.MAXIFS(Documents!$E$2:$E$3674,Documents!$A$2:$A$3674,$A170,Documents!$C$2:$C$3674,"kids")=0,"",_xlfn.MAXIFS(Documents!$E$2:$E$3674,Documents!$A$2:$A$3674,$A170,Documents!$C$2:$C$3674,"kids")),"")</f>
        <v/>
      </c>
      <c r="N170" s="0" t="n">
        <f aca="false">IFERROR(IF(_xlfn.MAXIFS(Documents!$E$2:$E$3674,Documents!$A$2:$A$3674,$A170,Documents!$C$2:$C$3674,"villa_plans")=0,"",_xlfn.MAXIFS(Documents!$E$2:$E$3674,Documents!$A$2:$A$3674,$A170,Documents!$C$2:$C$3674,"villa_plans")),"")</f>
        <v>2024</v>
      </c>
      <c r="O170" s="0" t="n">
        <f aca="false">IFERROR(IF(_xlfn.MAXIFS(Documents!$E$2:$E$3674,Documents!$A$2:$A$3674,$A170,Documents!$C$2:$C$3674,"all_inclusive")=0,"",_xlfn.MAXIFS(Documents!$E$2:$E$3674,Documents!$A$2:$A$3674,$A170,Documents!$C$2:$C$3674,"all_inclusive")),"")</f>
        <v>2019</v>
      </c>
      <c r="P170" s="0" t="str">
        <f aca="false">IFERROR(IF(_xlfn.MAXIFS(Documents!$E$2:$E$3674,Documents!$A$2:$A$3674,$A170,Documents!$C$2:$C$3674,"sustainability")=0,"",_xlfn.MAXIFS(Documents!$E$2:$E$3674,Documents!$A$2:$A$3674,$A170,Documents!$C$2:$C$3674,"sustainability")),"")</f>
        <v/>
      </c>
      <c r="Q170" s="0" t="str">
        <f aca="false">IFERROR(IF(_xlfn.MAXIFS(Documents!$E$2:$E$3674,Documents!$A$2:$A$3674,$A170,Documents!$C$2:$C$3674,"calendar")=0,"",_xlfn.MAXIFS(Documents!$E$2:$E$3674,Documents!$A$2:$A$3674,$A170,Documents!$C$2:$C$3674,"calendar")),"")</f>
        <v/>
      </c>
      <c r="R170" s="0" t="n">
        <f aca="false">IFERROR(IF(_xlfn.MAXIFS(Documents!$E$2:$E$3674,Documents!$A$2:$A$3674,$A170,Documents!$C$2:$C$3674,"brochure")=0,"",_xlfn.MAXIFS(Documents!$E$2:$E$3674,Documents!$A$2:$A$3674,$A170,Documents!$C$2:$C$3674,"brochure")),"")</f>
        <v>2025</v>
      </c>
      <c r="S170" s="0" t="str">
        <f aca="false">IFERROR(IF(_xlfn.MAXIFS(Documents!$E$2:$E$3674,Documents!$A$2:$A$3674,$A170,Documents!$C$2:$C$3674,"press_kit")=0,"",_xlfn.MAXIFS(Documents!$E$2:$E$3674,Documents!$A$2:$A$3674,$A170,Documents!$C$2:$C$3674,"press_kit")),"")</f>
        <v/>
      </c>
      <c r="T170" s="0" t="n">
        <f aca="false">IFERROR(IF(_xlfn.MAXIFS(Documents!$E$2:$E$3674,Documents!$A$2:$A$3674,$A170,Documents!$C$2:$C$3674,"other")=0,"",_xlfn.MAXIFS(Documents!$E$2:$E$3674,Documents!$A$2:$A$3674,$A170,Documents!$C$2:$C$3674,"other")),"")</f>
        <v>2018</v>
      </c>
      <c r="U170" s="0" t="str">
        <f aca="false">IFERROR(IF(_xlfn.MAXIFS(Documents!$E$2:$E$3674,Documents!$A$2:$A$3674,$A170,Documents!$C$2:$C$3674,"obsolete")=0,"",_xlfn.MAXIFS(Documents!$E$2:$E$3674,Documents!$A$2:$A$3674,$A170,Documents!$C$2:$C$3674,"obsolete")),"")</f>
        <v/>
      </c>
      <c r="V170" s="0" t="n">
        <f aca="false">COUNTIFS(Documents!$A$2:$A$3674,$A170)</f>
        <v>27</v>
      </c>
      <c r="W170" s="0" t="n">
        <f aca="false">COUNTIFS(Documents!$A$2:$A$3674,$A170,Documents!$R$2:$R$3674,"current")</f>
        <v>4</v>
      </c>
      <c r="X170" s="0" t="str">
        <f aca="false">HYPERLINK("https://www.neoscapesmaldives.com/wp-content/uploads/Factsheet-Banyan-Tree-Vabbinfaru-compressed.pdf","2025_Factsheet-Banyan-Tree-Vabbinfaru-co")</f>
        <v>2025_Factsheet-Banyan-Tree-Vabbinfaru-co</v>
      </c>
      <c r="Y170" s="0" t="s">
        <v>92</v>
      </c>
    </row>
    <row r="171" customFormat="false" ht="15" hidden="false" customHeight="false" outlineLevel="0" collapsed="false">
      <c r="A171" s="0" t="n">
        <v>170</v>
      </c>
      <c r="B171" s="0" t="s">
        <v>233</v>
      </c>
      <c r="C171" s="0" t="s">
        <v>32</v>
      </c>
      <c r="D171" s="0" t="n">
        <f aca="false">IFERROR(IF(_xlfn.MAXIFS(Documents!$E$2:$E$3674,Documents!$A$2:$A$3674,$A171,Documents!$C$2:$C$3674,"factsheet")=0,"",_xlfn.MAXIFS(Documents!$E$2:$E$3674,Documents!$A$2:$A$3674,$A171,Documents!$C$2:$C$3674,"factsheet")),"")</f>
        <v>2025</v>
      </c>
      <c r="E171" s="0" t="str">
        <f aca="false">IFERROR(IF(_xlfn.MAXIFS(Documents!$E$2:$E$3674,Documents!$A$2:$A$3674,$A171,Documents!$C$2:$C$3674,"wedding")=0,"",_xlfn.MAXIFS(Documents!$E$2:$E$3674,Documents!$A$2:$A$3674,$A171,Documents!$C$2:$C$3674,"wedding")),"")</f>
        <v/>
      </c>
      <c r="F171" s="0" t="str">
        <f aca="false">IFERROR(IF(_xlfn.MAXIFS(Documents!$E$2:$E$3674,Documents!$A$2:$A$3674,$A171,Documents!$C$2:$C$3674,"events")=0,"",_xlfn.MAXIFS(Documents!$E$2:$E$3674,Documents!$A$2:$A$3674,$A171,Documents!$C$2:$C$3674,"events")),"")</f>
        <v/>
      </c>
      <c r="G171" s="0" t="n">
        <f aca="false">IFERROR(IF(_xlfn.MAXIFS(Documents!$E$2:$E$3674,Documents!$A$2:$A$3674,$A171,Documents!$C$2:$C$3674,"map")=0,"",_xlfn.MAXIFS(Documents!$E$2:$E$3674,Documents!$A$2:$A$3674,$A171,Documents!$C$2:$C$3674,"map")),"")</f>
        <v>2025</v>
      </c>
      <c r="H171" s="0" t="str">
        <f aca="false">IFERROR(IF(_xlfn.MAXIFS(Documents!$E$2:$E$3674,Documents!$A$2:$A$3674,$A171,Documents!$C$2:$C$3674,"dive_map")=0,"",_xlfn.MAXIFS(Documents!$E$2:$E$3674,Documents!$A$2:$A$3674,$A171,Documents!$C$2:$C$3674,"dive_map")),"")</f>
        <v/>
      </c>
      <c r="I171" s="0" t="n">
        <f aca="false">IFERROR(IF(_xlfn.MAXIFS(Documents!$E$2:$E$3674,Documents!$A$2:$A$3674,$A171,Documents!$C$2:$C$3674,"spa_menu")=0,"",_xlfn.MAXIFS(Documents!$E$2:$E$3674,Documents!$A$2:$A$3674,$A171,Documents!$C$2:$C$3674,"spa_menu")),"")</f>
        <v>2023</v>
      </c>
      <c r="J171" s="0" t="n">
        <f aca="false">IFERROR(IF(_xlfn.MAXIFS(Documents!$E$2:$E$3674,Documents!$A$2:$A$3674,$A171,Documents!$C$2:$C$3674,"dining_menu")=0,"",_xlfn.MAXIFS(Documents!$E$2:$E$3674,Documents!$A$2:$A$3674,$A171,Documents!$C$2:$C$3674,"dining_menu")),"")</f>
        <v>2024</v>
      </c>
      <c r="K171" s="0" t="n">
        <f aca="false">IFERROR(IF(_xlfn.MAXIFS(Documents!$E$2:$E$3674,Documents!$A$2:$A$3674,$A171,Documents!$C$2:$C$3674,"dive_prices")=0,"",_xlfn.MAXIFS(Documents!$E$2:$E$3674,Documents!$A$2:$A$3674,$A171,Documents!$C$2:$C$3674,"dive_prices")),"")</f>
        <v>2025</v>
      </c>
      <c r="L171" s="0" t="str">
        <f aca="false">IFERROR(IF(_xlfn.MAXIFS(Documents!$E$2:$E$3674,Documents!$A$2:$A$3674,$A171,Documents!$C$2:$C$3674,"excursions")=0,"",_xlfn.MAXIFS(Documents!$E$2:$E$3674,Documents!$A$2:$A$3674,$A171,Documents!$C$2:$C$3674,"excursions")),"")</f>
        <v/>
      </c>
      <c r="M171" s="0" t="str">
        <f aca="false">IFERROR(IF(_xlfn.MAXIFS(Documents!$E$2:$E$3674,Documents!$A$2:$A$3674,$A171,Documents!$C$2:$C$3674,"kids")=0,"",_xlfn.MAXIFS(Documents!$E$2:$E$3674,Documents!$A$2:$A$3674,$A171,Documents!$C$2:$C$3674,"kids")),"")</f>
        <v/>
      </c>
      <c r="N171" s="0" t="str">
        <f aca="false">IFERROR(IF(_xlfn.MAXIFS(Documents!$E$2:$E$3674,Documents!$A$2:$A$3674,$A171,Documents!$C$2:$C$3674,"villa_plans")=0,"",_xlfn.MAXIFS(Documents!$E$2:$E$3674,Documents!$A$2:$A$3674,$A171,Documents!$C$2:$C$3674,"villa_plans")),"")</f>
        <v/>
      </c>
      <c r="O171" s="0" t="str">
        <f aca="false">IFERROR(IF(_xlfn.MAXIFS(Documents!$E$2:$E$3674,Documents!$A$2:$A$3674,$A171,Documents!$C$2:$C$3674,"all_inclusive")=0,"",_xlfn.MAXIFS(Documents!$E$2:$E$3674,Documents!$A$2:$A$3674,$A171,Documents!$C$2:$C$3674,"all_inclusive")),"")</f>
        <v/>
      </c>
      <c r="P171" s="0" t="str">
        <f aca="false">IFERROR(IF(_xlfn.MAXIFS(Documents!$E$2:$E$3674,Documents!$A$2:$A$3674,$A171,Documents!$C$2:$C$3674,"sustainability")=0,"",_xlfn.MAXIFS(Documents!$E$2:$E$3674,Documents!$A$2:$A$3674,$A171,Documents!$C$2:$C$3674,"sustainability")),"")</f>
        <v/>
      </c>
      <c r="Q171" s="0" t="str">
        <f aca="false">IFERROR(IF(_xlfn.MAXIFS(Documents!$E$2:$E$3674,Documents!$A$2:$A$3674,$A171,Documents!$C$2:$C$3674,"calendar")=0,"",_xlfn.MAXIFS(Documents!$E$2:$E$3674,Documents!$A$2:$A$3674,$A171,Documents!$C$2:$C$3674,"calendar")),"")</f>
        <v/>
      </c>
      <c r="R171" s="0" t="str">
        <f aca="false">IFERROR(IF(_xlfn.MAXIFS(Documents!$E$2:$E$3674,Documents!$A$2:$A$3674,$A171,Documents!$C$2:$C$3674,"brochure")=0,"",_xlfn.MAXIFS(Documents!$E$2:$E$3674,Documents!$A$2:$A$3674,$A171,Documents!$C$2:$C$3674,"brochure")),"")</f>
        <v/>
      </c>
      <c r="S171" s="0" t="str">
        <f aca="false">IFERROR(IF(_xlfn.MAXIFS(Documents!$E$2:$E$3674,Documents!$A$2:$A$3674,$A171,Documents!$C$2:$C$3674,"press_kit")=0,"",_xlfn.MAXIFS(Documents!$E$2:$E$3674,Documents!$A$2:$A$3674,$A171,Documents!$C$2:$C$3674,"press_kit")),"")</f>
        <v/>
      </c>
      <c r="T171" s="0" t="n">
        <f aca="false">IFERROR(IF(_xlfn.MAXIFS(Documents!$E$2:$E$3674,Documents!$A$2:$A$3674,$A171,Documents!$C$2:$C$3674,"other")=0,"",_xlfn.MAXIFS(Documents!$E$2:$E$3674,Documents!$A$2:$A$3674,$A171,Documents!$C$2:$C$3674,"other")),"")</f>
        <v>2023</v>
      </c>
      <c r="U171" s="0" t="str">
        <f aca="false">IFERROR(IF(_xlfn.MAXIFS(Documents!$E$2:$E$3674,Documents!$A$2:$A$3674,$A171,Documents!$C$2:$C$3674,"obsolete")=0,"",_xlfn.MAXIFS(Documents!$E$2:$E$3674,Documents!$A$2:$A$3674,$A171,Documents!$C$2:$C$3674,"obsolete")),"")</f>
        <v/>
      </c>
      <c r="V171" s="0" t="n">
        <f aca="false">COUNTIFS(Documents!$A$2:$A$3674,$A171)</f>
        <v>11</v>
      </c>
      <c r="W171" s="0" t="n">
        <f aca="false">COUNTIFS(Documents!$A$2:$A$3674,$A171,Documents!$R$2:$R$3674,"current")</f>
        <v>6</v>
      </c>
      <c r="X171" s="0" t="str">
        <f aca="false">HYPERLINK("https://cocogiri.com/wp-content/uploads/2025/04/COCOGIRI-ISLAND-FACTSHEET.pdf","2025_COCOGIRI-ISLAND-FACTSHEET.pdf")</f>
        <v>2025_COCOGIRI-ISLAND-FACTSHEET.pdf</v>
      </c>
      <c r="Y171" s="0" t="s">
        <v>36</v>
      </c>
    </row>
    <row r="172" customFormat="false" ht="15" hidden="false" customHeight="false" outlineLevel="0" collapsed="false">
      <c r="A172" s="0" t="n">
        <v>171</v>
      </c>
      <c r="B172" s="0" t="s">
        <v>234</v>
      </c>
      <c r="C172" s="0" t="s">
        <v>32</v>
      </c>
      <c r="D172" s="0" t="n">
        <f aca="false">IFERROR(IF(_xlfn.MAXIFS(Documents!$E$2:$E$3674,Documents!$A$2:$A$3674,$A172,Documents!$C$2:$C$3674,"factsheet")=0,"",_xlfn.MAXIFS(Documents!$E$2:$E$3674,Documents!$A$2:$A$3674,$A172,Documents!$C$2:$C$3674,"factsheet")),"")</f>
        <v>2019</v>
      </c>
      <c r="E172" s="0" t="str">
        <f aca="false">IFERROR(IF(_xlfn.MAXIFS(Documents!$E$2:$E$3674,Documents!$A$2:$A$3674,$A172,Documents!$C$2:$C$3674,"wedding")=0,"",_xlfn.MAXIFS(Documents!$E$2:$E$3674,Documents!$A$2:$A$3674,$A172,Documents!$C$2:$C$3674,"wedding")),"")</f>
        <v/>
      </c>
      <c r="F172" s="0" t="str">
        <f aca="false">IFERROR(IF(_xlfn.MAXIFS(Documents!$E$2:$E$3674,Documents!$A$2:$A$3674,$A172,Documents!$C$2:$C$3674,"events")=0,"",_xlfn.MAXIFS(Documents!$E$2:$E$3674,Documents!$A$2:$A$3674,$A172,Documents!$C$2:$C$3674,"events")),"")</f>
        <v/>
      </c>
      <c r="G172" s="0" t="n">
        <f aca="false">IFERROR(IF(_xlfn.MAXIFS(Documents!$E$2:$E$3674,Documents!$A$2:$A$3674,$A172,Documents!$C$2:$C$3674,"map")=0,"",_xlfn.MAXIFS(Documents!$E$2:$E$3674,Documents!$A$2:$A$3674,$A172,Documents!$C$2:$C$3674,"map")),"")</f>
        <v>2024</v>
      </c>
      <c r="H172" s="0" t="str">
        <f aca="false">IFERROR(IF(_xlfn.MAXIFS(Documents!$E$2:$E$3674,Documents!$A$2:$A$3674,$A172,Documents!$C$2:$C$3674,"dive_map")=0,"",_xlfn.MAXIFS(Documents!$E$2:$E$3674,Documents!$A$2:$A$3674,$A172,Documents!$C$2:$C$3674,"dive_map")),"")</f>
        <v/>
      </c>
      <c r="I172" s="0" t="n">
        <f aca="false">IFERROR(IF(_xlfn.MAXIFS(Documents!$E$2:$E$3674,Documents!$A$2:$A$3674,$A172,Documents!$C$2:$C$3674,"spa_menu")=0,"",_xlfn.MAXIFS(Documents!$E$2:$E$3674,Documents!$A$2:$A$3674,$A172,Documents!$C$2:$C$3674,"spa_menu")),"")</f>
        <v>2022</v>
      </c>
      <c r="J172" s="0" t="n">
        <f aca="false">IFERROR(IF(_xlfn.MAXIFS(Documents!$E$2:$E$3674,Documents!$A$2:$A$3674,$A172,Documents!$C$2:$C$3674,"dining_menu")=0,"",_xlfn.MAXIFS(Documents!$E$2:$E$3674,Documents!$A$2:$A$3674,$A172,Documents!$C$2:$C$3674,"dining_menu")),"")</f>
        <v>2022</v>
      </c>
      <c r="K172" s="0" t="str">
        <f aca="false">IFERROR(IF(_xlfn.MAXIFS(Documents!$E$2:$E$3674,Documents!$A$2:$A$3674,$A172,Documents!$C$2:$C$3674,"dive_prices")=0,"",_xlfn.MAXIFS(Documents!$E$2:$E$3674,Documents!$A$2:$A$3674,$A172,Documents!$C$2:$C$3674,"dive_prices")),"")</f>
        <v/>
      </c>
      <c r="L172" s="0" t="n">
        <f aca="false">IFERROR(IF(_xlfn.MAXIFS(Documents!$E$2:$E$3674,Documents!$A$2:$A$3674,$A172,Documents!$C$2:$C$3674,"excursions")=0,"",_xlfn.MAXIFS(Documents!$E$2:$E$3674,Documents!$A$2:$A$3674,$A172,Documents!$C$2:$C$3674,"excursions")),"")</f>
        <v>2023</v>
      </c>
      <c r="M172" s="0" t="str">
        <f aca="false">IFERROR(IF(_xlfn.MAXIFS(Documents!$E$2:$E$3674,Documents!$A$2:$A$3674,$A172,Documents!$C$2:$C$3674,"kids")=0,"",_xlfn.MAXIFS(Documents!$E$2:$E$3674,Documents!$A$2:$A$3674,$A172,Documents!$C$2:$C$3674,"kids")),"")</f>
        <v/>
      </c>
      <c r="N172" s="0" t="n">
        <f aca="false">IFERROR(IF(_xlfn.MAXIFS(Documents!$E$2:$E$3674,Documents!$A$2:$A$3674,$A172,Documents!$C$2:$C$3674,"villa_plans")=0,"",_xlfn.MAXIFS(Documents!$E$2:$E$3674,Documents!$A$2:$A$3674,$A172,Documents!$C$2:$C$3674,"villa_plans")),"")</f>
        <v>2026</v>
      </c>
      <c r="O172" s="0" t="n">
        <f aca="false">IFERROR(IF(_xlfn.MAXIFS(Documents!$E$2:$E$3674,Documents!$A$2:$A$3674,$A172,Documents!$C$2:$C$3674,"all_inclusive")=0,"",_xlfn.MAXIFS(Documents!$E$2:$E$3674,Documents!$A$2:$A$3674,$A172,Documents!$C$2:$C$3674,"all_inclusive")),"")</f>
        <v>2015</v>
      </c>
      <c r="P172" s="0" t="str">
        <f aca="false">IFERROR(IF(_xlfn.MAXIFS(Documents!$E$2:$E$3674,Documents!$A$2:$A$3674,$A172,Documents!$C$2:$C$3674,"sustainability")=0,"",_xlfn.MAXIFS(Documents!$E$2:$E$3674,Documents!$A$2:$A$3674,$A172,Documents!$C$2:$C$3674,"sustainability")),"")</f>
        <v/>
      </c>
      <c r="Q172" s="0" t="n">
        <f aca="false">IFERROR(IF(_xlfn.MAXIFS(Documents!$E$2:$E$3674,Documents!$A$2:$A$3674,$A172,Documents!$C$2:$C$3674,"calendar")=0,"",_xlfn.MAXIFS(Documents!$E$2:$E$3674,Documents!$A$2:$A$3674,$A172,Documents!$C$2:$C$3674,"calendar")),"")</f>
        <v>2022</v>
      </c>
      <c r="R172" s="0" t="n">
        <f aca="false">IFERROR(IF(_xlfn.MAXIFS(Documents!$E$2:$E$3674,Documents!$A$2:$A$3674,$A172,Documents!$C$2:$C$3674,"brochure")=0,"",_xlfn.MAXIFS(Documents!$E$2:$E$3674,Documents!$A$2:$A$3674,$A172,Documents!$C$2:$C$3674,"brochure")),"")</f>
        <v>2021</v>
      </c>
      <c r="S172" s="0" t="str">
        <f aca="false">IFERROR(IF(_xlfn.MAXIFS(Documents!$E$2:$E$3674,Documents!$A$2:$A$3674,$A172,Documents!$C$2:$C$3674,"press_kit")=0,"",_xlfn.MAXIFS(Documents!$E$2:$E$3674,Documents!$A$2:$A$3674,$A172,Documents!$C$2:$C$3674,"press_kit")),"")</f>
        <v/>
      </c>
      <c r="T172" s="0" t="n">
        <f aca="false">IFERROR(IF(_xlfn.MAXIFS(Documents!$E$2:$E$3674,Documents!$A$2:$A$3674,$A172,Documents!$C$2:$C$3674,"other")=0,"",_xlfn.MAXIFS(Documents!$E$2:$E$3674,Documents!$A$2:$A$3674,$A172,Documents!$C$2:$C$3674,"other")),"")</f>
        <v>2026</v>
      </c>
      <c r="U172" s="0" t="n">
        <f aca="false">IFERROR(IF(_xlfn.MAXIFS(Documents!$E$2:$E$3674,Documents!$A$2:$A$3674,$A172,Documents!$C$2:$C$3674,"obsolete")=0,"",_xlfn.MAXIFS(Documents!$E$2:$E$3674,Documents!$A$2:$A$3674,$A172,Documents!$C$2:$C$3674,"obsolete")),"")</f>
        <v>2022</v>
      </c>
      <c r="V172" s="0" t="n">
        <f aca="false">COUNTIFS(Documents!$A$2:$A$3674,$A172)</f>
        <v>59</v>
      </c>
      <c r="W172" s="0" t="n">
        <f aca="false">COUNTIFS(Documents!$A$2:$A$3674,$A172,Documents!$R$2:$R$3674,"current")</f>
        <v>13</v>
      </c>
      <c r="X172" s="0" t="str">
        <f aca="false">HYPERLINK("https://neoscapesmaldives.com/wp-content/uploads/Velaa-Private-Island-Fact-Sheet.pdf","2019_Velaa-Private-Island-Fact-Sheet.pdf")</f>
        <v>2019_Velaa-Private-Island-Fact-Sheet.pdf</v>
      </c>
      <c r="Y172" s="0" t="s">
        <v>36</v>
      </c>
    </row>
    <row r="173" customFormat="false" ht="15" hidden="false" customHeight="false" outlineLevel="0" collapsed="false">
      <c r="A173" s="0" t="n">
        <v>172</v>
      </c>
      <c r="B173" s="0" t="s">
        <v>235</v>
      </c>
      <c r="C173" s="0" t="s">
        <v>32</v>
      </c>
      <c r="D173" s="0" t="n">
        <f aca="false">IFERROR(IF(_xlfn.MAXIFS(Documents!$E$2:$E$3674,Documents!$A$2:$A$3674,$A173,Documents!$C$2:$C$3674,"factsheet")=0,"",_xlfn.MAXIFS(Documents!$E$2:$E$3674,Documents!$A$2:$A$3674,$A173,Documents!$C$2:$C$3674,"factsheet")),"")</f>
        <v>2017</v>
      </c>
      <c r="E173" s="0" t="str">
        <f aca="false">IFERROR(IF(_xlfn.MAXIFS(Documents!$E$2:$E$3674,Documents!$A$2:$A$3674,$A173,Documents!$C$2:$C$3674,"wedding")=0,"",_xlfn.MAXIFS(Documents!$E$2:$E$3674,Documents!$A$2:$A$3674,$A173,Documents!$C$2:$C$3674,"wedding")),"")</f>
        <v/>
      </c>
      <c r="F173" s="0" t="str">
        <f aca="false">IFERROR(IF(_xlfn.MAXIFS(Documents!$E$2:$E$3674,Documents!$A$2:$A$3674,$A173,Documents!$C$2:$C$3674,"events")=0,"",_xlfn.MAXIFS(Documents!$E$2:$E$3674,Documents!$A$2:$A$3674,$A173,Documents!$C$2:$C$3674,"events")),"")</f>
        <v/>
      </c>
      <c r="G173" s="0" t="str">
        <f aca="false">IFERROR(IF(_xlfn.MAXIFS(Documents!$E$2:$E$3674,Documents!$A$2:$A$3674,$A173,Documents!$C$2:$C$3674,"map")=0,"",_xlfn.MAXIFS(Documents!$E$2:$E$3674,Documents!$A$2:$A$3674,$A173,Documents!$C$2:$C$3674,"map")),"")</f>
        <v/>
      </c>
      <c r="H173" s="0" t="str">
        <f aca="false">IFERROR(IF(_xlfn.MAXIFS(Documents!$E$2:$E$3674,Documents!$A$2:$A$3674,$A173,Documents!$C$2:$C$3674,"dive_map")=0,"",_xlfn.MAXIFS(Documents!$E$2:$E$3674,Documents!$A$2:$A$3674,$A173,Documents!$C$2:$C$3674,"dive_map")),"")</f>
        <v/>
      </c>
      <c r="I173" s="0" t="n">
        <f aca="false">IFERROR(IF(_xlfn.MAXIFS(Documents!$E$2:$E$3674,Documents!$A$2:$A$3674,$A173,Documents!$C$2:$C$3674,"spa_menu")=0,"",_xlfn.MAXIFS(Documents!$E$2:$E$3674,Documents!$A$2:$A$3674,$A173,Documents!$C$2:$C$3674,"spa_menu")),"")</f>
        <v>2026</v>
      </c>
      <c r="J173" s="0" t="str">
        <f aca="false">IFERROR(IF(_xlfn.MAXIFS(Documents!$E$2:$E$3674,Documents!$A$2:$A$3674,$A173,Documents!$C$2:$C$3674,"dining_menu")=0,"",_xlfn.MAXIFS(Documents!$E$2:$E$3674,Documents!$A$2:$A$3674,$A173,Documents!$C$2:$C$3674,"dining_menu")),"")</f>
        <v/>
      </c>
      <c r="K173" s="0" t="n">
        <f aca="false">IFERROR(IF(_xlfn.MAXIFS(Documents!$E$2:$E$3674,Documents!$A$2:$A$3674,$A173,Documents!$C$2:$C$3674,"dive_prices")=0,"",_xlfn.MAXIFS(Documents!$E$2:$E$3674,Documents!$A$2:$A$3674,$A173,Documents!$C$2:$C$3674,"dive_prices")),"")</f>
        <v>2026</v>
      </c>
      <c r="L173" s="0" t="n">
        <f aca="false">IFERROR(IF(_xlfn.MAXIFS(Documents!$E$2:$E$3674,Documents!$A$2:$A$3674,$A173,Documents!$C$2:$C$3674,"excursions")=0,"",_xlfn.MAXIFS(Documents!$E$2:$E$3674,Documents!$A$2:$A$3674,$A173,Documents!$C$2:$C$3674,"excursions")),"")</f>
        <v>2026</v>
      </c>
      <c r="M173" s="0" t="str">
        <f aca="false">IFERROR(IF(_xlfn.MAXIFS(Documents!$E$2:$E$3674,Documents!$A$2:$A$3674,$A173,Documents!$C$2:$C$3674,"kids")=0,"",_xlfn.MAXIFS(Documents!$E$2:$E$3674,Documents!$A$2:$A$3674,$A173,Documents!$C$2:$C$3674,"kids")),"")</f>
        <v/>
      </c>
      <c r="N173" s="0" t="str">
        <f aca="false">IFERROR(IF(_xlfn.MAXIFS(Documents!$E$2:$E$3674,Documents!$A$2:$A$3674,$A173,Documents!$C$2:$C$3674,"villa_plans")=0,"",_xlfn.MAXIFS(Documents!$E$2:$E$3674,Documents!$A$2:$A$3674,$A173,Documents!$C$2:$C$3674,"villa_plans")),"")</f>
        <v/>
      </c>
      <c r="O173" s="0" t="str">
        <f aca="false">IFERROR(IF(_xlfn.MAXIFS(Documents!$E$2:$E$3674,Documents!$A$2:$A$3674,$A173,Documents!$C$2:$C$3674,"all_inclusive")=0,"",_xlfn.MAXIFS(Documents!$E$2:$E$3674,Documents!$A$2:$A$3674,$A173,Documents!$C$2:$C$3674,"all_inclusive")),"")</f>
        <v/>
      </c>
      <c r="P173" s="0" t="str">
        <f aca="false">IFERROR(IF(_xlfn.MAXIFS(Documents!$E$2:$E$3674,Documents!$A$2:$A$3674,$A173,Documents!$C$2:$C$3674,"sustainability")=0,"",_xlfn.MAXIFS(Documents!$E$2:$E$3674,Documents!$A$2:$A$3674,$A173,Documents!$C$2:$C$3674,"sustainability")),"")</f>
        <v/>
      </c>
      <c r="Q173" s="0" t="n">
        <f aca="false">IFERROR(IF(_xlfn.MAXIFS(Documents!$E$2:$E$3674,Documents!$A$2:$A$3674,$A173,Documents!$C$2:$C$3674,"calendar")=0,"",_xlfn.MAXIFS(Documents!$E$2:$E$3674,Documents!$A$2:$A$3674,$A173,Documents!$C$2:$C$3674,"calendar")),"")</f>
        <v>2024</v>
      </c>
      <c r="R173" s="0" t="n">
        <f aca="false">IFERROR(IF(_xlfn.MAXIFS(Documents!$E$2:$E$3674,Documents!$A$2:$A$3674,$A173,Documents!$C$2:$C$3674,"brochure")=0,"",_xlfn.MAXIFS(Documents!$E$2:$E$3674,Documents!$A$2:$A$3674,$A173,Documents!$C$2:$C$3674,"brochure")),"")</f>
        <v>2026</v>
      </c>
      <c r="S173" s="0" t="str">
        <f aca="false">IFERROR(IF(_xlfn.MAXIFS(Documents!$E$2:$E$3674,Documents!$A$2:$A$3674,$A173,Documents!$C$2:$C$3674,"press_kit")=0,"",_xlfn.MAXIFS(Documents!$E$2:$E$3674,Documents!$A$2:$A$3674,$A173,Documents!$C$2:$C$3674,"press_kit")),"")</f>
        <v/>
      </c>
      <c r="T173" s="0" t="n">
        <f aca="false">IFERROR(IF(_xlfn.MAXIFS(Documents!$E$2:$E$3674,Documents!$A$2:$A$3674,$A173,Documents!$C$2:$C$3674,"other")=0,"",_xlfn.MAXIFS(Documents!$E$2:$E$3674,Documents!$A$2:$A$3674,$A173,Documents!$C$2:$C$3674,"other")),"")</f>
        <v>2022</v>
      </c>
      <c r="U173" s="0" t="str">
        <f aca="false">IFERROR(IF(_xlfn.MAXIFS(Documents!$E$2:$E$3674,Documents!$A$2:$A$3674,$A173,Documents!$C$2:$C$3674,"obsolete")=0,"",_xlfn.MAXIFS(Documents!$E$2:$E$3674,Documents!$A$2:$A$3674,$A173,Documents!$C$2:$C$3674,"obsolete")),"")</f>
        <v/>
      </c>
      <c r="V173" s="0" t="n">
        <f aca="false">COUNTIFS(Documents!$A$2:$A$3674,$A173)</f>
        <v>8</v>
      </c>
      <c r="W173" s="0" t="n">
        <f aca="false">COUNTIFS(Documents!$A$2:$A$3674,$A173,Documents!$R$2:$R$3674,"current")</f>
        <v>4</v>
      </c>
      <c r="X173" s="0" t="str">
        <f aca="false">HYPERLINK("https://sales.crownandchamparesorts.com/wp-content/uploads/2018/04/mirihi_fact_sheet.pdf","2017_mirihi_fact_sheet.pdf")</f>
        <v>2017_mirihi_fact_sheet.pdf</v>
      </c>
      <c r="Y173" s="0" t="s">
        <v>36</v>
      </c>
    </row>
    <row r="174" customFormat="false" ht="15" hidden="false" customHeight="false" outlineLevel="0" collapsed="false">
      <c r="A174" s="0" t="n">
        <v>173</v>
      </c>
      <c r="B174" s="0" t="s">
        <v>236</v>
      </c>
      <c r="C174" s="0" t="s">
        <v>32</v>
      </c>
      <c r="D174" s="0" t="n">
        <f aca="false">IFERROR(IF(_xlfn.MAXIFS(Documents!$E$2:$E$3674,Documents!$A$2:$A$3674,$A174,Documents!$C$2:$C$3674,"factsheet")=0,"",_xlfn.MAXIFS(Documents!$E$2:$E$3674,Documents!$A$2:$A$3674,$A174,Documents!$C$2:$C$3674,"factsheet")),"")</f>
        <v>2026</v>
      </c>
      <c r="E174" s="0" t="n">
        <f aca="false">IFERROR(IF(_xlfn.MAXIFS(Documents!$E$2:$E$3674,Documents!$A$2:$A$3674,$A174,Documents!$C$2:$C$3674,"wedding")=0,"",_xlfn.MAXIFS(Documents!$E$2:$E$3674,Documents!$A$2:$A$3674,$A174,Documents!$C$2:$C$3674,"wedding")),"")</f>
        <v>2026</v>
      </c>
      <c r="F174" s="0" t="n">
        <f aca="false">IFERROR(IF(_xlfn.MAXIFS(Documents!$E$2:$E$3674,Documents!$A$2:$A$3674,$A174,Documents!$C$2:$C$3674,"events")=0,"",_xlfn.MAXIFS(Documents!$E$2:$E$3674,Documents!$A$2:$A$3674,$A174,Documents!$C$2:$C$3674,"events")),"")</f>
        <v>2026</v>
      </c>
      <c r="G174" s="0" t="n">
        <f aca="false">IFERROR(IF(_xlfn.MAXIFS(Documents!$E$2:$E$3674,Documents!$A$2:$A$3674,$A174,Documents!$C$2:$C$3674,"map")=0,"",_xlfn.MAXIFS(Documents!$E$2:$E$3674,Documents!$A$2:$A$3674,$A174,Documents!$C$2:$C$3674,"map")),"")</f>
        <v>2026</v>
      </c>
      <c r="H174" s="0" t="str">
        <f aca="false">IFERROR(IF(_xlfn.MAXIFS(Documents!$E$2:$E$3674,Documents!$A$2:$A$3674,$A174,Documents!$C$2:$C$3674,"dive_map")=0,"",_xlfn.MAXIFS(Documents!$E$2:$E$3674,Documents!$A$2:$A$3674,$A174,Documents!$C$2:$C$3674,"dive_map")),"")</f>
        <v/>
      </c>
      <c r="I174" s="0" t="n">
        <f aca="false">IFERROR(IF(_xlfn.MAXIFS(Documents!$E$2:$E$3674,Documents!$A$2:$A$3674,$A174,Documents!$C$2:$C$3674,"spa_menu")=0,"",_xlfn.MAXIFS(Documents!$E$2:$E$3674,Documents!$A$2:$A$3674,$A174,Documents!$C$2:$C$3674,"spa_menu")),"")</f>
        <v>2026</v>
      </c>
      <c r="J174" s="0" t="n">
        <f aca="false">IFERROR(IF(_xlfn.MAXIFS(Documents!$E$2:$E$3674,Documents!$A$2:$A$3674,$A174,Documents!$C$2:$C$3674,"dining_menu")=0,"",_xlfn.MAXIFS(Documents!$E$2:$E$3674,Documents!$A$2:$A$3674,$A174,Documents!$C$2:$C$3674,"dining_menu")),"")</f>
        <v>2026</v>
      </c>
      <c r="K174" s="0" t="n">
        <f aca="false">IFERROR(IF(_xlfn.MAXIFS(Documents!$E$2:$E$3674,Documents!$A$2:$A$3674,$A174,Documents!$C$2:$C$3674,"dive_prices")=0,"",_xlfn.MAXIFS(Documents!$E$2:$E$3674,Documents!$A$2:$A$3674,$A174,Documents!$C$2:$C$3674,"dive_prices")),"")</f>
        <v>2026</v>
      </c>
      <c r="L174" s="0" t="n">
        <f aca="false">IFERROR(IF(_xlfn.MAXIFS(Documents!$E$2:$E$3674,Documents!$A$2:$A$3674,$A174,Documents!$C$2:$C$3674,"excursions")=0,"",_xlfn.MAXIFS(Documents!$E$2:$E$3674,Documents!$A$2:$A$3674,$A174,Documents!$C$2:$C$3674,"excursions")),"")</f>
        <v>2026</v>
      </c>
      <c r="M174" s="0" t="n">
        <f aca="false">IFERROR(IF(_xlfn.MAXIFS(Documents!$E$2:$E$3674,Documents!$A$2:$A$3674,$A174,Documents!$C$2:$C$3674,"kids")=0,"",_xlfn.MAXIFS(Documents!$E$2:$E$3674,Documents!$A$2:$A$3674,$A174,Documents!$C$2:$C$3674,"kids")),"")</f>
        <v>2020</v>
      </c>
      <c r="N174" s="0" t="n">
        <f aca="false">IFERROR(IF(_xlfn.MAXIFS(Documents!$E$2:$E$3674,Documents!$A$2:$A$3674,$A174,Documents!$C$2:$C$3674,"villa_plans")=0,"",_xlfn.MAXIFS(Documents!$E$2:$E$3674,Documents!$A$2:$A$3674,$A174,Documents!$C$2:$C$3674,"villa_plans")),"")</f>
        <v>2026</v>
      </c>
      <c r="O174" s="0" t="str">
        <f aca="false">IFERROR(IF(_xlfn.MAXIFS(Documents!$E$2:$E$3674,Documents!$A$2:$A$3674,$A174,Documents!$C$2:$C$3674,"all_inclusive")=0,"",_xlfn.MAXIFS(Documents!$E$2:$E$3674,Documents!$A$2:$A$3674,$A174,Documents!$C$2:$C$3674,"all_inclusive")),"")</f>
        <v/>
      </c>
      <c r="P174" s="0" t="n">
        <f aca="false">IFERROR(IF(_xlfn.MAXIFS(Documents!$E$2:$E$3674,Documents!$A$2:$A$3674,$A174,Documents!$C$2:$C$3674,"sustainability")=0,"",_xlfn.MAXIFS(Documents!$E$2:$E$3674,Documents!$A$2:$A$3674,$A174,Documents!$C$2:$C$3674,"sustainability")),"")</f>
        <v>2026</v>
      </c>
      <c r="Q174" s="0" t="n">
        <f aca="false">IFERROR(IF(_xlfn.MAXIFS(Documents!$E$2:$E$3674,Documents!$A$2:$A$3674,$A174,Documents!$C$2:$C$3674,"calendar")=0,"",_xlfn.MAXIFS(Documents!$E$2:$E$3674,Documents!$A$2:$A$3674,$A174,Documents!$C$2:$C$3674,"calendar")),"")</f>
        <v>2026</v>
      </c>
      <c r="R174" s="0" t="str">
        <f aca="false">IFERROR(IF(_xlfn.MAXIFS(Documents!$E$2:$E$3674,Documents!$A$2:$A$3674,$A174,Documents!$C$2:$C$3674,"brochure")=0,"",_xlfn.MAXIFS(Documents!$E$2:$E$3674,Documents!$A$2:$A$3674,$A174,Documents!$C$2:$C$3674,"brochure")),"")</f>
        <v/>
      </c>
      <c r="S174" s="0" t="str">
        <f aca="false">IFERROR(IF(_xlfn.MAXIFS(Documents!$E$2:$E$3674,Documents!$A$2:$A$3674,$A174,Documents!$C$2:$C$3674,"press_kit")=0,"",_xlfn.MAXIFS(Documents!$E$2:$E$3674,Documents!$A$2:$A$3674,$A174,Documents!$C$2:$C$3674,"press_kit")),"")</f>
        <v/>
      </c>
      <c r="T174" s="0" t="str">
        <f aca="false">IFERROR(IF(_xlfn.MAXIFS(Documents!$E$2:$E$3674,Documents!$A$2:$A$3674,$A174,Documents!$C$2:$C$3674,"other")=0,"",_xlfn.MAXIFS(Documents!$E$2:$E$3674,Documents!$A$2:$A$3674,$A174,Documents!$C$2:$C$3674,"other")),"")</f>
        <v/>
      </c>
      <c r="U174" s="0" t="str">
        <f aca="false">IFERROR(IF(_xlfn.MAXIFS(Documents!$E$2:$E$3674,Documents!$A$2:$A$3674,$A174,Documents!$C$2:$C$3674,"obsolete")=0,"",_xlfn.MAXIFS(Documents!$E$2:$E$3674,Documents!$A$2:$A$3674,$A174,Documents!$C$2:$C$3674,"obsolete")),"")</f>
        <v/>
      </c>
      <c r="V174" s="0" t="n">
        <f aca="false">COUNTIFS(Documents!$A$2:$A$3674,$A174)</f>
        <v>88</v>
      </c>
      <c r="W174" s="0" t="n">
        <f aca="false">COUNTIFS(Documents!$A$2:$A$3674,$A174,Documents!$R$2:$R$3674,"current")</f>
        <v>84</v>
      </c>
      <c r="X174" s="0" t="str">
        <f aca="false">HYPERLINK("https://www.nivakurumba.com/wp-content/uploads/2026/02/Kuramathi-Fact-Sheet.pdf","2026_Kuramathi-Fact-Sheet.pdf")</f>
        <v>2026_Kuramathi-Fact-Sheet.pdf</v>
      </c>
      <c r="Z174" s="0" t="s">
        <v>237</v>
      </c>
    </row>
    <row r="175" customFormat="false" ht="15" hidden="false" customHeight="false" outlineLevel="0" collapsed="false">
      <c r="A175" s="0" t="n">
        <v>174</v>
      </c>
      <c r="B175" s="0" t="s">
        <v>238</v>
      </c>
      <c r="C175" s="0" t="s">
        <v>32</v>
      </c>
      <c r="D175" s="0" t="n">
        <f aca="false">IFERROR(IF(_xlfn.MAXIFS(Documents!$E$2:$E$3674,Documents!$A$2:$A$3674,$A175,Documents!$C$2:$C$3674,"factsheet")=0,"",_xlfn.MAXIFS(Documents!$E$2:$E$3674,Documents!$A$2:$A$3674,$A175,Documents!$C$2:$C$3674,"factsheet")),"")</f>
        <v>2027</v>
      </c>
      <c r="E175" s="0" t="n">
        <f aca="false">IFERROR(IF(_xlfn.MAXIFS(Documents!$E$2:$E$3674,Documents!$A$2:$A$3674,$A175,Documents!$C$2:$C$3674,"wedding")=0,"",_xlfn.MAXIFS(Documents!$E$2:$E$3674,Documents!$A$2:$A$3674,$A175,Documents!$C$2:$C$3674,"wedding")),"")</f>
        <v>2026</v>
      </c>
      <c r="F175" s="0" t="str">
        <f aca="false">IFERROR(IF(_xlfn.MAXIFS(Documents!$E$2:$E$3674,Documents!$A$2:$A$3674,$A175,Documents!$C$2:$C$3674,"events")=0,"",_xlfn.MAXIFS(Documents!$E$2:$E$3674,Documents!$A$2:$A$3674,$A175,Documents!$C$2:$C$3674,"events")),"")</f>
        <v/>
      </c>
      <c r="G175" s="0" t="n">
        <f aca="false">IFERROR(IF(_xlfn.MAXIFS(Documents!$E$2:$E$3674,Documents!$A$2:$A$3674,$A175,Documents!$C$2:$C$3674,"map")=0,"",_xlfn.MAXIFS(Documents!$E$2:$E$3674,Documents!$A$2:$A$3674,$A175,Documents!$C$2:$C$3674,"map")),"")</f>
        <v>2025</v>
      </c>
      <c r="H175" s="0" t="n">
        <f aca="false">IFERROR(IF(_xlfn.MAXIFS(Documents!$E$2:$E$3674,Documents!$A$2:$A$3674,$A175,Documents!$C$2:$C$3674,"dive_map")=0,"",_xlfn.MAXIFS(Documents!$E$2:$E$3674,Documents!$A$2:$A$3674,$A175,Documents!$C$2:$C$3674,"dive_map")),"")</f>
        <v>2026</v>
      </c>
      <c r="I175" s="0" t="n">
        <f aca="false">IFERROR(IF(_xlfn.MAXIFS(Documents!$E$2:$E$3674,Documents!$A$2:$A$3674,$A175,Documents!$C$2:$C$3674,"spa_menu")=0,"",_xlfn.MAXIFS(Documents!$E$2:$E$3674,Documents!$A$2:$A$3674,$A175,Documents!$C$2:$C$3674,"spa_menu")),"")</f>
        <v>2025</v>
      </c>
      <c r="J175" s="0" t="n">
        <f aca="false">IFERROR(IF(_xlfn.MAXIFS(Documents!$E$2:$E$3674,Documents!$A$2:$A$3674,$A175,Documents!$C$2:$C$3674,"dining_menu")=0,"",_xlfn.MAXIFS(Documents!$E$2:$E$3674,Documents!$A$2:$A$3674,$A175,Documents!$C$2:$C$3674,"dining_menu")),"")</f>
        <v>2026</v>
      </c>
      <c r="K175" s="0" t="n">
        <f aca="false">IFERROR(IF(_xlfn.MAXIFS(Documents!$E$2:$E$3674,Documents!$A$2:$A$3674,$A175,Documents!$C$2:$C$3674,"dive_prices")=0,"",_xlfn.MAXIFS(Documents!$E$2:$E$3674,Documents!$A$2:$A$3674,$A175,Documents!$C$2:$C$3674,"dive_prices")),"")</f>
        <v>2026</v>
      </c>
      <c r="L175" s="0" t="n">
        <f aca="false">IFERROR(IF(_xlfn.MAXIFS(Documents!$E$2:$E$3674,Documents!$A$2:$A$3674,$A175,Documents!$C$2:$C$3674,"excursions")=0,"",_xlfn.MAXIFS(Documents!$E$2:$E$3674,Documents!$A$2:$A$3674,$A175,Documents!$C$2:$C$3674,"excursions")),"")</f>
        <v>2024</v>
      </c>
      <c r="M175" s="0" t="str">
        <f aca="false">IFERROR(IF(_xlfn.MAXIFS(Documents!$E$2:$E$3674,Documents!$A$2:$A$3674,$A175,Documents!$C$2:$C$3674,"kids")=0,"",_xlfn.MAXIFS(Documents!$E$2:$E$3674,Documents!$A$2:$A$3674,$A175,Documents!$C$2:$C$3674,"kids")),"")</f>
        <v/>
      </c>
      <c r="N175" s="0" t="str">
        <f aca="false">IFERROR(IF(_xlfn.MAXIFS(Documents!$E$2:$E$3674,Documents!$A$2:$A$3674,$A175,Documents!$C$2:$C$3674,"villa_plans")=0,"",_xlfn.MAXIFS(Documents!$E$2:$E$3674,Documents!$A$2:$A$3674,$A175,Documents!$C$2:$C$3674,"villa_plans")),"")</f>
        <v/>
      </c>
      <c r="O175" s="0" t="n">
        <f aca="false">IFERROR(IF(_xlfn.MAXIFS(Documents!$E$2:$E$3674,Documents!$A$2:$A$3674,$A175,Documents!$C$2:$C$3674,"all_inclusive")=0,"",_xlfn.MAXIFS(Documents!$E$2:$E$3674,Documents!$A$2:$A$3674,$A175,Documents!$C$2:$C$3674,"all_inclusive")),"")</f>
        <v>2026</v>
      </c>
      <c r="P175" s="0" t="n">
        <f aca="false">IFERROR(IF(_xlfn.MAXIFS(Documents!$E$2:$E$3674,Documents!$A$2:$A$3674,$A175,Documents!$C$2:$C$3674,"sustainability")=0,"",_xlfn.MAXIFS(Documents!$E$2:$E$3674,Documents!$A$2:$A$3674,$A175,Documents!$C$2:$C$3674,"sustainability")),"")</f>
        <v>2025</v>
      </c>
      <c r="Q175" s="0" t="n">
        <f aca="false">IFERROR(IF(_xlfn.MAXIFS(Documents!$E$2:$E$3674,Documents!$A$2:$A$3674,$A175,Documents!$C$2:$C$3674,"calendar")=0,"",_xlfn.MAXIFS(Documents!$E$2:$E$3674,Documents!$A$2:$A$3674,$A175,Documents!$C$2:$C$3674,"calendar")),"")</f>
        <v>2026</v>
      </c>
      <c r="R175" s="0" t="n">
        <f aca="false">IFERROR(IF(_xlfn.MAXIFS(Documents!$E$2:$E$3674,Documents!$A$2:$A$3674,$A175,Documents!$C$2:$C$3674,"brochure")=0,"",_xlfn.MAXIFS(Documents!$E$2:$E$3674,Documents!$A$2:$A$3674,$A175,Documents!$C$2:$C$3674,"brochure")),"")</f>
        <v>2024</v>
      </c>
      <c r="S175" s="0" t="str">
        <f aca="false">IFERROR(IF(_xlfn.MAXIFS(Documents!$E$2:$E$3674,Documents!$A$2:$A$3674,$A175,Documents!$C$2:$C$3674,"press_kit")=0,"",_xlfn.MAXIFS(Documents!$E$2:$E$3674,Documents!$A$2:$A$3674,$A175,Documents!$C$2:$C$3674,"press_kit")),"")</f>
        <v/>
      </c>
      <c r="T175" s="0" t="n">
        <f aca="false">IFERROR(IF(_xlfn.MAXIFS(Documents!$E$2:$E$3674,Documents!$A$2:$A$3674,$A175,Documents!$C$2:$C$3674,"other")=0,"",_xlfn.MAXIFS(Documents!$E$2:$E$3674,Documents!$A$2:$A$3674,$A175,Documents!$C$2:$C$3674,"other")),"")</f>
        <v>2022</v>
      </c>
      <c r="U175" s="0" t="str">
        <f aca="false">IFERROR(IF(_xlfn.MAXIFS(Documents!$E$2:$E$3674,Documents!$A$2:$A$3674,$A175,Documents!$C$2:$C$3674,"obsolete")=0,"",_xlfn.MAXIFS(Documents!$E$2:$E$3674,Documents!$A$2:$A$3674,$A175,Documents!$C$2:$C$3674,"obsolete")),"")</f>
        <v/>
      </c>
      <c r="V175" s="0" t="n">
        <f aca="false">COUNTIFS(Documents!$A$2:$A$3674,$A175)</f>
        <v>106</v>
      </c>
      <c r="W175" s="0" t="n">
        <f aca="false">COUNTIFS(Documents!$A$2:$A$3674,$A175,Documents!$R$2:$R$3674,"current")</f>
        <v>46</v>
      </c>
      <c r="X175" s="0" t="str">
        <f aca="false">HYPERLINK("https://img.crownandchamparesorts.com/vlm/VilamendhooFactsheet151126103127Rev050626.pdf","2027_VilamendhooFactsheet151126103127Rev")</f>
        <v>2027_VilamendhooFactsheet151126103127Rev</v>
      </c>
      <c r="Y175" s="0" t="s">
        <v>34</v>
      </c>
    </row>
    <row r="176" customFormat="false" ht="15" hidden="false" customHeight="false" outlineLevel="0" collapsed="false">
      <c r="A176" s="0" t="n">
        <v>175</v>
      </c>
      <c r="B176" s="0" t="s">
        <v>239</v>
      </c>
      <c r="C176" s="0" t="s">
        <v>32</v>
      </c>
      <c r="D176" s="0" t="n">
        <f aca="false">IFERROR(IF(_xlfn.MAXIFS(Documents!$E$2:$E$3674,Documents!$A$2:$A$3674,$A176,Documents!$C$2:$C$3674,"factsheet")=0,"",_xlfn.MAXIFS(Documents!$E$2:$E$3674,Documents!$A$2:$A$3674,$A176,Documents!$C$2:$C$3674,"factsheet")),"")</f>
        <v>2026</v>
      </c>
      <c r="E176" s="0" t="n">
        <f aca="false">IFERROR(IF(_xlfn.MAXIFS(Documents!$E$2:$E$3674,Documents!$A$2:$A$3674,$A176,Documents!$C$2:$C$3674,"wedding")=0,"",_xlfn.MAXIFS(Documents!$E$2:$E$3674,Documents!$A$2:$A$3674,$A176,Documents!$C$2:$C$3674,"wedding")),"")</f>
        <v>2023</v>
      </c>
      <c r="F176" s="0" t="n">
        <f aca="false">IFERROR(IF(_xlfn.MAXIFS(Documents!$E$2:$E$3674,Documents!$A$2:$A$3674,$A176,Documents!$C$2:$C$3674,"events")=0,"",_xlfn.MAXIFS(Documents!$E$2:$E$3674,Documents!$A$2:$A$3674,$A176,Documents!$C$2:$C$3674,"events")),"")</f>
        <v>2023</v>
      </c>
      <c r="G176" s="0" t="n">
        <f aca="false">IFERROR(IF(_xlfn.MAXIFS(Documents!$E$2:$E$3674,Documents!$A$2:$A$3674,$A176,Documents!$C$2:$C$3674,"map")=0,"",_xlfn.MAXIFS(Documents!$E$2:$E$3674,Documents!$A$2:$A$3674,$A176,Documents!$C$2:$C$3674,"map")),"")</f>
        <v>2025</v>
      </c>
      <c r="H176" s="0" t="str">
        <f aca="false">IFERROR(IF(_xlfn.MAXIFS(Documents!$E$2:$E$3674,Documents!$A$2:$A$3674,$A176,Documents!$C$2:$C$3674,"dive_map")=0,"",_xlfn.MAXIFS(Documents!$E$2:$E$3674,Documents!$A$2:$A$3674,$A176,Documents!$C$2:$C$3674,"dive_map")),"")</f>
        <v/>
      </c>
      <c r="I176" s="0" t="n">
        <f aca="false">IFERROR(IF(_xlfn.MAXIFS(Documents!$E$2:$E$3674,Documents!$A$2:$A$3674,$A176,Documents!$C$2:$C$3674,"spa_menu")=0,"",_xlfn.MAXIFS(Documents!$E$2:$E$3674,Documents!$A$2:$A$3674,$A176,Documents!$C$2:$C$3674,"spa_menu")),"")</f>
        <v>2025</v>
      </c>
      <c r="J176" s="0" t="n">
        <f aca="false">IFERROR(IF(_xlfn.MAXIFS(Documents!$E$2:$E$3674,Documents!$A$2:$A$3674,$A176,Documents!$C$2:$C$3674,"dining_menu")=0,"",_xlfn.MAXIFS(Documents!$E$2:$E$3674,Documents!$A$2:$A$3674,$A176,Documents!$C$2:$C$3674,"dining_menu")),"")</f>
        <v>2026</v>
      </c>
      <c r="K176" s="0" t="n">
        <f aca="false">IFERROR(IF(_xlfn.MAXIFS(Documents!$E$2:$E$3674,Documents!$A$2:$A$3674,$A176,Documents!$C$2:$C$3674,"dive_prices")=0,"",_xlfn.MAXIFS(Documents!$E$2:$E$3674,Documents!$A$2:$A$3674,$A176,Documents!$C$2:$C$3674,"dive_prices")),"")</f>
        <v>2026</v>
      </c>
      <c r="L176" s="0" t="str">
        <f aca="false">IFERROR(IF(_xlfn.MAXIFS(Documents!$E$2:$E$3674,Documents!$A$2:$A$3674,$A176,Documents!$C$2:$C$3674,"excursions")=0,"",_xlfn.MAXIFS(Documents!$E$2:$E$3674,Documents!$A$2:$A$3674,$A176,Documents!$C$2:$C$3674,"excursions")),"")</f>
        <v/>
      </c>
      <c r="M176" s="0" t="n">
        <f aca="false">IFERROR(IF(_xlfn.MAXIFS(Documents!$E$2:$E$3674,Documents!$A$2:$A$3674,$A176,Documents!$C$2:$C$3674,"kids")=0,"",_xlfn.MAXIFS(Documents!$E$2:$E$3674,Documents!$A$2:$A$3674,$A176,Documents!$C$2:$C$3674,"kids")),"")</f>
        <v>2023</v>
      </c>
      <c r="N176" s="0" t="n">
        <f aca="false">IFERROR(IF(_xlfn.MAXIFS(Documents!$E$2:$E$3674,Documents!$A$2:$A$3674,$A176,Documents!$C$2:$C$3674,"villa_plans")=0,"",_xlfn.MAXIFS(Documents!$E$2:$E$3674,Documents!$A$2:$A$3674,$A176,Documents!$C$2:$C$3674,"villa_plans")),"")</f>
        <v>2026</v>
      </c>
      <c r="O176" s="0" t="n">
        <f aca="false">IFERROR(IF(_xlfn.MAXIFS(Documents!$E$2:$E$3674,Documents!$A$2:$A$3674,$A176,Documents!$C$2:$C$3674,"all_inclusive")=0,"",_xlfn.MAXIFS(Documents!$E$2:$E$3674,Documents!$A$2:$A$3674,$A176,Documents!$C$2:$C$3674,"all_inclusive")),"")</f>
        <v>2026</v>
      </c>
      <c r="P176" s="0" t="str">
        <f aca="false">IFERROR(IF(_xlfn.MAXIFS(Documents!$E$2:$E$3674,Documents!$A$2:$A$3674,$A176,Documents!$C$2:$C$3674,"sustainability")=0,"",_xlfn.MAXIFS(Documents!$E$2:$E$3674,Documents!$A$2:$A$3674,$A176,Documents!$C$2:$C$3674,"sustainability")),"")</f>
        <v/>
      </c>
      <c r="Q176" s="0" t="str">
        <f aca="false">IFERROR(IF(_xlfn.MAXIFS(Documents!$E$2:$E$3674,Documents!$A$2:$A$3674,$A176,Documents!$C$2:$C$3674,"calendar")=0,"",_xlfn.MAXIFS(Documents!$E$2:$E$3674,Documents!$A$2:$A$3674,$A176,Documents!$C$2:$C$3674,"calendar")),"")</f>
        <v/>
      </c>
      <c r="R176" s="0" t="str">
        <f aca="false">IFERROR(IF(_xlfn.MAXIFS(Documents!$E$2:$E$3674,Documents!$A$2:$A$3674,$A176,Documents!$C$2:$C$3674,"brochure")=0,"",_xlfn.MAXIFS(Documents!$E$2:$E$3674,Documents!$A$2:$A$3674,$A176,Documents!$C$2:$C$3674,"brochure")),"")</f>
        <v/>
      </c>
      <c r="S176" s="0" t="str">
        <f aca="false">IFERROR(IF(_xlfn.MAXIFS(Documents!$E$2:$E$3674,Documents!$A$2:$A$3674,$A176,Documents!$C$2:$C$3674,"press_kit")=0,"",_xlfn.MAXIFS(Documents!$E$2:$E$3674,Documents!$A$2:$A$3674,$A176,Documents!$C$2:$C$3674,"press_kit")),"")</f>
        <v/>
      </c>
      <c r="T176" s="0" t="str">
        <f aca="false">IFERROR(IF(_xlfn.MAXIFS(Documents!$E$2:$E$3674,Documents!$A$2:$A$3674,$A176,Documents!$C$2:$C$3674,"other")=0,"",_xlfn.MAXIFS(Documents!$E$2:$E$3674,Documents!$A$2:$A$3674,$A176,Documents!$C$2:$C$3674,"other")),"")</f>
        <v/>
      </c>
      <c r="U176" s="0" t="str">
        <f aca="false">IFERROR(IF(_xlfn.MAXIFS(Documents!$E$2:$E$3674,Documents!$A$2:$A$3674,$A176,Documents!$C$2:$C$3674,"obsolete")=0,"",_xlfn.MAXIFS(Documents!$E$2:$E$3674,Documents!$A$2:$A$3674,$A176,Documents!$C$2:$C$3674,"obsolete")),"")</f>
        <v/>
      </c>
      <c r="V176" s="0" t="n">
        <f aca="false">COUNTIFS(Documents!$A$2:$A$3674,$A176)</f>
        <v>31</v>
      </c>
      <c r="W176" s="0" t="n">
        <f aca="false">COUNTIFS(Documents!$A$2:$A$3674,$A176,Documents!$R$2:$R$3674,"current")</f>
        <v>19</v>
      </c>
      <c r="X176" s="0" t="str">
        <f aca="false">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2026_Villa Nautica - Factsheet Jul 2026.</v>
      </c>
      <c r="Z176" s="0" t="s">
        <v>240</v>
      </c>
    </row>
    <row r="177" customFormat="false" ht="15" hidden="false" customHeight="false" outlineLevel="0" collapsed="false">
      <c r="A177" s="0" t="n">
        <v>176</v>
      </c>
      <c r="B177" s="0" t="s">
        <v>241</v>
      </c>
      <c r="C177" s="0" t="s">
        <v>32</v>
      </c>
      <c r="D177" s="0" t="n">
        <f aca="false">IFERROR(IF(_xlfn.MAXIFS(Documents!$E$2:$E$3674,Documents!$A$2:$A$3674,$A177,Documents!$C$2:$C$3674,"factsheet")=0,"",_xlfn.MAXIFS(Documents!$E$2:$E$3674,Documents!$A$2:$A$3674,$A177,Documents!$C$2:$C$3674,"factsheet")),"")</f>
        <v>2026</v>
      </c>
      <c r="E177" s="0" t="str">
        <f aca="false">IFERROR(IF(_xlfn.MAXIFS(Documents!$E$2:$E$3674,Documents!$A$2:$A$3674,$A177,Documents!$C$2:$C$3674,"wedding")=0,"",_xlfn.MAXIFS(Documents!$E$2:$E$3674,Documents!$A$2:$A$3674,$A177,Documents!$C$2:$C$3674,"wedding")),"")</f>
        <v/>
      </c>
      <c r="F177" s="0" t="n">
        <f aca="false">IFERROR(IF(_xlfn.MAXIFS(Documents!$E$2:$E$3674,Documents!$A$2:$A$3674,$A177,Documents!$C$2:$C$3674,"events")=0,"",_xlfn.MAXIFS(Documents!$E$2:$E$3674,Documents!$A$2:$A$3674,$A177,Documents!$C$2:$C$3674,"events")),"")</f>
        <v>2021</v>
      </c>
      <c r="G177" s="0" t="n">
        <f aca="false">IFERROR(IF(_xlfn.MAXIFS(Documents!$E$2:$E$3674,Documents!$A$2:$A$3674,$A177,Documents!$C$2:$C$3674,"map")=0,"",_xlfn.MAXIFS(Documents!$E$2:$E$3674,Documents!$A$2:$A$3674,$A177,Documents!$C$2:$C$3674,"map")),"")</f>
        <v>2026</v>
      </c>
      <c r="H177" s="0" t="str">
        <f aca="false">IFERROR(IF(_xlfn.MAXIFS(Documents!$E$2:$E$3674,Documents!$A$2:$A$3674,$A177,Documents!$C$2:$C$3674,"dive_map")=0,"",_xlfn.MAXIFS(Documents!$E$2:$E$3674,Documents!$A$2:$A$3674,$A177,Documents!$C$2:$C$3674,"dive_map")),"")</f>
        <v/>
      </c>
      <c r="I177" s="0" t="str">
        <f aca="false">IFERROR(IF(_xlfn.MAXIFS(Documents!$E$2:$E$3674,Documents!$A$2:$A$3674,$A177,Documents!$C$2:$C$3674,"spa_menu")=0,"",_xlfn.MAXIFS(Documents!$E$2:$E$3674,Documents!$A$2:$A$3674,$A177,Documents!$C$2:$C$3674,"spa_menu")),"")</f>
        <v/>
      </c>
      <c r="J177" s="0" t="n">
        <f aca="false">IFERROR(IF(_xlfn.MAXIFS(Documents!$E$2:$E$3674,Documents!$A$2:$A$3674,$A177,Documents!$C$2:$C$3674,"dining_menu")=0,"",_xlfn.MAXIFS(Documents!$E$2:$E$3674,Documents!$A$2:$A$3674,$A177,Documents!$C$2:$C$3674,"dining_menu")),"")</f>
        <v>2026</v>
      </c>
      <c r="K177" s="0" t="n">
        <f aca="false">IFERROR(IF(_xlfn.MAXIFS(Documents!$E$2:$E$3674,Documents!$A$2:$A$3674,$A177,Documents!$C$2:$C$3674,"dive_prices")=0,"",_xlfn.MAXIFS(Documents!$E$2:$E$3674,Documents!$A$2:$A$3674,$A177,Documents!$C$2:$C$3674,"dive_prices")),"")</f>
        <v>2026</v>
      </c>
      <c r="L177" s="0" t="str">
        <f aca="false">IFERROR(IF(_xlfn.MAXIFS(Documents!$E$2:$E$3674,Documents!$A$2:$A$3674,$A177,Documents!$C$2:$C$3674,"excursions")=0,"",_xlfn.MAXIFS(Documents!$E$2:$E$3674,Documents!$A$2:$A$3674,$A177,Documents!$C$2:$C$3674,"excursions")),"")</f>
        <v/>
      </c>
      <c r="M177" s="0" t="str">
        <f aca="false">IFERROR(IF(_xlfn.MAXIFS(Documents!$E$2:$E$3674,Documents!$A$2:$A$3674,$A177,Documents!$C$2:$C$3674,"kids")=0,"",_xlfn.MAXIFS(Documents!$E$2:$E$3674,Documents!$A$2:$A$3674,$A177,Documents!$C$2:$C$3674,"kids")),"")</f>
        <v/>
      </c>
      <c r="N177" s="0" t="n">
        <f aca="false">IFERROR(IF(_xlfn.MAXIFS(Documents!$E$2:$E$3674,Documents!$A$2:$A$3674,$A177,Documents!$C$2:$C$3674,"villa_plans")=0,"",_xlfn.MAXIFS(Documents!$E$2:$E$3674,Documents!$A$2:$A$3674,$A177,Documents!$C$2:$C$3674,"villa_plans")),"")</f>
        <v>2026</v>
      </c>
      <c r="O177" s="0" t="n">
        <f aca="false">IFERROR(IF(_xlfn.MAXIFS(Documents!$E$2:$E$3674,Documents!$A$2:$A$3674,$A177,Documents!$C$2:$C$3674,"all_inclusive")=0,"",_xlfn.MAXIFS(Documents!$E$2:$E$3674,Documents!$A$2:$A$3674,$A177,Documents!$C$2:$C$3674,"all_inclusive")),"")</f>
        <v>2026</v>
      </c>
      <c r="P177" s="0" t="str">
        <f aca="false">IFERROR(IF(_xlfn.MAXIFS(Documents!$E$2:$E$3674,Documents!$A$2:$A$3674,$A177,Documents!$C$2:$C$3674,"sustainability")=0,"",_xlfn.MAXIFS(Documents!$E$2:$E$3674,Documents!$A$2:$A$3674,$A177,Documents!$C$2:$C$3674,"sustainability")),"")</f>
        <v/>
      </c>
      <c r="Q177" s="0" t="str">
        <f aca="false">IFERROR(IF(_xlfn.MAXIFS(Documents!$E$2:$E$3674,Documents!$A$2:$A$3674,$A177,Documents!$C$2:$C$3674,"calendar")=0,"",_xlfn.MAXIFS(Documents!$E$2:$E$3674,Documents!$A$2:$A$3674,$A177,Documents!$C$2:$C$3674,"calendar")),"")</f>
        <v/>
      </c>
      <c r="R177" s="0" t="str">
        <f aca="false">IFERROR(IF(_xlfn.MAXIFS(Documents!$E$2:$E$3674,Documents!$A$2:$A$3674,$A177,Documents!$C$2:$C$3674,"brochure")=0,"",_xlfn.MAXIFS(Documents!$E$2:$E$3674,Documents!$A$2:$A$3674,$A177,Documents!$C$2:$C$3674,"brochure")),"")</f>
        <v/>
      </c>
      <c r="S177" s="0" t="str">
        <f aca="false">IFERROR(IF(_xlfn.MAXIFS(Documents!$E$2:$E$3674,Documents!$A$2:$A$3674,$A177,Documents!$C$2:$C$3674,"press_kit")=0,"",_xlfn.MAXIFS(Documents!$E$2:$E$3674,Documents!$A$2:$A$3674,$A177,Documents!$C$2:$C$3674,"press_kit")),"")</f>
        <v/>
      </c>
      <c r="T177" s="0" t="str">
        <f aca="false">IFERROR(IF(_xlfn.MAXIFS(Documents!$E$2:$E$3674,Documents!$A$2:$A$3674,$A177,Documents!$C$2:$C$3674,"other")=0,"",_xlfn.MAXIFS(Documents!$E$2:$E$3674,Documents!$A$2:$A$3674,$A177,Documents!$C$2:$C$3674,"other")),"")</f>
        <v/>
      </c>
      <c r="U177" s="0" t="str">
        <f aca="false">IFERROR(IF(_xlfn.MAXIFS(Documents!$E$2:$E$3674,Documents!$A$2:$A$3674,$A177,Documents!$C$2:$C$3674,"obsolete")=0,"",_xlfn.MAXIFS(Documents!$E$2:$E$3674,Documents!$A$2:$A$3674,$A177,Documents!$C$2:$C$3674,"obsolete")),"")</f>
        <v/>
      </c>
      <c r="V177" s="0" t="n">
        <f aca="false">COUNTIFS(Documents!$A$2:$A$3674,$A177)</f>
        <v>17</v>
      </c>
      <c r="W177" s="0" t="n">
        <f aca="false">COUNTIFS(Documents!$A$2:$A$3674,$A177,Documents!$R$2:$R$3674,"current")</f>
        <v>12</v>
      </c>
      <c r="X177"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c r="Y177" s="0" t="s">
        <v>92</v>
      </c>
    </row>
    <row r="178" customFormat="false" ht="15" hidden="false" customHeight="false" outlineLevel="0" collapsed="false">
      <c r="A178" s="0" t="n">
        <v>177</v>
      </c>
      <c r="B178" s="0" t="s">
        <v>242</v>
      </c>
      <c r="C178" s="0" t="s">
        <v>32</v>
      </c>
      <c r="D178" s="0" t="n">
        <f aca="false">IFERROR(IF(_xlfn.MAXIFS(Documents!$E$2:$E$3674,Documents!$A$2:$A$3674,$A178,Documents!$C$2:$C$3674,"factsheet")=0,"",_xlfn.MAXIFS(Documents!$E$2:$E$3674,Documents!$A$2:$A$3674,$A178,Documents!$C$2:$C$3674,"factsheet")),"")</f>
        <v>2026</v>
      </c>
      <c r="E178" s="0" t="n">
        <f aca="false">IFERROR(IF(_xlfn.MAXIFS(Documents!$E$2:$E$3674,Documents!$A$2:$A$3674,$A178,Documents!$C$2:$C$3674,"wedding")=0,"",_xlfn.MAXIFS(Documents!$E$2:$E$3674,Documents!$A$2:$A$3674,$A178,Documents!$C$2:$C$3674,"wedding")),"")</f>
        <v>2022</v>
      </c>
      <c r="F178" s="0" t="str">
        <f aca="false">IFERROR(IF(_xlfn.MAXIFS(Documents!$E$2:$E$3674,Documents!$A$2:$A$3674,$A178,Documents!$C$2:$C$3674,"events")=0,"",_xlfn.MAXIFS(Documents!$E$2:$E$3674,Documents!$A$2:$A$3674,$A178,Documents!$C$2:$C$3674,"events")),"")</f>
        <v/>
      </c>
      <c r="G178" s="0" t="n">
        <f aca="false">IFERROR(IF(_xlfn.MAXIFS(Documents!$E$2:$E$3674,Documents!$A$2:$A$3674,$A178,Documents!$C$2:$C$3674,"map")=0,"",_xlfn.MAXIFS(Documents!$E$2:$E$3674,Documents!$A$2:$A$3674,$A178,Documents!$C$2:$C$3674,"map")),"")</f>
        <v>2025</v>
      </c>
      <c r="H178" s="0" t="str">
        <f aca="false">IFERROR(IF(_xlfn.MAXIFS(Documents!$E$2:$E$3674,Documents!$A$2:$A$3674,$A178,Documents!$C$2:$C$3674,"dive_map")=0,"",_xlfn.MAXIFS(Documents!$E$2:$E$3674,Documents!$A$2:$A$3674,$A178,Documents!$C$2:$C$3674,"dive_map")),"")</f>
        <v/>
      </c>
      <c r="I178" s="0" t="n">
        <f aca="false">IFERROR(IF(_xlfn.MAXIFS(Documents!$E$2:$E$3674,Documents!$A$2:$A$3674,$A178,Documents!$C$2:$C$3674,"spa_menu")=0,"",_xlfn.MAXIFS(Documents!$E$2:$E$3674,Documents!$A$2:$A$3674,$A178,Documents!$C$2:$C$3674,"spa_menu")),"")</f>
        <v>2025</v>
      </c>
      <c r="J178" s="0" t="str">
        <f aca="false">IFERROR(IF(_xlfn.MAXIFS(Documents!$E$2:$E$3674,Documents!$A$2:$A$3674,$A178,Documents!$C$2:$C$3674,"dining_menu")=0,"",_xlfn.MAXIFS(Documents!$E$2:$E$3674,Documents!$A$2:$A$3674,$A178,Documents!$C$2:$C$3674,"dining_menu")),"")</f>
        <v/>
      </c>
      <c r="K178" s="0" t="n">
        <f aca="false">IFERROR(IF(_xlfn.MAXIFS(Documents!$E$2:$E$3674,Documents!$A$2:$A$3674,$A178,Documents!$C$2:$C$3674,"dive_prices")=0,"",_xlfn.MAXIFS(Documents!$E$2:$E$3674,Documents!$A$2:$A$3674,$A178,Documents!$C$2:$C$3674,"dive_prices")),"")</f>
        <v>2026</v>
      </c>
      <c r="L178" s="0" t="str">
        <f aca="false">IFERROR(IF(_xlfn.MAXIFS(Documents!$E$2:$E$3674,Documents!$A$2:$A$3674,$A178,Documents!$C$2:$C$3674,"excursions")=0,"",_xlfn.MAXIFS(Documents!$E$2:$E$3674,Documents!$A$2:$A$3674,$A178,Documents!$C$2:$C$3674,"excursions")),"")</f>
        <v/>
      </c>
      <c r="M178" s="0" t="n">
        <f aca="false">IFERROR(IF(_xlfn.MAXIFS(Documents!$E$2:$E$3674,Documents!$A$2:$A$3674,$A178,Documents!$C$2:$C$3674,"kids")=0,"",_xlfn.MAXIFS(Documents!$E$2:$E$3674,Documents!$A$2:$A$3674,$A178,Documents!$C$2:$C$3674,"kids")),"")</f>
        <v>2026</v>
      </c>
      <c r="N178" s="0" t="n">
        <f aca="false">IFERROR(IF(_xlfn.MAXIFS(Documents!$E$2:$E$3674,Documents!$A$2:$A$3674,$A178,Documents!$C$2:$C$3674,"villa_plans")=0,"",_xlfn.MAXIFS(Documents!$E$2:$E$3674,Documents!$A$2:$A$3674,$A178,Documents!$C$2:$C$3674,"villa_plans")),"")</f>
        <v>2022</v>
      </c>
      <c r="O178" s="0" t="n">
        <f aca="false">IFERROR(IF(_xlfn.MAXIFS(Documents!$E$2:$E$3674,Documents!$A$2:$A$3674,$A178,Documents!$C$2:$C$3674,"all_inclusive")=0,"",_xlfn.MAXIFS(Documents!$E$2:$E$3674,Documents!$A$2:$A$3674,$A178,Documents!$C$2:$C$3674,"all_inclusive")),"")</f>
        <v>2026</v>
      </c>
      <c r="P178" s="0" t="str">
        <f aca="false">IFERROR(IF(_xlfn.MAXIFS(Documents!$E$2:$E$3674,Documents!$A$2:$A$3674,$A178,Documents!$C$2:$C$3674,"sustainability")=0,"",_xlfn.MAXIFS(Documents!$E$2:$E$3674,Documents!$A$2:$A$3674,$A178,Documents!$C$2:$C$3674,"sustainability")),"")</f>
        <v/>
      </c>
      <c r="Q178" s="0" t="n">
        <f aca="false">IFERROR(IF(_xlfn.MAXIFS(Documents!$E$2:$E$3674,Documents!$A$2:$A$3674,$A178,Documents!$C$2:$C$3674,"calendar")=0,"",_xlfn.MAXIFS(Documents!$E$2:$E$3674,Documents!$A$2:$A$3674,$A178,Documents!$C$2:$C$3674,"calendar")),"")</f>
        <v>2026</v>
      </c>
      <c r="R178" s="0" t="str">
        <f aca="false">IFERROR(IF(_xlfn.MAXIFS(Documents!$E$2:$E$3674,Documents!$A$2:$A$3674,$A178,Documents!$C$2:$C$3674,"brochure")=0,"",_xlfn.MAXIFS(Documents!$E$2:$E$3674,Documents!$A$2:$A$3674,$A178,Documents!$C$2:$C$3674,"brochure")),"")</f>
        <v/>
      </c>
      <c r="S178" s="0" t="str">
        <f aca="false">IFERROR(IF(_xlfn.MAXIFS(Documents!$E$2:$E$3674,Documents!$A$2:$A$3674,$A178,Documents!$C$2:$C$3674,"press_kit")=0,"",_xlfn.MAXIFS(Documents!$E$2:$E$3674,Documents!$A$2:$A$3674,$A178,Documents!$C$2:$C$3674,"press_kit")),"")</f>
        <v/>
      </c>
      <c r="T178" s="0" t="str">
        <f aca="false">IFERROR(IF(_xlfn.MAXIFS(Documents!$E$2:$E$3674,Documents!$A$2:$A$3674,$A178,Documents!$C$2:$C$3674,"other")=0,"",_xlfn.MAXIFS(Documents!$E$2:$E$3674,Documents!$A$2:$A$3674,$A178,Documents!$C$2:$C$3674,"other")),"")</f>
        <v/>
      </c>
      <c r="U178" s="0" t="str">
        <f aca="false">IFERROR(IF(_xlfn.MAXIFS(Documents!$E$2:$E$3674,Documents!$A$2:$A$3674,$A178,Documents!$C$2:$C$3674,"obsolete")=0,"",_xlfn.MAXIFS(Documents!$E$2:$E$3674,Documents!$A$2:$A$3674,$A178,Documents!$C$2:$C$3674,"obsolete")),"")</f>
        <v/>
      </c>
      <c r="V178" s="0" t="n">
        <f aca="false">COUNTIFS(Documents!$A$2:$A$3674,$A178)</f>
        <v>17</v>
      </c>
      <c r="W178" s="0" t="n">
        <f aca="false">COUNTIFS(Documents!$A$2:$A$3674,$A178,Documents!$R$2:$R$3674,"current")</f>
        <v>11</v>
      </c>
      <c r="X178" s="0" t="str">
        <f aca="false">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2026_Royal - Factsheet Jun 2026.pdf</v>
      </c>
      <c r="Y178" s="0" t="s">
        <v>34</v>
      </c>
    </row>
    <row r="179" customFormat="false" ht="15" hidden="false" customHeight="false" outlineLevel="0" collapsed="false">
      <c r="A179" s="0" t="n">
        <v>178</v>
      </c>
      <c r="B179" s="0" t="s">
        <v>243</v>
      </c>
      <c r="C179" s="0" t="s">
        <v>32</v>
      </c>
      <c r="D179" s="0" t="n">
        <f aca="false">IFERROR(IF(_xlfn.MAXIFS(Documents!$E$2:$E$3674,Documents!$A$2:$A$3674,$A179,Documents!$C$2:$C$3674,"factsheet")=0,"",_xlfn.MAXIFS(Documents!$E$2:$E$3674,Documents!$A$2:$A$3674,$A179,Documents!$C$2:$C$3674,"factsheet")),"")</f>
        <v>2026</v>
      </c>
      <c r="E179" s="0" t="str">
        <f aca="false">IFERROR(IF(_xlfn.MAXIFS(Documents!$E$2:$E$3674,Documents!$A$2:$A$3674,$A179,Documents!$C$2:$C$3674,"wedding")=0,"",_xlfn.MAXIFS(Documents!$E$2:$E$3674,Documents!$A$2:$A$3674,$A179,Documents!$C$2:$C$3674,"wedding")),"")</f>
        <v/>
      </c>
      <c r="F179" s="0" t="str">
        <f aca="false">IFERROR(IF(_xlfn.MAXIFS(Documents!$E$2:$E$3674,Documents!$A$2:$A$3674,$A179,Documents!$C$2:$C$3674,"events")=0,"",_xlfn.MAXIFS(Documents!$E$2:$E$3674,Documents!$A$2:$A$3674,$A179,Documents!$C$2:$C$3674,"events")),"")</f>
        <v/>
      </c>
      <c r="G179" s="0" t="n">
        <f aca="false">IFERROR(IF(_xlfn.MAXIFS(Documents!$E$2:$E$3674,Documents!$A$2:$A$3674,$A179,Documents!$C$2:$C$3674,"map")=0,"",_xlfn.MAXIFS(Documents!$E$2:$E$3674,Documents!$A$2:$A$3674,$A179,Documents!$C$2:$C$3674,"map")),"")</f>
        <v>2020</v>
      </c>
      <c r="H179" s="0" t="str">
        <f aca="false">IFERROR(IF(_xlfn.MAXIFS(Documents!$E$2:$E$3674,Documents!$A$2:$A$3674,$A179,Documents!$C$2:$C$3674,"dive_map")=0,"",_xlfn.MAXIFS(Documents!$E$2:$E$3674,Documents!$A$2:$A$3674,$A179,Documents!$C$2:$C$3674,"dive_map")),"")</f>
        <v/>
      </c>
      <c r="I179" s="0" t="n">
        <f aca="false">IFERROR(IF(_xlfn.MAXIFS(Documents!$E$2:$E$3674,Documents!$A$2:$A$3674,$A179,Documents!$C$2:$C$3674,"spa_menu")=0,"",_xlfn.MAXIFS(Documents!$E$2:$E$3674,Documents!$A$2:$A$3674,$A179,Documents!$C$2:$C$3674,"spa_menu")),"")</f>
        <v>2018</v>
      </c>
      <c r="J179" s="0" t="n">
        <f aca="false">IFERROR(IF(_xlfn.MAXIFS(Documents!$E$2:$E$3674,Documents!$A$2:$A$3674,$A179,Documents!$C$2:$C$3674,"dining_menu")=0,"",_xlfn.MAXIFS(Documents!$E$2:$E$3674,Documents!$A$2:$A$3674,$A179,Documents!$C$2:$C$3674,"dining_menu")),"")</f>
        <v>2019</v>
      </c>
      <c r="K179" s="0" t="n">
        <f aca="false">IFERROR(IF(_xlfn.MAXIFS(Documents!$E$2:$E$3674,Documents!$A$2:$A$3674,$A179,Documents!$C$2:$C$3674,"dive_prices")=0,"",_xlfn.MAXIFS(Documents!$E$2:$E$3674,Documents!$A$2:$A$3674,$A179,Documents!$C$2:$C$3674,"dive_prices")),"")</f>
        <v>2017</v>
      </c>
      <c r="L179" s="0" t="str">
        <f aca="false">IFERROR(IF(_xlfn.MAXIFS(Documents!$E$2:$E$3674,Documents!$A$2:$A$3674,$A179,Documents!$C$2:$C$3674,"excursions")=0,"",_xlfn.MAXIFS(Documents!$E$2:$E$3674,Documents!$A$2:$A$3674,$A179,Documents!$C$2:$C$3674,"excursions")),"")</f>
        <v/>
      </c>
      <c r="M179" s="0" t="str">
        <f aca="false">IFERROR(IF(_xlfn.MAXIFS(Documents!$E$2:$E$3674,Documents!$A$2:$A$3674,$A179,Documents!$C$2:$C$3674,"kids")=0,"",_xlfn.MAXIFS(Documents!$E$2:$E$3674,Documents!$A$2:$A$3674,$A179,Documents!$C$2:$C$3674,"kids")),"")</f>
        <v/>
      </c>
      <c r="N179" s="0" t="n">
        <f aca="false">IFERROR(IF(_xlfn.MAXIFS(Documents!$E$2:$E$3674,Documents!$A$2:$A$3674,$A179,Documents!$C$2:$C$3674,"villa_plans")=0,"",_xlfn.MAXIFS(Documents!$E$2:$E$3674,Documents!$A$2:$A$3674,$A179,Documents!$C$2:$C$3674,"villa_plans")),"")</f>
        <v>2019</v>
      </c>
      <c r="O179" s="0" t="str">
        <f aca="false">IFERROR(IF(_xlfn.MAXIFS(Documents!$E$2:$E$3674,Documents!$A$2:$A$3674,$A179,Documents!$C$2:$C$3674,"all_inclusive")=0,"",_xlfn.MAXIFS(Documents!$E$2:$E$3674,Documents!$A$2:$A$3674,$A179,Documents!$C$2:$C$3674,"all_inclusive")),"")</f>
        <v/>
      </c>
      <c r="P179" s="0" t="str">
        <f aca="false">IFERROR(IF(_xlfn.MAXIFS(Documents!$E$2:$E$3674,Documents!$A$2:$A$3674,$A179,Documents!$C$2:$C$3674,"sustainability")=0,"",_xlfn.MAXIFS(Documents!$E$2:$E$3674,Documents!$A$2:$A$3674,$A179,Documents!$C$2:$C$3674,"sustainability")),"")</f>
        <v/>
      </c>
      <c r="Q179" s="0" t="str">
        <f aca="false">IFERROR(IF(_xlfn.MAXIFS(Documents!$E$2:$E$3674,Documents!$A$2:$A$3674,$A179,Documents!$C$2:$C$3674,"calendar")=0,"",_xlfn.MAXIFS(Documents!$E$2:$E$3674,Documents!$A$2:$A$3674,$A179,Documents!$C$2:$C$3674,"calendar")),"")</f>
        <v/>
      </c>
      <c r="R179" s="0" t="str">
        <f aca="false">IFERROR(IF(_xlfn.MAXIFS(Documents!$E$2:$E$3674,Documents!$A$2:$A$3674,$A179,Documents!$C$2:$C$3674,"brochure")=0,"",_xlfn.MAXIFS(Documents!$E$2:$E$3674,Documents!$A$2:$A$3674,$A179,Documents!$C$2:$C$3674,"brochure")),"")</f>
        <v/>
      </c>
      <c r="S179" s="0" t="str">
        <f aca="false">IFERROR(IF(_xlfn.MAXIFS(Documents!$E$2:$E$3674,Documents!$A$2:$A$3674,$A179,Documents!$C$2:$C$3674,"press_kit")=0,"",_xlfn.MAXIFS(Documents!$E$2:$E$3674,Documents!$A$2:$A$3674,$A179,Documents!$C$2:$C$3674,"press_kit")),"")</f>
        <v/>
      </c>
      <c r="T179" s="0" t="n">
        <f aca="false">IFERROR(IF(_xlfn.MAXIFS(Documents!$E$2:$E$3674,Documents!$A$2:$A$3674,$A179,Documents!$C$2:$C$3674,"other")=0,"",_xlfn.MAXIFS(Documents!$E$2:$E$3674,Documents!$A$2:$A$3674,$A179,Documents!$C$2:$C$3674,"other")),"")</f>
        <v>2021</v>
      </c>
      <c r="U179" s="0" t="str">
        <f aca="false">IFERROR(IF(_xlfn.MAXIFS(Documents!$E$2:$E$3674,Documents!$A$2:$A$3674,$A179,Documents!$C$2:$C$3674,"obsolete")=0,"",_xlfn.MAXIFS(Documents!$E$2:$E$3674,Documents!$A$2:$A$3674,$A179,Documents!$C$2:$C$3674,"obsolete")),"")</f>
        <v/>
      </c>
      <c r="V179" s="0" t="n">
        <f aca="false">COUNTIFS(Documents!$A$2:$A$3674,$A179)</f>
        <v>14</v>
      </c>
      <c r="W179" s="0" t="n">
        <f aca="false">COUNTIFS(Documents!$A$2:$A$3674,$A179,Documents!$R$2:$R$3674,"current")</f>
        <v>1</v>
      </c>
      <c r="X179" s="0" t="str">
        <f aca="false">HYPERLINK("https://d1vp8nomjxwyf1.cloudfront.net/wp-content/uploads/sites/544/2022/10/27105422/Diamonds-Leisure-Beach-Golf-Resort-Fact-Sheet-2026.pdf","2026_Diamonds-Leisure-Beach-Golf-Resort-")</f>
        <v>2026_Diamonds-Leisure-Beach-Golf-Resort-</v>
      </c>
      <c r="Y179" s="0" t="s">
        <v>36</v>
      </c>
    </row>
    <row r="180" customFormat="false" ht="15" hidden="false" customHeight="false" outlineLevel="0" collapsed="false">
      <c r="A180" s="0" t="n">
        <v>179</v>
      </c>
      <c r="B180" s="0" t="s">
        <v>244</v>
      </c>
      <c r="C180" s="0" t="s">
        <v>32</v>
      </c>
      <c r="D180" s="0" t="n">
        <f aca="false">IFERROR(IF(_xlfn.MAXIFS(Documents!$E$2:$E$3674,Documents!$A$2:$A$3674,$A180,Documents!$C$2:$C$3674,"factsheet")=0,"",_xlfn.MAXIFS(Documents!$E$2:$E$3674,Documents!$A$2:$A$3674,$A180,Documents!$C$2:$C$3674,"factsheet")),"")</f>
        <v>2026</v>
      </c>
      <c r="E180" s="0" t="n">
        <f aca="false">IFERROR(IF(_xlfn.MAXIFS(Documents!$E$2:$E$3674,Documents!$A$2:$A$3674,$A180,Documents!$C$2:$C$3674,"wedding")=0,"",_xlfn.MAXIFS(Documents!$E$2:$E$3674,Documents!$A$2:$A$3674,$A180,Documents!$C$2:$C$3674,"wedding")),"")</f>
        <v>2025</v>
      </c>
      <c r="F180" s="0" t="str">
        <f aca="false">IFERROR(IF(_xlfn.MAXIFS(Documents!$E$2:$E$3674,Documents!$A$2:$A$3674,$A180,Documents!$C$2:$C$3674,"events")=0,"",_xlfn.MAXIFS(Documents!$E$2:$E$3674,Documents!$A$2:$A$3674,$A180,Documents!$C$2:$C$3674,"events")),"")</f>
        <v/>
      </c>
      <c r="G180" s="0" t="n">
        <f aca="false">IFERROR(IF(_xlfn.MAXIFS(Documents!$E$2:$E$3674,Documents!$A$2:$A$3674,$A180,Documents!$C$2:$C$3674,"map")=0,"",_xlfn.MAXIFS(Documents!$E$2:$E$3674,Documents!$A$2:$A$3674,$A180,Documents!$C$2:$C$3674,"map")),"")</f>
        <v>2025</v>
      </c>
      <c r="H180" s="0" t="str">
        <f aca="false">IFERROR(IF(_xlfn.MAXIFS(Documents!$E$2:$E$3674,Documents!$A$2:$A$3674,$A180,Documents!$C$2:$C$3674,"dive_map")=0,"",_xlfn.MAXIFS(Documents!$E$2:$E$3674,Documents!$A$2:$A$3674,$A180,Documents!$C$2:$C$3674,"dive_map")),"")</f>
        <v/>
      </c>
      <c r="I180" s="0" t="str">
        <f aca="false">IFERROR(IF(_xlfn.MAXIFS(Documents!$E$2:$E$3674,Documents!$A$2:$A$3674,$A180,Documents!$C$2:$C$3674,"spa_menu")=0,"",_xlfn.MAXIFS(Documents!$E$2:$E$3674,Documents!$A$2:$A$3674,$A180,Documents!$C$2:$C$3674,"spa_menu")),"")</f>
        <v/>
      </c>
      <c r="J180" s="0" t="n">
        <f aca="false">IFERROR(IF(_xlfn.MAXIFS(Documents!$E$2:$E$3674,Documents!$A$2:$A$3674,$A180,Documents!$C$2:$C$3674,"dining_menu")=0,"",_xlfn.MAXIFS(Documents!$E$2:$E$3674,Documents!$A$2:$A$3674,$A180,Documents!$C$2:$C$3674,"dining_menu")),"")</f>
        <v>2023</v>
      </c>
      <c r="K180" s="0" t="str">
        <f aca="false">IFERROR(IF(_xlfn.MAXIFS(Documents!$E$2:$E$3674,Documents!$A$2:$A$3674,$A180,Documents!$C$2:$C$3674,"dive_prices")=0,"",_xlfn.MAXIFS(Documents!$E$2:$E$3674,Documents!$A$2:$A$3674,$A180,Documents!$C$2:$C$3674,"dive_prices")),"")</f>
        <v/>
      </c>
      <c r="L180" s="0" t="str">
        <f aca="false">IFERROR(IF(_xlfn.MAXIFS(Documents!$E$2:$E$3674,Documents!$A$2:$A$3674,$A180,Documents!$C$2:$C$3674,"excursions")=0,"",_xlfn.MAXIFS(Documents!$E$2:$E$3674,Documents!$A$2:$A$3674,$A180,Documents!$C$2:$C$3674,"excursions")),"")</f>
        <v/>
      </c>
      <c r="M180" s="0" t="str">
        <f aca="false">IFERROR(IF(_xlfn.MAXIFS(Documents!$E$2:$E$3674,Documents!$A$2:$A$3674,$A180,Documents!$C$2:$C$3674,"kids")=0,"",_xlfn.MAXIFS(Documents!$E$2:$E$3674,Documents!$A$2:$A$3674,$A180,Documents!$C$2:$C$3674,"kids")),"")</f>
        <v/>
      </c>
      <c r="N180" s="0" t="str">
        <f aca="false">IFERROR(IF(_xlfn.MAXIFS(Documents!$E$2:$E$3674,Documents!$A$2:$A$3674,$A180,Documents!$C$2:$C$3674,"villa_plans")=0,"",_xlfn.MAXIFS(Documents!$E$2:$E$3674,Documents!$A$2:$A$3674,$A180,Documents!$C$2:$C$3674,"villa_plans")),"")</f>
        <v/>
      </c>
      <c r="O180" s="0" t="n">
        <f aca="false">IFERROR(IF(_xlfn.MAXIFS(Documents!$E$2:$E$3674,Documents!$A$2:$A$3674,$A180,Documents!$C$2:$C$3674,"all_inclusive")=0,"",_xlfn.MAXIFS(Documents!$E$2:$E$3674,Documents!$A$2:$A$3674,$A180,Documents!$C$2:$C$3674,"all_inclusive")),"")</f>
        <v>2026</v>
      </c>
      <c r="P180" s="0" t="str">
        <f aca="false">IFERROR(IF(_xlfn.MAXIFS(Documents!$E$2:$E$3674,Documents!$A$2:$A$3674,$A180,Documents!$C$2:$C$3674,"sustainability")=0,"",_xlfn.MAXIFS(Documents!$E$2:$E$3674,Documents!$A$2:$A$3674,$A180,Documents!$C$2:$C$3674,"sustainability")),"")</f>
        <v/>
      </c>
      <c r="Q180" s="0" t="str">
        <f aca="false">IFERROR(IF(_xlfn.MAXIFS(Documents!$E$2:$E$3674,Documents!$A$2:$A$3674,$A180,Documents!$C$2:$C$3674,"calendar")=0,"",_xlfn.MAXIFS(Documents!$E$2:$E$3674,Documents!$A$2:$A$3674,$A180,Documents!$C$2:$C$3674,"calendar")),"")</f>
        <v/>
      </c>
      <c r="R180" s="0" t="str">
        <f aca="false">IFERROR(IF(_xlfn.MAXIFS(Documents!$E$2:$E$3674,Documents!$A$2:$A$3674,$A180,Documents!$C$2:$C$3674,"brochure")=0,"",_xlfn.MAXIFS(Documents!$E$2:$E$3674,Documents!$A$2:$A$3674,$A180,Documents!$C$2:$C$3674,"brochure")),"")</f>
        <v/>
      </c>
      <c r="S180" s="0" t="str">
        <f aca="false">IFERROR(IF(_xlfn.MAXIFS(Documents!$E$2:$E$3674,Documents!$A$2:$A$3674,$A180,Documents!$C$2:$C$3674,"press_kit")=0,"",_xlfn.MAXIFS(Documents!$E$2:$E$3674,Documents!$A$2:$A$3674,$A180,Documents!$C$2:$C$3674,"press_kit")),"")</f>
        <v/>
      </c>
      <c r="T180" s="0" t="str">
        <f aca="false">IFERROR(IF(_xlfn.MAXIFS(Documents!$E$2:$E$3674,Documents!$A$2:$A$3674,$A180,Documents!$C$2:$C$3674,"other")=0,"",_xlfn.MAXIFS(Documents!$E$2:$E$3674,Documents!$A$2:$A$3674,$A180,Documents!$C$2:$C$3674,"other")),"")</f>
        <v/>
      </c>
      <c r="U180" s="0" t="str">
        <f aca="false">IFERROR(IF(_xlfn.MAXIFS(Documents!$E$2:$E$3674,Documents!$A$2:$A$3674,$A180,Documents!$C$2:$C$3674,"obsolete")=0,"",_xlfn.MAXIFS(Documents!$E$2:$E$3674,Documents!$A$2:$A$3674,$A180,Documents!$C$2:$C$3674,"obsolete")),"")</f>
        <v/>
      </c>
      <c r="V180" s="0" t="n">
        <f aca="false">COUNTIFS(Documents!$A$2:$A$3674,$A180)</f>
        <v>7</v>
      </c>
      <c r="W180" s="0" t="n">
        <f aca="false">COUNTIFS(Documents!$A$2:$A$3674,$A180,Documents!$R$2:$R$3674,"current")</f>
        <v>5</v>
      </c>
      <c r="X180" s="0" t="str">
        <f aca="false">HYPERLINK("https://www.sunsiyam.com/media/ofahluyo/factsheet-siyam-world-2026.pdf","2026_factsheet-siyam-world-2026.pdf")</f>
        <v>2026_factsheet-siyam-world-2026.pdf</v>
      </c>
      <c r="Y180" s="0" t="s">
        <v>34</v>
      </c>
    </row>
    <row r="181" customFormat="false" ht="15" hidden="false" customHeight="false" outlineLevel="0" collapsed="false">
      <c r="A181" s="0" t="n">
        <v>180</v>
      </c>
      <c r="B181" s="0" t="s">
        <v>245</v>
      </c>
      <c r="C181" s="0" t="s">
        <v>39</v>
      </c>
      <c r="D181" s="0" t="n">
        <f aca="false">IFERROR(IF(_xlfn.MAXIFS(Documents!$E$2:$E$3674,Documents!$A$2:$A$3674,$A181,Documents!$C$2:$C$3674,"factsheet")=0,"",_xlfn.MAXIFS(Documents!$E$2:$E$3674,Documents!$A$2:$A$3674,$A181,Documents!$C$2:$C$3674,"factsheet")),"")</f>
        <v>2025</v>
      </c>
      <c r="E181" s="0" t="str">
        <f aca="false">IFERROR(IF(_xlfn.MAXIFS(Documents!$E$2:$E$3674,Documents!$A$2:$A$3674,$A181,Documents!$C$2:$C$3674,"wedding")=0,"",_xlfn.MAXIFS(Documents!$E$2:$E$3674,Documents!$A$2:$A$3674,$A181,Documents!$C$2:$C$3674,"wedding")),"")</f>
        <v/>
      </c>
      <c r="F181" s="0" t="str">
        <f aca="false">IFERROR(IF(_xlfn.MAXIFS(Documents!$E$2:$E$3674,Documents!$A$2:$A$3674,$A181,Documents!$C$2:$C$3674,"events")=0,"",_xlfn.MAXIFS(Documents!$E$2:$E$3674,Documents!$A$2:$A$3674,$A181,Documents!$C$2:$C$3674,"events")),"")</f>
        <v/>
      </c>
      <c r="G181" s="0" t="n">
        <f aca="false">IFERROR(IF(_xlfn.MAXIFS(Documents!$E$2:$E$3674,Documents!$A$2:$A$3674,$A181,Documents!$C$2:$C$3674,"map")=0,"",_xlfn.MAXIFS(Documents!$E$2:$E$3674,Documents!$A$2:$A$3674,$A181,Documents!$C$2:$C$3674,"map")),"")</f>
        <v>2019</v>
      </c>
      <c r="H181" s="0" t="str">
        <f aca="false">IFERROR(IF(_xlfn.MAXIFS(Documents!$E$2:$E$3674,Documents!$A$2:$A$3674,$A181,Documents!$C$2:$C$3674,"dive_map")=0,"",_xlfn.MAXIFS(Documents!$E$2:$E$3674,Documents!$A$2:$A$3674,$A181,Documents!$C$2:$C$3674,"dive_map")),"")</f>
        <v/>
      </c>
      <c r="I181" s="0" t="str">
        <f aca="false">IFERROR(IF(_xlfn.MAXIFS(Documents!$E$2:$E$3674,Documents!$A$2:$A$3674,$A181,Documents!$C$2:$C$3674,"spa_menu")=0,"",_xlfn.MAXIFS(Documents!$E$2:$E$3674,Documents!$A$2:$A$3674,$A181,Documents!$C$2:$C$3674,"spa_menu")),"")</f>
        <v/>
      </c>
      <c r="J181" s="0" t="str">
        <f aca="false">IFERROR(IF(_xlfn.MAXIFS(Documents!$E$2:$E$3674,Documents!$A$2:$A$3674,$A181,Documents!$C$2:$C$3674,"dining_menu")=0,"",_xlfn.MAXIFS(Documents!$E$2:$E$3674,Documents!$A$2:$A$3674,$A181,Documents!$C$2:$C$3674,"dining_menu")),"")</f>
        <v/>
      </c>
      <c r="K181" s="0" t="str">
        <f aca="false">IFERROR(IF(_xlfn.MAXIFS(Documents!$E$2:$E$3674,Documents!$A$2:$A$3674,$A181,Documents!$C$2:$C$3674,"dive_prices")=0,"",_xlfn.MAXIFS(Documents!$E$2:$E$3674,Documents!$A$2:$A$3674,$A181,Documents!$C$2:$C$3674,"dive_prices")),"")</f>
        <v/>
      </c>
      <c r="L181" s="0" t="str">
        <f aca="false">IFERROR(IF(_xlfn.MAXIFS(Documents!$E$2:$E$3674,Documents!$A$2:$A$3674,$A181,Documents!$C$2:$C$3674,"excursions")=0,"",_xlfn.MAXIFS(Documents!$E$2:$E$3674,Documents!$A$2:$A$3674,$A181,Documents!$C$2:$C$3674,"excursions")),"")</f>
        <v/>
      </c>
      <c r="M181" s="0" t="str">
        <f aca="false">IFERROR(IF(_xlfn.MAXIFS(Documents!$E$2:$E$3674,Documents!$A$2:$A$3674,$A181,Documents!$C$2:$C$3674,"kids")=0,"",_xlfn.MAXIFS(Documents!$E$2:$E$3674,Documents!$A$2:$A$3674,$A181,Documents!$C$2:$C$3674,"kids")),"")</f>
        <v/>
      </c>
      <c r="N181" s="0" t="str">
        <f aca="false">IFERROR(IF(_xlfn.MAXIFS(Documents!$E$2:$E$3674,Documents!$A$2:$A$3674,$A181,Documents!$C$2:$C$3674,"villa_plans")=0,"",_xlfn.MAXIFS(Documents!$E$2:$E$3674,Documents!$A$2:$A$3674,$A181,Documents!$C$2:$C$3674,"villa_plans")),"")</f>
        <v/>
      </c>
      <c r="O181" s="0" t="str">
        <f aca="false">IFERROR(IF(_xlfn.MAXIFS(Documents!$E$2:$E$3674,Documents!$A$2:$A$3674,$A181,Documents!$C$2:$C$3674,"all_inclusive")=0,"",_xlfn.MAXIFS(Documents!$E$2:$E$3674,Documents!$A$2:$A$3674,$A181,Documents!$C$2:$C$3674,"all_inclusive")),"")</f>
        <v/>
      </c>
      <c r="P181" s="0" t="str">
        <f aca="false">IFERROR(IF(_xlfn.MAXIFS(Documents!$E$2:$E$3674,Documents!$A$2:$A$3674,$A181,Documents!$C$2:$C$3674,"sustainability")=0,"",_xlfn.MAXIFS(Documents!$E$2:$E$3674,Documents!$A$2:$A$3674,$A181,Documents!$C$2:$C$3674,"sustainability")),"")</f>
        <v/>
      </c>
      <c r="Q181" s="0" t="n">
        <f aca="false">IFERROR(IF(_xlfn.MAXIFS(Documents!$E$2:$E$3674,Documents!$A$2:$A$3674,$A181,Documents!$C$2:$C$3674,"calendar")=0,"",_xlfn.MAXIFS(Documents!$E$2:$E$3674,Documents!$A$2:$A$3674,$A181,Documents!$C$2:$C$3674,"calendar")),"")</f>
        <v>2027</v>
      </c>
      <c r="R181" s="0" t="str">
        <f aca="false">IFERROR(IF(_xlfn.MAXIFS(Documents!$E$2:$E$3674,Documents!$A$2:$A$3674,$A181,Documents!$C$2:$C$3674,"brochure")=0,"",_xlfn.MAXIFS(Documents!$E$2:$E$3674,Documents!$A$2:$A$3674,$A181,Documents!$C$2:$C$3674,"brochure")),"")</f>
        <v/>
      </c>
      <c r="S181" s="0" t="str">
        <f aca="false">IFERROR(IF(_xlfn.MAXIFS(Documents!$E$2:$E$3674,Documents!$A$2:$A$3674,$A181,Documents!$C$2:$C$3674,"press_kit")=0,"",_xlfn.MAXIFS(Documents!$E$2:$E$3674,Documents!$A$2:$A$3674,$A181,Documents!$C$2:$C$3674,"press_kit")),"")</f>
        <v/>
      </c>
      <c r="T181" s="0" t="str">
        <f aca="false">IFERROR(IF(_xlfn.MAXIFS(Documents!$E$2:$E$3674,Documents!$A$2:$A$3674,$A181,Documents!$C$2:$C$3674,"other")=0,"",_xlfn.MAXIFS(Documents!$E$2:$E$3674,Documents!$A$2:$A$3674,$A181,Documents!$C$2:$C$3674,"other")),"")</f>
        <v/>
      </c>
      <c r="U181" s="0" t="str">
        <f aca="false">IFERROR(IF(_xlfn.MAXIFS(Documents!$E$2:$E$3674,Documents!$A$2:$A$3674,$A181,Documents!$C$2:$C$3674,"obsolete")=0,"",_xlfn.MAXIFS(Documents!$E$2:$E$3674,Documents!$A$2:$A$3674,$A181,Documents!$C$2:$C$3674,"obsolete")),"")</f>
        <v/>
      </c>
      <c r="V181" s="0" t="n">
        <f aca="false">COUNTIFS(Documents!$A$2:$A$3674,$A181)</f>
        <v>4</v>
      </c>
      <c r="W181" s="0" t="n">
        <f aca="false">COUNTIFS(Documents!$A$2:$A$3674,$A181,Documents!$R$2:$R$3674,"current")</f>
        <v>3</v>
      </c>
      <c r="X181" s="0" t="str">
        <f aca="false">HYPERLINK("https://www.neoscapesmaldives.com/wp-content/uploads/LUX_-South-Ari-Atoll-Factsheet-ENG.pdf","2025_LUX_-South-Ari-Atoll-Factsheet-ENG.")</f>
        <v>2025_LUX_-South-Ari-Atoll-Factsheet-ENG.</v>
      </c>
      <c r="Y181" s="0" t="s">
        <v>36</v>
      </c>
    </row>
    <row r="182" customFormat="false" ht="15" hidden="false" customHeight="false" outlineLevel="0" collapsed="false">
      <c r="A182" s="0" t="n">
        <v>181</v>
      </c>
      <c r="B182" s="0" t="s">
        <v>246</v>
      </c>
      <c r="C182" s="0" t="s">
        <v>39</v>
      </c>
      <c r="D182" s="0" t="str">
        <f aca="false">IFERROR(IF(_xlfn.MAXIFS(Documents!$E$2:$E$3674,Documents!$A$2:$A$3674,$A182,Documents!$C$2:$C$3674,"factsheet")=0,"",_xlfn.MAXIFS(Documents!$E$2:$E$3674,Documents!$A$2:$A$3674,$A182,Documents!$C$2:$C$3674,"factsheet")),"")</f>
        <v/>
      </c>
      <c r="E182" s="0" t="str">
        <f aca="false">IFERROR(IF(_xlfn.MAXIFS(Documents!$E$2:$E$3674,Documents!$A$2:$A$3674,$A182,Documents!$C$2:$C$3674,"wedding")=0,"",_xlfn.MAXIFS(Documents!$E$2:$E$3674,Documents!$A$2:$A$3674,$A182,Documents!$C$2:$C$3674,"wedding")),"")</f>
        <v/>
      </c>
      <c r="F182" s="0" t="str">
        <f aca="false">IFERROR(IF(_xlfn.MAXIFS(Documents!$E$2:$E$3674,Documents!$A$2:$A$3674,$A182,Documents!$C$2:$C$3674,"events")=0,"",_xlfn.MAXIFS(Documents!$E$2:$E$3674,Documents!$A$2:$A$3674,$A182,Documents!$C$2:$C$3674,"events")),"")</f>
        <v/>
      </c>
      <c r="G182" s="0" t="str">
        <f aca="false">IFERROR(IF(_xlfn.MAXIFS(Documents!$E$2:$E$3674,Documents!$A$2:$A$3674,$A182,Documents!$C$2:$C$3674,"map")=0,"",_xlfn.MAXIFS(Documents!$E$2:$E$3674,Documents!$A$2:$A$3674,$A182,Documents!$C$2:$C$3674,"map")),"")</f>
        <v/>
      </c>
      <c r="H182" s="0" t="str">
        <f aca="false">IFERROR(IF(_xlfn.MAXIFS(Documents!$E$2:$E$3674,Documents!$A$2:$A$3674,$A182,Documents!$C$2:$C$3674,"dive_map")=0,"",_xlfn.MAXIFS(Documents!$E$2:$E$3674,Documents!$A$2:$A$3674,$A182,Documents!$C$2:$C$3674,"dive_map")),"")</f>
        <v/>
      </c>
      <c r="I182" s="0" t="str">
        <f aca="false">IFERROR(IF(_xlfn.MAXIFS(Documents!$E$2:$E$3674,Documents!$A$2:$A$3674,$A182,Documents!$C$2:$C$3674,"spa_menu")=0,"",_xlfn.MAXIFS(Documents!$E$2:$E$3674,Documents!$A$2:$A$3674,$A182,Documents!$C$2:$C$3674,"spa_menu")),"")</f>
        <v/>
      </c>
      <c r="J182" s="0" t="str">
        <f aca="false">IFERROR(IF(_xlfn.MAXIFS(Documents!$E$2:$E$3674,Documents!$A$2:$A$3674,$A182,Documents!$C$2:$C$3674,"dining_menu")=0,"",_xlfn.MAXIFS(Documents!$E$2:$E$3674,Documents!$A$2:$A$3674,$A182,Documents!$C$2:$C$3674,"dining_menu")),"")</f>
        <v/>
      </c>
      <c r="K182" s="0" t="str">
        <f aca="false">IFERROR(IF(_xlfn.MAXIFS(Documents!$E$2:$E$3674,Documents!$A$2:$A$3674,$A182,Documents!$C$2:$C$3674,"dive_prices")=0,"",_xlfn.MAXIFS(Documents!$E$2:$E$3674,Documents!$A$2:$A$3674,$A182,Documents!$C$2:$C$3674,"dive_prices")),"")</f>
        <v/>
      </c>
      <c r="L182" s="0" t="str">
        <f aca="false">IFERROR(IF(_xlfn.MAXIFS(Documents!$E$2:$E$3674,Documents!$A$2:$A$3674,$A182,Documents!$C$2:$C$3674,"excursions")=0,"",_xlfn.MAXIFS(Documents!$E$2:$E$3674,Documents!$A$2:$A$3674,$A182,Documents!$C$2:$C$3674,"excursions")),"")</f>
        <v/>
      </c>
      <c r="M182" s="0" t="str">
        <f aca="false">IFERROR(IF(_xlfn.MAXIFS(Documents!$E$2:$E$3674,Documents!$A$2:$A$3674,$A182,Documents!$C$2:$C$3674,"kids")=0,"",_xlfn.MAXIFS(Documents!$E$2:$E$3674,Documents!$A$2:$A$3674,$A182,Documents!$C$2:$C$3674,"kids")),"")</f>
        <v/>
      </c>
      <c r="N182" s="0" t="str">
        <f aca="false">IFERROR(IF(_xlfn.MAXIFS(Documents!$E$2:$E$3674,Documents!$A$2:$A$3674,$A182,Documents!$C$2:$C$3674,"villa_plans")=0,"",_xlfn.MAXIFS(Documents!$E$2:$E$3674,Documents!$A$2:$A$3674,$A182,Documents!$C$2:$C$3674,"villa_plans")),"")</f>
        <v/>
      </c>
      <c r="O182" s="0" t="str">
        <f aca="false">IFERROR(IF(_xlfn.MAXIFS(Documents!$E$2:$E$3674,Documents!$A$2:$A$3674,$A182,Documents!$C$2:$C$3674,"all_inclusive")=0,"",_xlfn.MAXIFS(Documents!$E$2:$E$3674,Documents!$A$2:$A$3674,$A182,Documents!$C$2:$C$3674,"all_inclusive")),"")</f>
        <v/>
      </c>
      <c r="P182" s="0" t="str">
        <f aca="false">IFERROR(IF(_xlfn.MAXIFS(Documents!$E$2:$E$3674,Documents!$A$2:$A$3674,$A182,Documents!$C$2:$C$3674,"sustainability")=0,"",_xlfn.MAXIFS(Documents!$E$2:$E$3674,Documents!$A$2:$A$3674,$A182,Documents!$C$2:$C$3674,"sustainability")),"")</f>
        <v/>
      </c>
      <c r="Q182" s="0" t="str">
        <f aca="false">IFERROR(IF(_xlfn.MAXIFS(Documents!$E$2:$E$3674,Documents!$A$2:$A$3674,$A182,Documents!$C$2:$C$3674,"calendar")=0,"",_xlfn.MAXIFS(Documents!$E$2:$E$3674,Documents!$A$2:$A$3674,$A182,Documents!$C$2:$C$3674,"calendar")),"")</f>
        <v/>
      </c>
      <c r="R182" s="0" t="str">
        <f aca="false">IFERROR(IF(_xlfn.MAXIFS(Documents!$E$2:$E$3674,Documents!$A$2:$A$3674,$A182,Documents!$C$2:$C$3674,"brochure")=0,"",_xlfn.MAXIFS(Documents!$E$2:$E$3674,Documents!$A$2:$A$3674,$A182,Documents!$C$2:$C$3674,"brochure")),"")</f>
        <v/>
      </c>
      <c r="S182" s="0" t="str">
        <f aca="false">IFERROR(IF(_xlfn.MAXIFS(Documents!$E$2:$E$3674,Documents!$A$2:$A$3674,$A182,Documents!$C$2:$C$3674,"press_kit")=0,"",_xlfn.MAXIFS(Documents!$E$2:$E$3674,Documents!$A$2:$A$3674,$A182,Documents!$C$2:$C$3674,"press_kit")),"")</f>
        <v/>
      </c>
      <c r="T182" s="0" t="str">
        <f aca="false">IFERROR(IF(_xlfn.MAXIFS(Documents!$E$2:$E$3674,Documents!$A$2:$A$3674,$A182,Documents!$C$2:$C$3674,"other")=0,"",_xlfn.MAXIFS(Documents!$E$2:$E$3674,Documents!$A$2:$A$3674,$A182,Documents!$C$2:$C$3674,"other")),"")</f>
        <v/>
      </c>
      <c r="U182" s="0" t="str">
        <f aca="false">IFERROR(IF(_xlfn.MAXIFS(Documents!$E$2:$E$3674,Documents!$A$2:$A$3674,$A182,Documents!$C$2:$C$3674,"obsolete")=0,"",_xlfn.MAXIFS(Documents!$E$2:$E$3674,Documents!$A$2:$A$3674,$A182,Documents!$C$2:$C$3674,"obsolete")),"")</f>
        <v/>
      </c>
      <c r="V182" s="0" t="n">
        <f aca="false">COUNTIFS(Documents!$A$2:$A$3674,$A182)</f>
        <v>0</v>
      </c>
      <c r="W182" s="0" t="n">
        <f aca="false">COUNTIFS(Documents!$A$2:$A$3674,$A182,Documents!$R$2:$R$3674,"current")</f>
        <v>0</v>
      </c>
      <c r="Y182" s="0" t="s">
        <v>28</v>
      </c>
    </row>
    <row r="183" customFormat="false" ht="15" hidden="false" customHeight="false" outlineLevel="0" collapsed="false">
      <c r="A183" s="0" t="n">
        <v>182</v>
      </c>
      <c r="B183" s="0" t="s">
        <v>247</v>
      </c>
      <c r="C183" s="0" t="s">
        <v>32</v>
      </c>
      <c r="D183" s="0" t="n">
        <f aca="false">IFERROR(IF(_xlfn.MAXIFS(Documents!$E$2:$E$3674,Documents!$A$2:$A$3674,$A183,Documents!$C$2:$C$3674,"factsheet")=0,"",_xlfn.MAXIFS(Documents!$E$2:$E$3674,Documents!$A$2:$A$3674,$A183,Documents!$C$2:$C$3674,"factsheet")),"")</f>
        <v>2025</v>
      </c>
      <c r="E183" s="0" t="str">
        <f aca="false">IFERROR(IF(_xlfn.MAXIFS(Documents!$E$2:$E$3674,Documents!$A$2:$A$3674,$A183,Documents!$C$2:$C$3674,"wedding")=0,"",_xlfn.MAXIFS(Documents!$E$2:$E$3674,Documents!$A$2:$A$3674,$A183,Documents!$C$2:$C$3674,"wedding")),"")</f>
        <v/>
      </c>
      <c r="F183" s="0" t="str">
        <f aca="false">IFERROR(IF(_xlfn.MAXIFS(Documents!$E$2:$E$3674,Documents!$A$2:$A$3674,$A183,Documents!$C$2:$C$3674,"events")=0,"",_xlfn.MAXIFS(Documents!$E$2:$E$3674,Documents!$A$2:$A$3674,$A183,Documents!$C$2:$C$3674,"events")),"")</f>
        <v/>
      </c>
      <c r="G183" s="0" t="str">
        <f aca="false">IFERROR(IF(_xlfn.MAXIFS(Documents!$E$2:$E$3674,Documents!$A$2:$A$3674,$A183,Documents!$C$2:$C$3674,"map")=0,"",_xlfn.MAXIFS(Documents!$E$2:$E$3674,Documents!$A$2:$A$3674,$A183,Documents!$C$2:$C$3674,"map")),"")</f>
        <v/>
      </c>
      <c r="H183" s="0" t="str">
        <f aca="false">IFERROR(IF(_xlfn.MAXIFS(Documents!$E$2:$E$3674,Documents!$A$2:$A$3674,$A183,Documents!$C$2:$C$3674,"dive_map")=0,"",_xlfn.MAXIFS(Documents!$E$2:$E$3674,Documents!$A$2:$A$3674,$A183,Documents!$C$2:$C$3674,"dive_map")),"")</f>
        <v/>
      </c>
      <c r="I183" s="0" t="str">
        <f aca="false">IFERROR(IF(_xlfn.MAXIFS(Documents!$E$2:$E$3674,Documents!$A$2:$A$3674,$A183,Documents!$C$2:$C$3674,"spa_menu")=0,"",_xlfn.MAXIFS(Documents!$E$2:$E$3674,Documents!$A$2:$A$3674,$A183,Documents!$C$2:$C$3674,"spa_menu")),"")</f>
        <v/>
      </c>
      <c r="J183" s="0" t="str">
        <f aca="false">IFERROR(IF(_xlfn.MAXIFS(Documents!$E$2:$E$3674,Documents!$A$2:$A$3674,$A183,Documents!$C$2:$C$3674,"dining_menu")=0,"",_xlfn.MAXIFS(Documents!$E$2:$E$3674,Documents!$A$2:$A$3674,$A183,Documents!$C$2:$C$3674,"dining_menu")),"")</f>
        <v/>
      </c>
      <c r="K183" s="0" t="str">
        <f aca="false">IFERROR(IF(_xlfn.MAXIFS(Documents!$E$2:$E$3674,Documents!$A$2:$A$3674,$A183,Documents!$C$2:$C$3674,"dive_prices")=0,"",_xlfn.MAXIFS(Documents!$E$2:$E$3674,Documents!$A$2:$A$3674,$A183,Documents!$C$2:$C$3674,"dive_prices")),"")</f>
        <v/>
      </c>
      <c r="L183" s="0" t="str">
        <f aca="false">IFERROR(IF(_xlfn.MAXIFS(Documents!$E$2:$E$3674,Documents!$A$2:$A$3674,$A183,Documents!$C$2:$C$3674,"excursions")=0,"",_xlfn.MAXIFS(Documents!$E$2:$E$3674,Documents!$A$2:$A$3674,$A183,Documents!$C$2:$C$3674,"excursions")),"")</f>
        <v/>
      </c>
      <c r="M183" s="0" t="str">
        <f aca="false">IFERROR(IF(_xlfn.MAXIFS(Documents!$E$2:$E$3674,Documents!$A$2:$A$3674,$A183,Documents!$C$2:$C$3674,"kids")=0,"",_xlfn.MAXIFS(Documents!$E$2:$E$3674,Documents!$A$2:$A$3674,$A183,Documents!$C$2:$C$3674,"kids")),"")</f>
        <v/>
      </c>
      <c r="N183" s="0" t="str">
        <f aca="false">IFERROR(IF(_xlfn.MAXIFS(Documents!$E$2:$E$3674,Documents!$A$2:$A$3674,$A183,Documents!$C$2:$C$3674,"villa_plans")=0,"",_xlfn.MAXIFS(Documents!$E$2:$E$3674,Documents!$A$2:$A$3674,$A183,Documents!$C$2:$C$3674,"villa_plans")),"")</f>
        <v/>
      </c>
      <c r="O183" s="0" t="str">
        <f aca="false">IFERROR(IF(_xlfn.MAXIFS(Documents!$E$2:$E$3674,Documents!$A$2:$A$3674,$A183,Documents!$C$2:$C$3674,"all_inclusive")=0,"",_xlfn.MAXIFS(Documents!$E$2:$E$3674,Documents!$A$2:$A$3674,$A183,Documents!$C$2:$C$3674,"all_inclusive")),"")</f>
        <v/>
      </c>
      <c r="P183" s="0" t="str">
        <f aca="false">IFERROR(IF(_xlfn.MAXIFS(Documents!$E$2:$E$3674,Documents!$A$2:$A$3674,$A183,Documents!$C$2:$C$3674,"sustainability")=0,"",_xlfn.MAXIFS(Documents!$E$2:$E$3674,Documents!$A$2:$A$3674,$A183,Documents!$C$2:$C$3674,"sustainability")),"")</f>
        <v/>
      </c>
      <c r="Q183" s="0" t="str">
        <f aca="false">IFERROR(IF(_xlfn.MAXIFS(Documents!$E$2:$E$3674,Documents!$A$2:$A$3674,$A183,Documents!$C$2:$C$3674,"calendar")=0,"",_xlfn.MAXIFS(Documents!$E$2:$E$3674,Documents!$A$2:$A$3674,$A183,Documents!$C$2:$C$3674,"calendar")),"")</f>
        <v/>
      </c>
      <c r="R183" s="0" t="str">
        <f aca="false">IFERROR(IF(_xlfn.MAXIFS(Documents!$E$2:$E$3674,Documents!$A$2:$A$3674,$A183,Documents!$C$2:$C$3674,"brochure")=0,"",_xlfn.MAXIFS(Documents!$E$2:$E$3674,Documents!$A$2:$A$3674,$A183,Documents!$C$2:$C$3674,"brochure")),"")</f>
        <v/>
      </c>
      <c r="S183" s="0" t="str">
        <f aca="false">IFERROR(IF(_xlfn.MAXIFS(Documents!$E$2:$E$3674,Documents!$A$2:$A$3674,$A183,Documents!$C$2:$C$3674,"press_kit")=0,"",_xlfn.MAXIFS(Documents!$E$2:$E$3674,Documents!$A$2:$A$3674,$A183,Documents!$C$2:$C$3674,"press_kit")),"")</f>
        <v/>
      </c>
      <c r="T183" s="0" t="str">
        <f aca="false">IFERROR(IF(_xlfn.MAXIFS(Documents!$E$2:$E$3674,Documents!$A$2:$A$3674,$A183,Documents!$C$2:$C$3674,"other")=0,"",_xlfn.MAXIFS(Documents!$E$2:$E$3674,Documents!$A$2:$A$3674,$A183,Documents!$C$2:$C$3674,"other")),"")</f>
        <v/>
      </c>
      <c r="U183" s="0" t="str">
        <f aca="false">IFERROR(IF(_xlfn.MAXIFS(Documents!$E$2:$E$3674,Documents!$A$2:$A$3674,$A183,Documents!$C$2:$C$3674,"obsolete")=0,"",_xlfn.MAXIFS(Documents!$E$2:$E$3674,Documents!$A$2:$A$3674,$A183,Documents!$C$2:$C$3674,"obsolete")),"")</f>
        <v/>
      </c>
      <c r="V183" s="0" t="n">
        <f aca="false">COUNTIFS(Documents!$A$2:$A$3674,$A183)</f>
        <v>2</v>
      </c>
      <c r="W183" s="0" t="n">
        <f aca="false">COUNTIFS(Documents!$A$2:$A$3674,$A183,Documents!$R$2:$R$3674,"current")</f>
        <v>2</v>
      </c>
      <c r="X183" s="0" t="str">
        <f aca="false">HYPERLINK("https://www.neoscapesmaldives.com/wp-content/uploads/Kuredhivaru-Resort-And-Spa-Factsheet-ENG.pdf","2025_Kuredhivaru-Resort-And-Spa-Factshee")</f>
        <v>2025_Kuredhivaru-Resort-And-Spa-Factshee</v>
      </c>
      <c r="Y183" s="0"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6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46"/>
    <col collapsed="false" customWidth="true" hidden="false" outlineLevel="0" max="3" min="3" style="0" width="16"/>
    <col collapsed="false" customWidth="true" hidden="false" outlineLevel="0" max="4" min="4" style="0" width="50"/>
    <col collapsed="false" customWidth="true" hidden="false" outlineLevel="0" max="5" min="5" style="0" width="14"/>
    <col collapsed="false" customWidth="true" hidden="false" outlineLevel="0" max="6" min="6" style="0" width="12"/>
    <col collapsed="false" customWidth="true" hidden="false" outlineLevel="0" max="7" min="7" style="0" width="10"/>
    <col collapsed="false" customWidth="true" hidden="false" outlineLevel="0" max="8" min="8" style="0" width="8"/>
    <col collapsed="false" customWidth="true" hidden="false" outlineLevel="0" max="9" min="9" style="0" width="9"/>
    <col collapsed="false" customWidth="true" hidden="false" outlineLevel="0" max="10" min="10" style="0" width="12"/>
    <col collapsed="false" customWidth="true" hidden="false" outlineLevel="0" max="11" min="11" style="0" width="28"/>
    <col collapsed="false" customWidth="true" hidden="false" outlineLevel="0" max="12" min="12" style="0" width="13"/>
    <col collapsed="false" customWidth="true" hidden="false" outlineLevel="0" max="16" min="13" style="0" width="50"/>
    <col collapsed="false" customWidth="true" hidden="false" outlineLevel="0" max="17" min="17" style="0" width="8"/>
    <col collapsed="false" customWidth="true" hidden="false" outlineLevel="0" max="18" min="18" style="0" width="10"/>
    <col collapsed="false" customWidth="true" hidden="false" outlineLevel="0" max="19" min="19" style="0" width="11"/>
    <col collapsed="false" customWidth="true" hidden="false" outlineLevel="0" max="20" min="20" style="0" width="14"/>
    <col collapsed="false" customWidth="true" hidden="false" outlineLevel="0" max="21" min="21" style="0" width="12"/>
    <col collapsed="false" customWidth="true" hidden="false" outlineLevel="0" max="22" min="22" style="0" width="26"/>
  </cols>
  <sheetData>
    <row r="1" customFormat="false" ht="15" hidden="false" customHeight="false" outlineLevel="0" collapsed="false">
      <c r="A1" s="1" t="s">
        <v>248</v>
      </c>
      <c r="B1" s="1" t="s">
        <v>249</v>
      </c>
      <c r="C1" s="1" t="s">
        <v>250</v>
      </c>
      <c r="D1" s="1" t="s">
        <v>251</v>
      </c>
      <c r="E1" s="1" t="s">
        <v>252</v>
      </c>
      <c r="F1" s="1" t="s">
        <v>253</v>
      </c>
      <c r="G1" s="1" t="s">
        <v>254</v>
      </c>
      <c r="H1" s="1" t="s">
        <v>255</v>
      </c>
      <c r="I1" s="1" t="s">
        <v>256</v>
      </c>
      <c r="J1" s="1" t="s">
        <v>257</v>
      </c>
      <c r="K1" s="1" t="s">
        <v>258</v>
      </c>
      <c r="L1" s="1" t="s">
        <v>259</v>
      </c>
      <c r="M1" s="1" t="s">
        <v>260</v>
      </c>
      <c r="N1" s="1" t="s">
        <v>261</v>
      </c>
      <c r="O1" s="1" t="s">
        <v>262</v>
      </c>
      <c r="P1" s="1" t="s">
        <v>263</v>
      </c>
      <c r="Q1" s="1" t="s">
        <v>264</v>
      </c>
      <c r="R1" s="1" t="s">
        <v>265</v>
      </c>
      <c r="S1" s="1" t="s">
        <v>266</v>
      </c>
      <c r="T1" s="1" t="s">
        <v>267</v>
      </c>
      <c r="U1" s="1" t="s">
        <v>268</v>
      </c>
      <c r="V1" s="1" t="s">
        <v>269</v>
      </c>
    </row>
    <row r="2" customFormat="false" ht="15" hidden="false" customHeight="false" outlineLevel="0" collapsed="false">
      <c r="A2" s="0" t="n">
        <v>1</v>
      </c>
      <c r="B2" s="0" t="s">
        <v>26</v>
      </c>
      <c r="C2" s="0" t="s">
        <v>270</v>
      </c>
      <c r="D2" s="0" t="s">
        <v>271</v>
      </c>
      <c r="E2" s="0" t="n">
        <v>2026</v>
      </c>
      <c r="H2" s="0" t="n">
        <v>7</v>
      </c>
      <c r="I2" s="0" t="n">
        <v>10656</v>
      </c>
      <c r="J2" s="0" t="s">
        <v>272</v>
      </c>
      <c r="K2" s="0" t="s">
        <v>273</v>
      </c>
      <c r="L2" s="0" t="s">
        <v>274</v>
      </c>
      <c r="M2" s="0" t="s">
        <v>275</v>
      </c>
      <c r="N2" s="0" t="s">
        <v>276</v>
      </c>
      <c r="O2" s="0" t="s">
        <v>277</v>
      </c>
      <c r="P2" s="0" t="s">
        <v>278</v>
      </c>
      <c r="R2" s="0" t="s">
        <v>279</v>
      </c>
      <c r="S2" s="0" t="s">
        <v>272</v>
      </c>
      <c r="T2" s="0" t="s">
        <v>280</v>
      </c>
      <c r="U2" s="0" t="s">
        <v>281</v>
      </c>
    </row>
    <row r="3" customFormat="false" ht="15" hidden="false" customHeight="false" outlineLevel="0" collapsed="false">
      <c r="A3" s="0" t="n">
        <v>1</v>
      </c>
      <c r="B3" s="0" t="s">
        <v>26</v>
      </c>
      <c r="C3" s="0" t="s">
        <v>282</v>
      </c>
      <c r="D3" s="0" t="s">
        <v>283</v>
      </c>
      <c r="E3" s="0" t="n">
        <v>2024</v>
      </c>
      <c r="H3" s="0" t="n">
        <v>21</v>
      </c>
      <c r="I3" s="0" t="n">
        <v>9169</v>
      </c>
      <c r="J3" s="0" t="s">
        <v>272</v>
      </c>
      <c r="K3" s="0" t="s">
        <v>284</v>
      </c>
      <c r="L3" s="0" t="s">
        <v>274</v>
      </c>
      <c r="M3" s="0" t="s">
        <v>285</v>
      </c>
      <c r="N3" s="0" t="s">
        <v>285</v>
      </c>
      <c r="O3" s="0" t="s">
        <v>286</v>
      </c>
      <c r="P3" s="0" t="s">
        <v>287</v>
      </c>
      <c r="R3" s="0" t="s">
        <v>288</v>
      </c>
      <c r="S3" s="0" t="s">
        <v>272</v>
      </c>
      <c r="T3" s="0" t="s">
        <v>280</v>
      </c>
      <c r="U3" s="0" t="s">
        <v>281</v>
      </c>
    </row>
    <row r="4" customFormat="false" ht="15" hidden="false" customHeight="false" outlineLevel="0" collapsed="false">
      <c r="A4" s="0" t="n">
        <v>1</v>
      </c>
      <c r="B4" s="0" t="s">
        <v>26</v>
      </c>
      <c r="C4" s="0" t="s">
        <v>282</v>
      </c>
      <c r="D4" s="0" t="s">
        <v>289</v>
      </c>
      <c r="E4" s="0" t="n">
        <v>2022</v>
      </c>
      <c r="H4" s="0" t="n">
        <v>11</v>
      </c>
      <c r="I4" s="0" t="n">
        <v>3844</v>
      </c>
      <c r="J4" s="0" t="s">
        <v>272</v>
      </c>
      <c r="K4" s="0" t="s">
        <v>290</v>
      </c>
      <c r="L4" s="0" t="s">
        <v>274</v>
      </c>
      <c r="M4" s="0" t="s">
        <v>291</v>
      </c>
      <c r="N4" s="0" t="s">
        <v>291</v>
      </c>
      <c r="O4" s="0" t="s">
        <v>292</v>
      </c>
      <c r="P4" s="0" t="s">
        <v>293</v>
      </c>
      <c r="R4" s="0" t="s">
        <v>288</v>
      </c>
      <c r="S4" s="0" t="s">
        <v>294</v>
      </c>
      <c r="T4" s="0" t="s">
        <v>280</v>
      </c>
      <c r="U4" s="0" t="s">
        <v>281</v>
      </c>
    </row>
    <row r="5" customFormat="false" ht="15" hidden="false" customHeight="false" outlineLevel="0" collapsed="false">
      <c r="A5" s="0" t="n">
        <v>3</v>
      </c>
      <c r="B5" s="0" t="s">
        <v>31</v>
      </c>
      <c r="C5" s="0" t="s">
        <v>57</v>
      </c>
      <c r="D5" s="0" t="s">
        <v>295</v>
      </c>
      <c r="E5" s="0" t="n">
        <v>2026</v>
      </c>
      <c r="H5" s="0" t="n">
        <v>13</v>
      </c>
      <c r="I5" s="0" t="n">
        <v>7701</v>
      </c>
      <c r="J5" s="0" t="s">
        <v>272</v>
      </c>
      <c r="K5" s="0" t="s">
        <v>296</v>
      </c>
      <c r="L5" s="0" t="s">
        <v>297</v>
      </c>
      <c r="M5" s="0" t="s">
        <v>298</v>
      </c>
      <c r="N5" s="0" t="s">
        <v>298</v>
      </c>
      <c r="O5" s="0" t="s">
        <v>299</v>
      </c>
      <c r="P5" s="0" t="s">
        <v>300</v>
      </c>
      <c r="R5" s="0" t="s">
        <v>279</v>
      </c>
      <c r="S5" s="0" t="s">
        <v>272</v>
      </c>
      <c r="T5" s="0" t="s">
        <v>280</v>
      </c>
      <c r="U5" s="0" t="s">
        <v>281</v>
      </c>
    </row>
    <row r="6" customFormat="false" ht="15" hidden="false" customHeight="false" outlineLevel="0" collapsed="false">
      <c r="A6" s="0" t="n">
        <v>3</v>
      </c>
      <c r="B6" s="0" t="s">
        <v>31</v>
      </c>
      <c r="C6" s="0" t="s">
        <v>57</v>
      </c>
      <c r="D6" s="0" t="s">
        <v>301</v>
      </c>
      <c r="E6" s="0" t="n">
        <v>2023</v>
      </c>
      <c r="H6" s="0" t="n">
        <v>5</v>
      </c>
      <c r="I6" s="0" t="n">
        <v>1748</v>
      </c>
      <c r="J6" s="0" t="s">
        <v>272</v>
      </c>
      <c r="K6" s="0" t="s">
        <v>302</v>
      </c>
      <c r="L6" s="0" t="s">
        <v>274</v>
      </c>
      <c r="M6" s="0" t="s">
        <v>303</v>
      </c>
      <c r="N6" s="0" t="s">
        <v>303</v>
      </c>
      <c r="O6" s="0" t="s">
        <v>304</v>
      </c>
      <c r="P6" s="0" t="s">
        <v>305</v>
      </c>
      <c r="R6" s="0" t="s">
        <v>288</v>
      </c>
      <c r="S6" s="0" t="s">
        <v>294</v>
      </c>
      <c r="T6" s="0" t="s">
        <v>280</v>
      </c>
      <c r="U6" s="0" t="s">
        <v>281</v>
      </c>
    </row>
    <row r="7" customFormat="false" ht="15" hidden="false" customHeight="false" outlineLevel="0" collapsed="false">
      <c r="A7" s="0" t="n">
        <v>3</v>
      </c>
      <c r="B7" s="0" t="s">
        <v>31</v>
      </c>
      <c r="C7" s="0" t="s">
        <v>92</v>
      </c>
      <c r="D7" s="0" t="s">
        <v>306</v>
      </c>
      <c r="E7" s="0" t="n">
        <v>2027</v>
      </c>
      <c r="H7" s="0" t="n">
        <v>6</v>
      </c>
      <c r="I7" s="0" t="n">
        <v>1919</v>
      </c>
      <c r="J7" s="0" t="s">
        <v>272</v>
      </c>
      <c r="K7" s="0" t="s">
        <v>296</v>
      </c>
      <c r="L7" s="0" t="s">
        <v>297</v>
      </c>
      <c r="M7" s="0" t="s">
        <v>307</v>
      </c>
      <c r="N7" s="0" t="s">
        <v>307</v>
      </c>
      <c r="O7" s="0" t="s">
        <v>308</v>
      </c>
      <c r="P7" s="0" t="s">
        <v>309</v>
      </c>
      <c r="R7" s="0" t="s">
        <v>279</v>
      </c>
      <c r="S7" s="0" t="s">
        <v>272</v>
      </c>
      <c r="T7" s="0" t="s">
        <v>280</v>
      </c>
      <c r="U7" s="0" t="s">
        <v>281</v>
      </c>
    </row>
    <row r="8" customFormat="false" ht="15" hidden="false" customHeight="false" outlineLevel="0" collapsed="false">
      <c r="A8" s="0" t="n">
        <v>3</v>
      </c>
      <c r="B8" s="0" t="s">
        <v>31</v>
      </c>
      <c r="C8" s="0" t="s">
        <v>34</v>
      </c>
      <c r="D8" s="0" t="s">
        <v>306</v>
      </c>
      <c r="E8" s="0" t="n">
        <v>2027</v>
      </c>
      <c r="H8" s="0" t="n">
        <v>14</v>
      </c>
      <c r="I8" s="0" t="n">
        <v>24283</v>
      </c>
      <c r="J8" s="0" t="s">
        <v>272</v>
      </c>
      <c r="K8" s="0" t="s">
        <v>296</v>
      </c>
      <c r="L8" s="0" t="s">
        <v>297</v>
      </c>
      <c r="M8" s="0" t="s">
        <v>310</v>
      </c>
      <c r="N8" s="0" t="s">
        <v>310</v>
      </c>
      <c r="O8" s="0" t="s">
        <v>311</v>
      </c>
      <c r="P8" s="0" t="s">
        <v>312</v>
      </c>
      <c r="R8" s="0" t="s">
        <v>279</v>
      </c>
      <c r="S8" s="0" t="s">
        <v>272</v>
      </c>
      <c r="T8" s="0" t="s">
        <v>280</v>
      </c>
      <c r="U8" s="0" t="s">
        <v>281</v>
      </c>
    </row>
    <row r="9" customFormat="false" ht="15" hidden="false" customHeight="false" outlineLevel="0" collapsed="false">
      <c r="A9" s="0" t="n">
        <v>3</v>
      </c>
      <c r="B9" s="0" t="s">
        <v>31</v>
      </c>
      <c r="C9" s="0" t="s">
        <v>313</v>
      </c>
      <c r="D9" s="0" t="s">
        <v>314</v>
      </c>
      <c r="E9" s="0" t="n">
        <v>2025</v>
      </c>
      <c r="H9" s="0" t="n">
        <v>23</v>
      </c>
      <c r="I9" s="0" t="n">
        <v>1948</v>
      </c>
      <c r="J9" s="0" t="s">
        <v>272</v>
      </c>
      <c r="K9" s="0" t="s">
        <v>296</v>
      </c>
      <c r="L9" s="0" t="s">
        <v>297</v>
      </c>
      <c r="M9" s="0" t="s">
        <v>315</v>
      </c>
      <c r="N9" s="0" t="s">
        <v>315</v>
      </c>
      <c r="O9" s="0" t="s">
        <v>316</v>
      </c>
      <c r="P9" s="0" t="s">
        <v>317</v>
      </c>
      <c r="R9" s="0" t="s">
        <v>279</v>
      </c>
      <c r="S9" s="0" t="s">
        <v>272</v>
      </c>
      <c r="T9" s="0" t="s">
        <v>318</v>
      </c>
      <c r="U9" s="0" t="s">
        <v>281</v>
      </c>
      <c r="V9" s="0" t="s">
        <v>319</v>
      </c>
    </row>
    <row r="10" customFormat="false" ht="15" hidden="false" customHeight="false" outlineLevel="0" collapsed="false">
      <c r="A10" s="0" t="n">
        <v>3</v>
      </c>
      <c r="B10" s="0" t="s">
        <v>31</v>
      </c>
      <c r="C10" s="0" t="s">
        <v>313</v>
      </c>
      <c r="D10" s="0" t="s">
        <v>320</v>
      </c>
      <c r="E10" s="0" t="n">
        <v>2020</v>
      </c>
      <c r="H10" s="0" t="n">
        <v>1</v>
      </c>
      <c r="I10" s="0" t="n">
        <v>132</v>
      </c>
      <c r="J10" s="0" t="s">
        <v>294</v>
      </c>
      <c r="K10" s="0" t="s">
        <v>302</v>
      </c>
      <c r="L10" s="0" t="s">
        <v>274</v>
      </c>
      <c r="M10" s="0" t="s">
        <v>321</v>
      </c>
      <c r="N10" s="0" t="s">
        <v>321</v>
      </c>
      <c r="O10" s="0" t="s">
        <v>322</v>
      </c>
      <c r="P10" s="0" t="s">
        <v>323</v>
      </c>
      <c r="R10" s="0" t="s">
        <v>288</v>
      </c>
      <c r="S10" s="0" t="s">
        <v>294</v>
      </c>
      <c r="T10" s="0" t="s">
        <v>318</v>
      </c>
      <c r="U10" s="0" t="s">
        <v>281</v>
      </c>
      <c r="V10" s="0" t="s">
        <v>319</v>
      </c>
    </row>
    <row r="11" customFormat="false" ht="15" hidden="false" customHeight="false" outlineLevel="0" collapsed="false">
      <c r="A11" s="0" t="n">
        <v>3</v>
      </c>
      <c r="B11" s="0" t="s">
        <v>31</v>
      </c>
      <c r="C11" s="0" t="s">
        <v>270</v>
      </c>
      <c r="D11" s="0" t="s">
        <v>324</v>
      </c>
      <c r="E11" s="0" t="n">
        <v>2025</v>
      </c>
      <c r="H11" s="0" t="n">
        <v>7</v>
      </c>
      <c r="I11" s="0" t="n">
        <v>600</v>
      </c>
      <c r="J11" s="0" t="s">
        <v>272</v>
      </c>
      <c r="K11" s="0" t="s">
        <v>296</v>
      </c>
      <c r="L11" s="0" t="s">
        <v>297</v>
      </c>
      <c r="M11" s="0" t="s">
        <v>325</v>
      </c>
      <c r="N11" s="0" t="s">
        <v>325</v>
      </c>
      <c r="O11" s="0" t="s">
        <v>326</v>
      </c>
      <c r="P11" s="0" t="s">
        <v>327</v>
      </c>
      <c r="R11" s="0" t="s">
        <v>279</v>
      </c>
      <c r="S11" s="0" t="s">
        <v>272</v>
      </c>
      <c r="T11" s="0" t="s">
        <v>280</v>
      </c>
      <c r="U11" s="0" t="s">
        <v>281</v>
      </c>
    </row>
    <row r="12" customFormat="false" ht="15" hidden="false" customHeight="false" outlineLevel="0" collapsed="false">
      <c r="A12" s="0" t="n">
        <v>3</v>
      </c>
      <c r="B12" s="0" t="s">
        <v>31</v>
      </c>
      <c r="C12" s="0" t="s">
        <v>328</v>
      </c>
      <c r="D12" s="0" t="s">
        <v>295</v>
      </c>
      <c r="E12" s="0" t="n">
        <v>2026</v>
      </c>
      <c r="H12" s="0" t="n">
        <v>1</v>
      </c>
      <c r="I12" s="0" t="n">
        <v>95</v>
      </c>
      <c r="J12" s="0" t="s">
        <v>272</v>
      </c>
      <c r="K12" s="0" t="s">
        <v>296</v>
      </c>
      <c r="L12" s="0" t="s">
        <v>297</v>
      </c>
      <c r="M12" s="0" t="s">
        <v>329</v>
      </c>
      <c r="N12" s="0" t="s">
        <v>329</v>
      </c>
      <c r="O12" s="0" t="s">
        <v>330</v>
      </c>
      <c r="P12" s="0" t="s">
        <v>331</v>
      </c>
      <c r="R12" s="0" t="s">
        <v>279</v>
      </c>
      <c r="S12" s="0" t="s">
        <v>294</v>
      </c>
      <c r="T12" s="0" t="s">
        <v>280</v>
      </c>
      <c r="U12" s="0" t="s">
        <v>281</v>
      </c>
    </row>
    <row r="13" customFormat="false" ht="15" hidden="false" customHeight="false" outlineLevel="0" collapsed="false">
      <c r="A13" s="0" t="n">
        <v>3</v>
      </c>
      <c r="B13" s="0" t="s">
        <v>31</v>
      </c>
      <c r="C13" s="0" t="s">
        <v>328</v>
      </c>
      <c r="D13" s="0" t="s">
        <v>332</v>
      </c>
      <c r="E13" s="0" t="n">
        <v>2026</v>
      </c>
      <c r="H13" s="0" t="n">
        <v>2</v>
      </c>
      <c r="I13" s="0" t="n">
        <v>230</v>
      </c>
      <c r="J13" s="0" t="s">
        <v>272</v>
      </c>
      <c r="K13" s="0" t="s">
        <v>296</v>
      </c>
      <c r="L13" s="0" t="s">
        <v>297</v>
      </c>
      <c r="M13" s="0" t="s">
        <v>333</v>
      </c>
      <c r="N13" s="0" t="s">
        <v>333</v>
      </c>
      <c r="O13" s="0" t="s">
        <v>334</v>
      </c>
      <c r="P13" s="0" t="s">
        <v>335</v>
      </c>
      <c r="R13" s="0" t="s">
        <v>279</v>
      </c>
      <c r="S13" s="0" t="s">
        <v>272</v>
      </c>
      <c r="T13" s="0" t="s">
        <v>280</v>
      </c>
      <c r="U13" s="0" t="s">
        <v>281</v>
      </c>
    </row>
    <row r="14" customFormat="false" ht="15" hidden="false" customHeight="false" outlineLevel="0" collapsed="false">
      <c r="A14" s="0" t="n">
        <v>3</v>
      </c>
      <c r="B14" s="0" t="s">
        <v>31</v>
      </c>
      <c r="C14" s="0" t="s">
        <v>328</v>
      </c>
      <c r="D14" s="0" t="s">
        <v>324</v>
      </c>
      <c r="E14" s="0" t="n">
        <v>2025</v>
      </c>
      <c r="H14" s="0" t="n">
        <v>3</v>
      </c>
      <c r="I14" s="0" t="n">
        <v>172</v>
      </c>
      <c r="J14" s="0" t="s">
        <v>272</v>
      </c>
      <c r="K14" s="0" t="s">
        <v>296</v>
      </c>
      <c r="L14" s="0" t="s">
        <v>297</v>
      </c>
      <c r="M14" s="0" t="s">
        <v>336</v>
      </c>
      <c r="N14" s="0" t="s">
        <v>336</v>
      </c>
      <c r="O14" s="0" t="s">
        <v>337</v>
      </c>
      <c r="P14" s="0" t="s">
        <v>338</v>
      </c>
      <c r="R14" s="0" t="s">
        <v>279</v>
      </c>
      <c r="S14" s="0" t="s">
        <v>294</v>
      </c>
      <c r="T14" s="0" t="s">
        <v>280</v>
      </c>
      <c r="U14" s="0" t="s">
        <v>281</v>
      </c>
    </row>
    <row r="15" customFormat="false" ht="15" hidden="false" customHeight="false" outlineLevel="0" collapsed="false">
      <c r="A15" s="0" t="n">
        <v>3</v>
      </c>
      <c r="B15" s="0" t="s">
        <v>31</v>
      </c>
      <c r="C15" s="0" t="s">
        <v>339</v>
      </c>
      <c r="D15" s="0" t="s">
        <v>295</v>
      </c>
      <c r="E15" s="0" t="n">
        <v>2026</v>
      </c>
      <c r="H15" s="0" t="n">
        <v>12</v>
      </c>
      <c r="I15" s="0" t="n">
        <v>2120</v>
      </c>
      <c r="J15" s="0" t="s">
        <v>272</v>
      </c>
      <c r="K15" s="0" t="s">
        <v>296</v>
      </c>
      <c r="L15" s="0" t="s">
        <v>297</v>
      </c>
      <c r="M15" s="0" t="s">
        <v>340</v>
      </c>
      <c r="N15" s="0" t="s">
        <v>340</v>
      </c>
      <c r="O15" s="0" t="s">
        <v>341</v>
      </c>
      <c r="P15" s="0" t="s">
        <v>342</v>
      </c>
      <c r="R15" s="0" t="s">
        <v>279</v>
      </c>
      <c r="S15" s="0" t="s">
        <v>294</v>
      </c>
      <c r="T15" s="0" t="s">
        <v>280</v>
      </c>
      <c r="U15" s="0" t="s">
        <v>281</v>
      </c>
    </row>
    <row r="16" customFormat="false" ht="15" hidden="false" customHeight="false" outlineLevel="0" collapsed="false">
      <c r="A16" s="0" t="n">
        <v>3</v>
      </c>
      <c r="B16" s="0" t="s">
        <v>31</v>
      </c>
      <c r="C16" s="0" t="s">
        <v>339</v>
      </c>
      <c r="D16" s="0" t="s">
        <v>343</v>
      </c>
      <c r="E16" s="0" t="n">
        <v>2026</v>
      </c>
      <c r="H16" s="0" t="n">
        <v>14</v>
      </c>
      <c r="I16" s="0" t="n">
        <v>11407</v>
      </c>
      <c r="J16" s="0" t="s">
        <v>272</v>
      </c>
      <c r="K16" s="0" t="s">
        <v>296</v>
      </c>
      <c r="L16" s="0" t="s">
        <v>297</v>
      </c>
      <c r="M16" s="0" t="s">
        <v>344</v>
      </c>
      <c r="N16" s="0" t="s">
        <v>344</v>
      </c>
      <c r="O16" s="0" t="s">
        <v>345</v>
      </c>
      <c r="P16" s="0" t="s">
        <v>346</v>
      </c>
      <c r="R16" s="0" t="s">
        <v>279</v>
      </c>
      <c r="S16" s="0" t="s">
        <v>272</v>
      </c>
      <c r="T16" s="0" t="s">
        <v>280</v>
      </c>
      <c r="U16" s="0" t="s">
        <v>281</v>
      </c>
    </row>
    <row r="17" customFormat="false" ht="15" hidden="false" customHeight="false" outlineLevel="0" collapsed="false">
      <c r="A17" s="0" t="n">
        <v>3</v>
      </c>
      <c r="B17" s="0" t="s">
        <v>31</v>
      </c>
      <c r="C17" s="0" t="s">
        <v>282</v>
      </c>
      <c r="D17" s="0" t="s">
        <v>347</v>
      </c>
      <c r="E17" s="0" t="n">
        <v>2026</v>
      </c>
      <c r="H17" s="0" t="n">
        <v>5</v>
      </c>
      <c r="I17" s="0" t="n">
        <v>382</v>
      </c>
      <c r="J17" s="0" t="s">
        <v>272</v>
      </c>
      <c r="K17" s="0" t="s">
        <v>296</v>
      </c>
      <c r="L17" s="0" t="s">
        <v>297</v>
      </c>
      <c r="M17" s="0" t="s">
        <v>348</v>
      </c>
      <c r="N17" s="0" t="s">
        <v>348</v>
      </c>
      <c r="O17" s="0" t="s">
        <v>349</v>
      </c>
      <c r="P17" s="0" t="s">
        <v>350</v>
      </c>
      <c r="R17" s="0" t="s">
        <v>279</v>
      </c>
      <c r="S17" s="0" t="s">
        <v>294</v>
      </c>
      <c r="T17" s="0" t="s">
        <v>318</v>
      </c>
      <c r="U17" s="0" t="s">
        <v>281</v>
      </c>
      <c r="V17" s="0" t="s">
        <v>319</v>
      </c>
    </row>
    <row r="18" customFormat="false" ht="15" hidden="false" customHeight="false" outlineLevel="0" collapsed="false">
      <c r="A18" s="0" t="n">
        <v>3</v>
      </c>
      <c r="B18" s="0" t="s">
        <v>31</v>
      </c>
      <c r="C18" s="0" t="s">
        <v>282</v>
      </c>
      <c r="D18" s="0" t="s">
        <v>351</v>
      </c>
      <c r="E18" s="0" t="n">
        <v>2026</v>
      </c>
      <c r="H18" s="0" t="n">
        <v>23</v>
      </c>
      <c r="I18" s="0" t="n">
        <v>2167</v>
      </c>
      <c r="J18" s="0" t="s">
        <v>272</v>
      </c>
      <c r="K18" s="0" t="s">
        <v>296</v>
      </c>
      <c r="L18" s="0" t="s">
        <v>297</v>
      </c>
      <c r="M18" s="0" t="s">
        <v>352</v>
      </c>
      <c r="N18" s="0" t="s">
        <v>352</v>
      </c>
      <c r="O18" s="0" t="s">
        <v>353</v>
      </c>
      <c r="P18" s="0" t="s">
        <v>354</v>
      </c>
      <c r="R18" s="0" t="s">
        <v>279</v>
      </c>
      <c r="S18" s="0" t="s">
        <v>272</v>
      </c>
      <c r="T18" s="0" t="s">
        <v>318</v>
      </c>
      <c r="U18" s="0" t="s">
        <v>281</v>
      </c>
      <c r="V18" s="0" t="s">
        <v>319</v>
      </c>
    </row>
    <row r="19" customFormat="false" ht="15" hidden="false" customHeight="false" outlineLevel="0" collapsed="false">
      <c r="A19" s="0" t="n">
        <v>3</v>
      </c>
      <c r="B19" s="0" t="s">
        <v>31</v>
      </c>
      <c r="C19" s="0" t="s">
        <v>282</v>
      </c>
      <c r="D19" s="0" t="s">
        <v>355</v>
      </c>
      <c r="E19" s="0" t="n">
        <v>2025</v>
      </c>
      <c r="H19" s="0" t="n">
        <v>21</v>
      </c>
      <c r="I19" s="0" t="n">
        <v>4199</v>
      </c>
      <c r="J19" s="0" t="s">
        <v>272</v>
      </c>
      <c r="K19" s="0" t="s">
        <v>296</v>
      </c>
      <c r="L19" s="0" t="s">
        <v>297</v>
      </c>
      <c r="M19" s="0" t="s">
        <v>356</v>
      </c>
      <c r="N19" s="0" t="s">
        <v>356</v>
      </c>
      <c r="O19" s="0" t="s">
        <v>357</v>
      </c>
      <c r="P19" s="0" t="s">
        <v>358</v>
      </c>
      <c r="R19" s="0" t="s">
        <v>279</v>
      </c>
      <c r="S19" s="0" t="s">
        <v>294</v>
      </c>
      <c r="T19" s="0" t="s">
        <v>280</v>
      </c>
      <c r="U19" s="0" t="s">
        <v>281</v>
      </c>
    </row>
    <row r="20" customFormat="false" ht="15" hidden="false" customHeight="false" outlineLevel="0" collapsed="false">
      <c r="A20" s="0" t="n">
        <v>3</v>
      </c>
      <c r="B20" s="0" t="s">
        <v>31</v>
      </c>
      <c r="C20" s="0" t="s">
        <v>282</v>
      </c>
      <c r="D20" s="0" t="s">
        <v>359</v>
      </c>
      <c r="E20" s="0" t="n">
        <v>2025</v>
      </c>
      <c r="H20" s="0" t="n">
        <v>5</v>
      </c>
      <c r="I20" s="0" t="n">
        <v>384</v>
      </c>
      <c r="J20" s="0" t="s">
        <v>272</v>
      </c>
      <c r="K20" s="0" t="s">
        <v>296</v>
      </c>
      <c r="L20" s="0" t="s">
        <v>297</v>
      </c>
      <c r="M20" s="0" t="s">
        <v>360</v>
      </c>
      <c r="N20" s="0" t="s">
        <v>360</v>
      </c>
      <c r="O20" s="0" t="s">
        <v>361</v>
      </c>
      <c r="P20" s="0" t="s">
        <v>362</v>
      </c>
      <c r="R20" s="0" t="s">
        <v>279</v>
      </c>
      <c r="S20" s="0" t="s">
        <v>294</v>
      </c>
      <c r="T20" s="0" t="s">
        <v>318</v>
      </c>
      <c r="U20" s="0" t="s">
        <v>281</v>
      </c>
      <c r="V20" s="0" t="s">
        <v>319</v>
      </c>
    </row>
    <row r="21" customFormat="false" ht="15" hidden="false" customHeight="false" outlineLevel="0" collapsed="false">
      <c r="A21" s="0" t="n">
        <v>3</v>
      </c>
      <c r="B21" s="0" t="s">
        <v>31</v>
      </c>
      <c r="C21" s="0" t="s">
        <v>282</v>
      </c>
      <c r="D21" s="0" t="s">
        <v>363</v>
      </c>
      <c r="E21" s="0" t="n">
        <v>2025</v>
      </c>
      <c r="H21" s="0" t="n">
        <v>19</v>
      </c>
      <c r="I21" s="0" t="n">
        <v>3043</v>
      </c>
      <c r="J21" s="0" t="s">
        <v>272</v>
      </c>
      <c r="K21" s="0" t="s">
        <v>296</v>
      </c>
      <c r="L21" s="0" t="s">
        <v>297</v>
      </c>
      <c r="M21" s="0" t="s">
        <v>364</v>
      </c>
      <c r="N21" s="0" t="s">
        <v>364</v>
      </c>
      <c r="O21" s="0" t="s">
        <v>365</v>
      </c>
      <c r="P21" s="0" t="s">
        <v>366</v>
      </c>
      <c r="R21" s="0" t="s">
        <v>279</v>
      </c>
      <c r="S21" s="0" t="s">
        <v>294</v>
      </c>
      <c r="T21" s="0" t="s">
        <v>280</v>
      </c>
      <c r="U21" s="0" t="s">
        <v>281</v>
      </c>
    </row>
    <row r="22" customFormat="false" ht="15" hidden="false" customHeight="false" outlineLevel="0" collapsed="false">
      <c r="A22" s="0" t="n">
        <v>3</v>
      </c>
      <c r="B22" s="0" t="s">
        <v>31</v>
      </c>
      <c r="C22" s="0" t="s">
        <v>282</v>
      </c>
      <c r="D22" s="0" t="s">
        <v>367</v>
      </c>
      <c r="E22" s="0" t="n">
        <v>2023</v>
      </c>
      <c r="H22" s="0" t="n">
        <v>17</v>
      </c>
      <c r="I22" s="0" t="n">
        <v>2515</v>
      </c>
      <c r="J22" s="0" t="s">
        <v>272</v>
      </c>
      <c r="K22" s="0" t="s">
        <v>296</v>
      </c>
      <c r="L22" s="0" t="s">
        <v>297</v>
      </c>
      <c r="M22" s="0" t="s">
        <v>368</v>
      </c>
      <c r="N22" s="0" t="s">
        <v>368</v>
      </c>
      <c r="O22" s="0" t="s">
        <v>369</v>
      </c>
      <c r="P22" s="0" t="s">
        <v>370</v>
      </c>
      <c r="R22" s="0" t="s">
        <v>288</v>
      </c>
      <c r="S22" s="0" t="s">
        <v>294</v>
      </c>
      <c r="T22" s="0" t="s">
        <v>280</v>
      </c>
      <c r="U22" s="0" t="s">
        <v>281</v>
      </c>
    </row>
    <row r="23" customFormat="false" ht="15" hidden="false" customHeight="false" outlineLevel="0" collapsed="false">
      <c r="A23" s="0" t="n">
        <v>3</v>
      </c>
      <c r="B23" s="0" t="s">
        <v>31</v>
      </c>
      <c r="C23" s="0" t="s">
        <v>282</v>
      </c>
      <c r="D23" s="0" t="s">
        <v>371</v>
      </c>
      <c r="E23" s="0" t="n">
        <v>2022</v>
      </c>
      <c r="H23" s="0" t="n">
        <v>16</v>
      </c>
      <c r="I23" s="0" t="n">
        <v>4384</v>
      </c>
      <c r="J23" s="0" t="s">
        <v>272</v>
      </c>
      <c r="K23" s="0" t="s">
        <v>296</v>
      </c>
      <c r="L23" s="0" t="s">
        <v>297</v>
      </c>
      <c r="M23" s="0" t="s">
        <v>372</v>
      </c>
      <c r="N23" s="0" t="s">
        <v>372</v>
      </c>
      <c r="O23" s="0" t="s">
        <v>373</v>
      </c>
      <c r="P23" s="0" t="s">
        <v>374</v>
      </c>
      <c r="R23" s="0" t="s">
        <v>288</v>
      </c>
      <c r="S23" s="0" t="s">
        <v>294</v>
      </c>
      <c r="T23" s="0" t="s">
        <v>280</v>
      </c>
      <c r="U23" s="0" t="s">
        <v>281</v>
      </c>
    </row>
    <row r="24" customFormat="false" ht="15" hidden="false" customHeight="false" outlineLevel="0" collapsed="false">
      <c r="A24" s="0" t="n">
        <v>3</v>
      </c>
      <c r="B24" s="0" t="s">
        <v>31</v>
      </c>
      <c r="C24" s="0" t="s">
        <v>282</v>
      </c>
      <c r="D24" s="0" t="s">
        <v>375</v>
      </c>
      <c r="E24" s="0" t="n">
        <v>2021</v>
      </c>
      <c r="H24" s="0" t="n">
        <v>19</v>
      </c>
      <c r="I24" s="0" t="n">
        <v>4728</v>
      </c>
      <c r="J24" s="0" t="s">
        <v>272</v>
      </c>
      <c r="K24" s="0" t="s">
        <v>296</v>
      </c>
      <c r="L24" s="0" t="s">
        <v>297</v>
      </c>
      <c r="M24" s="0" t="s">
        <v>376</v>
      </c>
      <c r="N24" s="0" t="s">
        <v>376</v>
      </c>
      <c r="O24" s="0" t="s">
        <v>377</v>
      </c>
      <c r="P24" s="0" t="s">
        <v>378</v>
      </c>
      <c r="R24" s="0" t="s">
        <v>288</v>
      </c>
      <c r="S24" s="0" t="s">
        <v>294</v>
      </c>
      <c r="T24" s="0" t="s">
        <v>280</v>
      </c>
      <c r="U24" s="0" t="s">
        <v>281</v>
      </c>
    </row>
    <row r="25" customFormat="false" ht="15" hidden="false" customHeight="false" outlineLevel="0" collapsed="false">
      <c r="A25" s="0" t="n">
        <v>3</v>
      </c>
      <c r="B25" s="0" t="s">
        <v>31</v>
      </c>
      <c r="C25" s="0" t="s">
        <v>282</v>
      </c>
      <c r="D25" s="0" t="s">
        <v>379</v>
      </c>
      <c r="E25" s="0" t="n">
        <v>2019</v>
      </c>
      <c r="H25" s="0" t="n">
        <v>22</v>
      </c>
      <c r="I25" s="0" t="n">
        <v>5601</v>
      </c>
      <c r="J25" s="0" t="s">
        <v>294</v>
      </c>
      <c r="K25" s="0" t="s">
        <v>296</v>
      </c>
      <c r="L25" s="0" t="s">
        <v>297</v>
      </c>
      <c r="M25" s="0" t="s">
        <v>380</v>
      </c>
      <c r="N25" s="0" t="s">
        <v>380</v>
      </c>
      <c r="O25" s="0" t="s">
        <v>381</v>
      </c>
      <c r="P25" s="0" t="s">
        <v>382</v>
      </c>
      <c r="R25" s="0" t="s">
        <v>288</v>
      </c>
      <c r="S25" s="0" t="s">
        <v>294</v>
      </c>
      <c r="T25" s="0" t="s">
        <v>280</v>
      </c>
      <c r="U25" s="0" t="s">
        <v>281</v>
      </c>
    </row>
    <row r="26" customFormat="false" ht="15" hidden="false" customHeight="false" outlineLevel="0" collapsed="false">
      <c r="A26" s="0" t="n">
        <v>3</v>
      </c>
      <c r="B26" s="0" t="s">
        <v>31</v>
      </c>
      <c r="C26" s="0" t="s">
        <v>383</v>
      </c>
      <c r="D26" s="0" t="s">
        <v>384</v>
      </c>
      <c r="E26" s="0" t="n">
        <v>2023</v>
      </c>
      <c r="H26" s="0" t="n">
        <v>1</v>
      </c>
      <c r="I26" s="0" t="n">
        <v>12400</v>
      </c>
      <c r="J26" s="0" t="s">
        <v>272</v>
      </c>
      <c r="K26" s="0" t="s">
        <v>385</v>
      </c>
      <c r="L26" s="0" t="s">
        <v>274</v>
      </c>
      <c r="M26" s="0" t="s">
        <v>386</v>
      </c>
      <c r="N26" s="0" t="s">
        <v>386</v>
      </c>
      <c r="O26" s="0" t="s">
        <v>387</v>
      </c>
      <c r="P26" s="0" t="s">
        <v>388</v>
      </c>
      <c r="R26" s="0" t="s">
        <v>288</v>
      </c>
      <c r="S26" s="0" t="s">
        <v>272</v>
      </c>
      <c r="T26" s="0" t="s">
        <v>318</v>
      </c>
      <c r="U26" s="0" t="s">
        <v>281</v>
      </c>
      <c r="V26" s="0" t="s">
        <v>389</v>
      </c>
    </row>
    <row r="27" customFormat="false" ht="15" hidden="false" customHeight="false" outlineLevel="0" collapsed="false">
      <c r="A27" s="0" t="n">
        <v>159</v>
      </c>
      <c r="B27" s="0" t="s">
        <v>220</v>
      </c>
      <c r="C27" s="0" t="s">
        <v>383</v>
      </c>
      <c r="D27" s="0" t="s">
        <v>384</v>
      </c>
      <c r="E27" s="0" t="n">
        <v>2023</v>
      </c>
      <c r="H27" s="0" t="n">
        <v>1</v>
      </c>
      <c r="I27" s="0" t="n">
        <v>12400</v>
      </c>
      <c r="J27" s="0" t="s">
        <v>272</v>
      </c>
      <c r="K27" s="0" t="s">
        <v>385</v>
      </c>
      <c r="L27" s="0" t="s">
        <v>274</v>
      </c>
      <c r="M27" s="0" t="s">
        <v>386</v>
      </c>
      <c r="N27" s="0" t="s">
        <v>386</v>
      </c>
      <c r="O27" s="0" t="s">
        <v>387</v>
      </c>
      <c r="P27" s="0" t="s">
        <v>388</v>
      </c>
      <c r="R27" s="0" t="s">
        <v>288</v>
      </c>
      <c r="S27" s="0" t="s">
        <v>272</v>
      </c>
      <c r="T27" s="0" t="s">
        <v>318</v>
      </c>
      <c r="U27" s="0" t="s">
        <v>281</v>
      </c>
      <c r="V27" s="0" t="s">
        <v>389</v>
      </c>
    </row>
    <row r="28" customFormat="false" ht="15" hidden="false" customHeight="false" outlineLevel="0" collapsed="false">
      <c r="A28" s="0" t="n">
        <v>4</v>
      </c>
      <c r="B28" s="0" t="s">
        <v>33</v>
      </c>
      <c r="C28" s="0" t="s">
        <v>57</v>
      </c>
      <c r="D28" s="0" t="s">
        <v>390</v>
      </c>
      <c r="E28" s="0" t="n">
        <v>2024</v>
      </c>
      <c r="H28" s="0" t="n">
        <v>5</v>
      </c>
      <c r="I28" s="0" t="n">
        <v>1010</v>
      </c>
      <c r="J28" s="0" t="s">
        <v>272</v>
      </c>
      <c r="K28" s="0" t="s">
        <v>302</v>
      </c>
      <c r="L28" s="0" t="s">
        <v>274</v>
      </c>
      <c r="M28" s="0" t="s">
        <v>391</v>
      </c>
      <c r="N28" s="0" t="s">
        <v>391</v>
      </c>
      <c r="O28" s="0" t="s">
        <v>392</v>
      </c>
      <c r="P28" s="0" t="s">
        <v>393</v>
      </c>
      <c r="R28" s="0" t="s">
        <v>288</v>
      </c>
      <c r="S28" s="0" t="s">
        <v>272</v>
      </c>
      <c r="T28" s="0" t="s">
        <v>280</v>
      </c>
      <c r="U28" s="0" t="s">
        <v>281</v>
      </c>
    </row>
    <row r="29" customFormat="false" ht="15" hidden="false" customHeight="false" outlineLevel="0" collapsed="false">
      <c r="A29" s="0" t="n">
        <v>4</v>
      </c>
      <c r="B29" s="0" t="s">
        <v>33</v>
      </c>
      <c r="C29" s="0" t="s">
        <v>92</v>
      </c>
      <c r="D29" s="0" t="s">
        <v>394</v>
      </c>
      <c r="E29" s="0" t="n">
        <v>2024</v>
      </c>
      <c r="H29" s="0" t="n">
        <v>8</v>
      </c>
      <c r="I29" s="0" t="n">
        <v>6441</v>
      </c>
      <c r="J29" s="0" t="s">
        <v>272</v>
      </c>
      <c r="K29" s="0" t="s">
        <v>395</v>
      </c>
      <c r="L29" s="0" t="s">
        <v>297</v>
      </c>
      <c r="M29" s="0" t="s">
        <v>396</v>
      </c>
      <c r="N29" s="0" t="s">
        <v>396</v>
      </c>
      <c r="O29" s="0" t="s">
        <v>397</v>
      </c>
      <c r="P29" s="0" t="s">
        <v>398</v>
      </c>
      <c r="R29" s="0" t="s">
        <v>288</v>
      </c>
      <c r="S29" s="0" t="s">
        <v>272</v>
      </c>
      <c r="T29" s="0" t="s">
        <v>280</v>
      </c>
      <c r="U29" s="0" t="s">
        <v>281</v>
      </c>
    </row>
    <row r="30" customFormat="false" ht="15" hidden="false" customHeight="false" outlineLevel="0" collapsed="false">
      <c r="A30" s="0" t="n">
        <v>4</v>
      </c>
      <c r="B30" s="0" t="s">
        <v>33</v>
      </c>
      <c r="C30" s="0" t="s">
        <v>270</v>
      </c>
      <c r="D30" s="0" t="s">
        <v>399</v>
      </c>
      <c r="E30" s="0" t="n">
        <v>2024</v>
      </c>
      <c r="H30" s="0" t="n">
        <v>10</v>
      </c>
      <c r="I30" s="0" t="n">
        <v>2566</v>
      </c>
      <c r="J30" s="0" t="s">
        <v>272</v>
      </c>
      <c r="K30" s="0" t="s">
        <v>395</v>
      </c>
      <c r="L30" s="0" t="s">
        <v>297</v>
      </c>
      <c r="M30" s="0" t="s">
        <v>400</v>
      </c>
      <c r="N30" s="0" t="s">
        <v>400</v>
      </c>
      <c r="O30" s="0" t="s">
        <v>401</v>
      </c>
      <c r="P30" s="0" t="s">
        <v>402</v>
      </c>
      <c r="R30" s="0" t="s">
        <v>288</v>
      </c>
      <c r="S30" s="0" t="s">
        <v>294</v>
      </c>
      <c r="T30" s="0" t="s">
        <v>280</v>
      </c>
      <c r="U30" s="0" t="s">
        <v>281</v>
      </c>
    </row>
    <row r="31" customFormat="false" ht="15" hidden="false" customHeight="false" outlineLevel="0" collapsed="false">
      <c r="A31" s="0" t="n">
        <v>4</v>
      </c>
      <c r="B31" s="0" t="s">
        <v>33</v>
      </c>
      <c r="C31" s="0" t="s">
        <v>270</v>
      </c>
      <c r="D31" s="0" t="s">
        <v>403</v>
      </c>
      <c r="E31" s="0" t="n">
        <v>2024</v>
      </c>
      <c r="H31" s="0" t="n">
        <v>11</v>
      </c>
      <c r="I31" s="0" t="n">
        <v>675</v>
      </c>
      <c r="J31" s="0" t="s">
        <v>272</v>
      </c>
      <c r="K31" s="0" t="s">
        <v>395</v>
      </c>
      <c r="L31" s="0" t="s">
        <v>297</v>
      </c>
      <c r="M31" s="0" t="s">
        <v>404</v>
      </c>
      <c r="N31" s="0" t="s">
        <v>404</v>
      </c>
      <c r="O31" s="0" t="s">
        <v>405</v>
      </c>
      <c r="P31" s="0" t="s">
        <v>406</v>
      </c>
      <c r="R31" s="0" t="s">
        <v>288</v>
      </c>
      <c r="S31" s="0" t="s">
        <v>272</v>
      </c>
      <c r="T31" s="0" t="s">
        <v>280</v>
      </c>
      <c r="U31" s="0" t="s">
        <v>281</v>
      </c>
    </row>
    <row r="32" customFormat="false" ht="15" hidden="false" customHeight="false" outlineLevel="0" collapsed="false">
      <c r="A32" s="0" t="n">
        <v>4</v>
      </c>
      <c r="B32" s="0" t="s">
        <v>33</v>
      </c>
      <c r="C32" s="0" t="s">
        <v>270</v>
      </c>
      <c r="D32" s="0" t="s">
        <v>407</v>
      </c>
      <c r="E32" s="0" t="n">
        <v>2024</v>
      </c>
      <c r="H32" s="0" t="n">
        <v>11</v>
      </c>
      <c r="I32" s="0" t="n">
        <v>613</v>
      </c>
      <c r="J32" s="0" t="s">
        <v>272</v>
      </c>
      <c r="K32" s="0" t="s">
        <v>395</v>
      </c>
      <c r="L32" s="0" t="s">
        <v>297</v>
      </c>
      <c r="M32" s="0" t="s">
        <v>408</v>
      </c>
      <c r="N32" s="0" t="s">
        <v>408</v>
      </c>
      <c r="O32" s="0" t="s">
        <v>409</v>
      </c>
      <c r="P32" s="0" t="s">
        <v>410</v>
      </c>
      <c r="R32" s="0" t="s">
        <v>288</v>
      </c>
      <c r="S32" s="0" t="s">
        <v>294</v>
      </c>
      <c r="T32" s="0" t="s">
        <v>280</v>
      </c>
      <c r="U32" s="0" t="s">
        <v>281</v>
      </c>
    </row>
    <row r="33" customFormat="false" ht="15" hidden="false" customHeight="false" outlineLevel="0" collapsed="false">
      <c r="A33" s="0" t="n">
        <v>4</v>
      </c>
      <c r="B33" s="0" t="s">
        <v>33</v>
      </c>
      <c r="C33" s="0" t="s">
        <v>270</v>
      </c>
      <c r="D33" s="0" t="s">
        <v>411</v>
      </c>
      <c r="E33" s="0" t="n">
        <v>2024</v>
      </c>
      <c r="H33" s="0" t="n">
        <v>10</v>
      </c>
      <c r="I33" s="0" t="n">
        <v>927</v>
      </c>
      <c r="J33" s="0" t="s">
        <v>272</v>
      </c>
      <c r="K33" s="0" t="s">
        <v>395</v>
      </c>
      <c r="L33" s="0" t="s">
        <v>297</v>
      </c>
      <c r="M33" s="0" t="s">
        <v>412</v>
      </c>
      <c r="N33" s="0" t="s">
        <v>412</v>
      </c>
      <c r="O33" s="0" t="s">
        <v>413</v>
      </c>
      <c r="P33" s="0" t="s">
        <v>414</v>
      </c>
      <c r="R33" s="0" t="s">
        <v>288</v>
      </c>
      <c r="S33" s="0" t="s">
        <v>294</v>
      </c>
      <c r="T33" s="0" t="s">
        <v>280</v>
      </c>
      <c r="U33" s="0" t="s">
        <v>281</v>
      </c>
    </row>
    <row r="34" customFormat="false" ht="15" hidden="false" customHeight="false" outlineLevel="0" collapsed="false">
      <c r="A34" s="0" t="n">
        <v>4</v>
      </c>
      <c r="B34" s="0" t="s">
        <v>33</v>
      </c>
      <c r="C34" s="0" t="s">
        <v>270</v>
      </c>
      <c r="D34" s="0" t="s">
        <v>415</v>
      </c>
      <c r="E34" s="0" t="n">
        <v>2024</v>
      </c>
      <c r="H34" s="0" t="n">
        <v>10</v>
      </c>
      <c r="I34" s="0" t="n">
        <v>1188</v>
      </c>
      <c r="J34" s="0" t="s">
        <v>272</v>
      </c>
      <c r="K34" s="0" t="s">
        <v>395</v>
      </c>
      <c r="L34" s="0" t="s">
        <v>297</v>
      </c>
      <c r="M34" s="0" t="s">
        <v>416</v>
      </c>
      <c r="N34" s="0" t="s">
        <v>416</v>
      </c>
      <c r="O34" s="0" t="s">
        <v>417</v>
      </c>
      <c r="P34" s="0" t="s">
        <v>418</v>
      </c>
      <c r="R34" s="0" t="s">
        <v>288</v>
      </c>
      <c r="S34" s="0" t="s">
        <v>294</v>
      </c>
      <c r="T34" s="0" t="s">
        <v>280</v>
      </c>
      <c r="U34" s="0" t="s">
        <v>281</v>
      </c>
    </row>
    <row r="35" customFormat="false" ht="15" hidden="false" customHeight="false" outlineLevel="0" collapsed="false">
      <c r="A35" s="0" t="n">
        <v>4</v>
      </c>
      <c r="B35" s="0" t="s">
        <v>33</v>
      </c>
      <c r="C35" s="0" t="s">
        <v>270</v>
      </c>
      <c r="D35" s="0" t="s">
        <v>419</v>
      </c>
      <c r="E35" s="0" t="n">
        <v>2024</v>
      </c>
      <c r="H35" s="0" t="n">
        <v>11</v>
      </c>
      <c r="I35" s="0" t="n">
        <v>2449</v>
      </c>
      <c r="J35" s="0" t="s">
        <v>272</v>
      </c>
      <c r="K35" s="0" t="s">
        <v>395</v>
      </c>
      <c r="L35" s="0" t="s">
        <v>297</v>
      </c>
      <c r="M35" s="0" t="s">
        <v>420</v>
      </c>
      <c r="N35" s="0" t="s">
        <v>420</v>
      </c>
      <c r="O35" s="0" t="s">
        <v>421</v>
      </c>
      <c r="P35" s="0" t="s">
        <v>422</v>
      </c>
      <c r="R35" s="0" t="s">
        <v>288</v>
      </c>
      <c r="S35" s="0" t="s">
        <v>294</v>
      </c>
      <c r="T35" s="0" t="s">
        <v>280</v>
      </c>
      <c r="U35" s="0" t="s">
        <v>281</v>
      </c>
    </row>
    <row r="36" customFormat="false" ht="15" hidden="false" customHeight="false" outlineLevel="0" collapsed="false">
      <c r="A36" s="0" t="n">
        <v>4</v>
      </c>
      <c r="B36" s="0" t="s">
        <v>33</v>
      </c>
      <c r="C36" s="0" t="s">
        <v>270</v>
      </c>
      <c r="D36" s="0" t="s">
        <v>423</v>
      </c>
      <c r="E36" s="0" t="n">
        <v>2024</v>
      </c>
      <c r="H36" s="0" t="n">
        <v>1</v>
      </c>
      <c r="I36" s="0" t="n">
        <v>4086</v>
      </c>
      <c r="J36" s="0" t="s">
        <v>272</v>
      </c>
      <c r="K36" s="0" t="s">
        <v>395</v>
      </c>
      <c r="L36" s="0" t="s">
        <v>297</v>
      </c>
      <c r="M36" s="0" t="s">
        <v>424</v>
      </c>
      <c r="N36" s="0" t="s">
        <v>424</v>
      </c>
      <c r="O36" s="0" t="s">
        <v>425</v>
      </c>
      <c r="P36" s="0" t="s">
        <v>426</v>
      </c>
      <c r="R36" s="0" t="s">
        <v>288</v>
      </c>
      <c r="S36" s="0" t="s">
        <v>294</v>
      </c>
      <c r="T36" s="0" t="s">
        <v>280</v>
      </c>
      <c r="U36" s="0" t="s">
        <v>281</v>
      </c>
    </row>
    <row r="37" customFormat="false" ht="15" hidden="false" customHeight="false" outlineLevel="0" collapsed="false">
      <c r="A37" s="0" t="n">
        <v>4</v>
      </c>
      <c r="B37" s="0" t="s">
        <v>33</v>
      </c>
      <c r="C37" s="0" t="s">
        <v>270</v>
      </c>
      <c r="D37" s="0" t="s">
        <v>427</v>
      </c>
      <c r="E37" s="0" t="n">
        <v>2023</v>
      </c>
      <c r="H37" s="0" t="n">
        <v>5</v>
      </c>
      <c r="I37" s="0" t="n">
        <v>58</v>
      </c>
      <c r="J37" s="0" t="s">
        <v>272</v>
      </c>
      <c r="K37" s="0" t="s">
        <v>395</v>
      </c>
      <c r="L37" s="0" t="s">
        <v>297</v>
      </c>
      <c r="M37" s="0" t="s">
        <v>428</v>
      </c>
      <c r="N37" s="0" t="s">
        <v>428</v>
      </c>
      <c r="O37" s="0" t="s">
        <v>429</v>
      </c>
      <c r="P37" s="0" t="s">
        <v>430</v>
      </c>
      <c r="R37" s="0" t="s">
        <v>288</v>
      </c>
      <c r="S37" s="0" t="s">
        <v>294</v>
      </c>
      <c r="T37" s="0" t="s">
        <v>280</v>
      </c>
      <c r="U37" s="0" t="s">
        <v>281</v>
      </c>
    </row>
    <row r="38" customFormat="false" ht="15" hidden="false" customHeight="false" outlineLevel="0" collapsed="false">
      <c r="A38" s="0" t="n">
        <v>4</v>
      </c>
      <c r="B38" s="0" t="s">
        <v>33</v>
      </c>
      <c r="C38" s="0" t="s">
        <v>270</v>
      </c>
      <c r="D38" s="0" t="s">
        <v>431</v>
      </c>
      <c r="E38" s="0" t="n">
        <v>2023</v>
      </c>
      <c r="H38" s="0" t="n">
        <v>1</v>
      </c>
      <c r="I38" s="0" t="n">
        <v>194</v>
      </c>
      <c r="J38" s="0" t="s">
        <v>272</v>
      </c>
      <c r="K38" s="0" t="s">
        <v>395</v>
      </c>
      <c r="L38" s="0" t="s">
        <v>297</v>
      </c>
      <c r="M38" s="0" t="s">
        <v>432</v>
      </c>
      <c r="N38" s="0" t="s">
        <v>432</v>
      </c>
      <c r="O38" s="0" t="s">
        <v>433</v>
      </c>
      <c r="P38" s="0" t="s">
        <v>434</v>
      </c>
      <c r="R38" s="0" t="s">
        <v>288</v>
      </c>
      <c r="S38" s="0" t="s">
        <v>294</v>
      </c>
      <c r="T38" s="0" t="s">
        <v>280</v>
      </c>
      <c r="U38" s="0" t="s">
        <v>281</v>
      </c>
    </row>
    <row r="39" customFormat="false" ht="15" hidden="false" customHeight="false" outlineLevel="0" collapsed="false">
      <c r="A39" s="0" t="n">
        <v>4</v>
      </c>
      <c r="B39" s="0" t="s">
        <v>33</v>
      </c>
      <c r="C39" s="0" t="s">
        <v>270</v>
      </c>
      <c r="D39" s="0" t="s">
        <v>435</v>
      </c>
      <c r="E39" s="0" t="n">
        <v>2023</v>
      </c>
      <c r="H39" s="0" t="n">
        <v>1</v>
      </c>
      <c r="I39" s="0" t="n">
        <v>90</v>
      </c>
      <c r="J39" s="0" t="s">
        <v>272</v>
      </c>
      <c r="K39" s="0" t="s">
        <v>395</v>
      </c>
      <c r="L39" s="0" t="s">
        <v>297</v>
      </c>
      <c r="M39" s="0" t="s">
        <v>436</v>
      </c>
      <c r="N39" s="0" t="s">
        <v>436</v>
      </c>
      <c r="O39" s="0" t="s">
        <v>437</v>
      </c>
      <c r="P39" s="0" t="s">
        <v>438</v>
      </c>
      <c r="R39" s="0" t="s">
        <v>288</v>
      </c>
      <c r="S39" s="0" t="s">
        <v>294</v>
      </c>
      <c r="T39" s="0" t="s">
        <v>280</v>
      </c>
      <c r="U39" s="0" t="s">
        <v>281</v>
      </c>
    </row>
    <row r="40" customFormat="false" ht="15" hidden="false" customHeight="false" outlineLevel="0" collapsed="false">
      <c r="A40" s="0" t="n">
        <v>4</v>
      </c>
      <c r="B40" s="0" t="s">
        <v>33</v>
      </c>
      <c r="C40" s="0" t="s">
        <v>270</v>
      </c>
      <c r="D40" s="0" t="s">
        <v>439</v>
      </c>
      <c r="E40" s="0" t="n">
        <v>2023</v>
      </c>
      <c r="H40" s="0" t="n">
        <v>1</v>
      </c>
      <c r="I40" s="0" t="n">
        <v>219</v>
      </c>
      <c r="J40" s="0" t="s">
        <v>272</v>
      </c>
      <c r="K40" s="0" t="s">
        <v>395</v>
      </c>
      <c r="L40" s="0" t="s">
        <v>297</v>
      </c>
      <c r="M40" s="0" t="s">
        <v>440</v>
      </c>
      <c r="N40" s="0" t="s">
        <v>440</v>
      </c>
      <c r="O40" s="0" t="s">
        <v>441</v>
      </c>
      <c r="P40" s="0" t="s">
        <v>442</v>
      </c>
      <c r="R40" s="0" t="s">
        <v>288</v>
      </c>
      <c r="S40" s="0" t="s">
        <v>294</v>
      </c>
      <c r="T40" s="0" t="s">
        <v>280</v>
      </c>
      <c r="U40" s="0" t="s">
        <v>281</v>
      </c>
    </row>
    <row r="41" customFormat="false" ht="15" hidden="false" customHeight="false" outlineLevel="0" collapsed="false">
      <c r="A41" s="0" t="n">
        <v>4</v>
      </c>
      <c r="B41" s="0" t="s">
        <v>33</v>
      </c>
      <c r="C41" s="0" t="s">
        <v>270</v>
      </c>
      <c r="D41" s="0" t="s">
        <v>443</v>
      </c>
      <c r="E41" s="0" t="n">
        <v>2022</v>
      </c>
      <c r="H41" s="0" t="n">
        <v>1</v>
      </c>
      <c r="I41" s="0" t="n">
        <v>70</v>
      </c>
      <c r="J41" s="0" t="s">
        <v>272</v>
      </c>
      <c r="K41" s="0" t="s">
        <v>395</v>
      </c>
      <c r="L41" s="0" t="s">
        <v>297</v>
      </c>
      <c r="M41" s="0" t="s">
        <v>444</v>
      </c>
      <c r="N41" s="0" t="s">
        <v>444</v>
      </c>
      <c r="O41" s="0" t="s">
        <v>445</v>
      </c>
      <c r="P41" s="0" t="s">
        <v>446</v>
      </c>
      <c r="R41" s="0" t="s">
        <v>288</v>
      </c>
      <c r="S41" s="0" t="s">
        <v>294</v>
      </c>
      <c r="T41" s="0" t="s">
        <v>280</v>
      </c>
      <c r="U41" s="0" t="s">
        <v>281</v>
      </c>
    </row>
    <row r="42" customFormat="false" ht="15" hidden="false" customHeight="false" outlineLevel="0" collapsed="false">
      <c r="A42" s="0" t="n">
        <v>4</v>
      </c>
      <c r="B42" s="0" t="s">
        <v>33</v>
      </c>
      <c r="C42" s="0" t="s">
        <v>270</v>
      </c>
      <c r="D42" s="0" t="s">
        <v>447</v>
      </c>
      <c r="E42" s="0" t="n">
        <v>2022</v>
      </c>
      <c r="H42" s="0" t="n">
        <v>1</v>
      </c>
      <c r="I42" s="0" t="n">
        <v>157</v>
      </c>
      <c r="J42" s="0" t="s">
        <v>272</v>
      </c>
      <c r="K42" s="0" t="s">
        <v>395</v>
      </c>
      <c r="L42" s="0" t="s">
        <v>297</v>
      </c>
      <c r="M42" s="0" t="s">
        <v>448</v>
      </c>
      <c r="N42" s="0" t="s">
        <v>448</v>
      </c>
      <c r="O42" s="0" t="s">
        <v>449</v>
      </c>
      <c r="P42" s="0" t="s">
        <v>450</v>
      </c>
      <c r="R42" s="0" t="s">
        <v>288</v>
      </c>
      <c r="S42" s="0" t="s">
        <v>294</v>
      </c>
      <c r="T42" s="0" t="s">
        <v>280</v>
      </c>
      <c r="U42" s="0" t="s">
        <v>281</v>
      </c>
    </row>
    <row r="43" customFormat="false" ht="15" hidden="false" customHeight="false" outlineLevel="0" collapsed="false">
      <c r="A43" s="0" t="n">
        <v>4</v>
      </c>
      <c r="B43" s="0" t="s">
        <v>33</v>
      </c>
      <c r="C43" s="0" t="s">
        <v>270</v>
      </c>
      <c r="D43" s="0" t="s">
        <v>451</v>
      </c>
      <c r="E43" s="0" t="n">
        <v>2022</v>
      </c>
      <c r="H43" s="0" t="n">
        <v>1</v>
      </c>
      <c r="I43" s="0" t="n">
        <v>2361</v>
      </c>
      <c r="J43" s="0" t="s">
        <v>272</v>
      </c>
      <c r="K43" s="0" t="s">
        <v>395</v>
      </c>
      <c r="L43" s="0" t="s">
        <v>297</v>
      </c>
      <c r="M43" s="0" t="s">
        <v>452</v>
      </c>
      <c r="N43" s="0" t="s">
        <v>452</v>
      </c>
      <c r="O43" s="0" t="s">
        <v>453</v>
      </c>
      <c r="P43" s="0" t="s">
        <v>454</v>
      </c>
      <c r="R43" s="0" t="s">
        <v>288</v>
      </c>
      <c r="S43" s="0" t="s">
        <v>294</v>
      </c>
      <c r="T43" s="0" t="s">
        <v>280</v>
      </c>
      <c r="U43" s="0" t="s">
        <v>281</v>
      </c>
    </row>
    <row r="44" customFormat="false" ht="15" hidden="false" customHeight="false" outlineLevel="0" collapsed="false">
      <c r="A44" s="0" t="n">
        <v>4</v>
      </c>
      <c r="B44" s="0" t="s">
        <v>33</v>
      </c>
      <c r="C44" s="0" t="s">
        <v>270</v>
      </c>
      <c r="D44" s="0" t="s">
        <v>455</v>
      </c>
      <c r="E44" s="0" t="n">
        <v>2020</v>
      </c>
      <c r="H44" s="0" t="n">
        <v>7</v>
      </c>
      <c r="I44" s="0" t="n">
        <v>146</v>
      </c>
      <c r="J44" s="0" t="s">
        <v>272</v>
      </c>
      <c r="K44" s="0" t="s">
        <v>395</v>
      </c>
      <c r="L44" s="0" t="s">
        <v>297</v>
      </c>
      <c r="M44" s="0" t="s">
        <v>456</v>
      </c>
      <c r="N44" s="0" t="s">
        <v>456</v>
      </c>
      <c r="O44" s="0" t="s">
        <v>457</v>
      </c>
      <c r="P44" s="0" t="s">
        <v>458</v>
      </c>
      <c r="R44" s="0" t="s">
        <v>288</v>
      </c>
      <c r="S44" s="0" t="s">
        <v>294</v>
      </c>
      <c r="T44" s="0" t="s">
        <v>280</v>
      </c>
      <c r="U44" s="0" t="s">
        <v>281</v>
      </c>
    </row>
    <row r="45" customFormat="false" ht="15" hidden="false" customHeight="false" outlineLevel="0" collapsed="false">
      <c r="A45" s="0" t="n">
        <v>4</v>
      </c>
      <c r="B45" s="0" t="s">
        <v>33</v>
      </c>
      <c r="C45" s="0" t="s">
        <v>270</v>
      </c>
      <c r="D45" s="0" t="s">
        <v>459</v>
      </c>
      <c r="E45" s="0" t="n">
        <v>2020</v>
      </c>
      <c r="H45" s="0" t="n">
        <v>5</v>
      </c>
      <c r="I45" s="0" t="n">
        <v>316</v>
      </c>
      <c r="J45" s="0" t="s">
        <v>272</v>
      </c>
      <c r="K45" s="0" t="s">
        <v>395</v>
      </c>
      <c r="L45" s="0" t="s">
        <v>297</v>
      </c>
      <c r="M45" s="0" t="s">
        <v>460</v>
      </c>
      <c r="N45" s="0" t="s">
        <v>460</v>
      </c>
      <c r="O45" s="0" t="s">
        <v>461</v>
      </c>
      <c r="P45" s="0" t="s">
        <v>462</v>
      </c>
      <c r="R45" s="0" t="s">
        <v>288</v>
      </c>
      <c r="S45" s="0" t="s">
        <v>294</v>
      </c>
      <c r="T45" s="0" t="s">
        <v>280</v>
      </c>
      <c r="U45" s="0" t="s">
        <v>281</v>
      </c>
    </row>
    <row r="46" customFormat="false" ht="15" hidden="false" customHeight="false" outlineLevel="0" collapsed="false">
      <c r="A46" s="0" t="n">
        <v>4</v>
      </c>
      <c r="B46" s="0" t="s">
        <v>33</v>
      </c>
      <c r="C46" s="0" t="s">
        <v>270</v>
      </c>
      <c r="D46" s="0" t="s">
        <v>463</v>
      </c>
      <c r="E46" s="0" t="n">
        <v>2020</v>
      </c>
      <c r="H46" s="0" t="n">
        <v>4</v>
      </c>
      <c r="I46" s="0" t="n">
        <v>453</v>
      </c>
      <c r="J46" s="0" t="s">
        <v>272</v>
      </c>
      <c r="K46" s="0" t="s">
        <v>395</v>
      </c>
      <c r="L46" s="0" t="s">
        <v>297</v>
      </c>
      <c r="M46" s="0" t="s">
        <v>464</v>
      </c>
      <c r="N46" s="0" t="s">
        <v>464</v>
      </c>
      <c r="O46" s="0" t="s">
        <v>465</v>
      </c>
      <c r="P46" s="0" t="s">
        <v>466</v>
      </c>
      <c r="R46" s="0" t="s">
        <v>288</v>
      </c>
      <c r="S46" s="0" t="s">
        <v>294</v>
      </c>
      <c r="T46" s="0" t="s">
        <v>280</v>
      </c>
      <c r="U46" s="0" t="s">
        <v>281</v>
      </c>
    </row>
    <row r="47" customFormat="false" ht="15" hidden="false" customHeight="false" outlineLevel="0" collapsed="false">
      <c r="A47" s="0" t="n">
        <v>4</v>
      </c>
      <c r="B47" s="0" t="s">
        <v>33</v>
      </c>
      <c r="C47" s="0" t="s">
        <v>270</v>
      </c>
      <c r="D47" s="0" t="s">
        <v>467</v>
      </c>
      <c r="E47" s="0" t="n">
        <v>2020</v>
      </c>
      <c r="H47" s="0" t="n">
        <v>1</v>
      </c>
      <c r="I47" s="0" t="n">
        <v>76</v>
      </c>
      <c r="J47" s="0" t="s">
        <v>272</v>
      </c>
      <c r="K47" s="0" t="s">
        <v>395</v>
      </c>
      <c r="L47" s="0" t="s">
        <v>297</v>
      </c>
      <c r="M47" s="0" t="s">
        <v>468</v>
      </c>
      <c r="N47" s="0" t="s">
        <v>468</v>
      </c>
      <c r="O47" s="0" t="s">
        <v>469</v>
      </c>
      <c r="P47" s="0" t="s">
        <v>470</v>
      </c>
      <c r="R47" s="0" t="s">
        <v>288</v>
      </c>
      <c r="S47" s="0" t="s">
        <v>294</v>
      </c>
      <c r="T47" s="0" t="s">
        <v>280</v>
      </c>
      <c r="U47" s="0" t="s">
        <v>281</v>
      </c>
    </row>
    <row r="48" customFormat="false" ht="15" hidden="false" customHeight="false" outlineLevel="0" collapsed="false">
      <c r="A48" s="0" t="n">
        <v>4</v>
      </c>
      <c r="B48" s="0" t="s">
        <v>33</v>
      </c>
      <c r="C48" s="0" t="s">
        <v>270</v>
      </c>
      <c r="D48" s="0" t="s">
        <v>471</v>
      </c>
      <c r="E48" s="0" t="n">
        <v>2020</v>
      </c>
      <c r="H48" s="0" t="n">
        <v>4</v>
      </c>
      <c r="I48" s="0" t="n">
        <v>162</v>
      </c>
      <c r="J48" s="0" t="s">
        <v>272</v>
      </c>
      <c r="K48" s="0" t="s">
        <v>395</v>
      </c>
      <c r="L48" s="0" t="s">
        <v>297</v>
      </c>
      <c r="M48" s="0" t="s">
        <v>472</v>
      </c>
      <c r="N48" s="0" t="s">
        <v>472</v>
      </c>
      <c r="O48" s="0" t="s">
        <v>473</v>
      </c>
      <c r="P48" s="0" t="s">
        <v>474</v>
      </c>
      <c r="R48" s="0" t="s">
        <v>288</v>
      </c>
      <c r="S48" s="0" t="s">
        <v>294</v>
      </c>
      <c r="T48" s="0" t="s">
        <v>280</v>
      </c>
      <c r="U48" s="0" t="s">
        <v>281</v>
      </c>
    </row>
    <row r="49" customFormat="false" ht="15" hidden="false" customHeight="false" outlineLevel="0" collapsed="false">
      <c r="A49" s="0" t="n">
        <v>4</v>
      </c>
      <c r="B49" s="0" t="s">
        <v>33</v>
      </c>
      <c r="C49" s="0" t="s">
        <v>270</v>
      </c>
      <c r="D49" s="0" t="s">
        <v>475</v>
      </c>
      <c r="E49" s="0" t="n">
        <v>2019</v>
      </c>
      <c r="H49" s="0" t="n">
        <v>1</v>
      </c>
      <c r="I49" s="0" t="n">
        <v>4911</v>
      </c>
      <c r="J49" s="0" t="s">
        <v>272</v>
      </c>
      <c r="K49" s="0" t="s">
        <v>395</v>
      </c>
      <c r="L49" s="0" t="s">
        <v>297</v>
      </c>
      <c r="M49" s="0" t="s">
        <v>476</v>
      </c>
      <c r="N49" s="0" t="s">
        <v>476</v>
      </c>
      <c r="O49" s="0" t="s">
        <v>477</v>
      </c>
      <c r="P49" s="0" t="s">
        <v>478</v>
      </c>
      <c r="R49" s="0" t="s">
        <v>288</v>
      </c>
      <c r="S49" s="0" t="s">
        <v>294</v>
      </c>
      <c r="T49" s="0" t="s">
        <v>280</v>
      </c>
      <c r="U49" s="0" t="s">
        <v>281</v>
      </c>
    </row>
    <row r="50" customFormat="false" ht="15" hidden="false" customHeight="false" outlineLevel="0" collapsed="false">
      <c r="A50" s="0" t="n">
        <v>4</v>
      </c>
      <c r="B50" s="0" t="s">
        <v>33</v>
      </c>
      <c r="C50" s="0" t="s">
        <v>328</v>
      </c>
      <c r="D50" s="0" t="s">
        <v>479</v>
      </c>
      <c r="E50" s="0" t="n">
        <v>2025</v>
      </c>
      <c r="H50" s="0" t="n">
        <v>2</v>
      </c>
      <c r="I50" s="0" t="n">
        <v>75</v>
      </c>
      <c r="J50" s="0" t="s">
        <v>272</v>
      </c>
      <c r="K50" s="0" t="s">
        <v>395</v>
      </c>
      <c r="L50" s="0" t="s">
        <v>297</v>
      </c>
      <c r="M50" s="0" t="s">
        <v>480</v>
      </c>
      <c r="N50" s="0" t="s">
        <v>480</v>
      </c>
      <c r="O50" s="0" t="s">
        <v>481</v>
      </c>
      <c r="P50" s="0" t="s">
        <v>482</v>
      </c>
      <c r="R50" s="0" t="s">
        <v>279</v>
      </c>
      <c r="S50" s="0" t="s">
        <v>272</v>
      </c>
      <c r="T50" s="0" t="s">
        <v>280</v>
      </c>
      <c r="U50" s="0" t="s">
        <v>281</v>
      </c>
    </row>
    <row r="51" customFormat="false" ht="15" hidden="false" customHeight="false" outlineLevel="0" collapsed="false">
      <c r="A51" s="0" t="n">
        <v>4</v>
      </c>
      <c r="B51" s="0" t="s">
        <v>33</v>
      </c>
      <c r="C51" s="0" t="s">
        <v>328</v>
      </c>
      <c r="D51" s="0" t="s">
        <v>483</v>
      </c>
      <c r="E51" s="0" t="n">
        <v>2022</v>
      </c>
      <c r="H51" s="0" t="n">
        <v>2</v>
      </c>
      <c r="I51" s="0" t="n">
        <v>3718</v>
      </c>
      <c r="J51" s="0" t="s">
        <v>272</v>
      </c>
      <c r="K51" s="0" t="s">
        <v>395</v>
      </c>
      <c r="L51" s="0" t="s">
        <v>297</v>
      </c>
      <c r="M51" s="0" t="s">
        <v>484</v>
      </c>
      <c r="N51" s="0" t="s">
        <v>484</v>
      </c>
      <c r="O51" s="0" t="s">
        <v>485</v>
      </c>
      <c r="P51" s="0" t="s">
        <v>486</v>
      </c>
      <c r="R51" s="0" t="s">
        <v>288</v>
      </c>
      <c r="S51" s="0" t="s">
        <v>294</v>
      </c>
      <c r="T51" s="0" t="s">
        <v>280</v>
      </c>
      <c r="U51" s="0" t="s">
        <v>281</v>
      </c>
    </row>
    <row r="52" customFormat="false" ht="15" hidden="false" customHeight="false" outlineLevel="0" collapsed="false">
      <c r="A52" s="0" t="n">
        <v>4</v>
      </c>
      <c r="B52" s="0" t="s">
        <v>33</v>
      </c>
      <c r="C52" s="0" t="s">
        <v>339</v>
      </c>
      <c r="D52" s="0" t="s">
        <v>487</v>
      </c>
      <c r="E52" s="0" t="n">
        <v>2024</v>
      </c>
      <c r="H52" s="0" t="n">
        <v>1</v>
      </c>
      <c r="I52" s="0" t="n">
        <v>1897</v>
      </c>
      <c r="J52" s="0" t="s">
        <v>272</v>
      </c>
      <c r="K52" s="0" t="s">
        <v>395</v>
      </c>
      <c r="L52" s="0" t="s">
        <v>297</v>
      </c>
      <c r="M52" s="0" t="s">
        <v>488</v>
      </c>
      <c r="N52" s="0" t="s">
        <v>488</v>
      </c>
      <c r="O52" s="0" t="s">
        <v>489</v>
      </c>
      <c r="P52" s="0" t="s">
        <v>490</v>
      </c>
      <c r="R52" s="0" t="s">
        <v>288</v>
      </c>
      <c r="S52" s="0" t="s">
        <v>272</v>
      </c>
      <c r="T52" s="0" t="s">
        <v>280</v>
      </c>
      <c r="U52" s="0" t="s">
        <v>281</v>
      </c>
    </row>
    <row r="53" customFormat="false" ht="15" hidden="false" customHeight="false" outlineLevel="0" collapsed="false">
      <c r="A53" s="0" t="n">
        <v>4</v>
      </c>
      <c r="B53" s="0" t="s">
        <v>33</v>
      </c>
      <c r="C53" s="0" t="s">
        <v>491</v>
      </c>
      <c r="D53" s="0" t="s">
        <v>492</v>
      </c>
      <c r="E53" s="0" t="n">
        <v>2025</v>
      </c>
      <c r="H53" s="0" t="n">
        <v>7</v>
      </c>
      <c r="I53" s="0" t="n">
        <v>2196</v>
      </c>
      <c r="J53" s="0" t="s">
        <v>272</v>
      </c>
      <c r="K53" s="0" t="s">
        <v>395</v>
      </c>
      <c r="L53" s="0" t="s">
        <v>297</v>
      </c>
      <c r="M53" s="0" t="s">
        <v>493</v>
      </c>
      <c r="N53" s="0" t="s">
        <v>493</v>
      </c>
      <c r="O53" s="0" t="s">
        <v>494</v>
      </c>
      <c r="P53" s="0" t="s">
        <v>495</v>
      </c>
      <c r="R53" s="0" t="s">
        <v>279</v>
      </c>
      <c r="S53" s="0" t="s">
        <v>272</v>
      </c>
      <c r="T53" s="0" t="s">
        <v>280</v>
      </c>
      <c r="U53" s="0" t="s">
        <v>281</v>
      </c>
    </row>
    <row r="54" customFormat="false" ht="15" hidden="false" customHeight="false" outlineLevel="0" collapsed="false">
      <c r="A54" s="0" t="n">
        <v>4</v>
      </c>
      <c r="B54" s="0" t="s">
        <v>33</v>
      </c>
      <c r="C54" s="0" t="s">
        <v>491</v>
      </c>
      <c r="D54" s="0" t="s">
        <v>496</v>
      </c>
      <c r="E54" s="0" t="n">
        <v>2021</v>
      </c>
      <c r="H54" s="0" t="n">
        <v>1</v>
      </c>
      <c r="I54" s="0" t="n">
        <v>425</v>
      </c>
      <c r="J54" s="0" t="s">
        <v>272</v>
      </c>
      <c r="K54" s="0" t="s">
        <v>395</v>
      </c>
      <c r="L54" s="0" t="s">
        <v>297</v>
      </c>
      <c r="M54" s="0" t="s">
        <v>497</v>
      </c>
      <c r="N54" s="0" t="s">
        <v>497</v>
      </c>
      <c r="O54" s="0" t="s">
        <v>498</v>
      </c>
      <c r="P54" s="0" t="s">
        <v>499</v>
      </c>
      <c r="R54" s="0" t="s">
        <v>288</v>
      </c>
      <c r="S54" s="0" t="s">
        <v>294</v>
      </c>
      <c r="T54" s="0" t="s">
        <v>280</v>
      </c>
      <c r="U54" s="0" t="s">
        <v>281</v>
      </c>
    </row>
    <row r="55" customFormat="false" ht="15" hidden="false" customHeight="false" outlineLevel="0" collapsed="false">
      <c r="A55" s="0" t="n">
        <v>4</v>
      </c>
      <c r="B55" s="0" t="s">
        <v>33</v>
      </c>
      <c r="C55" s="0" t="s">
        <v>383</v>
      </c>
      <c r="D55" s="0" t="s">
        <v>500</v>
      </c>
      <c r="E55" s="0" t="n">
        <v>2026</v>
      </c>
      <c r="H55" s="0" t="n">
        <v>160</v>
      </c>
      <c r="I55" s="0" t="n">
        <v>35839</v>
      </c>
      <c r="J55" s="0" t="s">
        <v>272</v>
      </c>
      <c r="K55" s="0" t="s">
        <v>385</v>
      </c>
      <c r="L55" s="0" t="s">
        <v>274</v>
      </c>
      <c r="M55" s="0" t="s">
        <v>501</v>
      </c>
      <c r="N55" s="0" t="s">
        <v>501</v>
      </c>
      <c r="O55" s="0" t="s">
        <v>502</v>
      </c>
      <c r="P55" s="0" t="s">
        <v>503</v>
      </c>
      <c r="R55" s="0" t="s">
        <v>279</v>
      </c>
      <c r="S55" s="0" t="s">
        <v>272</v>
      </c>
      <c r="T55" s="0" t="s">
        <v>280</v>
      </c>
      <c r="U55" s="0" t="s">
        <v>281</v>
      </c>
    </row>
    <row r="56" customFormat="false" ht="15" hidden="false" customHeight="false" outlineLevel="0" collapsed="false">
      <c r="A56" s="0" t="n">
        <v>4</v>
      </c>
      <c r="B56" s="0" t="s">
        <v>33</v>
      </c>
      <c r="C56" s="0" t="s">
        <v>383</v>
      </c>
      <c r="D56" s="0" t="s">
        <v>504</v>
      </c>
      <c r="E56" s="0" t="n">
        <v>2021</v>
      </c>
      <c r="H56" s="0" t="n">
        <v>1</v>
      </c>
      <c r="I56" s="0" t="n">
        <v>3660</v>
      </c>
      <c r="J56" s="0" t="s">
        <v>272</v>
      </c>
      <c r="K56" s="0" t="s">
        <v>395</v>
      </c>
      <c r="L56" s="0" t="s">
        <v>297</v>
      </c>
      <c r="M56" s="0" t="s">
        <v>505</v>
      </c>
      <c r="N56" s="0" t="s">
        <v>505</v>
      </c>
      <c r="O56" s="0" t="s">
        <v>506</v>
      </c>
      <c r="P56" s="0" t="s">
        <v>507</v>
      </c>
      <c r="R56" s="0" t="s">
        <v>288</v>
      </c>
      <c r="S56" s="0" t="s">
        <v>294</v>
      </c>
      <c r="T56" s="0" t="s">
        <v>280</v>
      </c>
      <c r="U56" s="0" t="s">
        <v>281</v>
      </c>
    </row>
    <row r="57" customFormat="false" ht="15" hidden="false" customHeight="false" outlineLevel="0" collapsed="false">
      <c r="A57" s="0" t="n">
        <v>4</v>
      </c>
      <c r="B57" s="0" t="s">
        <v>33</v>
      </c>
      <c r="C57" s="0" t="s">
        <v>508</v>
      </c>
      <c r="D57" s="0" t="s">
        <v>509</v>
      </c>
      <c r="E57" s="0" t="n">
        <v>2023</v>
      </c>
      <c r="H57" s="0" t="n">
        <v>1</v>
      </c>
      <c r="I57" s="0" t="n">
        <v>39</v>
      </c>
      <c r="J57" s="0" t="s">
        <v>272</v>
      </c>
      <c r="K57" s="0" t="s">
        <v>395</v>
      </c>
      <c r="L57" s="0" t="s">
        <v>297</v>
      </c>
      <c r="M57" s="0" t="s">
        <v>510</v>
      </c>
      <c r="N57" s="0" t="s">
        <v>511</v>
      </c>
      <c r="O57" s="0" t="s">
        <v>512</v>
      </c>
      <c r="P57" s="0" t="s">
        <v>513</v>
      </c>
      <c r="R57" s="0" t="s">
        <v>288</v>
      </c>
      <c r="S57" s="0" t="s">
        <v>272</v>
      </c>
      <c r="T57" s="0" t="s">
        <v>280</v>
      </c>
      <c r="U57" s="0" t="s">
        <v>281</v>
      </c>
    </row>
    <row r="58" customFormat="false" ht="15" hidden="false" customHeight="false" outlineLevel="0" collapsed="false">
      <c r="A58" s="0" t="n">
        <v>4</v>
      </c>
      <c r="B58" s="0" t="s">
        <v>33</v>
      </c>
      <c r="C58" s="0" t="s">
        <v>514</v>
      </c>
      <c r="D58" s="0" t="s">
        <v>515</v>
      </c>
      <c r="E58" s="0" t="n">
        <v>2024</v>
      </c>
      <c r="H58" s="0" t="n">
        <v>1</v>
      </c>
      <c r="I58" s="0" t="n">
        <v>1903</v>
      </c>
      <c r="J58" s="0" t="s">
        <v>272</v>
      </c>
      <c r="K58" s="0" t="s">
        <v>395</v>
      </c>
      <c r="L58" s="0" t="s">
        <v>297</v>
      </c>
      <c r="M58" s="0" t="s">
        <v>516</v>
      </c>
      <c r="N58" s="0" t="s">
        <v>516</v>
      </c>
      <c r="O58" s="0" t="s">
        <v>517</v>
      </c>
      <c r="P58" s="0" t="s">
        <v>518</v>
      </c>
      <c r="R58" s="0" t="s">
        <v>288</v>
      </c>
      <c r="S58" s="0" t="s">
        <v>272</v>
      </c>
      <c r="T58" s="0" t="s">
        <v>280</v>
      </c>
      <c r="U58" s="0" t="s">
        <v>281</v>
      </c>
    </row>
    <row r="59" customFormat="false" ht="15" hidden="false" customHeight="false" outlineLevel="0" collapsed="false">
      <c r="A59" s="0" t="n">
        <v>5</v>
      </c>
      <c r="B59" s="0" t="s">
        <v>35</v>
      </c>
      <c r="C59" s="0" t="s">
        <v>57</v>
      </c>
      <c r="D59" s="0" t="s">
        <v>519</v>
      </c>
      <c r="E59" s="0" t="n">
        <v>2023</v>
      </c>
      <c r="H59" s="0" t="n">
        <v>16</v>
      </c>
      <c r="I59" s="0" t="n">
        <v>3164</v>
      </c>
      <c r="J59" s="0" t="s">
        <v>272</v>
      </c>
      <c r="K59" s="0" t="s">
        <v>302</v>
      </c>
      <c r="L59" s="0" t="s">
        <v>274</v>
      </c>
      <c r="M59" s="0" t="s">
        <v>520</v>
      </c>
      <c r="N59" s="0" t="s">
        <v>520</v>
      </c>
      <c r="O59" s="0" t="s">
        <v>521</v>
      </c>
      <c r="P59" s="0" t="s">
        <v>522</v>
      </c>
      <c r="R59" s="0" t="s">
        <v>288</v>
      </c>
      <c r="S59" s="0" t="s">
        <v>272</v>
      </c>
      <c r="T59" s="0" t="s">
        <v>280</v>
      </c>
      <c r="U59" s="0" t="s">
        <v>281</v>
      </c>
    </row>
    <row r="60" customFormat="false" ht="15" hidden="false" customHeight="false" outlineLevel="0" collapsed="false">
      <c r="A60" s="0" t="n">
        <v>5</v>
      </c>
      <c r="B60" s="0" t="s">
        <v>35</v>
      </c>
      <c r="C60" s="0" t="s">
        <v>313</v>
      </c>
      <c r="D60" s="0" t="s">
        <v>523</v>
      </c>
      <c r="E60" s="0" t="n">
        <v>2023</v>
      </c>
      <c r="H60" s="0" t="n">
        <v>1</v>
      </c>
      <c r="I60" s="0" t="n">
        <v>289</v>
      </c>
      <c r="J60" s="0" t="s">
        <v>272</v>
      </c>
      <c r="K60" s="0" t="s">
        <v>302</v>
      </c>
      <c r="L60" s="0" t="s">
        <v>274</v>
      </c>
      <c r="M60" s="0" t="s">
        <v>524</v>
      </c>
      <c r="N60" s="0" t="s">
        <v>524</v>
      </c>
      <c r="O60" s="0" t="s">
        <v>525</v>
      </c>
      <c r="P60" s="0" t="s">
        <v>526</v>
      </c>
      <c r="R60" s="0" t="s">
        <v>288</v>
      </c>
      <c r="S60" s="0" t="s">
        <v>272</v>
      </c>
      <c r="T60" s="0" t="s">
        <v>280</v>
      </c>
      <c r="U60" s="0" t="s">
        <v>281</v>
      </c>
    </row>
    <row r="61" customFormat="false" ht="15" hidden="false" customHeight="false" outlineLevel="0" collapsed="false">
      <c r="A61" s="0" t="n">
        <v>6</v>
      </c>
      <c r="B61" s="0" t="s">
        <v>38</v>
      </c>
      <c r="C61" s="0" t="s">
        <v>57</v>
      </c>
      <c r="D61" s="0" t="s">
        <v>527</v>
      </c>
      <c r="E61" s="0" t="n">
        <v>2023</v>
      </c>
      <c r="H61" s="0" t="n">
        <v>6</v>
      </c>
      <c r="I61" s="0" t="n">
        <v>9076</v>
      </c>
      <c r="J61" s="0" t="s">
        <v>272</v>
      </c>
      <c r="K61" s="0" t="s">
        <v>302</v>
      </c>
      <c r="L61" s="0" t="s">
        <v>274</v>
      </c>
      <c r="M61" s="0" t="s">
        <v>528</v>
      </c>
      <c r="N61" s="0" t="s">
        <v>528</v>
      </c>
      <c r="O61" s="0" t="s">
        <v>529</v>
      </c>
      <c r="P61" s="0" t="s">
        <v>530</v>
      </c>
      <c r="R61" s="0" t="s">
        <v>288</v>
      </c>
      <c r="S61" s="0" t="s">
        <v>272</v>
      </c>
      <c r="T61" s="0" t="s">
        <v>280</v>
      </c>
      <c r="U61" s="0" t="s">
        <v>281</v>
      </c>
    </row>
    <row r="62" customFormat="false" ht="15" hidden="false" customHeight="false" outlineLevel="0" collapsed="false">
      <c r="A62" s="0" t="n">
        <v>6</v>
      </c>
      <c r="B62" s="0" t="s">
        <v>38</v>
      </c>
      <c r="C62" s="0" t="s">
        <v>313</v>
      </c>
      <c r="D62" s="0" t="s">
        <v>531</v>
      </c>
      <c r="E62" s="0" t="n">
        <v>2024</v>
      </c>
      <c r="H62" s="0" t="n">
        <v>2</v>
      </c>
      <c r="I62" s="0" t="n">
        <v>7549</v>
      </c>
      <c r="J62" s="0" t="s">
        <v>272</v>
      </c>
      <c r="K62" s="0" t="s">
        <v>302</v>
      </c>
      <c r="L62" s="0" t="s">
        <v>274</v>
      </c>
      <c r="M62" s="0" t="s">
        <v>532</v>
      </c>
      <c r="N62" s="0" t="s">
        <v>532</v>
      </c>
      <c r="O62" s="0" t="s">
        <v>533</v>
      </c>
      <c r="P62" s="0" t="s">
        <v>534</v>
      </c>
      <c r="R62" s="0" t="s">
        <v>288</v>
      </c>
      <c r="S62" s="0" t="s">
        <v>272</v>
      </c>
      <c r="T62" s="0" t="s">
        <v>318</v>
      </c>
      <c r="U62" s="0" t="s">
        <v>281</v>
      </c>
      <c r="V62" s="0" t="s">
        <v>535</v>
      </c>
    </row>
    <row r="63" customFormat="false" ht="15" hidden="false" customHeight="false" outlineLevel="0" collapsed="false">
      <c r="A63" s="0" t="n">
        <v>7</v>
      </c>
      <c r="B63" s="0" t="s">
        <v>40</v>
      </c>
      <c r="C63" s="0" t="s">
        <v>57</v>
      </c>
      <c r="D63" s="0" t="s">
        <v>536</v>
      </c>
      <c r="E63" s="0" t="n">
        <v>2023</v>
      </c>
      <c r="H63" s="0" t="n">
        <v>4</v>
      </c>
      <c r="I63" s="0" t="n">
        <v>1549</v>
      </c>
      <c r="J63" s="0" t="s">
        <v>272</v>
      </c>
      <c r="K63" s="0" t="s">
        <v>302</v>
      </c>
      <c r="L63" s="0" t="s">
        <v>274</v>
      </c>
      <c r="M63" s="0" t="s">
        <v>537</v>
      </c>
      <c r="N63" s="0" t="s">
        <v>537</v>
      </c>
      <c r="O63" s="0" t="s">
        <v>538</v>
      </c>
      <c r="P63" s="0" t="s">
        <v>539</v>
      </c>
      <c r="R63" s="0" t="s">
        <v>288</v>
      </c>
      <c r="S63" s="0" t="s">
        <v>272</v>
      </c>
      <c r="T63" s="0" t="s">
        <v>280</v>
      </c>
      <c r="U63" s="0" t="s">
        <v>281</v>
      </c>
    </row>
    <row r="64" customFormat="false" ht="15" hidden="false" customHeight="false" outlineLevel="0" collapsed="false">
      <c r="A64" s="0" t="n">
        <v>7</v>
      </c>
      <c r="B64" s="0" t="s">
        <v>40</v>
      </c>
      <c r="C64" s="0" t="s">
        <v>313</v>
      </c>
      <c r="D64" s="0" t="s">
        <v>540</v>
      </c>
      <c r="E64" s="0" t="n">
        <v>2023</v>
      </c>
      <c r="H64" s="0" t="n">
        <v>2</v>
      </c>
      <c r="I64" s="0" t="n">
        <v>2717</v>
      </c>
      <c r="J64" s="0" t="s">
        <v>294</v>
      </c>
      <c r="K64" s="0" t="s">
        <v>302</v>
      </c>
      <c r="L64" s="0" t="s">
        <v>274</v>
      </c>
      <c r="M64" s="0" t="s">
        <v>541</v>
      </c>
      <c r="N64" s="0" t="s">
        <v>541</v>
      </c>
      <c r="O64" s="0" t="s">
        <v>542</v>
      </c>
      <c r="P64" s="0" t="s">
        <v>543</v>
      </c>
      <c r="R64" s="0" t="s">
        <v>288</v>
      </c>
      <c r="S64" s="0" t="s">
        <v>272</v>
      </c>
      <c r="T64" s="0" t="s">
        <v>280</v>
      </c>
      <c r="U64" s="0" t="s">
        <v>281</v>
      </c>
    </row>
    <row r="65" customFormat="false" ht="15" hidden="false" customHeight="false" outlineLevel="0" collapsed="false">
      <c r="A65" s="0" t="n">
        <v>7</v>
      </c>
      <c r="B65" s="0" t="s">
        <v>40</v>
      </c>
      <c r="C65" s="0" t="s">
        <v>544</v>
      </c>
      <c r="D65" s="0" t="s">
        <v>545</v>
      </c>
      <c r="E65" s="0" t="n">
        <v>2026</v>
      </c>
      <c r="H65" s="0" t="n">
        <v>8</v>
      </c>
      <c r="I65" s="0" t="n">
        <v>5371</v>
      </c>
      <c r="J65" s="0" t="s">
        <v>272</v>
      </c>
      <c r="K65" s="0" t="s">
        <v>273</v>
      </c>
      <c r="L65" s="0" t="s">
        <v>274</v>
      </c>
      <c r="M65" s="0" t="s">
        <v>546</v>
      </c>
      <c r="N65" s="0" t="s">
        <v>547</v>
      </c>
      <c r="O65" s="0" t="s">
        <v>548</v>
      </c>
      <c r="P65" s="0" t="s">
        <v>549</v>
      </c>
      <c r="R65" s="0" t="s">
        <v>279</v>
      </c>
      <c r="S65" s="0" t="s">
        <v>272</v>
      </c>
      <c r="T65" s="0" t="s">
        <v>280</v>
      </c>
      <c r="U65" s="0" t="s">
        <v>281</v>
      </c>
    </row>
    <row r="66" customFormat="false" ht="15" hidden="false" customHeight="false" outlineLevel="0" collapsed="false">
      <c r="A66" s="0" t="n">
        <v>7</v>
      </c>
      <c r="B66" s="0" t="s">
        <v>40</v>
      </c>
      <c r="C66" s="0" t="s">
        <v>282</v>
      </c>
      <c r="D66" s="0" t="s">
        <v>550</v>
      </c>
      <c r="E66" s="0" t="n">
        <v>2026</v>
      </c>
      <c r="H66" s="0" t="n">
        <v>3</v>
      </c>
      <c r="I66" s="0" t="n">
        <v>753</v>
      </c>
      <c r="J66" s="0" t="s">
        <v>272</v>
      </c>
      <c r="K66" s="0" t="s">
        <v>551</v>
      </c>
      <c r="L66" s="0" t="s">
        <v>297</v>
      </c>
      <c r="M66" s="0" t="s">
        <v>552</v>
      </c>
      <c r="N66" s="0" t="s">
        <v>552</v>
      </c>
      <c r="O66" s="0" t="s">
        <v>553</v>
      </c>
      <c r="P66" s="0" t="s">
        <v>554</v>
      </c>
      <c r="R66" s="0" t="s">
        <v>279</v>
      </c>
      <c r="S66" s="0" t="s">
        <v>272</v>
      </c>
      <c r="T66" s="0" t="s">
        <v>280</v>
      </c>
      <c r="U66" s="0" t="s">
        <v>281</v>
      </c>
    </row>
    <row r="67" customFormat="false" ht="15" hidden="false" customHeight="false" outlineLevel="0" collapsed="false">
      <c r="A67" s="0" t="n">
        <v>7</v>
      </c>
      <c r="B67" s="0" t="s">
        <v>40</v>
      </c>
      <c r="C67" s="0" t="s">
        <v>383</v>
      </c>
      <c r="D67" s="0" t="s">
        <v>555</v>
      </c>
      <c r="E67" s="0" t="n">
        <v>2026</v>
      </c>
      <c r="H67" s="0" t="n">
        <v>1</v>
      </c>
      <c r="I67" s="0" t="n">
        <v>5154</v>
      </c>
      <c r="J67" s="0" t="s">
        <v>272</v>
      </c>
      <c r="K67" s="0" t="s">
        <v>290</v>
      </c>
      <c r="L67" s="0" t="s">
        <v>274</v>
      </c>
      <c r="M67" s="0" t="s">
        <v>556</v>
      </c>
      <c r="N67" s="0" t="s">
        <v>556</v>
      </c>
      <c r="O67" s="0" t="s">
        <v>557</v>
      </c>
      <c r="P67" s="0" t="s">
        <v>558</v>
      </c>
      <c r="R67" s="0" t="s">
        <v>279</v>
      </c>
      <c r="S67" s="0" t="s">
        <v>272</v>
      </c>
      <c r="T67" s="0" t="s">
        <v>280</v>
      </c>
      <c r="U67" s="0" t="s">
        <v>281</v>
      </c>
    </row>
    <row r="68" customFormat="false" ht="15" hidden="false" customHeight="false" outlineLevel="0" collapsed="false">
      <c r="A68" s="0" t="n">
        <v>8</v>
      </c>
      <c r="B68" s="0" t="s">
        <v>41</v>
      </c>
      <c r="C68" s="0" t="s">
        <v>57</v>
      </c>
      <c r="D68" s="0" t="s">
        <v>559</v>
      </c>
      <c r="E68" s="0" t="n">
        <v>2025</v>
      </c>
      <c r="H68" s="0" t="n">
        <v>2</v>
      </c>
      <c r="I68" s="0" t="n">
        <v>250</v>
      </c>
      <c r="J68" s="0" t="s">
        <v>272</v>
      </c>
      <c r="K68" s="0" t="s">
        <v>302</v>
      </c>
      <c r="L68" s="0" t="s">
        <v>274</v>
      </c>
      <c r="M68" s="0" t="s">
        <v>560</v>
      </c>
      <c r="N68" s="0" t="s">
        <v>560</v>
      </c>
      <c r="O68" s="0" t="s">
        <v>561</v>
      </c>
      <c r="P68" s="0" t="s">
        <v>562</v>
      </c>
      <c r="R68" s="0" t="s">
        <v>279</v>
      </c>
      <c r="S68" s="0" t="s">
        <v>272</v>
      </c>
      <c r="T68" s="0" t="s">
        <v>280</v>
      </c>
      <c r="U68" s="0" t="s">
        <v>281</v>
      </c>
    </row>
    <row r="69" customFormat="false" ht="15" hidden="false" customHeight="false" outlineLevel="0" collapsed="false">
      <c r="A69" s="0" t="n">
        <v>8</v>
      </c>
      <c r="B69" s="0" t="s">
        <v>41</v>
      </c>
      <c r="C69" s="0" t="s">
        <v>57</v>
      </c>
      <c r="D69" s="0" t="s">
        <v>563</v>
      </c>
      <c r="E69" s="0" t="n">
        <v>2022</v>
      </c>
      <c r="H69" s="0" t="n">
        <v>2</v>
      </c>
      <c r="I69" s="0" t="n">
        <v>561</v>
      </c>
      <c r="J69" s="0" t="s">
        <v>272</v>
      </c>
      <c r="K69" s="0" t="s">
        <v>564</v>
      </c>
      <c r="L69" s="0" t="s">
        <v>274</v>
      </c>
      <c r="M69" s="0" t="s">
        <v>565</v>
      </c>
      <c r="N69" s="0" t="s">
        <v>565</v>
      </c>
      <c r="O69" s="0" t="s">
        <v>566</v>
      </c>
      <c r="P69" s="0" t="s">
        <v>567</v>
      </c>
      <c r="R69" s="0" t="s">
        <v>288</v>
      </c>
      <c r="S69" s="0" t="s">
        <v>294</v>
      </c>
      <c r="T69" s="0" t="s">
        <v>280</v>
      </c>
      <c r="U69" s="0" t="s">
        <v>281</v>
      </c>
    </row>
    <row r="70" customFormat="false" ht="15" hidden="false" customHeight="false" outlineLevel="0" collapsed="false">
      <c r="A70" s="0" t="n">
        <v>8</v>
      </c>
      <c r="B70" s="0" t="s">
        <v>41</v>
      </c>
      <c r="C70" s="0" t="s">
        <v>313</v>
      </c>
      <c r="D70" s="0" t="s">
        <v>568</v>
      </c>
      <c r="E70" s="0" t="n">
        <v>2025</v>
      </c>
      <c r="H70" s="0" t="n">
        <v>1</v>
      </c>
      <c r="I70" s="0" t="n">
        <v>622</v>
      </c>
      <c r="J70" s="0" t="s">
        <v>294</v>
      </c>
      <c r="K70" s="0" t="s">
        <v>302</v>
      </c>
      <c r="L70" s="0" t="s">
        <v>274</v>
      </c>
      <c r="M70" s="0" t="s">
        <v>569</v>
      </c>
      <c r="N70" s="0" t="s">
        <v>569</v>
      </c>
      <c r="O70" s="0" t="s">
        <v>570</v>
      </c>
      <c r="P70" s="0" t="s">
        <v>571</v>
      </c>
      <c r="R70" s="0" t="s">
        <v>279</v>
      </c>
      <c r="S70" s="0" t="s">
        <v>272</v>
      </c>
      <c r="T70" s="0" t="s">
        <v>280</v>
      </c>
      <c r="U70" s="0" t="s">
        <v>281</v>
      </c>
    </row>
    <row r="71" customFormat="false" ht="15" hidden="false" customHeight="false" outlineLevel="0" collapsed="false">
      <c r="A71" s="0" t="n">
        <v>8</v>
      </c>
      <c r="B71" s="0" t="s">
        <v>41</v>
      </c>
      <c r="C71" s="0" t="s">
        <v>313</v>
      </c>
      <c r="D71" s="0" t="s">
        <v>572</v>
      </c>
      <c r="E71" s="0" t="n">
        <v>2022</v>
      </c>
      <c r="H71" s="0" t="n">
        <v>1</v>
      </c>
      <c r="I71" s="0" t="n">
        <v>10101</v>
      </c>
      <c r="J71" s="0" t="s">
        <v>272</v>
      </c>
      <c r="K71" s="0" t="s">
        <v>290</v>
      </c>
      <c r="L71" s="0" t="s">
        <v>274</v>
      </c>
      <c r="M71" s="0" t="s">
        <v>573</v>
      </c>
      <c r="N71" s="0" t="s">
        <v>573</v>
      </c>
      <c r="O71" s="0" t="s">
        <v>574</v>
      </c>
      <c r="P71" s="0" t="s">
        <v>575</v>
      </c>
      <c r="R71" s="0" t="s">
        <v>288</v>
      </c>
      <c r="S71" s="0" t="s">
        <v>294</v>
      </c>
      <c r="T71" s="0" t="s">
        <v>280</v>
      </c>
      <c r="U71" s="0" t="s">
        <v>281</v>
      </c>
    </row>
    <row r="72" customFormat="false" ht="15" hidden="false" customHeight="false" outlineLevel="0" collapsed="false">
      <c r="A72" s="0" t="n">
        <v>8</v>
      </c>
      <c r="B72" s="0" t="s">
        <v>41</v>
      </c>
      <c r="C72" s="0" t="s">
        <v>313</v>
      </c>
      <c r="D72" s="0" t="s">
        <v>576</v>
      </c>
      <c r="E72" s="0" t="n">
        <v>2022</v>
      </c>
      <c r="H72" s="0" t="n">
        <v>1</v>
      </c>
      <c r="I72" s="0" t="n">
        <v>11216</v>
      </c>
      <c r="J72" s="0" t="s">
        <v>272</v>
      </c>
      <c r="K72" s="0" t="s">
        <v>564</v>
      </c>
      <c r="L72" s="0" t="s">
        <v>274</v>
      </c>
      <c r="M72" s="0" t="s">
        <v>577</v>
      </c>
      <c r="N72" s="0" t="s">
        <v>577</v>
      </c>
      <c r="O72" s="0" t="s">
        <v>578</v>
      </c>
      <c r="P72" s="0" t="s">
        <v>579</v>
      </c>
      <c r="R72" s="0" t="s">
        <v>288</v>
      </c>
      <c r="S72" s="0" t="s">
        <v>294</v>
      </c>
      <c r="T72" s="0" t="s">
        <v>280</v>
      </c>
      <c r="U72" s="0" t="s">
        <v>281</v>
      </c>
    </row>
    <row r="73" customFormat="false" ht="15" hidden="false" customHeight="false" outlineLevel="0" collapsed="false">
      <c r="A73" s="0" t="n">
        <v>9</v>
      </c>
      <c r="B73" s="0" t="s">
        <v>43</v>
      </c>
      <c r="C73" s="0" t="s">
        <v>57</v>
      </c>
      <c r="D73" s="0" t="s">
        <v>580</v>
      </c>
      <c r="E73" s="0" t="n">
        <v>2026</v>
      </c>
      <c r="H73" s="0" t="n">
        <v>10</v>
      </c>
      <c r="I73" s="0" t="n">
        <v>26830</v>
      </c>
      <c r="J73" s="0" t="s">
        <v>272</v>
      </c>
      <c r="K73" s="0" t="s">
        <v>581</v>
      </c>
      <c r="L73" s="0" t="s">
        <v>297</v>
      </c>
      <c r="M73" s="0" t="s">
        <v>582</v>
      </c>
      <c r="N73" s="0" t="s">
        <v>582</v>
      </c>
      <c r="O73" s="0" t="s">
        <v>583</v>
      </c>
      <c r="P73" s="0" t="s">
        <v>584</v>
      </c>
      <c r="R73" s="0" t="s">
        <v>279</v>
      </c>
      <c r="S73" s="0" t="s">
        <v>272</v>
      </c>
      <c r="T73" s="0" t="s">
        <v>280</v>
      </c>
      <c r="U73" s="0" t="s">
        <v>281</v>
      </c>
    </row>
    <row r="74" customFormat="false" ht="15" hidden="false" customHeight="false" outlineLevel="0" collapsed="false">
      <c r="A74" s="0" t="n">
        <v>9</v>
      </c>
      <c r="B74" s="0" t="s">
        <v>43</v>
      </c>
      <c r="C74" s="0" t="s">
        <v>57</v>
      </c>
      <c r="D74" s="0" t="s">
        <v>585</v>
      </c>
      <c r="E74" s="0" t="n">
        <v>2023</v>
      </c>
      <c r="H74" s="0" t="n">
        <v>6</v>
      </c>
      <c r="I74" s="0" t="n">
        <v>21584</v>
      </c>
      <c r="J74" s="0" t="s">
        <v>272</v>
      </c>
      <c r="K74" s="0" t="s">
        <v>581</v>
      </c>
      <c r="L74" s="0" t="s">
        <v>297</v>
      </c>
      <c r="M74" s="0" t="s">
        <v>586</v>
      </c>
      <c r="N74" s="0" t="s">
        <v>586</v>
      </c>
      <c r="O74" s="0" t="s">
        <v>587</v>
      </c>
      <c r="P74" s="0" t="s">
        <v>588</v>
      </c>
      <c r="R74" s="0" t="s">
        <v>288</v>
      </c>
      <c r="S74" s="0" t="s">
        <v>294</v>
      </c>
      <c r="T74" s="0" t="s">
        <v>280</v>
      </c>
      <c r="U74" s="0" t="s">
        <v>281</v>
      </c>
    </row>
    <row r="75" customFormat="false" ht="15" hidden="false" customHeight="false" outlineLevel="0" collapsed="false">
      <c r="A75" s="0" t="n">
        <v>9</v>
      </c>
      <c r="B75" s="0" t="s">
        <v>43</v>
      </c>
      <c r="C75" s="0" t="s">
        <v>57</v>
      </c>
      <c r="D75" s="0" t="s">
        <v>589</v>
      </c>
      <c r="E75" s="0" t="n">
        <v>2021</v>
      </c>
      <c r="H75" s="0" t="n">
        <v>6</v>
      </c>
      <c r="I75" s="0" t="n">
        <v>1370</v>
      </c>
      <c r="J75" s="0" t="s">
        <v>272</v>
      </c>
      <c r="K75" s="0" t="s">
        <v>290</v>
      </c>
      <c r="L75" s="0" t="s">
        <v>274</v>
      </c>
      <c r="M75" s="0" t="s">
        <v>590</v>
      </c>
      <c r="N75" s="0" t="s">
        <v>590</v>
      </c>
      <c r="O75" s="0" t="s">
        <v>591</v>
      </c>
      <c r="P75" s="0" t="s">
        <v>592</v>
      </c>
      <c r="R75" s="0" t="s">
        <v>288</v>
      </c>
      <c r="S75" s="0" t="s">
        <v>294</v>
      </c>
      <c r="T75" s="0" t="s">
        <v>280</v>
      </c>
      <c r="U75" s="0" t="s">
        <v>281</v>
      </c>
    </row>
    <row r="76" customFormat="false" ht="15" hidden="false" customHeight="false" outlineLevel="0" collapsed="false">
      <c r="A76" s="0" t="n">
        <v>9</v>
      </c>
      <c r="B76" s="0" t="s">
        <v>43</v>
      </c>
      <c r="C76" s="0" t="s">
        <v>92</v>
      </c>
      <c r="D76" s="0" t="s">
        <v>593</v>
      </c>
      <c r="E76" s="0" t="n">
        <v>2026</v>
      </c>
      <c r="H76" s="0" t="n">
        <v>6</v>
      </c>
      <c r="I76" s="0" t="n">
        <v>1993</v>
      </c>
      <c r="J76" s="0" t="s">
        <v>272</v>
      </c>
      <c r="K76" s="0" t="s">
        <v>594</v>
      </c>
      <c r="L76" s="0" t="s">
        <v>595</v>
      </c>
      <c r="M76" s="0" t="s">
        <v>596</v>
      </c>
      <c r="N76" s="0" t="s">
        <v>596</v>
      </c>
      <c r="O76" s="0" t="s">
        <v>597</v>
      </c>
      <c r="P76" s="0" t="s">
        <v>598</v>
      </c>
      <c r="R76" s="0" t="s">
        <v>279</v>
      </c>
      <c r="S76" s="0" t="s">
        <v>272</v>
      </c>
      <c r="T76" s="0" t="s">
        <v>280</v>
      </c>
      <c r="U76" s="0" t="s">
        <v>599</v>
      </c>
    </row>
    <row r="77" customFormat="false" ht="15" hidden="false" customHeight="false" outlineLevel="0" collapsed="false">
      <c r="A77" s="0" t="n">
        <v>9</v>
      </c>
      <c r="B77" s="0" t="s">
        <v>43</v>
      </c>
      <c r="C77" s="0" t="s">
        <v>92</v>
      </c>
      <c r="D77" s="0" t="s">
        <v>600</v>
      </c>
      <c r="E77" s="0" t="n">
        <v>2024</v>
      </c>
      <c r="H77" s="0" t="n">
        <v>1</v>
      </c>
      <c r="I77" s="0" t="n">
        <v>410</v>
      </c>
      <c r="J77" s="0" t="s">
        <v>272</v>
      </c>
      <c r="K77" s="0" t="s">
        <v>581</v>
      </c>
      <c r="L77" s="0" t="s">
        <v>297</v>
      </c>
      <c r="M77" s="0" t="s">
        <v>601</v>
      </c>
      <c r="N77" s="0" t="s">
        <v>601</v>
      </c>
      <c r="O77" s="0" t="s">
        <v>602</v>
      </c>
      <c r="P77" s="0" t="s">
        <v>603</v>
      </c>
      <c r="R77" s="0" t="s">
        <v>288</v>
      </c>
      <c r="S77" s="0" t="s">
        <v>294</v>
      </c>
      <c r="T77" s="0" t="s">
        <v>280</v>
      </c>
      <c r="U77" s="0" t="s">
        <v>281</v>
      </c>
    </row>
    <row r="78" customFormat="false" ht="15" hidden="false" customHeight="false" outlineLevel="0" collapsed="false">
      <c r="A78" s="0" t="n">
        <v>9</v>
      </c>
      <c r="B78" s="0" t="s">
        <v>43</v>
      </c>
      <c r="C78" s="0" t="s">
        <v>92</v>
      </c>
      <c r="D78" s="0" t="s">
        <v>604</v>
      </c>
      <c r="E78" s="0" t="n">
        <v>2024</v>
      </c>
      <c r="H78" s="0" t="n">
        <v>1</v>
      </c>
      <c r="I78" s="0" t="n">
        <v>274</v>
      </c>
      <c r="J78" s="0" t="s">
        <v>272</v>
      </c>
      <c r="K78" s="0" t="s">
        <v>581</v>
      </c>
      <c r="L78" s="0" t="s">
        <v>297</v>
      </c>
      <c r="M78" s="0" t="s">
        <v>605</v>
      </c>
      <c r="N78" s="0" t="s">
        <v>605</v>
      </c>
      <c r="O78" s="0" t="s">
        <v>606</v>
      </c>
      <c r="P78" s="0" t="s">
        <v>607</v>
      </c>
      <c r="R78" s="0" t="s">
        <v>288</v>
      </c>
      <c r="S78" s="0" t="s">
        <v>294</v>
      </c>
      <c r="T78" s="0" t="s">
        <v>280</v>
      </c>
      <c r="U78" s="0" t="s">
        <v>281</v>
      </c>
    </row>
    <row r="79" customFormat="false" ht="15" hidden="false" customHeight="false" outlineLevel="0" collapsed="false">
      <c r="A79" s="0" t="n">
        <v>9</v>
      </c>
      <c r="B79" s="0" t="s">
        <v>43</v>
      </c>
      <c r="C79" s="0" t="s">
        <v>313</v>
      </c>
      <c r="D79" s="0" t="s">
        <v>608</v>
      </c>
      <c r="E79" s="0" t="n">
        <v>2024</v>
      </c>
      <c r="H79" s="0" t="n">
        <v>1</v>
      </c>
      <c r="I79" s="0" t="n">
        <v>1232</v>
      </c>
      <c r="J79" s="0" t="s">
        <v>272</v>
      </c>
      <c r="K79" s="0" t="s">
        <v>581</v>
      </c>
      <c r="L79" s="0" t="s">
        <v>297</v>
      </c>
      <c r="M79" s="0" t="s">
        <v>609</v>
      </c>
      <c r="N79" s="0" t="s">
        <v>609</v>
      </c>
      <c r="O79" s="0" t="s">
        <v>610</v>
      </c>
      <c r="P79" s="0" t="s">
        <v>611</v>
      </c>
      <c r="R79" s="0" t="s">
        <v>288</v>
      </c>
      <c r="S79" s="0" t="s">
        <v>272</v>
      </c>
      <c r="T79" s="0" t="s">
        <v>280</v>
      </c>
      <c r="U79" s="0" t="s">
        <v>281</v>
      </c>
    </row>
    <row r="80" customFormat="false" ht="15" hidden="false" customHeight="false" outlineLevel="0" collapsed="false">
      <c r="A80" s="0" t="n">
        <v>9</v>
      </c>
      <c r="B80" s="0" t="s">
        <v>43</v>
      </c>
      <c r="C80" s="0" t="s">
        <v>313</v>
      </c>
      <c r="D80" s="0" t="s">
        <v>612</v>
      </c>
      <c r="E80" s="0" t="n">
        <v>2019</v>
      </c>
      <c r="H80" s="0" t="n">
        <v>1</v>
      </c>
      <c r="I80" s="0" t="n">
        <v>3237</v>
      </c>
      <c r="J80" s="0" t="s">
        <v>294</v>
      </c>
      <c r="K80" s="0" t="s">
        <v>302</v>
      </c>
      <c r="L80" s="0" t="s">
        <v>274</v>
      </c>
      <c r="M80" s="0" t="s">
        <v>613</v>
      </c>
      <c r="N80" s="0" t="s">
        <v>613</v>
      </c>
      <c r="O80" s="0" t="s">
        <v>614</v>
      </c>
      <c r="P80" s="0" t="s">
        <v>615</v>
      </c>
      <c r="R80" s="0" t="s">
        <v>288</v>
      </c>
      <c r="S80" s="0" t="s">
        <v>294</v>
      </c>
      <c r="T80" s="0" t="s">
        <v>280</v>
      </c>
      <c r="U80" s="0" t="s">
        <v>281</v>
      </c>
    </row>
    <row r="81" customFormat="false" ht="15" hidden="false" customHeight="false" outlineLevel="0" collapsed="false">
      <c r="A81" s="0" t="n">
        <v>9</v>
      </c>
      <c r="B81" s="0" t="s">
        <v>43</v>
      </c>
      <c r="C81" s="0" t="s">
        <v>616</v>
      </c>
      <c r="D81" s="0" t="s">
        <v>617</v>
      </c>
      <c r="E81" s="0" t="n">
        <v>2026</v>
      </c>
      <c r="H81" s="0" t="n">
        <v>1</v>
      </c>
      <c r="I81" s="0" t="n">
        <v>666</v>
      </c>
      <c r="J81" s="0" t="s">
        <v>272</v>
      </c>
      <c r="K81" s="0" t="s">
        <v>581</v>
      </c>
      <c r="L81" s="0" t="s">
        <v>297</v>
      </c>
      <c r="M81" s="0" t="s">
        <v>618</v>
      </c>
      <c r="N81" s="0" t="s">
        <v>618</v>
      </c>
      <c r="O81" s="0" t="s">
        <v>619</v>
      </c>
      <c r="P81" s="0" t="s">
        <v>620</v>
      </c>
      <c r="R81" s="0" t="s">
        <v>279</v>
      </c>
      <c r="S81" s="0" t="s">
        <v>294</v>
      </c>
      <c r="T81" s="0" t="s">
        <v>280</v>
      </c>
      <c r="U81" s="0" t="s">
        <v>281</v>
      </c>
    </row>
    <row r="82" customFormat="false" ht="15" hidden="false" customHeight="false" outlineLevel="0" collapsed="false">
      <c r="A82" s="0" t="n">
        <v>9</v>
      </c>
      <c r="B82" s="0" t="s">
        <v>43</v>
      </c>
      <c r="C82" s="0" t="s">
        <v>616</v>
      </c>
      <c r="D82" s="0" t="s">
        <v>621</v>
      </c>
      <c r="E82" s="0" t="n">
        <v>2026</v>
      </c>
      <c r="H82" s="0" t="n">
        <v>1</v>
      </c>
      <c r="I82" s="0" t="n">
        <v>2414</v>
      </c>
      <c r="J82" s="0" t="s">
        <v>272</v>
      </c>
      <c r="K82" s="0" t="s">
        <v>581</v>
      </c>
      <c r="L82" s="0" t="s">
        <v>297</v>
      </c>
      <c r="M82" s="0" t="s">
        <v>622</v>
      </c>
      <c r="N82" s="0" t="s">
        <v>622</v>
      </c>
      <c r="O82" s="0" t="s">
        <v>623</v>
      </c>
      <c r="P82" s="0" t="s">
        <v>624</v>
      </c>
      <c r="R82" s="0" t="s">
        <v>279</v>
      </c>
      <c r="S82" s="0" t="s">
        <v>294</v>
      </c>
      <c r="T82" s="0" t="s">
        <v>280</v>
      </c>
      <c r="U82" s="0" t="s">
        <v>281</v>
      </c>
    </row>
    <row r="83" customFormat="false" ht="15" hidden="false" customHeight="false" outlineLevel="0" collapsed="false">
      <c r="A83" s="0" t="n">
        <v>9</v>
      </c>
      <c r="B83" s="0" t="s">
        <v>43</v>
      </c>
      <c r="C83" s="0" t="s">
        <v>616</v>
      </c>
      <c r="D83" s="0" t="s">
        <v>625</v>
      </c>
      <c r="E83" s="0" t="n">
        <v>2026</v>
      </c>
      <c r="H83" s="0" t="n">
        <v>2</v>
      </c>
      <c r="I83" s="0" t="n">
        <v>7202</v>
      </c>
      <c r="J83" s="0" t="s">
        <v>272</v>
      </c>
      <c r="K83" s="0" t="s">
        <v>581</v>
      </c>
      <c r="L83" s="0" t="s">
        <v>297</v>
      </c>
      <c r="M83" s="0" t="s">
        <v>626</v>
      </c>
      <c r="N83" s="0" t="s">
        <v>626</v>
      </c>
      <c r="O83" s="0" t="s">
        <v>627</v>
      </c>
      <c r="P83" s="0" t="s">
        <v>628</v>
      </c>
      <c r="R83" s="0" t="s">
        <v>279</v>
      </c>
      <c r="S83" s="0" t="s">
        <v>272</v>
      </c>
      <c r="T83" s="0" t="s">
        <v>280</v>
      </c>
      <c r="U83" s="0" t="s">
        <v>281</v>
      </c>
    </row>
    <row r="84" customFormat="false" ht="15" hidden="false" customHeight="false" outlineLevel="0" collapsed="false">
      <c r="A84" s="0" t="n">
        <v>9</v>
      </c>
      <c r="B84" s="0" t="s">
        <v>43</v>
      </c>
      <c r="C84" s="0" t="s">
        <v>616</v>
      </c>
      <c r="D84" s="0" t="s">
        <v>629</v>
      </c>
      <c r="E84" s="0" t="n">
        <v>2024</v>
      </c>
      <c r="H84" s="0" t="n">
        <v>7</v>
      </c>
      <c r="I84" s="0" t="n">
        <v>615</v>
      </c>
      <c r="J84" s="0" t="s">
        <v>272</v>
      </c>
      <c r="K84" s="0" t="s">
        <v>581</v>
      </c>
      <c r="L84" s="0" t="s">
        <v>297</v>
      </c>
      <c r="M84" s="0" t="s">
        <v>630</v>
      </c>
      <c r="N84" s="0" t="s">
        <v>630</v>
      </c>
      <c r="O84" s="0" t="s">
        <v>631</v>
      </c>
      <c r="P84" s="0" t="s">
        <v>632</v>
      </c>
      <c r="R84" s="0" t="s">
        <v>288</v>
      </c>
      <c r="S84" s="0" t="s">
        <v>294</v>
      </c>
      <c r="T84" s="0" t="s">
        <v>280</v>
      </c>
      <c r="U84" s="0" t="s">
        <v>281</v>
      </c>
    </row>
    <row r="85" customFormat="false" ht="15" hidden="false" customHeight="false" outlineLevel="0" collapsed="false">
      <c r="A85" s="0" t="n">
        <v>9</v>
      </c>
      <c r="B85" s="0" t="s">
        <v>43</v>
      </c>
      <c r="C85" s="0" t="s">
        <v>616</v>
      </c>
      <c r="D85" s="0" t="s">
        <v>633</v>
      </c>
      <c r="E85" s="0" t="n">
        <v>2024</v>
      </c>
      <c r="H85" s="0" t="n">
        <v>2</v>
      </c>
      <c r="I85" s="0" t="n">
        <v>220</v>
      </c>
      <c r="J85" s="0" t="s">
        <v>272</v>
      </c>
      <c r="K85" s="0" t="s">
        <v>581</v>
      </c>
      <c r="L85" s="0" t="s">
        <v>297</v>
      </c>
      <c r="M85" s="0" t="s">
        <v>634</v>
      </c>
      <c r="N85" s="0" t="s">
        <v>634</v>
      </c>
      <c r="O85" s="0" t="s">
        <v>635</v>
      </c>
      <c r="P85" s="0" t="s">
        <v>636</v>
      </c>
      <c r="R85" s="0" t="s">
        <v>288</v>
      </c>
      <c r="S85" s="0" t="s">
        <v>294</v>
      </c>
      <c r="T85" s="0" t="s">
        <v>280</v>
      </c>
      <c r="U85" s="0" t="s">
        <v>281</v>
      </c>
    </row>
    <row r="86" customFormat="false" ht="15" hidden="false" customHeight="false" outlineLevel="0" collapsed="false">
      <c r="A86" s="0" t="n">
        <v>9</v>
      </c>
      <c r="B86" s="0" t="s">
        <v>43</v>
      </c>
      <c r="C86" s="0" t="s">
        <v>616</v>
      </c>
      <c r="D86" s="0" t="s">
        <v>637</v>
      </c>
      <c r="E86" s="0" t="n">
        <v>2024</v>
      </c>
      <c r="H86" s="0" t="n">
        <v>2</v>
      </c>
      <c r="I86" s="0" t="n">
        <v>162</v>
      </c>
      <c r="J86" s="0" t="s">
        <v>272</v>
      </c>
      <c r="K86" s="0" t="s">
        <v>581</v>
      </c>
      <c r="L86" s="0" t="s">
        <v>297</v>
      </c>
      <c r="M86" s="0" t="s">
        <v>638</v>
      </c>
      <c r="N86" s="0" t="s">
        <v>638</v>
      </c>
      <c r="O86" s="0" t="s">
        <v>639</v>
      </c>
      <c r="P86" s="0" t="s">
        <v>640</v>
      </c>
      <c r="R86" s="0" t="s">
        <v>288</v>
      </c>
      <c r="S86" s="0" t="s">
        <v>294</v>
      </c>
      <c r="T86" s="0" t="s">
        <v>280</v>
      </c>
      <c r="U86" s="0" t="s">
        <v>281</v>
      </c>
    </row>
    <row r="87" customFormat="false" ht="15" hidden="false" customHeight="false" outlineLevel="0" collapsed="false">
      <c r="A87" s="0" t="n">
        <v>9</v>
      </c>
      <c r="B87" s="0" t="s">
        <v>43</v>
      </c>
      <c r="C87" s="0" t="s">
        <v>616</v>
      </c>
      <c r="D87" s="0" t="s">
        <v>641</v>
      </c>
      <c r="E87" s="0" t="n">
        <v>2024</v>
      </c>
      <c r="H87" s="0" t="n">
        <v>6</v>
      </c>
      <c r="I87" s="0" t="n">
        <v>398</v>
      </c>
      <c r="J87" s="0" t="s">
        <v>272</v>
      </c>
      <c r="K87" s="0" t="s">
        <v>581</v>
      </c>
      <c r="L87" s="0" t="s">
        <v>297</v>
      </c>
      <c r="M87" s="0" t="s">
        <v>642</v>
      </c>
      <c r="N87" s="0" t="s">
        <v>642</v>
      </c>
      <c r="O87" s="0" t="s">
        <v>643</v>
      </c>
      <c r="P87" s="0" t="s">
        <v>644</v>
      </c>
      <c r="R87" s="0" t="s">
        <v>288</v>
      </c>
      <c r="S87" s="0" t="s">
        <v>294</v>
      </c>
      <c r="T87" s="0" t="s">
        <v>280</v>
      </c>
      <c r="U87" s="0" t="s">
        <v>281</v>
      </c>
    </row>
    <row r="88" customFormat="false" ht="15" hidden="false" customHeight="false" outlineLevel="0" collapsed="false">
      <c r="A88" s="0" t="n">
        <v>9</v>
      </c>
      <c r="B88" s="0" t="s">
        <v>43</v>
      </c>
      <c r="C88" s="0" t="s">
        <v>616</v>
      </c>
      <c r="D88" s="0" t="s">
        <v>645</v>
      </c>
      <c r="E88" s="0" t="n">
        <v>2024</v>
      </c>
      <c r="H88" s="0" t="n">
        <v>3</v>
      </c>
      <c r="I88" s="0" t="n">
        <v>359</v>
      </c>
      <c r="J88" s="0" t="s">
        <v>272</v>
      </c>
      <c r="K88" s="0" t="s">
        <v>581</v>
      </c>
      <c r="L88" s="0" t="s">
        <v>297</v>
      </c>
      <c r="M88" s="0" t="s">
        <v>646</v>
      </c>
      <c r="N88" s="0" t="s">
        <v>646</v>
      </c>
      <c r="O88" s="0" t="s">
        <v>647</v>
      </c>
      <c r="P88" s="0" t="s">
        <v>648</v>
      </c>
      <c r="R88" s="0" t="s">
        <v>288</v>
      </c>
      <c r="S88" s="0" t="s">
        <v>294</v>
      </c>
      <c r="T88" s="0" t="s">
        <v>280</v>
      </c>
      <c r="U88" s="0" t="s">
        <v>281</v>
      </c>
    </row>
    <row r="89" customFormat="false" ht="15" hidden="false" customHeight="false" outlineLevel="0" collapsed="false">
      <c r="A89" s="0" t="n">
        <v>9</v>
      </c>
      <c r="B89" s="0" t="s">
        <v>43</v>
      </c>
      <c r="C89" s="0" t="s">
        <v>616</v>
      </c>
      <c r="D89" s="0" t="s">
        <v>649</v>
      </c>
      <c r="E89" s="0" t="n">
        <v>2024</v>
      </c>
      <c r="H89" s="0" t="n">
        <v>3</v>
      </c>
      <c r="I89" s="0" t="n">
        <v>296</v>
      </c>
      <c r="J89" s="0" t="s">
        <v>272</v>
      </c>
      <c r="K89" s="0" t="s">
        <v>581</v>
      </c>
      <c r="L89" s="0" t="s">
        <v>297</v>
      </c>
      <c r="M89" s="0" t="s">
        <v>650</v>
      </c>
      <c r="N89" s="0" t="s">
        <v>650</v>
      </c>
      <c r="O89" s="0" t="s">
        <v>651</v>
      </c>
      <c r="P89" s="0" t="s">
        <v>652</v>
      </c>
      <c r="R89" s="0" t="s">
        <v>288</v>
      </c>
      <c r="S89" s="0" t="s">
        <v>294</v>
      </c>
      <c r="T89" s="0" t="s">
        <v>280</v>
      </c>
      <c r="U89" s="0" t="s">
        <v>281</v>
      </c>
    </row>
    <row r="90" customFormat="false" ht="15" hidden="false" customHeight="false" outlineLevel="0" collapsed="false">
      <c r="A90" s="0" t="n">
        <v>9</v>
      </c>
      <c r="B90" s="0" t="s">
        <v>43</v>
      </c>
      <c r="C90" s="0" t="s">
        <v>616</v>
      </c>
      <c r="D90" s="0" t="s">
        <v>653</v>
      </c>
      <c r="E90" s="0" t="n">
        <v>2024</v>
      </c>
      <c r="H90" s="0" t="n">
        <v>1</v>
      </c>
      <c r="I90" s="0" t="n">
        <v>419</v>
      </c>
      <c r="J90" s="0" t="s">
        <v>272</v>
      </c>
      <c r="K90" s="0" t="s">
        <v>581</v>
      </c>
      <c r="L90" s="0" t="s">
        <v>297</v>
      </c>
      <c r="M90" s="0" t="s">
        <v>654</v>
      </c>
      <c r="N90" s="0" t="s">
        <v>654</v>
      </c>
      <c r="O90" s="0" t="s">
        <v>655</v>
      </c>
      <c r="P90" s="0" t="s">
        <v>656</v>
      </c>
      <c r="R90" s="0" t="s">
        <v>288</v>
      </c>
      <c r="S90" s="0" t="s">
        <v>294</v>
      </c>
      <c r="T90" s="0" t="s">
        <v>280</v>
      </c>
      <c r="U90" s="0" t="s">
        <v>281</v>
      </c>
    </row>
    <row r="91" customFormat="false" ht="15" hidden="false" customHeight="false" outlineLevel="0" collapsed="false">
      <c r="A91" s="0" t="n">
        <v>9</v>
      </c>
      <c r="B91" s="0" t="s">
        <v>43</v>
      </c>
      <c r="C91" s="0" t="s">
        <v>616</v>
      </c>
      <c r="D91" s="0" t="s">
        <v>657</v>
      </c>
      <c r="E91" s="0" t="n">
        <v>2024</v>
      </c>
      <c r="H91" s="0" t="n">
        <v>2</v>
      </c>
      <c r="I91" s="0" t="n">
        <v>155</v>
      </c>
      <c r="J91" s="0" t="s">
        <v>272</v>
      </c>
      <c r="K91" s="0" t="s">
        <v>581</v>
      </c>
      <c r="L91" s="0" t="s">
        <v>297</v>
      </c>
      <c r="M91" s="0" t="s">
        <v>658</v>
      </c>
      <c r="N91" s="0" t="s">
        <v>658</v>
      </c>
      <c r="O91" s="0" t="s">
        <v>659</v>
      </c>
      <c r="P91" s="0" t="s">
        <v>660</v>
      </c>
      <c r="R91" s="0" t="s">
        <v>288</v>
      </c>
      <c r="S91" s="0" t="s">
        <v>294</v>
      </c>
      <c r="T91" s="0" t="s">
        <v>280</v>
      </c>
      <c r="U91" s="0" t="s">
        <v>281</v>
      </c>
    </row>
    <row r="92" customFormat="false" ht="15" hidden="false" customHeight="false" outlineLevel="0" collapsed="false">
      <c r="A92" s="0" t="n">
        <v>9</v>
      </c>
      <c r="B92" s="0" t="s">
        <v>43</v>
      </c>
      <c r="C92" s="0" t="s">
        <v>616</v>
      </c>
      <c r="D92" s="0" t="s">
        <v>661</v>
      </c>
      <c r="E92" s="0" t="n">
        <v>2024</v>
      </c>
      <c r="H92" s="0" t="n">
        <v>2</v>
      </c>
      <c r="I92" s="0" t="n">
        <v>613</v>
      </c>
      <c r="J92" s="0" t="s">
        <v>272</v>
      </c>
      <c r="K92" s="0" t="s">
        <v>581</v>
      </c>
      <c r="L92" s="0" t="s">
        <v>297</v>
      </c>
      <c r="M92" s="0" t="s">
        <v>662</v>
      </c>
      <c r="N92" s="0" t="s">
        <v>662</v>
      </c>
      <c r="O92" s="0" t="s">
        <v>663</v>
      </c>
      <c r="P92" s="0" t="s">
        <v>664</v>
      </c>
      <c r="R92" s="0" t="s">
        <v>288</v>
      </c>
      <c r="S92" s="0" t="s">
        <v>294</v>
      </c>
      <c r="T92" s="0" t="s">
        <v>280</v>
      </c>
      <c r="U92" s="0" t="s">
        <v>281</v>
      </c>
    </row>
    <row r="93" customFormat="false" ht="15" hidden="false" customHeight="false" outlineLevel="0" collapsed="false">
      <c r="A93" s="0" t="n">
        <v>9</v>
      </c>
      <c r="B93" s="0" t="s">
        <v>43</v>
      </c>
      <c r="C93" s="0" t="s">
        <v>616</v>
      </c>
      <c r="D93" s="0" t="s">
        <v>665</v>
      </c>
      <c r="E93" s="0" t="n">
        <v>2023</v>
      </c>
      <c r="H93" s="0" t="n">
        <v>2</v>
      </c>
      <c r="I93" s="0" t="n">
        <v>579</v>
      </c>
      <c r="J93" s="0" t="s">
        <v>272</v>
      </c>
      <c r="K93" s="0" t="s">
        <v>581</v>
      </c>
      <c r="L93" s="0" t="s">
        <v>297</v>
      </c>
      <c r="M93" s="0" t="s">
        <v>666</v>
      </c>
      <c r="N93" s="0" t="s">
        <v>666</v>
      </c>
      <c r="O93" s="0" t="s">
        <v>667</v>
      </c>
      <c r="P93" s="0" t="s">
        <v>668</v>
      </c>
      <c r="R93" s="0" t="s">
        <v>288</v>
      </c>
      <c r="S93" s="0" t="s">
        <v>294</v>
      </c>
      <c r="T93" s="0" t="s">
        <v>280</v>
      </c>
      <c r="U93" s="0" t="s">
        <v>281</v>
      </c>
    </row>
    <row r="94" customFormat="false" ht="15" hidden="false" customHeight="false" outlineLevel="0" collapsed="false">
      <c r="A94" s="0" t="n">
        <v>9</v>
      </c>
      <c r="B94" s="0" t="s">
        <v>43</v>
      </c>
      <c r="C94" s="0" t="s">
        <v>616</v>
      </c>
      <c r="D94" s="0" t="s">
        <v>669</v>
      </c>
      <c r="E94" s="0" t="n">
        <v>2023</v>
      </c>
      <c r="H94" s="0" t="n">
        <v>2</v>
      </c>
      <c r="I94" s="0" t="n">
        <v>476</v>
      </c>
      <c r="J94" s="0" t="s">
        <v>272</v>
      </c>
      <c r="K94" s="0" t="s">
        <v>581</v>
      </c>
      <c r="L94" s="0" t="s">
        <v>297</v>
      </c>
      <c r="M94" s="0" t="s">
        <v>670</v>
      </c>
      <c r="N94" s="0" t="s">
        <v>670</v>
      </c>
      <c r="O94" s="0" t="s">
        <v>671</v>
      </c>
      <c r="P94" s="0" t="s">
        <v>672</v>
      </c>
      <c r="R94" s="0" t="s">
        <v>288</v>
      </c>
      <c r="S94" s="0" t="s">
        <v>294</v>
      </c>
      <c r="T94" s="0" t="s">
        <v>280</v>
      </c>
      <c r="U94" s="0" t="s">
        <v>281</v>
      </c>
    </row>
    <row r="95" customFormat="false" ht="15" hidden="false" customHeight="false" outlineLevel="0" collapsed="false">
      <c r="A95" s="0" t="n">
        <v>9</v>
      </c>
      <c r="B95" s="0" t="s">
        <v>43</v>
      </c>
      <c r="C95" s="0" t="s">
        <v>616</v>
      </c>
      <c r="D95" s="0" t="s">
        <v>673</v>
      </c>
      <c r="E95" s="0" t="n">
        <v>2023</v>
      </c>
      <c r="H95" s="0" t="n">
        <v>2</v>
      </c>
      <c r="I95" s="0" t="n">
        <v>669</v>
      </c>
      <c r="J95" s="0" t="s">
        <v>272</v>
      </c>
      <c r="K95" s="0" t="s">
        <v>581</v>
      </c>
      <c r="L95" s="0" t="s">
        <v>297</v>
      </c>
      <c r="M95" s="0" t="s">
        <v>674</v>
      </c>
      <c r="N95" s="0" t="s">
        <v>674</v>
      </c>
      <c r="O95" s="0" t="s">
        <v>675</v>
      </c>
      <c r="P95" s="0" t="s">
        <v>676</v>
      </c>
      <c r="R95" s="0" t="s">
        <v>288</v>
      </c>
      <c r="S95" s="0" t="s">
        <v>294</v>
      </c>
      <c r="T95" s="0" t="s">
        <v>280</v>
      </c>
      <c r="U95" s="0" t="s">
        <v>281</v>
      </c>
    </row>
    <row r="96" customFormat="false" ht="15" hidden="false" customHeight="false" outlineLevel="0" collapsed="false">
      <c r="A96" s="0" t="n">
        <v>9</v>
      </c>
      <c r="B96" s="0" t="s">
        <v>43</v>
      </c>
      <c r="C96" s="0" t="s">
        <v>270</v>
      </c>
      <c r="D96" s="0" t="s">
        <v>677</v>
      </c>
      <c r="E96" s="0" t="n">
        <v>2026</v>
      </c>
      <c r="H96" s="0" t="n">
        <v>1</v>
      </c>
      <c r="I96" s="0" t="n">
        <v>65</v>
      </c>
      <c r="J96" s="0" t="s">
        <v>272</v>
      </c>
      <c r="K96" s="0" t="s">
        <v>581</v>
      </c>
      <c r="L96" s="0" t="s">
        <v>297</v>
      </c>
      <c r="M96" s="0" t="s">
        <v>678</v>
      </c>
      <c r="N96" s="0" t="s">
        <v>678</v>
      </c>
      <c r="O96" s="0" t="s">
        <v>679</v>
      </c>
      <c r="P96" s="0" t="s">
        <v>680</v>
      </c>
      <c r="R96" s="0" t="s">
        <v>279</v>
      </c>
      <c r="S96" s="0" t="s">
        <v>294</v>
      </c>
      <c r="T96" s="0" t="s">
        <v>280</v>
      </c>
      <c r="U96" s="0" t="s">
        <v>281</v>
      </c>
    </row>
    <row r="97" customFormat="false" ht="15" hidden="false" customHeight="false" outlineLevel="0" collapsed="false">
      <c r="A97" s="0" t="n">
        <v>9</v>
      </c>
      <c r="B97" s="0" t="s">
        <v>43</v>
      </c>
      <c r="C97" s="0" t="s">
        <v>270</v>
      </c>
      <c r="D97" s="0" t="s">
        <v>681</v>
      </c>
      <c r="E97" s="0" t="n">
        <v>2026</v>
      </c>
      <c r="H97" s="0" t="n">
        <v>1</v>
      </c>
      <c r="I97" s="0" t="n">
        <v>3054</v>
      </c>
      <c r="J97" s="0" t="s">
        <v>272</v>
      </c>
      <c r="K97" s="0" t="s">
        <v>581</v>
      </c>
      <c r="L97" s="0" t="s">
        <v>297</v>
      </c>
      <c r="M97" s="0" t="s">
        <v>682</v>
      </c>
      <c r="N97" s="0" t="s">
        <v>682</v>
      </c>
      <c r="O97" s="0" t="s">
        <v>683</v>
      </c>
      <c r="P97" s="0" t="s">
        <v>684</v>
      </c>
      <c r="R97" s="0" t="s">
        <v>279</v>
      </c>
      <c r="S97" s="0" t="s">
        <v>294</v>
      </c>
      <c r="T97" s="0" t="s">
        <v>280</v>
      </c>
      <c r="U97" s="0" t="s">
        <v>281</v>
      </c>
    </row>
    <row r="98" customFormat="false" ht="15" hidden="false" customHeight="false" outlineLevel="0" collapsed="false">
      <c r="A98" s="0" t="n">
        <v>9</v>
      </c>
      <c r="B98" s="0" t="s">
        <v>43</v>
      </c>
      <c r="C98" s="0" t="s">
        <v>270</v>
      </c>
      <c r="D98" s="0" t="s">
        <v>685</v>
      </c>
      <c r="E98" s="0" t="n">
        <v>2026</v>
      </c>
      <c r="H98" s="0" t="n">
        <v>1</v>
      </c>
      <c r="I98" s="0" t="n">
        <v>37</v>
      </c>
      <c r="J98" s="0" t="s">
        <v>272</v>
      </c>
      <c r="K98" s="0" t="s">
        <v>581</v>
      </c>
      <c r="L98" s="0" t="s">
        <v>297</v>
      </c>
      <c r="M98" s="0" t="s">
        <v>686</v>
      </c>
      <c r="N98" s="0" t="s">
        <v>686</v>
      </c>
      <c r="O98" s="0" t="s">
        <v>687</v>
      </c>
      <c r="P98" s="0" t="s">
        <v>688</v>
      </c>
      <c r="R98" s="0" t="s">
        <v>279</v>
      </c>
      <c r="S98" s="0" t="s">
        <v>294</v>
      </c>
      <c r="T98" s="0" t="s">
        <v>280</v>
      </c>
      <c r="U98" s="0" t="s">
        <v>281</v>
      </c>
    </row>
    <row r="99" customFormat="false" ht="15" hidden="false" customHeight="false" outlineLevel="0" collapsed="false">
      <c r="A99" s="0" t="n">
        <v>9</v>
      </c>
      <c r="B99" s="0" t="s">
        <v>43</v>
      </c>
      <c r="C99" s="0" t="s">
        <v>270</v>
      </c>
      <c r="D99" s="0" t="s">
        <v>689</v>
      </c>
      <c r="E99" s="0" t="n">
        <v>2026</v>
      </c>
      <c r="H99" s="0" t="n">
        <v>3</v>
      </c>
      <c r="I99" s="0" t="n">
        <v>657</v>
      </c>
      <c r="J99" s="0" t="s">
        <v>272</v>
      </c>
      <c r="K99" s="0" t="s">
        <v>581</v>
      </c>
      <c r="L99" s="0" t="s">
        <v>297</v>
      </c>
      <c r="M99" s="0" t="s">
        <v>690</v>
      </c>
      <c r="N99" s="0" t="s">
        <v>690</v>
      </c>
      <c r="O99" s="0" t="s">
        <v>691</v>
      </c>
      <c r="P99" s="0" t="s">
        <v>692</v>
      </c>
      <c r="R99" s="0" t="s">
        <v>279</v>
      </c>
      <c r="S99" s="0" t="s">
        <v>294</v>
      </c>
      <c r="T99" s="0" t="s">
        <v>280</v>
      </c>
      <c r="U99" s="0" t="s">
        <v>281</v>
      </c>
    </row>
    <row r="100" customFormat="false" ht="15" hidden="false" customHeight="false" outlineLevel="0" collapsed="false">
      <c r="A100" s="0" t="n">
        <v>9</v>
      </c>
      <c r="B100" s="0" t="s">
        <v>43</v>
      </c>
      <c r="C100" s="0" t="s">
        <v>270</v>
      </c>
      <c r="D100" s="0" t="s">
        <v>693</v>
      </c>
      <c r="E100" s="0" t="n">
        <v>2026</v>
      </c>
      <c r="H100" s="0" t="n">
        <v>2</v>
      </c>
      <c r="I100" s="0" t="n">
        <v>2588</v>
      </c>
      <c r="J100" s="0" t="s">
        <v>272</v>
      </c>
      <c r="K100" s="0" t="s">
        <v>581</v>
      </c>
      <c r="L100" s="0" t="s">
        <v>297</v>
      </c>
      <c r="M100" s="0" t="s">
        <v>694</v>
      </c>
      <c r="N100" s="0" t="s">
        <v>694</v>
      </c>
      <c r="O100" s="0" t="s">
        <v>695</v>
      </c>
      <c r="P100" s="0" t="s">
        <v>696</v>
      </c>
      <c r="R100" s="0" t="s">
        <v>279</v>
      </c>
      <c r="S100" s="0" t="s">
        <v>294</v>
      </c>
      <c r="T100" s="0" t="s">
        <v>280</v>
      </c>
      <c r="U100" s="0" t="s">
        <v>281</v>
      </c>
    </row>
    <row r="101" customFormat="false" ht="15" hidden="false" customHeight="false" outlineLevel="0" collapsed="false">
      <c r="A101" s="0" t="n">
        <v>9</v>
      </c>
      <c r="B101" s="0" t="s">
        <v>43</v>
      </c>
      <c r="C101" s="0" t="s">
        <v>270</v>
      </c>
      <c r="D101" s="0" t="s">
        <v>697</v>
      </c>
      <c r="E101" s="0" t="n">
        <v>2026</v>
      </c>
      <c r="H101" s="0" t="n">
        <v>7</v>
      </c>
      <c r="I101" s="0" t="n">
        <v>22845</v>
      </c>
      <c r="J101" s="0" t="s">
        <v>272</v>
      </c>
      <c r="K101" s="0" t="s">
        <v>581</v>
      </c>
      <c r="L101" s="0" t="s">
        <v>297</v>
      </c>
      <c r="M101" s="0" t="s">
        <v>698</v>
      </c>
      <c r="N101" s="0" t="s">
        <v>698</v>
      </c>
      <c r="O101" s="0" t="s">
        <v>699</v>
      </c>
      <c r="P101" s="0" t="s">
        <v>700</v>
      </c>
      <c r="R101" s="0" t="s">
        <v>279</v>
      </c>
      <c r="S101" s="0" t="s">
        <v>272</v>
      </c>
      <c r="T101" s="0" t="s">
        <v>280</v>
      </c>
      <c r="U101" s="0" t="s">
        <v>281</v>
      </c>
    </row>
    <row r="102" customFormat="false" ht="15" hidden="false" customHeight="false" outlineLevel="0" collapsed="false">
      <c r="A102" s="0" t="n">
        <v>9</v>
      </c>
      <c r="B102" s="0" t="s">
        <v>43</v>
      </c>
      <c r="C102" s="0" t="s">
        <v>270</v>
      </c>
      <c r="D102" s="0" t="s">
        <v>701</v>
      </c>
      <c r="E102" s="0" t="n">
        <v>2026</v>
      </c>
      <c r="H102" s="0" t="n">
        <v>3</v>
      </c>
      <c r="I102" s="0" t="n">
        <v>207</v>
      </c>
      <c r="J102" s="0" t="s">
        <v>272</v>
      </c>
      <c r="K102" s="0" t="s">
        <v>581</v>
      </c>
      <c r="L102" s="0" t="s">
        <v>297</v>
      </c>
      <c r="M102" s="0" t="s">
        <v>702</v>
      </c>
      <c r="N102" s="0" t="s">
        <v>702</v>
      </c>
      <c r="O102" s="0" t="s">
        <v>703</v>
      </c>
      <c r="P102" s="0" t="s">
        <v>704</v>
      </c>
      <c r="R102" s="0" t="s">
        <v>279</v>
      </c>
      <c r="S102" s="0" t="s">
        <v>294</v>
      </c>
      <c r="T102" s="0" t="s">
        <v>280</v>
      </c>
      <c r="U102" s="0" t="s">
        <v>281</v>
      </c>
    </row>
    <row r="103" customFormat="false" ht="15" hidden="false" customHeight="false" outlineLevel="0" collapsed="false">
      <c r="A103" s="0" t="n">
        <v>9</v>
      </c>
      <c r="B103" s="0" t="s">
        <v>43</v>
      </c>
      <c r="C103" s="0" t="s">
        <v>270</v>
      </c>
      <c r="D103" s="0" t="s">
        <v>705</v>
      </c>
      <c r="E103" s="0" t="n">
        <v>2026</v>
      </c>
      <c r="H103" s="0" t="n">
        <v>2</v>
      </c>
      <c r="I103" s="0" t="n">
        <v>234</v>
      </c>
      <c r="J103" s="0" t="s">
        <v>272</v>
      </c>
      <c r="K103" s="0" t="s">
        <v>581</v>
      </c>
      <c r="L103" s="0" t="s">
        <v>297</v>
      </c>
      <c r="M103" s="0" t="s">
        <v>706</v>
      </c>
      <c r="N103" s="0" t="s">
        <v>706</v>
      </c>
      <c r="O103" s="0" t="s">
        <v>707</v>
      </c>
      <c r="P103" s="0" t="s">
        <v>708</v>
      </c>
      <c r="R103" s="0" t="s">
        <v>279</v>
      </c>
      <c r="S103" s="0" t="s">
        <v>294</v>
      </c>
      <c r="T103" s="0" t="s">
        <v>280</v>
      </c>
      <c r="U103" s="0" t="s">
        <v>281</v>
      </c>
    </row>
    <row r="104" customFormat="false" ht="15" hidden="false" customHeight="false" outlineLevel="0" collapsed="false">
      <c r="A104" s="0" t="n">
        <v>9</v>
      </c>
      <c r="B104" s="0" t="s">
        <v>43</v>
      </c>
      <c r="C104" s="0" t="s">
        <v>270</v>
      </c>
      <c r="D104" s="0" t="s">
        <v>709</v>
      </c>
      <c r="E104" s="0" t="n">
        <v>2026</v>
      </c>
      <c r="H104" s="0" t="n">
        <v>2</v>
      </c>
      <c r="I104" s="0" t="n">
        <v>213</v>
      </c>
      <c r="J104" s="0" t="s">
        <v>272</v>
      </c>
      <c r="K104" s="0" t="s">
        <v>581</v>
      </c>
      <c r="L104" s="0" t="s">
        <v>297</v>
      </c>
      <c r="M104" s="0" t="s">
        <v>710</v>
      </c>
      <c r="N104" s="0" t="s">
        <v>710</v>
      </c>
      <c r="O104" s="0" t="s">
        <v>711</v>
      </c>
      <c r="P104" s="0" t="s">
        <v>712</v>
      </c>
      <c r="R104" s="0" t="s">
        <v>279</v>
      </c>
      <c r="S104" s="0" t="s">
        <v>294</v>
      </c>
      <c r="T104" s="0" t="s">
        <v>280</v>
      </c>
      <c r="U104" s="0" t="s">
        <v>281</v>
      </c>
    </row>
    <row r="105" customFormat="false" ht="15" hidden="false" customHeight="false" outlineLevel="0" collapsed="false">
      <c r="A105" s="0" t="n">
        <v>9</v>
      </c>
      <c r="B105" s="0" t="s">
        <v>43</v>
      </c>
      <c r="C105" s="0" t="s">
        <v>270</v>
      </c>
      <c r="D105" s="0" t="s">
        <v>713</v>
      </c>
      <c r="E105" s="0" t="n">
        <v>2026</v>
      </c>
      <c r="H105" s="0" t="n">
        <v>2</v>
      </c>
      <c r="I105" s="0" t="n">
        <v>152</v>
      </c>
      <c r="J105" s="0" t="s">
        <v>272</v>
      </c>
      <c r="K105" s="0" t="s">
        <v>581</v>
      </c>
      <c r="L105" s="0" t="s">
        <v>297</v>
      </c>
      <c r="M105" s="0" t="s">
        <v>714</v>
      </c>
      <c r="N105" s="0" t="s">
        <v>714</v>
      </c>
      <c r="O105" s="0" t="s">
        <v>715</v>
      </c>
      <c r="P105" s="0" t="s">
        <v>716</v>
      </c>
      <c r="R105" s="0" t="s">
        <v>279</v>
      </c>
      <c r="S105" s="0" t="s">
        <v>272</v>
      </c>
      <c r="T105" s="0" t="s">
        <v>318</v>
      </c>
      <c r="U105" s="0" t="s">
        <v>281</v>
      </c>
      <c r="V105" s="0" t="s">
        <v>717</v>
      </c>
    </row>
    <row r="106" customFormat="false" ht="15" hidden="false" customHeight="false" outlineLevel="0" collapsed="false">
      <c r="A106" s="0" t="n">
        <v>128</v>
      </c>
      <c r="B106" s="0" t="s">
        <v>186</v>
      </c>
      <c r="C106" s="0" t="s">
        <v>270</v>
      </c>
      <c r="D106" s="0" t="s">
        <v>713</v>
      </c>
      <c r="E106" s="0" t="n">
        <v>2026</v>
      </c>
      <c r="H106" s="0" t="n">
        <v>2</v>
      </c>
      <c r="I106" s="0" t="n">
        <v>152</v>
      </c>
      <c r="J106" s="0" t="s">
        <v>272</v>
      </c>
      <c r="K106" s="0" t="s">
        <v>581</v>
      </c>
      <c r="L106" s="0" t="s">
        <v>297</v>
      </c>
      <c r="M106" s="0" t="s">
        <v>714</v>
      </c>
      <c r="N106" s="0" t="s">
        <v>714</v>
      </c>
      <c r="O106" s="0" t="s">
        <v>715</v>
      </c>
      <c r="P106" s="0" t="s">
        <v>716</v>
      </c>
      <c r="R106" s="0" t="s">
        <v>279</v>
      </c>
      <c r="S106" s="0" t="s">
        <v>272</v>
      </c>
      <c r="T106" s="0" t="s">
        <v>318</v>
      </c>
      <c r="U106" s="0" t="s">
        <v>281</v>
      </c>
      <c r="V106" s="0" t="s">
        <v>717</v>
      </c>
    </row>
    <row r="107" customFormat="false" ht="15" hidden="false" customHeight="false" outlineLevel="0" collapsed="false">
      <c r="A107" s="0" t="n">
        <v>9</v>
      </c>
      <c r="B107" s="0" t="s">
        <v>43</v>
      </c>
      <c r="C107" s="0" t="s">
        <v>270</v>
      </c>
      <c r="D107" s="0" t="s">
        <v>718</v>
      </c>
      <c r="E107" s="0" t="n">
        <v>2025</v>
      </c>
      <c r="H107" s="0" t="n">
        <v>18</v>
      </c>
      <c r="I107" s="0" t="n">
        <v>5022</v>
      </c>
      <c r="J107" s="0" t="s">
        <v>272</v>
      </c>
      <c r="K107" s="0" t="s">
        <v>581</v>
      </c>
      <c r="L107" s="0" t="s">
        <v>297</v>
      </c>
      <c r="M107" s="0" t="s">
        <v>719</v>
      </c>
      <c r="N107" s="0" t="s">
        <v>719</v>
      </c>
      <c r="O107" s="0" t="s">
        <v>720</v>
      </c>
      <c r="P107" s="0" t="s">
        <v>721</v>
      </c>
      <c r="R107" s="0" t="s">
        <v>279</v>
      </c>
      <c r="S107" s="0" t="s">
        <v>294</v>
      </c>
      <c r="T107" s="0" t="s">
        <v>280</v>
      </c>
      <c r="U107" s="0" t="s">
        <v>281</v>
      </c>
    </row>
    <row r="108" customFormat="false" ht="15" hidden="false" customHeight="false" outlineLevel="0" collapsed="false">
      <c r="A108" s="0" t="n">
        <v>9</v>
      </c>
      <c r="B108" s="0" t="s">
        <v>43</v>
      </c>
      <c r="C108" s="0" t="s">
        <v>270</v>
      </c>
      <c r="D108" s="0" t="s">
        <v>722</v>
      </c>
      <c r="E108" s="0" t="n">
        <v>2025</v>
      </c>
      <c r="H108" s="0" t="n">
        <v>2</v>
      </c>
      <c r="I108" s="0" t="n">
        <v>181</v>
      </c>
      <c r="J108" s="0" t="s">
        <v>272</v>
      </c>
      <c r="K108" s="0" t="s">
        <v>581</v>
      </c>
      <c r="L108" s="0" t="s">
        <v>297</v>
      </c>
      <c r="M108" s="0" t="s">
        <v>723</v>
      </c>
      <c r="N108" s="0" t="s">
        <v>723</v>
      </c>
      <c r="O108" s="0" t="s">
        <v>724</v>
      </c>
      <c r="P108" s="0" t="s">
        <v>725</v>
      </c>
      <c r="R108" s="0" t="s">
        <v>279</v>
      </c>
      <c r="S108" s="0" t="s">
        <v>294</v>
      </c>
      <c r="T108" s="0" t="s">
        <v>280</v>
      </c>
      <c r="U108" s="0" t="s">
        <v>281</v>
      </c>
    </row>
    <row r="109" customFormat="false" ht="15" hidden="false" customHeight="false" outlineLevel="0" collapsed="false">
      <c r="A109" s="0" t="n">
        <v>9</v>
      </c>
      <c r="B109" s="0" t="s">
        <v>43</v>
      </c>
      <c r="C109" s="0" t="s">
        <v>270</v>
      </c>
      <c r="D109" s="0" t="s">
        <v>726</v>
      </c>
      <c r="E109" s="0" t="n">
        <v>2025</v>
      </c>
      <c r="H109" s="0" t="n">
        <v>2</v>
      </c>
      <c r="I109" s="0" t="n">
        <v>219</v>
      </c>
      <c r="J109" s="0" t="s">
        <v>272</v>
      </c>
      <c r="K109" s="0" t="s">
        <v>581</v>
      </c>
      <c r="L109" s="0" t="s">
        <v>297</v>
      </c>
      <c r="M109" s="0" t="s">
        <v>727</v>
      </c>
      <c r="N109" s="0" t="s">
        <v>727</v>
      </c>
      <c r="O109" s="0" t="s">
        <v>728</v>
      </c>
      <c r="P109" s="0" t="s">
        <v>729</v>
      </c>
      <c r="R109" s="0" t="s">
        <v>279</v>
      </c>
      <c r="S109" s="0" t="s">
        <v>294</v>
      </c>
      <c r="T109" s="0" t="s">
        <v>280</v>
      </c>
      <c r="U109" s="0" t="s">
        <v>281</v>
      </c>
    </row>
    <row r="110" customFormat="false" ht="15" hidden="false" customHeight="false" outlineLevel="0" collapsed="false">
      <c r="A110" s="0" t="n">
        <v>9</v>
      </c>
      <c r="B110" s="0" t="s">
        <v>43</v>
      </c>
      <c r="C110" s="0" t="s">
        <v>270</v>
      </c>
      <c r="D110" s="0" t="s">
        <v>730</v>
      </c>
      <c r="E110" s="0" t="n">
        <v>2025</v>
      </c>
      <c r="H110" s="0" t="n">
        <v>3</v>
      </c>
      <c r="I110" s="0" t="n">
        <v>236</v>
      </c>
      <c r="J110" s="0" t="s">
        <v>272</v>
      </c>
      <c r="K110" s="0" t="s">
        <v>581</v>
      </c>
      <c r="L110" s="0" t="s">
        <v>297</v>
      </c>
      <c r="M110" s="0" t="s">
        <v>731</v>
      </c>
      <c r="N110" s="0" t="s">
        <v>731</v>
      </c>
      <c r="O110" s="0" t="s">
        <v>732</v>
      </c>
      <c r="P110" s="0" t="s">
        <v>733</v>
      </c>
      <c r="R110" s="0" t="s">
        <v>279</v>
      </c>
      <c r="S110" s="0" t="s">
        <v>294</v>
      </c>
      <c r="T110" s="0" t="s">
        <v>280</v>
      </c>
      <c r="U110" s="0" t="s">
        <v>281</v>
      </c>
    </row>
    <row r="111" customFormat="false" ht="15" hidden="false" customHeight="false" outlineLevel="0" collapsed="false">
      <c r="A111" s="0" t="n">
        <v>9</v>
      </c>
      <c r="B111" s="0" t="s">
        <v>43</v>
      </c>
      <c r="C111" s="0" t="s">
        <v>270</v>
      </c>
      <c r="D111" s="0" t="s">
        <v>734</v>
      </c>
      <c r="E111" s="0" t="n">
        <v>2025</v>
      </c>
      <c r="H111" s="0" t="n">
        <v>3</v>
      </c>
      <c r="I111" s="0" t="n">
        <v>149</v>
      </c>
      <c r="J111" s="0" t="s">
        <v>272</v>
      </c>
      <c r="K111" s="0" t="s">
        <v>581</v>
      </c>
      <c r="L111" s="0" t="s">
        <v>297</v>
      </c>
      <c r="M111" s="0" t="s">
        <v>735</v>
      </c>
      <c r="N111" s="0" t="s">
        <v>735</v>
      </c>
      <c r="O111" s="0" t="s">
        <v>736</v>
      </c>
      <c r="P111" s="0" t="s">
        <v>737</v>
      </c>
      <c r="R111" s="0" t="s">
        <v>279</v>
      </c>
      <c r="S111" s="0" t="s">
        <v>294</v>
      </c>
      <c r="T111" s="0" t="s">
        <v>280</v>
      </c>
      <c r="U111" s="0" t="s">
        <v>281</v>
      </c>
    </row>
    <row r="112" customFormat="false" ht="15" hidden="false" customHeight="false" outlineLevel="0" collapsed="false">
      <c r="A112" s="0" t="n">
        <v>9</v>
      </c>
      <c r="B112" s="0" t="s">
        <v>43</v>
      </c>
      <c r="C112" s="0" t="s">
        <v>270</v>
      </c>
      <c r="D112" s="0" t="s">
        <v>738</v>
      </c>
      <c r="E112" s="0" t="n">
        <v>2025</v>
      </c>
      <c r="H112" s="0" t="n">
        <v>2</v>
      </c>
      <c r="I112" s="0" t="n">
        <v>206</v>
      </c>
      <c r="J112" s="0" t="s">
        <v>272</v>
      </c>
      <c r="K112" s="0" t="s">
        <v>581</v>
      </c>
      <c r="L112" s="0" t="s">
        <v>297</v>
      </c>
      <c r="M112" s="0" t="s">
        <v>739</v>
      </c>
      <c r="N112" s="0" t="s">
        <v>739</v>
      </c>
      <c r="O112" s="0" t="s">
        <v>740</v>
      </c>
      <c r="P112" s="0" t="s">
        <v>741</v>
      </c>
      <c r="R112" s="0" t="s">
        <v>279</v>
      </c>
      <c r="S112" s="0" t="s">
        <v>294</v>
      </c>
      <c r="T112" s="0" t="s">
        <v>280</v>
      </c>
      <c r="U112" s="0" t="s">
        <v>281</v>
      </c>
    </row>
    <row r="113" customFormat="false" ht="15" hidden="false" customHeight="false" outlineLevel="0" collapsed="false">
      <c r="A113" s="0" t="n">
        <v>9</v>
      </c>
      <c r="B113" s="0" t="s">
        <v>43</v>
      </c>
      <c r="C113" s="0" t="s">
        <v>270</v>
      </c>
      <c r="D113" s="0" t="s">
        <v>742</v>
      </c>
      <c r="E113" s="0" t="n">
        <v>2025</v>
      </c>
      <c r="H113" s="0" t="n">
        <v>2</v>
      </c>
      <c r="I113" s="0" t="n">
        <v>254</v>
      </c>
      <c r="J113" s="0" t="s">
        <v>272</v>
      </c>
      <c r="K113" s="0" t="s">
        <v>581</v>
      </c>
      <c r="L113" s="0" t="s">
        <v>297</v>
      </c>
      <c r="M113" s="0" t="s">
        <v>743</v>
      </c>
      <c r="N113" s="0" t="s">
        <v>743</v>
      </c>
      <c r="O113" s="0" t="s">
        <v>744</v>
      </c>
      <c r="P113" s="0" t="s">
        <v>745</v>
      </c>
      <c r="R113" s="0" t="s">
        <v>279</v>
      </c>
      <c r="S113" s="0" t="s">
        <v>294</v>
      </c>
      <c r="T113" s="0" t="s">
        <v>280</v>
      </c>
      <c r="U113" s="0" t="s">
        <v>281</v>
      </c>
    </row>
    <row r="114" customFormat="false" ht="15" hidden="false" customHeight="false" outlineLevel="0" collapsed="false">
      <c r="A114" s="0" t="n">
        <v>9</v>
      </c>
      <c r="B114" s="0" t="s">
        <v>43</v>
      </c>
      <c r="C114" s="0" t="s">
        <v>270</v>
      </c>
      <c r="D114" s="0" t="s">
        <v>746</v>
      </c>
      <c r="E114" s="0" t="n">
        <v>2025</v>
      </c>
      <c r="H114" s="0" t="n">
        <v>2</v>
      </c>
      <c r="I114" s="0" t="n">
        <v>374</v>
      </c>
      <c r="J114" s="0" t="s">
        <v>272</v>
      </c>
      <c r="K114" s="0" t="s">
        <v>581</v>
      </c>
      <c r="L114" s="0" t="s">
        <v>297</v>
      </c>
      <c r="M114" s="0" t="s">
        <v>747</v>
      </c>
      <c r="N114" s="0" t="s">
        <v>747</v>
      </c>
      <c r="O114" s="0" t="s">
        <v>748</v>
      </c>
      <c r="P114" s="0" t="s">
        <v>749</v>
      </c>
      <c r="R114" s="0" t="s">
        <v>279</v>
      </c>
      <c r="S114" s="0" t="s">
        <v>294</v>
      </c>
      <c r="T114" s="0" t="s">
        <v>280</v>
      </c>
      <c r="U114" s="0" t="s">
        <v>281</v>
      </c>
    </row>
    <row r="115" customFormat="false" ht="15" hidden="false" customHeight="false" outlineLevel="0" collapsed="false">
      <c r="A115" s="0" t="n">
        <v>9</v>
      </c>
      <c r="B115" s="0" t="s">
        <v>43</v>
      </c>
      <c r="C115" s="0" t="s">
        <v>270</v>
      </c>
      <c r="D115" s="0" t="s">
        <v>750</v>
      </c>
      <c r="E115" s="0" t="n">
        <v>2025</v>
      </c>
      <c r="H115" s="0" t="n">
        <v>2</v>
      </c>
      <c r="I115" s="0" t="n">
        <v>361</v>
      </c>
      <c r="J115" s="0" t="s">
        <v>272</v>
      </c>
      <c r="K115" s="0" t="s">
        <v>581</v>
      </c>
      <c r="L115" s="0" t="s">
        <v>297</v>
      </c>
      <c r="M115" s="0" t="s">
        <v>751</v>
      </c>
      <c r="N115" s="0" t="s">
        <v>751</v>
      </c>
      <c r="O115" s="0" t="s">
        <v>752</v>
      </c>
      <c r="P115" s="0" t="s">
        <v>753</v>
      </c>
      <c r="R115" s="0" t="s">
        <v>279</v>
      </c>
      <c r="S115" s="0" t="s">
        <v>294</v>
      </c>
      <c r="T115" s="0" t="s">
        <v>280</v>
      </c>
      <c r="U115" s="0" t="s">
        <v>281</v>
      </c>
    </row>
    <row r="116" customFormat="false" ht="15" hidden="false" customHeight="false" outlineLevel="0" collapsed="false">
      <c r="A116" s="0" t="n">
        <v>9</v>
      </c>
      <c r="B116" s="0" t="s">
        <v>43</v>
      </c>
      <c r="C116" s="0" t="s">
        <v>270</v>
      </c>
      <c r="D116" s="0" t="s">
        <v>754</v>
      </c>
      <c r="E116" s="0" t="n">
        <v>2025</v>
      </c>
      <c r="H116" s="0" t="n">
        <v>2</v>
      </c>
      <c r="I116" s="0" t="n">
        <v>216</v>
      </c>
      <c r="J116" s="0" t="s">
        <v>272</v>
      </c>
      <c r="K116" s="0" t="s">
        <v>581</v>
      </c>
      <c r="L116" s="0" t="s">
        <v>297</v>
      </c>
      <c r="M116" s="0" t="s">
        <v>755</v>
      </c>
      <c r="N116" s="0" t="s">
        <v>755</v>
      </c>
      <c r="O116" s="0" t="s">
        <v>756</v>
      </c>
      <c r="P116" s="0" t="s">
        <v>757</v>
      </c>
      <c r="R116" s="0" t="s">
        <v>279</v>
      </c>
      <c r="S116" s="0" t="s">
        <v>294</v>
      </c>
      <c r="T116" s="0" t="s">
        <v>280</v>
      </c>
      <c r="U116" s="0" t="s">
        <v>281</v>
      </c>
    </row>
    <row r="117" customFormat="false" ht="15" hidden="false" customHeight="false" outlineLevel="0" collapsed="false">
      <c r="A117" s="0" t="n">
        <v>9</v>
      </c>
      <c r="B117" s="0" t="s">
        <v>43</v>
      </c>
      <c r="C117" s="0" t="s">
        <v>270</v>
      </c>
      <c r="D117" s="0" t="s">
        <v>758</v>
      </c>
      <c r="E117" s="0" t="n">
        <v>2025</v>
      </c>
      <c r="H117" s="0" t="n">
        <v>2</v>
      </c>
      <c r="I117" s="0" t="n">
        <v>204</v>
      </c>
      <c r="J117" s="0" t="s">
        <v>272</v>
      </c>
      <c r="K117" s="0" t="s">
        <v>581</v>
      </c>
      <c r="L117" s="0" t="s">
        <v>297</v>
      </c>
      <c r="M117" s="0" t="s">
        <v>759</v>
      </c>
      <c r="N117" s="0" t="s">
        <v>759</v>
      </c>
      <c r="O117" s="0" t="s">
        <v>760</v>
      </c>
      <c r="P117" s="0" t="s">
        <v>761</v>
      </c>
      <c r="R117" s="0" t="s">
        <v>279</v>
      </c>
      <c r="S117" s="0" t="s">
        <v>294</v>
      </c>
      <c r="T117" s="0" t="s">
        <v>280</v>
      </c>
      <c r="U117" s="0" t="s">
        <v>281</v>
      </c>
    </row>
    <row r="118" customFormat="false" ht="15" hidden="false" customHeight="false" outlineLevel="0" collapsed="false">
      <c r="A118" s="0" t="n">
        <v>9</v>
      </c>
      <c r="B118" s="0" t="s">
        <v>43</v>
      </c>
      <c r="C118" s="0" t="s">
        <v>270</v>
      </c>
      <c r="D118" s="0" t="s">
        <v>762</v>
      </c>
      <c r="E118" s="0" t="n">
        <v>2024</v>
      </c>
      <c r="H118" s="0" t="n">
        <v>2</v>
      </c>
      <c r="I118" s="0" t="n">
        <v>243</v>
      </c>
      <c r="J118" s="0" t="s">
        <v>272</v>
      </c>
      <c r="K118" s="0" t="s">
        <v>581</v>
      </c>
      <c r="L118" s="0" t="s">
        <v>297</v>
      </c>
      <c r="M118" s="0" t="s">
        <v>763</v>
      </c>
      <c r="N118" s="0" t="s">
        <v>763</v>
      </c>
      <c r="O118" s="0" t="s">
        <v>764</v>
      </c>
      <c r="P118" s="0" t="s">
        <v>765</v>
      </c>
      <c r="R118" s="0" t="s">
        <v>288</v>
      </c>
      <c r="S118" s="0" t="s">
        <v>294</v>
      </c>
      <c r="T118" s="0" t="s">
        <v>280</v>
      </c>
      <c r="U118" s="0" t="s">
        <v>281</v>
      </c>
    </row>
    <row r="119" customFormat="false" ht="15" hidden="false" customHeight="false" outlineLevel="0" collapsed="false">
      <c r="A119" s="0" t="n">
        <v>9</v>
      </c>
      <c r="B119" s="0" t="s">
        <v>43</v>
      </c>
      <c r="C119" s="0" t="s">
        <v>270</v>
      </c>
      <c r="D119" s="0" t="s">
        <v>766</v>
      </c>
      <c r="E119" s="0" t="n">
        <v>2024</v>
      </c>
      <c r="H119" s="0" t="n">
        <v>2</v>
      </c>
      <c r="I119" s="0" t="n">
        <v>300</v>
      </c>
      <c r="J119" s="0" t="s">
        <v>272</v>
      </c>
      <c r="K119" s="0" t="s">
        <v>581</v>
      </c>
      <c r="L119" s="0" t="s">
        <v>297</v>
      </c>
      <c r="M119" s="0" t="s">
        <v>767</v>
      </c>
      <c r="N119" s="0" t="s">
        <v>767</v>
      </c>
      <c r="O119" s="0" t="s">
        <v>768</v>
      </c>
      <c r="P119" s="0" t="s">
        <v>769</v>
      </c>
      <c r="R119" s="0" t="s">
        <v>288</v>
      </c>
      <c r="S119" s="0" t="s">
        <v>294</v>
      </c>
      <c r="T119" s="0" t="s">
        <v>280</v>
      </c>
      <c r="U119" s="0" t="s">
        <v>281</v>
      </c>
    </row>
    <row r="120" customFormat="false" ht="15" hidden="false" customHeight="false" outlineLevel="0" collapsed="false">
      <c r="A120" s="0" t="n">
        <v>9</v>
      </c>
      <c r="B120" s="0" t="s">
        <v>43</v>
      </c>
      <c r="C120" s="0" t="s">
        <v>270</v>
      </c>
      <c r="D120" s="0" t="s">
        <v>770</v>
      </c>
      <c r="E120" s="0" t="n">
        <v>2024</v>
      </c>
      <c r="H120" s="0" t="n">
        <v>2</v>
      </c>
      <c r="I120" s="0" t="n">
        <v>521</v>
      </c>
      <c r="J120" s="0" t="s">
        <v>272</v>
      </c>
      <c r="K120" s="0" t="s">
        <v>581</v>
      </c>
      <c r="L120" s="0" t="s">
        <v>297</v>
      </c>
      <c r="M120" s="0" t="s">
        <v>771</v>
      </c>
      <c r="N120" s="0" t="s">
        <v>771</v>
      </c>
      <c r="O120" s="0" t="s">
        <v>772</v>
      </c>
      <c r="P120" s="0" t="s">
        <v>773</v>
      </c>
      <c r="R120" s="0" t="s">
        <v>288</v>
      </c>
      <c r="S120" s="0" t="s">
        <v>294</v>
      </c>
      <c r="T120" s="0" t="s">
        <v>280</v>
      </c>
      <c r="U120" s="0" t="s">
        <v>281</v>
      </c>
    </row>
    <row r="121" customFormat="false" ht="15" hidden="false" customHeight="false" outlineLevel="0" collapsed="false">
      <c r="A121" s="0" t="n">
        <v>9</v>
      </c>
      <c r="B121" s="0" t="s">
        <v>43</v>
      </c>
      <c r="C121" s="0" t="s">
        <v>270</v>
      </c>
      <c r="D121" s="0" t="s">
        <v>774</v>
      </c>
      <c r="E121" s="0" t="n">
        <v>2024</v>
      </c>
      <c r="H121" s="0" t="n">
        <v>2</v>
      </c>
      <c r="I121" s="0" t="n">
        <v>266</v>
      </c>
      <c r="J121" s="0" t="s">
        <v>272</v>
      </c>
      <c r="K121" s="0" t="s">
        <v>581</v>
      </c>
      <c r="L121" s="0" t="s">
        <v>297</v>
      </c>
      <c r="M121" s="0" t="s">
        <v>775</v>
      </c>
      <c r="N121" s="0" t="s">
        <v>775</v>
      </c>
      <c r="O121" s="0" t="s">
        <v>776</v>
      </c>
      <c r="P121" s="0" t="s">
        <v>777</v>
      </c>
      <c r="R121" s="0" t="s">
        <v>288</v>
      </c>
      <c r="S121" s="0" t="s">
        <v>294</v>
      </c>
      <c r="T121" s="0" t="s">
        <v>280</v>
      </c>
      <c r="U121" s="0" t="s">
        <v>281</v>
      </c>
    </row>
    <row r="122" customFormat="false" ht="15" hidden="false" customHeight="false" outlineLevel="0" collapsed="false">
      <c r="A122" s="0" t="n">
        <v>9</v>
      </c>
      <c r="B122" s="0" t="s">
        <v>43</v>
      </c>
      <c r="C122" s="0" t="s">
        <v>270</v>
      </c>
      <c r="D122" s="0" t="s">
        <v>778</v>
      </c>
      <c r="E122" s="0" t="n">
        <v>2024</v>
      </c>
      <c r="H122" s="0" t="n">
        <v>18</v>
      </c>
      <c r="I122" s="0" t="n">
        <v>4756</v>
      </c>
      <c r="J122" s="0" t="s">
        <v>272</v>
      </c>
      <c r="K122" s="0" t="s">
        <v>581</v>
      </c>
      <c r="L122" s="0" t="s">
        <v>297</v>
      </c>
      <c r="M122" s="0" t="s">
        <v>779</v>
      </c>
      <c r="N122" s="0" t="s">
        <v>779</v>
      </c>
      <c r="O122" s="0" t="s">
        <v>780</v>
      </c>
      <c r="P122" s="0" t="s">
        <v>781</v>
      </c>
      <c r="R122" s="0" t="s">
        <v>288</v>
      </c>
      <c r="S122" s="0" t="s">
        <v>294</v>
      </c>
      <c r="T122" s="0" t="s">
        <v>280</v>
      </c>
      <c r="U122" s="0" t="s">
        <v>281</v>
      </c>
    </row>
    <row r="123" customFormat="false" ht="15" hidden="false" customHeight="false" outlineLevel="0" collapsed="false">
      <c r="A123" s="0" t="n">
        <v>9</v>
      </c>
      <c r="B123" s="0" t="s">
        <v>43</v>
      </c>
      <c r="C123" s="0" t="s">
        <v>270</v>
      </c>
      <c r="D123" s="0" t="s">
        <v>782</v>
      </c>
      <c r="E123" s="0" t="n">
        <v>2024</v>
      </c>
      <c r="H123" s="0" t="n">
        <v>2</v>
      </c>
      <c r="I123" s="0" t="n">
        <v>266</v>
      </c>
      <c r="J123" s="0" t="s">
        <v>272</v>
      </c>
      <c r="K123" s="0" t="s">
        <v>581</v>
      </c>
      <c r="L123" s="0" t="s">
        <v>297</v>
      </c>
      <c r="M123" s="0" t="s">
        <v>783</v>
      </c>
      <c r="N123" s="0" t="s">
        <v>783</v>
      </c>
      <c r="O123" s="0" t="s">
        <v>784</v>
      </c>
      <c r="P123" s="0" t="s">
        <v>785</v>
      </c>
      <c r="R123" s="0" t="s">
        <v>288</v>
      </c>
      <c r="S123" s="0" t="s">
        <v>294</v>
      </c>
      <c r="T123" s="0" t="s">
        <v>280</v>
      </c>
      <c r="U123" s="0" t="s">
        <v>281</v>
      </c>
    </row>
    <row r="124" customFormat="false" ht="15" hidden="false" customHeight="false" outlineLevel="0" collapsed="false">
      <c r="A124" s="0" t="n">
        <v>9</v>
      </c>
      <c r="B124" s="0" t="s">
        <v>43</v>
      </c>
      <c r="C124" s="0" t="s">
        <v>270</v>
      </c>
      <c r="D124" s="0" t="s">
        <v>786</v>
      </c>
      <c r="E124" s="0" t="n">
        <v>2024</v>
      </c>
      <c r="H124" s="0" t="n">
        <v>1</v>
      </c>
      <c r="I124" s="0" t="n">
        <v>497</v>
      </c>
      <c r="J124" s="0" t="s">
        <v>272</v>
      </c>
      <c r="K124" s="0" t="s">
        <v>581</v>
      </c>
      <c r="L124" s="0" t="s">
        <v>297</v>
      </c>
      <c r="M124" s="0" t="s">
        <v>787</v>
      </c>
      <c r="N124" s="0" t="s">
        <v>787</v>
      </c>
      <c r="O124" s="0" t="s">
        <v>788</v>
      </c>
      <c r="P124" s="0" t="s">
        <v>789</v>
      </c>
      <c r="R124" s="0" t="s">
        <v>288</v>
      </c>
      <c r="S124" s="0" t="s">
        <v>294</v>
      </c>
      <c r="T124" s="0" t="s">
        <v>280</v>
      </c>
      <c r="U124" s="0" t="s">
        <v>281</v>
      </c>
    </row>
    <row r="125" customFormat="false" ht="15" hidden="false" customHeight="false" outlineLevel="0" collapsed="false">
      <c r="A125" s="0" t="n">
        <v>9</v>
      </c>
      <c r="B125" s="0" t="s">
        <v>43</v>
      </c>
      <c r="C125" s="0" t="s">
        <v>270</v>
      </c>
      <c r="D125" s="0" t="s">
        <v>790</v>
      </c>
      <c r="E125" s="0" t="n">
        <v>2024</v>
      </c>
      <c r="H125" s="0" t="n">
        <v>2</v>
      </c>
      <c r="I125" s="0" t="n">
        <v>159</v>
      </c>
      <c r="J125" s="0" t="s">
        <v>272</v>
      </c>
      <c r="K125" s="0" t="s">
        <v>581</v>
      </c>
      <c r="L125" s="0" t="s">
        <v>297</v>
      </c>
      <c r="M125" s="0" t="s">
        <v>791</v>
      </c>
      <c r="N125" s="0" t="s">
        <v>791</v>
      </c>
      <c r="O125" s="0" t="s">
        <v>792</v>
      </c>
      <c r="P125" s="0" t="s">
        <v>793</v>
      </c>
      <c r="R125" s="0" t="s">
        <v>288</v>
      </c>
      <c r="S125" s="0" t="s">
        <v>294</v>
      </c>
      <c r="T125" s="0" t="s">
        <v>280</v>
      </c>
      <c r="U125" s="0" t="s">
        <v>281</v>
      </c>
    </row>
    <row r="126" customFormat="false" ht="15" hidden="false" customHeight="false" outlineLevel="0" collapsed="false">
      <c r="A126" s="0" t="n">
        <v>9</v>
      </c>
      <c r="B126" s="0" t="s">
        <v>43</v>
      </c>
      <c r="C126" s="0" t="s">
        <v>270</v>
      </c>
      <c r="D126" s="0" t="s">
        <v>794</v>
      </c>
      <c r="E126" s="0" t="n">
        <v>2023</v>
      </c>
      <c r="H126" s="0" t="n">
        <v>7</v>
      </c>
      <c r="I126" s="0" t="n">
        <v>315</v>
      </c>
      <c r="J126" s="0" t="s">
        <v>272</v>
      </c>
      <c r="K126" s="0" t="s">
        <v>581</v>
      </c>
      <c r="L126" s="0" t="s">
        <v>297</v>
      </c>
      <c r="M126" s="0" t="s">
        <v>795</v>
      </c>
      <c r="N126" s="0" t="s">
        <v>795</v>
      </c>
      <c r="O126" s="0" t="s">
        <v>796</v>
      </c>
      <c r="P126" s="0" t="s">
        <v>797</v>
      </c>
      <c r="R126" s="0" t="s">
        <v>288</v>
      </c>
      <c r="S126" s="0" t="s">
        <v>294</v>
      </c>
      <c r="T126" s="0" t="s">
        <v>280</v>
      </c>
      <c r="U126" s="0" t="s">
        <v>281</v>
      </c>
    </row>
    <row r="127" customFormat="false" ht="15" hidden="false" customHeight="false" outlineLevel="0" collapsed="false">
      <c r="A127" s="0" t="n">
        <v>9</v>
      </c>
      <c r="B127" s="0" t="s">
        <v>43</v>
      </c>
      <c r="C127" s="0" t="s">
        <v>270</v>
      </c>
      <c r="D127" s="0" t="s">
        <v>798</v>
      </c>
      <c r="E127" s="0" t="n">
        <v>2023</v>
      </c>
      <c r="H127" s="0" t="n">
        <v>2</v>
      </c>
      <c r="I127" s="0" t="n">
        <v>297</v>
      </c>
      <c r="J127" s="0" t="s">
        <v>272</v>
      </c>
      <c r="K127" s="0" t="s">
        <v>581</v>
      </c>
      <c r="L127" s="0" t="s">
        <v>297</v>
      </c>
      <c r="M127" s="0" t="s">
        <v>799</v>
      </c>
      <c r="N127" s="0" t="s">
        <v>799</v>
      </c>
      <c r="O127" s="0" t="s">
        <v>800</v>
      </c>
      <c r="P127" s="0" t="s">
        <v>801</v>
      </c>
      <c r="R127" s="0" t="s">
        <v>288</v>
      </c>
      <c r="S127" s="0" t="s">
        <v>294</v>
      </c>
      <c r="T127" s="0" t="s">
        <v>280</v>
      </c>
      <c r="U127" s="0" t="s">
        <v>281</v>
      </c>
    </row>
    <row r="128" customFormat="false" ht="15" hidden="false" customHeight="false" outlineLevel="0" collapsed="false">
      <c r="A128" s="0" t="n">
        <v>9</v>
      </c>
      <c r="B128" s="0" t="s">
        <v>43</v>
      </c>
      <c r="C128" s="0" t="s">
        <v>270</v>
      </c>
      <c r="D128" s="0" t="s">
        <v>802</v>
      </c>
      <c r="E128" s="0" t="n">
        <v>2023</v>
      </c>
      <c r="H128" s="0" t="n">
        <v>1</v>
      </c>
      <c r="I128" s="0" t="n">
        <v>668</v>
      </c>
      <c r="J128" s="0" t="s">
        <v>272</v>
      </c>
      <c r="K128" s="0" t="s">
        <v>581</v>
      </c>
      <c r="L128" s="0" t="s">
        <v>297</v>
      </c>
      <c r="M128" s="0" t="s">
        <v>803</v>
      </c>
      <c r="N128" s="0" t="s">
        <v>803</v>
      </c>
      <c r="O128" s="0" t="s">
        <v>804</v>
      </c>
      <c r="P128" s="0" t="s">
        <v>805</v>
      </c>
      <c r="R128" s="0" t="s">
        <v>288</v>
      </c>
      <c r="S128" s="0" t="s">
        <v>294</v>
      </c>
      <c r="T128" s="0" t="s">
        <v>280</v>
      </c>
      <c r="U128" s="0" t="s">
        <v>281</v>
      </c>
    </row>
    <row r="129" customFormat="false" ht="15" hidden="false" customHeight="false" outlineLevel="0" collapsed="false">
      <c r="A129" s="0" t="n">
        <v>9</v>
      </c>
      <c r="B129" s="0" t="s">
        <v>43</v>
      </c>
      <c r="C129" s="0" t="s">
        <v>270</v>
      </c>
      <c r="D129" s="0" t="s">
        <v>806</v>
      </c>
      <c r="E129" s="0" t="n">
        <v>2023</v>
      </c>
      <c r="H129" s="0" t="n">
        <v>26</v>
      </c>
      <c r="I129" s="0" t="n">
        <v>9116</v>
      </c>
      <c r="J129" s="0" t="s">
        <v>272</v>
      </c>
      <c r="K129" s="0" t="s">
        <v>581</v>
      </c>
      <c r="L129" s="0" t="s">
        <v>297</v>
      </c>
      <c r="M129" s="0" t="s">
        <v>807</v>
      </c>
      <c r="N129" s="0" t="s">
        <v>807</v>
      </c>
      <c r="O129" s="0" t="s">
        <v>808</v>
      </c>
      <c r="P129" s="0" t="s">
        <v>809</v>
      </c>
      <c r="R129" s="0" t="s">
        <v>288</v>
      </c>
      <c r="S129" s="0" t="s">
        <v>294</v>
      </c>
      <c r="T129" s="0" t="s">
        <v>280</v>
      </c>
      <c r="U129" s="0" t="s">
        <v>281</v>
      </c>
    </row>
    <row r="130" customFormat="false" ht="15" hidden="false" customHeight="false" outlineLevel="0" collapsed="false">
      <c r="A130" s="0" t="n">
        <v>9</v>
      </c>
      <c r="B130" s="0" t="s">
        <v>43</v>
      </c>
      <c r="C130" s="0" t="s">
        <v>270</v>
      </c>
      <c r="D130" s="0" t="s">
        <v>810</v>
      </c>
      <c r="E130" s="0" t="n">
        <v>2020</v>
      </c>
      <c r="H130" s="0" t="n">
        <v>6</v>
      </c>
      <c r="I130" s="0" t="n">
        <v>315</v>
      </c>
      <c r="J130" s="0" t="s">
        <v>272</v>
      </c>
      <c r="K130" s="0" t="s">
        <v>581</v>
      </c>
      <c r="L130" s="0" t="s">
        <v>297</v>
      </c>
      <c r="M130" s="0" t="s">
        <v>811</v>
      </c>
      <c r="N130" s="0" t="s">
        <v>811</v>
      </c>
      <c r="O130" s="0" t="s">
        <v>812</v>
      </c>
      <c r="P130" s="0" t="s">
        <v>813</v>
      </c>
      <c r="R130" s="0" t="s">
        <v>288</v>
      </c>
      <c r="S130" s="0" t="s">
        <v>294</v>
      </c>
      <c r="T130" s="0" t="s">
        <v>280</v>
      </c>
      <c r="U130" s="0" t="s">
        <v>281</v>
      </c>
    </row>
    <row r="131" customFormat="false" ht="15" hidden="false" customHeight="false" outlineLevel="0" collapsed="false">
      <c r="A131" s="0" t="n">
        <v>9</v>
      </c>
      <c r="B131" s="0" t="s">
        <v>43</v>
      </c>
      <c r="C131" s="0" t="s">
        <v>328</v>
      </c>
      <c r="D131" s="0" t="s">
        <v>814</v>
      </c>
      <c r="E131" s="0" t="n">
        <v>2026</v>
      </c>
      <c r="H131" s="0" t="n">
        <v>17</v>
      </c>
      <c r="I131" s="0" t="n">
        <v>3553</v>
      </c>
      <c r="J131" s="0" t="s">
        <v>272</v>
      </c>
      <c r="K131" s="0" t="s">
        <v>594</v>
      </c>
      <c r="L131" s="0" t="s">
        <v>595</v>
      </c>
      <c r="M131" s="0" t="s">
        <v>815</v>
      </c>
      <c r="N131" s="0" t="s">
        <v>815</v>
      </c>
      <c r="O131" s="0" t="s">
        <v>816</v>
      </c>
      <c r="P131" s="0" t="s">
        <v>817</v>
      </c>
      <c r="R131" s="0" t="s">
        <v>279</v>
      </c>
      <c r="S131" s="0" t="s">
        <v>272</v>
      </c>
      <c r="T131" s="0" t="s">
        <v>280</v>
      </c>
      <c r="U131" s="0" t="s">
        <v>599</v>
      </c>
    </row>
    <row r="132" customFormat="false" ht="15" hidden="false" customHeight="false" outlineLevel="0" collapsed="false">
      <c r="A132" s="0" t="n">
        <v>9</v>
      </c>
      <c r="B132" s="0" t="s">
        <v>43</v>
      </c>
      <c r="C132" s="0" t="s">
        <v>328</v>
      </c>
      <c r="D132" s="0" t="s">
        <v>818</v>
      </c>
      <c r="E132" s="0" t="n">
        <v>2025</v>
      </c>
      <c r="H132" s="0" t="n">
        <v>15</v>
      </c>
      <c r="I132" s="0" t="n">
        <v>2310</v>
      </c>
      <c r="J132" s="0" t="s">
        <v>272</v>
      </c>
      <c r="K132" s="0" t="s">
        <v>581</v>
      </c>
      <c r="L132" s="0" t="s">
        <v>297</v>
      </c>
      <c r="M132" s="0" t="s">
        <v>819</v>
      </c>
      <c r="N132" s="0" t="s">
        <v>819</v>
      </c>
      <c r="O132" s="0" t="s">
        <v>820</v>
      </c>
      <c r="P132" s="0" t="s">
        <v>821</v>
      </c>
      <c r="R132" s="0" t="s">
        <v>279</v>
      </c>
      <c r="S132" s="0" t="s">
        <v>294</v>
      </c>
      <c r="T132" s="0" t="s">
        <v>280</v>
      </c>
      <c r="U132" s="0" t="s">
        <v>281</v>
      </c>
    </row>
    <row r="133" customFormat="false" ht="15" hidden="false" customHeight="false" outlineLevel="0" collapsed="false">
      <c r="A133" s="0" t="n">
        <v>9</v>
      </c>
      <c r="B133" s="0" t="s">
        <v>43</v>
      </c>
      <c r="C133" s="0" t="s">
        <v>328</v>
      </c>
      <c r="D133" s="0" t="s">
        <v>822</v>
      </c>
      <c r="E133" s="0" t="n">
        <v>2025</v>
      </c>
      <c r="H133" s="0" t="n">
        <v>7</v>
      </c>
      <c r="I133" s="0" t="n">
        <v>598</v>
      </c>
      <c r="J133" s="0" t="s">
        <v>272</v>
      </c>
      <c r="K133" s="0" t="s">
        <v>581</v>
      </c>
      <c r="L133" s="0" t="s">
        <v>297</v>
      </c>
      <c r="M133" s="0" t="s">
        <v>823</v>
      </c>
      <c r="N133" s="0" t="s">
        <v>823</v>
      </c>
      <c r="O133" s="0" t="s">
        <v>824</v>
      </c>
      <c r="P133" s="0" t="s">
        <v>825</v>
      </c>
      <c r="R133" s="0" t="s">
        <v>279</v>
      </c>
      <c r="S133" s="0" t="s">
        <v>294</v>
      </c>
      <c r="T133" s="0" t="s">
        <v>280</v>
      </c>
      <c r="U133" s="0" t="s">
        <v>281</v>
      </c>
    </row>
    <row r="134" customFormat="false" ht="15" hidden="false" customHeight="false" outlineLevel="0" collapsed="false">
      <c r="A134" s="0" t="n">
        <v>9</v>
      </c>
      <c r="B134" s="0" t="s">
        <v>43</v>
      </c>
      <c r="C134" s="0" t="s">
        <v>328</v>
      </c>
      <c r="D134" s="0" t="s">
        <v>826</v>
      </c>
      <c r="E134" s="0" t="n">
        <v>2024</v>
      </c>
      <c r="H134" s="0" t="n">
        <v>11</v>
      </c>
      <c r="I134" s="0" t="n">
        <v>3038</v>
      </c>
      <c r="J134" s="0" t="s">
        <v>272</v>
      </c>
      <c r="K134" s="0" t="s">
        <v>581</v>
      </c>
      <c r="L134" s="0" t="s">
        <v>297</v>
      </c>
      <c r="M134" s="0" t="s">
        <v>827</v>
      </c>
      <c r="N134" s="0" t="s">
        <v>827</v>
      </c>
      <c r="O134" s="0" t="s">
        <v>828</v>
      </c>
      <c r="P134" s="0" t="s">
        <v>829</v>
      </c>
      <c r="R134" s="0" t="s">
        <v>288</v>
      </c>
      <c r="S134" s="0" t="s">
        <v>294</v>
      </c>
      <c r="T134" s="0" t="s">
        <v>280</v>
      </c>
      <c r="U134" s="0" t="s">
        <v>281</v>
      </c>
    </row>
    <row r="135" customFormat="false" ht="15" hidden="false" customHeight="false" outlineLevel="0" collapsed="false">
      <c r="A135" s="0" t="n">
        <v>9</v>
      </c>
      <c r="B135" s="0" t="s">
        <v>43</v>
      </c>
      <c r="C135" s="0" t="s">
        <v>328</v>
      </c>
      <c r="D135" s="0" t="s">
        <v>830</v>
      </c>
      <c r="E135" s="0" t="n">
        <v>2024</v>
      </c>
      <c r="H135" s="0" t="n">
        <v>2</v>
      </c>
      <c r="I135" s="0" t="n">
        <v>1316</v>
      </c>
      <c r="J135" s="0" t="s">
        <v>272</v>
      </c>
      <c r="K135" s="0" t="s">
        <v>581</v>
      </c>
      <c r="L135" s="0" t="s">
        <v>297</v>
      </c>
      <c r="M135" s="0" t="s">
        <v>831</v>
      </c>
      <c r="N135" s="0" t="s">
        <v>831</v>
      </c>
      <c r="O135" s="0" t="s">
        <v>832</v>
      </c>
      <c r="P135" s="0" t="s">
        <v>833</v>
      </c>
      <c r="R135" s="0" t="s">
        <v>288</v>
      </c>
      <c r="S135" s="0" t="s">
        <v>294</v>
      </c>
      <c r="T135" s="0" t="s">
        <v>280</v>
      </c>
      <c r="U135" s="0" t="s">
        <v>281</v>
      </c>
    </row>
    <row r="136" customFormat="false" ht="15" hidden="false" customHeight="false" outlineLevel="0" collapsed="false">
      <c r="A136" s="0" t="n">
        <v>9</v>
      </c>
      <c r="B136" s="0" t="s">
        <v>43</v>
      </c>
      <c r="C136" s="0" t="s">
        <v>328</v>
      </c>
      <c r="D136" s="0" t="s">
        <v>834</v>
      </c>
      <c r="E136" s="0" t="n">
        <v>2023</v>
      </c>
      <c r="H136" s="0" t="n">
        <v>1</v>
      </c>
      <c r="I136" s="0" t="n">
        <v>892</v>
      </c>
      <c r="J136" s="0" t="s">
        <v>272</v>
      </c>
      <c r="K136" s="0" t="s">
        <v>581</v>
      </c>
      <c r="L136" s="0" t="s">
        <v>297</v>
      </c>
      <c r="M136" s="0" t="s">
        <v>835</v>
      </c>
      <c r="N136" s="0" t="s">
        <v>835</v>
      </c>
      <c r="O136" s="0" t="s">
        <v>836</v>
      </c>
      <c r="P136" s="0" t="s">
        <v>837</v>
      </c>
      <c r="R136" s="0" t="s">
        <v>288</v>
      </c>
      <c r="S136" s="0" t="s">
        <v>294</v>
      </c>
      <c r="T136" s="0" t="s">
        <v>280</v>
      </c>
      <c r="U136" s="0" t="s">
        <v>281</v>
      </c>
    </row>
    <row r="137" customFormat="false" ht="15" hidden="false" customHeight="false" outlineLevel="0" collapsed="false">
      <c r="A137" s="0" t="n">
        <v>9</v>
      </c>
      <c r="B137" s="0" t="s">
        <v>43</v>
      </c>
      <c r="C137" s="0" t="s">
        <v>328</v>
      </c>
      <c r="D137" s="0" t="s">
        <v>838</v>
      </c>
      <c r="E137" s="0" t="n">
        <v>2023</v>
      </c>
      <c r="H137" s="0" t="n">
        <v>3</v>
      </c>
      <c r="I137" s="0" t="n">
        <v>7647</v>
      </c>
      <c r="J137" s="0" t="s">
        <v>272</v>
      </c>
      <c r="K137" s="0" t="s">
        <v>581</v>
      </c>
      <c r="L137" s="0" t="s">
        <v>297</v>
      </c>
      <c r="M137" s="0" t="s">
        <v>839</v>
      </c>
      <c r="N137" s="0" t="s">
        <v>839</v>
      </c>
      <c r="O137" s="0" t="s">
        <v>840</v>
      </c>
      <c r="P137" s="0" t="s">
        <v>841</v>
      </c>
      <c r="R137" s="0" t="s">
        <v>288</v>
      </c>
      <c r="S137" s="0" t="s">
        <v>294</v>
      </c>
      <c r="T137" s="0" t="s">
        <v>280</v>
      </c>
      <c r="U137" s="0" t="s">
        <v>281</v>
      </c>
    </row>
    <row r="138" customFormat="false" ht="15" hidden="false" customHeight="false" outlineLevel="0" collapsed="false">
      <c r="A138" s="0" t="n">
        <v>9</v>
      </c>
      <c r="B138" s="0" t="s">
        <v>43</v>
      </c>
      <c r="C138" s="0" t="s">
        <v>328</v>
      </c>
      <c r="D138" s="0" t="s">
        <v>842</v>
      </c>
      <c r="E138" s="0" t="n">
        <v>2011</v>
      </c>
      <c r="H138" s="0" t="n">
        <v>25</v>
      </c>
      <c r="I138" s="0" t="n">
        <v>1613</v>
      </c>
      <c r="J138" s="0" t="s">
        <v>272</v>
      </c>
      <c r="K138" s="0" t="s">
        <v>581</v>
      </c>
      <c r="L138" s="0" t="s">
        <v>297</v>
      </c>
      <c r="M138" s="0" t="s">
        <v>843</v>
      </c>
      <c r="N138" s="0" t="s">
        <v>843</v>
      </c>
      <c r="O138" s="0" t="s">
        <v>844</v>
      </c>
      <c r="P138" s="0" t="s">
        <v>845</v>
      </c>
      <c r="R138" s="0" t="s">
        <v>288</v>
      </c>
      <c r="S138" s="0" t="s">
        <v>294</v>
      </c>
      <c r="T138" s="0" t="s">
        <v>280</v>
      </c>
      <c r="U138" s="0" t="s">
        <v>281</v>
      </c>
    </row>
    <row r="139" customFormat="false" ht="15" hidden="false" customHeight="false" outlineLevel="0" collapsed="false">
      <c r="A139" s="0" t="n">
        <v>9</v>
      </c>
      <c r="B139" s="0" t="s">
        <v>43</v>
      </c>
      <c r="C139" s="0" t="s">
        <v>339</v>
      </c>
      <c r="D139" s="0" t="s">
        <v>846</v>
      </c>
      <c r="E139" s="0" t="n">
        <v>2026</v>
      </c>
      <c r="H139" s="0" t="n">
        <v>1</v>
      </c>
      <c r="I139" s="0" t="n">
        <v>456</v>
      </c>
      <c r="J139" s="0" t="s">
        <v>272</v>
      </c>
      <c r="K139" s="0" t="s">
        <v>594</v>
      </c>
      <c r="L139" s="0" t="s">
        <v>595</v>
      </c>
      <c r="M139" s="0" t="s">
        <v>847</v>
      </c>
      <c r="N139" s="0" t="s">
        <v>847</v>
      </c>
      <c r="O139" s="0" t="s">
        <v>848</v>
      </c>
      <c r="P139" s="0" t="s">
        <v>849</v>
      </c>
      <c r="R139" s="0" t="s">
        <v>279</v>
      </c>
      <c r="S139" s="0" t="s">
        <v>294</v>
      </c>
      <c r="T139" s="0" t="s">
        <v>280</v>
      </c>
      <c r="U139" s="0" t="s">
        <v>599</v>
      </c>
    </row>
    <row r="140" customFormat="false" ht="15" hidden="false" customHeight="false" outlineLevel="0" collapsed="false">
      <c r="A140" s="0" t="n">
        <v>9</v>
      </c>
      <c r="B140" s="0" t="s">
        <v>43</v>
      </c>
      <c r="C140" s="0" t="s">
        <v>339</v>
      </c>
      <c r="D140" s="0" t="s">
        <v>850</v>
      </c>
      <c r="E140" s="0" t="n">
        <v>2026</v>
      </c>
      <c r="H140" s="0" t="n">
        <v>6</v>
      </c>
      <c r="I140" s="0" t="n">
        <v>1360</v>
      </c>
      <c r="J140" s="0" t="s">
        <v>272</v>
      </c>
      <c r="K140" s="0" t="s">
        <v>594</v>
      </c>
      <c r="L140" s="0" t="s">
        <v>595</v>
      </c>
      <c r="M140" s="0" t="s">
        <v>851</v>
      </c>
      <c r="N140" s="0" t="s">
        <v>852</v>
      </c>
      <c r="O140" s="0" t="s">
        <v>853</v>
      </c>
      <c r="P140" s="0" t="s">
        <v>854</v>
      </c>
      <c r="R140" s="0" t="s">
        <v>279</v>
      </c>
      <c r="S140" s="0" t="s">
        <v>272</v>
      </c>
      <c r="T140" s="0" t="s">
        <v>280</v>
      </c>
      <c r="U140" s="0" t="s">
        <v>599</v>
      </c>
    </row>
    <row r="141" customFormat="false" ht="15" hidden="false" customHeight="false" outlineLevel="0" collapsed="false">
      <c r="A141" s="0" t="n">
        <v>9</v>
      </c>
      <c r="B141" s="0" t="s">
        <v>43</v>
      </c>
      <c r="C141" s="0" t="s">
        <v>339</v>
      </c>
      <c r="D141" s="0" t="s">
        <v>855</v>
      </c>
      <c r="E141" s="0" t="n">
        <v>2025</v>
      </c>
      <c r="H141" s="0" t="n">
        <v>3</v>
      </c>
      <c r="I141" s="0" t="n">
        <v>418</v>
      </c>
      <c r="J141" s="0" t="s">
        <v>272</v>
      </c>
      <c r="K141" s="0" t="s">
        <v>581</v>
      </c>
      <c r="L141" s="0" t="s">
        <v>297</v>
      </c>
      <c r="M141" s="0" t="s">
        <v>856</v>
      </c>
      <c r="N141" s="0" t="s">
        <v>856</v>
      </c>
      <c r="O141" s="0" t="s">
        <v>857</v>
      </c>
      <c r="P141" s="0" t="s">
        <v>858</v>
      </c>
      <c r="R141" s="0" t="s">
        <v>279</v>
      </c>
      <c r="S141" s="0" t="s">
        <v>294</v>
      </c>
      <c r="T141" s="0" t="s">
        <v>280</v>
      </c>
      <c r="U141" s="0" t="s">
        <v>281</v>
      </c>
    </row>
    <row r="142" customFormat="false" ht="15" hidden="false" customHeight="false" outlineLevel="0" collapsed="false">
      <c r="A142" s="0" t="n">
        <v>9</v>
      </c>
      <c r="B142" s="0" t="s">
        <v>43</v>
      </c>
      <c r="C142" s="0" t="s">
        <v>339</v>
      </c>
      <c r="D142" s="0" t="s">
        <v>859</v>
      </c>
      <c r="E142" s="0" t="n">
        <v>2025</v>
      </c>
      <c r="H142" s="0" t="n">
        <v>3</v>
      </c>
      <c r="I142" s="0" t="n">
        <v>458</v>
      </c>
      <c r="J142" s="0" t="s">
        <v>272</v>
      </c>
      <c r="K142" s="0" t="s">
        <v>581</v>
      </c>
      <c r="L142" s="0" t="s">
        <v>297</v>
      </c>
      <c r="M142" s="0" t="s">
        <v>860</v>
      </c>
      <c r="N142" s="0" t="s">
        <v>861</v>
      </c>
      <c r="O142" s="0" t="s">
        <v>862</v>
      </c>
      <c r="P142" s="0" t="s">
        <v>863</v>
      </c>
      <c r="R142" s="0" t="s">
        <v>279</v>
      </c>
      <c r="S142" s="0" t="s">
        <v>294</v>
      </c>
      <c r="T142" s="0" t="s">
        <v>280</v>
      </c>
      <c r="U142" s="0" t="s">
        <v>281</v>
      </c>
    </row>
    <row r="143" customFormat="false" ht="15" hidden="false" customHeight="false" outlineLevel="0" collapsed="false">
      <c r="A143" s="0" t="n">
        <v>9</v>
      </c>
      <c r="B143" s="0" t="s">
        <v>43</v>
      </c>
      <c r="C143" s="0" t="s">
        <v>339</v>
      </c>
      <c r="D143" s="0" t="s">
        <v>864</v>
      </c>
      <c r="E143" s="0" t="n">
        <v>2024</v>
      </c>
      <c r="H143" s="0" t="n">
        <v>1</v>
      </c>
      <c r="I143" s="0" t="n">
        <v>522</v>
      </c>
      <c r="J143" s="0" t="s">
        <v>272</v>
      </c>
      <c r="K143" s="0" t="s">
        <v>581</v>
      </c>
      <c r="L143" s="0" t="s">
        <v>297</v>
      </c>
      <c r="M143" s="0" t="s">
        <v>865</v>
      </c>
      <c r="N143" s="0" t="s">
        <v>865</v>
      </c>
      <c r="O143" s="0" t="s">
        <v>866</v>
      </c>
      <c r="P143" s="0" t="s">
        <v>867</v>
      </c>
      <c r="R143" s="0" t="s">
        <v>288</v>
      </c>
      <c r="S143" s="0" t="s">
        <v>294</v>
      </c>
      <c r="T143" s="0" t="s">
        <v>280</v>
      </c>
      <c r="U143" s="0" t="s">
        <v>281</v>
      </c>
    </row>
    <row r="144" customFormat="false" ht="15" hidden="false" customHeight="false" outlineLevel="0" collapsed="false">
      <c r="A144" s="0" t="n">
        <v>9</v>
      </c>
      <c r="B144" s="0" t="s">
        <v>43</v>
      </c>
      <c r="C144" s="0" t="s">
        <v>868</v>
      </c>
      <c r="D144" s="0" t="s">
        <v>869</v>
      </c>
      <c r="E144" s="0" t="n">
        <v>2025</v>
      </c>
      <c r="H144" s="0" t="n">
        <v>1</v>
      </c>
      <c r="I144" s="0" t="n">
        <v>1421</v>
      </c>
      <c r="J144" s="0" t="s">
        <v>272</v>
      </c>
      <c r="K144" s="0" t="s">
        <v>581</v>
      </c>
      <c r="L144" s="0" t="s">
        <v>297</v>
      </c>
      <c r="M144" s="0" t="s">
        <v>870</v>
      </c>
      <c r="N144" s="0" t="s">
        <v>870</v>
      </c>
      <c r="O144" s="0" t="s">
        <v>871</v>
      </c>
      <c r="P144" s="0" t="s">
        <v>872</v>
      </c>
      <c r="R144" s="0" t="s">
        <v>279</v>
      </c>
      <c r="S144" s="0" t="s">
        <v>272</v>
      </c>
      <c r="T144" s="0" t="s">
        <v>280</v>
      </c>
      <c r="U144" s="0" t="s">
        <v>281</v>
      </c>
    </row>
    <row r="145" customFormat="false" ht="15" hidden="false" customHeight="false" outlineLevel="0" collapsed="false">
      <c r="A145" s="0" t="n">
        <v>9</v>
      </c>
      <c r="B145" s="0" t="s">
        <v>43</v>
      </c>
      <c r="C145" s="0" t="s">
        <v>868</v>
      </c>
      <c r="D145" s="0" t="s">
        <v>873</v>
      </c>
      <c r="E145" s="0" t="n">
        <v>2024</v>
      </c>
      <c r="H145" s="0" t="n">
        <v>2</v>
      </c>
      <c r="I145" s="0" t="n">
        <v>216</v>
      </c>
      <c r="J145" s="0" t="s">
        <v>272</v>
      </c>
      <c r="K145" s="0" t="s">
        <v>581</v>
      </c>
      <c r="L145" s="0" t="s">
        <v>297</v>
      </c>
      <c r="M145" s="0" t="s">
        <v>874</v>
      </c>
      <c r="N145" s="0" t="s">
        <v>874</v>
      </c>
      <c r="O145" s="0" t="s">
        <v>875</v>
      </c>
      <c r="P145" s="0" t="s">
        <v>876</v>
      </c>
      <c r="R145" s="0" t="s">
        <v>288</v>
      </c>
      <c r="S145" s="0" t="s">
        <v>294</v>
      </c>
      <c r="T145" s="0" t="s">
        <v>280</v>
      </c>
      <c r="U145" s="0" t="s">
        <v>281</v>
      </c>
    </row>
    <row r="146" customFormat="false" ht="15" hidden="false" customHeight="false" outlineLevel="0" collapsed="false">
      <c r="A146" s="0" t="n">
        <v>9</v>
      </c>
      <c r="B146" s="0" t="s">
        <v>43</v>
      </c>
      <c r="C146" s="0" t="s">
        <v>868</v>
      </c>
      <c r="D146" s="0" t="s">
        <v>877</v>
      </c>
      <c r="E146" s="0" t="n">
        <v>2024</v>
      </c>
      <c r="H146" s="0" t="n">
        <v>1</v>
      </c>
      <c r="I146" s="0" t="n">
        <v>1487</v>
      </c>
      <c r="J146" s="0" t="s">
        <v>272</v>
      </c>
      <c r="K146" s="0" t="s">
        <v>581</v>
      </c>
      <c r="L146" s="0" t="s">
        <v>297</v>
      </c>
      <c r="M146" s="0" t="s">
        <v>878</v>
      </c>
      <c r="N146" s="0" t="s">
        <v>878</v>
      </c>
      <c r="O146" s="0" t="s">
        <v>879</v>
      </c>
      <c r="P146" s="0" t="s">
        <v>880</v>
      </c>
      <c r="R146" s="0" t="s">
        <v>288</v>
      </c>
      <c r="S146" s="0" t="s">
        <v>294</v>
      </c>
      <c r="T146" s="0" t="s">
        <v>280</v>
      </c>
      <c r="U146" s="0" t="s">
        <v>281</v>
      </c>
    </row>
    <row r="147" customFormat="false" ht="15" hidden="false" customHeight="false" outlineLevel="0" collapsed="false">
      <c r="A147" s="0" t="n">
        <v>9</v>
      </c>
      <c r="B147" s="0" t="s">
        <v>43</v>
      </c>
      <c r="C147" s="0" t="s">
        <v>868</v>
      </c>
      <c r="D147" s="0" t="s">
        <v>881</v>
      </c>
      <c r="E147" s="0" t="n">
        <v>2023</v>
      </c>
      <c r="H147" s="0" t="n">
        <v>1</v>
      </c>
      <c r="I147" s="0" t="n">
        <v>1393</v>
      </c>
      <c r="J147" s="0" t="s">
        <v>272</v>
      </c>
      <c r="K147" s="0" t="s">
        <v>581</v>
      </c>
      <c r="L147" s="0" t="s">
        <v>297</v>
      </c>
      <c r="M147" s="0" t="s">
        <v>882</v>
      </c>
      <c r="N147" s="0" t="s">
        <v>882</v>
      </c>
      <c r="O147" s="0" t="s">
        <v>883</v>
      </c>
      <c r="P147" s="0" t="s">
        <v>884</v>
      </c>
      <c r="R147" s="0" t="s">
        <v>288</v>
      </c>
      <c r="S147" s="0" t="s">
        <v>294</v>
      </c>
      <c r="T147" s="0" t="s">
        <v>280</v>
      </c>
      <c r="U147" s="0" t="s">
        <v>281</v>
      </c>
    </row>
    <row r="148" customFormat="false" ht="15" hidden="false" customHeight="false" outlineLevel="0" collapsed="false">
      <c r="A148" s="0" t="n">
        <v>9</v>
      </c>
      <c r="B148" s="0" t="s">
        <v>43</v>
      </c>
      <c r="C148" s="0" t="s">
        <v>544</v>
      </c>
      <c r="D148" s="0" t="s">
        <v>885</v>
      </c>
      <c r="E148" s="0" t="n">
        <v>2026</v>
      </c>
      <c r="H148" s="0" t="n">
        <v>6</v>
      </c>
      <c r="I148" s="0" t="n">
        <v>2247</v>
      </c>
      <c r="J148" s="0" t="s">
        <v>272</v>
      </c>
      <c r="K148" s="0" t="s">
        <v>581</v>
      </c>
      <c r="L148" s="0" t="s">
        <v>297</v>
      </c>
      <c r="M148" s="0" t="s">
        <v>886</v>
      </c>
      <c r="N148" s="0" t="s">
        <v>886</v>
      </c>
      <c r="O148" s="0" t="s">
        <v>887</v>
      </c>
      <c r="P148" s="0" t="s">
        <v>888</v>
      </c>
      <c r="R148" s="0" t="s">
        <v>279</v>
      </c>
      <c r="S148" s="0" t="s">
        <v>272</v>
      </c>
      <c r="T148" s="0" t="s">
        <v>280</v>
      </c>
      <c r="U148" s="0" t="s">
        <v>281</v>
      </c>
    </row>
    <row r="149" customFormat="false" ht="15" hidden="false" customHeight="false" outlineLevel="0" collapsed="false">
      <c r="A149" s="0" t="n">
        <v>9</v>
      </c>
      <c r="B149" s="0" t="s">
        <v>43</v>
      </c>
      <c r="C149" s="0" t="s">
        <v>544</v>
      </c>
      <c r="D149" s="0" t="s">
        <v>889</v>
      </c>
      <c r="E149" s="0" t="n">
        <v>2025</v>
      </c>
      <c r="H149" s="0" t="n">
        <v>2</v>
      </c>
      <c r="I149" s="0" t="n">
        <v>6294</v>
      </c>
      <c r="J149" s="0" t="s">
        <v>294</v>
      </c>
      <c r="K149" s="0" t="s">
        <v>581</v>
      </c>
      <c r="L149" s="0" t="s">
        <v>297</v>
      </c>
      <c r="M149" s="0" t="s">
        <v>890</v>
      </c>
      <c r="N149" s="0" t="s">
        <v>890</v>
      </c>
      <c r="O149" s="0" t="s">
        <v>891</v>
      </c>
      <c r="P149" s="0" t="s">
        <v>892</v>
      </c>
      <c r="R149" s="0" t="s">
        <v>279</v>
      </c>
      <c r="S149" s="0" t="s">
        <v>294</v>
      </c>
      <c r="T149" s="0" t="s">
        <v>280</v>
      </c>
      <c r="U149" s="0" t="s">
        <v>281</v>
      </c>
    </row>
    <row r="150" customFormat="false" ht="15" hidden="false" customHeight="false" outlineLevel="0" collapsed="false">
      <c r="A150" s="0" t="n">
        <v>9</v>
      </c>
      <c r="B150" s="0" t="s">
        <v>43</v>
      </c>
      <c r="C150" s="0" t="s">
        <v>544</v>
      </c>
      <c r="D150" s="0" t="s">
        <v>893</v>
      </c>
      <c r="E150" s="0" t="n">
        <v>2025</v>
      </c>
      <c r="H150" s="0" t="n">
        <v>2</v>
      </c>
      <c r="I150" s="0" t="n">
        <v>6410</v>
      </c>
      <c r="J150" s="0" t="s">
        <v>294</v>
      </c>
      <c r="K150" s="0" t="s">
        <v>581</v>
      </c>
      <c r="L150" s="0" t="s">
        <v>297</v>
      </c>
      <c r="M150" s="0" t="s">
        <v>894</v>
      </c>
      <c r="N150" s="0" t="s">
        <v>894</v>
      </c>
      <c r="O150" s="0" t="s">
        <v>895</v>
      </c>
      <c r="P150" s="0" t="s">
        <v>896</v>
      </c>
      <c r="R150" s="0" t="s">
        <v>279</v>
      </c>
      <c r="S150" s="0" t="s">
        <v>294</v>
      </c>
      <c r="T150" s="0" t="s">
        <v>280</v>
      </c>
      <c r="U150" s="0" t="s">
        <v>281</v>
      </c>
    </row>
    <row r="151" customFormat="false" ht="15" hidden="false" customHeight="false" outlineLevel="0" collapsed="false">
      <c r="A151" s="0" t="n">
        <v>9</v>
      </c>
      <c r="B151" s="0" t="s">
        <v>43</v>
      </c>
      <c r="C151" s="0" t="s">
        <v>544</v>
      </c>
      <c r="D151" s="0" t="s">
        <v>897</v>
      </c>
      <c r="E151" s="0" t="n">
        <v>2022</v>
      </c>
      <c r="H151" s="0" t="n">
        <v>3</v>
      </c>
      <c r="I151" s="0" t="n">
        <v>708</v>
      </c>
      <c r="J151" s="0" t="s">
        <v>272</v>
      </c>
      <c r="K151" s="0" t="s">
        <v>302</v>
      </c>
      <c r="L151" s="0" t="s">
        <v>274</v>
      </c>
      <c r="M151" s="0" t="s">
        <v>898</v>
      </c>
      <c r="N151" s="0" t="s">
        <v>898</v>
      </c>
      <c r="O151" s="0" t="s">
        <v>899</v>
      </c>
      <c r="P151" s="0" t="s">
        <v>900</v>
      </c>
      <c r="R151" s="0" t="s">
        <v>288</v>
      </c>
      <c r="S151" s="0" t="s">
        <v>294</v>
      </c>
      <c r="T151" s="0" t="s">
        <v>280</v>
      </c>
      <c r="U151" s="0" t="s">
        <v>281</v>
      </c>
    </row>
    <row r="152" customFormat="false" ht="15" hidden="false" customHeight="false" outlineLevel="0" collapsed="false">
      <c r="A152" s="0" t="n">
        <v>9</v>
      </c>
      <c r="B152" s="0" t="s">
        <v>43</v>
      </c>
      <c r="C152" s="0" t="s">
        <v>491</v>
      </c>
      <c r="D152" s="0" t="s">
        <v>901</v>
      </c>
      <c r="E152" s="0" t="n">
        <v>2025</v>
      </c>
      <c r="H152" s="0" t="n">
        <v>2</v>
      </c>
      <c r="I152" s="0" t="n">
        <v>96</v>
      </c>
      <c r="J152" s="0" t="s">
        <v>272</v>
      </c>
      <c r="K152" s="0" t="s">
        <v>581</v>
      </c>
      <c r="L152" s="0" t="s">
        <v>297</v>
      </c>
      <c r="M152" s="0" t="s">
        <v>902</v>
      </c>
      <c r="N152" s="0" t="s">
        <v>903</v>
      </c>
      <c r="O152" s="0" t="s">
        <v>904</v>
      </c>
      <c r="P152" s="0" t="s">
        <v>905</v>
      </c>
      <c r="R152" s="0" t="s">
        <v>279</v>
      </c>
      <c r="S152" s="0" t="s">
        <v>294</v>
      </c>
      <c r="T152" s="0" t="s">
        <v>280</v>
      </c>
      <c r="U152" s="0" t="s">
        <v>281</v>
      </c>
    </row>
    <row r="153" customFormat="false" ht="15" hidden="false" customHeight="false" outlineLevel="0" collapsed="false">
      <c r="A153" s="0" t="n">
        <v>9</v>
      </c>
      <c r="B153" s="0" t="s">
        <v>43</v>
      </c>
      <c r="C153" s="0" t="s">
        <v>491</v>
      </c>
      <c r="D153" s="0" t="s">
        <v>906</v>
      </c>
      <c r="E153" s="0" t="n">
        <v>2025</v>
      </c>
      <c r="H153" s="0" t="n">
        <v>4</v>
      </c>
      <c r="I153" s="0" t="n">
        <v>619</v>
      </c>
      <c r="J153" s="0" t="s">
        <v>272</v>
      </c>
      <c r="K153" s="0" t="s">
        <v>581</v>
      </c>
      <c r="L153" s="0" t="s">
        <v>297</v>
      </c>
      <c r="M153" s="0" t="s">
        <v>907</v>
      </c>
      <c r="N153" s="0" t="s">
        <v>907</v>
      </c>
      <c r="O153" s="0" t="s">
        <v>908</v>
      </c>
      <c r="P153" s="0" t="s">
        <v>909</v>
      </c>
      <c r="R153" s="0" t="s">
        <v>279</v>
      </c>
      <c r="S153" s="0" t="s">
        <v>272</v>
      </c>
      <c r="T153" s="0" t="s">
        <v>280</v>
      </c>
      <c r="U153" s="0" t="s">
        <v>281</v>
      </c>
    </row>
    <row r="154" customFormat="false" ht="15" hidden="false" customHeight="false" outlineLevel="0" collapsed="false">
      <c r="A154" s="0" t="n">
        <v>9</v>
      </c>
      <c r="B154" s="0" t="s">
        <v>43</v>
      </c>
      <c r="C154" s="0" t="s">
        <v>491</v>
      </c>
      <c r="D154" s="0" t="s">
        <v>910</v>
      </c>
      <c r="E154" s="0" t="n">
        <v>2024</v>
      </c>
      <c r="H154" s="0" t="n">
        <v>4</v>
      </c>
      <c r="I154" s="0" t="n">
        <v>235</v>
      </c>
      <c r="J154" s="0" t="s">
        <v>272</v>
      </c>
      <c r="K154" s="0" t="s">
        <v>581</v>
      </c>
      <c r="L154" s="0" t="s">
        <v>297</v>
      </c>
      <c r="M154" s="0" t="s">
        <v>911</v>
      </c>
      <c r="N154" s="0" t="s">
        <v>911</v>
      </c>
      <c r="O154" s="0" t="s">
        <v>912</v>
      </c>
      <c r="P154" s="0" t="s">
        <v>913</v>
      </c>
      <c r="R154" s="0" t="s">
        <v>288</v>
      </c>
      <c r="S154" s="0" t="s">
        <v>294</v>
      </c>
      <c r="T154" s="0" t="s">
        <v>280</v>
      </c>
      <c r="U154" s="0" t="s">
        <v>281</v>
      </c>
    </row>
    <row r="155" customFormat="false" ht="15" hidden="false" customHeight="false" outlineLevel="0" collapsed="false">
      <c r="A155" s="0" t="n">
        <v>9</v>
      </c>
      <c r="B155" s="0" t="s">
        <v>43</v>
      </c>
      <c r="C155" s="0" t="s">
        <v>491</v>
      </c>
      <c r="D155" s="0" t="s">
        <v>914</v>
      </c>
      <c r="E155" s="0" t="n">
        <v>2022</v>
      </c>
      <c r="H155" s="0" t="n">
        <v>6</v>
      </c>
      <c r="I155" s="0" t="n">
        <v>940</v>
      </c>
      <c r="J155" s="0" t="s">
        <v>272</v>
      </c>
      <c r="K155" s="0" t="s">
        <v>581</v>
      </c>
      <c r="L155" s="0" t="s">
        <v>297</v>
      </c>
      <c r="M155" s="0" t="s">
        <v>915</v>
      </c>
      <c r="N155" s="0" t="s">
        <v>915</v>
      </c>
      <c r="O155" s="0" t="s">
        <v>916</v>
      </c>
      <c r="P155" s="0" t="s">
        <v>917</v>
      </c>
      <c r="R155" s="0" t="s">
        <v>288</v>
      </c>
      <c r="S155" s="0" t="s">
        <v>294</v>
      </c>
      <c r="T155" s="0" t="s">
        <v>280</v>
      </c>
      <c r="U155" s="0" t="s">
        <v>281</v>
      </c>
    </row>
    <row r="156" customFormat="false" ht="15" hidden="false" customHeight="false" outlineLevel="0" collapsed="false">
      <c r="A156" s="0" t="n">
        <v>9</v>
      </c>
      <c r="B156" s="0" t="s">
        <v>43</v>
      </c>
      <c r="C156" s="0" t="s">
        <v>282</v>
      </c>
      <c r="D156" s="0" t="s">
        <v>918</v>
      </c>
      <c r="E156" s="0" t="n">
        <v>2026</v>
      </c>
      <c r="H156" s="0" t="n">
        <v>1</v>
      </c>
      <c r="I156" s="0" t="n">
        <v>2599</v>
      </c>
      <c r="J156" s="0" t="s">
        <v>272</v>
      </c>
      <c r="K156" s="0" t="s">
        <v>581</v>
      </c>
      <c r="L156" s="0" t="s">
        <v>297</v>
      </c>
      <c r="M156" s="0" t="s">
        <v>919</v>
      </c>
      <c r="N156" s="0" t="s">
        <v>919</v>
      </c>
      <c r="O156" s="0" t="s">
        <v>920</v>
      </c>
      <c r="P156" s="0" t="s">
        <v>921</v>
      </c>
      <c r="R156" s="0" t="s">
        <v>279</v>
      </c>
      <c r="S156" s="0" t="s">
        <v>294</v>
      </c>
      <c r="T156" s="0" t="s">
        <v>280</v>
      </c>
      <c r="U156" s="0" t="s">
        <v>281</v>
      </c>
    </row>
    <row r="157" customFormat="false" ht="15" hidden="false" customHeight="false" outlineLevel="0" collapsed="false">
      <c r="A157" s="0" t="n">
        <v>9</v>
      </c>
      <c r="B157" s="0" t="s">
        <v>43</v>
      </c>
      <c r="C157" s="0" t="s">
        <v>282</v>
      </c>
      <c r="D157" s="0" t="s">
        <v>922</v>
      </c>
      <c r="E157" s="0" t="n">
        <v>2026</v>
      </c>
      <c r="H157" s="0" t="n">
        <v>4</v>
      </c>
      <c r="I157" s="0" t="n">
        <v>2560</v>
      </c>
      <c r="J157" s="0" t="s">
        <v>272</v>
      </c>
      <c r="K157" s="0" t="s">
        <v>581</v>
      </c>
      <c r="L157" s="0" t="s">
        <v>297</v>
      </c>
      <c r="M157" s="0" t="s">
        <v>923</v>
      </c>
      <c r="N157" s="0" t="s">
        <v>923</v>
      </c>
      <c r="O157" s="0" t="s">
        <v>924</v>
      </c>
      <c r="P157" s="0" t="s">
        <v>925</v>
      </c>
      <c r="R157" s="0" t="s">
        <v>279</v>
      </c>
      <c r="S157" s="0" t="s">
        <v>272</v>
      </c>
      <c r="T157" s="0" t="s">
        <v>280</v>
      </c>
      <c r="U157" s="0" t="s">
        <v>281</v>
      </c>
    </row>
    <row r="158" customFormat="false" ht="15" hidden="false" customHeight="false" outlineLevel="0" collapsed="false">
      <c r="A158" s="0" t="n">
        <v>9</v>
      </c>
      <c r="B158" s="0" t="s">
        <v>43</v>
      </c>
      <c r="C158" s="0" t="s">
        <v>926</v>
      </c>
      <c r="D158" s="0" t="s">
        <v>927</v>
      </c>
      <c r="E158" s="0" t="n">
        <v>2024</v>
      </c>
      <c r="H158" s="0" t="n">
        <v>1</v>
      </c>
      <c r="I158" s="0" t="n">
        <v>162</v>
      </c>
      <c r="J158" s="0" t="s">
        <v>272</v>
      </c>
      <c r="K158" s="0" t="s">
        <v>581</v>
      </c>
      <c r="L158" s="0" t="s">
        <v>297</v>
      </c>
      <c r="M158" s="0" t="s">
        <v>928</v>
      </c>
      <c r="N158" s="0" t="s">
        <v>928</v>
      </c>
      <c r="O158" s="0" t="s">
        <v>929</v>
      </c>
      <c r="P158" s="0" t="s">
        <v>930</v>
      </c>
      <c r="R158" s="0" t="s">
        <v>288</v>
      </c>
      <c r="S158" s="0" t="s">
        <v>272</v>
      </c>
      <c r="T158" s="0" t="s">
        <v>280</v>
      </c>
      <c r="U158" s="0" t="s">
        <v>281</v>
      </c>
    </row>
    <row r="159" customFormat="false" ht="15" hidden="false" customHeight="false" outlineLevel="0" collapsed="false">
      <c r="A159" s="0" t="n">
        <v>9</v>
      </c>
      <c r="B159" s="0" t="s">
        <v>43</v>
      </c>
      <c r="C159" s="0" t="s">
        <v>926</v>
      </c>
      <c r="D159" s="0" t="s">
        <v>931</v>
      </c>
      <c r="E159" s="0" t="n">
        <v>2024</v>
      </c>
      <c r="H159" s="0" t="n">
        <v>1</v>
      </c>
      <c r="I159" s="0" t="n">
        <v>585</v>
      </c>
      <c r="J159" s="0" t="s">
        <v>272</v>
      </c>
      <c r="K159" s="0" t="s">
        <v>581</v>
      </c>
      <c r="L159" s="0" t="s">
        <v>297</v>
      </c>
      <c r="M159" s="0" t="s">
        <v>932</v>
      </c>
      <c r="N159" s="0" t="s">
        <v>932</v>
      </c>
      <c r="O159" s="0" t="s">
        <v>933</v>
      </c>
      <c r="P159" s="0" t="s">
        <v>934</v>
      </c>
      <c r="R159" s="0" t="s">
        <v>288</v>
      </c>
      <c r="S159" s="0" t="s">
        <v>294</v>
      </c>
      <c r="T159" s="0" t="s">
        <v>280</v>
      </c>
      <c r="U159" s="0" t="s">
        <v>281</v>
      </c>
    </row>
    <row r="160" customFormat="false" ht="15" hidden="false" customHeight="false" outlineLevel="0" collapsed="false">
      <c r="A160" s="0" t="n">
        <v>9</v>
      </c>
      <c r="B160" s="0" t="s">
        <v>43</v>
      </c>
      <c r="C160" s="0" t="s">
        <v>926</v>
      </c>
      <c r="D160" s="0" t="s">
        <v>935</v>
      </c>
      <c r="E160" s="0" t="n">
        <v>2023</v>
      </c>
      <c r="H160" s="0" t="n">
        <v>6</v>
      </c>
      <c r="I160" s="0" t="n">
        <v>2879</v>
      </c>
      <c r="J160" s="0" t="s">
        <v>272</v>
      </c>
      <c r="K160" s="0" t="s">
        <v>581</v>
      </c>
      <c r="L160" s="0" t="s">
        <v>297</v>
      </c>
      <c r="M160" s="0" t="s">
        <v>936</v>
      </c>
      <c r="N160" s="0" t="s">
        <v>936</v>
      </c>
      <c r="O160" s="0" t="s">
        <v>937</v>
      </c>
      <c r="P160" s="0" t="s">
        <v>938</v>
      </c>
      <c r="R160" s="0" t="s">
        <v>288</v>
      </c>
      <c r="S160" s="0" t="s">
        <v>294</v>
      </c>
      <c r="T160" s="0" t="s">
        <v>280</v>
      </c>
      <c r="U160" s="0" t="s">
        <v>281</v>
      </c>
    </row>
    <row r="161" customFormat="false" ht="15" hidden="false" customHeight="false" outlineLevel="0" collapsed="false">
      <c r="A161" s="0" t="n">
        <v>9</v>
      </c>
      <c r="B161" s="0" t="s">
        <v>43</v>
      </c>
      <c r="C161" s="0" t="s">
        <v>383</v>
      </c>
      <c r="D161" s="0" t="s">
        <v>939</v>
      </c>
      <c r="E161" s="0" t="n">
        <v>2026</v>
      </c>
      <c r="H161" s="0" t="n">
        <v>1</v>
      </c>
      <c r="I161" s="0" t="n">
        <v>363</v>
      </c>
      <c r="J161" s="0" t="s">
        <v>272</v>
      </c>
      <c r="K161" s="0" t="s">
        <v>581</v>
      </c>
      <c r="L161" s="0" t="s">
        <v>297</v>
      </c>
      <c r="M161" s="0" t="s">
        <v>940</v>
      </c>
      <c r="N161" s="0" t="s">
        <v>940</v>
      </c>
      <c r="O161" s="0" t="s">
        <v>941</v>
      </c>
      <c r="P161" s="0" t="s">
        <v>942</v>
      </c>
      <c r="R161" s="0" t="s">
        <v>279</v>
      </c>
      <c r="S161" s="0" t="s">
        <v>272</v>
      </c>
      <c r="T161" s="0" t="s">
        <v>280</v>
      </c>
      <c r="U161" s="0" t="s">
        <v>281</v>
      </c>
    </row>
    <row r="162" customFormat="false" ht="15" hidden="false" customHeight="false" outlineLevel="0" collapsed="false">
      <c r="A162" s="0" t="n">
        <v>9</v>
      </c>
      <c r="B162" s="0" t="s">
        <v>43</v>
      </c>
      <c r="C162" s="0" t="s">
        <v>383</v>
      </c>
      <c r="D162" s="0" t="s">
        <v>943</v>
      </c>
      <c r="E162" s="0" t="n">
        <v>2026</v>
      </c>
      <c r="H162" s="0" t="n">
        <v>1</v>
      </c>
      <c r="I162" s="0" t="n">
        <v>463</v>
      </c>
      <c r="J162" s="0" t="s">
        <v>272</v>
      </c>
      <c r="K162" s="0" t="s">
        <v>581</v>
      </c>
      <c r="L162" s="0" t="s">
        <v>297</v>
      </c>
      <c r="M162" s="0" t="s">
        <v>944</v>
      </c>
      <c r="N162" s="0" t="s">
        <v>944</v>
      </c>
      <c r="O162" s="0" t="s">
        <v>945</v>
      </c>
      <c r="P162" s="0" t="s">
        <v>946</v>
      </c>
      <c r="R162" s="0" t="s">
        <v>279</v>
      </c>
      <c r="S162" s="0" t="s">
        <v>294</v>
      </c>
      <c r="T162" s="0" t="s">
        <v>280</v>
      </c>
      <c r="U162" s="0" t="s">
        <v>281</v>
      </c>
    </row>
    <row r="163" customFormat="false" ht="15" hidden="false" customHeight="false" outlineLevel="0" collapsed="false">
      <c r="A163" s="0" t="n">
        <v>9</v>
      </c>
      <c r="B163" s="0" t="s">
        <v>43</v>
      </c>
      <c r="C163" s="0" t="s">
        <v>383</v>
      </c>
      <c r="D163" s="0" t="s">
        <v>947</v>
      </c>
      <c r="E163" s="0" t="n">
        <v>2026</v>
      </c>
      <c r="H163" s="0" t="n">
        <v>1</v>
      </c>
      <c r="I163" s="0" t="n">
        <v>543</v>
      </c>
      <c r="J163" s="0" t="s">
        <v>272</v>
      </c>
      <c r="K163" s="0" t="s">
        <v>581</v>
      </c>
      <c r="L163" s="0" t="s">
        <v>297</v>
      </c>
      <c r="M163" s="0" t="s">
        <v>948</v>
      </c>
      <c r="N163" s="0" t="s">
        <v>948</v>
      </c>
      <c r="O163" s="0" t="s">
        <v>949</v>
      </c>
      <c r="P163" s="0" t="s">
        <v>950</v>
      </c>
      <c r="R163" s="0" t="s">
        <v>279</v>
      </c>
      <c r="S163" s="0" t="s">
        <v>294</v>
      </c>
      <c r="T163" s="0" t="s">
        <v>280</v>
      </c>
      <c r="U163" s="0" t="s">
        <v>281</v>
      </c>
    </row>
    <row r="164" customFormat="false" ht="15" hidden="false" customHeight="false" outlineLevel="0" collapsed="false">
      <c r="A164" s="0" t="n">
        <v>9</v>
      </c>
      <c r="B164" s="0" t="s">
        <v>43</v>
      </c>
      <c r="C164" s="0" t="s">
        <v>383</v>
      </c>
      <c r="D164" s="0" t="s">
        <v>951</v>
      </c>
      <c r="E164" s="0" t="n">
        <v>2026</v>
      </c>
      <c r="H164" s="0" t="n">
        <v>1</v>
      </c>
      <c r="I164" s="0" t="n">
        <v>463</v>
      </c>
      <c r="J164" s="0" t="s">
        <v>272</v>
      </c>
      <c r="K164" s="0" t="s">
        <v>581</v>
      </c>
      <c r="L164" s="0" t="s">
        <v>297</v>
      </c>
      <c r="M164" s="0" t="s">
        <v>952</v>
      </c>
      <c r="N164" s="0" t="s">
        <v>952</v>
      </c>
      <c r="O164" s="0" t="s">
        <v>953</v>
      </c>
      <c r="P164" s="0" t="s">
        <v>954</v>
      </c>
      <c r="R164" s="0" t="s">
        <v>279</v>
      </c>
      <c r="S164" s="0" t="s">
        <v>294</v>
      </c>
      <c r="T164" s="0" t="s">
        <v>280</v>
      </c>
      <c r="U164" s="0" t="s">
        <v>281</v>
      </c>
    </row>
    <row r="165" customFormat="false" ht="15" hidden="false" customHeight="false" outlineLevel="0" collapsed="false">
      <c r="A165" s="0" t="n">
        <v>9</v>
      </c>
      <c r="B165" s="0" t="s">
        <v>43</v>
      </c>
      <c r="C165" s="0" t="s">
        <v>383</v>
      </c>
      <c r="D165" s="0" t="s">
        <v>955</v>
      </c>
      <c r="E165" s="0" t="n">
        <v>2026</v>
      </c>
      <c r="H165" s="0" t="n">
        <v>1</v>
      </c>
      <c r="I165" s="0" t="n">
        <v>1877</v>
      </c>
      <c r="J165" s="0" t="s">
        <v>272</v>
      </c>
      <c r="K165" s="0" t="s">
        <v>581</v>
      </c>
      <c r="L165" s="0" t="s">
        <v>297</v>
      </c>
      <c r="M165" s="0" t="s">
        <v>956</v>
      </c>
      <c r="N165" s="0" t="s">
        <v>956</v>
      </c>
      <c r="O165" s="0" t="s">
        <v>957</v>
      </c>
      <c r="P165" s="0" t="s">
        <v>958</v>
      </c>
      <c r="R165" s="0" t="s">
        <v>279</v>
      </c>
      <c r="S165" s="0" t="s">
        <v>294</v>
      </c>
      <c r="T165" s="0" t="s">
        <v>280</v>
      </c>
      <c r="U165" s="0" t="s">
        <v>281</v>
      </c>
    </row>
    <row r="166" customFormat="false" ht="15" hidden="false" customHeight="false" outlineLevel="0" collapsed="false">
      <c r="A166" s="0" t="n">
        <v>9</v>
      </c>
      <c r="B166" s="0" t="s">
        <v>43</v>
      </c>
      <c r="C166" s="0" t="s">
        <v>383</v>
      </c>
      <c r="D166" s="0" t="s">
        <v>959</v>
      </c>
      <c r="E166" s="0" t="n">
        <v>2026</v>
      </c>
      <c r="H166" s="0" t="n">
        <v>8</v>
      </c>
      <c r="I166" s="0" t="n">
        <v>909</v>
      </c>
      <c r="J166" s="0" t="s">
        <v>272</v>
      </c>
      <c r="K166" s="0" t="s">
        <v>594</v>
      </c>
      <c r="L166" s="0" t="s">
        <v>595</v>
      </c>
      <c r="M166" s="0" t="s">
        <v>960</v>
      </c>
      <c r="N166" s="0" t="s">
        <v>961</v>
      </c>
      <c r="O166" s="0" t="s">
        <v>962</v>
      </c>
      <c r="P166" s="0" t="s">
        <v>963</v>
      </c>
      <c r="R166" s="0" t="s">
        <v>279</v>
      </c>
      <c r="S166" s="0" t="s">
        <v>294</v>
      </c>
      <c r="T166" s="0" t="s">
        <v>280</v>
      </c>
      <c r="U166" s="0" t="s">
        <v>599</v>
      </c>
    </row>
    <row r="167" customFormat="false" ht="15" hidden="false" customHeight="false" outlineLevel="0" collapsed="false">
      <c r="A167" s="0" t="n">
        <v>9</v>
      </c>
      <c r="B167" s="0" t="s">
        <v>43</v>
      </c>
      <c r="C167" s="0" t="s">
        <v>383</v>
      </c>
      <c r="D167" s="0" t="s">
        <v>964</v>
      </c>
      <c r="E167" s="0" t="n">
        <v>2026</v>
      </c>
      <c r="H167" s="0" t="n">
        <v>5</v>
      </c>
      <c r="I167" s="0" t="n">
        <v>723</v>
      </c>
      <c r="J167" s="0" t="s">
        <v>272</v>
      </c>
      <c r="K167" s="0" t="s">
        <v>594</v>
      </c>
      <c r="L167" s="0" t="s">
        <v>595</v>
      </c>
      <c r="M167" s="0" t="s">
        <v>965</v>
      </c>
      <c r="N167" s="0" t="s">
        <v>965</v>
      </c>
      <c r="O167" s="0" t="s">
        <v>966</v>
      </c>
      <c r="P167" s="0" t="s">
        <v>967</v>
      </c>
      <c r="R167" s="0" t="s">
        <v>279</v>
      </c>
      <c r="S167" s="0" t="s">
        <v>294</v>
      </c>
      <c r="T167" s="0" t="s">
        <v>280</v>
      </c>
      <c r="U167" s="0" t="s">
        <v>599</v>
      </c>
    </row>
    <row r="168" customFormat="false" ht="15" hidden="false" customHeight="false" outlineLevel="0" collapsed="false">
      <c r="A168" s="0" t="n">
        <v>9</v>
      </c>
      <c r="B168" s="0" t="s">
        <v>43</v>
      </c>
      <c r="C168" s="0" t="s">
        <v>383</v>
      </c>
      <c r="D168" s="0" t="s">
        <v>968</v>
      </c>
      <c r="E168" s="0" t="n">
        <v>2026</v>
      </c>
      <c r="H168" s="0" t="n">
        <v>25</v>
      </c>
      <c r="I168" s="0" t="n">
        <v>6231</v>
      </c>
      <c r="J168" s="0" t="s">
        <v>272</v>
      </c>
      <c r="K168" s="0" t="s">
        <v>594</v>
      </c>
      <c r="L168" s="0" t="s">
        <v>595</v>
      </c>
      <c r="M168" s="0" t="s">
        <v>969</v>
      </c>
      <c r="N168" s="0" t="s">
        <v>969</v>
      </c>
      <c r="O168" s="0" t="s">
        <v>970</v>
      </c>
      <c r="P168" s="0" t="s">
        <v>971</v>
      </c>
      <c r="R168" s="0" t="s">
        <v>279</v>
      </c>
      <c r="S168" s="0" t="s">
        <v>294</v>
      </c>
      <c r="T168" s="0" t="s">
        <v>280</v>
      </c>
      <c r="U168" s="0" t="s">
        <v>599</v>
      </c>
    </row>
    <row r="169" customFormat="false" ht="15" hidden="false" customHeight="false" outlineLevel="0" collapsed="false">
      <c r="A169" s="0" t="n">
        <v>9</v>
      </c>
      <c r="B169" s="0" t="s">
        <v>43</v>
      </c>
      <c r="C169" s="0" t="s">
        <v>383</v>
      </c>
      <c r="D169" s="0" t="s">
        <v>972</v>
      </c>
      <c r="E169" s="0" t="n">
        <v>2026</v>
      </c>
      <c r="H169" s="0" t="n">
        <v>1</v>
      </c>
      <c r="I169" s="0" t="n">
        <v>110</v>
      </c>
      <c r="J169" s="0" t="s">
        <v>272</v>
      </c>
      <c r="K169" s="0" t="s">
        <v>594</v>
      </c>
      <c r="L169" s="0" t="s">
        <v>595</v>
      </c>
      <c r="M169" s="0" t="s">
        <v>973</v>
      </c>
      <c r="N169" s="0" t="s">
        <v>973</v>
      </c>
      <c r="O169" s="0" t="s">
        <v>974</v>
      </c>
      <c r="P169" s="0" t="s">
        <v>975</v>
      </c>
      <c r="R169" s="0" t="s">
        <v>279</v>
      </c>
      <c r="S169" s="0" t="s">
        <v>294</v>
      </c>
      <c r="T169" s="0" t="s">
        <v>318</v>
      </c>
      <c r="U169" s="0" t="s">
        <v>599</v>
      </c>
      <c r="V169" s="0" t="s">
        <v>976</v>
      </c>
    </row>
    <row r="170" customFormat="false" ht="15" hidden="false" customHeight="false" outlineLevel="0" collapsed="false">
      <c r="A170" s="0" t="n">
        <v>9</v>
      </c>
      <c r="B170" s="0" t="s">
        <v>43</v>
      </c>
      <c r="C170" s="0" t="s">
        <v>383</v>
      </c>
      <c r="D170" s="0" t="s">
        <v>977</v>
      </c>
      <c r="E170" s="0" t="n">
        <v>2024</v>
      </c>
      <c r="H170" s="0" t="n">
        <v>2</v>
      </c>
      <c r="I170" s="0" t="n">
        <v>444</v>
      </c>
      <c r="J170" s="0" t="s">
        <v>272</v>
      </c>
      <c r="K170" s="0" t="s">
        <v>581</v>
      </c>
      <c r="L170" s="0" t="s">
        <v>297</v>
      </c>
      <c r="M170" s="0" t="s">
        <v>978</v>
      </c>
      <c r="N170" s="0" t="s">
        <v>978</v>
      </c>
      <c r="O170" s="0" t="s">
        <v>979</v>
      </c>
      <c r="P170" s="0" t="s">
        <v>980</v>
      </c>
      <c r="R170" s="0" t="s">
        <v>288</v>
      </c>
      <c r="S170" s="0" t="s">
        <v>294</v>
      </c>
      <c r="T170" s="0" t="s">
        <v>280</v>
      </c>
      <c r="U170" s="0" t="s">
        <v>281</v>
      </c>
    </row>
    <row r="171" customFormat="false" ht="15" hidden="false" customHeight="false" outlineLevel="0" collapsed="false">
      <c r="A171" s="0" t="n">
        <v>9</v>
      </c>
      <c r="B171" s="0" t="s">
        <v>43</v>
      </c>
      <c r="C171" s="0" t="s">
        <v>383</v>
      </c>
      <c r="D171" s="0" t="s">
        <v>981</v>
      </c>
      <c r="E171" s="0" t="n">
        <v>2024</v>
      </c>
      <c r="H171" s="0" t="n">
        <v>5</v>
      </c>
      <c r="I171" s="0" t="n">
        <v>1956</v>
      </c>
      <c r="J171" s="0" t="s">
        <v>294</v>
      </c>
      <c r="K171" s="0" t="s">
        <v>581</v>
      </c>
      <c r="L171" s="0" t="s">
        <v>297</v>
      </c>
      <c r="M171" s="0" t="s">
        <v>982</v>
      </c>
      <c r="N171" s="0" t="s">
        <v>982</v>
      </c>
      <c r="O171" s="0" t="s">
        <v>983</v>
      </c>
      <c r="P171" s="0" t="s">
        <v>984</v>
      </c>
      <c r="R171" s="0" t="s">
        <v>288</v>
      </c>
      <c r="S171" s="0" t="s">
        <v>294</v>
      </c>
      <c r="T171" s="0" t="s">
        <v>280</v>
      </c>
      <c r="U171" s="0" t="s">
        <v>281</v>
      </c>
    </row>
    <row r="172" customFormat="false" ht="15" hidden="false" customHeight="false" outlineLevel="0" collapsed="false">
      <c r="A172" s="0" t="n">
        <v>9</v>
      </c>
      <c r="B172" s="0" t="s">
        <v>43</v>
      </c>
      <c r="C172" s="0" t="s">
        <v>383</v>
      </c>
      <c r="D172" s="0" t="s">
        <v>985</v>
      </c>
      <c r="E172" s="0" t="n">
        <v>2024</v>
      </c>
      <c r="H172" s="0" t="n">
        <v>28</v>
      </c>
      <c r="I172" s="0" t="n">
        <v>7819</v>
      </c>
      <c r="J172" s="0" t="s">
        <v>272</v>
      </c>
      <c r="K172" s="0" t="s">
        <v>290</v>
      </c>
      <c r="L172" s="0" t="s">
        <v>274</v>
      </c>
      <c r="M172" s="0" t="s">
        <v>986</v>
      </c>
      <c r="N172" s="0" t="s">
        <v>986</v>
      </c>
      <c r="O172" s="0" t="s">
        <v>987</v>
      </c>
      <c r="P172" s="0" t="s">
        <v>988</v>
      </c>
      <c r="R172" s="0" t="s">
        <v>288</v>
      </c>
      <c r="S172" s="0" t="s">
        <v>294</v>
      </c>
      <c r="T172" s="0" t="s">
        <v>280</v>
      </c>
      <c r="U172" s="0" t="s">
        <v>281</v>
      </c>
    </row>
    <row r="173" customFormat="false" ht="15" hidden="false" customHeight="false" outlineLevel="0" collapsed="false">
      <c r="A173" s="0" t="n">
        <v>9</v>
      </c>
      <c r="B173" s="0" t="s">
        <v>43</v>
      </c>
      <c r="C173" s="0" t="s">
        <v>514</v>
      </c>
      <c r="D173" s="0" t="s">
        <v>989</v>
      </c>
      <c r="E173" s="0" t="n">
        <v>2025</v>
      </c>
      <c r="H173" s="0" t="n">
        <v>2</v>
      </c>
      <c r="I173" s="0" t="n">
        <v>6080</v>
      </c>
      <c r="J173" s="0" t="s">
        <v>294</v>
      </c>
      <c r="K173" s="0" t="s">
        <v>581</v>
      </c>
      <c r="L173" s="0" t="s">
        <v>297</v>
      </c>
      <c r="M173" s="0" t="s">
        <v>990</v>
      </c>
      <c r="N173" s="0" t="s">
        <v>990</v>
      </c>
      <c r="O173" s="0" t="s">
        <v>991</v>
      </c>
      <c r="P173" s="0" t="s">
        <v>992</v>
      </c>
      <c r="R173" s="0" t="s">
        <v>279</v>
      </c>
      <c r="S173" s="0" t="s">
        <v>272</v>
      </c>
      <c r="T173" s="0" t="s">
        <v>280</v>
      </c>
      <c r="U173" s="0" t="s">
        <v>281</v>
      </c>
    </row>
    <row r="174" customFormat="false" ht="15" hidden="false" customHeight="false" outlineLevel="0" collapsed="false">
      <c r="A174" s="0" t="n">
        <v>10</v>
      </c>
      <c r="B174" s="0" t="s">
        <v>44</v>
      </c>
      <c r="C174" s="0" t="s">
        <v>57</v>
      </c>
      <c r="D174" s="0" t="s">
        <v>993</v>
      </c>
      <c r="E174" s="0" t="n">
        <v>2023</v>
      </c>
      <c r="H174" s="0" t="n">
        <v>2</v>
      </c>
      <c r="I174" s="0" t="n">
        <v>190</v>
      </c>
      <c r="J174" s="0" t="s">
        <v>272</v>
      </c>
      <c r="K174" s="0" t="s">
        <v>994</v>
      </c>
      <c r="L174" s="0" t="s">
        <v>297</v>
      </c>
      <c r="M174" s="0" t="s">
        <v>995</v>
      </c>
      <c r="N174" s="0" t="s">
        <v>995</v>
      </c>
      <c r="O174" s="0" t="s">
        <v>996</v>
      </c>
      <c r="P174" s="0" t="s">
        <v>997</v>
      </c>
      <c r="R174" s="0" t="s">
        <v>288</v>
      </c>
      <c r="S174" s="0" t="s">
        <v>294</v>
      </c>
      <c r="T174" s="0" t="s">
        <v>280</v>
      </c>
      <c r="U174" s="0" t="s">
        <v>281</v>
      </c>
    </row>
    <row r="175" customFormat="false" ht="15" hidden="false" customHeight="false" outlineLevel="0" collapsed="false">
      <c r="A175" s="0" t="n">
        <v>10</v>
      </c>
      <c r="B175" s="0" t="s">
        <v>44</v>
      </c>
      <c r="C175" s="0" t="s">
        <v>57</v>
      </c>
      <c r="D175" s="0" t="s">
        <v>998</v>
      </c>
      <c r="E175" s="0" t="n">
        <v>2023</v>
      </c>
      <c r="H175" s="0" t="n">
        <v>4</v>
      </c>
      <c r="I175" s="0" t="n">
        <v>181</v>
      </c>
      <c r="J175" s="0" t="s">
        <v>272</v>
      </c>
      <c r="K175" s="0" t="s">
        <v>994</v>
      </c>
      <c r="L175" s="0" t="s">
        <v>297</v>
      </c>
      <c r="M175" s="0" t="s">
        <v>999</v>
      </c>
      <c r="N175" s="0" t="s">
        <v>999</v>
      </c>
      <c r="O175" s="0" t="s">
        <v>1000</v>
      </c>
      <c r="P175" s="0" t="s">
        <v>1001</v>
      </c>
      <c r="R175" s="0" t="s">
        <v>288</v>
      </c>
      <c r="S175" s="0" t="s">
        <v>272</v>
      </c>
      <c r="T175" s="0" t="s">
        <v>280</v>
      </c>
      <c r="U175" s="0" t="s">
        <v>281</v>
      </c>
    </row>
    <row r="176" customFormat="false" ht="15" hidden="false" customHeight="false" outlineLevel="0" collapsed="false">
      <c r="A176" s="0" t="n">
        <v>10</v>
      </c>
      <c r="B176" s="0" t="s">
        <v>44</v>
      </c>
      <c r="C176" s="0" t="s">
        <v>57</v>
      </c>
      <c r="D176" s="0" t="s">
        <v>1002</v>
      </c>
      <c r="E176" s="0" t="n">
        <v>2023</v>
      </c>
      <c r="H176" s="0" t="n">
        <v>3</v>
      </c>
      <c r="I176" s="0" t="n">
        <v>137</v>
      </c>
      <c r="J176" s="0" t="s">
        <v>272</v>
      </c>
      <c r="K176" s="0" t="s">
        <v>994</v>
      </c>
      <c r="L176" s="0" t="s">
        <v>297</v>
      </c>
      <c r="M176" s="0" t="s">
        <v>1003</v>
      </c>
      <c r="N176" s="0" t="s">
        <v>1003</v>
      </c>
      <c r="O176" s="0" t="s">
        <v>1004</v>
      </c>
      <c r="P176" s="0" t="s">
        <v>1005</v>
      </c>
      <c r="R176" s="0" t="s">
        <v>288</v>
      </c>
      <c r="S176" s="0" t="s">
        <v>294</v>
      </c>
      <c r="T176" s="0" t="s">
        <v>280</v>
      </c>
      <c r="U176" s="0" t="s">
        <v>281</v>
      </c>
    </row>
    <row r="177" customFormat="false" ht="15" hidden="false" customHeight="false" outlineLevel="0" collapsed="false">
      <c r="A177" s="0" t="n">
        <v>10</v>
      </c>
      <c r="B177" s="0" t="s">
        <v>44</v>
      </c>
      <c r="C177" s="0" t="s">
        <v>57</v>
      </c>
      <c r="D177" s="0" t="s">
        <v>1006</v>
      </c>
      <c r="E177" s="0" t="n">
        <v>2023</v>
      </c>
      <c r="H177" s="0" t="n">
        <v>2</v>
      </c>
      <c r="I177" s="0" t="n">
        <v>225</v>
      </c>
      <c r="J177" s="0" t="s">
        <v>272</v>
      </c>
      <c r="K177" s="0" t="s">
        <v>994</v>
      </c>
      <c r="L177" s="0" t="s">
        <v>297</v>
      </c>
      <c r="M177" s="0" t="s">
        <v>1007</v>
      </c>
      <c r="N177" s="0" t="s">
        <v>1007</v>
      </c>
      <c r="O177" s="0" t="s">
        <v>1008</v>
      </c>
      <c r="P177" s="0" t="s">
        <v>1009</v>
      </c>
      <c r="R177" s="0" t="s">
        <v>288</v>
      </c>
      <c r="S177" s="0" t="s">
        <v>294</v>
      </c>
      <c r="T177" s="0" t="s">
        <v>280</v>
      </c>
      <c r="U177" s="0" t="s">
        <v>281</v>
      </c>
    </row>
    <row r="178" customFormat="false" ht="15" hidden="false" customHeight="false" outlineLevel="0" collapsed="false">
      <c r="A178" s="0" t="n">
        <v>10</v>
      </c>
      <c r="B178" s="0" t="s">
        <v>44</v>
      </c>
      <c r="C178" s="0" t="s">
        <v>92</v>
      </c>
      <c r="D178" s="0" t="s">
        <v>1010</v>
      </c>
      <c r="E178" s="0" t="n">
        <v>2023</v>
      </c>
      <c r="H178" s="0" t="n">
        <v>2</v>
      </c>
      <c r="I178" s="0" t="n">
        <v>88</v>
      </c>
      <c r="J178" s="0" t="s">
        <v>272</v>
      </c>
      <c r="K178" s="0" t="s">
        <v>994</v>
      </c>
      <c r="L178" s="0" t="s">
        <v>297</v>
      </c>
      <c r="M178" s="0" t="s">
        <v>1011</v>
      </c>
      <c r="N178" s="0" t="s">
        <v>1011</v>
      </c>
      <c r="O178" s="0" t="s">
        <v>1012</v>
      </c>
      <c r="P178" s="0" t="s">
        <v>1013</v>
      </c>
      <c r="R178" s="0" t="s">
        <v>288</v>
      </c>
      <c r="S178" s="0" t="s">
        <v>272</v>
      </c>
      <c r="T178" s="0" t="s">
        <v>280</v>
      </c>
      <c r="U178" s="0" t="s">
        <v>281</v>
      </c>
    </row>
    <row r="179" customFormat="false" ht="15" hidden="false" customHeight="false" outlineLevel="0" collapsed="false">
      <c r="A179" s="0" t="n">
        <v>10</v>
      </c>
      <c r="B179" s="0" t="s">
        <v>44</v>
      </c>
      <c r="C179" s="0" t="s">
        <v>313</v>
      </c>
      <c r="D179" s="0" t="s">
        <v>1014</v>
      </c>
      <c r="E179" s="0" t="n">
        <v>2023</v>
      </c>
      <c r="H179" s="0" t="n">
        <v>1</v>
      </c>
      <c r="I179" s="0" t="n">
        <v>105</v>
      </c>
      <c r="J179" s="0" t="s">
        <v>272</v>
      </c>
      <c r="K179" s="0" t="s">
        <v>994</v>
      </c>
      <c r="L179" s="0" t="s">
        <v>297</v>
      </c>
      <c r="M179" s="0" t="s">
        <v>1015</v>
      </c>
      <c r="N179" s="0" t="s">
        <v>1015</v>
      </c>
      <c r="O179" s="0" t="s">
        <v>1016</v>
      </c>
      <c r="P179" s="0" t="s">
        <v>1017</v>
      </c>
      <c r="R179" s="0" t="s">
        <v>288</v>
      </c>
      <c r="S179" s="0" t="s">
        <v>272</v>
      </c>
      <c r="T179" s="0" t="s">
        <v>280</v>
      </c>
      <c r="U179" s="0" t="s">
        <v>281</v>
      </c>
    </row>
    <row r="180" customFormat="false" ht="15" hidden="false" customHeight="false" outlineLevel="0" collapsed="false">
      <c r="A180" s="0" t="n">
        <v>10</v>
      </c>
      <c r="B180" s="0" t="s">
        <v>44</v>
      </c>
      <c r="C180" s="0" t="s">
        <v>313</v>
      </c>
      <c r="D180" s="0" t="s">
        <v>1018</v>
      </c>
      <c r="E180" s="0" t="n">
        <v>2018</v>
      </c>
      <c r="H180" s="0" t="n">
        <v>1</v>
      </c>
      <c r="I180" s="0" t="n">
        <v>22398</v>
      </c>
      <c r="J180" s="0" t="s">
        <v>272</v>
      </c>
      <c r="K180" s="0" t="s">
        <v>994</v>
      </c>
      <c r="L180" s="0" t="s">
        <v>297</v>
      </c>
      <c r="M180" s="0" t="s">
        <v>1019</v>
      </c>
      <c r="N180" s="0" t="s">
        <v>1019</v>
      </c>
      <c r="O180" s="0" t="s">
        <v>1020</v>
      </c>
      <c r="P180" s="0" t="s">
        <v>1021</v>
      </c>
      <c r="R180" s="0" t="s">
        <v>288</v>
      </c>
      <c r="S180" s="0" t="s">
        <v>294</v>
      </c>
      <c r="T180" s="0" t="s">
        <v>280</v>
      </c>
      <c r="U180" s="0" t="s">
        <v>281</v>
      </c>
    </row>
    <row r="181" customFormat="false" ht="15" hidden="false" customHeight="false" outlineLevel="0" collapsed="false">
      <c r="A181" s="0" t="n">
        <v>10</v>
      </c>
      <c r="B181" s="0" t="s">
        <v>44</v>
      </c>
      <c r="C181" s="0" t="s">
        <v>616</v>
      </c>
      <c r="D181" s="0" t="s">
        <v>1022</v>
      </c>
      <c r="E181" s="0" t="n">
        <v>2023</v>
      </c>
      <c r="H181" s="0" t="n">
        <v>12</v>
      </c>
      <c r="I181" s="0" t="n">
        <v>586</v>
      </c>
      <c r="J181" s="0" t="s">
        <v>272</v>
      </c>
      <c r="K181" s="0" t="s">
        <v>994</v>
      </c>
      <c r="L181" s="0" t="s">
        <v>297</v>
      </c>
      <c r="M181" s="0" t="s">
        <v>1023</v>
      </c>
      <c r="N181" s="0" t="s">
        <v>1024</v>
      </c>
      <c r="O181" s="0" t="s">
        <v>1025</v>
      </c>
      <c r="P181" s="0" t="s">
        <v>1026</v>
      </c>
      <c r="R181" s="0" t="s">
        <v>288</v>
      </c>
      <c r="S181" s="0" t="s">
        <v>272</v>
      </c>
      <c r="T181" s="0" t="s">
        <v>280</v>
      </c>
      <c r="U181" s="0" t="s">
        <v>281</v>
      </c>
    </row>
    <row r="182" customFormat="false" ht="15" hidden="false" customHeight="false" outlineLevel="0" collapsed="false">
      <c r="A182" s="0" t="n">
        <v>10</v>
      </c>
      <c r="B182" s="0" t="s">
        <v>44</v>
      </c>
      <c r="C182" s="0" t="s">
        <v>270</v>
      </c>
      <c r="D182" s="0" t="s">
        <v>1027</v>
      </c>
      <c r="E182" s="0" t="n">
        <v>2023</v>
      </c>
      <c r="H182" s="0" t="n">
        <v>1</v>
      </c>
      <c r="I182" s="0" t="n">
        <v>688</v>
      </c>
      <c r="J182" s="0" t="s">
        <v>272</v>
      </c>
      <c r="K182" s="0" t="s">
        <v>994</v>
      </c>
      <c r="L182" s="0" t="s">
        <v>297</v>
      </c>
      <c r="M182" s="0" t="s">
        <v>1028</v>
      </c>
      <c r="N182" s="0" t="s">
        <v>1028</v>
      </c>
      <c r="O182" s="0" t="s">
        <v>1029</v>
      </c>
      <c r="P182" s="0" t="s">
        <v>1030</v>
      </c>
      <c r="R182" s="0" t="s">
        <v>288</v>
      </c>
      <c r="S182" s="0" t="s">
        <v>294</v>
      </c>
      <c r="T182" s="0" t="s">
        <v>280</v>
      </c>
      <c r="U182" s="0" t="s">
        <v>281</v>
      </c>
    </row>
    <row r="183" customFormat="false" ht="15" hidden="false" customHeight="false" outlineLevel="0" collapsed="false">
      <c r="A183" s="0" t="n">
        <v>10</v>
      </c>
      <c r="B183" s="0" t="s">
        <v>44</v>
      </c>
      <c r="C183" s="0" t="s">
        <v>270</v>
      </c>
      <c r="D183" s="0" t="s">
        <v>1031</v>
      </c>
      <c r="E183" s="0" t="n">
        <v>2023</v>
      </c>
      <c r="H183" s="0" t="n">
        <v>1</v>
      </c>
      <c r="I183" s="0" t="n">
        <v>689</v>
      </c>
      <c r="J183" s="0" t="s">
        <v>272</v>
      </c>
      <c r="K183" s="0" t="s">
        <v>994</v>
      </c>
      <c r="L183" s="0" t="s">
        <v>297</v>
      </c>
      <c r="M183" s="0" t="s">
        <v>1032</v>
      </c>
      <c r="N183" s="0" t="s">
        <v>1032</v>
      </c>
      <c r="O183" s="0" t="s">
        <v>1033</v>
      </c>
      <c r="P183" s="0" t="s">
        <v>1034</v>
      </c>
      <c r="R183" s="0" t="s">
        <v>288</v>
      </c>
      <c r="S183" s="0" t="s">
        <v>294</v>
      </c>
      <c r="T183" s="0" t="s">
        <v>280</v>
      </c>
      <c r="U183" s="0" t="s">
        <v>281</v>
      </c>
    </row>
    <row r="184" customFormat="false" ht="15" hidden="false" customHeight="false" outlineLevel="0" collapsed="false">
      <c r="A184" s="0" t="n">
        <v>10</v>
      </c>
      <c r="B184" s="0" t="s">
        <v>44</v>
      </c>
      <c r="C184" s="0" t="s">
        <v>270</v>
      </c>
      <c r="D184" s="0" t="s">
        <v>1035</v>
      </c>
      <c r="E184" s="0" t="n">
        <v>2023</v>
      </c>
      <c r="H184" s="0" t="n">
        <v>1</v>
      </c>
      <c r="I184" s="0" t="n">
        <v>594</v>
      </c>
      <c r="J184" s="0" t="s">
        <v>272</v>
      </c>
      <c r="K184" s="0" t="s">
        <v>994</v>
      </c>
      <c r="L184" s="0" t="s">
        <v>297</v>
      </c>
      <c r="M184" s="0" t="s">
        <v>1036</v>
      </c>
      <c r="N184" s="0" t="s">
        <v>1036</v>
      </c>
      <c r="O184" s="0" t="s">
        <v>1037</v>
      </c>
      <c r="P184" s="0" t="s">
        <v>1038</v>
      </c>
      <c r="R184" s="0" t="s">
        <v>288</v>
      </c>
      <c r="S184" s="0" t="s">
        <v>294</v>
      </c>
      <c r="T184" s="0" t="s">
        <v>280</v>
      </c>
      <c r="U184" s="0" t="s">
        <v>281</v>
      </c>
    </row>
    <row r="185" customFormat="false" ht="15" hidden="false" customHeight="false" outlineLevel="0" collapsed="false">
      <c r="A185" s="0" t="n">
        <v>10</v>
      </c>
      <c r="B185" s="0" t="s">
        <v>44</v>
      </c>
      <c r="C185" s="0" t="s">
        <v>270</v>
      </c>
      <c r="D185" s="0" t="s">
        <v>1039</v>
      </c>
      <c r="E185" s="0" t="n">
        <v>2023</v>
      </c>
      <c r="H185" s="0" t="n">
        <v>1</v>
      </c>
      <c r="I185" s="0" t="n">
        <v>171</v>
      </c>
      <c r="J185" s="0" t="s">
        <v>272</v>
      </c>
      <c r="K185" s="0" t="s">
        <v>994</v>
      </c>
      <c r="L185" s="0" t="s">
        <v>297</v>
      </c>
      <c r="M185" s="0" t="s">
        <v>1040</v>
      </c>
      <c r="N185" s="0" t="s">
        <v>1040</v>
      </c>
      <c r="O185" s="0" t="s">
        <v>1041</v>
      </c>
      <c r="P185" s="0" t="s">
        <v>1042</v>
      </c>
      <c r="R185" s="0" t="s">
        <v>288</v>
      </c>
      <c r="S185" s="0" t="s">
        <v>294</v>
      </c>
      <c r="T185" s="0" t="s">
        <v>280</v>
      </c>
      <c r="U185" s="0" t="s">
        <v>281</v>
      </c>
    </row>
    <row r="186" customFormat="false" ht="15" hidden="false" customHeight="false" outlineLevel="0" collapsed="false">
      <c r="A186" s="0" t="n">
        <v>10</v>
      </c>
      <c r="B186" s="0" t="s">
        <v>44</v>
      </c>
      <c r="C186" s="0" t="s">
        <v>270</v>
      </c>
      <c r="D186" s="0" t="s">
        <v>1043</v>
      </c>
      <c r="E186" s="0" t="n">
        <v>2023</v>
      </c>
      <c r="H186" s="0" t="n">
        <v>13</v>
      </c>
      <c r="I186" s="0" t="n">
        <v>1722</v>
      </c>
      <c r="J186" s="0" t="s">
        <v>272</v>
      </c>
      <c r="K186" s="0" t="s">
        <v>994</v>
      </c>
      <c r="L186" s="0" t="s">
        <v>297</v>
      </c>
      <c r="M186" s="0" t="s">
        <v>1044</v>
      </c>
      <c r="N186" s="0" t="s">
        <v>1045</v>
      </c>
      <c r="O186" s="0" t="s">
        <v>1046</v>
      </c>
      <c r="P186" s="0" t="s">
        <v>1047</v>
      </c>
      <c r="R186" s="0" t="s">
        <v>288</v>
      </c>
      <c r="S186" s="0" t="s">
        <v>294</v>
      </c>
      <c r="T186" s="0" t="s">
        <v>280</v>
      </c>
      <c r="U186" s="0" t="s">
        <v>281</v>
      </c>
    </row>
    <row r="187" customFormat="false" ht="15" hidden="false" customHeight="false" outlineLevel="0" collapsed="false">
      <c r="A187" s="0" t="n">
        <v>10</v>
      </c>
      <c r="B187" s="0" t="s">
        <v>44</v>
      </c>
      <c r="C187" s="0" t="s">
        <v>270</v>
      </c>
      <c r="D187" s="0" t="s">
        <v>1048</v>
      </c>
      <c r="E187" s="0" t="n">
        <v>2023</v>
      </c>
      <c r="H187" s="0" t="n">
        <v>14</v>
      </c>
      <c r="I187" s="0" t="n">
        <v>2021</v>
      </c>
      <c r="J187" s="0" t="s">
        <v>272</v>
      </c>
      <c r="K187" s="0" t="s">
        <v>994</v>
      </c>
      <c r="L187" s="0" t="s">
        <v>297</v>
      </c>
      <c r="M187" s="0" t="s">
        <v>1049</v>
      </c>
      <c r="N187" s="0" t="s">
        <v>1050</v>
      </c>
      <c r="O187" s="0" t="s">
        <v>1051</v>
      </c>
      <c r="P187" s="0" t="s">
        <v>1052</v>
      </c>
      <c r="R187" s="0" t="s">
        <v>288</v>
      </c>
      <c r="S187" s="0" t="s">
        <v>272</v>
      </c>
      <c r="T187" s="0" t="s">
        <v>280</v>
      </c>
      <c r="U187" s="0" t="s">
        <v>281</v>
      </c>
    </row>
    <row r="188" customFormat="false" ht="15" hidden="false" customHeight="false" outlineLevel="0" collapsed="false">
      <c r="A188" s="0" t="n">
        <v>10</v>
      </c>
      <c r="B188" s="0" t="s">
        <v>44</v>
      </c>
      <c r="C188" s="0" t="s">
        <v>270</v>
      </c>
      <c r="D188" s="0" t="s">
        <v>1053</v>
      </c>
      <c r="E188" s="0" t="n">
        <v>2023</v>
      </c>
      <c r="H188" s="0" t="n">
        <v>9</v>
      </c>
      <c r="I188" s="0" t="n">
        <v>3318</v>
      </c>
      <c r="J188" s="0" t="s">
        <v>294</v>
      </c>
      <c r="K188" s="0" t="s">
        <v>994</v>
      </c>
      <c r="L188" s="0" t="s">
        <v>297</v>
      </c>
      <c r="M188" s="0" t="s">
        <v>1054</v>
      </c>
      <c r="N188" s="0" t="s">
        <v>1055</v>
      </c>
      <c r="O188" s="0" t="s">
        <v>1056</v>
      </c>
      <c r="P188" s="0" t="s">
        <v>1057</v>
      </c>
      <c r="R188" s="0" t="s">
        <v>288</v>
      </c>
      <c r="S188" s="0" t="s">
        <v>294</v>
      </c>
      <c r="T188" s="0" t="s">
        <v>280</v>
      </c>
      <c r="U188" s="0" t="s">
        <v>281</v>
      </c>
    </row>
    <row r="189" customFormat="false" ht="15" hidden="false" customHeight="false" outlineLevel="0" collapsed="false">
      <c r="A189" s="0" t="n">
        <v>10</v>
      </c>
      <c r="B189" s="0" t="s">
        <v>44</v>
      </c>
      <c r="C189" s="0" t="s">
        <v>270</v>
      </c>
      <c r="D189" s="0" t="s">
        <v>1058</v>
      </c>
      <c r="E189" s="0" t="n">
        <v>2023</v>
      </c>
      <c r="H189" s="0" t="n">
        <v>6</v>
      </c>
      <c r="I189" s="0" t="n">
        <v>1128</v>
      </c>
      <c r="J189" s="0" t="s">
        <v>272</v>
      </c>
      <c r="K189" s="0" t="s">
        <v>994</v>
      </c>
      <c r="L189" s="0" t="s">
        <v>297</v>
      </c>
      <c r="M189" s="0" t="s">
        <v>1059</v>
      </c>
      <c r="N189" s="0" t="s">
        <v>1060</v>
      </c>
      <c r="O189" s="0" t="s">
        <v>1061</v>
      </c>
      <c r="P189" s="0" t="s">
        <v>1062</v>
      </c>
      <c r="R189" s="0" t="s">
        <v>288</v>
      </c>
      <c r="S189" s="0" t="s">
        <v>294</v>
      </c>
      <c r="T189" s="0" t="s">
        <v>280</v>
      </c>
      <c r="U189" s="0" t="s">
        <v>281</v>
      </c>
    </row>
    <row r="190" customFormat="false" ht="15" hidden="false" customHeight="false" outlineLevel="0" collapsed="false">
      <c r="A190" s="0" t="n">
        <v>10</v>
      </c>
      <c r="B190" s="0" t="s">
        <v>44</v>
      </c>
      <c r="C190" s="0" t="s">
        <v>328</v>
      </c>
      <c r="D190" s="0" t="s">
        <v>1063</v>
      </c>
      <c r="E190" s="0" t="n">
        <v>2023</v>
      </c>
      <c r="H190" s="0" t="n">
        <v>2</v>
      </c>
      <c r="I190" s="0" t="n">
        <v>53</v>
      </c>
      <c r="J190" s="0" t="s">
        <v>272</v>
      </c>
      <c r="K190" s="0" t="s">
        <v>994</v>
      </c>
      <c r="L190" s="0" t="s">
        <v>297</v>
      </c>
      <c r="M190" s="0" t="s">
        <v>1064</v>
      </c>
      <c r="N190" s="0" t="s">
        <v>1064</v>
      </c>
      <c r="O190" s="0" t="s">
        <v>1065</v>
      </c>
      <c r="P190" s="0" t="s">
        <v>1066</v>
      </c>
      <c r="R190" s="0" t="s">
        <v>288</v>
      </c>
      <c r="S190" s="0" t="s">
        <v>272</v>
      </c>
      <c r="T190" s="0" t="s">
        <v>280</v>
      </c>
      <c r="U190" s="0" t="s">
        <v>281</v>
      </c>
    </row>
    <row r="191" customFormat="false" ht="15" hidden="false" customHeight="false" outlineLevel="0" collapsed="false">
      <c r="A191" s="0" t="n">
        <v>10</v>
      </c>
      <c r="B191" s="0" t="s">
        <v>44</v>
      </c>
      <c r="C191" s="0" t="s">
        <v>339</v>
      </c>
      <c r="D191" s="0" t="s">
        <v>1067</v>
      </c>
      <c r="E191" s="0" t="n">
        <v>2023</v>
      </c>
      <c r="H191" s="0" t="n">
        <v>1</v>
      </c>
      <c r="I191" s="0" t="n">
        <v>143</v>
      </c>
      <c r="J191" s="0" t="s">
        <v>272</v>
      </c>
      <c r="K191" s="0" t="s">
        <v>994</v>
      </c>
      <c r="L191" s="0" t="s">
        <v>297</v>
      </c>
      <c r="M191" s="0" t="s">
        <v>1068</v>
      </c>
      <c r="N191" s="0" t="s">
        <v>1069</v>
      </c>
      <c r="O191" s="0" t="s">
        <v>1070</v>
      </c>
      <c r="P191" s="0" t="s">
        <v>1071</v>
      </c>
      <c r="R191" s="0" t="s">
        <v>288</v>
      </c>
      <c r="S191" s="0" t="s">
        <v>294</v>
      </c>
      <c r="T191" s="0" t="s">
        <v>280</v>
      </c>
      <c r="U191" s="0" t="s">
        <v>281</v>
      </c>
    </row>
    <row r="192" customFormat="false" ht="15" hidden="false" customHeight="false" outlineLevel="0" collapsed="false">
      <c r="A192" s="0" t="n">
        <v>10</v>
      </c>
      <c r="B192" s="0" t="s">
        <v>44</v>
      </c>
      <c r="C192" s="0" t="s">
        <v>339</v>
      </c>
      <c r="D192" s="0" t="s">
        <v>1072</v>
      </c>
      <c r="E192" s="0" t="n">
        <v>2023</v>
      </c>
      <c r="H192" s="0" t="n">
        <v>3</v>
      </c>
      <c r="I192" s="0" t="n">
        <v>202</v>
      </c>
      <c r="J192" s="0" t="s">
        <v>272</v>
      </c>
      <c r="K192" s="0" t="s">
        <v>994</v>
      </c>
      <c r="L192" s="0" t="s">
        <v>297</v>
      </c>
      <c r="M192" s="0" t="s">
        <v>1073</v>
      </c>
      <c r="N192" s="0" t="s">
        <v>1074</v>
      </c>
      <c r="O192" s="0" t="s">
        <v>1075</v>
      </c>
      <c r="P192" s="0" t="s">
        <v>1076</v>
      </c>
      <c r="R192" s="0" t="s">
        <v>288</v>
      </c>
      <c r="S192" s="0" t="s">
        <v>272</v>
      </c>
      <c r="T192" s="0" t="s">
        <v>280</v>
      </c>
      <c r="U192" s="0" t="s">
        <v>281</v>
      </c>
    </row>
    <row r="193" customFormat="false" ht="15" hidden="false" customHeight="false" outlineLevel="0" collapsed="false">
      <c r="A193" s="0" t="n">
        <v>10</v>
      </c>
      <c r="B193" s="0" t="s">
        <v>44</v>
      </c>
      <c r="C193" s="0" t="s">
        <v>491</v>
      </c>
      <c r="D193" s="0" t="s">
        <v>1077</v>
      </c>
      <c r="E193" s="0" t="n">
        <v>2023</v>
      </c>
      <c r="H193" s="0" t="n">
        <v>1</v>
      </c>
      <c r="I193" s="0" t="n">
        <v>126</v>
      </c>
      <c r="J193" s="0" t="s">
        <v>272</v>
      </c>
      <c r="K193" s="0" t="s">
        <v>994</v>
      </c>
      <c r="L193" s="0" t="s">
        <v>297</v>
      </c>
      <c r="M193" s="0" t="s">
        <v>1078</v>
      </c>
      <c r="N193" s="0" t="s">
        <v>1079</v>
      </c>
      <c r="O193" s="0" t="s">
        <v>1080</v>
      </c>
      <c r="P193" s="0" t="s">
        <v>1081</v>
      </c>
      <c r="R193" s="0" t="s">
        <v>288</v>
      </c>
      <c r="S193" s="0" t="s">
        <v>272</v>
      </c>
      <c r="T193" s="0" t="s">
        <v>280</v>
      </c>
      <c r="U193" s="0" t="s">
        <v>281</v>
      </c>
    </row>
    <row r="194" customFormat="false" ht="15" hidden="false" customHeight="false" outlineLevel="0" collapsed="false">
      <c r="A194" s="0" t="n">
        <v>10</v>
      </c>
      <c r="B194" s="0" t="s">
        <v>44</v>
      </c>
      <c r="C194" s="0" t="s">
        <v>491</v>
      </c>
      <c r="D194" s="0" t="s">
        <v>1082</v>
      </c>
      <c r="E194" s="0" t="n">
        <v>2023</v>
      </c>
      <c r="H194" s="0" t="n">
        <v>1</v>
      </c>
      <c r="I194" s="0" t="n">
        <v>120</v>
      </c>
      <c r="J194" s="0" t="s">
        <v>272</v>
      </c>
      <c r="K194" s="0" t="s">
        <v>994</v>
      </c>
      <c r="L194" s="0" t="s">
        <v>297</v>
      </c>
      <c r="M194" s="0" t="s">
        <v>1083</v>
      </c>
      <c r="N194" s="0" t="s">
        <v>1084</v>
      </c>
      <c r="O194" s="0" t="s">
        <v>1085</v>
      </c>
      <c r="P194" s="0" t="s">
        <v>1086</v>
      </c>
      <c r="R194" s="0" t="s">
        <v>288</v>
      </c>
      <c r="S194" s="0" t="s">
        <v>294</v>
      </c>
      <c r="T194" s="0" t="s">
        <v>280</v>
      </c>
      <c r="U194" s="0" t="s">
        <v>281</v>
      </c>
    </row>
    <row r="195" customFormat="false" ht="15" hidden="false" customHeight="false" outlineLevel="0" collapsed="false">
      <c r="A195" s="0" t="n">
        <v>11</v>
      </c>
      <c r="B195" s="0" t="s">
        <v>45</v>
      </c>
      <c r="C195" s="0" t="s">
        <v>57</v>
      </c>
      <c r="D195" s="0" t="s">
        <v>1087</v>
      </c>
      <c r="E195" s="0" t="n">
        <v>2018</v>
      </c>
      <c r="H195" s="0" t="n">
        <v>2</v>
      </c>
      <c r="I195" s="0" t="n">
        <v>65</v>
      </c>
      <c r="J195" s="0" t="s">
        <v>272</v>
      </c>
      <c r="K195" s="0" t="s">
        <v>1088</v>
      </c>
      <c r="L195" s="0" t="s">
        <v>297</v>
      </c>
      <c r="M195" s="0" t="s">
        <v>1089</v>
      </c>
      <c r="N195" s="0" t="s">
        <v>1090</v>
      </c>
      <c r="O195" s="0" t="s">
        <v>1091</v>
      </c>
      <c r="P195" s="0" t="s">
        <v>1092</v>
      </c>
      <c r="R195" s="0" t="s">
        <v>288</v>
      </c>
      <c r="S195" s="0" t="s">
        <v>272</v>
      </c>
      <c r="T195" s="0" t="s">
        <v>280</v>
      </c>
      <c r="U195" s="0" t="s">
        <v>281</v>
      </c>
    </row>
    <row r="196" customFormat="false" ht="15" hidden="false" customHeight="false" outlineLevel="0" collapsed="false">
      <c r="A196" s="0" t="n">
        <v>11</v>
      </c>
      <c r="B196" s="0" t="s">
        <v>45</v>
      </c>
      <c r="C196" s="0" t="s">
        <v>92</v>
      </c>
      <c r="D196" s="0" t="s">
        <v>1093</v>
      </c>
      <c r="E196" s="0" t="n">
        <v>2018</v>
      </c>
      <c r="H196" s="0" t="n">
        <v>2</v>
      </c>
      <c r="I196" s="0" t="n">
        <v>114</v>
      </c>
      <c r="J196" s="0" t="s">
        <v>272</v>
      </c>
      <c r="K196" s="0" t="s">
        <v>1088</v>
      </c>
      <c r="L196" s="0" t="s">
        <v>297</v>
      </c>
      <c r="M196" s="0" t="s">
        <v>1094</v>
      </c>
      <c r="N196" s="0" t="s">
        <v>1095</v>
      </c>
      <c r="O196" s="0" t="s">
        <v>1096</v>
      </c>
      <c r="P196" s="0" t="s">
        <v>1097</v>
      </c>
      <c r="R196" s="0" t="s">
        <v>288</v>
      </c>
      <c r="S196" s="0" t="s">
        <v>272</v>
      </c>
      <c r="T196" s="0" t="s">
        <v>280</v>
      </c>
      <c r="U196" s="0" t="s">
        <v>281</v>
      </c>
    </row>
    <row r="197" customFormat="false" ht="15" hidden="false" customHeight="false" outlineLevel="0" collapsed="false">
      <c r="A197" s="0" t="n">
        <v>11</v>
      </c>
      <c r="B197" s="0" t="s">
        <v>45</v>
      </c>
      <c r="C197" s="0" t="s">
        <v>92</v>
      </c>
      <c r="D197" s="0" t="s">
        <v>1098</v>
      </c>
      <c r="E197" s="0" t="n">
        <v>2018</v>
      </c>
      <c r="H197" s="0" t="n">
        <v>2</v>
      </c>
      <c r="I197" s="0" t="n">
        <v>336</v>
      </c>
      <c r="J197" s="0" t="s">
        <v>272</v>
      </c>
      <c r="K197" s="0" t="s">
        <v>1088</v>
      </c>
      <c r="L197" s="0" t="s">
        <v>297</v>
      </c>
      <c r="M197" s="0" t="s">
        <v>1099</v>
      </c>
      <c r="N197" s="0" t="s">
        <v>1100</v>
      </c>
      <c r="O197" s="0" t="s">
        <v>1101</v>
      </c>
      <c r="P197" s="0" t="s">
        <v>1102</v>
      </c>
      <c r="R197" s="0" t="s">
        <v>288</v>
      </c>
      <c r="S197" s="0" t="s">
        <v>294</v>
      </c>
      <c r="T197" s="0" t="s">
        <v>280</v>
      </c>
      <c r="U197" s="0" t="s">
        <v>281</v>
      </c>
    </row>
    <row r="198" customFormat="false" ht="15" hidden="false" customHeight="false" outlineLevel="0" collapsed="false">
      <c r="A198" s="0" t="n">
        <v>11</v>
      </c>
      <c r="B198" s="0" t="s">
        <v>45</v>
      </c>
      <c r="C198" s="0" t="s">
        <v>1103</v>
      </c>
      <c r="D198" s="0" t="s">
        <v>1104</v>
      </c>
      <c r="E198" s="0" t="n">
        <v>2018</v>
      </c>
      <c r="H198" s="0" t="n">
        <v>9</v>
      </c>
      <c r="I198" s="0" t="n">
        <v>1035</v>
      </c>
      <c r="J198" s="0" t="s">
        <v>272</v>
      </c>
      <c r="K198" s="0" t="s">
        <v>1088</v>
      </c>
      <c r="L198" s="0" t="s">
        <v>297</v>
      </c>
      <c r="M198" s="0" t="s">
        <v>1105</v>
      </c>
      <c r="N198" s="0" t="s">
        <v>1106</v>
      </c>
      <c r="O198" s="0" t="s">
        <v>1107</v>
      </c>
      <c r="P198" s="0" t="s">
        <v>1108</v>
      </c>
      <c r="R198" s="0" t="s">
        <v>288</v>
      </c>
      <c r="S198" s="0" t="s">
        <v>272</v>
      </c>
      <c r="T198" s="0" t="s">
        <v>280</v>
      </c>
      <c r="U198" s="0" t="s">
        <v>281</v>
      </c>
    </row>
    <row r="199" customFormat="false" ht="15" hidden="false" customHeight="false" outlineLevel="0" collapsed="false">
      <c r="A199" s="0" t="n">
        <v>11</v>
      </c>
      <c r="B199" s="0" t="s">
        <v>45</v>
      </c>
      <c r="C199" s="0" t="s">
        <v>616</v>
      </c>
      <c r="D199" s="0" t="s">
        <v>1109</v>
      </c>
      <c r="E199" s="0" t="n">
        <v>2018</v>
      </c>
      <c r="H199" s="0" t="n">
        <v>14</v>
      </c>
      <c r="I199" s="0" t="n">
        <v>664</v>
      </c>
      <c r="J199" s="0" t="s">
        <v>272</v>
      </c>
      <c r="K199" s="0" t="s">
        <v>1088</v>
      </c>
      <c r="L199" s="0" t="s">
        <v>297</v>
      </c>
      <c r="M199" s="0" t="s">
        <v>1110</v>
      </c>
      <c r="N199" s="0" t="s">
        <v>1111</v>
      </c>
      <c r="O199" s="0" t="s">
        <v>1112</v>
      </c>
      <c r="P199" s="0" t="s">
        <v>1113</v>
      </c>
      <c r="R199" s="0" t="s">
        <v>288</v>
      </c>
      <c r="S199" s="0" t="s">
        <v>272</v>
      </c>
      <c r="T199" s="0" t="s">
        <v>280</v>
      </c>
      <c r="U199" s="0" t="s">
        <v>281</v>
      </c>
    </row>
    <row r="200" customFormat="false" ht="15" hidden="false" customHeight="false" outlineLevel="0" collapsed="false">
      <c r="A200" s="0" t="n">
        <v>11</v>
      </c>
      <c r="B200" s="0" t="s">
        <v>45</v>
      </c>
      <c r="C200" s="0" t="s">
        <v>616</v>
      </c>
      <c r="D200" s="0" t="s">
        <v>1114</v>
      </c>
      <c r="E200" s="0" t="n">
        <v>2018</v>
      </c>
      <c r="H200" s="0" t="n">
        <v>14</v>
      </c>
      <c r="I200" s="0" t="n">
        <v>560</v>
      </c>
      <c r="J200" s="0" t="s">
        <v>272</v>
      </c>
      <c r="K200" s="0" t="s">
        <v>1088</v>
      </c>
      <c r="L200" s="0" t="s">
        <v>297</v>
      </c>
      <c r="M200" s="0" t="s">
        <v>1115</v>
      </c>
      <c r="N200" s="0" t="s">
        <v>1116</v>
      </c>
      <c r="O200" s="0" t="s">
        <v>1117</v>
      </c>
      <c r="P200" s="0" t="s">
        <v>1118</v>
      </c>
      <c r="R200" s="0" t="s">
        <v>288</v>
      </c>
      <c r="S200" s="0" t="s">
        <v>294</v>
      </c>
      <c r="T200" s="0" t="s">
        <v>280</v>
      </c>
      <c r="U200" s="0" t="s">
        <v>281</v>
      </c>
    </row>
    <row r="201" customFormat="false" ht="15" hidden="false" customHeight="false" outlineLevel="0" collapsed="false">
      <c r="A201" s="0" t="n">
        <v>11</v>
      </c>
      <c r="B201" s="0" t="s">
        <v>45</v>
      </c>
      <c r="C201" s="0" t="s">
        <v>270</v>
      </c>
      <c r="D201" s="0" t="s">
        <v>1119</v>
      </c>
      <c r="E201" s="0" t="n">
        <v>2025</v>
      </c>
      <c r="H201" s="0" t="n">
        <v>6</v>
      </c>
      <c r="I201" s="0" t="n">
        <v>10541</v>
      </c>
      <c r="J201" s="0" t="s">
        <v>272</v>
      </c>
      <c r="K201" s="0" t="s">
        <v>1088</v>
      </c>
      <c r="L201" s="0" t="s">
        <v>297</v>
      </c>
      <c r="M201" s="0" t="s">
        <v>1120</v>
      </c>
      <c r="N201" s="0" t="s">
        <v>1121</v>
      </c>
      <c r="O201" s="0" t="s">
        <v>1122</v>
      </c>
      <c r="P201" s="0" t="s">
        <v>1123</v>
      </c>
      <c r="R201" s="0" t="s">
        <v>279</v>
      </c>
      <c r="S201" s="0" t="s">
        <v>294</v>
      </c>
      <c r="T201" s="0" t="s">
        <v>280</v>
      </c>
      <c r="U201" s="0" t="s">
        <v>281</v>
      </c>
    </row>
    <row r="202" customFormat="false" ht="15" hidden="false" customHeight="false" outlineLevel="0" collapsed="false">
      <c r="A202" s="0" t="n">
        <v>11</v>
      </c>
      <c r="B202" s="0" t="s">
        <v>45</v>
      </c>
      <c r="C202" s="0" t="s">
        <v>270</v>
      </c>
      <c r="D202" s="0" t="s">
        <v>1124</v>
      </c>
      <c r="E202" s="0" t="n">
        <v>2025</v>
      </c>
      <c r="H202" s="0" t="n">
        <v>6</v>
      </c>
      <c r="I202" s="0" t="n">
        <v>5821</v>
      </c>
      <c r="J202" s="0" t="s">
        <v>272</v>
      </c>
      <c r="K202" s="0" t="s">
        <v>1088</v>
      </c>
      <c r="L202" s="0" t="s">
        <v>297</v>
      </c>
      <c r="M202" s="0" t="s">
        <v>1125</v>
      </c>
      <c r="N202" s="0" t="s">
        <v>1126</v>
      </c>
      <c r="O202" s="0" t="s">
        <v>1127</v>
      </c>
      <c r="P202" s="0" t="s">
        <v>1128</v>
      </c>
      <c r="R202" s="0" t="s">
        <v>279</v>
      </c>
      <c r="S202" s="0" t="s">
        <v>294</v>
      </c>
      <c r="T202" s="0" t="s">
        <v>280</v>
      </c>
      <c r="U202" s="0" t="s">
        <v>281</v>
      </c>
    </row>
    <row r="203" customFormat="false" ht="15" hidden="false" customHeight="false" outlineLevel="0" collapsed="false">
      <c r="A203" s="0" t="n">
        <v>11</v>
      </c>
      <c r="B203" s="0" t="s">
        <v>45</v>
      </c>
      <c r="C203" s="0" t="s">
        <v>270</v>
      </c>
      <c r="D203" s="0" t="s">
        <v>1129</v>
      </c>
      <c r="E203" s="0" t="n">
        <v>2025</v>
      </c>
      <c r="H203" s="0" t="n">
        <v>8</v>
      </c>
      <c r="I203" s="0" t="n">
        <v>10180</v>
      </c>
      <c r="J203" s="0" t="s">
        <v>272</v>
      </c>
      <c r="K203" s="0" t="s">
        <v>1088</v>
      </c>
      <c r="L203" s="0" t="s">
        <v>297</v>
      </c>
      <c r="M203" s="0" t="s">
        <v>1130</v>
      </c>
      <c r="N203" s="0" t="s">
        <v>1131</v>
      </c>
      <c r="O203" s="0" t="s">
        <v>1132</v>
      </c>
      <c r="P203" s="0" t="s">
        <v>1133</v>
      </c>
      <c r="R203" s="0" t="s">
        <v>279</v>
      </c>
      <c r="S203" s="0" t="s">
        <v>294</v>
      </c>
      <c r="T203" s="0" t="s">
        <v>280</v>
      </c>
      <c r="U203" s="0" t="s">
        <v>281</v>
      </c>
    </row>
    <row r="204" customFormat="false" ht="15" hidden="false" customHeight="false" outlineLevel="0" collapsed="false">
      <c r="A204" s="0" t="n">
        <v>11</v>
      </c>
      <c r="B204" s="0" t="s">
        <v>45</v>
      </c>
      <c r="C204" s="0" t="s">
        <v>270</v>
      </c>
      <c r="D204" s="0" t="s">
        <v>1134</v>
      </c>
      <c r="E204" s="0" t="n">
        <v>2025</v>
      </c>
      <c r="H204" s="0" t="n">
        <v>9</v>
      </c>
      <c r="I204" s="0" t="n">
        <v>19147</v>
      </c>
      <c r="J204" s="0" t="s">
        <v>272</v>
      </c>
      <c r="K204" s="0" t="s">
        <v>1088</v>
      </c>
      <c r="L204" s="0" t="s">
        <v>297</v>
      </c>
      <c r="M204" s="0" t="s">
        <v>1135</v>
      </c>
      <c r="N204" s="0" t="s">
        <v>1136</v>
      </c>
      <c r="O204" s="0" t="s">
        <v>1137</v>
      </c>
      <c r="P204" s="0" t="s">
        <v>1138</v>
      </c>
      <c r="R204" s="0" t="s">
        <v>279</v>
      </c>
      <c r="S204" s="0" t="s">
        <v>272</v>
      </c>
      <c r="T204" s="0" t="s">
        <v>280</v>
      </c>
      <c r="U204" s="0" t="s">
        <v>281</v>
      </c>
    </row>
    <row r="205" customFormat="false" ht="15" hidden="false" customHeight="false" outlineLevel="0" collapsed="false">
      <c r="A205" s="0" t="n">
        <v>11</v>
      </c>
      <c r="B205" s="0" t="s">
        <v>45</v>
      </c>
      <c r="C205" s="0" t="s">
        <v>270</v>
      </c>
      <c r="D205" s="0" t="s">
        <v>1139</v>
      </c>
      <c r="E205" s="0" t="n">
        <v>2018</v>
      </c>
      <c r="H205" s="0" t="n">
        <v>12</v>
      </c>
      <c r="I205" s="0" t="n">
        <v>2622</v>
      </c>
      <c r="J205" s="0" t="s">
        <v>272</v>
      </c>
      <c r="K205" s="0" t="s">
        <v>1088</v>
      </c>
      <c r="L205" s="0" t="s">
        <v>297</v>
      </c>
      <c r="M205" s="0" t="s">
        <v>1140</v>
      </c>
      <c r="N205" s="0" t="s">
        <v>1141</v>
      </c>
      <c r="O205" s="0" t="s">
        <v>1142</v>
      </c>
      <c r="P205" s="0" t="s">
        <v>1143</v>
      </c>
      <c r="R205" s="0" t="s">
        <v>288</v>
      </c>
      <c r="S205" s="0" t="s">
        <v>294</v>
      </c>
      <c r="T205" s="0" t="s">
        <v>280</v>
      </c>
      <c r="U205" s="0" t="s">
        <v>281</v>
      </c>
    </row>
    <row r="206" customFormat="false" ht="15" hidden="false" customHeight="false" outlineLevel="0" collapsed="false">
      <c r="A206" s="0" t="n">
        <v>11</v>
      </c>
      <c r="B206" s="0" t="s">
        <v>45</v>
      </c>
      <c r="C206" s="0" t="s">
        <v>270</v>
      </c>
      <c r="D206" s="0" t="s">
        <v>1144</v>
      </c>
      <c r="E206" s="0" t="n">
        <v>2018</v>
      </c>
      <c r="H206" s="0" t="n">
        <v>8</v>
      </c>
      <c r="I206" s="0" t="n">
        <v>3484</v>
      </c>
      <c r="J206" s="0" t="s">
        <v>272</v>
      </c>
      <c r="K206" s="0" t="s">
        <v>1088</v>
      </c>
      <c r="L206" s="0" t="s">
        <v>297</v>
      </c>
      <c r="M206" s="0" t="s">
        <v>1145</v>
      </c>
      <c r="N206" s="0" t="s">
        <v>1146</v>
      </c>
      <c r="O206" s="0" t="s">
        <v>1147</v>
      </c>
      <c r="P206" s="0" t="s">
        <v>1148</v>
      </c>
      <c r="R206" s="0" t="s">
        <v>288</v>
      </c>
      <c r="S206" s="0" t="s">
        <v>294</v>
      </c>
      <c r="T206" s="0" t="s">
        <v>280</v>
      </c>
      <c r="U206" s="0" t="s">
        <v>281</v>
      </c>
    </row>
    <row r="207" customFormat="false" ht="15" hidden="false" customHeight="false" outlineLevel="0" collapsed="false">
      <c r="A207" s="0" t="n">
        <v>11</v>
      </c>
      <c r="B207" s="0" t="s">
        <v>45</v>
      </c>
      <c r="C207" s="0" t="s">
        <v>270</v>
      </c>
      <c r="D207" s="0" t="s">
        <v>1149</v>
      </c>
      <c r="E207" s="0" t="n">
        <v>2014</v>
      </c>
      <c r="H207" s="0" t="n">
        <v>8</v>
      </c>
      <c r="I207" s="0" t="n">
        <v>4285</v>
      </c>
      <c r="J207" s="0" t="s">
        <v>272</v>
      </c>
      <c r="K207" s="0" t="s">
        <v>1088</v>
      </c>
      <c r="L207" s="0" t="s">
        <v>297</v>
      </c>
      <c r="M207" s="0" t="s">
        <v>1150</v>
      </c>
      <c r="N207" s="0" t="s">
        <v>1151</v>
      </c>
      <c r="O207" s="0" t="s">
        <v>1152</v>
      </c>
      <c r="P207" s="0" t="s">
        <v>1153</v>
      </c>
      <c r="R207" s="0" t="s">
        <v>288</v>
      </c>
      <c r="S207" s="0" t="s">
        <v>294</v>
      </c>
      <c r="T207" s="0" t="s">
        <v>280</v>
      </c>
      <c r="U207" s="0" t="s">
        <v>281</v>
      </c>
    </row>
    <row r="208" customFormat="false" ht="15" hidden="false" customHeight="false" outlineLevel="0" collapsed="false">
      <c r="A208" s="0" t="n">
        <v>11</v>
      </c>
      <c r="B208" s="0" t="s">
        <v>45</v>
      </c>
      <c r="C208" s="0" t="s">
        <v>270</v>
      </c>
      <c r="D208" s="0" t="s">
        <v>1154</v>
      </c>
      <c r="E208" s="0" t="n">
        <v>2012</v>
      </c>
      <c r="H208" s="0" t="n">
        <v>6</v>
      </c>
      <c r="I208" s="0" t="n">
        <v>449</v>
      </c>
      <c r="J208" s="0" t="s">
        <v>272</v>
      </c>
      <c r="K208" s="0" t="s">
        <v>1088</v>
      </c>
      <c r="L208" s="0" t="s">
        <v>297</v>
      </c>
      <c r="M208" s="0" t="s">
        <v>1155</v>
      </c>
      <c r="N208" s="0" t="s">
        <v>1156</v>
      </c>
      <c r="O208" s="0" t="s">
        <v>1157</v>
      </c>
      <c r="P208" s="0" t="s">
        <v>1158</v>
      </c>
      <c r="R208" s="0" t="s">
        <v>288</v>
      </c>
      <c r="S208" s="0" t="s">
        <v>294</v>
      </c>
      <c r="T208" s="0" t="s">
        <v>280</v>
      </c>
      <c r="U208" s="0" t="s">
        <v>281</v>
      </c>
    </row>
    <row r="209" customFormat="false" ht="15" hidden="false" customHeight="false" outlineLevel="0" collapsed="false">
      <c r="A209" s="0" t="n">
        <v>11</v>
      </c>
      <c r="B209" s="0" t="s">
        <v>45</v>
      </c>
      <c r="C209" s="0" t="s">
        <v>328</v>
      </c>
      <c r="D209" s="0" t="s">
        <v>1159</v>
      </c>
      <c r="E209" s="0" t="n">
        <v>2018</v>
      </c>
      <c r="H209" s="0" t="n">
        <v>6</v>
      </c>
      <c r="I209" s="0" t="n">
        <v>5503</v>
      </c>
      <c r="J209" s="0" t="s">
        <v>272</v>
      </c>
      <c r="K209" s="0" t="s">
        <v>1088</v>
      </c>
      <c r="L209" s="0" t="s">
        <v>297</v>
      </c>
      <c r="M209" s="0" t="s">
        <v>1160</v>
      </c>
      <c r="N209" s="0" t="s">
        <v>1161</v>
      </c>
      <c r="O209" s="0" t="s">
        <v>1162</v>
      </c>
      <c r="P209" s="0" t="s">
        <v>1163</v>
      </c>
      <c r="R209" s="0" t="s">
        <v>288</v>
      </c>
      <c r="S209" s="0" t="s">
        <v>294</v>
      </c>
      <c r="T209" s="0" t="s">
        <v>280</v>
      </c>
      <c r="U209" s="0" t="s">
        <v>281</v>
      </c>
    </row>
    <row r="210" customFormat="false" ht="15" hidden="false" customHeight="false" outlineLevel="0" collapsed="false">
      <c r="A210" s="0" t="n">
        <v>11</v>
      </c>
      <c r="B210" s="0" t="s">
        <v>45</v>
      </c>
      <c r="C210" s="0" t="s">
        <v>328</v>
      </c>
      <c r="D210" s="0" t="s">
        <v>1164</v>
      </c>
      <c r="E210" s="0" t="n">
        <v>2018</v>
      </c>
      <c r="H210" s="0" t="n">
        <v>7</v>
      </c>
      <c r="I210" s="0" t="n">
        <v>4193</v>
      </c>
      <c r="J210" s="0" t="s">
        <v>272</v>
      </c>
      <c r="K210" s="0" t="s">
        <v>1088</v>
      </c>
      <c r="L210" s="0" t="s">
        <v>297</v>
      </c>
      <c r="M210" s="0" t="s">
        <v>1165</v>
      </c>
      <c r="N210" s="0" t="s">
        <v>1166</v>
      </c>
      <c r="O210" s="0" t="s">
        <v>1167</v>
      </c>
      <c r="P210" s="0" t="s">
        <v>1168</v>
      </c>
      <c r="R210" s="0" t="s">
        <v>288</v>
      </c>
      <c r="S210" s="0" t="s">
        <v>272</v>
      </c>
      <c r="T210" s="0" t="s">
        <v>280</v>
      </c>
      <c r="U210" s="0" t="s">
        <v>281</v>
      </c>
    </row>
    <row r="211" customFormat="false" ht="15" hidden="false" customHeight="false" outlineLevel="0" collapsed="false">
      <c r="A211" s="0" t="n">
        <v>11</v>
      </c>
      <c r="B211" s="0" t="s">
        <v>45</v>
      </c>
      <c r="C211" s="0" t="s">
        <v>328</v>
      </c>
      <c r="D211" s="0" t="s">
        <v>1169</v>
      </c>
      <c r="E211" s="0" t="n">
        <v>2018</v>
      </c>
      <c r="H211" s="0" t="n">
        <v>2</v>
      </c>
      <c r="I211" s="0" t="n">
        <v>746</v>
      </c>
      <c r="J211" s="0" t="s">
        <v>272</v>
      </c>
      <c r="K211" s="0" t="s">
        <v>1088</v>
      </c>
      <c r="L211" s="0" t="s">
        <v>297</v>
      </c>
      <c r="M211" s="0" t="s">
        <v>1170</v>
      </c>
      <c r="N211" s="0" t="s">
        <v>1171</v>
      </c>
      <c r="O211" s="0" t="s">
        <v>1172</v>
      </c>
      <c r="P211" s="0" t="s">
        <v>1173</v>
      </c>
      <c r="R211" s="0" t="s">
        <v>288</v>
      </c>
      <c r="S211" s="0" t="s">
        <v>294</v>
      </c>
      <c r="T211" s="0" t="s">
        <v>280</v>
      </c>
      <c r="U211" s="0" t="s">
        <v>281</v>
      </c>
    </row>
    <row r="212" customFormat="false" ht="15" hidden="false" customHeight="false" outlineLevel="0" collapsed="false">
      <c r="A212" s="0" t="n">
        <v>11</v>
      </c>
      <c r="B212" s="0" t="s">
        <v>45</v>
      </c>
      <c r="C212" s="0" t="s">
        <v>328</v>
      </c>
      <c r="D212" s="0" t="s">
        <v>1174</v>
      </c>
      <c r="E212" s="0" t="n">
        <v>2015</v>
      </c>
      <c r="H212" s="0" t="n">
        <v>3</v>
      </c>
      <c r="I212" s="0" t="n">
        <v>1882</v>
      </c>
      <c r="J212" s="0" t="s">
        <v>272</v>
      </c>
      <c r="K212" s="0" t="s">
        <v>1088</v>
      </c>
      <c r="L212" s="0" t="s">
        <v>297</v>
      </c>
      <c r="M212" s="0" t="s">
        <v>1175</v>
      </c>
      <c r="N212" s="0" t="s">
        <v>1176</v>
      </c>
      <c r="O212" s="0" t="s">
        <v>1177</v>
      </c>
      <c r="P212" s="0" t="s">
        <v>1178</v>
      </c>
      <c r="R212" s="0" t="s">
        <v>288</v>
      </c>
      <c r="S212" s="0" t="s">
        <v>294</v>
      </c>
      <c r="T212" s="0" t="s">
        <v>280</v>
      </c>
      <c r="U212" s="0" t="s">
        <v>281</v>
      </c>
    </row>
    <row r="213" customFormat="false" ht="15" hidden="false" customHeight="false" outlineLevel="0" collapsed="false">
      <c r="A213" s="0" t="n">
        <v>11</v>
      </c>
      <c r="B213" s="0" t="s">
        <v>45</v>
      </c>
      <c r="C213" s="0" t="s">
        <v>328</v>
      </c>
      <c r="D213" s="0" t="s">
        <v>1179</v>
      </c>
      <c r="E213" s="0" t="n">
        <v>2014</v>
      </c>
      <c r="H213" s="0" t="n">
        <v>1</v>
      </c>
      <c r="I213" s="0" t="n">
        <v>86</v>
      </c>
      <c r="J213" s="0" t="s">
        <v>272</v>
      </c>
      <c r="K213" s="0" t="s">
        <v>1088</v>
      </c>
      <c r="L213" s="0" t="s">
        <v>297</v>
      </c>
      <c r="M213" s="0" t="s">
        <v>1180</v>
      </c>
      <c r="N213" s="0" t="s">
        <v>1181</v>
      </c>
      <c r="O213" s="0" t="s">
        <v>1182</v>
      </c>
      <c r="P213" s="0" t="s">
        <v>1183</v>
      </c>
      <c r="R213" s="0" t="s">
        <v>288</v>
      </c>
      <c r="S213" s="0" t="s">
        <v>294</v>
      </c>
      <c r="T213" s="0" t="s">
        <v>280</v>
      </c>
      <c r="U213" s="0" t="s">
        <v>281</v>
      </c>
    </row>
    <row r="214" customFormat="false" ht="15" hidden="false" customHeight="false" outlineLevel="0" collapsed="false">
      <c r="A214" s="0" t="n">
        <v>11</v>
      </c>
      <c r="B214" s="0" t="s">
        <v>45</v>
      </c>
      <c r="C214" s="0" t="s">
        <v>339</v>
      </c>
      <c r="D214" s="0" t="s">
        <v>1184</v>
      </c>
      <c r="E214" s="0" t="n">
        <v>2018</v>
      </c>
      <c r="H214" s="0" t="n">
        <v>2</v>
      </c>
      <c r="I214" s="0" t="n">
        <v>768</v>
      </c>
      <c r="J214" s="0" t="s">
        <v>272</v>
      </c>
      <c r="K214" s="0" t="s">
        <v>1088</v>
      </c>
      <c r="L214" s="0" t="s">
        <v>297</v>
      </c>
      <c r="M214" s="0" t="s">
        <v>1185</v>
      </c>
      <c r="N214" s="0" t="s">
        <v>1186</v>
      </c>
      <c r="O214" s="0" t="s">
        <v>1187</v>
      </c>
      <c r="P214" s="0" t="s">
        <v>1188</v>
      </c>
      <c r="R214" s="0" t="s">
        <v>288</v>
      </c>
      <c r="S214" s="0" t="s">
        <v>272</v>
      </c>
      <c r="T214" s="0" t="s">
        <v>280</v>
      </c>
      <c r="U214" s="0" t="s">
        <v>281</v>
      </c>
    </row>
    <row r="215" customFormat="false" ht="15" hidden="false" customHeight="false" outlineLevel="0" collapsed="false">
      <c r="A215" s="0" t="n">
        <v>11</v>
      </c>
      <c r="B215" s="0" t="s">
        <v>45</v>
      </c>
      <c r="C215" s="0" t="s">
        <v>491</v>
      </c>
      <c r="D215" s="0" t="s">
        <v>1189</v>
      </c>
      <c r="E215" s="0" t="n">
        <v>2018</v>
      </c>
      <c r="H215" s="0" t="n">
        <v>1</v>
      </c>
      <c r="I215" s="0" t="n">
        <v>145</v>
      </c>
      <c r="J215" s="0" t="s">
        <v>272</v>
      </c>
      <c r="K215" s="0" t="s">
        <v>1088</v>
      </c>
      <c r="L215" s="0" t="s">
        <v>297</v>
      </c>
      <c r="M215" s="0" t="s">
        <v>1190</v>
      </c>
      <c r="N215" s="0" t="s">
        <v>1191</v>
      </c>
      <c r="O215" s="0" t="s">
        <v>1192</v>
      </c>
      <c r="P215" s="0" t="s">
        <v>1193</v>
      </c>
      <c r="R215" s="0" t="s">
        <v>288</v>
      </c>
      <c r="S215" s="0" t="s">
        <v>272</v>
      </c>
      <c r="T215" s="0" t="s">
        <v>280</v>
      </c>
      <c r="U215" s="0" t="s">
        <v>281</v>
      </c>
    </row>
    <row r="216" customFormat="false" ht="15" hidden="false" customHeight="false" outlineLevel="0" collapsed="false">
      <c r="A216" s="0" t="n">
        <v>11</v>
      </c>
      <c r="B216" s="0" t="s">
        <v>45</v>
      </c>
      <c r="C216" s="0" t="s">
        <v>514</v>
      </c>
      <c r="D216" s="0" t="s">
        <v>1194</v>
      </c>
      <c r="E216" s="0" t="n">
        <v>2025</v>
      </c>
      <c r="H216" s="0" t="n">
        <v>1</v>
      </c>
      <c r="I216" s="0" t="n">
        <v>18</v>
      </c>
      <c r="J216" s="0" t="s">
        <v>272</v>
      </c>
      <c r="K216" s="0" t="s">
        <v>1088</v>
      </c>
      <c r="L216" s="0" t="s">
        <v>297</v>
      </c>
      <c r="M216" s="0" t="s">
        <v>1195</v>
      </c>
      <c r="N216" s="0" t="s">
        <v>1196</v>
      </c>
      <c r="O216" s="0" t="s">
        <v>1197</v>
      </c>
      <c r="P216" s="0" t="s">
        <v>1198</v>
      </c>
      <c r="R216" s="0" t="s">
        <v>279</v>
      </c>
      <c r="S216" s="0" t="s">
        <v>272</v>
      </c>
      <c r="T216" s="0" t="s">
        <v>280</v>
      </c>
      <c r="U216" s="0" t="s">
        <v>281</v>
      </c>
    </row>
    <row r="217" customFormat="false" ht="15" hidden="false" customHeight="false" outlineLevel="0" collapsed="false">
      <c r="A217" s="0" t="n">
        <v>11</v>
      </c>
      <c r="B217" s="0" t="s">
        <v>45</v>
      </c>
      <c r="C217" s="0" t="s">
        <v>514</v>
      </c>
      <c r="D217" s="0" t="s">
        <v>1199</v>
      </c>
      <c r="E217" s="0" t="n">
        <v>2018</v>
      </c>
      <c r="H217" s="0" t="n">
        <v>1</v>
      </c>
      <c r="I217" s="0" t="n">
        <v>907</v>
      </c>
      <c r="J217" s="0" t="s">
        <v>272</v>
      </c>
      <c r="K217" s="0" t="s">
        <v>1088</v>
      </c>
      <c r="L217" s="0" t="s">
        <v>297</v>
      </c>
      <c r="M217" s="0" t="s">
        <v>1200</v>
      </c>
      <c r="N217" s="0" t="s">
        <v>1200</v>
      </c>
      <c r="O217" s="0" t="s">
        <v>1201</v>
      </c>
      <c r="P217" s="0" t="s">
        <v>1202</v>
      </c>
      <c r="R217" s="0" t="s">
        <v>288</v>
      </c>
      <c r="S217" s="0" t="s">
        <v>294</v>
      </c>
      <c r="T217" s="0" t="s">
        <v>280</v>
      </c>
      <c r="U217" s="0" t="s">
        <v>281</v>
      </c>
    </row>
    <row r="218" customFormat="false" ht="15" hidden="false" customHeight="false" outlineLevel="0" collapsed="false">
      <c r="A218" s="0" t="n">
        <v>11</v>
      </c>
      <c r="B218" s="0" t="s">
        <v>45</v>
      </c>
      <c r="C218" s="0" t="s">
        <v>514</v>
      </c>
      <c r="D218" s="0" t="s">
        <v>1203</v>
      </c>
      <c r="E218" s="0" t="n">
        <v>2015</v>
      </c>
      <c r="H218" s="0" t="n">
        <v>1</v>
      </c>
      <c r="I218" s="0" t="n">
        <v>916</v>
      </c>
      <c r="J218" s="0" t="s">
        <v>294</v>
      </c>
      <c r="K218" s="0" t="s">
        <v>1088</v>
      </c>
      <c r="L218" s="0" t="s">
        <v>297</v>
      </c>
      <c r="M218" s="0" t="s">
        <v>1204</v>
      </c>
      <c r="N218" s="0" t="s">
        <v>1204</v>
      </c>
      <c r="O218" s="0" t="s">
        <v>1205</v>
      </c>
      <c r="P218" s="0" t="s">
        <v>1206</v>
      </c>
      <c r="R218" s="0" t="s">
        <v>288</v>
      </c>
      <c r="S218" s="0" t="s">
        <v>294</v>
      </c>
      <c r="T218" s="0" t="s">
        <v>280</v>
      </c>
      <c r="U218" s="0" t="s">
        <v>281</v>
      </c>
    </row>
    <row r="219" customFormat="false" ht="15" hidden="false" customHeight="false" outlineLevel="0" collapsed="false">
      <c r="A219" s="0" t="n">
        <v>11</v>
      </c>
      <c r="B219" s="0" t="s">
        <v>45</v>
      </c>
      <c r="C219" s="0" t="s">
        <v>514</v>
      </c>
      <c r="D219" s="0" t="s">
        <v>1207</v>
      </c>
      <c r="E219" s="0" t="n">
        <v>2014</v>
      </c>
      <c r="H219" s="0" t="n">
        <v>1</v>
      </c>
      <c r="I219" s="0" t="n">
        <v>771</v>
      </c>
      <c r="J219" s="0" t="s">
        <v>294</v>
      </c>
      <c r="K219" s="0" t="s">
        <v>1088</v>
      </c>
      <c r="L219" s="0" t="s">
        <v>297</v>
      </c>
      <c r="M219" s="0" t="s">
        <v>1208</v>
      </c>
      <c r="N219" s="0" t="s">
        <v>1208</v>
      </c>
      <c r="O219" s="0" t="s">
        <v>1209</v>
      </c>
      <c r="P219" s="0" t="s">
        <v>1210</v>
      </c>
      <c r="R219" s="0" t="s">
        <v>288</v>
      </c>
      <c r="S219" s="0" t="s">
        <v>294</v>
      </c>
      <c r="T219" s="0" t="s">
        <v>280</v>
      </c>
      <c r="U219" s="0" t="s">
        <v>281</v>
      </c>
    </row>
    <row r="220" customFormat="false" ht="15" hidden="false" customHeight="false" outlineLevel="0" collapsed="false">
      <c r="A220" s="0" t="n">
        <v>11</v>
      </c>
      <c r="B220" s="0" t="s">
        <v>45</v>
      </c>
      <c r="C220" s="0" t="s">
        <v>514</v>
      </c>
      <c r="D220" s="0" t="s">
        <v>1211</v>
      </c>
      <c r="E220" s="0" t="n">
        <v>2014</v>
      </c>
      <c r="H220" s="0" t="n">
        <v>1</v>
      </c>
      <c r="I220" s="0" t="n">
        <v>614</v>
      </c>
      <c r="J220" s="0" t="s">
        <v>272</v>
      </c>
      <c r="K220" s="0" t="s">
        <v>1088</v>
      </c>
      <c r="L220" s="0" t="s">
        <v>297</v>
      </c>
      <c r="M220" s="0" t="s">
        <v>1212</v>
      </c>
      <c r="N220" s="0" t="s">
        <v>1212</v>
      </c>
      <c r="O220" s="0" t="s">
        <v>1213</v>
      </c>
      <c r="P220" s="0" t="s">
        <v>1214</v>
      </c>
      <c r="R220" s="0" t="s">
        <v>288</v>
      </c>
      <c r="S220" s="0" t="s">
        <v>294</v>
      </c>
      <c r="T220" s="0" t="s">
        <v>280</v>
      </c>
      <c r="U220" s="0" t="s">
        <v>281</v>
      </c>
    </row>
    <row r="221" customFormat="false" ht="15" hidden="false" customHeight="false" outlineLevel="0" collapsed="false">
      <c r="A221" s="0" t="n">
        <v>11</v>
      </c>
      <c r="B221" s="0" t="s">
        <v>45</v>
      </c>
      <c r="C221" s="0" t="s">
        <v>514</v>
      </c>
      <c r="D221" s="0" t="s">
        <v>1215</v>
      </c>
      <c r="E221" s="0" t="n">
        <v>2013</v>
      </c>
      <c r="H221" s="0" t="n">
        <v>1</v>
      </c>
      <c r="I221" s="0" t="n">
        <v>911</v>
      </c>
      <c r="J221" s="0" t="s">
        <v>272</v>
      </c>
      <c r="K221" s="0" t="s">
        <v>1088</v>
      </c>
      <c r="L221" s="0" t="s">
        <v>297</v>
      </c>
      <c r="M221" s="0" t="s">
        <v>1216</v>
      </c>
      <c r="N221" s="0" t="s">
        <v>1216</v>
      </c>
      <c r="O221" s="0" t="s">
        <v>1217</v>
      </c>
      <c r="P221" s="0" t="s">
        <v>1218</v>
      </c>
      <c r="R221" s="0" t="s">
        <v>288</v>
      </c>
      <c r="S221" s="0" t="s">
        <v>294</v>
      </c>
      <c r="T221" s="0" t="s">
        <v>280</v>
      </c>
      <c r="U221" s="0" t="s">
        <v>281</v>
      </c>
    </row>
    <row r="222" customFormat="false" ht="15" hidden="false" customHeight="false" outlineLevel="0" collapsed="false">
      <c r="A222" s="0" t="n">
        <v>12</v>
      </c>
      <c r="B222" s="0" t="s">
        <v>46</v>
      </c>
      <c r="C222" s="0" t="s">
        <v>92</v>
      </c>
      <c r="D222" s="0" t="s">
        <v>1219</v>
      </c>
      <c r="E222" s="0" t="n">
        <v>2025</v>
      </c>
      <c r="H222" s="0" t="n">
        <v>1</v>
      </c>
      <c r="I222" s="0" t="n">
        <v>2210</v>
      </c>
      <c r="J222" s="0" t="s">
        <v>272</v>
      </c>
      <c r="K222" s="0" t="s">
        <v>1220</v>
      </c>
      <c r="L222" s="0" t="s">
        <v>297</v>
      </c>
      <c r="M222" s="0" t="s">
        <v>1221</v>
      </c>
      <c r="N222" s="0" t="s">
        <v>1222</v>
      </c>
      <c r="O222" s="0" t="s">
        <v>1223</v>
      </c>
      <c r="P222" s="0" t="s">
        <v>1224</v>
      </c>
      <c r="R222" s="0" t="s">
        <v>279</v>
      </c>
      <c r="S222" s="0" t="s">
        <v>272</v>
      </c>
      <c r="T222" s="0" t="s">
        <v>280</v>
      </c>
      <c r="U222" s="0" t="s">
        <v>281</v>
      </c>
    </row>
    <row r="223" customFormat="false" ht="15" hidden="false" customHeight="false" outlineLevel="0" collapsed="false">
      <c r="A223" s="0" t="n">
        <v>12</v>
      </c>
      <c r="B223" s="0" t="s">
        <v>46</v>
      </c>
      <c r="C223" s="0" t="s">
        <v>313</v>
      </c>
      <c r="D223" s="0" t="s">
        <v>1225</v>
      </c>
      <c r="E223" s="0" t="n">
        <v>2025</v>
      </c>
      <c r="H223" s="0" t="n">
        <v>1</v>
      </c>
      <c r="I223" s="0" t="n">
        <v>14524</v>
      </c>
      <c r="J223" s="0" t="s">
        <v>272</v>
      </c>
      <c r="K223" s="0" t="s">
        <v>1220</v>
      </c>
      <c r="L223" s="0" t="s">
        <v>297</v>
      </c>
      <c r="M223" s="0" t="s">
        <v>1226</v>
      </c>
      <c r="N223" s="0" t="s">
        <v>1227</v>
      </c>
      <c r="O223" s="0" t="s">
        <v>1228</v>
      </c>
      <c r="P223" s="0" t="s">
        <v>1229</v>
      </c>
      <c r="R223" s="0" t="s">
        <v>279</v>
      </c>
      <c r="S223" s="0" t="s">
        <v>272</v>
      </c>
      <c r="T223" s="0" t="s">
        <v>280</v>
      </c>
      <c r="U223" s="0" t="s">
        <v>281</v>
      </c>
    </row>
    <row r="224" customFormat="false" ht="15" hidden="false" customHeight="false" outlineLevel="0" collapsed="false">
      <c r="A224" s="0" t="n">
        <v>12</v>
      </c>
      <c r="B224" s="0" t="s">
        <v>46</v>
      </c>
      <c r="C224" s="0" t="s">
        <v>1103</v>
      </c>
      <c r="D224" s="0" t="s">
        <v>1230</v>
      </c>
      <c r="E224" s="0" t="n">
        <v>2022</v>
      </c>
      <c r="H224" s="0" t="n">
        <v>6</v>
      </c>
      <c r="I224" s="0" t="n">
        <v>597</v>
      </c>
      <c r="J224" s="0" t="s">
        <v>272</v>
      </c>
      <c r="K224" s="0" t="s">
        <v>1220</v>
      </c>
      <c r="L224" s="0" t="s">
        <v>297</v>
      </c>
      <c r="M224" s="0" t="s">
        <v>1231</v>
      </c>
      <c r="N224" s="0" t="s">
        <v>1231</v>
      </c>
      <c r="O224" s="0" t="s">
        <v>1232</v>
      </c>
      <c r="P224" s="0" t="s">
        <v>1233</v>
      </c>
      <c r="R224" s="0" t="s">
        <v>288</v>
      </c>
      <c r="S224" s="0" t="s">
        <v>272</v>
      </c>
      <c r="T224" s="0" t="s">
        <v>280</v>
      </c>
      <c r="U224" s="0" t="s">
        <v>281</v>
      </c>
    </row>
    <row r="225" customFormat="false" ht="15" hidden="false" customHeight="false" outlineLevel="0" collapsed="false">
      <c r="A225" s="0" t="n">
        <v>12</v>
      </c>
      <c r="B225" s="0" t="s">
        <v>46</v>
      </c>
      <c r="C225" s="0" t="s">
        <v>616</v>
      </c>
      <c r="D225" s="0" t="s">
        <v>1234</v>
      </c>
      <c r="E225" s="0" t="n">
        <v>2024</v>
      </c>
      <c r="H225" s="0" t="n">
        <v>9</v>
      </c>
      <c r="I225" s="0" t="n">
        <v>11682</v>
      </c>
      <c r="J225" s="0" t="s">
        <v>272</v>
      </c>
      <c r="K225" s="0" t="s">
        <v>1220</v>
      </c>
      <c r="L225" s="0" t="s">
        <v>297</v>
      </c>
      <c r="M225" s="0" t="s">
        <v>1235</v>
      </c>
      <c r="N225" s="0" t="s">
        <v>1236</v>
      </c>
      <c r="O225" s="0" t="s">
        <v>1237</v>
      </c>
      <c r="P225" s="0" t="s">
        <v>1238</v>
      </c>
      <c r="R225" s="0" t="s">
        <v>288</v>
      </c>
      <c r="S225" s="0" t="s">
        <v>272</v>
      </c>
      <c r="T225" s="0" t="s">
        <v>280</v>
      </c>
      <c r="U225" s="0" t="s">
        <v>281</v>
      </c>
    </row>
    <row r="226" customFormat="false" ht="15" hidden="false" customHeight="false" outlineLevel="0" collapsed="false">
      <c r="A226" s="0" t="n">
        <v>12</v>
      </c>
      <c r="B226" s="0" t="s">
        <v>46</v>
      </c>
      <c r="C226" s="0" t="s">
        <v>270</v>
      </c>
      <c r="D226" s="0" t="s">
        <v>1239</v>
      </c>
      <c r="E226" s="0" t="n">
        <v>2025</v>
      </c>
      <c r="H226" s="0" t="n">
        <v>4</v>
      </c>
      <c r="I226" s="0" t="n">
        <v>8265</v>
      </c>
      <c r="J226" s="0" t="s">
        <v>272</v>
      </c>
      <c r="K226" s="0" t="s">
        <v>1220</v>
      </c>
      <c r="L226" s="0" t="s">
        <v>297</v>
      </c>
      <c r="M226" s="0" t="s">
        <v>1240</v>
      </c>
      <c r="N226" s="0" t="s">
        <v>1241</v>
      </c>
      <c r="O226" s="0" t="s">
        <v>1242</v>
      </c>
      <c r="P226" s="0" t="s">
        <v>1243</v>
      </c>
      <c r="R226" s="0" t="s">
        <v>279</v>
      </c>
      <c r="S226" s="0" t="s">
        <v>294</v>
      </c>
      <c r="T226" s="0" t="s">
        <v>280</v>
      </c>
      <c r="U226" s="0" t="s">
        <v>281</v>
      </c>
    </row>
    <row r="227" customFormat="false" ht="15" hidden="false" customHeight="false" outlineLevel="0" collapsed="false">
      <c r="A227" s="0" t="n">
        <v>12</v>
      </c>
      <c r="B227" s="0" t="s">
        <v>46</v>
      </c>
      <c r="C227" s="0" t="s">
        <v>270</v>
      </c>
      <c r="D227" s="0" t="s">
        <v>1244</v>
      </c>
      <c r="E227" s="0" t="n">
        <v>2025</v>
      </c>
      <c r="H227" s="0" t="n">
        <v>4</v>
      </c>
      <c r="I227" s="0" t="n">
        <v>5419</v>
      </c>
      <c r="J227" s="0" t="s">
        <v>272</v>
      </c>
      <c r="K227" s="0" t="s">
        <v>1220</v>
      </c>
      <c r="L227" s="0" t="s">
        <v>297</v>
      </c>
      <c r="M227" s="0" t="s">
        <v>1245</v>
      </c>
      <c r="N227" s="0" t="s">
        <v>1246</v>
      </c>
      <c r="O227" s="0" t="s">
        <v>1247</v>
      </c>
      <c r="P227" s="0" t="s">
        <v>1248</v>
      </c>
      <c r="R227" s="0" t="s">
        <v>279</v>
      </c>
      <c r="S227" s="0" t="s">
        <v>294</v>
      </c>
      <c r="T227" s="0" t="s">
        <v>280</v>
      </c>
      <c r="U227" s="0" t="s">
        <v>281</v>
      </c>
    </row>
    <row r="228" customFormat="false" ht="15" hidden="false" customHeight="false" outlineLevel="0" collapsed="false">
      <c r="A228" s="0" t="n">
        <v>12</v>
      </c>
      <c r="B228" s="0" t="s">
        <v>46</v>
      </c>
      <c r="C228" s="0" t="s">
        <v>270</v>
      </c>
      <c r="D228" s="0" t="s">
        <v>1249</v>
      </c>
      <c r="E228" s="0" t="n">
        <v>2025</v>
      </c>
      <c r="H228" s="0" t="n">
        <v>6</v>
      </c>
      <c r="I228" s="0" t="n">
        <v>6919</v>
      </c>
      <c r="J228" s="0" t="s">
        <v>272</v>
      </c>
      <c r="K228" s="0" t="s">
        <v>1220</v>
      </c>
      <c r="L228" s="0" t="s">
        <v>297</v>
      </c>
      <c r="M228" s="0" t="s">
        <v>1250</v>
      </c>
      <c r="N228" s="0" t="s">
        <v>1251</v>
      </c>
      <c r="O228" s="0" t="s">
        <v>1252</v>
      </c>
      <c r="P228" s="0" t="s">
        <v>1253</v>
      </c>
      <c r="R228" s="0" t="s">
        <v>279</v>
      </c>
      <c r="S228" s="0" t="s">
        <v>294</v>
      </c>
      <c r="T228" s="0" t="s">
        <v>280</v>
      </c>
      <c r="U228" s="0" t="s">
        <v>281</v>
      </c>
    </row>
    <row r="229" customFormat="false" ht="15" hidden="false" customHeight="false" outlineLevel="0" collapsed="false">
      <c r="A229" s="0" t="n">
        <v>12</v>
      </c>
      <c r="B229" s="0" t="s">
        <v>46</v>
      </c>
      <c r="C229" s="0" t="s">
        <v>270</v>
      </c>
      <c r="D229" s="0" t="s">
        <v>1254</v>
      </c>
      <c r="E229" s="0" t="n">
        <v>2025</v>
      </c>
      <c r="H229" s="0" t="n">
        <v>7</v>
      </c>
      <c r="I229" s="0" t="n">
        <v>11994</v>
      </c>
      <c r="J229" s="0" t="s">
        <v>272</v>
      </c>
      <c r="K229" s="0" t="s">
        <v>1220</v>
      </c>
      <c r="L229" s="0" t="s">
        <v>297</v>
      </c>
      <c r="M229" s="0" t="s">
        <v>1255</v>
      </c>
      <c r="N229" s="0" t="s">
        <v>1256</v>
      </c>
      <c r="O229" s="0" t="s">
        <v>1257</v>
      </c>
      <c r="P229" s="0" t="s">
        <v>1258</v>
      </c>
      <c r="R229" s="0" t="s">
        <v>279</v>
      </c>
      <c r="S229" s="0" t="s">
        <v>272</v>
      </c>
      <c r="T229" s="0" t="s">
        <v>280</v>
      </c>
      <c r="U229" s="0" t="s">
        <v>281</v>
      </c>
    </row>
    <row r="230" customFormat="false" ht="15" hidden="false" customHeight="false" outlineLevel="0" collapsed="false">
      <c r="A230" s="0" t="n">
        <v>12</v>
      </c>
      <c r="B230" s="0" t="s">
        <v>46</v>
      </c>
      <c r="C230" s="0" t="s">
        <v>270</v>
      </c>
      <c r="D230" s="0" t="s">
        <v>1259</v>
      </c>
      <c r="E230" s="0" t="n">
        <v>2023</v>
      </c>
      <c r="H230" s="0" t="n">
        <v>5</v>
      </c>
      <c r="I230" s="0" t="n">
        <v>331</v>
      </c>
      <c r="J230" s="0" t="s">
        <v>272</v>
      </c>
      <c r="K230" s="0" t="s">
        <v>1220</v>
      </c>
      <c r="L230" s="0" t="s">
        <v>297</v>
      </c>
      <c r="M230" s="0" t="s">
        <v>1260</v>
      </c>
      <c r="N230" s="0" t="s">
        <v>1260</v>
      </c>
      <c r="O230" s="0" t="s">
        <v>1261</v>
      </c>
      <c r="P230" s="0" t="s">
        <v>1262</v>
      </c>
      <c r="R230" s="0" t="s">
        <v>288</v>
      </c>
      <c r="S230" s="0" t="s">
        <v>294</v>
      </c>
      <c r="T230" s="0" t="s">
        <v>280</v>
      </c>
      <c r="U230" s="0" t="s">
        <v>281</v>
      </c>
    </row>
    <row r="231" customFormat="false" ht="15" hidden="false" customHeight="false" outlineLevel="0" collapsed="false">
      <c r="A231" s="0" t="n">
        <v>12</v>
      </c>
      <c r="B231" s="0" t="s">
        <v>46</v>
      </c>
      <c r="C231" s="0" t="s">
        <v>270</v>
      </c>
      <c r="D231" s="0" t="s">
        <v>1263</v>
      </c>
      <c r="E231" s="0" t="n">
        <v>2023</v>
      </c>
      <c r="H231" s="0" t="n">
        <v>10</v>
      </c>
      <c r="I231" s="0" t="n">
        <v>5733</v>
      </c>
      <c r="J231" s="0" t="s">
        <v>272</v>
      </c>
      <c r="K231" s="0" t="s">
        <v>1220</v>
      </c>
      <c r="L231" s="0" t="s">
        <v>297</v>
      </c>
      <c r="M231" s="0" t="s">
        <v>1264</v>
      </c>
      <c r="N231" s="0" t="s">
        <v>1265</v>
      </c>
      <c r="O231" s="0" t="s">
        <v>1266</v>
      </c>
      <c r="P231" s="0" t="s">
        <v>1267</v>
      </c>
      <c r="R231" s="0" t="s">
        <v>288</v>
      </c>
      <c r="S231" s="0" t="s">
        <v>294</v>
      </c>
      <c r="T231" s="0" t="s">
        <v>280</v>
      </c>
      <c r="U231" s="0" t="s">
        <v>281</v>
      </c>
    </row>
    <row r="232" customFormat="false" ht="15" hidden="false" customHeight="false" outlineLevel="0" collapsed="false">
      <c r="A232" s="0" t="n">
        <v>12</v>
      </c>
      <c r="B232" s="0" t="s">
        <v>46</v>
      </c>
      <c r="C232" s="0" t="s">
        <v>270</v>
      </c>
      <c r="D232" s="0" t="s">
        <v>1268</v>
      </c>
      <c r="E232" s="0" t="n">
        <v>2018</v>
      </c>
      <c r="H232" s="0" t="n">
        <v>1</v>
      </c>
      <c r="I232" s="0" t="n">
        <v>127</v>
      </c>
      <c r="J232" s="0" t="s">
        <v>272</v>
      </c>
      <c r="K232" s="0" t="s">
        <v>1220</v>
      </c>
      <c r="L232" s="0" t="s">
        <v>297</v>
      </c>
      <c r="M232" s="0" t="s">
        <v>1269</v>
      </c>
      <c r="N232" s="0" t="s">
        <v>1270</v>
      </c>
      <c r="O232" s="0" t="s">
        <v>1271</v>
      </c>
      <c r="P232" s="0" t="s">
        <v>1272</v>
      </c>
      <c r="R232" s="0" t="s">
        <v>288</v>
      </c>
      <c r="S232" s="0" t="s">
        <v>294</v>
      </c>
      <c r="T232" s="0" t="s">
        <v>280</v>
      </c>
      <c r="U232" s="0" t="s">
        <v>281</v>
      </c>
    </row>
    <row r="233" customFormat="false" ht="15" hidden="false" customHeight="false" outlineLevel="0" collapsed="false">
      <c r="A233" s="0" t="n">
        <v>12</v>
      </c>
      <c r="B233" s="0" t="s">
        <v>46</v>
      </c>
      <c r="C233" s="0" t="s">
        <v>328</v>
      </c>
      <c r="D233" s="0" t="s">
        <v>1273</v>
      </c>
      <c r="E233" s="0" t="n">
        <v>2025</v>
      </c>
      <c r="H233" s="0" t="n">
        <v>2</v>
      </c>
      <c r="I233" s="0" t="n">
        <v>133</v>
      </c>
      <c r="J233" s="0" t="s">
        <v>272</v>
      </c>
      <c r="K233" s="0" t="s">
        <v>1220</v>
      </c>
      <c r="L233" s="0" t="s">
        <v>297</v>
      </c>
      <c r="M233" s="0" t="s">
        <v>1274</v>
      </c>
      <c r="N233" s="0" t="s">
        <v>1275</v>
      </c>
      <c r="O233" s="0" t="s">
        <v>1276</v>
      </c>
      <c r="P233" s="0" t="s">
        <v>1277</v>
      </c>
      <c r="R233" s="0" t="s">
        <v>279</v>
      </c>
      <c r="S233" s="0" t="s">
        <v>272</v>
      </c>
      <c r="T233" s="0" t="s">
        <v>280</v>
      </c>
      <c r="U233" s="0" t="s">
        <v>281</v>
      </c>
    </row>
    <row r="234" customFormat="false" ht="15" hidden="false" customHeight="false" outlineLevel="0" collapsed="false">
      <c r="A234" s="0" t="n">
        <v>12</v>
      </c>
      <c r="B234" s="0" t="s">
        <v>46</v>
      </c>
      <c r="C234" s="0" t="s">
        <v>328</v>
      </c>
      <c r="D234" s="0" t="s">
        <v>1278</v>
      </c>
      <c r="E234" s="0" t="n">
        <v>2024</v>
      </c>
      <c r="H234" s="0" t="n">
        <v>1</v>
      </c>
      <c r="I234" s="0" t="n">
        <v>1308</v>
      </c>
      <c r="J234" s="0" t="s">
        <v>272</v>
      </c>
      <c r="K234" s="0" t="s">
        <v>1220</v>
      </c>
      <c r="L234" s="0" t="s">
        <v>297</v>
      </c>
      <c r="M234" s="0" t="s">
        <v>1279</v>
      </c>
      <c r="N234" s="0" t="s">
        <v>1280</v>
      </c>
      <c r="O234" s="0" t="s">
        <v>1281</v>
      </c>
      <c r="P234" s="0" t="s">
        <v>1282</v>
      </c>
      <c r="R234" s="0" t="s">
        <v>288</v>
      </c>
      <c r="S234" s="0" t="s">
        <v>294</v>
      </c>
      <c r="T234" s="0" t="s">
        <v>280</v>
      </c>
      <c r="U234" s="0" t="s">
        <v>281</v>
      </c>
    </row>
    <row r="235" customFormat="false" ht="15" hidden="false" customHeight="false" outlineLevel="0" collapsed="false">
      <c r="A235" s="0" t="n">
        <v>12</v>
      </c>
      <c r="B235" s="0" t="s">
        <v>46</v>
      </c>
      <c r="C235" s="0" t="s">
        <v>328</v>
      </c>
      <c r="D235" s="0" t="s">
        <v>1283</v>
      </c>
      <c r="E235" s="0" t="n">
        <v>2018</v>
      </c>
      <c r="H235" s="0" t="n">
        <v>9</v>
      </c>
      <c r="I235" s="0" t="n">
        <v>590</v>
      </c>
      <c r="J235" s="0" t="s">
        <v>272</v>
      </c>
      <c r="K235" s="0" t="s">
        <v>1220</v>
      </c>
      <c r="L235" s="0" t="s">
        <v>297</v>
      </c>
      <c r="M235" s="0" t="s">
        <v>1284</v>
      </c>
      <c r="N235" s="0" t="s">
        <v>1285</v>
      </c>
      <c r="O235" s="0" t="s">
        <v>1286</v>
      </c>
      <c r="P235" s="0" t="s">
        <v>1287</v>
      </c>
      <c r="R235" s="0" t="s">
        <v>288</v>
      </c>
      <c r="S235" s="0" t="s">
        <v>294</v>
      </c>
      <c r="T235" s="0" t="s">
        <v>280</v>
      </c>
      <c r="U235" s="0" t="s">
        <v>281</v>
      </c>
    </row>
    <row r="236" customFormat="false" ht="15" hidden="false" customHeight="false" outlineLevel="0" collapsed="false">
      <c r="A236" s="0" t="n">
        <v>12</v>
      </c>
      <c r="B236" s="0" t="s">
        <v>46</v>
      </c>
      <c r="C236" s="0" t="s">
        <v>544</v>
      </c>
      <c r="D236" s="0" t="s">
        <v>1288</v>
      </c>
      <c r="E236" s="0" t="n">
        <v>2018</v>
      </c>
      <c r="H236" s="0" t="n">
        <v>24</v>
      </c>
      <c r="I236" s="0" t="n">
        <v>442</v>
      </c>
      <c r="J236" s="0" t="s">
        <v>272</v>
      </c>
      <c r="K236" s="0" t="s">
        <v>1220</v>
      </c>
      <c r="L236" s="0" t="s">
        <v>297</v>
      </c>
      <c r="M236" s="0" t="s">
        <v>1289</v>
      </c>
      <c r="N236" s="0" t="s">
        <v>1290</v>
      </c>
      <c r="O236" s="0" t="s">
        <v>1291</v>
      </c>
      <c r="P236" s="0" t="s">
        <v>1292</v>
      </c>
      <c r="R236" s="0" t="s">
        <v>288</v>
      </c>
      <c r="S236" s="0" t="s">
        <v>272</v>
      </c>
      <c r="T236" s="0" t="s">
        <v>280</v>
      </c>
      <c r="U236" s="0" t="s">
        <v>281</v>
      </c>
    </row>
    <row r="237" customFormat="false" ht="15" hidden="false" customHeight="false" outlineLevel="0" collapsed="false">
      <c r="A237" s="0" t="n">
        <v>12</v>
      </c>
      <c r="B237" s="0" t="s">
        <v>46</v>
      </c>
      <c r="C237" s="0" t="s">
        <v>491</v>
      </c>
      <c r="D237" s="0" t="s">
        <v>1293</v>
      </c>
      <c r="E237" s="0" t="n">
        <v>2024</v>
      </c>
      <c r="H237" s="0" t="n">
        <v>1</v>
      </c>
      <c r="I237" s="0" t="n">
        <v>2176</v>
      </c>
      <c r="J237" s="0" t="s">
        <v>272</v>
      </c>
      <c r="K237" s="0" t="s">
        <v>1220</v>
      </c>
      <c r="L237" s="0" t="s">
        <v>297</v>
      </c>
      <c r="M237" s="0" t="s">
        <v>1294</v>
      </c>
      <c r="N237" s="0" t="s">
        <v>1295</v>
      </c>
      <c r="O237" s="0" t="s">
        <v>1296</v>
      </c>
      <c r="P237" s="0" t="s">
        <v>1297</v>
      </c>
      <c r="R237" s="0" t="s">
        <v>288</v>
      </c>
      <c r="S237" s="0" t="s">
        <v>272</v>
      </c>
      <c r="T237" s="0" t="s">
        <v>280</v>
      </c>
      <c r="U237" s="0" t="s">
        <v>281</v>
      </c>
    </row>
    <row r="238" customFormat="false" ht="15" hidden="false" customHeight="false" outlineLevel="0" collapsed="false">
      <c r="A238" s="0" t="n">
        <v>12</v>
      </c>
      <c r="B238" s="0" t="s">
        <v>46</v>
      </c>
      <c r="C238" s="0" t="s">
        <v>282</v>
      </c>
      <c r="D238" s="0" t="s">
        <v>1298</v>
      </c>
      <c r="E238" s="0" t="n">
        <v>2025</v>
      </c>
      <c r="H238" s="0" t="n">
        <v>1</v>
      </c>
      <c r="I238" s="0" t="n">
        <v>1851</v>
      </c>
      <c r="J238" s="0" t="s">
        <v>272</v>
      </c>
      <c r="K238" s="0" t="s">
        <v>1220</v>
      </c>
      <c r="L238" s="0" t="s">
        <v>297</v>
      </c>
      <c r="M238" s="0" t="s">
        <v>1299</v>
      </c>
      <c r="N238" s="0" t="s">
        <v>1300</v>
      </c>
      <c r="O238" s="0" t="s">
        <v>1301</v>
      </c>
      <c r="P238" s="0" t="s">
        <v>1302</v>
      </c>
      <c r="R238" s="0" t="s">
        <v>279</v>
      </c>
      <c r="S238" s="0" t="s">
        <v>272</v>
      </c>
      <c r="T238" s="0" t="s">
        <v>280</v>
      </c>
      <c r="U238" s="0" t="s">
        <v>281</v>
      </c>
    </row>
    <row r="239" customFormat="false" ht="15" hidden="false" customHeight="false" outlineLevel="0" collapsed="false">
      <c r="A239" s="0" t="n">
        <v>12</v>
      </c>
      <c r="B239" s="0" t="s">
        <v>46</v>
      </c>
      <c r="C239" s="0" t="s">
        <v>508</v>
      </c>
      <c r="D239" s="0" t="s">
        <v>1303</v>
      </c>
      <c r="E239" s="0" t="n">
        <v>2025</v>
      </c>
      <c r="H239" s="0" t="n">
        <v>1</v>
      </c>
      <c r="I239" s="0" t="n">
        <v>4920</v>
      </c>
      <c r="J239" s="0" t="s">
        <v>294</v>
      </c>
      <c r="K239" s="0" t="s">
        <v>1220</v>
      </c>
      <c r="L239" s="0" t="s">
        <v>297</v>
      </c>
      <c r="M239" s="0" t="s">
        <v>1304</v>
      </c>
      <c r="N239" s="0" t="s">
        <v>1305</v>
      </c>
      <c r="O239" s="0" t="s">
        <v>1306</v>
      </c>
      <c r="P239" s="0" t="s">
        <v>1307</v>
      </c>
      <c r="R239" s="0" t="s">
        <v>279</v>
      </c>
      <c r="S239" s="0" t="s">
        <v>272</v>
      </c>
      <c r="T239" s="0" t="s">
        <v>280</v>
      </c>
      <c r="U239" s="0" t="s">
        <v>281</v>
      </c>
    </row>
    <row r="240" customFormat="false" ht="15" hidden="false" customHeight="false" outlineLevel="0" collapsed="false">
      <c r="A240" s="0" t="n">
        <v>12</v>
      </c>
      <c r="B240" s="0" t="s">
        <v>46</v>
      </c>
      <c r="C240" s="0" t="s">
        <v>514</v>
      </c>
      <c r="D240" s="0" t="s">
        <v>1308</v>
      </c>
      <c r="E240" s="0" t="n">
        <v>2018</v>
      </c>
      <c r="H240" s="0" t="n">
        <v>1</v>
      </c>
      <c r="I240" s="0" t="n">
        <v>290</v>
      </c>
      <c r="J240" s="0" t="s">
        <v>294</v>
      </c>
      <c r="K240" s="0" t="s">
        <v>1220</v>
      </c>
      <c r="L240" s="0" t="s">
        <v>297</v>
      </c>
      <c r="M240" s="0" t="s">
        <v>1309</v>
      </c>
      <c r="N240" s="0" t="s">
        <v>1309</v>
      </c>
      <c r="O240" s="0" t="s">
        <v>1310</v>
      </c>
      <c r="P240" s="0" t="s">
        <v>1311</v>
      </c>
      <c r="R240" s="0" t="s">
        <v>288</v>
      </c>
      <c r="S240" s="0" t="s">
        <v>272</v>
      </c>
      <c r="T240" s="0" t="s">
        <v>280</v>
      </c>
      <c r="U240" s="0" t="s">
        <v>281</v>
      </c>
    </row>
    <row r="241" customFormat="false" ht="15" hidden="false" customHeight="false" outlineLevel="0" collapsed="false">
      <c r="A241" s="0" t="n">
        <v>13</v>
      </c>
      <c r="B241" s="0" t="s">
        <v>48</v>
      </c>
      <c r="C241" s="0" t="s">
        <v>34</v>
      </c>
      <c r="D241" s="0" t="s">
        <v>1312</v>
      </c>
      <c r="E241" s="0" t="n">
        <v>2026</v>
      </c>
      <c r="H241" s="0" t="n">
        <v>15</v>
      </c>
      <c r="I241" s="0" t="n">
        <v>1339</v>
      </c>
      <c r="J241" s="0" t="s">
        <v>272</v>
      </c>
      <c r="K241" s="0" t="s">
        <v>1313</v>
      </c>
      <c r="L241" s="0" t="s">
        <v>297</v>
      </c>
      <c r="M241" s="0" t="s">
        <v>1314</v>
      </c>
      <c r="N241" s="0" t="s">
        <v>1314</v>
      </c>
      <c r="O241" s="0" t="s">
        <v>1315</v>
      </c>
      <c r="P241" s="0" t="s">
        <v>1316</v>
      </c>
      <c r="R241" s="0" t="s">
        <v>279</v>
      </c>
      <c r="S241" s="0" t="s">
        <v>272</v>
      </c>
      <c r="T241" s="0" t="s">
        <v>318</v>
      </c>
      <c r="U241" s="0" t="s">
        <v>281</v>
      </c>
      <c r="V241" s="0" t="s">
        <v>1317</v>
      </c>
    </row>
    <row r="242" customFormat="false" ht="15" hidden="false" customHeight="false" outlineLevel="0" collapsed="false">
      <c r="A242" s="0" t="n">
        <v>13</v>
      </c>
      <c r="B242" s="0" t="s">
        <v>48</v>
      </c>
      <c r="C242" s="0" t="s">
        <v>34</v>
      </c>
      <c r="D242" s="0" t="s">
        <v>1318</v>
      </c>
      <c r="E242" s="0" t="n">
        <v>2026</v>
      </c>
      <c r="H242" s="0" t="n">
        <v>10</v>
      </c>
      <c r="I242" s="0" t="n">
        <v>7191</v>
      </c>
      <c r="J242" s="0" t="s">
        <v>272</v>
      </c>
      <c r="K242" s="0" t="s">
        <v>1313</v>
      </c>
      <c r="L242" s="0" t="s">
        <v>297</v>
      </c>
      <c r="M242" s="0" t="s">
        <v>1319</v>
      </c>
      <c r="N242" s="0" t="s">
        <v>1319</v>
      </c>
      <c r="O242" s="0" t="s">
        <v>1320</v>
      </c>
      <c r="P242" s="0" t="s">
        <v>1321</v>
      </c>
      <c r="R242" s="0" t="s">
        <v>279</v>
      </c>
      <c r="S242" s="0" t="s">
        <v>294</v>
      </c>
      <c r="T242" s="0" t="s">
        <v>318</v>
      </c>
      <c r="U242" s="0" t="s">
        <v>281</v>
      </c>
      <c r="V242" s="0" t="s">
        <v>1317</v>
      </c>
    </row>
    <row r="243" customFormat="false" ht="15" hidden="false" customHeight="false" outlineLevel="0" collapsed="false">
      <c r="A243" s="0" t="n">
        <v>13</v>
      </c>
      <c r="B243" s="0" t="s">
        <v>48</v>
      </c>
      <c r="C243" s="0" t="s">
        <v>34</v>
      </c>
      <c r="D243" s="0" t="s">
        <v>1322</v>
      </c>
      <c r="E243" s="0" t="n">
        <v>2024</v>
      </c>
      <c r="H243" s="0" t="n">
        <v>45</v>
      </c>
      <c r="I243" s="0" t="n">
        <v>8966</v>
      </c>
      <c r="J243" s="0" t="s">
        <v>272</v>
      </c>
      <c r="K243" s="0" t="s">
        <v>1313</v>
      </c>
      <c r="L243" s="0" t="s">
        <v>297</v>
      </c>
      <c r="M243" s="0" t="s">
        <v>1323</v>
      </c>
      <c r="N243" s="0" t="s">
        <v>1323</v>
      </c>
      <c r="O243" s="0" t="s">
        <v>1324</v>
      </c>
      <c r="P243" s="0" t="s">
        <v>1325</v>
      </c>
      <c r="R243" s="0" t="s">
        <v>288</v>
      </c>
      <c r="S243" s="0" t="s">
        <v>294</v>
      </c>
      <c r="T243" s="0" t="s">
        <v>318</v>
      </c>
      <c r="U243" s="0" t="s">
        <v>281</v>
      </c>
      <c r="V243" s="0" t="s">
        <v>1317</v>
      </c>
    </row>
    <row r="244" customFormat="false" ht="15" hidden="false" customHeight="false" outlineLevel="0" collapsed="false">
      <c r="A244" s="0" t="n">
        <v>13</v>
      </c>
      <c r="B244" s="0" t="s">
        <v>48</v>
      </c>
      <c r="C244" s="0" t="s">
        <v>616</v>
      </c>
      <c r="D244" s="0" t="s">
        <v>1326</v>
      </c>
      <c r="E244" s="0" t="n">
        <v>2018</v>
      </c>
      <c r="H244" s="0" t="n">
        <v>18</v>
      </c>
      <c r="I244" s="0" t="n">
        <v>6884</v>
      </c>
      <c r="J244" s="0" t="s">
        <v>272</v>
      </c>
      <c r="K244" s="0" t="s">
        <v>1313</v>
      </c>
      <c r="L244" s="0" t="s">
        <v>297</v>
      </c>
      <c r="M244" s="0" t="s">
        <v>1327</v>
      </c>
      <c r="N244" s="0" t="s">
        <v>1327</v>
      </c>
      <c r="O244" s="0" t="s">
        <v>1328</v>
      </c>
      <c r="P244" s="0" t="s">
        <v>1329</v>
      </c>
      <c r="R244" s="0" t="s">
        <v>288</v>
      </c>
      <c r="S244" s="0" t="s">
        <v>272</v>
      </c>
      <c r="T244" s="0" t="s">
        <v>280</v>
      </c>
      <c r="U244" s="0" t="s">
        <v>281</v>
      </c>
    </row>
    <row r="245" customFormat="false" ht="15" hidden="false" customHeight="false" outlineLevel="0" collapsed="false">
      <c r="A245" s="0" t="n">
        <v>13</v>
      </c>
      <c r="B245" s="0" t="s">
        <v>48</v>
      </c>
      <c r="C245" s="0" t="s">
        <v>616</v>
      </c>
      <c r="D245" s="0" t="s">
        <v>1330</v>
      </c>
      <c r="E245" s="0" t="n">
        <v>2018</v>
      </c>
      <c r="H245" s="0" t="n">
        <v>13</v>
      </c>
      <c r="I245" s="0" t="n">
        <v>6647</v>
      </c>
      <c r="J245" s="0" t="s">
        <v>272</v>
      </c>
      <c r="K245" s="0" t="s">
        <v>1313</v>
      </c>
      <c r="L245" s="0" t="s">
        <v>297</v>
      </c>
      <c r="M245" s="0" t="s">
        <v>1331</v>
      </c>
      <c r="N245" s="0" t="s">
        <v>1331</v>
      </c>
      <c r="O245" s="0" t="s">
        <v>1332</v>
      </c>
      <c r="P245" s="0" t="s">
        <v>1333</v>
      </c>
      <c r="R245" s="0" t="s">
        <v>288</v>
      </c>
      <c r="S245" s="0" t="s">
        <v>294</v>
      </c>
      <c r="T245" s="0" t="s">
        <v>280</v>
      </c>
      <c r="U245" s="0" t="s">
        <v>281</v>
      </c>
    </row>
    <row r="246" customFormat="false" ht="15" hidden="false" customHeight="false" outlineLevel="0" collapsed="false">
      <c r="A246" s="0" t="n">
        <v>13</v>
      </c>
      <c r="B246" s="0" t="s">
        <v>48</v>
      </c>
      <c r="C246" s="0" t="s">
        <v>616</v>
      </c>
      <c r="D246" s="0" t="s">
        <v>1334</v>
      </c>
      <c r="E246" s="0" t="n">
        <v>2017</v>
      </c>
      <c r="H246" s="0" t="n">
        <v>17</v>
      </c>
      <c r="I246" s="0" t="n">
        <v>3747</v>
      </c>
      <c r="J246" s="0" t="s">
        <v>272</v>
      </c>
      <c r="K246" s="0" t="s">
        <v>1313</v>
      </c>
      <c r="L246" s="0" t="s">
        <v>297</v>
      </c>
      <c r="M246" s="0" t="s">
        <v>1335</v>
      </c>
      <c r="N246" s="0" t="s">
        <v>1335</v>
      </c>
      <c r="O246" s="0" t="s">
        <v>1336</v>
      </c>
      <c r="P246" s="0" t="s">
        <v>1337</v>
      </c>
      <c r="R246" s="0" t="s">
        <v>288</v>
      </c>
      <c r="S246" s="0" t="s">
        <v>294</v>
      </c>
      <c r="T246" s="0" t="s">
        <v>318</v>
      </c>
      <c r="U246" s="0" t="s">
        <v>281</v>
      </c>
      <c r="V246" s="0" t="s">
        <v>1317</v>
      </c>
    </row>
    <row r="247" customFormat="false" ht="15" hidden="false" customHeight="false" outlineLevel="0" collapsed="false">
      <c r="A247" s="0" t="n">
        <v>13</v>
      </c>
      <c r="B247" s="0" t="s">
        <v>48</v>
      </c>
      <c r="C247" s="0" t="s">
        <v>270</v>
      </c>
      <c r="D247" s="0" t="s">
        <v>1338</v>
      </c>
      <c r="E247" s="0" t="n">
        <v>2018</v>
      </c>
      <c r="H247" s="0" t="n">
        <v>3</v>
      </c>
      <c r="I247" s="0" t="n">
        <v>1419</v>
      </c>
      <c r="J247" s="0" t="s">
        <v>272</v>
      </c>
      <c r="K247" s="0" t="s">
        <v>1313</v>
      </c>
      <c r="L247" s="0" t="s">
        <v>297</v>
      </c>
      <c r="M247" s="0" t="s">
        <v>1339</v>
      </c>
      <c r="N247" s="0" t="s">
        <v>1339</v>
      </c>
      <c r="O247" s="0" t="s">
        <v>1340</v>
      </c>
      <c r="P247" s="0" t="s">
        <v>1341</v>
      </c>
      <c r="R247" s="0" t="s">
        <v>288</v>
      </c>
      <c r="S247" s="0" t="s">
        <v>272</v>
      </c>
      <c r="T247" s="0" t="s">
        <v>318</v>
      </c>
      <c r="U247" s="0" t="s">
        <v>281</v>
      </c>
      <c r="V247" s="0" t="s">
        <v>1317</v>
      </c>
    </row>
    <row r="248" customFormat="false" ht="15" hidden="false" customHeight="false" outlineLevel="0" collapsed="false">
      <c r="A248" s="0" t="n">
        <v>13</v>
      </c>
      <c r="B248" s="0" t="s">
        <v>48</v>
      </c>
      <c r="C248" s="0" t="s">
        <v>270</v>
      </c>
      <c r="D248" s="0" t="s">
        <v>1342</v>
      </c>
      <c r="E248" s="0" t="n">
        <v>2017</v>
      </c>
      <c r="H248" s="0" t="n">
        <v>3</v>
      </c>
      <c r="I248" s="0" t="n">
        <v>254</v>
      </c>
      <c r="J248" s="0" t="s">
        <v>272</v>
      </c>
      <c r="K248" s="0" t="s">
        <v>1313</v>
      </c>
      <c r="L248" s="0" t="s">
        <v>297</v>
      </c>
      <c r="M248" s="0" t="s">
        <v>1343</v>
      </c>
      <c r="N248" s="0" t="s">
        <v>1344</v>
      </c>
      <c r="O248" s="0" t="s">
        <v>1345</v>
      </c>
      <c r="P248" s="0" t="s">
        <v>1346</v>
      </c>
      <c r="R248" s="0" t="s">
        <v>288</v>
      </c>
      <c r="S248" s="0" t="s">
        <v>294</v>
      </c>
      <c r="T248" s="0" t="s">
        <v>318</v>
      </c>
      <c r="U248" s="0" t="s">
        <v>281</v>
      </c>
      <c r="V248" s="0" t="s">
        <v>1317</v>
      </c>
    </row>
    <row r="249" customFormat="false" ht="15" hidden="false" customHeight="false" outlineLevel="0" collapsed="false">
      <c r="A249" s="0" t="n">
        <v>13</v>
      </c>
      <c r="B249" s="0" t="s">
        <v>48</v>
      </c>
      <c r="C249" s="0" t="s">
        <v>544</v>
      </c>
      <c r="D249" s="0" t="s">
        <v>1347</v>
      </c>
      <c r="E249" s="0" t="n">
        <v>2020</v>
      </c>
      <c r="H249" s="0" t="n">
        <v>13</v>
      </c>
      <c r="I249" s="0" t="n">
        <v>6949</v>
      </c>
      <c r="J249" s="0" t="s">
        <v>272</v>
      </c>
      <c r="K249" s="0" t="s">
        <v>1313</v>
      </c>
      <c r="L249" s="0" t="s">
        <v>297</v>
      </c>
      <c r="M249" s="0" t="s">
        <v>1348</v>
      </c>
      <c r="N249" s="0" t="s">
        <v>1348</v>
      </c>
      <c r="O249" s="0" t="s">
        <v>1349</v>
      </c>
      <c r="P249" s="0" t="s">
        <v>1350</v>
      </c>
      <c r="R249" s="0" t="s">
        <v>288</v>
      </c>
      <c r="S249" s="0" t="s">
        <v>272</v>
      </c>
      <c r="T249" s="0" t="s">
        <v>318</v>
      </c>
      <c r="U249" s="0" t="s">
        <v>281</v>
      </c>
      <c r="V249" s="0" t="s">
        <v>1317</v>
      </c>
    </row>
    <row r="250" customFormat="false" ht="15" hidden="false" customHeight="false" outlineLevel="0" collapsed="false">
      <c r="A250" s="0" t="n">
        <v>13</v>
      </c>
      <c r="B250" s="0" t="s">
        <v>48</v>
      </c>
      <c r="C250" s="0" t="s">
        <v>544</v>
      </c>
      <c r="D250" s="0" t="s">
        <v>1351</v>
      </c>
      <c r="E250" s="0" t="n">
        <v>2015</v>
      </c>
      <c r="H250" s="0" t="n">
        <v>2</v>
      </c>
      <c r="I250" s="0" t="n">
        <v>1004</v>
      </c>
      <c r="J250" s="0" t="s">
        <v>272</v>
      </c>
      <c r="K250" s="0" t="s">
        <v>1313</v>
      </c>
      <c r="L250" s="0" t="s">
        <v>297</v>
      </c>
      <c r="M250" s="0" t="s">
        <v>1352</v>
      </c>
      <c r="N250" s="0" t="s">
        <v>1353</v>
      </c>
      <c r="O250" s="0" t="s">
        <v>1354</v>
      </c>
      <c r="P250" s="0" t="s">
        <v>1355</v>
      </c>
      <c r="R250" s="0" t="s">
        <v>288</v>
      </c>
      <c r="S250" s="0" t="s">
        <v>294</v>
      </c>
      <c r="T250" s="0" t="s">
        <v>318</v>
      </c>
      <c r="U250" s="0" t="s">
        <v>281</v>
      </c>
      <c r="V250" s="0" t="s">
        <v>1317</v>
      </c>
    </row>
    <row r="251" customFormat="false" ht="15" hidden="false" customHeight="false" outlineLevel="0" collapsed="false">
      <c r="A251" s="0" t="n">
        <v>13</v>
      </c>
      <c r="B251" s="0" t="s">
        <v>48</v>
      </c>
      <c r="C251" s="0" t="s">
        <v>282</v>
      </c>
      <c r="D251" s="0" t="s">
        <v>1356</v>
      </c>
      <c r="E251" s="0" t="n">
        <v>2019</v>
      </c>
      <c r="H251" s="0" t="n">
        <v>5</v>
      </c>
      <c r="I251" s="0" t="n">
        <v>2175</v>
      </c>
      <c r="J251" s="0" t="s">
        <v>294</v>
      </c>
      <c r="K251" s="0" t="s">
        <v>1313</v>
      </c>
      <c r="L251" s="0" t="s">
        <v>297</v>
      </c>
      <c r="M251" s="0" t="s">
        <v>1357</v>
      </c>
      <c r="N251" s="0" t="s">
        <v>1357</v>
      </c>
      <c r="O251" s="0" t="s">
        <v>1358</v>
      </c>
      <c r="P251" s="0" t="s">
        <v>1359</v>
      </c>
      <c r="R251" s="0" t="s">
        <v>288</v>
      </c>
      <c r="S251" s="0" t="s">
        <v>272</v>
      </c>
      <c r="T251" s="0" t="s">
        <v>318</v>
      </c>
      <c r="U251" s="0" t="s">
        <v>281</v>
      </c>
      <c r="V251" s="0" t="s">
        <v>1317</v>
      </c>
    </row>
    <row r="252" customFormat="false" ht="15" hidden="false" customHeight="false" outlineLevel="0" collapsed="false">
      <c r="A252" s="0" t="n">
        <v>13</v>
      </c>
      <c r="B252" s="0" t="s">
        <v>48</v>
      </c>
      <c r="C252" s="0" t="s">
        <v>514</v>
      </c>
      <c r="D252" s="0" t="s">
        <v>1360</v>
      </c>
      <c r="E252" s="0" t="n">
        <v>2021</v>
      </c>
      <c r="H252" s="0" t="n">
        <v>3</v>
      </c>
      <c r="I252" s="0" t="n">
        <v>657</v>
      </c>
      <c r="J252" s="0" t="s">
        <v>294</v>
      </c>
      <c r="K252" s="0" t="s">
        <v>1313</v>
      </c>
      <c r="L252" s="0" t="s">
        <v>297</v>
      </c>
      <c r="M252" s="0" t="s">
        <v>1361</v>
      </c>
      <c r="N252" s="0" t="s">
        <v>1361</v>
      </c>
      <c r="O252" s="0" t="s">
        <v>1362</v>
      </c>
      <c r="P252" s="0" t="s">
        <v>1363</v>
      </c>
      <c r="R252" s="0" t="s">
        <v>288</v>
      </c>
      <c r="S252" s="0" t="s">
        <v>272</v>
      </c>
      <c r="T252" s="0" t="s">
        <v>318</v>
      </c>
      <c r="U252" s="0" t="s">
        <v>281</v>
      </c>
      <c r="V252" s="0" t="s">
        <v>1317</v>
      </c>
    </row>
    <row r="253" customFormat="false" ht="15" hidden="false" customHeight="false" outlineLevel="0" collapsed="false">
      <c r="A253" s="0" t="n">
        <v>13</v>
      </c>
      <c r="B253" s="0" t="s">
        <v>48</v>
      </c>
      <c r="C253" s="0" t="s">
        <v>514</v>
      </c>
      <c r="D253" s="0" t="s">
        <v>1364</v>
      </c>
      <c r="E253" s="0" t="n">
        <v>2020</v>
      </c>
      <c r="H253" s="0" t="n">
        <v>13</v>
      </c>
      <c r="I253" s="0" t="n">
        <v>6447</v>
      </c>
      <c r="J253" s="0" t="s">
        <v>272</v>
      </c>
      <c r="K253" s="0" t="s">
        <v>1313</v>
      </c>
      <c r="L253" s="0" t="s">
        <v>297</v>
      </c>
      <c r="M253" s="0" t="s">
        <v>1365</v>
      </c>
      <c r="N253" s="0" t="s">
        <v>1365</v>
      </c>
      <c r="O253" s="0" t="s">
        <v>1366</v>
      </c>
      <c r="P253" s="0" t="s">
        <v>1367</v>
      </c>
      <c r="R253" s="0" t="s">
        <v>288</v>
      </c>
      <c r="S253" s="0" t="s">
        <v>294</v>
      </c>
      <c r="T253" s="0" t="s">
        <v>318</v>
      </c>
      <c r="U253" s="0" t="s">
        <v>281</v>
      </c>
      <c r="V253" s="0" t="s">
        <v>1317</v>
      </c>
    </row>
    <row r="254" customFormat="false" ht="15" hidden="false" customHeight="false" outlineLevel="0" collapsed="false">
      <c r="A254" s="0" t="n">
        <v>13</v>
      </c>
      <c r="B254" s="0" t="s">
        <v>48</v>
      </c>
      <c r="C254" s="0" t="s">
        <v>514</v>
      </c>
      <c r="D254" s="0" t="s">
        <v>1368</v>
      </c>
      <c r="E254" s="0" t="n">
        <v>2020</v>
      </c>
      <c r="H254" s="0" t="n">
        <v>13</v>
      </c>
      <c r="I254" s="0" t="n">
        <v>7126</v>
      </c>
      <c r="J254" s="0" t="s">
        <v>272</v>
      </c>
      <c r="K254" s="0" t="s">
        <v>1313</v>
      </c>
      <c r="L254" s="0" t="s">
        <v>297</v>
      </c>
      <c r="M254" s="0" t="s">
        <v>1369</v>
      </c>
      <c r="N254" s="0" t="s">
        <v>1369</v>
      </c>
      <c r="O254" s="0" t="s">
        <v>1370</v>
      </c>
      <c r="P254" s="0" t="s">
        <v>1371</v>
      </c>
      <c r="R254" s="0" t="s">
        <v>288</v>
      </c>
      <c r="S254" s="0" t="s">
        <v>294</v>
      </c>
      <c r="T254" s="0" t="s">
        <v>318</v>
      </c>
      <c r="U254" s="0" t="s">
        <v>281</v>
      </c>
      <c r="V254" s="0" t="s">
        <v>1317</v>
      </c>
    </row>
    <row r="255" customFormat="false" ht="15" hidden="false" customHeight="false" outlineLevel="0" collapsed="false">
      <c r="A255" s="0" t="n">
        <v>13</v>
      </c>
      <c r="B255" s="0" t="s">
        <v>48</v>
      </c>
      <c r="C255" s="0" t="s">
        <v>514</v>
      </c>
      <c r="D255" s="0" t="s">
        <v>1372</v>
      </c>
      <c r="E255" s="0" t="n">
        <v>2019</v>
      </c>
      <c r="H255" s="0" t="n">
        <v>13</v>
      </c>
      <c r="I255" s="0" t="n">
        <v>6137</v>
      </c>
      <c r="J255" s="0" t="s">
        <v>272</v>
      </c>
      <c r="K255" s="0" t="s">
        <v>1313</v>
      </c>
      <c r="L255" s="0" t="s">
        <v>297</v>
      </c>
      <c r="M255" s="0" t="s">
        <v>1373</v>
      </c>
      <c r="N255" s="0" t="s">
        <v>1373</v>
      </c>
      <c r="O255" s="0" t="s">
        <v>1374</v>
      </c>
      <c r="P255" s="0" t="s">
        <v>1375</v>
      </c>
      <c r="R255" s="0" t="s">
        <v>288</v>
      </c>
      <c r="S255" s="0" t="s">
        <v>294</v>
      </c>
      <c r="T255" s="0" t="s">
        <v>280</v>
      </c>
      <c r="U255" s="0" t="s">
        <v>281</v>
      </c>
    </row>
    <row r="256" customFormat="false" ht="15" hidden="false" customHeight="false" outlineLevel="0" collapsed="false">
      <c r="A256" s="0" t="n">
        <v>13</v>
      </c>
      <c r="B256" s="0" t="s">
        <v>48</v>
      </c>
      <c r="C256" s="0" t="s">
        <v>514</v>
      </c>
      <c r="D256" s="0" t="s">
        <v>1376</v>
      </c>
      <c r="E256" s="0" t="n">
        <v>2019</v>
      </c>
      <c r="H256" s="0" t="n">
        <v>2</v>
      </c>
      <c r="I256" s="0" t="n">
        <v>1744</v>
      </c>
      <c r="J256" s="0" t="s">
        <v>272</v>
      </c>
      <c r="K256" s="0" t="s">
        <v>1313</v>
      </c>
      <c r="L256" s="0" t="s">
        <v>297</v>
      </c>
      <c r="M256" s="0" t="s">
        <v>1377</v>
      </c>
      <c r="N256" s="0" t="s">
        <v>1377</v>
      </c>
      <c r="O256" s="0" t="s">
        <v>1378</v>
      </c>
      <c r="P256" s="0" t="s">
        <v>1379</v>
      </c>
      <c r="R256" s="0" t="s">
        <v>288</v>
      </c>
      <c r="S256" s="0" t="s">
        <v>294</v>
      </c>
      <c r="T256" s="0" t="s">
        <v>318</v>
      </c>
      <c r="U256" s="0" t="s">
        <v>281</v>
      </c>
      <c r="V256" s="0" t="s">
        <v>1317</v>
      </c>
    </row>
    <row r="257" customFormat="false" ht="15" hidden="false" customHeight="false" outlineLevel="0" collapsed="false">
      <c r="A257" s="0" t="n">
        <v>13</v>
      </c>
      <c r="B257" s="0" t="s">
        <v>48</v>
      </c>
      <c r="C257" s="0" t="s">
        <v>514</v>
      </c>
      <c r="D257" s="0" t="s">
        <v>1380</v>
      </c>
      <c r="E257" s="0" t="n">
        <v>2019</v>
      </c>
      <c r="H257" s="0" t="n">
        <v>3</v>
      </c>
      <c r="I257" s="0" t="n">
        <v>2545</v>
      </c>
      <c r="J257" s="0" t="s">
        <v>272</v>
      </c>
      <c r="K257" s="0" t="s">
        <v>1313</v>
      </c>
      <c r="L257" s="0" t="s">
        <v>297</v>
      </c>
      <c r="M257" s="0" t="s">
        <v>1381</v>
      </c>
      <c r="N257" s="0" t="s">
        <v>1381</v>
      </c>
      <c r="O257" s="0" t="s">
        <v>1382</v>
      </c>
      <c r="P257" s="0" t="s">
        <v>1383</v>
      </c>
      <c r="R257" s="0" t="s">
        <v>288</v>
      </c>
      <c r="S257" s="0" t="s">
        <v>294</v>
      </c>
      <c r="T257" s="0" t="s">
        <v>318</v>
      </c>
      <c r="U257" s="0" t="s">
        <v>281</v>
      </c>
      <c r="V257" s="0" t="s">
        <v>1317</v>
      </c>
    </row>
    <row r="258" customFormat="false" ht="15" hidden="false" customHeight="false" outlineLevel="0" collapsed="false">
      <c r="A258" s="0" t="n">
        <v>13</v>
      </c>
      <c r="B258" s="0" t="s">
        <v>48</v>
      </c>
      <c r="C258" s="0" t="s">
        <v>514</v>
      </c>
      <c r="D258" s="0" t="s">
        <v>1384</v>
      </c>
      <c r="E258" s="0" t="n">
        <v>2018</v>
      </c>
      <c r="H258" s="0" t="n">
        <v>1</v>
      </c>
      <c r="I258" s="0" t="n">
        <v>579</v>
      </c>
      <c r="J258" s="0" t="s">
        <v>294</v>
      </c>
      <c r="K258" s="0" t="s">
        <v>1313</v>
      </c>
      <c r="L258" s="0" t="s">
        <v>297</v>
      </c>
      <c r="M258" s="0" t="s">
        <v>1385</v>
      </c>
      <c r="N258" s="0" t="s">
        <v>1385</v>
      </c>
      <c r="O258" s="0" t="s">
        <v>1386</v>
      </c>
      <c r="P258" s="0" t="s">
        <v>1387</v>
      </c>
      <c r="R258" s="0" t="s">
        <v>288</v>
      </c>
      <c r="S258" s="0" t="s">
        <v>294</v>
      </c>
      <c r="T258" s="0" t="s">
        <v>318</v>
      </c>
      <c r="U258" s="0" t="s">
        <v>281</v>
      </c>
      <c r="V258" s="0" t="s">
        <v>1317</v>
      </c>
    </row>
    <row r="259" customFormat="false" ht="15" hidden="false" customHeight="false" outlineLevel="0" collapsed="false">
      <c r="A259" s="0" t="n">
        <v>13</v>
      </c>
      <c r="B259" s="0" t="s">
        <v>48</v>
      </c>
      <c r="C259" s="0" t="s">
        <v>514</v>
      </c>
      <c r="D259" s="0" t="s">
        <v>1388</v>
      </c>
      <c r="E259" s="0" t="n">
        <v>2018</v>
      </c>
      <c r="H259" s="0" t="n">
        <v>2</v>
      </c>
      <c r="I259" s="0" t="n">
        <v>4211</v>
      </c>
      <c r="J259" s="0" t="s">
        <v>294</v>
      </c>
      <c r="K259" s="0" t="s">
        <v>1313</v>
      </c>
      <c r="L259" s="0" t="s">
        <v>297</v>
      </c>
      <c r="M259" s="0" t="s">
        <v>1389</v>
      </c>
      <c r="N259" s="0" t="s">
        <v>1390</v>
      </c>
      <c r="O259" s="0" t="s">
        <v>1391</v>
      </c>
      <c r="P259" s="0" t="s">
        <v>1392</v>
      </c>
      <c r="R259" s="0" t="s">
        <v>288</v>
      </c>
      <c r="S259" s="0" t="s">
        <v>294</v>
      </c>
      <c r="T259" s="0" t="s">
        <v>318</v>
      </c>
      <c r="U259" s="0" t="s">
        <v>281</v>
      </c>
      <c r="V259" s="0" t="s">
        <v>1317</v>
      </c>
    </row>
    <row r="260" customFormat="false" ht="15" hidden="false" customHeight="false" outlineLevel="0" collapsed="false">
      <c r="A260" s="0" t="n">
        <v>13</v>
      </c>
      <c r="B260" s="0" t="s">
        <v>48</v>
      </c>
      <c r="C260" s="0" t="s">
        <v>514</v>
      </c>
      <c r="D260" s="0" t="s">
        <v>1393</v>
      </c>
      <c r="E260" s="0" t="n">
        <v>2018</v>
      </c>
      <c r="H260" s="0" t="n">
        <v>3</v>
      </c>
      <c r="I260" s="0" t="n">
        <v>3471</v>
      </c>
      <c r="J260" s="0" t="s">
        <v>294</v>
      </c>
      <c r="K260" s="0" t="s">
        <v>1313</v>
      </c>
      <c r="L260" s="0" t="s">
        <v>297</v>
      </c>
      <c r="M260" s="0" t="s">
        <v>1394</v>
      </c>
      <c r="N260" s="0" t="s">
        <v>1395</v>
      </c>
      <c r="O260" s="0" t="s">
        <v>1396</v>
      </c>
      <c r="P260" s="0" t="s">
        <v>1397</v>
      </c>
      <c r="R260" s="0" t="s">
        <v>288</v>
      </c>
      <c r="S260" s="0" t="s">
        <v>294</v>
      </c>
      <c r="T260" s="0" t="s">
        <v>318</v>
      </c>
      <c r="U260" s="0" t="s">
        <v>281</v>
      </c>
      <c r="V260" s="0" t="s">
        <v>1317</v>
      </c>
    </row>
    <row r="261" customFormat="false" ht="15" hidden="false" customHeight="false" outlineLevel="0" collapsed="false">
      <c r="A261" s="0" t="n">
        <v>13</v>
      </c>
      <c r="B261" s="0" t="s">
        <v>48</v>
      </c>
      <c r="C261" s="0" t="s">
        <v>514</v>
      </c>
      <c r="D261" s="0" t="s">
        <v>1398</v>
      </c>
      <c r="E261" s="0" t="n">
        <v>2017</v>
      </c>
      <c r="H261" s="0" t="n">
        <v>2</v>
      </c>
      <c r="I261" s="0" t="n">
        <v>878</v>
      </c>
      <c r="J261" s="0" t="s">
        <v>294</v>
      </c>
      <c r="K261" s="0" t="s">
        <v>1313</v>
      </c>
      <c r="L261" s="0" t="s">
        <v>297</v>
      </c>
      <c r="M261" s="0" t="s">
        <v>1399</v>
      </c>
      <c r="N261" s="0" t="s">
        <v>1399</v>
      </c>
      <c r="O261" s="0" t="s">
        <v>1400</v>
      </c>
      <c r="P261" s="0" t="s">
        <v>1401</v>
      </c>
      <c r="R261" s="0" t="s">
        <v>288</v>
      </c>
      <c r="S261" s="0" t="s">
        <v>294</v>
      </c>
      <c r="T261" s="0" t="s">
        <v>318</v>
      </c>
      <c r="U261" s="0" t="s">
        <v>281</v>
      </c>
      <c r="V261" s="0" t="s">
        <v>1317</v>
      </c>
    </row>
    <row r="262" customFormat="false" ht="15" hidden="false" customHeight="false" outlineLevel="0" collapsed="false">
      <c r="A262" s="0" t="n">
        <v>13</v>
      </c>
      <c r="B262" s="0" t="s">
        <v>48</v>
      </c>
      <c r="C262" s="0" t="s">
        <v>514</v>
      </c>
      <c r="D262" s="0" t="s">
        <v>1402</v>
      </c>
      <c r="E262" s="0" t="n">
        <v>2017</v>
      </c>
      <c r="H262" s="0" t="n">
        <v>4</v>
      </c>
      <c r="I262" s="0" t="n">
        <v>5939</v>
      </c>
      <c r="J262" s="0" t="s">
        <v>294</v>
      </c>
      <c r="K262" s="0" t="s">
        <v>1313</v>
      </c>
      <c r="L262" s="0" t="s">
        <v>297</v>
      </c>
      <c r="M262" s="0" t="s">
        <v>1403</v>
      </c>
      <c r="N262" s="0" t="s">
        <v>1404</v>
      </c>
      <c r="O262" s="0" t="s">
        <v>1405</v>
      </c>
      <c r="P262" s="0" t="s">
        <v>1406</v>
      </c>
      <c r="R262" s="0" t="s">
        <v>288</v>
      </c>
      <c r="S262" s="0" t="s">
        <v>294</v>
      </c>
      <c r="T262" s="0" t="s">
        <v>318</v>
      </c>
      <c r="U262" s="0" t="s">
        <v>281</v>
      </c>
      <c r="V262" s="0" t="s">
        <v>1317</v>
      </c>
    </row>
    <row r="263" customFormat="false" ht="15" hidden="false" customHeight="false" outlineLevel="0" collapsed="false">
      <c r="A263" s="0" t="n">
        <v>13</v>
      </c>
      <c r="B263" s="0" t="s">
        <v>48</v>
      </c>
      <c r="C263" s="0" t="s">
        <v>514</v>
      </c>
      <c r="D263" s="0" t="s">
        <v>1407</v>
      </c>
      <c r="E263" s="0" t="n">
        <v>2017</v>
      </c>
      <c r="H263" s="0" t="n">
        <v>4</v>
      </c>
      <c r="I263" s="0" t="n">
        <v>2266</v>
      </c>
      <c r="J263" s="0" t="s">
        <v>294</v>
      </c>
      <c r="K263" s="0" t="s">
        <v>1313</v>
      </c>
      <c r="L263" s="0" t="s">
        <v>297</v>
      </c>
      <c r="M263" s="0" t="s">
        <v>1408</v>
      </c>
      <c r="N263" s="0" t="s">
        <v>1409</v>
      </c>
      <c r="O263" s="0" t="s">
        <v>1410</v>
      </c>
      <c r="P263" s="0" t="s">
        <v>1411</v>
      </c>
      <c r="R263" s="0" t="s">
        <v>288</v>
      </c>
      <c r="S263" s="0" t="s">
        <v>294</v>
      </c>
      <c r="T263" s="0" t="s">
        <v>318</v>
      </c>
      <c r="U263" s="0" t="s">
        <v>281</v>
      </c>
      <c r="V263" s="0" t="s">
        <v>1317</v>
      </c>
    </row>
    <row r="264" customFormat="false" ht="15" hidden="false" customHeight="false" outlineLevel="0" collapsed="false">
      <c r="A264" s="0" t="n">
        <v>13</v>
      </c>
      <c r="B264" s="0" t="s">
        <v>48</v>
      </c>
      <c r="C264" s="0" t="s">
        <v>514</v>
      </c>
      <c r="D264" s="0" t="s">
        <v>1412</v>
      </c>
      <c r="E264" s="0" t="n">
        <v>2017</v>
      </c>
      <c r="H264" s="0" t="n">
        <v>4</v>
      </c>
      <c r="I264" s="0" t="n">
        <v>6413</v>
      </c>
      <c r="J264" s="0" t="s">
        <v>294</v>
      </c>
      <c r="K264" s="0" t="s">
        <v>1313</v>
      </c>
      <c r="L264" s="0" t="s">
        <v>297</v>
      </c>
      <c r="M264" s="0" t="s">
        <v>1413</v>
      </c>
      <c r="N264" s="0" t="s">
        <v>1414</v>
      </c>
      <c r="O264" s="0" t="s">
        <v>1415</v>
      </c>
      <c r="P264" s="0" t="s">
        <v>1416</v>
      </c>
      <c r="R264" s="0" t="s">
        <v>288</v>
      </c>
      <c r="S264" s="0" t="s">
        <v>294</v>
      </c>
      <c r="T264" s="0" t="s">
        <v>318</v>
      </c>
      <c r="U264" s="0" t="s">
        <v>281</v>
      </c>
      <c r="V264" s="0" t="s">
        <v>1317</v>
      </c>
    </row>
    <row r="265" customFormat="false" ht="15" hidden="false" customHeight="false" outlineLevel="0" collapsed="false">
      <c r="A265" s="0" t="n">
        <v>13</v>
      </c>
      <c r="B265" s="0" t="s">
        <v>48</v>
      </c>
      <c r="C265" s="0" t="s">
        <v>514</v>
      </c>
      <c r="D265" s="0" t="s">
        <v>1417</v>
      </c>
      <c r="E265" s="0" t="n">
        <v>2016</v>
      </c>
      <c r="H265" s="0" t="n">
        <v>4</v>
      </c>
      <c r="I265" s="0" t="n">
        <v>3447</v>
      </c>
      <c r="J265" s="0" t="s">
        <v>294</v>
      </c>
      <c r="K265" s="0" t="s">
        <v>1313</v>
      </c>
      <c r="L265" s="0" t="s">
        <v>297</v>
      </c>
      <c r="M265" s="0" t="s">
        <v>1418</v>
      </c>
      <c r="N265" s="0" t="s">
        <v>1419</v>
      </c>
      <c r="O265" s="0" t="s">
        <v>1420</v>
      </c>
      <c r="P265" s="0" t="s">
        <v>1421</v>
      </c>
      <c r="R265" s="0" t="s">
        <v>288</v>
      </c>
      <c r="S265" s="0" t="s">
        <v>294</v>
      </c>
      <c r="T265" s="0" t="s">
        <v>318</v>
      </c>
      <c r="U265" s="0" t="s">
        <v>281</v>
      </c>
      <c r="V265" s="0" t="s">
        <v>1317</v>
      </c>
    </row>
    <row r="266" customFormat="false" ht="15" hidden="false" customHeight="false" outlineLevel="0" collapsed="false">
      <c r="A266" s="0" t="n">
        <v>13</v>
      </c>
      <c r="B266" s="0" t="s">
        <v>48</v>
      </c>
      <c r="C266" s="0" t="s">
        <v>514</v>
      </c>
      <c r="D266" s="0" t="s">
        <v>1422</v>
      </c>
      <c r="E266" s="0" t="n">
        <v>2016</v>
      </c>
      <c r="H266" s="0" t="n">
        <v>4</v>
      </c>
      <c r="I266" s="0" t="n">
        <v>1602</v>
      </c>
      <c r="J266" s="0" t="s">
        <v>294</v>
      </c>
      <c r="K266" s="0" t="s">
        <v>1313</v>
      </c>
      <c r="L266" s="0" t="s">
        <v>297</v>
      </c>
      <c r="M266" s="0" t="s">
        <v>1423</v>
      </c>
      <c r="N266" s="0" t="s">
        <v>1424</v>
      </c>
      <c r="O266" s="0" t="s">
        <v>1425</v>
      </c>
      <c r="P266" s="0" t="s">
        <v>1426</v>
      </c>
      <c r="R266" s="0" t="s">
        <v>288</v>
      </c>
      <c r="S266" s="0" t="s">
        <v>294</v>
      </c>
      <c r="T266" s="0" t="s">
        <v>318</v>
      </c>
      <c r="U266" s="0" t="s">
        <v>281</v>
      </c>
      <c r="V266" s="0" t="s">
        <v>1317</v>
      </c>
    </row>
    <row r="267" customFormat="false" ht="15" hidden="false" customHeight="false" outlineLevel="0" collapsed="false">
      <c r="A267" s="0" t="n">
        <v>13</v>
      </c>
      <c r="B267" s="0" t="s">
        <v>48</v>
      </c>
      <c r="C267" s="0" t="s">
        <v>514</v>
      </c>
      <c r="D267" s="0" t="s">
        <v>1427</v>
      </c>
      <c r="E267" s="0" t="n">
        <v>2016</v>
      </c>
      <c r="H267" s="0" t="n">
        <v>2</v>
      </c>
      <c r="I267" s="0" t="n">
        <v>3449</v>
      </c>
      <c r="J267" s="0" t="s">
        <v>294</v>
      </c>
      <c r="K267" s="0" t="s">
        <v>1313</v>
      </c>
      <c r="L267" s="0" t="s">
        <v>297</v>
      </c>
      <c r="M267" s="0" t="s">
        <v>1428</v>
      </c>
      <c r="N267" s="0" t="s">
        <v>1429</v>
      </c>
      <c r="O267" s="0" t="s">
        <v>1430</v>
      </c>
      <c r="P267" s="0" t="s">
        <v>1431</v>
      </c>
      <c r="R267" s="0" t="s">
        <v>288</v>
      </c>
      <c r="S267" s="0" t="s">
        <v>294</v>
      </c>
      <c r="T267" s="0" t="s">
        <v>318</v>
      </c>
      <c r="U267" s="0" t="s">
        <v>281</v>
      </c>
      <c r="V267" s="0" t="s">
        <v>1317</v>
      </c>
    </row>
    <row r="268" customFormat="false" ht="15" hidden="false" customHeight="false" outlineLevel="0" collapsed="false">
      <c r="A268" s="0" t="n">
        <v>13</v>
      </c>
      <c r="B268" s="0" t="s">
        <v>48</v>
      </c>
      <c r="C268" s="0" t="s">
        <v>514</v>
      </c>
      <c r="D268" s="0" t="s">
        <v>1432</v>
      </c>
      <c r="E268" s="0" t="n">
        <v>2016</v>
      </c>
      <c r="H268" s="0" t="n">
        <v>6</v>
      </c>
      <c r="I268" s="0" t="n">
        <v>1873</v>
      </c>
      <c r="J268" s="0" t="s">
        <v>294</v>
      </c>
      <c r="K268" s="0" t="s">
        <v>1313</v>
      </c>
      <c r="L268" s="0" t="s">
        <v>297</v>
      </c>
      <c r="M268" s="0" t="s">
        <v>1433</v>
      </c>
      <c r="N268" s="0" t="s">
        <v>1434</v>
      </c>
      <c r="O268" s="0" t="s">
        <v>1435</v>
      </c>
      <c r="P268" s="0" t="s">
        <v>1436</v>
      </c>
      <c r="R268" s="0" t="s">
        <v>288</v>
      </c>
      <c r="S268" s="0" t="s">
        <v>294</v>
      </c>
      <c r="T268" s="0" t="s">
        <v>318</v>
      </c>
      <c r="U268" s="0" t="s">
        <v>281</v>
      </c>
      <c r="V268" s="0" t="s">
        <v>1317</v>
      </c>
    </row>
    <row r="269" customFormat="false" ht="15" hidden="false" customHeight="false" outlineLevel="0" collapsed="false">
      <c r="A269" s="0" t="n">
        <v>13</v>
      </c>
      <c r="B269" s="0" t="s">
        <v>48</v>
      </c>
      <c r="C269" s="0" t="s">
        <v>514</v>
      </c>
      <c r="D269" s="0" t="s">
        <v>1437</v>
      </c>
      <c r="E269" s="0" t="n">
        <v>2015</v>
      </c>
      <c r="H269" s="0" t="n">
        <v>2</v>
      </c>
      <c r="I269" s="0" t="n">
        <v>678</v>
      </c>
      <c r="J269" s="0" t="s">
        <v>272</v>
      </c>
      <c r="K269" s="0" t="s">
        <v>1313</v>
      </c>
      <c r="L269" s="0" t="s">
        <v>297</v>
      </c>
      <c r="M269" s="0" t="s">
        <v>1438</v>
      </c>
      <c r="N269" s="0" t="s">
        <v>1439</v>
      </c>
      <c r="O269" s="0" t="s">
        <v>1440</v>
      </c>
      <c r="P269" s="0" t="s">
        <v>1441</v>
      </c>
      <c r="R269" s="0" t="s">
        <v>288</v>
      </c>
      <c r="S269" s="0" t="s">
        <v>294</v>
      </c>
      <c r="T269" s="0" t="s">
        <v>318</v>
      </c>
      <c r="U269" s="0" t="s">
        <v>281</v>
      </c>
      <c r="V269" s="0" t="s">
        <v>1317</v>
      </c>
    </row>
    <row r="270" customFormat="false" ht="15" hidden="false" customHeight="false" outlineLevel="0" collapsed="false">
      <c r="A270" s="0" t="n">
        <v>13</v>
      </c>
      <c r="B270" s="0" t="s">
        <v>48</v>
      </c>
      <c r="C270" s="0" t="s">
        <v>514</v>
      </c>
      <c r="D270" s="0" t="s">
        <v>1442</v>
      </c>
      <c r="E270" s="0" t="n">
        <v>2015</v>
      </c>
      <c r="H270" s="0" t="n">
        <v>13</v>
      </c>
      <c r="I270" s="0" t="n">
        <v>1869</v>
      </c>
      <c r="J270" s="0" t="s">
        <v>272</v>
      </c>
      <c r="K270" s="0" t="s">
        <v>1313</v>
      </c>
      <c r="L270" s="0" t="s">
        <v>297</v>
      </c>
      <c r="M270" s="0" t="s">
        <v>1443</v>
      </c>
      <c r="N270" s="0" t="s">
        <v>1444</v>
      </c>
      <c r="O270" s="0" t="s">
        <v>1445</v>
      </c>
      <c r="P270" s="0" t="s">
        <v>1446</v>
      </c>
      <c r="R270" s="0" t="s">
        <v>288</v>
      </c>
      <c r="S270" s="0" t="s">
        <v>294</v>
      </c>
      <c r="T270" s="0" t="s">
        <v>318</v>
      </c>
      <c r="U270" s="0" t="s">
        <v>281</v>
      </c>
      <c r="V270" s="0" t="s">
        <v>1317</v>
      </c>
    </row>
    <row r="271" customFormat="false" ht="15" hidden="false" customHeight="false" outlineLevel="0" collapsed="false">
      <c r="A271" s="0" t="n">
        <v>13</v>
      </c>
      <c r="B271" s="0" t="s">
        <v>48</v>
      </c>
      <c r="C271" s="0" t="s">
        <v>514</v>
      </c>
      <c r="D271" s="0" t="s">
        <v>1447</v>
      </c>
      <c r="E271" s="0" t="n">
        <v>2014</v>
      </c>
      <c r="H271" s="0" t="n">
        <v>3</v>
      </c>
      <c r="I271" s="0" t="n">
        <v>2124</v>
      </c>
      <c r="J271" s="0" t="s">
        <v>272</v>
      </c>
      <c r="K271" s="0" t="s">
        <v>1313</v>
      </c>
      <c r="L271" s="0" t="s">
        <v>297</v>
      </c>
      <c r="M271" s="0" t="s">
        <v>1448</v>
      </c>
      <c r="N271" s="0" t="s">
        <v>1448</v>
      </c>
      <c r="O271" s="0" t="s">
        <v>1449</v>
      </c>
      <c r="P271" s="0" t="s">
        <v>1450</v>
      </c>
      <c r="R271" s="0" t="s">
        <v>288</v>
      </c>
      <c r="S271" s="0" t="s">
        <v>294</v>
      </c>
      <c r="T271" s="0" t="s">
        <v>318</v>
      </c>
      <c r="U271" s="0" t="s">
        <v>281</v>
      </c>
      <c r="V271" s="0" t="s">
        <v>1317</v>
      </c>
    </row>
    <row r="272" customFormat="false" ht="15" hidden="false" customHeight="false" outlineLevel="0" collapsed="false">
      <c r="A272" s="0" t="n">
        <v>13</v>
      </c>
      <c r="B272" s="0" t="s">
        <v>48</v>
      </c>
      <c r="C272" s="0" t="s">
        <v>514</v>
      </c>
      <c r="D272" s="0" t="s">
        <v>1451</v>
      </c>
      <c r="E272" s="0" t="n">
        <v>2014</v>
      </c>
      <c r="H272" s="0" t="n">
        <v>2</v>
      </c>
      <c r="I272" s="0" t="n">
        <v>1314</v>
      </c>
      <c r="J272" s="0" t="s">
        <v>294</v>
      </c>
      <c r="K272" s="0" t="s">
        <v>1313</v>
      </c>
      <c r="L272" s="0" t="s">
        <v>297</v>
      </c>
      <c r="M272" s="0" t="s">
        <v>1452</v>
      </c>
      <c r="N272" s="0" t="s">
        <v>1452</v>
      </c>
      <c r="O272" s="0" t="s">
        <v>1453</v>
      </c>
      <c r="P272" s="0" t="s">
        <v>1454</v>
      </c>
      <c r="R272" s="0" t="s">
        <v>288</v>
      </c>
      <c r="S272" s="0" t="s">
        <v>294</v>
      </c>
      <c r="T272" s="0" t="s">
        <v>318</v>
      </c>
      <c r="U272" s="0" t="s">
        <v>281</v>
      </c>
      <c r="V272" s="0" t="s">
        <v>1317</v>
      </c>
    </row>
    <row r="273" customFormat="false" ht="15" hidden="false" customHeight="false" outlineLevel="0" collapsed="false">
      <c r="A273" s="0" t="n">
        <v>15</v>
      </c>
      <c r="B273" s="0" t="s">
        <v>51</v>
      </c>
      <c r="C273" s="0" t="s">
        <v>57</v>
      </c>
      <c r="D273" s="0" t="s">
        <v>1455</v>
      </c>
      <c r="E273" s="0" t="n">
        <v>2022</v>
      </c>
      <c r="H273" s="0" t="n">
        <v>3</v>
      </c>
      <c r="I273" s="0" t="n">
        <v>310</v>
      </c>
      <c r="J273" s="0" t="s">
        <v>272</v>
      </c>
      <c r="K273" s="0" t="s">
        <v>302</v>
      </c>
      <c r="L273" s="0" t="s">
        <v>274</v>
      </c>
      <c r="M273" s="0" t="s">
        <v>1456</v>
      </c>
      <c r="N273" s="0" t="s">
        <v>1456</v>
      </c>
      <c r="O273" s="0" t="s">
        <v>1457</v>
      </c>
      <c r="P273" s="0" t="s">
        <v>1458</v>
      </c>
      <c r="R273" s="0" t="s">
        <v>288</v>
      </c>
      <c r="S273" s="0" t="s">
        <v>272</v>
      </c>
      <c r="T273" s="0" t="s">
        <v>280</v>
      </c>
      <c r="U273" s="0" t="s">
        <v>281</v>
      </c>
    </row>
    <row r="274" customFormat="false" ht="15" hidden="false" customHeight="false" outlineLevel="0" collapsed="false">
      <c r="A274" s="0" t="n">
        <v>15</v>
      </c>
      <c r="B274" s="0" t="s">
        <v>51</v>
      </c>
      <c r="C274" s="0" t="s">
        <v>313</v>
      </c>
      <c r="D274" s="0" t="s">
        <v>1459</v>
      </c>
      <c r="E274" s="0" t="n">
        <v>2022</v>
      </c>
      <c r="H274" s="0" t="n">
        <v>1</v>
      </c>
      <c r="I274" s="0" t="n">
        <v>1704</v>
      </c>
      <c r="J274" s="0" t="s">
        <v>294</v>
      </c>
      <c r="K274" s="0" t="s">
        <v>302</v>
      </c>
      <c r="L274" s="0" t="s">
        <v>274</v>
      </c>
      <c r="M274" s="0" t="s">
        <v>1460</v>
      </c>
      <c r="N274" s="0" t="s">
        <v>1460</v>
      </c>
      <c r="O274" s="0" t="s">
        <v>1461</v>
      </c>
      <c r="P274" s="0" t="s">
        <v>1462</v>
      </c>
      <c r="R274" s="0" t="s">
        <v>288</v>
      </c>
      <c r="S274" s="0" t="s">
        <v>272</v>
      </c>
      <c r="T274" s="0" t="s">
        <v>280</v>
      </c>
      <c r="U274" s="0" t="s">
        <v>281</v>
      </c>
    </row>
    <row r="275" customFormat="false" ht="15" hidden="false" customHeight="false" outlineLevel="0" collapsed="false">
      <c r="A275" s="0" t="n">
        <v>16</v>
      </c>
      <c r="B275" s="0" t="s">
        <v>52</v>
      </c>
      <c r="C275" s="0" t="s">
        <v>313</v>
      </c>
      <c r="D275" s="0" t="s">
        <v>1463</v>
      </c>
      <c r="E275" s="0" t="n">
        <v>2024</v>
      </c>
      <c r="H275" s="0" t="n">
        <v>1</v>
      </c>
      <c r="I275" s="0" t="n">
        <v>2776</v>
      </c>
      <c r="J275" s="0" t="s">
        <v>272</v>
      </c>
      <c r="K275" s="0" t="s">
        <v>302</v>
      </c>
      <c r="L275" s="0" t="s">
        <v>274</v>
      </c>
      <c r="M275" s="0" t="s">
        <v>1464</v>
      </c>
      <c r="N275" s="0" t="s">
        <v>1464</v>
      </c>
      <c r="O275" s="0" t="s">
        <v>1465</v>
      </c>
      <c r="P275" s="0" t="s">
        <v>1466</v>
      </c>
      <c r="R275" s="0" t="s">
        <v>288</v>
      </c>
      <c r="S275" s="0" t="s">
        <v>272</v>
      </c>
      <c r="T275" s="0" t="s">
        <v>318</v>
      </c>
      <c r="U275" s="0" t="s">
        <v>281</v>
      </c>
      <c r="V275" s="0" t="s">
        <v>1467</v>
      </c>
    </row>
    <row r="276" customFormat="false" ht="15" hidden="false" customHeight="false" outlineLevel="0" collapsed="false">
      <c r="A276" s="0" t="n">
        <v>16</v>
      </c>
      <c r="B276" s="0" t="s">
        <v>52</v>
      </c>
      <c r="C276" s="0" t="s">
        <v>383</v>
      </c>
      <c r="D276" s="0" t="s">
        <v>1468</v>
      </c>
      <c r="E276" s="0" t="n">
        <v>2024</v>
      </c>
      <c r="H276" s="0" t="n">
        <v>20</v>
      </c>
      <c r="I276" s="0" t="n">
        <v>5095</v>
      </c>
      <c r="J276" s="0" t="s">
        <v>272</v>
      </c>
      <c r="K276" s="0" t="s">
        <v>302</v>
      </c>
      <c r="L276" s="0" t="s">
        <v>274</v>
      </c>
      <c r="M276" s="0" t="s">
        <v>1469</v>
      </c>
      <c r="N276" s="0" t="s">
        <v>1469</v>
      </c>
      <c r="O276" s="0" t="s">
        <v>1470</v>
      </c>
      <c r="P276" s="0" t="s">
        <v>1471</v>
      </c>
      <c r="R276" s="0" t="s">
        <v>288</v>
      </c>
      <c r="S276" s="0" t="s">
        <v>272</v>
      </c>
      <c r="T276" s="0" t="s">
        <v>280</v>
      </c>
      <c r="U276" s="0" t="s">
        <v>281</v>
      </c>
    </row>
    <row r="277" customFormat="false" ht="15" hidden="false" customHeight="false" outlineLevel="0" collapsed="false">
      <c r="A277" s="0" t="n">
        <v>18</v>
      </c>
      <c r="B277" s="0" t="s">
        <v>55</v>
      </c>
      <c r="C277" s="0" t="s">
        <v>57</v>
      </c>
      <c r="D277" s="0" t="s">
        <v>1472</v>
      </c>
      <c r="E277" s="0" t="n">
        <v>2023</v>
      </c>
      <c r="H277" s="0" t="n">
        <v>9</v>
      </c>
      <c r="I277" s="0" t="n">
        <v>2920</v>
      </c>
      <c r="J277" s="0" t="s">
        <v>272</v>
      </c>
      <c r="K277" s="0" t="s">
        <v>302</v>
      </c>
      <c r="L277" s="0" t="s">
        <v>274</v>
      </c>
      <c r="M277" s="0" t="s">
        <v>1473</v>
      </c>
      <c r="N277" s="0" t="s">
        <v>1473</v>
      </c>
      <c r="O277" s="0" t="s">
        <v>1474</v>
      </c>
      <c r="P277" s="0" t="s">
        <v>1475</v>
      </c>
      <c r="R277" s="0" t="s">
        <v>288</v>
      </c>
      <c r="S277" s="0" t="s">
        <v>272</v>
      </c>
      <c r="T277" s="0" t="s">
        <v>280</v>
      </c>
      <c r="U277" s="0" t="s">
        <v>281</v>
      </c>
    </row>
    <row r="278" customFormat="false" ht="15" hidden="false" customHeight="false" outlineLevel="0" collapsed="false">
      <c r="A278" s="0" t="n">
        <v>18</v>
      </c>
      <c r="B278" s="0" t="s">
        <v>55</v>
      </c>
      <c r="C278" s="0" t="s">
        <v>313</v>
      </c>
      <c r="D278" s="0" t="s">
        <v>1476</v>
      </c>
      <c r="E278" s="0" t="n">
        <v>2025</v>
      </c>
      <c r="H278" s="0" t="n">
        <v>1</v>
      </c>
      <c r="I278" s="0" t="n">
        <v>456</v>
      </c>
      <c r="J278" s="0" t="s">
        <v>294</v>
      </c>
      <c r="K278" s="0" t="s">
        <v>302</v>
      </c>
      <c r="L278" s="0" t="s">
        <v>274</v>
      </c>
      <c r="M278" s="0" t="s">
        <v>1477</v>
      </c>
      <c r="N278" s="0" t="s">
        <v>1477</v>
      </c>
      <c r="O278" s="0" t="s">
        <v>1478</v>
      </c>
      <c r="P278" s="0" t="s">
        <v>1479</v>
      </c>
      <c r="R278" s="0" t="s">
        <v>279</v>
      </c>
      <c r="S278" s="0" t="s">
        <v>272</v>
      </c>
      <c r="T278" s="0" t="s">
        <v>280</v>
      </c>
      <c r="U278" s="0" t="s">
        <v>281</v>
      </c>
    </row>
    <row r="279" customFormat="false" ht="15" hidden="false" customHeight="false" outlineLevel="0" collapsed="false">
      <c r="A279" s="0" t="n">
        <v>19</v>
      </c>
      <c r="B279" s="0" t="s">
        <v>56</v>
      </c>
      <c r="C279" s="0" t="s">
        <v>92</v>
      </c>
      <c r="D279" s="0" t="s">
        <v>1480</v>
      </c>
      <c r="E279" s="0" t="n">
        <v>2026</v>
      </c>
      <c r="H279" s="0" t="n">
        <v>4</v>
      </c>
      <c r="I279" s="0" t="n">
        <v>14175</v>
      </c>
      <c r="J279" s="0" t="s">
        <v>272</v>
      </c>
      <c r="K279" s="0" t="s">
        <v>1481</v>
      </c>
      <c r="L279" s="0" t="s">
        <v>297</v>
      </c>
      <c r="M279" s="0" t="s">
        <v>1482</v>
      </c>
      <c r="N279" s="0" t="s">
        <v>1482</v>
      </c>
      <c r="O279" s="0" t="s">
        <v>1483</v>
      </c>
      <c r="P279" s="0" t="s">
        <v>1484</v>
      </c>
      <c r="R279" s="0" t="s">
        <v>279</v>
      </c>
      <c r="S279" s="0" t="s">
        <v>272</v>
      </c>
      <c r="T279" s="0" t="s">
        <v>318</v>
      </c>
      <c r="U279" s="0" t="s">
        <v>281</v>
      </c>
      <c r="V279" s="0" t="s">
        <v>1485</v>
      </c>
    </row>
    <row r="280" customFormat="false" ht="15" hidden="false" customHeight="false" outlineLevel="0" collapsed="false">
      <c r="A280" s="0" t="n">
        <v>19</v>
      </c>
      <c r="B280" s="0" t="s">
        <v>56</v>
      </c>
      <c r="C280" s="0" t="s">
        <v>34</v>
      </c>
      <c r="D280" s="0" t="s">
        <v>1486</v>
      </c>
      <c r="E280" s="0" t="n">
        <v>2024</v>
      </c>
      <c r="H280" s="0" t="n">
        <v>6</v>
      </c>
      <c r="I280" s="0" t="n">
        <v>6361</v>
      </c>
      <c r="J280" s="0" t="s">
        <v>272</v>
      </c>
      <c r="K280" s="0" t="s">
        <v>1481</v>
      </c>
      <c r="L280" s="0" t="s">
        <v>297</v>
      </c>
      <c r="M280" s="0" t="s">
        <v>1487</v>
      </c>
      <c r="N280" s="0" t="s">
        <v>1487</v>
      </c>
      <c r="O280" s="0" t="s">
        <v>1488</v>
      </c>
      <c r="P280" s="0" t="s">
        <v>1489</v>
      </c>
      <c r="R280" s="0" t="s">
        <v>288</v>
      </c>
      <c r="S280" s="0" t="s">
        <v>272</v>
      </c>
      <c r="T280" s="0" t="s">
        <v>280</v>
      </c>
      <c r="U280" s="0" t="s">
        <v>281</v>
      </c>
    </row>
    <row r="281" customFormat="false" ht="15" hidden="false" customHeight="false" outlineLevel="0" collapsed="false">
      <c r="A281" s="0" t="n">
        <v>19</v>
      </c>
      <c r="B281" s="0" t="s">
        <v>56</v>
      </c>
      <c r="C281" s="0" t="s">
        <v>616</v>
      </c>
      <c r="D281" s="0" t="s">
        <v>1490</v>
      </c>
      <c r="E281" s="0" t="n">
        <v>2026</v>
      </c>
      <c r="H281" s="0" t="n">
        <v>15</v>
      </c>
      <c r="I281" s="0" t="n">
        <v>1114</v>
      </c>
      <c r="J281" s="0" t="s">
        <v>272</v>
      </c>
      <c r="K281" s="0" t="s">
        <v>1481</v>
      </c>
      <c r="L281" s="0" t="s">
        <v>297</v>
      </c>
      <c r="M281" s="0" t="s">
        <v>1491</v>
      </c>
      <c r="N281" s="0" t="s">
        <v>1491</v>
      </c>
      <c r="O281" s="0" t="s">
        <v>1492</v>
      </c>
      <c r="P281" s="0" t="s">
        <v>1493</v>
      </c>
      <c r="R281" s="0" t="s">
        <v>279</v>
      </c>
      <c r="S281" s="0" t="s">
        <v>272</v>
      </c>
      <c r="T281" s="0" t="s">
        <v>318</v>
      </c>
      <c r="U281" s="0" t="s">
        <v>599</v>
      </c>
      <c r="V281" s="0" t="s">
        <v>1494</v>
      </c>
    </row>
    <row r="282" customFormat="false" ht="15" hidden="false" customHeight="false" outlineLevel="0" collapsed="false">
      <c r="A282" s="0" t="n">
        <v>20</v>
      </c>
      <c r="B282" s="0" t="s">
        <v>58</v>
      </c>
      <c r="C282" s="0" t="s">
        <v>616</v>
      </c>
      <c r="D282" s="0" t="s">
        <v>1490</v>
      </c>
      <c r="E282" s="0" t="n">
        <v>2026</v>
      </c>
      <c r="H282" s="0" t="n">
        <v>15</v>
      </c>
      <c r="I282" s="0" t="n">
        <v>1114</v>
      </c>
      <c r="J282" s="0" t="s">
        <v>272</v>
      </c>
      <c r="K282" s="0" t="s">
        <v>1481</v>
      </c>
      <c r="L282" s="0" t="s">
        <v>297</v>
      </c>
      <c r="M282" s="0" t="s">
        <v>1491</v>
      </c>
      <c r="N282" s="0" t="s">
        <v>1491</v>
      </c>
      <c r="O282" s="0" t="s">
        <v>1492</v>
      </c>
      <c r="P282" s="0" t="s">
        <v>1493</v>
      </c>
      <c r="R282" s="0" t="s">
        <v>279</v>
      </c>
      <c r="S282" s="0" t="s">
        <v>272</v>
      </c>
      <c r="T282" s="0" t="s">
        <v>318</v>
      </c>
      <c r="U282" s="0" t="s">
        <v>599</v>
      </c>
      <c r="V282" s="0" t="s">
        <v>1494</v>
      </c>
    </row>
    <row r="283" customFormat="false" ht="15" hidden="false" customHeight="false" outlineLevel="0" collapsed="false">
      <c r="A283" s="0" t="n">
        <v>19</v>
      </c>
      <c r="B283" s="0" t="s">
        <v>56</v>
      </c>
      <c r="C283" s="0" t="s">
        <v>616</v>
      </c>
      <c r="D283" s="0" t="s">
        <v>1495</v>
      </c>
      <c r="E283" s="0" t="n">
        <v>2023</v>
      </c>
      <c r="H283" s="0" t="n">
        <v>21</v>
      </c>
      <c r="I283" s="0" t="n">
        <v>2886</v>
      </c>
      <c r="J283" s="0" t="s">
        <v>294</v>
      </c>
      <c r="K283" s="0" t="s">
        <v>1481</v>
      </c>
      <c r="L283" s="0" t="s">
        <v>297</v>
      </c>
      <c r="M283" s="0" t="s">
        <v>1496</v>
      </c>
      <c r="N283" s="0" t="s">
        <v>1496</v>
      </c>
      <c r="O283" s="0" t="s">
        <v>1497</v>
      </c>
      <c r="P283" s="0" t="s">
        <v>1498</v>
      </c>
      <c r="R283" s="0" t="s">
        <v>288</v>
      </c>
      <c r="S283" s="0" t="s">
        <v>294</v>
      </c>
      <c r="T283" s="0" t="s">
        <v>318</v>
      </c>
      <c r="U283" s="0" t="s">
        <v>281</v>
      </c>
      <c r="V283" s="0" t="s">
        <v>1485</v>
      </c>
    </row>
    <row r="284" customFormat="false" ht="15" hidden="false" customHeight="false" outlineLevel="0" collapsed="false">
      <c r="A284" s="0" t="n">
        <v>19</v>
      </c>
      <c r="B284" s="0" t="s">
        <v>56</v>
      </c>
      <c r="C284" s="0" t="s">
        <v>616</v>
      </c>
      <c r="D284" s="0" t="s">
        <v>1499</v>
      </c>
      <c r="E284" s="0" t="n">
        <v>2022</v>
      </c>
      <c r="H284" s="0" t="n">
        <v>22</v>
      </c>
      <c r="I284" s="0" t="n">
        <v>2947</v>
      </c>
      <c r="J284" s="0" t="s">
        <v>294</v>
      </c>
      <c r="K284" s="0" t="s">
        <v>1481</v>
      </c>
      <c r="L284" s="0" t="s">
        <v>297</v>
      </c>
      <c r="M284" s="0" t="s">
        <v>1500</v>
      </c>
      <c r="N284" s="0" t="s">
        <v>1500</v>
      </c>
      <c r="O284" s="0" t="s">
        <v>1501</v>
      </c>
      <c r="P284" s="0" t="s">
        <v>1502</v>
      </c>
      <c r="R284" s="0" t="s">
        <v>288</v>
      </c>
      <c r="S284" s="0" t="s">
        <v>294</v>
      </c>
      <c r="T284" s="0" t="s">
        <v>318</v>
      </c>
      <c r="U284" s="0" t="s">
        <v>281</v>
      </c>
      <c r="V284" s="0" t="s">
        <v>1485</v>
      </c>
    </row>
    <row r="285" customFormat="false" ht="15" hidden="false" customHeight="false" outlineLevel="0" collapsed="false">
      <c r="A285" s="0" t="n">
        <v>19</v>
      </c>
      <c r="B285" s="0" t="s">
        <v>56</v>
      </c>
      <c r="C285" s="0" t="s">
        <v>270</v>
      </c>
      <c r="D285" s="0" t="s">
        <v>1503</v>
      </c>
      <c r="E285" s="0" t="n">
        <v>2026</v>
      </c>
      <c r="H285" s="0" t="n">
        <v>2</v>
      </c>
      <c r="I285" s="0" t="n">
        <v>653</v>
      </c>
      <c r="J285" s="0" t="s">
        <v>272</v>
      </c>
      <c r="K285" s="0" t="s">
        <v>1481</v>
      </c>
      <c r="L285" s="0" t="s">
        <v>297</v>
      </c>
      <c r="M285" s="0" t="s">
        <v>1504</v>
      </c>
      <c r="N285" s="0" t="s">
        <v>1504</v>
      </c>
      <c r="O285" s="0" t="s">
        <v>1505</v>
      </c>
      <c r="P285" s="0" t="s">
        <v>1506</v>
      </c>
      <c r="R285" s="0" t="s">
        <v>279</v>
      </c>
      <c r="S285" s="0" t="s">
        <v>272</v>
      </c>
      <c r="T285" s="0" t="s">
        <v>318</v>
      </c>
      <c r="U285" s="0" t="s">
        <v>599</v>
      </c>
      <c r="V285" s="0" t="s">
        <v>1494</v>
      </c>
    </row>
    <row r="286" customFormat="false" ht="15" hidden="false" customHeight="false" outlineLevel="0" collapsed="false">
      <c r="A286" s="0" t="n">
        <v>20</v>
      </c>
      <c r="B286" s="0" t="s">
        <v>58</v>
      </c>
      <c r="C286" s="0" t="s">
        <v>270</v>
      </c>
      <c r="D286" s="0" t="s">
        <v>1503</v>
      </c>
      <c r="E286" s="0" t="n">
        <v>2026</v>
      </c>
      <c r="H286" s="0" t="n">
        <v>2</v>
      </c>
      <c r="I286" s="0" t="n">
        <v>653</v>
      </c>
      <c r="J286" s="0" t="s">
        <v>272</v>
      </c>
      <c r="K286" s="0" t="s">
        <v>1481</v>
      </c>
      <c r="L286" s="0" t="s">
        <v>297</v>
      </c>
      <c r="M286" s="0" t="s">
        <v>1504</v>
      </c>
      <c r="N286" s="0" t="s">
        <v>1504</v>
      </c>
      <c r="O286" s="0" t="s">
        <v>1505</v>
      </c>
      <c r="P286" s="0" t="s">
        <v>1506</v>
      </c>
      <c r="R286" s="0" t="s">
        <v>279</v>
      </c>
      <c r="S286" s="0" t="s">
        <v>272</v>
      </c>
      <c r="T286" s="0" t="s">
        <v>318</v>
      </c>
      <c r="U286" s="0" t="s">
        <v>599</v>
      </c>
      <c r="V286" s="0" t="s">
        <v>1494</v>
      </c>
    </row>
    <row r="287" customFormat="false" ht="15" hidden="false" customHeight="false" outlineLevel="0" collapsed="false">
      <c r="A287" s="0" t="n">
        <v>19</v>
      </c>
      <c r="B287" s="0" t="s">
        <v>56</v>
      </c>
      <c r="C287" s="0" t="s">
        <v>270</v>
      </c>
      <c r="D287" s="0" t="s">
        <v>1507</v>
      </c>
      <c r="E287" s="0" t="n">
        <v>2025</v>
      </c>
      <c r="H287" s="0" t="n">
        <v>7</v>
      </c>
      <c r="I287" s="0" t="n">
        <v>806</v>
      </c>
      <c r="J287" s="0" t="s">
        <v>294</v>
      </c>
      <c r="K287" s="0" t="s">
        <v>1481</v>
      </c>
      <c r="L287" s="0" t="s">
        <v>297</v>
      </c>
      <c r="M287" s="0" t="s">
        <v>1508</v>
      </c>
      <c r="N287" s="0" t="s">
        <v>1508</v>
      </c>
      <c r="O287" s="0" t="s">
        <v>1509</v>
      </c>
      <c r="P287" s="0" t="s">
        <v>1510</v>
      </c>
      <c r="R287" s="0" t="s">
        <v>279</v>
      </c>
      <c r="S287" s="0" t="s">
        <v>294</v>
      </c>
      <c r="T287" s="0" t="s">
        <v>318</v>
      </c>
      <c r="U287" s="0" t="s">
        <v>281</v>
      </c>
      <c r="V287" s="0" t="s">
        <v>1485</v>
      </c>
    </row>
    <row r="288" customFormat="false" ht="15" hidden="false" customHeight="false" outlineLevel="0" collapsed="false">
      <c r="A288" s="0" t="n">
        <v>19</v>
      </c>
      <c r="B288" s="0" t="s">
        <v>56</v>
      </c>
      <c r="C288" s="0" t="s">
        <v>270</v>
      </c>
      <c r="D288" s="0" t="s">
        <v>1511</v>
      </c>
      <c r="E288" s="0" t="n">
        <v>2025</v>
      </c>
      <c r="H288" s="0" t="n">
        <v>1</v>
      </c>
      <c r="I288" s="0" t="n">
        <v>85</v>
      </c>
      <c r="J288" s="0" t="s">
        <v>294</v>
      </c>
      <c r="K288" s="0" t="s">
        <v>1481</v>
      </c>
      <c r="L288" s="0" t="s">
        <v>297</v>
      </c>
      <c r="M288" s="0" t="s">
        <v>1512</v>
      </c>
      <c r="N288" s="0" t="s">
        <v>1512</v>
      </c>
      <c r="O288" s="0" t="s">
        <v>1513</v>
      </c>
      <c r="P288" s="0" t="s">
        <v>1514</v>
      </c>
      <c r="R288" s="0" t="s">
        <v>279</v>
      </c>
      <c r="S288" s="0" t="s">
        <v>294</v>
      </c>
      <c r="T288" s="0" t="s">
        <v>318</v>
      </c>
      <c r="U288" s="0" t="s">
        <v>281</v>
      </c>
      <c r="V288" s="0" t="s">
        <v>1485</v>
      </c>
    </row>
    <row r="289" customFormat="false" ht="15" hidden="false" customHeight="false" outlineLevel="0" collapsed="false">
      <c r="A289" s="0" t="n">
        <v>19</v>
      </c>
      <c r="B289" s="0" t="s">
        <v>56</v>
      </c>
      <c r="C289" s="0" t="s">
        <v>270</v>
      </c>
      <c r="D289" s="0" t="s">
        <v>1515</v>
      </c>
      <c r="E289" s="0" t="n">
        <v>2025</v>
      </c>
      <c r="H289" s="0" t="n">
        <v>6</v>
      </c>
      <c r="I289" s="0" t="n">
        <v>610</v>
      </c>
      <c r="J289" s="0" t="s">
        <v>294</v>
      </c>
      <c r="K289" s="0" t="s">
        <v>1481</v>
      </c>
      <c r="L289" s="0" t="s">
        <v>297</v>
      </c>
      <c r="M289" s="0" t="s">
        <v>1516</v>
      </c>
      <c r="N289" s="0" t="s">
        <v>1516</v>
      </c>
      <c r="O289" s="0" t="s">
        <v>1517</v>
      </c>
      <c r="P289" s="0" t="s">
        <v>1518</v>
      </c>
      <c r="R289" s="0" t="s">
        <v>279</v>
      </c>
      <c r="S289" s="0" t="s">
        <v>294</v>
      </c>
      <c r="T289" s="0" t="s">
        <v>318</v>
      </c>
      <c r="U289" s="0" t="s">
        <v>281</v>
      </c>
      <c r="V289" s="0" t="s">
        <v>1485</v>
      </c>
    </row>
    <row r="290" customFormat="false" ht="15" hidden="false" customHeight="false" outlineLevel="0" collapsed="false">
      <c r="A290" s="0" t="n">
        <v>19</v>
      </c>
      <c r="B290" s="0" t="s">
        <v>56</v>
      </c>
      <c r="C290" s="0" t="s">
        <v>270</v>
      </c>
      <c r="D290" s="0" t="s">
        <v>1519</v>
      </c>
      <c r="E290" s="0" t="n">
        <v>2025</v>
      </c>
      <c r="H290" s="0" t="n">
        <v>6</v>
      </c>
      <c r="I290" s="0" t="n">
        <v>782</v>
      </c>
      <c r="J290" s="0" t="s">
        <v>294</v>
      </c>
      <c r="K290" s="0" t="s">
        <v>1481</v>
      </c>
      <c r="L290" s="0" t="s">
        <v>297</v>
      </c>
      <c r="M290" s="0" t="s">
        <v>1520</v>
      </c>
      <c r="N290" s="0" t="s">
        <v>1520</v>
      </c>
      <c r="O290" s="0" t="s">
        <v>1521</v>
      </c>
      <c r="P290" s="0" t="s">
        <v>1522</v>
      </c>
      <c r="R290" s="0" t="s">
        <v>279</v>
      </c>
      <c r="S290" s="0" t="s">
        <v>294</v>
      </c>
      <c r="T290" s="0" t="s">
        <v>318</v>
      </c>
      <c r="U290" s="0" t="s">
        <v>281</v>
      </c>
      <c r="V290" s="0" t="s">
        <v>1485</v>
      </c>
    </row>
    <row r="291" customFormat="false" ht="15" hidden="false" customHeight="false" outlineLevel="0" collapsed="false">
      <c r="A291" s="0" t="n">
        <v>19</v>
      </c>
      <c r="B291" s="0" t="s">
        <v>56</v>
      </c>
      <c r="C291" s="0" t="s">
        <v>270</v>
      </c>
      <c r="D291" s="0" t="s">
        <v>1523</v>
      </c>
      <c r="E291" s="0" t="n">
        <v>2025</v>
      </c>
      <c r="H291" s="0" t="n">
        <v>9</v>
      </c>
      <c r="I291" s="0" t="n">
        <v>498</v>
      </c>
      <c r="J291" s="0" t="s">
        <v>294</v>
      </c>
      <c r="K291" s="0" t="s">
        <v>1481</v>
      </c>
      <c r="L291" s="0" t="s">
        <v>297</v>
      </c>
      <c r="M291" s="0" t="s">
        <v>1524</v>
      </c>
      <c r="N291" s="0" t="s">
        <v>1524</v>
      </c>
      <c r="O291" s="0" t="s">
        <v>1525</v>
      </c>
      <c r="P291" s="0" t="s">
        <v>1526</v>
      </c>
      <c r="R291" s="0" t="s">
        <v>279</v>
      </c>
      <c r="S291" s="0" t="s">
        <v>294</v>
      </c>
      <c r="T291" s="0" t="s">
        <v>318</v>
      </c>
      <c r="U291" s="0" t="s">
        <v>281</v>
      </c>
      <c r="V291" s="0" t="s">
        <v>1485</v>
      </c>
    </row>
    <row r="292" customFormat="false" ht="15" hidden="false" customHeight="false" outlineLevel="0" collapsed="false">
      <c r="A292" s="0" t="n">
        <v>19</v>
      </c>
      <c r="B292" s="0" t="s">
        <v>56</v>
      </c>
      <c r="C292" s="0" t="s">
        <v>270</v>
      </c>
      <c r="D292" s="0" t="s">
        <v>1527</v>
      </c>
      <c r="E292" s="0" t="n">
        <v>2025</v>
      </c>
      <c r="H292" s="0" t="n">
        <v>4</v>
      </c>
      <c r="I292" s="0" t="n">
        <v>384</v>
      </c>
      <c r="J292" s="0" t="s">
        <v>294</v>
      </c>
      <c r="K292" s="0" t="s">
        <v>1481</v>
      </c>
      <c r="L292" s="0" t="s">
        <v>297</v>
      </c>
      <c r="M292" s="0" t="s">
        <v>1528</v>
      </c>
      <c r="N292" s="0" t="s">
        <v>1528</v>
      </c>
      <c r="O292" s="0" t="s">
        <v>1529</v>
      </c>
      <c r="P292" s="0" t="s">
        <v>1530</v>
      </c>
      <c r="R292" s="0" t="s">
        <v>279</v>
      </c>
      <c r="S292" s="0" t="s">
        <v>294</v>
      </c>
      <c r="T292" s="0" t="s">
        <v>318</v>
      </c>
      <c r="U292" s="0" t="s">
        <v>281</v>
      </c>
      <c r="V292" s="0" t="s">
        <v>1485</v>
      </c>
    </row>
    <row r="293" customFormat="false" ht="15" hidden="false" customHeight="false" outlineLevel="0" collapsed="false">
      <c r="A293" s="0" t="n">
        <v>19</v>
      </c>
      <c r="B293" s="0" t="s">
        <v>56</v>
      </c>
      <c r="C293" s="0" t="s">
        <v>270</v>
      </c>
      <c r="D293" s="0" t="s">
        <v>1531</v>
      </c>
      <c r="E293" s="0" t="n">
        <v>2024</v>
      </c>
      <c r="H293" s="0" t="n">
        <v>6</v>
      </c>
      <c r="I293" s="0" t="n">
        <v>139</v>
      </c>
      <c r="J293" s="0" t="s">
        <v>272</v>
      </c>
      <c r="K293" s="0" t="s">
        <v>1481</v>
      </c>
      <c r="L293" s="0" t="s">
        <v>297</v>
      </c>
      <c r="M293" s="0" t="s">
        <v>1532</v>
      </c>
      <c r="N293" s="0" t="s">
        <v>1532</v>
      </c>
      <c r="O293" s="0" t="s">
        <v>1533</v>
      </c>
      <c r="P293" s="0" t="s">
        <v>1534</v>
      </c>
      <c r="R293" s="0" t="s">
        <v>288</v>
      </c>
      <c r="S293" s="0" t="s">
        <v>294</v>
      </c>
      <c r="T293" s="0" t="s">
        <v>318</v>
      </c>
      <c r="U293" s="0" t="s">
        <v>599</v>
      </c>
      <c r="V293" s="0" t="s">
        <v>1494</v>
      </c>
    </row>
    <row r="294" customFormat="false" ht="15" hidden="false" customHeight="false" outlineLevel="0" collapsed="false">
      <c r="A294" s="0" t="n">
        <v>20</v>
      </c>
      <c r="B294" s="0" t="s">
        <v>58</v>
      </c>
      <c r="C294" s="0" t="s">
        <v>270</v>
      </c>
      <c r="D294" s="0" t="s">
        <v>1531</v>
      </c>
      <c r="E294" s="0" t="n">
        <v>2024</v>
      </c>
      <c r="H294" s="0" t="n">
        <v>6</v>
      </c>
      <c r="I294" s="0" t="n">
        <v>139</v>
      </c>
      <c r="J294" s="0" t="s">
        <v>272</v>
      </c>
      <c r="K294" s="0" t="s">
        <v>1481</v>
      </c>
      <c r="L294" s="0" t="s">
        <v>297</v>
      </c>
      <c r="M294" s="0" t="s">
        <v>1532</v>
      </c>
      <c r="N294" s="0" t="s">
        <v>1532</v>
      </c>
      <c r="O294" s="0" t="s">
        <v>1533</v>
      </c>
      <c r="P294" s="0" t="s">
        <v>1534</v>
      </c>
      <c r="R294" s="0" t="s">
        <v>288</v>
      </c>
      <c r="S294" s="0" t="s">
        <v>294</v>
      </c>
      <c r="T294" s="0" t="s">
        <v>318</v>
      </c>
      <c r="U294" s="0" t="s">
        <v>599</v>
      </c>
      <c r="V294" s="0" t="s">
        <v>1494</v>
      </c>
    </row>
    <row r="295" customFormat="false" ht="15" hidden="false" customHeight="false" outlineLevel="0" collapsed="false">
      <c r="A295" s="0" t="n">
        <v>19</v>
      </c>
      <c r="B295" s="0" t="s">
        <v>56</v>
      </c>
      <c r="C295" s="0" t="s">
        <v>328</v>
      </c>
      <c r="D295" s="0" t="s">
        <v>1535</v>
      </c>
      <c r="E295" s="0" t="n">
        <v>2026</v>
      </c>
      <c r="H295" s="0" t="n">
        <v>4</v>
      </c>
      <c r="I295" s="0" t="n">
        <v>437</v>
      </c>
      <c r="J295" s="0" t="s">
        <v>272</v>
      </c>
      <c r="K295" s="0" t="s">
        <v>1481</v>
      </c>
      <c r="L295" s="0" t="s">
        <v>297</v>
      </c>
      <c r="M295" s="0" t="s">
        <v>1536</v>
      </c>
      <c r="N295" s="0" t="s">
        <v>1536</v>
      </c>
      <c r="O295" s="0" t="s">
        <v>1537</v>
      </c>
      <c r="P295" s="0" t="s">
        <v>1538</v>
      </c>
      <c r="R295" s="0" t="s">
        <v>279</v>
      </c>
      <c r="S295" s="0" t="s">
        <v>272</v>
      </c>
      <c r="T295" s="0" t="s">
        <v>318</v>
      </c>
      <c r="U295" s="0" t="s">
        <v>281</v>
      </c>
      <c r="V295" s="0" t="s">
        <v>1485</v>
      </c>
    </row>
    <row r="296" customFormat="false" ht="15" hidden="false" customHeight="false" outlineLevel="0" collapsed="false">
      <c r="A296" s="0" t="n">
        <v>19</v>
      </c>
      <c r="B296" s="0" t="s">
        <v>56</v>
      </c>
      <c r="C296" s="0" t="s">
        <v>328</v>
      </c>
      <c r="D296" s="0" t="s">
        <v>1539</v>
      </c>
      <c r="E296" s="0" t="n">
        <v>2026</v>
      </c>
      <c r="H296" s="0" t="n">
        <v>2</v>
      </c>
      <c r="I296" s="0" t="n">
        <v>203</v>
      </c>
      <c r="J296" s="0" t="s">
        <v>272</v>
      </c>
      <c r="K296" s="0" t="s">
        <v>1481</v>
      </c>
      <c r="L296" s="0" t="s">
        <v>297</v>
      </c>
      <c r="M296" s="0" t="s">
        <v>1540</v>
      </c>
      <c r="N296" s="0" t="s">
        <v>1540</v>
      </c>
      <c r="O296" s="0" t="s">
        <v>1541</v>
      </c>
      <c r="P296" s="0" t="s">
        <v>1542</v>
      </c>
      <c r="R296" s="0" t="s">
        <v>279</v>
      </c>
      <c r="S296" s="0" t="s">
        <v>294</v>
      </c>
      <c r="T296" s="0" t="s">
        <v>318</v>
      </c>
      <c r="U296" s="0" t="s">
        <v>281</v>
      </c>
      <c r="V296" s="0" t="s">
        <v>1485</v>
      </c>
    </row>
    <row r="297" customFormat="false" ht="15" hidden="false" customHeight="false" outlineLevel="0" collapsed="false">
      <c r="A297" s="0" t="n">
        <v>19</v>
      </c>
      <c r="B297" s="0" t="s">
        <v>56</v>
      </c>
      <c r="C297" s="0" t="s">
        <v>328</v>
      </c>
      <c r="D297" s="0" t="s">
        <v>1543</v>
      </c>
      <c r="E297" s="0" t="n">
        <v>2026</v>
      </c>
      <c r="H297" s="0" t="n">
        <v>3</v>
      </c>
      <c r="I297" s="0" t="n">
        <v>363</v>
      </c>
      <c r="J297" s="0" t="s">
        <v>272</v>
      </c>
      <c r="K297" s="0" t="s">
        <v>1481</v>
      </c>
      <c r="L297" s="0" t="s">
        <v>297</v>
      </c>
      <c r="M297" s="0" t="s">
        <v>1544</v>
      </c>
      <c r="N297" s="0" t="s">
        <v>1544</v>
      </c>
      <c r="O297" s="0" t="s">
        <v>1545</v>
      </c>
      <c r="P297" s="0" t="s">
        <v>1546</v>
      </c>
      <c r="R297" s="0" t="s">
        <v>279</v>
      </c>
      <c r="S297" s="0" t="s">
        <v>294</v>
      </c>
      <c r="T297" s="0" t="s">
        <v>318</v>
      </c>
      <c r="U297" s="0" t="s">
        <v>281</v>
      </c>
      <c r="V297" s="0" t="s">
        <v>1485</v>
      </c>
    </row>
    <row r="298" customFormat="false" ht="15" hidden="false" customHeight="false" outlineLevel="0" collapsed="false">
      <c r="A298" s="0" t="n">
        <v>19</v>
      </c>
      <c r="B298" s="0" t="s">
        <v>56</v>
      </c>
      <c r="C298" s="0" t="s">
        <v>339</v>
      </c>
      <c r="D298" s="0" t="s">
        <v>1547</v>
      </c>
      <c r="E298" s="0" t="n">
        <v>2021</v>
      </c>
      <c r="H298" s="0" t="n">
        <v>1</v>
      </c>
      <c r="I298" s="0" t="n">
        <v>5080</v>
      </c>
      <c r="J298" s="0" t="s">
        <v>272</v>
      </c>
      <c r="K298" s="0" t="s">
        <v>1481</v>
      </c>
      <c r="L298" s="0" t="s">
        <v>297</v>
      </c>
      <c r="M298" s="0" t="s">
        <v>1548</v>
      </c>
      <c r="N298" s="0" t="s">
        <v>1548</v>
      </c>
      <c r="O298" s="0" t="s">
        <v>1549</v>
      </c>
      <c r="P298" s="0" t="s">
        <v>1550</v>
      </c>
      <c r="R298" s="0" t="s">
        <v>288</v>
      </c>
      <c r="S298" s="0" t="s">
        <v>272</v>
      </c>
      <c r="T298" s="0" t="s">
        <v>280</v>
      </c>
      <c r="U298" s="0" t="s">
        <v>281</v>
      </c>
    </row>
    <row r="299" customFormat="false" ht="15" hidden="false" customHeight="false" outlineLevel="0" collapsed="false">
      <c r="A299" s="0" t="n">
        <v>19</v>
      </c>
      <c r="B299" s="0" t="s">
        <v>56</v>
      </c>
      <c r="C299" s="0" t="s">
        <v>868</v>
      </c>
      <c r="D299" s="0" t="s">
        <v>1551</v>
      </c>
      <c r="E299" s="0" t="n">
        <v>2021</v>
      </c>
      <c r="H299" s="0" t="n">
        <v>1</v>
      </c>
      <c r="I299" s="0" t="n">
        <v>10474</v>
      </c>
      <c r="J299" s="0" t="s">
        <v>272</v>
      </c>
      <c r="K299" s="0" t="s">
        <v>1481</v>
      </c>
      <c r="L299" s="0" t="s">
        <v>297</v>
      </c>
      <c r="M299" s="0" t="s">
        <v>1552</v>
      </c>
      <c r="N299" s="0" t="s">
        <v>1552</v>
      </c>
      <c r="O299" s="0" t="s">
        <v>1553</v>
      </c>
      <c r="P299" s="0" t="s">
        <v>1554</v>
      </c>
      <c r="R299" s="0" t="s">
        <v>288</v>
      </c>
      <c r="S299" s="0" t="s">
        <v>272</v>
      </c>
      <c r="T299" s="0" t="s">
        <v>280</v>
      </c>
      <c r="U299" s="0" t="s">
        <v>281</v>
      </c>
    </row>
    <row r="300" customFormat="false" ht="15" hidden="false" customHeight="false" outlineLevel="0" collapsed="false">
      <c r="A300" s="0" t="n">
        <v>19</v>
      </c>
      <c r="B300" s="0" t="s">
        <v>56</v>
      </c>
      <c r="C300" s="0" t="s">
        <v>544</v>
      </c>
      <c r="D300" s="0" t="s">
        <v>1555</v>
      </c>
      <c r="E300" s="0" t="n">
        <v>2025</v>
      </c>
      <c r="H300" s="0" t="n">
        <v>6</v>
      </c>
      <c r="I300" s="0" t="n">
        <v>591</v>
      </c>
      <c r="J300" s="0" t="s">
        <v>272</v>
      </c>
      <c r="K300" s="0" t="s">
        <v>1481</v>
      </c>
      <c r="L300" s="0" t="s">
        <v>297</v>
      </c>
      <c r="M300" s="0" t="s">
        <v>1556</v>
      </c>
      <c r="N300" s="0" t="s">
        <v>1556</v>
      </c>
      <c r="O300" s="0" t="s">
        <v>1557</v>
      </c>
      <c r="P300" s="0" t="s">
        <v>1558</v>
      </c>
      <c r="R300" s="0" t="s">
        <v>279</v>
      </c>
      <c r="S300" s="0" t="s">
        <v>272</v>
      </c>
      <c r="T300" s="0" t="s">
        <v>280</v>
      </c>
      <c r="U300" s="0" t="s">
        <v>281</v>
      </c>
    </row>
    <row r="301" customFormat="false" ht="15" hidden="false" customHeight="false" outlineLevel="0" collapsed="false">
      <c r="A301" s="0" t="n">
        <v>19</v>
      </c>
      <c r="B301" s="0" t="s">
        <v>56</v>
      </c>
      <c r="C301" s="0" t="s">
        <v>544</v>
      </c>
      <c r="D301" s="0" t="s">
        <v>1559</v>
      </c>
      <c r="E301" s="0" t="n">
        <v>2023</v>
      </c>
      <c r="H301" s="0" t="n">
        <v>2</v>
      </c>
      <c r="I301" s="0" t="n">
        <v>4335</v>
      </c>
      <c r="J301" s="0" t="s">
        <v>272</v>
      </c>
      <c r="K301" s="0" t="s">
        <v>1481</v>
      </c>
      <c r="L301" s="0" t="s">
        <v>297</v>
      </c>
      <c r="M301" s="0" t="s">
        <v>1560</v>
      </c>
      <c r="N301" s="0" t="s">
        <v>1560</v>
      </c>
      <c r="O301" s="0" t="s">
        <v>1561</v>
      </c>
      <c r="P301" s="0" t="s">
        <v>1562</v>
      </c>
      <c r="R301" s="0" t="s">
        <v>288</v>
      </c>
      <c r="S301" s="0" t="s">
        <v>294</v>
      </c>
      <c r="T301" s="0" t="s">
        <v>318</v>
      </c>
      <c r="U301" s="0" t="s">
        <v>599</v>
      </c>
      <c r="V301" s="0" t="s">
        <v>1494</v>
      </c>
    </row>
    <row r="302" customFormat="false" ht="15" hidden="false" customHeight="false" outlineLevel="0" collapsed="false">
      <c r="A302" s="0" t="n">
        <v>20</v>
      </c>
      <c r="B302" s="0" t="s">
        <v>58</v>
      </c>
      <c r="C302" s="0" t="s">
        <v>544</v>
      </c>
      <c r="D302" s="0" t="s">
        <v>1559</v>
      </c>
      <c r="E302" s="0" t="n">
        <v>2023</v>
      </c>
      <c r="H302" s="0" t="n">
        <v>2</v>
      </c>
      <c r="I302" s="0" t="n">
        <v>4335</v>
      </c>
      <c r="J302" s="0" t="s">
        <v>272</v>
      </c>
      <c r="K302" s="0" t="s">
        <v>1481</v>
      </c>
      <c r="L302" s="0" t="s">
        <v>297</v>
      </c>
      <c r="M302" s="0" t="s">
        <v>1560</v>
      </c>
      <c r="N302" s="0" t="s">
        <v>1560</v>
      </c>
      <c r="O302" s="0" t="s">
        <v>1561</v>
      </c>
      <c r="P302" s="0" t="s">
        <v>1562</v>
      </c>
      <c r="R302" s="0" t="s">
        <v>288</v>
      </c>
      <c r="S302" s="0" t="s">
        <v>294</v>
      </c>
      <c r="T302" s="0" t="s">
        <v>318</v>
      </c>
      <c r="U302" s="0" t="s">
        <v>599</v>
      </c>
      <c r="V302" s="0" t="s">
        <v>1494</v>
      </c>
    </row>
    <row r="303" customFormat="false" ht="15" hidden="false" customHeight="false" outlineLevel="0" collapsed="false">
      <c r="A303" s="0" t="n">
        <v>19</v>
      </c>
      <c r="B303" s="0" t="s">
        <v>56</v>
      </c>
      <c r="C303" s="0" t="s">
        <v>926</v>
      </c>
      <c r="D303" s="0" t="s">
        <v>1563</v>
      </c>
      <c r="E303" s="0" t="n">
        <v>2022</v>
      </c>
      <c r="H303" s="0" t="n">
        <v>1</v>
      </c>
      <c r="I303" s="0" t="n">
        <v>2718</v>
      </c>
      <c r="J303" s="0" t="s">
        <v>294</v>
      </c>
      <c r="K303" s="0" t="s">
        <v>1481</v>
      </c>
      <c r="L303" s="0" t="s">
        <v>297</v>
      </c>
      <c r="M303" s="0" t="s">
        <v>1564</v>
      </c>
      <c r="N303" s="0" t="s">
        <v>1564</v>
      </c>
      <c r="O303" s="0" t="s">
        <v>1565</v>
      </c>
      <c r="P303" s="0" t="s">
        <v>1566</v>
      </c>
      <c r="R303" s="0" t="s">
        <v>288</v>
      </c>
      <c r="S303" s="0" t="s">
        <v>272</v>
      </c>
      <c r="T303" s="0" t="s">
        <v>318</v>
      </c>
      <c r="U303" s="0" t="s">
        <v>599</v>
      </c>
      <c r="V303" s="0" t="s">
        <v>1494</v>
      </c>
    </row>
    <row r="304" customFormat="false" ht="15" hidden="false" customHeight="false" outlineLevel="0" collapsed="false">
      <c r="A304" s="0" t="n">
        <v>20</v>
      </c>
      <c r="B304" s="0" t="s">
        <v>58</v>
      </c>
      <c r="C304" s="0" t="s">
        <v>926</v>
      </c>
      <c r="D304" s="0" t="s">
        <v>1563</v>
      </c>
      <c r="E304" s="0" t="n">
        <v>2022</v>
      </c>
      <c r="H304" s="0" t="n">
        <v>1</v>
      </c>
      <c r="I304" s="0" t="n">
        <v>2718</v>
      </c>
      <c r="J304" s="0" t="s">
        <v>294</v>
      </c>
      <c r="K304" s="0" t="s">
        <v>1481</v>
      </c>
      <c r="L304" s="0" t="s">
        <v>297</v>
      </c>
      <c r="M304" s="0" t="s">
        <v>1564</v>
      </c>
      <c r="N304" s="0" t="s">
        <v>1564</v>
      </c>
      <c r="O304" s="0" t="s">
        <v>1565</v>
      </c>
      <c r="P304" s="0" t="s">
        <v>1566</v>
      </c>
      <c r="R304" s="0" t="s">
        <v>288</v>
      </c>
      <c r="S304" s="0" t="s">
        <v>272</v>
      </c>
      <c r="T304" s="0" t="s">
        <v>318</v>
      </c>
      <c r="U304" s="0" t="s">
        <v>599</v>
      </c>
      <c r="V304" s="0" t="s">
        <v>1494</v>
      </c>
    </row>
    <row r="305" customFormat="false" ht="15" hidden="false" customHeight="false" outlineLevel="0" collapsed="false">
      <c r="A305" s="0" t="n">
        <v>19</v>
      </c>
      <c r="B305" s="0" t="s">
        <v>56</v>
      </c>
      <c r="C305" s="0" t="s">
        <v>383</v>
      </c>
      <c r="D305" s="0" t="s">
        <v>1567</v>
      </c>
      <c r="E305" s="0" t="n">
        <v>2019</v>
      </c>
      <c r="H305" s="0" t="n">
        <v>17</v>
      </c>
      <c r="I305" s="0" t="n">
        <v>11992</v>
      </c>
      <c r="J305" s="0" t="s">
        <v>272</v>
      </c>
      <c r="K305" s="0" t="s">
        <v>1481</v>
      </c>
      <c r="L305" s="0" t="s">
        <v>297</v>
      </c>
      <c r="M305" s="0" t="s">
        <v>1568</v>
      </c>
      <c r="N305" s="0" t="s">
        <v>1568</v>
      </c>
      <c r="O305" s="0" t="s">
        <v>1569</v>
      </c>
      <c r="P305" s="0" t="s">
        <v>1570</v>
      </c>
      <c r="R305" s="0" t="s">
        <v>288</v>
      </c>
      <c r="S305" s="0" t="s">
        <v>272</v>
      </c>
      <c r="T305" s="0" t="s">
        <v>280</v>
      </c>
      <c r="U305" s="0" t="s">
        <v>281</v>
      </c>
    </row>
    <row r="306" customFormat="false" ht="15" hidden="false" customHeight="false" outlineLevel="0" collapsed="false">
      <c r="A306" s="0" t="n">
        <v>19</v>
      </c>
      <c r="B306" s="0" t="s">
        <v>56</v>
      </c>
      <c r="C306" s="0" t="s">
        <v>508</v>
      </c>
      <c r="D306" s="0" t="s">
        <v>1571</v>
      </c>
      <c r="E306" s="0" t="n">
        <v>2022</v>
      </c>
      <c r="H306" s="0" t="n">
        <v>3</v>
      </c>
      <c r="I306" s="0" t="n">
        <v>298</v>
      </c>
      <c r="J306" s="0" t="s">
        <v>294</v>
      </c>
      <c r="K306" s="0" t="s">
        <v>1481</v>
      </c>
      <c r="L306" s="0" t="s">
        <v>297</v>
      </c>
      <c r="M306" s="0" t="s">
        <v>1572</v>
      </c>
      <c r="N306" s="0" t="s">
        <v>1572</v>
      </c>
      <c r="O306" s="0" t="s">
        <v>1573</v>
      </c>
      <c r="P306" s="0" t="s">
        <v>1574</v>
      </c>
      <c r="R306" s="0" t="s">
        <v>288</v>
      </c>
      <c r="S306" s="0" t="s">
        <v>272</v>
      </c>
      <c r="T306" s="0" t="s">
        <v>318</v>
      </c>
      <c r="U306" s="0" t="s">
        <v>599</v>
      </c>
      <c r="V306" s="0" t="s">
        <v>1494</v>
      </c>
    </row>
    <row r="307" customFormat="false" ht="15" hidden="false" customHeight="false" outlineLevel="0" collapsed="false">
      <c r="A307" s="0" t="n">
        <v>20</v>
      </c>
      <c r="B307" s="0" t="s">
        <v>58</v>
      </c>
      <c r="C307" s="0" t="s">
        <v>508</v>
      </c>
      <c r="D307" s="0" t="s">
        <v>1571</v>
      </c>
      <c r="E307" s="0" t="n">
        <v>2022</v>
      </c>
      <c r="H307" s="0" t="n">
        <v>3</v>
      </c>
      <c r="I307" s="0" t="n">
        <v>298</v>
      </c>
      <c r="J307" s="0" t="s">
        <v>294</v>
      </c>
      <c r="K307" s="0" t="s">
        <v>1481</v>
      </c>
      <c r="L307" s="0" t="s">
        <v>297</v>
      </c>
      <c r="M307" s="0" t="s">
        <v>1572</v>
      </c>
      <c r="N307" s="0" t="s">
        <v>1572</v>
      </c>
      <c r="O307" s="0" t="s">
        <v>1573</v>
      </c>
      <c r="P307" s="0" t="s">
        <v>1574</v>
      </c>
      <c r="R307" s="0" t="s">
        <v>288</v>
      </c>
      <c r="S307" s="0" t="s">
        <v>272</v>
      </c>
      <c r="T307" s="0" t="s">
        <v>318</v>
      </c>
      <c r="U307" s="0" t="s">
        <v>599</v>
      </c>
      <c r="V307" s="0" t="s">
        <v>1494</v>
      </c>
    </row>
    <row r="308" customFormat="false" ht="15" hidden="false" customHeight="false" outlineLevel="0" collapsed="false">
      <c r="A308" s="0" t="n">
        <v>19</v>
      </c>
      <c r="B308" s="0" t="s">
        <v>56</v>
      </c>
      <c r="C308" s="0" t="s">
        <v>514</v>
      </c>
      <c r="D308" s="0" t="s">
        <v>1575</v>
      </c>
      <c r="E308" s="0" t="n">
        <v>2024</v>
      </c>
      <c r="H308" s="0" t="n">
        <v>11</v>
      </c>
      <c r="I308" s="0" t="n">
        <v>775</v>
      </c>
      <c r="J308" s="0" t="s">
        <v>272</v>
      </c>
      <c r="K308" s="0" t="s">
        <v>1481</v>
      </c>
      <c r="L308" s="0" t="s">
        <v>297</v>
      </c>
      <c r="M308" s="0" t="s">
        <v>1576</v>
      </c>
      <c r="N308" s="0" t="s">
        <v>1576</v>
      </c>
      <c r="O308" s="0" t="s">
        <v>1577</v>
      </c>
      <c r="P308" s="0" t="s">
        <v>1578</v>
      </c>
      <c r="R308" s="0" t="s">
        <v>288</v>
      </c>
      <c r="S308" s="0" t="s">
        <v>272</v>
      </c>
      <c r="T308" s="0" t="s">
        <v>318</v>
      </c>
      <c r="U308" s="0" t="s">
        <v>599</v>
      </c>
      <c r="V308" s="0" t="s">
        <v>1494</v>
      </c>
    </row>
    <row r="309" customFormat="false" ht="15" hidden="false" customHeight="false" outlineLevel="0" collapsed="false">
      <c r="A309" s="0" t="n">
        <v>20</v>
      </c>
      <c r="B309" s="0" t="s">
        <v>58</v>
      </c>
      <c r="C309" s="0" t="s">
        <v>514</v>
      </c>
      <c r="D309" s="0" t="s">
        <v>1575</v>
      </c>
      <c r="E309" s="0" t="n">
        <v>2024</v>
      </c>
      <c r="H309" s="0" t="n">
        <v>11</v>
      </c>
      <c r="I309" s="0" t="n">
        <v>775</v>
      </c>
      <c r="J309" s="0" t="s">
        <v>272</v>
      </c>
      <c r="K309" s="0" t="s">
        <v>1481</v>
      </c>
      <c r="L309" s="0" t="s">
        <v>297</v>
      </c>
      <c r="M309" s="0" t="s">
        <v>1576</v>
      </c>
      <c r="N309" s="0" t="s">
        <v>1576</v>
      </c>
      <c r="O309" s="0" t="s">
        <v>1577</v>
      </c>
      <c r="P309" s="0" t="s">
        <v>1578</v>
      </c>
      <c r="R309" s="0" t="s">
        <v>288</v>
      </c>
      <c r="S309" s="0" t="s">
        <v>272</v>
      </c>
      <c r="T309" s="0" t="s">
        <v>318</v>
      </c>
      <c r="U309" s="0" t="s">
        <v>599</v>
      </c>
      <c r="V309" s="0" t="s">
        <v>1494</v>
      </c>
    </row>
    <row r="310" customFormat="false" ht="15" hidden="false" customHeight="false" outlineLevel="0" collapsed="false">
      <c r="A310" s="0" t="n">
        <v>19</v>
      </c>
      <c r="B310" s="0" t="s">
        <v>56</v>
      </c>
      <c r="C310" s="0" t="s">
        <v>514</v>
      </c>
      <c r="D310" s="0" t="s">
        <v>1579</v>
      </c>
      <c r="E310" s="0" t="n">
        <v>2023</v>
      </c>
      <c r="H310" s="0" t="n">
        <v>5</v>
      </c>
      <c r="I310" s="0" t="n">
        <v>285</v>
      </c>
      <c r="J310" s="0" t="s">
        <v>294</v>
      </c>
      <c r="K310" s="0" t="s">
        <v>1481</v>
      </c>
      <c r="L310" s="0" t="s">
        <v>297</v>
      </c>
      <c r="M310" s="0" t="s">
        <v>1580</v>
      </c>
      <c r="N310" s="0" t="s">
        <v>1580</v>
      </c>
      <c r="O310" s="0" t="s">
        <v>1581</v>
      </c>
      <c r="P310" s="0" t="s">
        <v>1582</v>
      </c>
      <c r="R310" s="0" t="s">
        <v>288</v>
      </c>
      <c r="S310" s="0" t="s">
        <v>294</v>
      </c>
      <c r="T310" s="0" t="s">
        <v>318</v>
      </c>
      <c r="U310" s="0" t="s">
        <v>599</v>
      </c>
      <c r="V310" s="0" t="s">
        <v>1494</v>
      </c>
    </row>
    <row r="311" customFormat="false" ht="15" hidden="false" customHeight="false" outlineLevel="0" collapsed="false">
      <c r="A311" s="0" t="n">
        <v>20</v>
      </c>
      <c r="B311" s="0" t="s">
        <v>58</v>
      </c>
      <c r="C311" s="0" t="s">
        <v>514</v>
      </c>
      <c r="D311" s="0" t="s">
        <v>1579</v>
      </c>
      <c r="E311" s="0" t="n">
        <v>2023</v>
      </c>
      <c r="H311" s="0" t="n">
        <v>5</v>
      </c>
      <c r="I311" s="0" t="n">
        <v>285</v>
      </c>
      <c r="J311" s="0" t="s">
        <v>294</v>
      </c>
      <c r="K311" s="0" t="s">
        <v>1481</v>
      </c>
      <c r="L311" s="0" t="s">
        <v>297</v>
      </c>
      <c r="M311" s="0" t="s">
        <v>1580</v>
      </c>
      <c r="N311" s="0" t="s">
        <v>1580</v>
      </c>
      <c r="O311" s="0" t="s">
        <v>1581</v>
      </c>
      <c r="P311" s="0" t="s">
        <v>1582</v>
      </c>
      <c r="R311" s="0" t="s">
        <v>288</v>
      </c>
      <c r="S311" s="0" t="s">
        <v>294</v>
      </c>
      <c r="T311" s="0" t="s">
        <v>318</v>
      </c>
      <c r="U311" s="0" t="s">
        <v>599</v>
      </c>
      <c r="V311" s="0" t="s">
        <v>1494</v>
      </c>
    </row>
    <row r="312" customFormat="false" ht="15" hidden="false" customHeight="false" outlineLevel="0" collapsed="false">
      <c r="A312" s="0" t="n">
        <v>19</v>
      </c>
      <c r="B312" s="0" t="s">
        <v>56</v>
      </c>
      <c r="C312" s="0" t="s">
        <v>514</v>
      </c>
      <c r="D312" s="0" t="s">
        <v>1583</v>
      </c>
      <c r="E312" s="0" t="n">
        <v>2023</v>
      </c>
      <c r="H312" s="0" t="n">
        <v>2</v>
      </c>
      <c r="I312" s="0" t="n">
        <v>8709</v>
      </c>
      <c r="J312" s="0" t="s">
        <v>294</v>
      </c>
      <c r="K312" s="0" t="s">
        <v>1481</v>
      </c>
      <c r="L312" s="0" t="s">
        <v>297</v>
      </c>
      <c r="M312" s="0" t="s">
        <v>1584</v>
      </c>
      <c r="N312" s="0" t="s">
        <v>1584</v>
      </c>
      <c r="O312" s="0" t="s">
        <v>1585</v>
      </c>
      <c r="P312" s="0" t="s">
        <v>1586</v>
      </c>
      <c r="R312" s="0" t="s">
        <v>288</v>
      </c>
      <c r="S312" s="0" t="s">
        <v>294</v>
      </c>
      <c r="T312" s="0" t="s">
        <v>318</v>
      </c>
      <c r="U312" s="0" t="s">
        <v>599</v>
      </c>
      <c r="V312" s="0" t="s">
        <v>1494</v>
      </c>
    </row>
    <row r="313" customFormat="false" ht="15" hidden="false" customHeight="false" outlineLevel="0" collapsed="false">
      <c r="A313" s="0" t="n">
        <v>20</v>
      </c>
      <c r="B313" s="0" t="s">
        <v>58</v>
      </c>
      <c r="C313" s="0" t="s">
        <v>514</v>
      </c>
      <c r="D313" s="0" t="s">
        <v>1583</v>
      </c>
      <c r="E313" s="0" t="n">
        <v>2023</v>
      </c>
      <c r="H313" s="0" t="n">
        <v>2</v>
      </c>
      <c r="I313" s="0" t="n">
        <v>8709</v>
      </c>
      <c r="J313" s="0" t="s">
        <v>294</v>
      </c>
      <c r="K313" s="0" t="s">
        <v>1481</v>
      </c>
      <c r="L313" s="0" t="s">
        <v>297</v>
      </c>
      <c r="M313" s="0" t="s">
        <v>1584</v>
      </c>
      <c r="N313" s="0" t="s">
        <v>1584</v>
      </c>
      <c r="O313" s="0" t="s">
        <v>1585</v>
      </c>
      <c r="P313" s="0" t="s">
        <v>1586</v>
      </c>
      <c r="R313" s="0" t="s">
        <v>288</v>
      </c>
      <c r="S313" s="0" t="s">
        <v>294</v>
      </c>
      <c r="T313" s="0" t="s">
        <v>318</v>
      </c>
      <c r="U313" s="0" t="s">
        <v>599</v>
      </c>
      <c r="V313" s="0" t="s">
        <v>1494</v>
      </c>
    </row>
    <row r="314" customFormat="false" ht="15" hidden="false" customHeight="false" outlineLevel="0" collapsed="false">
      <c r="A314" s="0" t="n">
        <v>19</v>
      </c>
      <c r="B314" s="0" t="s">
        <v>56</v>
      </c>
      <c r="C314" s="0" t="s">
        <v>514</v>
      </c>
      <c r="D314" s="0" t="s">
        <v>1587</v>
      </c>
      <c r="E314" s="0" t="n">
        <v>2022</v>
      </c>
      <c r="H314" s="0" t="n">
        <v>2</v>
      </c>
      <c r="I314" s="0" t="n">
        <v>460</v>
      </c>
      <c r="J314" s="0" t="s">
        <v>272</v>
      </c>
      <c r="K314" s="0" t="s">
        <v>1481</v>
      </c>
      <c r="L314" s="0" t="s">
        <v>297</v>
      </c>
      <c r="M314" s="0" t="s">
        <v>1588</v>
      </c>
      <c r="N314" s="0" t="s">
        <v>1588</v>
      </c>
      <c r="O314" s="0" t="s">
        <v>1589</v>
      </c>
      <c r="P314" s="0" t="s">
        <v>1590</v>
      </c>
      <c r="R314" s="0" t="s">
        <v>288</v>
      </c>
      <c r="S314" s="0" t="s">
        <v>294</v>
      </c>
      <c r="T314" s="0" t="s">
        <v>318</v>
      </c>
      <c r="U314" s="0" t="s">
        <v>599</v>
      </c>
      <c r="V314" s="0" t="s">
        <v>1494</v>
      </c>
    </row>
    <row r="315" customFormat="false" ht="15" hidden="false" customHeight="false" outlineLevel="0" collapsed="false">
      <c r="A315" s="0" t="n">
        <v>20</v>
      </c>
      <c r="B315" s="0" t="s">
        <v>58</v>
      </c>
      <c r="C315" s="0" t="s">
        <v>514</v>
      </c>
      <c r="D315" s="0" t="s">
        <v>1587</v>
      </c>
      <c r="E315" s="0" t="n">
        <v>2022</v>
      </c>
      <c r="H315" s="0" t="n">
        <v>2</v>
      </c>
      <c r="I315" s="0" t="n">
        <v>460</v>
      </c>
      <c r="J315" s="0" t="s">
        <v>272</v>
      </c>
      <c r="K315" s="0" t="s">
        <v>1481</v>
      </c>
      <c r="L315" s="0" t="s">
        <v>297</v>
      </c>
      <c r="M315" s="0" t="s">
        <v>1588</v>
      </c>
      <c r="N315" s="0" t="s">
        <v>1588</v>
      </c>
      <c r="O315" s="0" t="s">
        <v>1589</v>
      </c>
      <c r="P315" s="0" t="s">
        <v>1590</v>
      </c>
      <c r="R315" s="0" t="s">
        <v>288</v>
      </c>
      <c r="S315" s="0" t="s">
        <v>294</v>
      </c>
      <c r="T315" s="0" t="s">
        <v>318</v>
      </c>
      <c r="U315" s="0" t="s">
        <v>599</v>
      </c>
      <c r="V315" s="0" t="s">
        <v>1494</v>
      </c>
    </row>
    <row r="316" customFormat="false" ht="15" hidden="false" customHeight="false" outlineLevel="0" collapsed="false">
      <c r="A316" s="0" t="n">
        <v>19</v>
      </c>
      <c r="B316" s="0" t="s">
        <v>56</v>
      </c>
      <c r="C316" s="0" t="s">
        <v>514</v>
      </c>
      <c r="D316" s="0" t="s">
        <v>1591</v>
      </c>
      <c r="E316" s="0" t="n">
        <v>2022</v>
      </c>
      <c r="H316" s="0" t="n">
        <v>2</v>
      </c>
      <c r="I316" s="0" t="n">
        <v>2058</v>
      </c>
      <c r="J316" s="0" t="s">
        <v>272</v>
      </c>
      <c r="K316" s="0" t="s">
        <v>1481</v>
      </c>
      <c r="L316" s="0" t="s">
        <v>297</v>
      </c>
      <c r="M316" s="0" t="s">
        <v>1592</v>
      </c>
      <c r="N316" s="0" t="s">
        <v>1592</v>
      </c>
      <c r="O316" s="0" t="s">
        <v>1593</v>
      </c>
      <c r="P316" s="0" t="s">
        <v>1594</v>
      </c>
      <c r="R316" s="0" t="s">
        <v>288</v>
      </c>
      <c r="S316" s="0" t="s">
        <v>294</v>
      </c>
      <c r="T316" s="0" t="s">
        <v>318</v>
      </c>
      <c r="U316" s="0" t="s">
        <v>599</v>
      </c>
      <c r="V316" s="0" t="s">
        <v>1494</v>
      </c>
    </row>
    <row r="317" customFormat="false" ht="15" hidden="false" customHeight="false" outlineLevel="0" collapsed="false">
      <c r="A317" s="0" t="n">
        <v>20</v>
      </c>
      <c r="B317" s="0" t="s">
        <v>58</v>
      </c>
      <c r="C317" s="0" t="s">
        <v>514</v>
      </c>
      <c r="D317" s="0" t="s">
        <v>1591</v>
      </c>
      <c r="E317" s="0" t="n">
        <v>2022</v>
      </c>
      <c r="H317" s="0" t="n">
        <v>2</v>
      </c>
      <c r="I317" s="0" t="n">
        <v>2058</v>
      </c>
      <c r="J317" s="0" t="s">
        <v>272</v>
      </c>
      <c r="K317" s="0" t="s">
        <v>1481</v>
      </c>
      <c r="L317" s="0" t="s">
        <v>297</v>
      </c>
      <c r="M317" s="0" t="s">
        <v>1592</v>
      </c>
      <c r="N317" s="0" t="s">
        <v>1592</v>
      </c>
      <c r="O317" s="0" t="s">
        <v>1593</v>
      </c>
      <c r="P317" s="0" t="s">
        <v>1594</v>
      </c>
      <c r="R317" s="0" t="s">
        <v>288</v>
      </c>
      <c r="S317" s="0" t="s">
        <v>294</v>
      </c>
      <c r="T317" s="0" t="s">
        <v>318</v>
      </c>
      <c r="U317" s="0" t="s">
        <v>599</v>
      </c>
      <c r="V317" s="0" t="s">
        <v>1494</v>
      </c>
    </row>
    <row r="318" customFormat="false" ht="15" hidden="false" customHeight="false" outlineLevel="0" collapsed="false">
      <c r="A318" s="0" t="n">
        <v>19</v>
      </c>
      <c r="B318" s="0" t="s">
        <v>56</v>
      </c>
      <c r="C318" s="0" t="s">
        <v>514</v>
      </c>
      <c r="D318" s="0" t="s">
        <v>1595</v>
      </c>
      <c r="E318" s="0" t="n">
        <v>2022</v>
      </c>
      <c r="H318" s="0" t="n">
        <v>1</v>
      </c>
      <c r="I318" s="0" t="n">
        <v>3228</v>
      </c>
      <c r="J318" s="0" t="s">
        <v>294</v>
      </c>
      <c r="K318" s="0" t="s">
        <v>1481</v>
      </c>
      <c r="L318" s="0" t="s">
        <v>297</v>
      </c>
      <c r="M318" s="0" t="s">
        <v>1596</v>
      </c>
      <c r="N318" s="0" t="s">
        <v>1596</v>
      </c>
      <c r="O318" s="0" t="s">
        <v>1597</v>
      </c>
      <c r="P318" s="0" t="s">
        <v>1598</v>
      </c>
      <c r="R318" s="0" t="s">
        <v>288</v>
      </c>
      <c r="S318" s="0" t="s">
        <v>294</v>
      </c>
      <c r="T318" s="0" t="s">
        <v>318</v>
      </c>
      <c r="U318" s="0" t="s">
        <v>599</v>
      </c>
      <c r="V318" s="0" t="s">
        <v>1494</v>
      </c>
    </row>
    <row r="319" customFormat="false" ht="15" hidden="false" customHeight="false" outlineLevel="0" collapsed="false">
      <c r="A319" s="0" t="n">
        <v>20</v>
      </c>
      <c r="B319" s="0" t="s">
        <v>58</v>
      </c>
      <c r="C319" s="0" t="s">
        <v>514</v>
      </c>
      <c r="D319" s="0" t="s">
        <v>1595</v>
      </c>
      <c r="E319" s="0" t="n">
        <v>2022</v>
      </c>
      <c r="H319" s="0" t="n">
        <v>1</v>
      </c>
      <c r="I319" s="0" t="n">
        <v>3228</v>
      </c>
      <c r="J319" s="0" t="s">
        <v>294</v>
      </c>
      <c r="K319" s="0" t="s">
        <v>1481</v>
      </c>
      <c r="L319" s="0" t="s">
        <v>297</v>
      </c>
      <c r="M319" s="0" t="s">
        <v>1596</v>
      </c>
      <c r="N319" s="0" t="s">
        <v>1596</v>
      </c>
      <c r="O319" s="0" t="s">
        <v>1597</v>
      </c>
      <c r="P319" s="0" t="s">
        <v>1598</v>
      </c>
      <c r="R319" s="0" t="s">
        <v>288</v>
      </c>
      <c r="S319" s="0" t="s">
        <v>294</v>
      </c>
      <c r="T319" s="0" t="s">
        <v>318</v>
      </c>
      <c r="U319" s="0" t="s">
        <v>599</v>
      </c>
      <c r="V319" s="0" t="s">
        <v>1494</v>
      </c>
    </row>
    <row r="320" customFormat="false" ht="15" hidden="false" customHeight="false" outlineLevel="0" collapsed="false">
      <c r="A320" s="0" t="n">
        <v>19</v>
      </c>
      <c r="B320" s="0" t="s">
        <v>56</v>
      </c>
      <c r="C320" s="0" t="s">
        <v>514</v>
      </c>
      <c r="D320" s="0" t="s">
        <v>1599</v>
      </c>
      <c r="E320" s="0" t="n">
        <v>2022</v>
      </c>
      <c r="H320" s="0" t="n">
        <v>2</v>
      </c>
      <c r="I320" s="0" t="n">
        <v>95</v>
      </c>
      <c r="J320" s="0" t="s">
        <v>294</v>
      </c>
      <c r="K320" s="0" t="s">
        <v>1481</v>
      </c>
      <c r="L320" s="0" t="s">
        <v>297</v>
      </c>
      <c r="M320" s="0" t="s">
        <v>1600</v>
      </c>
      <c r="N320" s="0" t="s">
        <v>1600</v>
      </c>
      <c r="O320" s="0" t="s">
        <v>1601</v>
      </c>
      <c r="P320" s="0" t="s">
        <v>1602</v>
      </c>
      <c r="R320" s="0" t="s">
        <v>288</v>
      </c>
      <c r="S320" s="0" t="s">
        <v>294</v>
      </c>
      <c r="T320" s="0" t="s">
        <v>318</v>
      </c>
      <c r="U320" s="0" t="s">
        <v>599</v>
      </c>
      <c r="V320" s="0" t="s">
        <v>1494</v>
      </c>
    </row>
    <row r="321" customFormat="false" ht="15" hidden="false" customHeight="false" outlineLevel="0" collapsed="false">
      <c r="A321" s="0" t="n">
        <v>20</v>
      </c>
      <c r="B321" s="0" t="s">
        <v>58</v>
      </c>
      <c r="C321" s="0" t="s">
        <v>514</v>
      </c>
      <c r="D321" s="0" t="s">
        <v>1599</v>
      </c>
      <c r="E321" s="0" t="n">
        <v>2022</v>
      </c>
      <c r="H321" s="0" t="n">
        <v>2</v>
      </c>
      <c r="I321" s="0" t="n">
        <v>95</v>
      </c>
      <c r="J321" s="0" t="s">
        <v>294</v>
      </c>
      <c r="K321" s="0" t="s">
        <v>1481</v>
      </c>
      <c r="L321" s="0" t="s">
        <v>297</v>
      </c>
      <c r="M321" s="0" t="s">
        <v>1600</v>
      </c>
      <c r="N321" s="0" t="s">
        <v>1600</v>
      </c>
      <c r="O321" s="0" t="s">
        <v>1601</v>
      </c>
      <c r="P321" s="0" t="s">
        <v>1602</v>
      </c>
      <c r="R321" s="0" t="s">
        <v>288</v>
      </c>
      <c r="S321" s="0" t="s">
        <v>294</v>
      </c>
      <c r="T321" s="0" t="s">
        <v>318</v>
      </c>
      <c r="U321" s="0" t="s">
        <v>599</v>
      </c>
      <c r="V321" s="0" t="s">
        <v>1494</v>
      </c>
    </row>
    <row r="322" customFormat="false" ht="15" hidden="false" customHeight="false" outlineLevel="0" collapsed="false">
      <c r="A322" s="0" t="n">
        <v>19</v>
      </c>
      <c r="B322" s="0" t="s">
        <v>56</v>
      </c>
      <c r="C322" s="0" t="s">
        <v>514</v>
      </c>
      <c r="D322" s="0" t="s">
        <v>1603</v>
      </c>
      <c r="E322" s="0" t="n">
        <v>2022</v>
      </c>
      <c r="H322" s="0" t="n">
        <v>2</v>
      </c>
      <c r="I322" s="0" t="n">
        <v>2887</v>
      </c>
      <c r="J322" s="0" t="s">
        <v>272</v>
      </c>
      <c r="K322" s="0" t="s">
        <v>1481</v>
      </c>
      <c r="L322" s="0" t="s">
        <v>297</v>
      </c>
      <c r="M322" s="0" t="s">
        <v>1604</v>
      </c>
      <c r="N322" s="0" t="s">
        <v>1604</v>
      </c>
      <c r="O322" s="0" t="s">
        <v>1605</v>
      </c>
      <c r="P322" s="0" t="s">
        <v>1606</v>
      </c>
      <c r="R322" s="0" t="s">
        <v>288</v>
      </c>
      <c r="S322" s="0" t="s">
        <v>294</v>
      </c>
      <c r="T322" s="0" t="s">
        <v>318</v>
      </c>
      <c r="U322" s="0" t="s">
        <v>599</v>
      </c>
      <c r="V322" s="0" t="s">
        <v>1494</v>
      </c>
    </row>
    <row r="323" customFormat="false" ht="15" hidden="false" customHeight="false" outlineLevel="0" collapsed="false">
      <c r="A323" s="0" t="n">
        <v>20</v>
      </c>
      <c r="B323" s="0" t="s">
        <v>58</v>
      </c>
      <c r="C323" s="0" t="s">
        <v>514</v>
      </c>
      <c r="D323" s="0" t="s">
        <v>1603</v>
      </c>
      <c r="E323" s="0" t="n">
        <v>2022</v>
      </c>
      <c r="H323" s="0" t="n">
        <v>2</v>
      </c>
      <c r="I323" s="0" t="n">
        <v>2887</v>
      </c>
      <c r="J323" s="0" t="s">
        <v>272</v>
      </c>
      <c r="K323" s="0" t="s">
        <v>1481</v>
      </c>
      <c r="L323" s="0" t="s">
        <v>297</v>
      </c>
      <c r="M323" s="0" t="s">
        <v>1604</v>
      </c>
      <c r="N323" s="0" t="s">
        <v>1604</v>
      </c>
      <c r="O323" s="0" t="s">
        <v>1605</v>
      </c>
      <c r="P323" s="0" t="s">
        <v>1606</v>
      </c>
      <c r="R323" s="0" t="s">
        <v>288</v>
      </c>
      <c r="S323" s="0" t="s">
        <v>294</v>
      </c>
      <c r="T323" s="0" t="s">
        <v>318</v>
      </c>
      <c r="U323" s="0" t="s">
        <v>599</v>
      </c>
      <c r="V323" s="0" t="s">
        <v>1494</v>
      </c>
    </row>
    <row r="324" customFormat="false" ht="15" hidden="false" customHeight="false" outlineLevel="0" collapsed="false">
      <c r="A324" s="0" t="n">
        <v>20</v>
      </c>
      <c r="B324" s="0" t="s">
        <v>58</v>
      </c>
      <c r="C324" s="0" t="s">
        <v>92</v>
      </c>
      <c r="D324" s="0" t="s">
        <v>1607</v>
      </c>
      <c r="E324" s="0" t="n">
        <v>2022</v>
      </c>
      <c r="H324" s="0" t="n">
        <v>4</v>
      </c>
      <c r="I324" s="0" t="n">
        <v>13999</v>
      </c>
      <c r="J324" s="0" t="s">
        <v>272</v>
      </c>
      <c r="K324" s="0" t="s">
        <v>1481</v>
      </c>
      <c r="L324" s="0" t="s">
        <v>297</v>
      </c>
      <c r="M324" s="0" t="s">
        <v>1608</v>
      </c>
      <c r="N324" s="0" t="s">
        <v>1608</v>
      </c>
      <c r="O324" s="0" t="s">
        <v>1609</v>
      </c>
      <c r="P324" s="0" t="s">
        <v>1610</v>
      </c>
      <c r="R324" s="0" t="s">
        <v>288</v>
      </c>
      <c r="S324" s="0" t="s">
        <v>272</v>
      </c>
      <c r="T324" s="0" t="s">
        <v>318</v>
      </c>
      <c r="U324" s="0" t="s">
        <v>281</v>
      </c>
      <c r="V324" s="0" t="s">
        <v>1611</v>
      </c>
    </row>
    <row r="325" customFormat="false" ht="15" hidden="false" customHeight="false" outlineLevel="0" collapsed="false">
      <c r="A325" s="0" t="n">
        <v>20</v>
      </c>
      <c r="B325" s="0" t="s">
        <v>58</v>
      </c>
      <c r="C325" s="0" t="s">
        <v>616</v>
      </c>
      <c r="D325" s="0" t="s">
        <v>1612</v>
      </c>
      <c r="E325" s="0" t="n">
        <v>2025</v>
      </c>
      <c r="H325" s="0" t="n">
        <v>20</v>
      </c>
      <c r="I325" s="0" t="n">
        <v>555</v>
      </c>
      <c r="J325" s="0" t="s">
        <v>272</v>
      </c>
      <c r="K325" s="0" t="s">
        <v>1481</v>
      </c>
      <c r="L325" s="0" t="s">
        <v>297</v>
      </c>
      <c r="M325" s="0" t="s">
        <v>1613</v>
      </c>
      <c r="N325" s="0" t="s">
        <v>1613</v>
      </c>
      <c r="O325" s="0" t="s">
        <v>1614</v>
      </c>
      <c r="P325" s="0" t="s">
        <v>1615</v>
      </c>
      <c r="R325" s="0" t="s">
        <v>279</v>
      </c>
      <c r="S325" s="0" t="s">
        <v>294</v>
      </c>
      <c r="T325" s="0" t="s">
        <v>280</v>
      </c>
      <c r="U325" s="0" t="s">
        <v>281</v>
      </c>
    </row>
    <row r="326" customFormat="false" ht="15" hidden="false" customHeight="false" outlineLevel="0" collapsed="false">
      <c r="A326" s="0" t="n">
        <v>20</v>
      </c>
      <c r="B326" s="0" t="s">
        <v>58</v>
      </c>
      <c r="C326" s="0" t="s">
        <v>616</v>
      </c>
      <c r="D326" s="0" t="s">
        <v>1616</v>
      </c>
      <c r="E326" s="0" t="n">
        <v>2023</v>
      </c>
      <c r="H326" s="0" t="n">
        <v>20</v>
      </c>
      <c r="I326" s="0" t="n">
        <v>369</v>
      </c>
      <c r="J326" s="0" t="s">
        <v>272</v>
      </c>
      <c r="K326" s="0" t="s">
        <v>1481</v>
      </c>
      <c r="L326" s="0" t="s">
        <v>297</v>
      </c>
      <c r="M326" s="0" t="s">
        <v>1617</v>
      </c>
      <c r="N326" s="0" t="s">
        <v>1617</v>
      </c>
      <c r="O326" s="0" t="s">
        <v>1618</v>
      </c>
      <c r="P326" s="0" t="s">
        <v>1619</v>
      </c>
      <c r="R326" s="0" t="s">
        <v>288</v>
      </c>
      <c r="S326" s="0" t="s">
        <v>294</v>
      </c>
      <c r="T326" s="0" t="s">
        <v>280</v>
      </c>
      <c r="U326" s="0" t="s">
        <v>281</v>
      </c>
    </row>
    <row r="327" customFormat="false" ht="15" hidden="false" customHeight="false" outlineLevel="0" collapsed="false">
      <c r="A327" s="0" t="n">
        <v>20</v>
      </c>
      <c r="B327" s="0" t="s">
        <v>58</v>
      </c>
      <c r="C327" s="0" t="s">
        <v>616</v>
      </c>
      <c r="D327" s="0" t="s">
        <v>1620</v>
      </c>
      <c r="E327" s="0" t="n">
        <v>2022</v>
      </c>
      <c r="H327" s="0" t="n">
        <v>20</v>
      </c>
      <c r="I327" s="0" t="n">
        <v>2959</v>
      </c>
      <c r="J327" s="0" t="s">
        <v>294</v>
      </c>
      <c r="K327" s="0" t="s">
        <v>1481</v>
      </c>
      <c r="L327" s="0" t="s">
        <v>297</v>
      </c>
      <c r="M327" s="0" t="s">
        <v>1621</v>
      </c>
      <c r="N327" s="0" t="s">
        <v>1622</v>
      </c>
      <c r="O327" s="0" t="s">
        <v>1623</v>
      </c>
      <c r="P327" s="0" t="s">
        <v>1624</v>
      </c>
      <c r="R327" s="0" t="s">
        <v>288</v>
      </c>
      <c r="S327" s="0" t="s">
        <v>294</v>
      </c>
      <c r="T327" s="0" t="s">
        <v>318</v>
      </c>
      <c r="U327" s="0" t="s">
        <v>281</v>
      </c>
      <c r="V327" s="0" t="s">
        <v>1611</v>
      </c>
    </row>
    <row r="328" customFormat="false" ht="15" hidden="false" customHeight="false" outlineLevel="0" collapsed="false">
      <c r="A328" s="0" t="n">
        <v>20</v>
      </c>
      <c r="B328" s="0" t="s">
        <v>58</v>
      </c>
      <c r="C328" s="0" t="s">
        <v>270</v>
      </c>
      <c r="D328" s="0" t="s">
        <v>1625</v>
      </c>
      <c r="E328" s="0" t="n">
        <v>2026</v>
      </c>
      <c r="H328" s="0" t="n">
        <v>7</v>
      </c>
      <c r="I328" s="0" t="n">
        <v>215</v>
      </c>
      <c r="J328" s="0" t="s">
        <v>272</v>
      </c>
      <c r="K328" s="0" t="s">
        <v>1481</v>
      </c>
      <c r="L328" s="0" t="s">
        <v>297</v>
      </c>
      <c r="M328" s="0" t="s">
        <v>1626</v>
      </c>
      <c r="N328" s="0" t="s">
        <v>1626</v>
      </c>
      <c r="O328" s="0" t="s">
        <v>1627</v>
      </c>
      <c r="P328" s="0" t="s">
        <v>1628</v>
      </c>
      <c r="R328" s="0" t="s">
        <v>279</v>
      </c>
      <c r="S328" s="0" t="s">
        <v>294</v>
      </c>
      <c r="T328" s="0" t="s">
        <v>318</v>
      </c>
      <c r="U328" s="0" t="s">
        <v>281</v>
      </c>
      <c r="V328" s="0" t="s">
        <v>1611</v>
      </c>
    </row>
    <row r="329" customFormat="false" ht="15" hidden="false" customHeight="false" outlineLevel="0" collapsed="false">
      <c r="A329" s="0" t="n">
        <v>20</v>
      </c>
      <c r="B329" s="0" t="s">
        <v>58</v>
      </c>
      <c r="C329" s="0" t="s">
        <v>270</v>
      </c>
      <c r="D329" s="0" t="s">
        <v>1629</v>
      </c>
      <c r="E329" s="0" t="n">
        <v>2026</v>
      </c>
      <c r="H329" s="0" t="n">
        <v>8</v>
      </c>
      <c r="I329" s="0" t="n">
        <v>1034</v>
      </c>
      <c r="J329" s="0" t="s">
        <v>272</v>
      </c>
      <c r="K329" s="0" t="s">
        <v>1481</v>
      </c>
      <c r="L329" s="0" t="s">
        <v>297</v>
      </c>
      <c r="M329" s="0" t="s">
        <v>1630</v>
      </c>
      <c r="N329" s="0" t="s">
        <v>1630</v>
      </c>
      <c r="O329" s="0" t="s">
        <v>1631</v>
      </c>
      <c r="P329" s="0" t="s">
        <v>1632</v>
      </c>
      <c r="R329" s="0" t="s">
        <v>279</v>
      </c>
      <c r="S329" s="0" t="s">
        <v>294</v>
      </c>
      <c r="T329" s="0" t="s">
        <v>318</v>
      </c>
      <c r="U329" s="0" t="s">
        <v>281</v>
      </c>
      <c r="V329" s="0" t="s">
        <v>1611</v>
      </c>
    </row>
    <row r="330" customFormat="false" ht="15" hidden="false" customHeight="false" outlineLevel="0" collapsed="false">
      <c r="A330" s="0" t="n">
        <v>20</v>
      </c>
      <c r="B330" s="0" t="s">
        <v>58</v>
      </c>
      <c r="C330" s="0" t="s">
        <v>270</v>
      </c>
      <c r="D330" s="0" t="s">
        <v>1633</v>
      </c>
      <c r="E330" s="0" t="n">
        <v>2026</v>
      </c>
      <c r="H330" s="0" t="n">
        <v>10</v>
      </c>
      <c r="I330" s="0" t="n">
        <v>253</v>
      </c>
      <c r="J330" s="0" t="s">
        <v>272</v>
      </c>
      <c r="K330" s="0" t="s">
        <v>1481</v>
      </c>
      <c r="L330" s="0" t="s">
        <v>297</v>
      </c>
      <c r="M330" s="0" t="s">
        <v>1634</v>
      </c>
      <c r="N330" s="0" t="s">
        <v>1634</v>
      </c>
      <c r="O330" s="0" t="s">
        <v>1635</v>
      </c>
      <c r="P330" s="0" t="s">
        <v>1636</v>
      </c>
      <c r="R330" s="0" t="s">
        <v>279</v>
      </c>
      <c r="S330" s="0" t="s">
        <v>272</v>
      </c>
      <c r="T330" s="0" t="s">
        <v>280</v>
      </c>
      <c r="U330" s="0" t="s">
        <v>281</v>
      </c>
    </row>
    <row r="331" customFormat="false" ht="15" hidden="false" customHeight="false" outlineLevel="0" collapsed="false">
      <c r="A331" s="0" t="n">
        <v>20</v>
      </c>
      <c r="B331" s="0" t="s">
        <v>58</v>
      </c>
      <c r="C331" s="0" t="s">
        <v>270</v>
      </c>
      <c r="D331" s="0" t="s">
        <v>1637</v>
      </c>
      <c r="E331" s="0" t="n">
        <v>2025</v>
      </c>
      <c r="H331" s="0" t="n">
        <v>2</v>
      </c>
      <c r="I331" s="0" t="n">
        <v>184</v>
      </c>
      <c r="J331" s="0" t="s">
        <v>272</v>
      </c>
      <c r="K331" s="0" t="s">
        <v>1481</v>
      </c>
      <c r="L331" s="0" t="s">
        <v>297</v>
      </c>
      <c r="M331" s="0" t="s">
        <v>1638</v>
      </c>
      <c r="N331" s="0" t="s">
        <v>1638</v>
      </c>
      <c r="O331" s="0" t="s">
        <v>1639</v>
      </c>
      <c r="P331" s="0" t="s">
        <v>1640</v>
      </c>
      <c r="R331" s="0" t="s">
        <v>279</v>
      </c>
      <c r="S331" s="0" t="s">
        <v>294</v>
      </c>
      <c r="T331" s="0" t="s">
        <v>318</v>
      </c>
      <c r="U331" s="0" t="s">
        <v>281</v>
      </c>
      <c r="V331" s="0" t="s">
        <v>1611</v>
      </c>
    </row>
    <row r="332" customFormat="false" ht="15" hidden="false" customHeight="false" outlineLevel="0" collapsed="false">
      <c r="A332" s="0" t="n">
        <v>20</v>
      </c>
      <c r="B332" s="0" t="s">
        <v>58</v>
      </c>
      <c r="C332" s="0" t="s">
        <v>270</v>
      </c>
      <c r="D332" s="0" t="s">
        <v>1641</v>
      </c>
      <c r="E332" s="0" t="n">
        <v>2021</v>
      </c>
      <c r="H332" s="0" t="n">
        <v>3</v>
      </c>
      <c r="I332" s="0" t="n">
        <v>2782</v>
      </c>
      <c r="J332" s="0" t="s">
        <v>294</v>
      </c>
      <c r="K332" s="0" t="s">
        <v>1481</v>
      </c>
      <c r="L332" s="0" t="s">
        <v>297</v>
      </c>
      <c r="M332" s="0" t="s">
        <v>1642</v>
      </c>
      <c r="N332" s="0" t="s">
        <v>1642</v>
      </c>
      <c r="O332" s="0" t="s">
        <v>1643</v>
      </c>
      <c r="P332" s="0" t="s">
        <v>1644</v>
      </c>
      <c r="R332" s="0" t="s">
        <v>288</v>
      </c>
      <c r="S332" s="0" t="s">
        <v>294</v>
      </c>
      <c r="T332" s="0" t="s">
        <v>318</v>
      </c>
      <c r="U332" s="0" t="s">
        <v>281</v>
      </c>
      <c r="V332" s="0" t="s">
        <v>1611</v>
      </c>
    </row>
    <row r="333" customFormat="false" ht="15" hidden="false" customHeight="false" outlineLevel="0" collapsed="false">
      <c r="A333" s="0" t="n">
        <v>20</v>
      </c>
      <c r="B333" s="0" t="s">
        <v>58</v>
      </c>
      <c r="C333" s="0" t="s">
        <v>339</v>
      </c>
      <c r="D333" s="0" t="s">
        <v>1645</v>
      </c>
      <c r="E333" s="0" t="n">
        <v>2025</v>
      </c>
      <c r="H333" s="0" t="n">
        <v>1</v>
      </c>
      <c r="I333" s="0" t="n">
        <v>672</v>
      </c>
      <c r="J333" s="0" t="s">
        <v>272</v>
      </c>
      <c r="K333" s="0" t="s">
        <v>1481</v>
      </c>
      <c r="L333" s="0" t="s">
        <v>297</v>
      </c>
      <c r="M333" s="0" t="s">
        <v>1646</v>
      </c>
      <c r="N333" s="0" t="s">
        <v>1646</v>
      </c>
      <c r="O333" s="0" t="s">
        <v>1647</v>
      </c>
      <c r="P333" s="0" t="s">
        <v>1648</v>
      </c>
      <c r="R333" s="0" t="s">
        <v>279</v>
      </c>
      <c r="S333" s="0" t="s">
        <v>272</v>
      </c>
      <c r="T333" s="0" t="s">
        <v>318</v>
      </c>
      <c r="U333" s="0" t="s">
        <v>281</v>
      </c>
      <c r="V333" s="0" t="s">
        <v>1611</v>
      </c>
    </row>
    <row r="334" customFormat="false" ht="15" hidden="false" customHeight="false" outlineLevel="0" collapsed="false">
      <c r="A334" s="0" t="n">
        <v>20</v>
      </c>
      <c r="B334" s="0" t="s">
        <v>58</v>
      </c>
      <c r="C334" s="0" t="s">
        <v>868</v>
      </c>
      <c r="D334" s="0" t="s">
        <v>1649</v>
      </c>
      <c r="E334" s="0" t="n">
        <v>2026</v>
      </c>
      <c r="H334" s="0" t="n">
        <v>1</v>
      </c>
      <c r="I334" s="0" t="n">
        <v>1969</v>
      </c>
      <c r="J334" s="0" t="s">
        <v>272</v>
      </c>
      <c r="K334" s="0" t="s">
        <v>1481</v>
      </c>
      <c r="L334" s="0" t="s">
        <v>297</v>
      </c>
      <c r="M334" s="0" t="s">
        <v>1650</v>
      </c>
      <c r="N334" s="0" t="s">
        <v>1650</v>
      </c>
      <c r="O334" s="0" t="s">
        <v>1651</v>
      </c>
      <c r="P334" s="0" t="s">
        <v>1652</v>
      </c>
      <c r="R334" s="0" t="s">
        <v>279</v>
      </c>
      <c r="S334" s="0" t="s">
        <v>272</v>
      </c>
      <c r="T334" s="0" t="s">
        <v>280</v>
      </c>
      <c r="U334" s="0" t="s">
        <v>281</v>
      </c>
    </row>
    <row r="335" customFormat="false" ht="15" hidden="false" customHeight="false" outlineLevel="0" collapsed="false">
      <c r="A335" s="0" t="n">
        <v>20</v>
      </c>
      <c r="B335" s="0" t="s">
        <v>58</v>
      </c>
      <c r="C335" s="0" t="s">
        <v>544</v>
      </c>
      <c r="D335" s="0" t="s">
        <v>1653</v>
      </c>
      <c r="E335" s="0" t="n">
        <v>2025</v>
      </c>
      <c r="H335" s="0" t="n">
        <v>7</v>
      </c>
      <c r="I335" s="0" t="n">
        <v>1976</v>
      </c>
      <c r="J335" s="0" t="s">
        <v>294</v>
      </c>
      <c r="K335" s="0" t="s">
        <v>1481</v>
      </c>
      <c r="L335" s="0" t="s">
        <v>297</v>
      </c>
      <c r="M335" s="0" t="s">
        <v>1654</v>
      </c>
      <c r="N335" s="0" t="s">
        <v>1654</v>
      </c>
      <c r="O335" s="0" t="s">
        <v>1655</v>
      </c>
      <c r="P335" s="0" t="s">
        <v>1656</v>
      </c>
      <c r="R335" s="0" t="s">
        <v>279</v>
      </c>
      <c r="S335" s="0" t="s">
        <v>272</v>
      </c>
      <c r="T335" s="0" t="s">
        <v>318</v>
      </c>
      <c r="U335" s="0" t="s">
        <v>281</v>
      </c>
      <c r="V335" s="0" t="s">
        <v>1611</v>
      </c>
    </row>
    <row r="336" customFormat="false" ht="15" hidden="false" customHeight="false" outlineLevel="0" collapsed="false">
      <c r="A336" s="0" t="n">
        <v>20</v>
      </c>
      <c r="B336" s="0" t="s">
        <v>58</v>
      </c>
      <c r="C336" s="0" t="s">
        <v>514</v>
      </c>
      <c r="D336" s="0" t="s">
        <v>1657</v>
      </c>
      <c r="E336" s="0" t="n">
        <v>2026</v>
      </c>
      <c r="H336" s="0" t="n">
        <v>9</v>
      </c>
      <c r="I336" s="0" t="n">
        <v>752</v>
      </c>
      <c r="J336" s="0" t="s">
        <v>272</v>
      </c>
      <c r="K336" s="0" t="s">
        <v>1481</v>
      </c>
      <c r="L336" s="0" t="s">
        <v>297</v>
      </c>
      <c r="M336" s="0" t="s">
        <v>1658</v>
      </c>
      <c r="N336" s="0" t="s">
        <v>1658</v>
      </c>
      <c r="O336" s="0" t="s">
        <v>1659</v>
      </c>
      <c r="P336" s="0" t="s">
        <v>1660</v>
      </c>
      <c r="R336" s="0" t="s">
        <v>279</v>
      </c>
      <c r="S336" s="0" t="s">
        <v>272</v>
      </c>
      <c r="T336" s="0" t="s">
        <v>318</v>
      </c>
      <c r="U336" s="0" t="s">
        <v>281</v>
      </c>
      <c r="V336" s="0" t="s">
        <v>1611</v>
      </c>
    </row>
    <row r="337" customFormat="false" ht="15" hidden="false" customHeight="false" outlineLevel="0" collapsed="false">
      <c r="A337" s="0" t="n">
        <v>21</v>
      </c>
      <c r="B337" s="0" t="s">
        <v>59</v>
      </c>
      <c r="C337" s="0" t="s">
        <v>57</v>
      </c>
      <c r="D337" s="0" t="s">
        <v>1661</v>
      </c>
      <c r="E337" s="0" t="n">
        <v>2025</v>
      </c>
      <c r="H337" s="0" t="n">
        <v>12</v>
      </c>
      <c r="I337" s="0" t="n">
        <v>14058</v>
      </c>
      <c r="J337" s="0" t="s">
        <v>272</v>
      </c>
      <c r="K337" s="0" t="s">
        <v>302</v>
      </c>
      <c r="L337" s="0" t="s">
        <v>274</v>
      </c>
      <c r="M337" s="0" t="s">
        <v>1662</v>
      </c>
      <c r="N337" s="0" t="s">
        <v>1662</v>
      </c>
      <c r="O337" s="0" t="s">
        <v>1663</v>
      </c>
      <c r="P337" s="0" t="s">
        <v>1664</v>
      </c>
      <c r="R337" s="0" t="s">
        <v>279</v>
      </c>
      <c r="S337" s="0" t="s">
        <v>272</v>
      </c>
      <c r="T337" s="0" t="s">
        <v>280</v>
      </c>
      <c r="U337" s="0" t="s">
        <v>281</v>
      </c>
    </row>
    <row r="338" customFormat="false" ht="15" hidden="false" customHeight="false" outlineLevel="0" collapsed="false">
      <c r="A338" s="0" t="n">
        <v>21</v>
      </c>
      <c r="B338" s="0" t="s">
        <v>59</v>
      </c>
      <c r="C338" s="0" t="s">
        <v>57</v>
      </c>
      <c r="D338" s="0" t="s">
        <v>1665</v>
      </c>
      <c r="E338" s="0" t="n">
        <v>2022</v>
      </c>
      <c r="H338" s="0" t="n">
        <v>9</v>
      </c>
      <c r="I338" s="0" t="n">
        <v>4084</v>
      </c>
      <c r="J338" s="0" t="s">
        <v>272</v>
      </c>
      <c r="K338" s="0" t="s">
        <v>302</v>
      </c>
      <c r="L338" s="0" t="s">
        <v>274</v>
      </c>
      <c r="M338" s="0" t="s">
        <v>1666</v>
      </c>
      <c r="N338" s="0" t="s">
        <v>1666</v>
      </c>
      <c r="O338" s="0" t="s">
        <v>1667</v>
      </c>
      <c r="P338" s="0" t="s">
        <v>1668</v>
      </c>
      <c r="R338" s="0" t="s">
        <v>288</v>
      </c>
      <c r="S338" s="0" t="s">
        <v>294</v>
      </c>
      <c r="T338" s="0" t="s">
        <v>280</v>
      </c>
      <c r="U338" s="0" t="s">
        <v>281</v>
      </c>
    </row>
    <row r="339" customFormat="false" ht="15" hidden="false" customHeight="false" outlineLevel="0" collapsed="false">
      <c r="A339" s="0" t="n">
        <v>21</v>
      </c>
      <c r="B339" s="0" t="s">
        <v>59</v>
      </c>
      <c r="C339" s="0" t="s">
        <v>616</v>
      </c>
      <c r="D339" s="0" t="s">
        <v>1669</v>
      </c>
      <c r="E339" s="0" t="n">
        <v>2025</v>
      </c>
      <c r="H339" s="0" t="n">
        <v>13</v>
      </c>
      <c r="I339" s="0" t="n">
        <v>1080</v>
      </c>
      <c r="J339" s="0" t="s">
        <v>272</v>
      </c>
      <c r="K339" s="0" t="s">
        <v>1670</v>
      </c>
      <c r="L339" s="0" t="s">
        <v>297</v>
      </c>
      <c r="M339" s="0" t="s">
        <v>1671</v>
      </c>
      <c r="N339" s="0" t="s">
        <v>1671</v>
      </c>
      <c r="O339" s="0" t="s">
        <v>1672</v>
      </c>
      <c r="P339" s="0" t="s">
        <v>1673</v>
      </c>
      <c r="R339" s="0" t="s">
        <v>279</v>
      </c>
      <c r="S339" s="0" t="s">
        <v>272</v>
      </c>
      <c r="T339" s="0" t="s">
        <v>280</v>
      </c>
      <c r="U339" s="0" t="s">
        <v>281</v>
      </c>
    </row>
    <row r="340" customFormat="false" ht="15" hidden="false" customHeight="false" outlineLevel="0" collapsed="false">
      <c r="A340" s="0" t="n">
        <v>21</v>
      </c>
      <c r="B340" s="0" t="s">
        <v>59</v>
      </c>
      <c r="C340" s="0" t="s">
        <v>270</v>
      </c>
      <c r="D340" s="0" t="s">
        <v>1674</v>
      </c>
      <c r="E340" s="0" t="n">
        <v>2025</v>
      </c>
      <c r="H340" s="0" t="n">
        <v>2</v>
      </c>
      <c r="I340" s="0" t="n">
        <v>138</v>
      </c>
      <c r="J340" s="0" t="s">
        <v>272</v>
      </c>
      <c r="K340" s="0" t="s">
        <v>1670</v>
      </c>
      <c r="L340" s="0" t="s">
        <v>297</v>
      </c>
      <c r="M340" s="0" t="s">
        <v>1675</v>
      </c>
      <c r="N340" s="0" t="s">
        <v>1675</v>
      </c>
      <c r="O340" s="0" t="s">
        <v>1676</v>
      </c>
      <c r="P340" s="0" t="s">
        <v>1677</v>
      </c>
      <c r="R340" s="0" t="s">
        <v>279</v>
      </c>
      <c r="S340" s="0" t="s">
        <v>272</v>
      </c>
      <c r="T340" s="0" t="s">
        <v>280</v>
      </c>
      <c r="U340" s="0" t="s">
        <v>281</v>
      </c>
    </row>
    <row r="341" customFormat="false" ht="15" hidden="false" customHeight="false" outlineLevel="0" collapsed="false">
      <c r="A341" s="0" t="n">
        <v>21</v>
      </c>
      <c r="B341" s="0" t="s">
        <v>59</v>
      </c>
      <c r="C341" s="0" t="s">
        <v>270</v>
      </c>
      <c r="D341" s="0" t="s">
        <v>1678</v>
      </c>
      <c r="E341" s="0" t="n">
        <v>2025</v>
      </c>
      <c r="H341" s="0" t="n">
        <v>2</v>
      </c>
      <c r="I341" s="0" t="n">
        <v>132</v>
      </c>
      <c r="J341" s="0" t="s">
        <v>272</v>
      </c>
      <c r="K341" s="0" t="s">
        <v>1670</v>
      </c>
      <c r="L341" s="0" t="s">
        <v>297</v>
      </c>
      <c r="M341" s="0" t="s">
        <v>1679</v>
      </c>
      <c r="N341" s="0" t="s">
        <v>1679</v>
      </c>
      <c r="O341" s="0" t="s">
        <v>1680</v>
      </c>
      <c r="P341" s="0" t="s">
        <v>1681</v>
      </c>
      <c r="R341" s="0" t="s">
        <v>279</v>
      </c>
      <c r="S341" s="0" t="s">
        <v>294</v>
      </c>
      <c r="T341" s="0" t="s">
        <v>280</v>
      </c>
      <c r="U341" s="0" t="s">
        <v>281</v>
      </c>
    </row>
    <row r="342" customFormat="false" ht="15" hidden="false" customHeight="false" outlineLevel="0" collapsed="false">
      <c r="A342" s="0" t="n">
        <v>21</v>
      </c>
      <c r="B342" s="0" t="s">
        <v>59</v>
      </c>
      <c r="C342" s="0" t="s">
        <v>270</v>
      </c>
      <c r="D342" s="0" t="s">
        <v>1682</v>
      </c>
      <c r="E342" s="0" t="n">
        <v>2025</v>
      </c>
      <c r="H342" s="0" t="n">
        <v>2</v>
      </c>
      <c r="I342" s="0" t="n">
        <v>294</v>
      </c>
      <c r="J342" s="0" t="s">
        <v>272</v>
      </c>
      <c r="K342" s="0" t="s">
        <v>1670</v>
      </c>
      <c r="L342" s="0" t="s">
        <v>297</v>
      </c>
      <c r="M342" s="0" t="s">
        <v>1683</v>
      </c>
      <c r="N342" s="0" t="s">
        <v>1683</v>
      </c>
      <c r="O342" s="0" t="s">
        <v>1684</v>
      </c>
      <c r="P342" s="0" t="s">
        <v>1685</v>
      </c>
      <c r="R342" s="0" t="s">
        <v>279</v>
      </c>
      <c r="S342" s="0" t="s">
        <v>294</v>
      </c>
      <c r="T342" s="0" t="s">
        <v>280</v>
      </c>
      <c r="U342" s="0" t="s">
        <v>281</v>
      </c>
    </row>
    <row r="343" customFormat="false" ht="15" hidden="false" customHeight="false" outlineLevel="0" collapsed="false">
      <c r="A343" s="0" t="n">
        <v>21</v>
      </c>
      <c r="B343" s="0" t="s">
        <v>59</v>
      </c>
      <c r="C343" s="0" t="s">
        <v>270</v>
      </c>
      <c r="D343" s="0" t="s">
        <v>1686</v>
      </c>
      <c r="E343" s="0" t="n">
        <v>2021</v>
      </c>
      <c r="H343" s="0" t="n">
        <v>8</v>
      </c>
      <c r="I343" s="0" t="n">
        <v>69</v>
      </c>
      <c r="J343" s="0" t="s">
        <v>272</v>
      </c>
      <c r="K343" s="0" t="s">
        <v>1670</v>
      </c>
      <c r="L343" s="0" t="s">
        <v>297</v>
      </c>
      <c r="M343" s="0" t="s">
        <v>1687</v>
      </c>
      <c r="N343" s="0" t="s">
        <v>1687</v>
      </c>
      <c r="O343" s="0" t="s">
        <v>1688</v>
      </c>
      <c r="P343" s="0" t="s">
        <v>1689</v>
      </c>
      <c r="R343" s="0" t="s">
        <v>288</v>
      </c>
      <c r="S343" s="0" t="s">
        <v>294</v>
      </c>
      <c r="T343" s="0" t="s">
        <v>280</v>
      </c>
      <c r="U343" s="0" t="s">
        <v>281</v>
      </c>
    </row>
    <row r="344" customFormat="false" ht="15" hidden="false" customHeight="false" outlineLevel="0" collapsed="false">
      <c r="A344" s="0" t="n">
        <v>21</v>
      </c>
      <c r="B344" s="0" t="s">
        <v>59</v>
      </c>
      <c r="C344" s="0" t="s">
        <v>270</v>
      </c>
      <c r="D344" s="0" t="s">
        <v>1690</v>
      </c>
      <c r="E344" s="0" t="n">
        <v>2021</v>
      </c>
      <c r="H344" s="0" t="n">
        <v>13</v>
      </c>
      <c r="I344" s="0" t="n">
        <v>87</v>
      </c>
      <c r="J344" s="0" t="s">
        <v>272</v>
      </c>
      <c r="K344" s="0" t="s">
        <v>1670</v>
      </c>
      <c r="L344" s="0" t="s">
        <v>297</v>
      </c>
      <c r="M344" s="0" t="s">
        <v>1691</v>
      </c>
      <c r="N344" s="0" t="s">
        <v>1691</v>
      </c>
      <c r="O344" s="0" t="s">
        <v>1692</v>
      </c>
      <c r="P344" s="0" t="s">
        <v>1693</v>
      </c>
      <c r="R344" s="0" t="s">
        <v>288</v>
      </c>
      <c r="S344" s="0" t="s">
        <v>294</v>
      </c>
      <c r="T344" s="0" t="s">
        <v>280</v>
      </c>
      <c r="U344" s="0" t="s">
        <v>281</v>
      </c>
    </row>
    <row r="345" customFormat="false" ht="15" hidden="false" customHeight="false" outlineLevel="0" collapsed="false">
      <c r="A345" s="0" t="n">
        <v>21</v>
      </c>
      <c r="B345" s="0" t="s">
        <v>59</v>
      </c>
      <c r="C345" s="0" t="s">
        <v>328</v>
      </c>
      <c r="D345" s="0" t="s">
        <v>1694</v>
      </c>
      <c r="E345" s="0" t="n">
        <v>2025</v>
      </c>
      <c r="H345" s="0" t="n">
        <v>1</v>
      </c>
      <c r="I345" s="0" t="n">
        <v>56</v>
      </c>
      <c r="J345" s="0" t="s">
        <v>272</v>
      </c>
      <c r="K345" s="0" t="s">
        <v>1670</v>
      </c>
      <c r="L345" s="0" t="s">
        <v>297</v>
      </c>
      <c r="M345" s="0" t="s">
        <v>1695</v>
      </c>
      <c r="N345" s="0" t="s">
        <v>1695</v>
      </c>
      <c r="O345" s="0" t="s">
        <v>1696</v>
      </c>
      <c r="P345" s="0" t="s">
        <v>1697</v>
      </c>
      <c r="R345" s="0" t="s">
        <v>279</v>
      </c>
      <c r="S345" s="0" t="s">
        <v>272</v>
      </c>
      <c r="T345" s="0" t="s">
        <v>280</v>
      </c>
      <c r="U345" s="0" t="s">
        <v>281</v>
      </c>
    </row>
    <row r="346" customFormat="false" ht="15" hidden="false" customHeight="false" outlineLevel="0" collapsed="false">
      <c r="A346" s="0" t="n">
        <v>21</v>
      </c>
      <c r="B346" s="0" t="s">
        <v>59</v>
      </c>
      <c r="C346" s="0" t="s">
        <v>328</v>
      </c>
      <c r="D346" s="0" t="s">
        <v>1698</v>
      </c>
      <c r="E346" s="0" t="n">
        <v>2024</v>
      </c>
      <c r="H346" s="0" t="n">
        <v>1</v>
      </c>
      <c r="I346" s="0" t="n">
        <v>96</v>
      </c>
      <c r="J346" s="0" t="s">
        <v>272</v>
      </c>
      <c r="K346" s="0" t="s">
        <v>1670</v>
      </c>
      <c r="L346" s="0" t="s">
        <v>297</v>
      </c>
      <c r="M346" s="0" t="s">
        <v>1699</v>
      </c>
      <c r="N346" s="0" t="s">
        <v>1699</v>
      </c>
      <c r="O346" s="0" t="s">
        <v>1700</v>
      </c>
      <c r="P346" s="0" t="s">
        <v>1701</v>
      </c>
      <c r="R346" s="0" t="s">
        <v>288</v>
      </c>
      <c r="S346" s="0" t="s">
        <v>294</v>
      </c>
      <c r="T346" s="0" t="s">
        <v>280</v>
      </c>
      <c r="U346" s="0" t="s">
        <v>281</v>
      </c>
    </row>
    <row r="347" customFormat="false" ht="15" hidden="false" customHeight="false" outlineLevel="0" collapsed="false">
      <c r="A347" s="0" t="n">
        <v>22</v>
      </c>
      <c r="B347" s="0" t="s">
        <v>60</v>
      </c>
      <c r="C347" s="0" t="s">
        <v>57</v>
      </c>
      <c r="D347" s="0" t="s">
        <v>1702</v>
      </c>
      <c r="E347" s="0" t="n">
        <v>2026</v>
      </c>
      <c r="H347" s="0" t="n">
        <v>10</v>
      </c>
      <c r="I347" s="0" t="n">
        <v>32053</v>
      </c>
      <c r="J347" s="0" t="s">
        <v>272</v>
      </c>
      <c r="K347" s="0" t="s">
        <v>302</v>
      </c>
      <c r="L347" s="0" t="s">
        <v>274</v>
      </c>
      <c r="M347" s="0" t="s">
        <v>1703</v>
      </c>
      <c r="N347" s="0" t="s">
        <v>1703</v>
      </c>
      <c r="O347" s="0" t="s">
        <v>1704</v>
      </c>
      <c r="P347" s="0" t="s">
        <v>1705</v>
      </c>
      <c r="R347" s="0" t="s">
        <v>279</v>
      </c>
      <c r="S347" s="0" t="s">
        <v>272</v>
      </c>
      <c r="T347" s="0" t="s">
        <v>280</v>
      </c>
      <c r="U347" s="0" t="s">
        <v>281</v>
      </c>
    </row>
    <row r="348" customFormat="false" ht="15" hidden="false" customHeight="false" outlineLevel="0" collapsed="false">
      <c r="A348" s="0" t="n">
        <v>22</v>
      </c>
      <c r="B348" s="0" t="s">
        <v>60</v>
      </c>
      <c r="C348" s="0" t="s">
        <v>508</v>
      </c>
      <c r="D348" s="0" t="s">
        <v>1706</v>
      </c>
      <c r="E348" s="0" t="n">
        <v>2025</v>
      </c>
      <c r="H348" s="0" t="n">
        <v>1</v>
      </c>
      <c r="I348" s="0" t="n">
        <v>7323</v>
      </c>
      <c r="J348" s="0" t="s">
        <v>272</v>
      </c>
      <c r="K348" s="0" t="s">
        <v>302</v>
      </c>
      <c r="L348" s="0" t="s">
        <v>274</v>
      </c>
      <c r="M348" s="0" t="s">
        <v>1707</v>
      </c>
      <c r="N348" s="0" t="s">
        <v>1707</v>
      </c>
      <c r="O348" s="0" t="s">
        <v>1708</v>
      </c>
      <c r="P348" s="0" t="s">
        <v>1709</v>
      </c>
      <c r="R348" s="0" t="s">
        <v>279</v>
      </c>
      <c r="S348" s="0" t="s">
        <v>272</v>
      </c>
      <c r="T348" s="0" t="s">
        <v>280</v>
      </c>
      <c r="U348" s="0" t="s">
        <v>281</v>
      </c>
    </row>
    <row r="349" customFormat="false" ht="15" hidden="false" customHeight="false" outlineLevel="0" collapsed="false">
      <c r="A349" s="0" t="n">
        <v>23</v>
      </c>
      <c r="B349" s="0" t="s">
        <v>62</v>
      </c>
      <c r="C349" s="0" t="s">
        <v>57</v>
      </c>
      <c r="D349" s="0" t="s">
        <v>1710</v>
      </c>
      <c r="E349" s="0" t="n">
        <v>2024</v>
      </c>
      <c r="H349" s="0" t="n">
        <v>6</v>
      </c>
      <c r="I349" s="0" t="n">
        <v>10580</v>
      </c>
      <c r="J349" s="0" t="s">
        <v>272</v>
      </c>
      <c r="K349" s="0" t="s">
        <v>302</v>
      </c>
      <c r="L349" s="0" t="s">
        <v>274</v>
      </c>
      <c r="M349" s="0" t="s">
        <v>1711</v>
      </c>
      <c r="N349" s="0" t="s">
        <v>1711</v>
      </c>
      <c r="O349" s="0" t="s">
        <v>1712</v>
      </c>
      <c r="P349" s="0" t="s">
        <v>1713</v>
      </c>
      <c r="R349" s="0" t="s">
        <v>288</v>
      </c>
      <c r="S349" s="0" t="s">
        <v>272</v>
      </c>
      <c r="T349" s="0" t="s">
        <v>280</v>
      </c>
      <c r="U349" s="0" t="s">
        <v>281</v>
      </c>
    </row>
    <row r="350" customFormat="false" ht="15" hidden="false" customHeight="false" outlineLevel="0" collapsed="false">
      <c r="A350" s="0" t="n">
        <v>23</v>
      </c>
      <c r="B350" s="0" t="s">
        <v>62</v>
      </c>
      <c r="C350" s="0" t="s">
        <v>313</v>
      </c>
      <c r="D350" s="0" t="s">
        <v>1714</v>
      </c>
      <c r="E350" s="0" t="n">
        <v>2024</v>
      </c>
      <c r="H350" s="0" t="n">
        <v>1</v>
      </c>
      <c r="I350" s="0" t="n">
        <v>630</v>
      </c>
      <c r="J350" s="0" t="s">
        <v>294</v>
      </c>
      <c r="K350" s="0" t="s">
        <v>302</v>
      </c>
      <c r="L350" s="0" t="s">
        <v>274</v>
      </c>
      <c r="M350" s="0" t="s">
        <v>1715</v>
      </c>
      <c r="N350" s="0" t="s">
        <v>1715</v>
      </c>
      <c r="O350" s="0" t="s">
        <v>1716</v>
      </c>
      <c r="P350" s="0" t="s">
        <v>1717</v>
      </c>
      <c r="R350" s="0" t="s">
        <v>288</v>
      </c>
      <c r="S350" s="0" t="s">
        <v>272</v>
      </c>
      <c r="T350" s="0" t="s">
        <v>280</v>
      </c>
      <c r="U350" s="0" t="s">
        <v>281</v>
      </c>
    </row>
    <row r="351" customFormat="false" ht="15" hidden="false" customHeight="false" outlineLevel="0" collapsed="false">
      <c r="A351" s="0" t="n">
        <v>23</v>
      </c>
      <c r="B351" s="0" t="s">
        <v>62</v>
      </c>
      <c r="C351" s="0" t="s">
        <v>926</v>
      </c>
      <c r="D351" s="0" t="s">
        <v>1718</v>
      </c>
      <c r="E351" s="0" t="n">
        <v>2026</v>
      </c>
      <c r="H351" s="0" t="n">
        <v>5</v>
      </c>
      <c r="I351" s="0" t="n">
        <v>4204</v>
      </c>
      <c r="J351" s="0" t="s">
        <v>272</v>
      </c>
      <c r="K351" s="0" t="s">
        <v>290</v>
      </c>
      <c r="L351" s="0" t="s">
        <v>274</v>
      </c>
      <c r="M351" s="0" t="s">
        <v>1719</v>
      </c>
      <c r="N351" s="0" t="s">
        <v>1719</v>
      </c>
      <c r="O351" s="0" t="s">
        <v>1720</v>
      </c>
      <c r="P351" s="0" t="s">
        <v>1721</v>
      </c>
      <c r="R351" s="0" t="s">
        <v>279</v>
      </c>
      <c r="S351" s="0" t="s">
        <v>272</v>
      </c>
      <c r="T351" s="0" t="s">
        <v>280</v>
      </c>
      <c r="U351" s="0" t="s">
        <v>281</v>
      </c>
    </row>
    <row r="352" customFormat="false" ht="15" hidden="false" customHeight="false" outlineLevel="0" collapsed="false">
      <c r="A352" s="0" t="n">
        <v>24</v>
      </c>
      <c r="B352" s="0" t="s">
        <v>63</v>
      </c>
      <c r="C352" s="0" t="s">
        <v>313</v>
      </c>
      <c r="D352" s="0" t="s">
        <v>1722</v>
      </c>
      <c r="E352" s="0" t="n">
        <v>2023</v>
      </c>
      <c r="H352" s="0" t="n">
        <v>1</v>
      </c>
      <c r="I352" s="0" t="n">
        <v>2078</v>
      </c>
      <c r="J352" s="0" t="s">
        <v>272</v>
      </c>
      <c r="K352" s="0" t="s">
        <v>1723</v>
      </c>
      <c r="L352" s="0" t="s">
        <v>297</v>
      </c>
      <c r="M352" s="0" t="s">
        <v>1724</v>
      </c>
      <c r="N352" s="0" t="s">
        <v>1724</v>
      </c>
      <c r="O352" s="0" t="s">
        <v>1725</v>
      </c>
      <c r="P352" s="0" t="s">
        <v>1726</v>
      </c>
      <c r="R352" s="0" t="s">
        <v>288</v>
      </c>
      <c r="S352" s="0" t="s">
        <v>272</v>
      </c>
      <c r="T352" s="0" t="s">
        <v>280</v>
      </c>
      <c r="U352" s="0" t="s">
        <v>281</v>
      </c>
    </row>
    <row r="353" customFormat="false" ht="15" hidden="false" customHeight="false" outlineLevel="0" collapsed="false">
      <c r="A353" s="0" t="n">
        <v>24</v>
      </c>
      <c r="B353" s="0" t="s">
        <v>63</v>
      </c>
      <c r="C353" s="0" t="s">
        <v>313</v>
      </c>
      <c r="D353" s="0" t="s">
        <v>1727</v>
      </c>
      <c r="E353" s="0" t="n">
        <v>2023</v>
      </c>
      <c r="H353" s="0" t="n">
        <v>1</v>
      </c>
      <c r="I353" s="0" t="n">
        <v>2068</v>
      </c>
      <c r="J353" s="0" t="s">
        <v>272</v>
      </c>
      <c r="K353" s="0" t="s">
        <v>1723</v>
      </c>
      <c r="L353" s="0" t="s">
        <v>297</v>
      </c>
      <c r="M353" s="0" t="s">
        <v>1728</v>
      </c>
      <c r="N353" s="0" t="s">
        <v>1728</v>
      </c>
      <c r="O353" s="0" t="s">
        <v>1729</v>
      </c>
      <c r="P353" s="0" t="s">
        <v>1730</v>
      </c>
      <c r="R353" s="0" t="s">
        <v>288</v>
      </c>
      <c r="S353" s="0" t="s">
        <v>294</v>
      </c>
      <c r="T353" s="0" t="s">
        <v>280</v>
      </c>
      <c r="U353" s="0" t="s">
        <v>281</v>
      </c>
    </row>
    <row r="354" customFormat="false" ht="15" hidden="false" customHeight="false" outlineLevel="0" collapsed="false">
      <c r="A354" s="0" t="n">
        <v>24</v>
      </c>
      <c r="B354" s="0" t="s">
        <v>63</v>
      </c>
      <c r="C354" s="0" t="s">
        <v>270</v>
      </c>
      <c r="D354" s="0" t="s">
        <v>1731</v>
      </c>
      <c r="E354" s="0" t="n">
        <v>2025</v>
      </c>
      <c r="H354" s="0" t="n">
        <v>1</v>
      </c>
      <c r="I354" s="0" t="n">
        <v>982</v>
      </c>
      <c r="J354" s="0" t="s">
        <v>272</v>
      </c>
      <c r="K354" s="0" t="s">
        <v>1723</v>
      </c>
      <c r="L354" s="0" t="s">
        <v>297</v>
      </c>
      <c r="M354" s="0" t="s">
        <v>1732</v>
      </c>
      <c r="N354" s="0" t="s">
        <v>1732</v>
      </c>
      <c r="O354" s="0" t="s">
        <v>1733</v>
      </c>
      <c r="P354" s="0" t="s">
        <v>1734</v>
      </c>
      <c r="R354" s="0" t="s">
        <v>279</v>
      </c>
      <c r="S354" s="0" t="s">
        <v>272</v>
      </c>
      <c r="T354" s="0" t="s">
        <v>280</v>
      </c>
      <c r="U354" s="0" t="s">
        <v>281</v>
      </c>
    </row>
    <row r="355" customFormat="false" ht="15" hidden="false" customHeight="false" outlineLevel="0" collapsed="false">
      <c r="A355" s="0" t="n">
        <v>24</v>
      </c>
      <c r="B355" s="0" t="s">
        <v>63</v>
      </c>
      <c r="C355" s="0" t="s">
        <v>926</v>
      </c>
      <c r="D355" s="0" t="s">
        <v>1735</v>
      </c>
      <c r="E355" s="0" t="n">
        <v>2024</v>
      </c>
      <c r="H355" s="0" t="n">
        <v>12</v>
      </c>
      <c r="I355" s="0" t="n">
        <v>9537</v>
      </c>
      <c r="J355" s="0" t="s">
        <v>272</v>
      </c>
      <c r="K355" s="0" t="s">
        <v>1723</v>
      </c>
      <c r="L355" s="0" t="s">
        <v>297</v>
      </c>
      <c r="M355" s="0" t="s">
        <v>1736</v>
      </c>
      <c r="N355" s="0" t="s">
        <v>1736</v>
      </c>
      <c r="O355" s="0" t="s">
        <v>1737</v>
      </c>
      <c r="P355" s="0" t="s">
        <v>1738</v>
      </c>
      <c r="R355" s="0" t="s">
        <v>288</v>
      </c>
      <c r="S355" s="0" t="s">
        <v>272</v>
      </c>
      <c r="T355" s="0" t="s">
        <v>280</v>
      </c>
      <c r="U355" s="0" t="s">
        <v>281</v>
      </c>
    </row>
    <row r="356" customFormat="false" ht="15" hidden="false" customHeight="false" outlineLevel="0" collapsed="false">
      <c r="A356" s="0" t="n">
        <v>24</v>
      </c>
      <c r="B356" s="0" t="s">
        <v>63</v>
      </c>
      <c r="C356" s="0" t="s">
        <v>926</v>
      </c>
      <c r="D356" s="0" t="s">
        <v>1739</v>
      </c>
      <c r="E356" s="0" t="n">
        <v>2023</v>
      </c>
      <c r="H356" s="0" t="n">
        <v>10</v>
      </c>
      <c r="I356" s="0" t="n">
        <v>3454</v>
      </c>
      <c r="J356" s="0" t="s">
        <v>272</v>
      </c>
      <c r="K356" s="0" t="s">
        <v>1723</v>
      </c>
      <c r="L356" s="0" t="s">
        <v>297</v>
      </c>
      <c r="M356" s="0" t="s">
        <v>1740</v>
      </c>
      <c r="N356" s="0" t="s">
        <v>1740</v>
      </c>
      <c r="O356" s="0" t="s">
        <v>1741</v>
      </c>
      <c r="P356" s="0" t="s">
        <v>1742</v>
      </c>
      <c r="R356" s="0" t="s">
        <v>288</v>
      </c>
      <c r="S356" s="0" t="s">
        <v>294</v>
      </c>
      <c r="T356" s="0" t="s">
        <v>280</v>
      </c>
      <c r="U356" s="0" t="s">
        <v>281</v>
      </c>
    </row>
    <row r="357" customFormat="false" ht="15" hidden="false" customHeight="false" outlineLevel="0" collapsed="false">
      <c r="A357" s="0" t="n">
        <v>25</v>
      </c>
      <c r="B357" s="0" t="s">
        <v>64</v>
      </c>
      <c r="C357" s="0" t="s">
        <v>57</v>
      </c>
      <c r="D357" s="0" t="s">
        <v>1743</v>
      </c>
      <c r="E357" s="0" t="n">
        <v>2026</v>
      </c>
      <c r="H357" s="0" t="n">
        <v>4</v>
      </c>
      <c r="I357" s="0" t="n">
        <v>6363</v>
      </c>
      <c r="J357" s="0" t="s">
        <v>272</v>
      </c>
      <c r="K357" s="0" t="s">
        <v>302</v>
      </c>
      <c r="L357" s="0" t="s">
        <v>274</v>
      </c>
      <c r="M357" s="0" t="s">
        <v>1744</v>
      </c>
      <c r="N357" s="0" t="s">
        <v>1744</v>
      </c>
      <c r="O357" s="0" t="s">
        <v>1745</v>
      </c>
      <c r="P357" s="0" t="s">
        <v>1746</v>
      </c>
      <c r="R357" s="0" t="s">
        <v>279</v>
      </c>
      <c r="S357" s="0" t="s">
        <v>272</v>
      </c>
      <c r="T357" s="0" t="s">
        <v>280</v>
      </c>
      <c r="U357" s="0" t="s">
        <v>281</v>
      </c>
    </row>
    <row r="358" customFormat="false" ht="15" hidden="false" customHeight="false" outlineLevel="0" collapsed="false">
      <c r="A358" s="0" t="n">
        <v>25</v>
      </c>
      <c r="B358" s="0" t="s">
        <v>64</v>
      </c>
      <c r="C358" s="0" t="s">
        <v>313</v>
      </c>
      <c r="D358" s="0" t="s">
        <v>1747</v>
      </c>
      <c r="E358" s="0" t="n">
        <v>2026</v>
      </c>
      <c r="H358" s="0" t="n">
        <v>1</v>
      </c>
      <c r="I358" s="0" t="n">
        <v>2490</v>
      </c>
      <c r="J358" s="0" t="s">
        <v>272</v>
      </c>
      <c r="K358" s="0" t="s">
        <v>302</v>
      </c>
      <c r="L358" s="0" t="s">
        <v>274</v>
      </c>
      <c r="M358" s="0" t="s">
        <v>1748</v>
      </c>
      <c r="N358" s="0" t="s">
        <v>1748</v>
      </c>
      <c r="O358" s="0" t="s">
        <v>1749</v>
      </c>
      <c r="P358" s="0" t="s">
        <v>1750</v>
      </c>
      <c r="R358" s="0" t="s">
        <v>279</v>
      </c>
      <c r="S358" s="0" t="s">
        <v>272</v>
      </c>
      <c r="T358" s="0" t="s">
        <v>280</v>
      </c>
      <c r="U358" s="0" t="s">
        <v>281</v>
      </c>
    </row>
    <row r="359" customFormat="false" ht="15" hidden="false" customHeight="false" outlineLevel="0" collapsed="false">
      <c r="A359" s="0" t="n">
        <v>25</v>
      </c>
      <c r="B359" s="0" t="s">
        <v>64</v>
      </c>
      <c r="C359" s="0" t="s">
        <v>926</v>
      </c>
      <c r="D359" s="0" t="s">
        <v>1751</v>
      </c>
      <c r="E359" s="0" t="n">
        <v>2026</v>
      </c>
      <c r="H359" s="0" t="n">
        <v>36</v>
      </c>
      <c r="I359" s="0" t="n">
        <v>23278</v>
      </c>
      <c r="J359" s="0" t="s">
        <v>272</v>
      </c>
      <c r="K359" s="0" t="s">
        <v>290</v>
      </c>
      <c r="L359" s="0" t="s">
        <v>274</v>
      </c>
      <c r="M359" s="0" t="s">
        <v>1752</v>
      </c>
      <c r="N359" s="0" t="s">
        <v>1752</v>
      </c>
      <c r="O359" s="0" t="s">
        <v>1753</v>
      </c>
      <c r="P359" s="0" t="s">
        <v>1754</v>
      </c>
      <c r="R359" s="0" t="s">
        <v>279</v>
      </c>
      <c r="S359" s="0" t="s">
        <v>272</v>
      </c>
      <c r="T359" s="0" t="s">
        <v>280</v>
      </c>
      <c r="U359" s="0" t="s">
        <v>281</v>
      </c>
    </row>
    <row r="360" customFormat="false" ht="15" hidden="false" customHeight="false" outlineLevel="0" collapsed="false">
      <c r="A360" s="0" t="n">
        <v>26</v>
      </c>
      <c r="B360" s="0" t="s">
        <v>66</v>
      </c>
      <c r="C360" s="0" t="s">
        <v>57</v>
      </c>
      <c r="D360" s="0" t="s">
        <v>1755</v>
      </c>
      <c r="E360" s="0" t="n">
        <v>2025</v>
      </c>
      <c r="H360" s="0" t="n">
        <v>3</v>
      </c>
      <c r="I360" s="0" t="n">
        <v>949</v>
      </c>
      <c r="J360" s="0" t="s">
        <v>272</v>
      </c>
      <c r="K360" s="0" t="s">
        <v>1756</v>
      </c>
      <c r="L360" s="0" t="s">
        <v>297</v>
      </c>
      <c r="M360" s="0" t="s">
        <v>1757</v>
      </c>
      <c r="N360" s="0" t="s">
        <v>1757</v>
      </c>
      <c r="O360" s="0" t="s">
        <v>1758</v>
      </c>
      <c r="P360" s="0" t="s">
        <v>1759</v>
      </c>
      <c r="R360" s="0" t="s">
        <v>279</v>
      </c>
      <c r="S360" s="0" t="s">
        <v>272</v>
      </c>
      <c r="T360" s="0" t="s">
        <v>280</v>
      </c>
      <c r="U360" s="0" t="s">
        <v>281</v>
      </c>
    </row>
    <row r="361" customFormat="false" ht="15" hidden="false" customHeight="false" outlineLevel="0" collapsed="false">
      <c r="A361" s="0" t="n">
        <v>26</v>
      </c>
      <c r="B361" s="0" t="s">
        <v>66</v>
      </c>
      <c r="C361" s="0" t="s">
        <v>57</v>
      </c>
      <c r="D361" s="0" t="s">
        <v>1760</v>
      </c>
      <c r="E361" s="0" t="n">
        <v>2019</v>
      </c>
      <c r="H361" s="0" t="n">
        <v>2</v>
      </c>
      <c r="I361" s="0" t="n">
        <v>2641</v>
      </c>
      <c r="J361" s="0" t="s">
        <v>272</v>
      </c>
      <c r="K361" s="0" t="s">
        <v>302</v>
      </c>
      <c r="L361" s="0" t="s">
        <v>274</v>
      </c>
      <c r="M361" s="0" t="s">
        <v>1761</v>
      </c>
      <c r="N361" s="0" t="s">
        <v>1761</v>
      </c>
      <c r="O361" s="0" t="s">
        <v>1762</v>
      </c>
      <c r="P361" s="0" t="s">
        <v>1763</v>
      </c>
      <c r="R361" s="0" t="s">
        <v>288</v>
      </c>
      <c r="S361" s="0" t="s">
        <v>294</v>
      </c>
      <c r="T361" s="0" t="s">
        <v>280</v>
      </c>
      <c r="U361" s="0" t="s">
        <v>281</v>
      </c>
    </row>
    <row r="362" customFormat="false" ht="15" hidden="false" customHeight="false" outlineLevel="0" collapsed="false">
      <c r="A362" s="0" t="n">
        <v>26</v>
      </c>
      <c r="B362" s="0" t="s">
        <v>66</v>
      </c>
      <c r="C362" s="0" t="s">
        <v>92</v>
      </c>
      <c r="D362" s="0" t="s">
        <v>1764</v>
      </c>
      <c r="E362" s="0" t="n">
        <v>2025</v>
      </c>
      <c r="H362" s="0" t="n">
        <v>12</v>
      </c>
      <c r="I362" s="0" t="n">
        <v>1450</v>
      </c>
      <c r="J362" s="0" t="s">
        <v>272</v>
      </c>
      <c r="K362" s="0" t="s">
        <v>1756</v>
      </c>
      <c r="L362" s="0" t="s">
        <v>297</v>
      </c>
      <c r="M362" s="0" t="s">
        <v>1765</v>
      </c>
      <c r="N362" s="0" t="s">
        <v>1766</v>
      </c>
      <c r="O362" s="0" t="s">
        <v>1767</v>
      </c>
      <c r="P362" s="0" t="s">
        <v>1768</v>
      </c>
      <c r="R362" s="0" t="s">
        <v>279</v>
      </c>
      <c r="S362" s="0" t="s">
        <v>272</v>
      </c>
      <c r="T362" s="0" t="s">
        <v>280</v>
      </c>
      <c r="U362" s="0" t="s">
        <v>281</v>
      </c>
    </row>
    <row r="363" customFormat="false" ht="15" hidden="false" customHeight="false" outlineLevel="0" collapsed="false">
      <c r="A363" s="0" t="n">
        <v>26</v>
      </c>
      <c r="B363" s="0" t="s">
        <v>66</v>
      </c>
      <c r="C363" s="0" t="s">
        <v>34</v>
      </c>
      <c r="D363" s="0" t="s">
        <v>1769</v>
      </c>
      <c r="E363" s="0" t="n">
        <v>2018</v>
      </c>
      <c r="H363" s="0" t="n">
        <v>43</v>
      </c>
      <c r="I363" s="0" t="n">
        <v>336</v>
      </c>
      <c r="J363" s="0" t="s">
        <v>272</v>
      </c>
      <c r="K363" s="0" t="s">
        <v>1756</v>
      </c>
      <c r="L363" s="0" t="s">
        <v>297</v>
      </c>
      <c r="M363" s="0" t="s">
        <v>1770</v>
      </c>
      <c r="N363" s="0" t="s">
        <v>1770</v>
      </c>
      <c r="O363" s="0" t="s">
        <v>1771</v>
      </c>
      <c r="P363" s="0" t="s">
        <v>1772</v>
      </c>
      <c r="R363" s="0" t="s">
        <v>288</v>
      </c>
      <c r="S363" s="0" t="s">
        <v>272</v>
      </c>
      <c r="T363" s="0" t="s">
        <v>318</v>
      </c>
      <c r="U363" s="0" t="s">
        <v>599</v>
      </c>
      <c r="V363" s="0" t="s">
        <v>1773</v>
      </c>
    </row>
    <row r="364" customFormat="false" ht="15" hidden="false" customHeight="false" outlineLevel="0" collapsed="false">
      <c r="A364" s="0" t="n">
        <v>85</v>
      </c>
      <c r="B364" s="0" t="s">
        <v>136</v>
      </c>
      <c r="C364" s="0" t="s">
        <v>34</v>
      </c>
      <c r="D364" s="0" t="s">
        <v>1769</v>
      </c>
      <c r="E364" s="0" t="n">
        <v>2018</v>
      </c>
      <c r="H364" s="0" t="n">
        <v>43</v>
      </c>
      <c r="I364" s="0" t="n">
        <v>336</v>
      </c>
      <c r="J364" s="0" t="s">
        <v>272</v>
      </c>
      <c r="K364" s="0" t="s">
        <v>1756</v>
      </c>
      <c r="L364" s="0" t="s">
        <v>297</v>
      </c>
      <c r="M364" s="0" t="s">
        <v>1770</v>
      </c>
      <c r="N364" s="0" t="s">
        <v>1770</v>
      </c>
      <c r="O364" s="0" t="s">
        <v>1771</v>
      </c>
      <c r="P364" s="0" t="s">
        <v>1772</v>
      </c>
      <c r="R364" s="0" t="s">
        <v>288</v>
      </c>
      <c r="S364" s="0" t="s">
        <v>272</v>
      </c>
      <c r="T364" s="0" t="s">
        <v>318</v>
      </c>
      <c r="U364" s="0" t="s">
        <v>599</v>
      </c>
      <c r="V364" s="0" t="s">
        <v>1773</v>
      </c>
    </row>
    <row r="365" customFormat="false" ht="15" hidden="false" customHeight="false" outlineLevel="0" collapsed="false">
      <c r="A365" s="0" t="n">
        <v>126</v>
      </c>
      <c r="B365" s="0" t="s">
        <v>184</v>
      </c>
      <c r="C365" s="0" t="s">
        <v>34</v>
      </c>
      <c r="D365" s="0" t="s">
        <v>1769</v>
      </c>
      <c r="E365" s="0" t="n">
        <v>2018</v>
      </c>
      <c r="H365" s="0" t="n">
        <v>43</v>
      </c>
      <c r="I365" s="0" t="n">
        <v>336</v>
      </c>
      <c r="J365" s="0" t="s">
        <v>272</v>
      </c>
      <c r="K365" s="0" t="s">
        <v>1756</v>
      </c>
      <c r="L365" s="0" t="s">
        <v>297</v>
      </c>
      <c r="M365" s="0" t="s">
        <v>1770</v>
      </c>
      <c r="N365" s="0" t="s">
        <v>1770</v>
      </c>
      <c r="O365" s="0" t="s">
        <v>1771</v>
      </c>
      <c r="P365" s="0" t="s">
        <v>1772</v>
      </c>
      <c r="R365" s="0" t="s">
        <v>288</v>
      </c>
      <c r="S365" s="0" t="s">
        <v>272</v>
      </c>
      <c r="T365" s="0" t="s">
        <v>318</v>
      </c>
      <c r="U365" s="0" t="s">
        <v>599</v>
      </c>
      <c r="V365" s="0" t="s">
        <v>1773</v>
      </c>
    </row>
    <row r="366" customFormat="false" ht="15" hidden="false" customHeight="false" outlineLevel="0" collapsed="false">
      <c r="A366" s="0" t="n">
        <v>26</v>
      </c>
      <c r="B366" s="0" t="s">
        <v>66</v>
      </c>
      <c r="C366" s="0" t="s">
        <v>313</v>
      </c>
      <c r="D366" s="0" t="s">
        <v>1774</v>
      </c>
      <c r="E366" s="0" t="n">
        <v>2020</v>
      </c>
      <c r="H366" s="0" t="n">
        <v>1</v>
      </c>
      <c r="I366" s="0" t="n">
        <v>226</v>
      </c>
      <c r="J366" s="0" t="s">
        <v>294</v>
      </c>
      <c r="K366" s="0" t="s">
        <v>302</v>
      </c>
      <c r="L366" s="0" t="s">
        <v>274</v>
      </c>
      <c r="M366" s="0" t="s">
        <v>1775</v>
      </c>
      <c r="N366" s="0" t="s">
        <v>1775</v>
      </c>
      <c r="O366" s="0" t="s">
        <v>1776</v>
      </c>
      <c r="P366" s="0" t="s">
        <v>1777</v>
      </c>
      <c r="R366" s="0" t="s">
        <v>288</v>
      </c>
      <c r="S366" s="0" t="s">
        <v>272</v>
      </c>
      <c r="T366" s="0" t="s">
        <v>280</v>
      </c>
      <c r="U366" s="0" t="s">
        <v>281</v>
      </c>
    </row>
    <row r="367" customFormat="false" ht="15" hidden="false" customHeight="false" outlineLevel="0" collapsed="false">
      <c r="A367" s="0" t="n">
        <v>26</v>
      </c>
      <c r="B367" s="0" t="s">
        <v>66</v>
      </c>
      <c r="C367" s="0" t="s">
        <v>616</v>
      </c>
      <c r="D367" s="0" t="s">
        <v>1778</v>
      </c>
      <c r="E367" s="0" t="n">
        <v>2026</v>
      </c>
      <c r="H367" s="0" t="n">
        <v>36</v>
      </c>
      <c r="I367" s="0" t="n">
        <v>3456</v>
      </c>
      <c r="J367" s="0" t="s">
        <v>272</v>
      </c>
      <c r="K367" s="0" t="s">
        <v>1756</v>
      </c>
      <c r="L367" s="0" t="s">
        <v>297</v>
      </c>
      <c r="M367" s="0" t="s">
        <v>1779</v>
      </c>
      <c r="N367" s="0" t="s">
        <v>1779</v>
      </c>
      <c r="O367" s="0" t="s">
        <v>1780</v>
      </c>
      <c r="P367" s="0" t="s">
        <v>1781</v>
      </c>
      <c r="R367" s="0" t="s">
        <v>279</v>
      </c>
      <c r="S367" s="0" t="s">
        <v>272</v>
      </c>
      <c r="T367" s="0" t="s">
        <v>280</v>
      </c>
      <c r="U367" s="0" t="s">
        <v>281</v>
      </c>
    </row>
    <row r="368" customFormat="false" ht="15" hidden="false" customHeight="false" outlineLevel="0" collapsed="false">
      <c r="A368" s="0" t="n">
        <v>26</v>
      </c>
      <c r="B368" s="0" t="s">
        <v>66</v>
      </c>
      <c r="C368" s="0" t="s">
        <v>868</v>
      </c>
      <c r="D368" s="0" t="s">
        <v>1782</v>
      </c>
      <c r="E368" s="0" t="n">
        <v>2020</v>
      </c>
      <c r="H368" s="0" t="n">
        <v>13</v>
      </c>
      <c r="I368" s="0" t="n">
        <v>89</v>
      </c>
      <c r="J368" s="0" t="s">
        <v>272</v>
      </c>
      <c r="K368" s="0" t="s">
        <v>1756</v>
      </c>
      <c r="L368" s="0" t="s">
        <v>297</v>
      </c>
      <c r="M368" s="0" t="s">
        <v>1783</v>
      </c>
      <c r="N368" s="0" t="s">
        <v>1783</v>
      </c>
      <c r="O368" s="0" t="s">
        <v>1784</v>
      </c>
      <c r="P368" s="0" t="s">
        <v>1785</v>
      </c>
      <c r="R368" s="0" t="s">
        <v>288</v>
      </c>
      <c r="S368" s="0" t="s">
        <v>272</v>
      </c>
      <c r="T368" s="0" t="s">
        <v>318</v>
      </c>
      <c r="U368" s="0" t="s">
        <v>599</v>
      </c>
      <c r="V368" s="0" t="s">
        <v>1773</v>
      </c>
    </row>
    <row r="369" customFormat="false" ht="15" hidden="false" customHeight="false" outlineLevel="0" collapsed="false">
      <c r="A369" s="0" t="n">
        <v>85</v>
      </c>
      <c r="B369" s="0" t="s">
        <v>136</v>
      </c>
      <c r="C369" s="0" t="s">
        <v>868</v>
      </c>
      <c r="D369" s="0" t="s">
        <v>1782</v>
      </c>
      <c r="E369" s="0" t="n">
        <v>2020</v>
      </c>
      <c r="H369" s="0" t="n">
        <v>13</v>
      </c>
      <c r="I369" s="0" t="n">
        <v>89</v>
      </c>
      <c r="J369" s="0" t="s">
        <v>272</v>
      </c>
      <c r="K369" s="0" t="s">
        <v>1756</v>
      </c>
      <c r="L369" s="0" t="s">
        <v>297</v>
      </c>
      <c r="M369" s="0" t="s">
        <v>1783</v>
      </c>
      <c r="N369" s="0" t="s">
        <v>1783</v>
      </c>
      <c r="O369" s="0" t="s">
        <v>1784</v>
      </c>
      <c r="P369" s="0" t="s">
        <v>1785</v>
      </c>
      <c r="R369" s="0" t="s">
        <v>288</v>
      </c>
      <c r="S369" s="0" t="s">
        <v>272</v>
      </c>
      <c r="T369" s="0" t="s">
        <v>318</v>
      </c>
      <c r="U369" s="0" t="s">
        <v>599</v>
      </c>
      <c r="V369" s="0" t="s">
        <v>1773</v>
      </c>
    </row>
    <row r="370" customFormat="false" ht="15" hidden="false" customHeight="false" outlineLevel="0" collapsed="false">
      <c r="A370" s="0" t="n">
        <v>126</v>
      </c>
      <c r="B370" s="0" t="s">
        <v>184</v>
      </c>
      <c r="C370" s="0" t="s">
        <v>868</v>
      </c>
      <c r="D370" s="0" t="s">
        <v>1782</v>
      </c>
      <c r="E370" s="0" t="n">
        <v>2020</v>
      </c>
      <c r="H370" s="0" t="n">
        <v>13</v>
      </c>
      <c r="I370" s="0" t="n">
        <v>89</v>
      </c>
      <c r="J370" s="0" t="s">
        <v>272</v>
      </c>
      <c r="K370" s="0" t="s">
        <v>1756</v>
      </c>
      <c r="L370" s="0" t="s">
        <v>297</v>
      </c>
      <c r="M370" s="0" t="s">
        <v>1783</v>
      </c>
      <c r="N370" s="0" t="s">
        <v>1783</v>
      </c>
      <c r="O370" s="0" t="s">
        <v>1784</v>
      </c>
      <c r="P370" s="0" t="s">
        <v>1785</v>
      </c>
      <c r="R370" s="0" t="s">
        <v>288</v>
      </c>
      <c r="S370" s="0" t="s">
        <v>272</v>
      </c>
      <c r="T370" s="0" t="s">
        <v>318</v>
      </c>
      <c r="U370" s="0" t="s">
        <v>599</v>
      </c>
      <c r="V370" s="0" t="s">
        <v>1773</v>
      </c>
    </row>
    <row r="371" customFormat="false" ht="15" hidden="false" customHeight="false" outlineLevel="0" collapsed="false">
      <c r="A371" s="0" t="n">
        <v>26</v>
      </c>
      <c r="B371" s="0" t="s">
        <v>66</v>
      </c>
      <c r="C371" s="0" t="s">
        <v>491</v>
      </c>
      <c r="D371" s="0" t="s">
        <v>1786</v>
      </c>
      <c r="E371" s="0" t="n">
        <v>2026</v>
      </c>
      <c r="H371" s="0" t="n">
        <v>4</v>
      </c>
      <c r="I371" s="0" t="n">
        <v>932</v>
      </c>
      <c r="J371" s="0" t="s">
        <v>272</v>
      </c>
      <c r="K371" s="0" t="s">
        <v>1756</v>
      </c>
      <c r="L371" s="0" t="s">
        <v>297</v>
      </c>
      <c r="M371" s="0" t="s">
        <v>1787</v>
      </c>
      <c r="N371" s="0" t="s">
        <v>1787</v>
      </c>
      <c r="O371" s="0" t="s">
        <v>1788</v>
      </c>
      <c r="P371" s="0" t="s">
        <v>1789</v>
      </c>
      <c r="R371" s="0" t="s">
        <v>279</v>
      </c>
      <c r="S371" s="0" t="s">
        <v>272</v>
      </c>
      <c r="T371" s="0" t="s">
        <v>318</v>
      </c>
      <c r="U371" s="0" t="s">
        <v>281</v>
      </c>
      <c r="V371" s="0" t="s">
        <v>1790</v>
      </c>
    </row>
    <row r="372" customFormat="false" ht="15" hidden="false" customHeight="false" outlineLevel="0" collapsed="false">
      <c r="A372" s="0" t="n">
        <v>26</v>
      </c>
      <c r="B372" s="0" t="s">
        <v>66</v>
      </c>
      <c r="C372" s="0" t="s">
        <v>282</v>
      </c>
      <c r="D372" s="0" t="s">
        <v>1791</v>
      </c>
      <c r="E372" s="0" t="n">
        <v>2021</v>
      </c>
      <c r="H372" s="0" t="n">
        <v>4</v>
      </c>
      <c r="I372" s="0" t="n">
        <v>139</v>
      </c>
      <c r="J372" s="0" t="s">
        <v>272</v>
      </c>
      <c r="K372" s="0" t="s">
        <v>1756</v>
      </c>
      <c r="L372" s="0" t="s">
        <v>297</v>
      </c>
      <c r="M372" s="0" t="s">
        <v>1792</v>
      </c>
      <c r="N372" s="0" t="s">
        <v>1792</v>
      </c>
      <c r="O372" s="0" t="s">
        <v>1793</v>
      </c>
      <c r="P372" s="0" t="s">
        <v>1794</v>
      </c>
      <c r="R372" s="0" t="s">
        <v>288</v>
      </c>
      <c r="S372" s="0" t="s">
        <v>272</v>
      </c>
      <c r="T372" s="0" t="s">
        <v>318</v>
      </c>
      <c r="U372" s="0" t="s">
        <v>599</v>
      </c>
      <c r="V372" s="0" t="s">
        <v>1773</v>
      </c>
    </row>
    <row r="373" customFormat="false" ht="15" hidden="false" customHeight="false" outlineLevel="0" collapsed="false">
      <c r="A373" s="0" t="n">
        <v>85</v>
      </c>
      <c r="B373" s="0" t="s">
        <v>136</v>
      </c>
      <c r="C373" s="0" t="s">
        <v>282</v>
      </c>
      <c r="D373" s="0" t="s">
        <v>1791</v>
      </c>
      <c r="E373" s="0" t="n">
        <v>2021</v>
      </c>
      <c r="H373" s="0" t="n">
        <v>4</v>
      </c>
      <c r="I373" s="0" t="n">
        <v>139</v>
      </c>
      <c r="J373" s="0" t="s">
        <v>272</v>
      </c>
      <c r="K373" s="0" t="s">
        <v>1756</v>
      </c>
      <c r="L373" s="0" t="s">
        <v>297</v>
      </c>
      <c r="M373" s="0" t="s">
        <v>1792</v>
      </c>
      <c r="N373" s="0" t="s">
        <v>1792</v>
      </c>
      <c r="O373" s="0" t="s">
        <v>1793</v>
      </c>
      <c r="P373" s="0" t="s">
        <v>1794</v>
      </c>
      <c r="R373" s="0" t="s">
        <v>288</v>
      </c>
      <c r="S373" s="0" t="s">
        <v>272</v>
      </c>
      <c r="T373" s="0" t="s">
        <v>318</v>
      </c>
      <c r="U373" s="0" t="s">
        <v>599</v>
      </c>
      <c r="V373" s="0" t="s">
        <v>1773</v>
      </c>
    </row>
    <row r="374" customFormat="false" ht="15" hidden="false" customHeight="false" outlineLevel="0" collapsed="false">
      <c r="A374" s="0" t="n">
        <v>126</v>
      </c>
      <c r="B374" s="0" t="s">
        <v>184</v>
      </c>
      <c r="C374" s="0" t="s">
        <v>282</v>
      </c>
      <c r="D374" s="0" t="s">
        <v>1791</v>
      </c>
      <c r="E374" s="0" t="n">
        <v>2021</v>
      </c>
      <c r="H374" s="0" t="n">
        <v>4</v>
      </c>
      <c r="I374" s="0" t="n">
        <v>139</v>
      </c>
      <c r="J374" s="0" t="s">
        <v>272</v>
      </c>
      <c r="K374" s="0" t="s">
        <v>1756</v>
      </c>
      <c r="L374" s="0" t="s">
        <v>297</v>
      </c>
      <c r="M374" s="0" t="s">
        <v>1792</v>
      </c>
      <c r="N374" s="0" t="s">
        <v>1792</v>
      </c>
      <c r="O374" s="0" t="s">
        <v>1793</v>
      </c>
      <c r="P374" s="0" t="s">
        <v>1794</v>
      </c>
      <c r="R374" s="0" t="s">
        <v>288</v>
      </c>
      <c r="S374" s="0" t="s">
        <v>272</v>
      </c>
      <c r="T374" s="0" t="s">
        <v>318</v>
      </c>
      <c r="U374" s="0" t="s">
        <v>599</v>
      </c>
      <c r="V374" s="0" t="s">
        <v>1773</v>
      </c>
    </row>
    <row r="375" customFormat="false" ht="15" hidden="false" customHeight="false" outlineLevel="0" collapsed="false">
      <c r="A375" s="0" t="n">
        <v>26</v>
      </c>
      <c r="B375" s="0" t="s">
        <v>66</v>
      </c>
      <c r="C375" s="0" t="s">
        <v>282</v>
      </c>
      <c r="D375" s="0" t="s">
        <v>1795</v>
      </c>
      <c r="E375" s="0" t="n">
        <v>2021</v>
      </c>
      <c r="H375" s="0" t="n">
        <v>3</v>
      </c>
      <c r="I375" s="0" t="n">
        <v>139</v>
      </c>
      <c r="J375" s="0" t="s">
        <v>272</v>
      </c>
      <c r="K375" s="0" t="s">
        <v>1756</v>
      </c>
      <c r="L375" s="0" t="s">
        <v>297</v>
      </c>
      <c r="M375" s="0" t="s">
        <v>1796</v>
      </c>
      <c r="N375" s="0" t="s">
        <v>1796</v>
      </c>
      <c r="O375" s="0" t="s">
        <v>1797</v>
      </c>
      <c r="P375" s="0" t="s">
        <v>1798</v>
      </c>
      <c r="R375" s="0" t="s">
        <v>288</v>
      </c>
      <c r="S375" s="0" t="s">
        <v>294</v>
      </c>
      <c r="T375" s="0" t="s">
        <v>318</v>
      </c>
      <c r="U375" s="0" t="s">
        <v>599</v>
      </c>
      <c r="V375" s="0" t="s">
        <v>1773</v>
      </c>
    </row>
    <row r="376" customFormat="false" ht="15" hidden="false" customHeight="false" outlineLevel="0" collapsed="false">
      <c r="A376" s="0" t="n">
        <v>85</v>
      </c>
      <c r="B376" s="0" t="s">
        <v>136</v>
      </c>
      <c r="C376" s="0" t="s">
        <v>282</v>
      </c>
      <c r="D376" s="0" t="s">
        <v>1795</v>
      </c>
      <c r="E376" s="0" t="n">
        <v>2021</v>
      </c>
      <c r="H376" s="0" t="n">
        <v>3</v>
      </c>
      <c r="I376" s="0" t="n">
        <v>139</v>
      </c>
      <c r="J376" s="0" t="s">
        <v>272</v>
      </c>
      <c r="K376" s="0" t="s">
        <v>1756</v>
      </c>
      <c r="L376" s="0" t="s">
        <v>297</v>
      </c>
      <c r="M376" s="0" t="s">
        <v>1796</v>
      </c>
      <c r="N376" s="0" t="s">
        <v>1796</v>
      </c>
      <c r="O376" s="0" t="s">
        <v>1797</v>
      </c>
      <c r="P376" s="0" t="s">
        <v>1798</v>
      </c>
      <c r="R376" s="0" t="s">
        <v>288</v>
      </c>
      <c r="S376" s="0" t="s">
        <v>294</v>
      </c>
      <c r="T376" s="0" t="s">
        <v>318</v>
      </c>
      <c r="U376" s="0" t="s">
        <v>599</v>
      </c>
      <c r="V376" s="0" t="s">
        <v>1773</v>
      </c>
    </row>
    <row r="377" customFormat="false" ht="15" hidden="false" customHeight="false" outlineLevel="0" collapsed="false">
      <c r="A377" s="0" t="n">
        <v>126</v>
      </c>
      <c r="B377" s="0" t="s">
        <v>184</v>
      </c>
      <c r="C377" s="0" t="s">
        <v>282</v>
      </c>
      <c r="D377" s="0" t="s">
        <v>1795</v>
      </c>
      <c r="E377" s="0" t="n">
        <v>2021</v>
      </c>
      <c r="H377" s="0" t="n">
        <v>3</v>
      </c>
      <c r="I377" s="0" t="n">
        <v>139</v>
      </c>
      <c r="J377" s="0" t="s">
        <v>272</v>
      </c>
      <c r="K377" s="0" t="s">
        <v>1756</v>
      </c>
      <c r="L377" s="0" t="s">
        <v>297</v>
      </c>
      <c r="M377" s="0" t="s">
        <v>1796</v>
      </c>
      <c r="N377" s="0" t="s">
        <v>1796</v>
      </c>
      <c r="O377" s="0" t="s">
        <v>1797</v>
      </c>
      <c r="P377" s="0" t="s">
        <v>1798</v>
      </c>
      <c r="R377" s="0" t="s">
        <v>288</v>
      </c>
      <c r="S377" s="0" t="s">
        <v>294</v>
      </c>
      <c r="T377" s="0" t="s">
        <v>318</v>
      </c>
      <c r="U377" s="0" t="s">
        <v>599</v>
      </c>
      <c r="V377" s="0" t="s">
        <v>1773</v>
      </c>
    </row>
    <row r="378" customFormat="false" ht="15" hidden="false" customHeight="false" outlineLevel="0" collapsed="false">
      <c r="A378" s="0" t="n">
        <v>26</v>
      </c>
      <c r="B378" s="0" t="s">
        <v>66</v>
      </c>
      <c r="C378" s="0" t="s">
        <v>282</v>
      </c>
      <c r="D378" s="0" t="s">
        <v>1799</v>
      </c>
      <c r="E378" s="0" t="n">
        <v>2019</v>
      </c>
      <c r="H378" s="0" t="n">
        <v>2</v>
      </c>
      <c r="I378" s="0" t="n">
        <v>139</v>
      </c>
      <c r="J378" s="0" t="s">
        <v>272</v>
      </c>
      <c r="K378" s="0" t="s">
        <v>1756</v>
      </c>
      <c r="L378" s="0" t="s">
        <v>297</v>
      </c>
      <c r="M378" s="0" t="s">
        <v>1800</v>
      </c>
      <c r="N378" s="0" t="s">
        <v>1800</v>
      </c>
      <c r="O378" s="0" t="s">
        <v>1801</v>
      </c>
      <c r="P378" s="0" t="s">
        <v>1802</v>
      </c>
      <c r="R378" s="0" t="s">
        <v>288</v>
      </c>
      <c r="S378" s="0" t="s">
        <v>294</v>
      </c>
      <c r="T378" s="0" t="s">
        <v>318</v>
      </c>
      <c r="U378" s="0" t="s">
        <v>599</v>
      </c>
      <c r="V378" s="0" t="s">
        <v>1773</v>
      </c>
    </row>
    <row r="379" customFormat="false" ht="15" hidden="false" customHeight="false" outlineLevel="0" collapsed="false">
      <c r="A379" s="0" t="n">
        <v>85</v>
      </c>
      <c r="B379" s="0" t="s">
        <v>136</v>
      </c>
      <c r="C379" s="0" t="s">
        <v>282</v>
      </c>
      <c r="D379" s="0" t="s">
        <v>1799</v>
      </c>
      <c r="E379" s="0" t="n">
        <v>2019</v>
      </c>
      <c r="H379" s="0" t="n">
        <v>2</v>
      </c>
      <c r="I379" s="0" t="n">
        <v>139</v>
      </c>
      <c r="J379" s="0" t="s">
        <v>272</v>
      </c>
      <c r="K379" s="0" t="s">
        <v>1756</v>
      </c>
      <c r="L379" s="0" t="s">
        <v>297</v>
      </c>
      <c r="M379" s="0" t="s">
        <v>1800</v>
      </c>
      <c r="N379" s="0" t="s">
        <v>1800</v>
      </c>
      <c r="O379" s="0" t="s">
        <v>1801</v>
      </c>
      <c r="P379" s="0" t="s">
        <v>1802</v>
      </c>
      <c r="R379" s="0" t="s">
        <v>288</v>
      </c>
      <c r="S379" s="0" t="s">
        <v>294</v>
      </c>
      <c r="T379" s="0" t="s">
        <v>318</v>
      </c>
      <c r="U379" s="0" t="s">
        <v>599</v>
      </c>
      <c r="V379" s="0" t="s">
        <v>1773</v>
      </c>
    </row>
    <row r="380" customFormat="false" ht="15" hidden="false" customHeight="false" outlineLevel="0" collapsed="false">
      <c r="A380" s="0" t="n">
        <v>126</v>
      </c>
      <c r="B380" s="0" t="s">
        <v>184</v>
      </c>
      <c r="C380" s="0" t="s">
        <v>282</v>
      </c>
      <c r="D380" s="0" t="s">
        <v>1799</v>
      </c>
      <c r="E380" s="0" t="n">
        <v>2019</v>
      </c>
      <c r="H380" s="0" t="n">
        <v>2</v>
      </c>
      <c r="I380" s="0" t="n">
        <v>139</v>
      </c>
      <c r="J380" s="0" t="s">
        <v>272</v>
      </c>
      <c r="K380" s="0" t="s">
        <v>1756</v>
      </c>
      <c r="L380" s="0" t="s">
        <v>297</v>
      </c>
      <c r="M380" s="0" t="s">
        <v>1800</v>
      </c>
      <c r="N380" s="0" t="s">
        <v>1800</v>
      </c>
      <c r="O380" s="0" t="s">
        <v>1801</v>
      </c>
      <c r="P380" s="0" t="s">
        <v>1802</v>
      </c>
      <c r="R380" s="0" t="s">
        <v>288</v>
      </c>
      <c r="S380" s="0" t="s">
        <v>294</v>
      </c>
      <c r="T380" s="0" t="s">
        <v>318</v>
      </c>
      <c r="U380" s="0" t="s">
        <v>599</v>
      </c>
      <c r="V380" s="0" t="s">
        <v>1773</v>
      </c>
    </row>
    <row r="381" customFormat="false" ht="15" hidden="false" customHeight="false" outlineLevel="0" collapsed="false">
      <c r="A381" s="0" t="n">
        <v>26</v>
      </c>
      <c r="B381" s="0" t="s">
        <v>66</v>
      </c>
      <c r="C381" s="0" t="s">
        <v>282</v>
      </c>
      <c r="D381" s="0" t="s">
        <v>1803</v>
      </c>
      <c r="E381" s="0" t="n">
        <v>2019</v>
      </c>
      <c r="H381" s="0" t="n">
        <v>2</v>
      </c>
      <c r="I381" s="0" t="n">
        <v>88</v>
      </c>
      <c r="J381" s="0" t="s">
        <v>272</v>
      </c>
      <c r="K381" s="0" t="s">
        <v>1756</v>
      </c>
      <c r="L381" s="0" t="s">
        <v>297</v>
      </c>
      <c r="M381" s="0" t="s">
        <v>1804</v>
      </c>
      <c r="N381" s="0" t="s">
        <v>1804</v>
      </c>
      <c r="O381" s="0" t="s">
        <v>1805</v>
      </c>
      <c r="P381" s="0" t="s">
        <v>1806</v>
      </c>
      <c r="R381" s="0" t="s">
        <v>288</v>
      </c>
      <c r="S381" s="0" t="s">
        <v>294</v>
      </c>
      <c r="T381" s="0" t="s">
        <v>318</v>
      </c>
      <c r="U381" s="0" t="s">
        <v>599</v>
      </c>
      <c r="V381" s="0" t="s">
        <v>1773</v>
      </c>
    </row>
    <row r="382" customFormat="false" ht="15" hidden="false" customHeight="false" outlineLevel="0" collapsed="false">
      <c r="A382" s="0" t="n">
        <v>85</v>
      </c>
      <c r="B382" s="0" t="s">
        <v>136</v>
      </c>
      <c r="C382" s="0" t="s">
        <v>282</v>
      </c>
      <c r="D382" s="0" t="s">
        <v>1803</v>
      </c>
      <c r="E382" s="0" t="n">
        <v>2019</v>
      </c>
      <c r="H382" s="0" t="n">
        <v>2</v>
      </c>
      <c r="I382" s="0" t="n">
        <v>88</v>
      </c>
      <c r="J382" s="0" t="s">
        <v>272</v>
      </c>
      <c r="K382" s="0" t="s">
        <v>1756</v>
      </c>
      <c r="L382" s="0" t="s">
        <v>297</v>
      </c>
      <c r="M382" s="0" t="s">
        <v>1804</v>
      </c>
      <c r="N382" s="0" t="s">
        <v>1804</v>
      </c>
      <c r="O382" s="0" t="s">
        <v>1805</v>
      </c>
      <c r="P382" s="0" t="s">
        <v>1806</v>
      </c>
      <c r="R382" s="0" t="s">
        <v>288</v>
      </c>
      <c r="S382" s="0" t="s">
        <v>294</v>
      </c>
      <c r="T382" s="0" t="s">
        <v>318</v>
      </c>
      <c r="U382" s="0" t="s">
        <v>599</v>
      </c>
      <c r="V382" s="0" t="s">
        <v>1773</v>
      </c>
    </row>
    <row r="383" customFormat="false" ht="15" hidden="false" customHeight="false" outlineLevel="0" collapsed="false">
      <c r="A383" s="0" t="n">
        <v>126</v>
      </c>
      <c r="B383" s="0" t="s">
        <v>184</v>
      </c>
      <c r="C383" s="0" t="s">
        <v>282</v>
      </c>
      <c r="D383" s="0" t="s">
        <v>1803</v>
      </c>
      <c r="E383" s="0" t="n">
        <v>2019</v>
      </c>
      <c r="H383" s="0" t="n">
        <v>2</v>
      </c>
      <c r="I383" s="0" t="n">
        <v>88</v>
      </c>
      <c r="J383" s="0" t="s">
        <v>272</v>
      </c>
      <c r="K383" s="0" t="s">
        <v>1756</v>
      </c>
      <c r="L383" s="0" t="s">
        <v>297</v>
      </c>
      <c r="M383" s="0" t="s">
        <v>1804</v>
      </c>
      <c r="N383" s="0" t="s">
        <v>1804</v>
      </c>
      <c r="O383" s="0" t="s">
        <v>1805</v>
      </c>
      <c r="P383" s="0" t="s">
        <v>1806</v>
      </c>
      <c r="R383" s="0" t="s">
        <v>288</v>
      </c>
      <c r="S383" s="0" t="s">
        <v>294</v>
      </c>
      <c r="T383" s="0" t="s">
        <v>318</v>
      </c>
      <c r="U383" s="0" t="s">
        <v>599</v>
      </c>
      <c r="V383" s="0" t="s">
        <v>1773</v>
      </c>
    </row>
    <row r="384" customFormat="false" ht="15" hidden="false" customHeight="false" outlineLevel="0" collapsed="false">
      <c r="A384" s="0" t="n">
        <v>26</v>
      </c>
      <c r="B384" s="0" t="s">
        <v>66</v>
      </c>
      <c r="C384" s="0" t="s">
        <v>282</v>
      </c>
      <c r="D384" s="0" t="s">
        <v>1807</v>
      </c>
      <c r="E384" s="0" t="n">
        <v>2019</v>
      </c>
      <c r="H384" s="0" t="n">
        <v>3</v>
      </c>
      <c r="I384" s="0" t="n">
        <v>88</v>
      </c>
      <c r="J384" s="0" t="s">
        <v>272</v>
      </c>
      <c r="K384" s="0" t="s">
        <v>1756</v>
      </c>
      <c r="L384" s="0" t="s">
        <v>297</v>
      </c>
      <c r="M384" s="0" t="s">
        <v>1808</v>
      </c>
      <c r="N384" s="0" t="s">
        <v>1808</v>
      </c>
      <c r="O384" s="0" t="s">
        <v>1809</v>
      </c>
      <c r="P384" s="0" t="s">
        <v>1810</v>
      </c>
      <c r="R384" s="0" t="s">
        <v>288</v>
      </c>
      <c r="S384" s="0" t="s">
        <v>294</v>
      </c>
      <c r="T384" s="0" t="s">
        <v>318</v>
      </c>
      <c r="U384" s="0" t="s">
        <v>599</v>
      </c>
      <c r="V384" s="0" t="s">
        <v>1773</v>
      </c>
    </row>
    <row r="385" customFormat="false" ht="15" hidden="false" customHeight="false" outlineLevel="0" collapsed="false">
      <c r="A385" s="0" t="n">
        <v>85</v>
      </c>
      <c r="B385" s="0" t="s">
        <v>136</v>
      </c>
      <c r="C385" s="0" t="s">
        <v>282</v>
      </c>
      <c r="D385" s="0" t="s">
        <v>1807</v>
      </c>
      <c r="E385" s="0" t="n">
        <v>2019</v>
      </c>
      <c r="H385" s="0" t="n">
        <v>3</v>
      </c>
      <c r="I385" s="0" t="n">
        <v>88</v>
      </c>
      <c r="J385" s="0" t="s">
        <v>272</v>
      </c>
      <c r="K385" s="0" t="s">
        <v>1756</v>
      </c>
      <c r="L385" s="0" t="s">
        <v>297</v>
      </c>
      <c r="M385" s="0" t="s">
        <v>1808</v>
      </c>
      <c r="N385" s="0" t="s">
        <v>1808</v>
      </c>
      <c r="O385" s="0" t="s">
        <v>1809</v>
      </c>
      <c r="P385" s="0" t="s">
        <v>1810</v>
      </c>
      <c r="R385" s="0" t="s">
        <v>288</v>
      </c>
      <c r="S385" s="0" t="s">
        <v>294</v>
      </c>
      <c r="T385" s="0" t="s">
        <v>318</v>
      </c>
      <c r="U385" s="0" t="s">
        <v>599</v>
      </c>
      <c r="V385" s="0" t="s">
        <v>1773</v>
      </c>
    </row>
    <row r="386" customFormat="false" ht="15" hidden="false" customHeight="false" outlineLevel="0" collapsed="false">
      <c r="A386" s="0" t="n">
        <v>126</v>
      </c>
      <c r="B386" s="0" t="s">
        <v>184</v>
      </c>
      <c r="C386" s="0" t="s">
        <v>282</v>
      </c>
      <c r="D386" s="0" t="s">
        <v>1807</v>
      </c>
      <c r="E386" s="0" t="n">
        <v>2019</v>
      </c>
      <c r="H386" s="0" t="n">
        <v>3</v>
      </c>
      <c r="I386" s="0" t="n">
        <v>88</v>
      </c>
      <c r="J386" s="0" t="s">
        <v>272</v>
      </c>
      <c r="K386" s="0" t="s">
        <v>1756</v>
      </c>
      <c r="L386" s="0" t="s">
        <v>297</v>
      </c>
      <c r="M386" s="0" t="s">
        <v>1808</v>
      </c>
      <c r="N386" s="0" t="s">
        <v>1808</v>
      </c>
      <c r="O386" s="0" t="s">
        <v>1809</v>
      </c>
      <c r="P386" s="0" t="s">
        <v>1810</v>
      </c>
      <c r="R386" s="0" t="s">
        <v>288</v>
      </c>
      <c r="S386" s="0" t="s">
        <v>294</v>
      </c>
      <c r="T386" s="0" t="s">
        <v>318</v>
      </c>
      <c r="U386" s="0" t="s">
        <v>599</v>
      </c>
      <c r="V386" s="0" t="s">
        <v>1773</v>
      </c>
    </row>
    <row r="387" customFormat="false" ht="15" hidden="false" customHeight="false" outlineLevel="0" collapsed="false">
      <c r="A387" s="0" t="n">
        <v>26</v>
      </c>
      <c r="B387" s="0" t="s">
        <v>66</v>
      </c>
      <c r="C387" s="0" t="s">
        <v>383</v>
      </c>
      <c r="D387" s="0" t="s">
        <v>1811</v>
      </c>
      <c r="E387" s="0" t="n">
        <v>2026</v>
      </c>
      <c r="H387" s="0" t="n">
        <v>26</v>
      </c>
      <c r="I387" s="0" t="n">
        <v>17820</v>
      </c>
      <c r="J387" s="0" t="s">
        <v>294</v>
      </c>
      <c r="K387" s="0" t="s">
        <v>1756</v>
      </c>
      <c r="L387" s="0" t="s">
        <v>297</v>
      </c>
      <c r="M387" s="0" t="s">
        <v>1812</v>
      </c>
      <c r="N387" s="0" t="s">
        <v>1812</v>
      </c>
      <c r="O387" s="0" t="s">
        <v>1813</v>
      </c>
      <c r="P387" s="0" t="s">
        <v>1814</v>
      </c>
      <c r="R387" s="0" t="s">
        <v>279</v>
      </c>
      <c r="S387" s="0" t="s">
        <v>272</v>
      </c>
      <c r="T387" s="0" t="s">
        <v>318</v>
      </c>
      <c r="U387" s="0" t="s">
        <v>599</v>
      </c>
      <c r="V387" s="0" t="s">
        <v>1773</v>
      </c>
    </row>
    <row r="388" customFormat="false" ht="15" hidden="false" customHeight="false" outlineLevel="0" collapsed="false">
      <c r="A388" s="0" t="n">
        <v>85</v>
      </c>
      <c r="B388" s="0" t="s">
        <v>136</v>
      </c>
      <c r="C388" s="0" t="s">
        <v>383</v>
      </c>
      <c r="D388" s="0" t="s">
        <v>1811</v>
      </c>
      <c r="E388" s="0" t="n">
        <v>2026</v>
      </c>
      <c r="H388" s="0" t="n">
        <v>26</v>
      </c>
      <c r="I388" s="0" t="n">
        <v>17820</v>
      </c>
      <c r="J388" s="0" t="s">
        <v>294</v>
      </c>
      <c r="K388" s="0" t="s">
        <v>1756</v>
      </c>
      <c r="L388" s="0" t="s">
        <v>297</v>
      </c>
      <c r="M388" s="0" t="s">
        <v>1812</v>
      </c>
      <c r="N388" s="0" t="s">
        <v>1812</v>
      </c>
      <c r="O388" s="0" t="s">
        <v>1813</v>
      </c>
      <c r="P388" s="0" t="s">
        <v>1814</v>
      </c>
      <c r="R388" s="0" t="s">
        <v>279</v>
      </c>
      <c r="S388" s="0" t="s">
        <v>272</v>
      </c>
      <c r="T388" s="0" t="s">
        <v>318</v>
      </c>
      <c r="U388" s="0" t="s">
        <v>599</v>
      </c>
      <c r="V388" s="0" t="s">
        <v>1773</v>
      </c>
    </row>
    <row r="389" customFormat="false" ht="15" hidden="false" customHeight="false" outlineLevel="0" collapsed="false">
      <c r="A389" s="0" t="n">
        <v>126</v>
      </c>
      <c r="B389" s="0" t="s">
        <v>184</v>
      </c>
      <c r="C389" s="0" t="s">
        <v>383</v>
      </c>
      <c r="D389" s="0" t="s">
        <v>1811</v>
      </c>
      <c r="E389" s="0" t="n">
        <v>2026</v>
      </c>
      <c r="H389" s="0" t="n">
        <v>26</v>
      </c>
      <c r="I389" s="0" t="n">
        <v>17820</v>
      </c>
      <c r="J389" s="0" t="s">
        <v>294</v>
      </c>
      <c r="K389" s="0" t="s">
        <v>1756</v>
      </c>
      <c r="L389" s="0" t="s">
        <v>297</v>
      </c>
      <c r="M389" s="0" t="s">
        <v>1812</v>
      </c>
      <c r="N389" s="0" t="s">
        <v>1812</v>
      </c>
      <c r="O389" s="0" t="s">
        <v>1813</v>
      </c>
      <c r="P389" s="0" t="s">
        <v>1814</v>
      </c>
      <c r="R389" s="0" t="s">
        <v>279</v>
      </c>
      <c r="S389" s="0" t="s">
        <v>272</v>
      </c>
      <c r="T389" s="0" t="s">
        <v>318</v>
      </c>
      <c r="U389" s="0" t="s">
        <v>599</v>
      </c>
      <c r="V389" s="0" t="s">
        <v>1773</v>
      </c>
    </row>
    <row r="390" customFormat="false" ht="15" hidden="false" customHeight="false" outlineLevel="0" collapsed="false">
      <c r="A390" s="0" t="n">
        <v>26</v>
      </c>
      <c r="B390" s="0" t="s">
        <v>66</v>
      </c>
      <c r="C390" s="0" t="s">
        <v>383</v>
      </c>
      <c r="D390" s="0" t="s">
        <v>1815</v>
      </c>
      <c r="E390" s="0" t="n">
        <v>2024</v>
      </c>
      <c r="H390" s="0" t="n">
        <v>36</v>
      </c>
      <c r="I390" s="0" t="n">
        <v>4374</v>
      </c>
      <c r="J390" s="0" t="s">
        <v>272</v>
      </c>
      <c r="K390" s="0" t="s">
        <v>564</v>
      </c>
      <c r="L390" s="0" t="s">
        <v>274</v>
      </c>
      <c r="M390" s="0" t="s">
        <v>1816</v>
      </c>
      <c r="N390" s="0" t="s">
        <v>1816</v>
      </c>
      <c r="O390" s="0" t="s">
        <v>1817</v>
      </c>
      <c r="P390" s="0" t="s">
        <v>1818</v>
      </c>
      <c r="R390" s="0" t="s">
        <v>288</v>
      </c>
      <c r="S390" s="0" t="s">
        <v>294</v>
      </c>
      <c r="T390" s="0" t="s">
        <v>318</v>
      </c>
      <c r="U390" s="0" t="s">
        <v>281</v>
      </c>
      <c r="V390" s="0" t="s">
        <v>1790</v>
      </c>
    </row>
    <row r="391" customFormat="false" ht="15" hidden="false" customHeight="false" outlineLevel="0" collapsed="false">
      <c r="A391" s="0" t="n">
        <v>26</v>
      </c>
      <c r="B391" s="0" t="s">
        <v>66</v>
      </c>
      <c r="C391" s="0" t="s">
        <v>383</v>
      </c>
      <c r="D391" s="0" t="s">
        <v>1819</v>
      </c>
      <c r="E391" s="0" t="n">
        <v>2022</v>
      </c>
      <c r="H391" s="0" t="n">
        <v>14</v>
      </c>
      <c r="I391" s="0" t="n">
        <v>186</v>
      </c>
      <c r="J391" s="0" t="s">
        <v>272</v>
      </c>
      <c r="K391" s="0" t="s">
        <v>1756</v>
      </c>
      <c r="L391" s="0" t="s">
        <v>297</v>
      </c>
      <c r="M391" s="0" t="s">
        <v>1820</v>
      </c>
      <c r="N391" s="0" t="s">
        <v>1820</v>
      </c>
      <c r="O391" s="0" t="s">
        <v>1821</v>
      </c>
      <c r="P391" s="0" t="s">
        <v>1822</v>
      </c>
      <c r="R391" s="0" t="s">
        <v>288</v>
      </c>
      <c r="S391" s="0" t="s">
        <v>294</v>
      </c>
      <c r="T391" s="0" t="s">
        <v>318</v>
      </c>
      <c r="U391" s="0" t="s">
        <v>599</v>
      </c>
      <c r="V391" s="0" t="s">
        <v>1773</v>
      </c>
    </row>
    <row r="392" customFormat="false" ht="15" hidden="false" customHeight="false" outlineLevel="0" collapsed="false">
      <c r="A392" s="0" t="n">
        <v>85</v>
      </c>
      <c r="B392" s="0" t="s">
        <v>136</v>
      </c>
      <c r="C392" s="0" t="s">
        <v>383</v>
      </c>
      <c r="D392" s="0" t="s">
        <v>1819</v>
      </c>
      <c r="E392" s="0" t="n">
        <v>2022</v>
      </c>
      <c r="H392" s="0" t="n">
        <v>14</v>
      </c>
      <c r="I392" s="0" t="n">
        <v>186</v>
      </c>
      <c r="J392" s="0" t="s">
        <v>272</v>
      </c>
      <c r="K392" s="0" t="s">
        <v>1756</v>
      </c>
      <c r="L392" s="0" t="s">
        <v>297</v>
      </c>
      <c r="M392" s="0" t="s">
        <v>1820</v>
      </c>
      <c r="N392" s="0" t="s">
        <v>1820</v>
      </c>
      <c r="O392" s="0" t="s">
        <v>1821</v>
      </c>
      <c r="P392" s="0" t="s">
        <v>1822</v>
      </c>
      <c r="R392" s="0" t="s">
        <v>288</v>
      </c>
      <c r="S392" s="0" t="s">
        <v>294</v>
      </c>
      <c r="T392" s="0" t="s">
        <v>318</v>
      </c>
      <c r="U392" s="0" t="s">
        <v>599</v>
      </c>
      <c r="V392" s="0" t="s">
        <v>1773</v>
      </c>
    </row>
    <row r="393" customFormat="false" ht="15" hidden="false" customHeight="false" outlineLevel="0" collapsed="false">
      <c r="A393" s="0" t="n">
        <v>126</v>
      </c>
      <c r="B393" s="0" t="s">
        <v>184</v>
      </c>
      <c r="C393" s="0" t="s">
        <v>383</v>
      </c>
      <c r="D393" s="0" t="s">
        <v>1819</v>
      </c>
      <c r="E393" s="0" t="n">
        <v>2022</v>
      </c>
      <c r="H393" s="0" t="n">
        <v>14</v>
      </c>
      <c r="I393" s="0" t="n">
        <v>186</v>
      </c>
      <c r="J393" s="0" t="s">
        <v>272</v>
      </c>
      <c r="K393" s="0" t="s">
        <v>1756</v>
      </c>
      <c r="L393" s="0" t="s">
        <v>297</v>
      </c>
      <c r="M393" s="0" t="s">
        <v>1820</v>
      </c>
      <c r="N393" s="0" t="s">
        <v>1820</v>
      </c>
      <c r="O393" s="0" t="s">
        <v>1821</v>
      </c>
      <c r="P393" s="0" t="s">
        <v>1822</v>
      </c>
      <c r="R393" s="0" t="s">
        <v>288</v>
      </c>
      <c r="S393" s="0" t="s">
        <v>294</v>
      </c>
      <c r="T393" s="0" t="s">
        <v>318</v>
      </c>
      <c r="U393" s="0" t="s">
        <v>599</v>
      </c>
      <c r="V393" s="0" t="s">
        <v>1773</v>
      </c>
    </row>
    <row r="394" customFormat="false" ht="15" hidden="false" customHeight="false" outlineLevel="0" collapsed="false">
      <c r="A394" s="0" t="n">
        <v>26</v>
      </c>
      <c r="B394" s="0" t="s">
        <v>66</v>
      </c>
      <c r="C394" s="0" t="s">
        <v>383</v>
      </c>
      <c r="D394" s="0" t="s">
        <v>1823</v>
      </c>
      <c r="E394" s="0" t="n">
        <v>2022</v>
      </c>
      <c r="H394" s="0" t="n">
        <v>11</v>
      </c>
      <c r="I394" s="0" t="n">
        <v>122</v>
      </c>
      <c r="J394" s="0" t="s">
        <v>272</v>
      </c>
      <c r="K394" s="0" t="s">
        <v>1756</v>
      </c>
      <c r="L394" s="0" t="s">
        <v>297</v>
      </c>
      <c r="M394" s="0" t="s">
        <v>1824</v>
      </c>
      <c r="N394" s="0" t="s">
        <v>1824</v>
      </c>
      <c r="O394" s="0" t="s">
        <v>1825</v>
      </c>
      <c r="P394" s="0" t="s">
        <v>1826</v>
      </c>
      <c r="R394" s="0" t="s">
        <v>288</v>
      </c>
      <c r="S394" s="0" t="s">
        <v>294</v>
      </c>
      <c r="T394" s="0" t="s">
        <v>318</v>
      </c>
      <c r="U394" s="0" t="s">
        <v>599</v>
      </c>
      <c r="V394" s="0" t="s">
        <v>1773</v>
      </c>
    </row>
    <row r="395" customFormat="false" ht="15" hidden="false" customHeight="false" outlineLevel="0" collapsed="false">
      <c r="A395" s="0" t="n">
        <v>85</v>
      </c>
      <c r="B395" s="0" t="s">
        <v>136</v>
      </c>
      <c r="C395" s="0" t="s">
        <v>383</v>
      </c>
      <c r="D395" s="0" t="s">
        <v>1823</v>
      </c>
      <c r="E395" s="0" t="n">
        <v>2022</v>
      </c>
      <c r="H395" s="0" t="n">
        <v>11</v>
      </c>
      <c r="I395" s="0" t="n">
        <v>122</v>
      </c>
      <c r="J395" s="0" t="s">
        <v>272</v>
      </c>
      <c r="K395" s="0" t="s">
        <v>1756</v>
      </c>
      <c r="L395" s="0" t="s">
        <v>297</v>
      </c>
      <c r="M395" s="0" t="s">
        <v>1824</v>
      </c>
      <c r="N395" s="0" t="s">
        <v>1824</v>
      </c>
      <c r="O395" s="0" t="s">
        <v>1825</v>
      </c>
      <c r="P395" s="0" t="s">
        <v>1826</v>
      </c>
      <c r="R395" s="0" t="s">
        <v>288</v>
      </c>
      <c r="S395" s="0" t="s">
        <v>294</v>
      </c>
      <c r="T395" s="0" t="s">
        <v>318</v>
      </c>
      <c r="U395" s="0" t="s">
        <v>599</v>
      </c>
      <c r="V395" s="0" t="s">
        <v>1773</v>
      </c>
    </row>
    <row r="396" customFormat="false" ht="15" hidden="false" customHeight="false" outlineLevel="0" collapsed="false">
      <c r="A396" s="0" t="n">
        <v>126</v>
      </c>
      <c r="B396" s="0" t="s">
        <v>184</v>
      </c>
      <c r="C396" s="0" t="s">
        <v>383</v>
      </c>
      <c r="D396" s="0" t="s">
        <v>1823</v>
      </c>
      <c r="E396" s="0" t="n">
        <v>2022</v>
      </c>
      <c r="H396" s="0" t="n">
        <v>11</v>
      </c>
      <c r="I396" s="0" t="n">
        <v>122</v>
      </c>
      <c r="J396" s="0" t="s">
        <v>272</v>
      </c>
      <c r="K396" s="0" t="s">
        <v>1756</v>
      </c>
      <c r="L396" s="0" t="s">
        <v>297</v>
      </c>
      <c r="M396" s="0" t="s">
        <v>1824</v>
      </c>
      <c r="N396" s="0" t="s">
        <v>1824</v>
      </c>
      <c r="O396" s="0" t="s">
        <v>1825</v>
      </c>
      <c r="P396" s="0" t="s">
        <v>1826</v>
      </c>
      <c r="R396" s="0" t="s">
        <v>288</v>
      </c>
      <c r="S396" s="0" t="s">
        <v>294</v>
      </c>
      <c r="T396" s="0" t="s">
        <v>318</v>
      </c>
      <c r="U396" s="0" t="s">
        <v>599</v>
      </c>
      <c r="V396" s="0" t="s">
        <v>1773</v>
      </c>
    </row>
    <row r="397" customFormat="false" ht="15" hidden="false" customHeight="false" outlineLevel="0" collapsed="false">
      <c r="A397" s="0" t="n">
        <v>26</v>
      </c>
      <c r="B397" s="0" t="s">
        <v>66</v>
      </c>
      <c r="C397" s="0" t="s">
        <v>383</v>
      </c>
      <c r="D397" s="0" t="s">
        <v>1827</v>
      </c>
      <c r="E397" s="0" t="n">
        <v>2019</v>
      </c>
      <c r="H397" s="0" t="n">
        <v>4</v>
      </c>
      <c r="I397" s="0" t="n">
        <v>172</v>
      </c>
      <c r="J397" s="0" t="s">
        <v>272</v>
      </c>
      <c r="K397" s="0" t="s">
        <v>1756</v>
      </c>
      <c r="L397" s="0" t="s">
        <v>297</v>
      </c>
      <c r="M397" s="0" t="s">
        <v>1828</v>
      </c>
      <c r="N397" s="0" t="s">
        <v>1828</v>
      </c>
      <c r="O397" s="0" t="s">
        <v>1829</v>
      </c>
      <c r="P397" s="0" t="s">
        <v>1830</v>
      </c>
      <c r="R397" s="0" t="s">
        <v>288</v>
      </c>
      <c r="S397" s="0" t="s">
        <v>294</v>
      </c>
      <c r="T397" s="0" t="s">
        <v>318</v>
      </c>
      <c r="U397" s="0" t="s">
        <v>599</v>
      </c>
      <c r="V397" s="0" t="s">
        <v>1773</v>
      </c>
    </row>
    <row r="398" customFormat="false" ht="15" hidden="false" customHeight="false" outlineLevel="0" collapsed="false">
      <c r="A398" s="0" t="n">
        <v>85</v>
      </c>
      <c r="B398" s="0" t="s">
        <v>136</v>
      </c>
      <c r="C398" s="0" t="s">
        <v>383</v>
      </c>
      <c r="D398" s="0" t="s">
        <v>1827</v>
      </c>
      <c r="E398" s="0" t="n">
        <v>2019</v>
      </c>
      <c r="H398" s="0" t="n">
        <v>4</v>
      </c>
      <c r="I398" s="0" t="n">
        <v>172</v>
      </c>
      <c r="J398" s="0" t="s">
        <v>272</v>
      </c>
      <c r="K398" s="0" t="s">
        <v>1756</v>
      </c>
      <c r="L398" s="0" t="s">
        <v>297</v>
      </c>
      <c r="M398" s="0" t="s">
        <v>1828</v>
      </c>
      <c r="N398" s="0" t="s">
        <v>1828</v>
      </c>
      <c r="O398" s="0" t="s">
        <v>1829</v>
      </c>
      <c r="P398" s="0" t="s">
        <v>1830</v>
      </c>
      <c r="R398" s="0" t="s">
        <v>288</v>
      </c>
      <c r="S398" s="0" t="s">
        <v>294</v>
      </c>
      <c r="T398" s="0" t="s">
        <v>318</v>
      </c>
      <c r="U398" s="0" t="s">
        <v>599</v>
      </c>
      <c r="V398" s="0" t="s">
        <v>1773</v>
      </c>
    </row>
    <row r="399" customFormat="false" ht="15" hidden="false" customHeight="false" outlineLevel="0" collapsed="false">
      <c r="A399" s="0" t="n">
        <v>126</v>
      </c>
      <c r="B399" s="0" t="s">
        <v>184</v>
      </c>
      <c r="C399" s="0" t="s">
        <v>383</v>
      </c>
      <c r="D399" s="0" t="s">
        <v>1827</v>
      </c>
      <c r="E399" s="0" t="n">
        <v>2019</v>
      </c>
      <c r="H399" s="0" t="n">
        <v>4</v>
      </c>
      <c r="I399" s="0" t="n">
        <v>172</v>
      </c>
      <c r="J399" s="0" t="s">
        <v>272</v>
      </c>
      <c r="K399" s="0" t="s">
        <v>1756</v>
      </c>
      <c r="L399" s="0" t="s">
        <v>297</v>
      </c>
      <c r="M399" s="0" t="s">
        <v>1828</v>
      </c>
      <c r="N399" s="0" t="s">
        <v>1828</v>
      </c>
      <c r="O399" s="0" t="s">
        <v>1829</v>
      </c>
      <c r="P399" s="0" t="s">
        <v>1830</v>
      </c>
      <c r="R399" s="0" t="s">
        <v>288</v>
      </c>
      <c r="S399" s="0" t="s">
        <v>294</v>
      </c>
      <c r="T399" s="0" t="s">
        <v>318</v>
      </c>
      <c r="U399" s="0" t="s">
        <v>599</v>
      </c>
      <c r="V399" s="0" t="s">
        <v>1773</v>
      </c>
    </row>
    <row r="400" customFormat="false" ht="15" hidden="false" customHeight="false" outlineLevel="0" collapsed="false">
      <c r="A400" s="0" t="n">
        <v>26</v>
      </c>
      <c r="B400" s="0" t="s">
        <v>66</v>
      </c>
      <c r="C400" s="0" t="s">
        <v>383</v>
      </c>
      <c r="D400" s="0" t="s">
        <v>1831</v>
      </c>
      <c r="E400" s="0" t="n">
        <v>2018</v>
      </c>
      <c r="H400" s="0" t="n">
        <v>4</v>
      </c>
      <c r="I400" s="0" t="n">
        <v>171</v>
      </c>
      <c r="J400" s="0" t="s">
        <v>272</v>
      </c>
      <c r="K400" s="0" t="s">
        <v>1756</v>
      </c>
      <c r="L400" s="0" t="s">
        <v>297</v>
      </c>
      <c r="M400" s="0" t="s">
        <v>1832</v>
      </c>
      <c r="N400" s="0" t="s">
        <v>1832</v>
      </c>
      <c r="O400" s="0" t="s">
        <v>1833</v>
      </c>
      <c r="P400" s="0" t="s">
        <v>1834</v>
      </c>
      <c r="R400" s="0" t="s">
        <v>288</v>
      </c>
      <c r="S400" s="0" t="s">
        <v>294</v>
      </c>
      <c r="T400" s="0" t="s">
        <v>318</v>
      </c>
      <c r="U400" s="0" t="s">
        <v>599</v>
      </c>
      <c r="V400" s="0" t="s">
        <v>1773</v>
      </c>
    </row>
    <row r="401" customFormat="false" ht="15" hidden="false" customHeight="false" outlineLevel="0" collapsed="false">
      <c r="A401" s="0" t="n">
        <v>85</v>
      </c>
      <c r="B401" s="0" t="s">
        <v>136</v>
      </c>
      <c r="C401" s="0" t="s">
        <v>383</v>
      </c>
      <c r="D401" s="0" t="s">
        <v>1831</v>
      </c>
      <c r="E401" s="0" t="n">
        <v>2018</v>
      </c>
      <c r="H401" s="0" t="n">
        <v>4</v>
      </c>
      <c r="I401" s="0" t="n">
        <v>171</v>
      </c>
      <c r="J401" s="0" t="s">
        <v>272</v>
      </c>
      <c r="K401" s="0" t="s">
        <v>1756</v>
      </c>
      <c r="L401" s="0" t="s">
        <v>297</v>
      </c>
      <c r="M401" s="0" t="s">
        <v>1832</v>
      </c>
      <c r="N401" s="0" t="s">
        <v>1832</v>
      </c>
      <c r="O401" s="0" t="s">
        <v>1833</v>
      </c>
      <c r="P401" s="0" t="s">
        <v>1834</v>
      </c>
      <c r="R401" s="0" t="s">
        <v>288</v>
      </c>
      <c r="S401" s="0" t="s">
        <v>294</v>
      </c>
      <c r="T401" s="0" t="s">
        <v>318</v>
      </c>
      <c r="U401" s="0" t="s">
        <v>599</v>
      </c>
      <c r="V401" s="0" t="s">
        <v>1773</v>
      </c>
    </row>
    <row r="402" customFormat="false" ht="15" hidden="false" customHeight="false" outlineLevel="0" collapsed="false">
      <c r="A402" s="0" t="n">
        <v>126</v>
      </c>
      <c r="B402" s="0" t="s">
        <v>184</v>
      </c>
      <c r="C402" s="0" t="s">
        <v>383</v>
      </c>
      <c r="D402" s="0" t="s">
        <v>1831</v>
      </c>
      <c r="E402" s="0" t="n">
        <v>2018</v>
      </c>
      <c r="H402" s="0" t="n">
        <v>4</v>
      </c>
      <c r="I402" s="0" t="n">
        <v>171</v>
      </c>
      <c r="J402" s="0" t="s">
        <v>272</v>
      </c>
      <c r="K402" s="0" t="s">
        <v>1756</v>
      </c>
      <c r="L402" s="0" t="s">
        <v>297</v>
      </c>
      <c r="M402" s="0" t="s">
        <v>1832</v>
      </c>
      <c r="N402" s="0" t="s">
        <v>1832</v>
      </c>
      <c r="O402" s="0" t="s">
        <v>1833</v>
      </c>
      <c r="P402" s="0" t="s">
        <v>1834</v>
      </c>
      <c r="R402" s="0" t="s">
        <v>288</v>
      </c>
      <c r="S402" s="0" t="s">
        <v>294</v>
      </c>
      <c r="T402" s="0" t="s">
        <v>318</v>
      </c>
      <c r="U402" s="0" t="s">
        <v>599</v>
      </c>
      <c r="V402" s="0" t="s">
        <v>1773</v>
      </c>
    </row>
    <row r="403" customFormat="false" ht="15" hidden="false" customHeight="false" outlineLevel="0" collapsed="false">
      <c r="A403" s="0" t="n">
        <v>26</v>
      </c>
      <c r="B403" s="0" t="s">
        <v>66</v>
      </c>
      <c r="C403" s="0" t="s">
        <v>514</v>
      </c>
      <c r="D403" s="0" t="s">
        <v>1835</v>
      </c>
      <c r="E403" s="0" t="n">
        <v>2022</v>
      </c>
      <c r="H403" s="0" t="n">
        <v>14</v>
      </c>
      <c r="I403" s="0" t="n">
        <v>187</v>
      </c>
      <c r="J403" s="0" t="s">
        <v>272</v>
      </c>
      <c r="K403" s="0" t="s">
        <v>1756</v>
      </c>
      <c r="L403" s="0" t="s">
        <v>297</v>
      </c>
      <c r="M403" s="0" t="s">
        <v>1836</v>
      </c>
      <c r="N403" s="0" t="s">
        <v>1836</v>
      </c>
      <c r="O403" s="0" t="s">
        <v>1837</v>
      </c>
      <c r="P403" s="0" t="s">
        <v>1838</v>
      </c>
      <c r="R403" s="0" t="s">
        <v>288</v>
      </c>
      <c r="S403" s="0" t="s">
        <v>272</v>
      </c>
      <c r="T403" s="0" t="s">
        <v>318</v>
      </c>
      <c r="U403" s="0" t="s">
        <v>599</v>
      </c>
      <c r="V403" s="0" t="s">
        <v>1773</v>
      </c>
    </row>
    <row r="404" customFormat="false" ht="15" hidden="false" customHeight="false" outlineLevel="0" collapsed="false">
      <c r="A404" s="0" t="n">
        <v>85</v>
      </c>
      <c r="B404" s="0" t="s">
        <v>136</v>
      </c>
      <c r="C404" s="0" t="s">
        <v>514</v>
      </c>
      <c r="D404" s="0" t="s">
        <v>1835</v>
      </c>
      <c r="E404" s="0" t="n">
        <v>2022</v>
      </c>
      <c r="H404" s="0" t="n">
        <v>14</v>
      </c>
      <c r="I404" s="0" t="n">
        <v>187</v>
      </c>
      <c r="J404" s="0" t="s">
        <v>272</v>
      </c>
      <c r="K404" s="0" t="s">
        <v>1756</v>
      </c>
      <c r="L404" s="0" t="s">
        <v>297</v>
      </c>
      <c r="M404" s="0" t="s">
        <v>1836</v>
      </c>
      <c r="N404" s="0" t="s">
        <v>1836</v>
      </c>
      <c r="O404" s="0" t="s">
        <v>1837</v>
      </c>
      <c r="P404" s="0" t="s">
        <v>1838</v>
      </c>
      <c r="R404" s="0" t="s">
        <v>288</v>
      </c>
      <c r="S404" s="0" t="s">
        <v>272</v>
      </c>
      <c r="T404" s="0" t="s">
        <v>318</v>
      </c>
      <c r="U404" s="0" t="s">
        <v>599</v>
      </c>
      <c r="V404" s="0" t="s">
        <v>1773</v>
      </c>
    </row>
    <row r="405" customFormat="false" ht="15" hidden="false" customHeight="false" outlineLevel="0" collapsed="false">
      <c r="A405" s="0" t="n">
        <v>126</v>
      </c>
      <c r="B405" s="0" t="s">
        <v>184</v>
      </c>
      <c r="C405" s="0" t="s">
        <v>514</v>
      </c>
      <c r="D405" s="0" t="s">
        <v>1835</v>
      </c>
      <c r="E405" s="0" t="n">
        <v>2022</v>
      </c>
      <c r="H405" s="0" t="n">
        <v>14</v>
      </c>
      <c r="I405" s="0" t="n">
        <v>187</v>
      </c>
      <c r="J405" s="0" t="s">
        <v>272</v>
      </c>
      <c r="K405" s="0" t="s">
        <v>1756</v>
      </c>
      <c r="L405" s="0" t="s">
        <v>297</v>
      </c>
      <c r="M405" s="0" t="s">
        <v>1836</v>
      </c>
      <c r="N405" s="0" t="s">
        <v>1836</v>
      </c>
      <c r="O405" s="0" t="s">
        <v>1837</v>
      </c>
      <c r="P405" s="0" t="s">
        <v>1838</v>
      </c>
      <c r="R405" s="0" t="s">
        <v>288</v>
      </c>
      <c r="S405" s="0" t="s">
        <v>272</v>
      </c>
      <c r="T405" s="0" t="s">
        <v>318</v>
      </c>
      <c r="U405" s="0" t="s">
        <v>599</v>
      </c>
      <c r="V405" s="0" t="s">
        <v>1773</v>
      </c>
    </row>
    <row r="406" customFormat="false" ht="15" hidden="false" customHeight="false" outlineLevel="0" collapsed="false">
      <c r="A406" s="0" t="n">
        <v>26</v>
      </c>
      <c r="B406" s="0" t="s">
        <v>66</v>
      </c>
      <c r="C406" s="0" t="s">
        <v>514</v>
      </c>
      <c r="D406" s="0" t="s">
        <v>1839</v>
      </c>
      <c r="E406" s="0" t="n">
        <v>2021</v>
      </c>
      <c r="H406" s="0" t="n">
        <v>2</v>
      </c>
      <c r="I406" s="0" t="n">
        <v>87</v>
      </c>
      <c r="J406" s="0" t="s">
        <v>272</v>
      </c>
      <c r="K406" s="0" t="s">
        <v>1756</v>
      </c>
      <c r="L406" s="0" t="s">
        <v>297</v>
      </c>
      <c r="M406" s="0" t="s">
        <v>1840</v>
      </c>
      <c r="N406" s="0" t="s">
        <v>1840</v>
      </c>
      <c r="O406" s="0" t="s">
        <v>1841</v>
      </c>
      <c r="P406" s="0" t="s">
        <v>1842</v>
      </c>
      <c r="R406" s="0" t="s">
        <v>288</v>
      </c>
      <c r="S406" s="0" t="s">
        <v>294</v>
      </c>
      <c r="T406" s="0" t="s">
        <v>318</v>
      </c>
      <c r="U406" s="0" t="s">
        <v>599</v>
      </c>
      <c r="V406" s="0" t="s">
        <v>1773</v>
      </c>
    </row>
    <row r="407" customFormat="false" ht="15" hidden="false" customHeight="false" outlineLevel="0" collapsed="false">
      <c r="A407" s="0" t="n">
        <v>85</v>
      </c>
      <c r="B407" s="0" t="s">
        <v>136</v>
      </c>
      <c r="C407" s="0" t="s">
        <v>514</v>
      </c>
      <c r="D407" s="0" t="s">
        <v>1839</v>
      </c>
      <c r="E407" s="0" t="n">
        <v>2021</v>
      </c>
      <c r="H407" s="0" t="n">
        <v>2</v>
      </c>
      <c r="I407" s="0" t="n">
        <v>87</v>
      </c>
      <c r="J407" s="0" t="s">
        <v>272</v>
      </c>
      <c r="K407" s="0" t="s">
        <v>1756</v>
      </c>
      <c r="L407" s="0" t="s">
        <v>297</v>
      </c>
      <c r="M407" s="0" t="s">
        <v>1840</v>
      </c>
      <c r="N407" s="0" t="s">
        <v>1840</v>
      </c>
      <c r="O407" s="0" t="s">
        <v>1841</v>
      </c>
      <c r="P407" s="0" t="s">
        <v>1842</v>
      </c>
      <c r="R407" s="0" t="s">
        <v>288</v>
      </c>
      <c r="S407" s="0" t="s">
        <v>294</v>
      </c>
      <c r="T407" s="0" t="s">
        <v>318</v>
      </c>
      <c r="U407" s="0" t="s">
        <v>599</v>
      </c>
      <c r="V407" s="0" t="s">
        <v>1773</v>
      </c>
    </row>
    <row r="408" customFormat="false" ht="15" hidden="false" customHeight="false" outlineLevel="0" collapsed="false">
      <c r="A408" s="0" t="n">
        <v>126</v>
      </c>
      <c r="B408" s="0" t="s">
        <v>184</v>
      </c>
      <c r="C408" s="0" t="s">
        <v>514</v>
      </c>
      <c r="D408" s="0" t="s">
        <v>1839</v>
      </c>
      <c r="E408" s="0" t="n">
        <v>2021</v>
      </c>
      <c r="H408" s="0" t="n">
        <v>2</v>
      </c>
      <c r="I408" s="0" t="n">
        <v>87</v>
      </c>
      <c r="J408" s="0" t="s">
        <v>272</v>
      </c>
      <c r="K408" s="0" t="s">
        <v>1756</v>
      </c>
      <c r="L408" s="0" t="s">
        <v>297</v>
      </c>
      <c r="M408" s="0" t="s">
        <v>1840</v>
      </c>
      <c r="N408" s="0" t="s">
        <v>1840</v>
      </c>
      <c r="O408" s="0" t="s">
        <v>1841</v>
      </c>
      <c r="P408" s="0" t="s">
        <v>1842</v>
      </c>
      <c r="R408" s="0" t="s">
        <v>288</v>
      </c>
      <c r="S408" s="0" t="s">
        <v>294</v>
      </c>
      <c r="T408" s="0" t="s">
        <v>318</v>
      </c>
      <c r="U408" s="0" t="s">
        <v>599</v>
      </c>
      <c r="V408" s="0" t="s">
        <v>1773</v>
      </c>
    </row>
    <row r="409" customFormat="false" ht="15" hidden="false" customHeight="false" outlineLevel="0" collapsed="false">
      <c r="A409" s="0" t="n">
        <v>26</v>
      </c>
      <c r="B409" s="0" t="s">
        <v>66</v>
      </c>
      <c r="C409" s="0" t="s">
        <v>514</v>
      </c>
      <c r="D409" s="0" t="s">
        <v>1843</v>
      </c>
      <c r="E409" s="0" t="n">
        <v>2020</v>
      </c>
      <c r="H409" s="0" t="n">
        <v>11</v>
      </c>
      <c r="I409" s="0" t="n">
        <v>148</v>
      </c>
      <c r="J409" s="0" t="s">
        <v>272</v>
      </c>
      <c r="K409" s="0" t="s">
        <v>1756</v>
      </c>
      <c r="L409" s="0" t="s">
        <v>297</v>
      </c>
      <c r="M409" s="0" t="s">
        <v>1844</v>
      </c>
      <c r="N409" s="0" t="s">
        <v>1844</v>
      </c>
      <c r="O409" s="0" t="s">
        <v>1845</v>
      </c>
      <c r="P409" s="0" t="s">
        <v>1846</v>
      </c>
      <c r="R409" s="0" t="s">
        <v>288</v>
      </c>
      <c r="S409" s="0" t="s">
        <v>294</v>
      </c>
      <c r="T409" s="0" t="s">
        <v>318</v>
      </c>
      <c r="U409" s="0" t="s">
        <v>599</v>
      </c>
      <c r="V409" s="0" t="s">
        <v>1773</v>
      </c>
    </row>
    <row r="410" customFormat="false" ht="15" hidden="false" customHeight="false" outlineLevel="0" collapsed="false">
      <c r="A410" s="0" t="n">
        <v>85</v>
      </c>
      <c r="B410" s="0" t="s">
        <v>136</v>
      </c>
      <c r="C410" s="0" t="s">
        <v>514</v>
      </c>
      <c r="D410" s="0" t="s">
        <v>1843</v>
      </c>
      <c r="E410" s="0" t="n">
        <v>2020</v>
      </c>
      <c r="H410" s="0" t="n">
        <v>11</v>
      </c>
      <c r="I410" s="0" t="n">
        <v>148</v>
      </c>
      <c r="J410" s="0" t="s">
        <v>272</v>
      </c>
      <c r="K410" s="0" t="s">
        <v>1756</v>
      </c>
      <c r="L410" s="0" t="s">
        <v>297</v>
      </c>
      <c r="M410" s="0" t="s">
        <v>1844</v>
      </c>
      <c r="N410" s="0" t="s">
        <v>1844</v>
      </c>
      <c r="O410" s="0" t="s">
        <v>1845</v>
      </c>
      <c r="P410" s="0" t="s">
        <v>1846</v>
      </c>
      <c r="R410" s="0" t="s">
        <v>288</v>
      </c>
      <c r="S410" s="0" t="s">
        <v>294</v>
      </c>
      <c r="T410" s="0" t="s">
        <v>318</v>
      </c>
      <c r="U410" s="0" t="s">
        <v>599</v>
      </c>
      <c r="V410" s="0" t="s">
        <v>1773</v>
      </c>
    </row>
    <row r="411" customFormat="false" ht="15" hidden="false" customHeight="false" outlineLevel="0" collapsed="false">
      <c r="A411" s="0" t="n">
        <v>126</v>
      </c>
      <c r="B411" s="0" t="s">
        <v>184</v>
      </c>
      <c r="C411" s="0" t="s">
        <v>514</v>
      </c>
      <c r="D411" s="0" t="s">
        <v>1843</v>
      </c>
      <c r="E411" s="0" t="n">
        <v>2020</v>
      </c>
      <c r="H411" s="0" t="n">
        <v>11</v>
      </c>
      <c r="I411" s="0" t="n">
        <v>148</v>
      </c>
      <c r="J411" s="0" t="s">
        <v>272</v>
      </c>
      <c r="K411" s="0" t="s">
        <v>1756</v>
      </c>
      <c r="L411" s="0" t="s">
        <v>297</v>
      </c>
      <c r="M411" s="0" t="s">
        <v>1844</v>
      </c>
      <c r="N411" s="0" t="s">
        <v>1844</v>
      </c>
      <c r="O411" s="0" t="s">
        <v>1845</v>
      </c>
      <c r="P411" s="0" t="s">
        <v>1846</v>
      </c>
      <c r="R411" s="0" t="s">
        <v>288</v>
      </c>
      <c r="S411" s="0" t="s">
        <v>294</v>
      </c>
      <c r="T411" s="0" t="s">
        <v>318</v>
      </c>
      <c r="U411" s="0" t="s">
        <v>599</v>
      </c>
      <c r="V411" s="0" t="s">
        <v>1773</v>
      </c>
    </row>
    <row r="412" customFormat="false" ht="15" hidden="false" customHeight="false" outlineLevel="0" collapsed="false">
      <c r="A412" s="0" t="n">
        <v>26</v>
      </c>
      <c r="B412" s="0" t="s">
        <v>66</v>
      </c>
      <c r="C412" s="0" t="s">
        <v>514</v>
      </c>
      <c r="D412" s="0" t="s">
        <v>1847</v>
      </c>
      <c r="E412" s="0" t="n">
        <v>2019</v>
      </c>
      <c r="H412" s="0" t="n">
        <v>2</v>
      </c>
      <c r="I412" s="0" t="n">
        <v>203</v>
      </c>
      <c r="J412" s="0" t="s">
        <v>272</v>
      </c>
      <c r="K412" s="0" t="s">
        <v>1756</v>
      </c>
      <c r="L412" s="0" t="s">
        <v>297</v>
      </c>
      <c r="M412" s="0" t="s">
        <v>1848</v>
      </c>
      <c r="N412" s="0" t="s">
        <v>1848</v>
      </c>
      <c r="O412" s="0" t="s">
        <v>1849</v>
      </c>
      <c r="P412" s="0" t="s">
        <v>1850</v>
      </c>
      <c r="R412" s="0" t="s">
        <v>288</v>
      </c>
      <c r="S412" s="0" t="s">
        <v>294</v>
      </c>
      <c r="T412" s="0" t="s">
        <v>318</v>
      </c>
      <c r="U412" s="0" t="s">
        <v>599</v>
      </c>
      <c r="V412" s="0" t="s">
        <v>1773</v>
      </c>
    </row>
    <row r="413" customFormat="false" ht="15" hidden="false" customHeight="false" outlineLevel="0" collapsed="false">
      <c r="A413" s="0" t="n">
        <v>85</v>
      </c>
      <c r="B413" s="0" t="s">
        <v>136</v>
      </c>
      <c r="C413" s="0" t="s">
        <v>514</v>
      </c>
      <c r="D413" s="0" t="s">
        <v>1847</v>
      </c>
      <c r="E413" s="0" t="n">
        <v>2019</v>
      </c>
      <c r="H413" s="0" t="n">
        <v>2</v>
      </c>
      <c r="I413" s="0" t="n">
        <v>203</v>
      </c>
      <c r="J413" s="0" t="s">
        <v>272</v>
      </c>
      <c r="K413" s="0" t="s">
        <v>1756</v>
      </c>
      <c r="L413" s="0" t="s">
        <v>297</v>
      </c>
      <c r="M413" s="0" t="s">
        <v>1848</v>
      </c>
      <c r="N413" s="0" t="s">
        <v>1848</v>
      </c>
      <c r="O413" s="0" t="s">
        <v>1849</v>
      </c>
      <c r="P413" s="0" t="s">
        <v>1850</v>
      </c>
      <c r="R413" s="0" t="s">
        <v>288</v>
      </c>
      <c r="S413" s="0" t="s">
        <v>294</v>
      </c>
      <c r="T413" s="0" t="s">
        <v>318</v>
      </c>
      <c r="U413" s="0" t="s">
        <v>599</v>
      </c>
      <c r="V413" s="0" t="s">
        <v>1773</v>
      </c>
    </row>
    <row r="414" customFormat="false" ht="15" hidden="false" customHeight="false" outlineLevel="0" collapsed="false">
      <c r="A414" s="0" t="n">
        <v>126</v>
      </c>
      <c r="B414" s="0" t="s">
        <v>184</v>
      </c>
      <c r="C414" s="0" t="s">
        <v>514</v>
      </c>
      <c r="D414" s="0" t="s">
        <v>1847</v>
      </c>
      <c r="E414" s="0" t="n">
        <v>2019</v>
      </c>
      <c r="H414" s="0" t="n">
        <v>2</v>
      </c>
      <c r="I414" s="0" t="n">
        <v>203</v>
      </c>
      <c r="J414" s="0" t="s">
        <v>272</v>
      </c>
      <c r="K414" s="0" t="s">
        <v>1756</v>
      </c>
      <c r="L414" s="0" t="s">
        <v>297</v>
      </c>
      <c r="M414" s="0" t="s">
        <v>1848</v>
      </c>
      <c r="N414" s="0" t="s">
        <v>1848</v>
      </c>
      <c r="O414" s="0" t="s">
        <v>1849</v>
      </c>
      <c r="P414" s="0" t="s">
        <v>1850</v>
      </c>
      <c r="R414" s="0" t="s">
        <v>288</v>
      </c>
      <c r="S414" s="0" t="s">
        <v>294</v>
      </c>
      <c r="T414" s="0" t="s">
        <v>318</v>
      </c>
      <c r="U414" s="0" t="s">
        <v>599</v>
      </c>
      <c r="V414" s="0" t="s">
        <v>1773</v>
      </c>
    </row>
    <row r="415" customFormat="false" ht="15" hidden="false" customHeight="false" outlineLevel="0" collapsed="false">
      <c r="A415" s="0" t="n">
        <v>26</v>
      </c>
      <c r="B415" s="0" t="s">
        <v>66</v>
      </c>
      <c r="C415" s="0" t="s">
        <v>514</v>
      </c>
      <c r="D415" s="0" t="s">
        <v>1851</v>
      </c>
      <c r="E415" s="0" t="n">
        <v>2018</v>
      </c>
      <c r="H415" s="0" t="n">
        <v>29</v>
      </c>
      <c r="I415" s="0" t="n">
        <v>377</v>
      </c>
      <c r="J415" s="0" t="s">
        <v>272</v>
      </c>
      <c r="K415" s="0" t="s">
        <v>1756</v>
      </c>
      <c r="L415" s="0" t="s">
        <v>297</v>
      </c>
      <c r="M415" s="0" t="s">
        <v>1852</v>
      </c>
      <c r="N415" s="0" t="s">
        <v>1852</v>
      </c>
      <c r="O415" s="0" t="s">
        <v>1853</v>
      </c>
      <c r="P415" s="0" t="s">
        <v>1854</v>
      </c>
      <c r="R415" s="0" t="s">
        <v>288</v>
      </c>
      <c r="S415" s="0" t="s">
        <v>294</v>
      </c>
      <c r="T415" s="0" t="s">
        <v>318</v>
      </c>
      <c r="U415" s="0" t="s">
        <v>599</v>
      </c>
      <c r="V415" s="0" t="s">
        <v>1773</v>
      </c>
    </row>
    <row r="416" customFormat="false" ht="15" hidden="false" customHeight="false" outlineLevel="0" collapsed="false">
      <c r="A416" s="0" t="n">
        <v>85</v>
      </c>
      <c r="B416" s="0" t="s">
        <v>136</v>
      </c>
      <c r="C416" s="0" t="s">
        <v>514</v>
      </c>
      <c r="D416" s="0" t="s">
        <v>1851</v>
      </c>
      <c r="E416" s="0" t="n">
        <v>2018</v>
      </c>
      <c r="H416" s="0" t="n">
        <v>29</v>
      </c>
      <c r="I416" s="0" t="n">
        <v>377</v>
      </c>
      <c r="J416" s="0" t="s">
        <v>272</v>
      </c>
      <c r="K416" s="0" t="s">
        <v>1756</v>
      </c>
      <c r="L416" s="0" t="s">
        <v>297</v>
      </c>
      <c r="M416" s="0" t="s">
        <v>1852</v>
      </c>
      <c r="N416" s="0" t="s">
        <v>1852</v>
      </c>
      <c r="O416" s="0" t="s">
        <v>1853</v>
      </c>
      <c r="P416" s="0" t="s">
        <v>1854</v>
      </c>
      <c r="R416" s="0" t="s">
        <v>288</v>
      </c>
      <c r="S416" s="0" t="s">
        <v>294</v>
      </c>
      <c r="T416" s="0" t="s">
        <v>318</v>
      </c>
      <c r="U416" s="0" t="s">
        <v>599</v>
      </c>
      <c r="V416" s="0" t="s">
        <v>1773</v>
      </c>
    </row>
    <row r="417" customFormat="false" ht="15" hidden="false" customHeight="false" outlineLevel="0" collapsed="false">
      <c r="A417" s="0" t="n">
        <v>126</v>
      </c>
      <c r="B417" s="0" t="s">
        <v>184</v>
      </c>
      <c r="C417" s="0" t="s">
        <v>514</v>
      </c>
      <c r="D417" s="0" t="s">
        <v>1851</v>
      </c>
      <c r="E417" s="0" t="n">
        <v>2018</v>
      </c>
      <c r="H417" s="0" t="n">
        <v>29</v>
      </c>
      <c r="I417" s="0" t="n">
        <v>377</v>
      </c>
      <c r="J417" s="0" t="s">
        <v>272</v>
      </c>
      <c r="K417" s="0" t="s">
        <v>1756</v>
      </c>
      <c r="L417" s="0" t="s">
        <v>297</v>
      </c>
      <c r="M417" s="0" t="s">
        <v>1852</v>
      </c>
      <c r="N417" s="0" t="s">
        <v>1852</v>
      </c>
      <c r="O417" s="0" t="s">
        <v>1853</v>
      </c>
      <c r="P417" s="0" t="s">
        <v>1854</v>
      </c>
      <c r="R417" s="0" t="s">
        <v>288</v>
      </c>
      <c r="S417" s="0" t="s">
        <v>294</v>
      </c>
      <c r="T417" s="0" t="s">
        <v>318</v>
      </c>
      <c r="U417" s="0" t="s">
        <v>599</v>
      </c>
      <c r="V417" s="0" t="s">
        <v>1773</v>
      </c>
    </row>
    <row r="418" customFormat="false" ht="15" hidden="false" customHeight="false" outlineLevel="0" collapsed="false">
      <c r="A418" s="0" t="n">
        <v>27</v>
      </c>
      <c r="B418" s="0" t="s">
        <v>67</v>
      </c>
      <c r="C418" s="0" t="s">
        <v>57</v>
      </c>
      <c r="D418" s="0" t="s">
        <v>1855</v>
      </c>
      <c r="E418" s="0" t="n">
        <v>2023</v>
      </c>
      <c r="H418" s="0" t="n">
        <v>43</v>
      </c>
      <c r="I418" s="0" t="n">
        <v>8186</v>
      </c>
      <c r="J418" s="0" t="s">
        <v>272</v>
      </c>
      <c r="K418" s="0" t="s">
        <v>564</v>
      </c>
      <c r="L418" s="0" t="s">
        <v>274</v>
      </c>
      <c r="M418" s="0" t="s">
        <v>1856</v>
      </c>
      <c r="N418" s="0" t="s">
        <v>1856</v>
      </c>
      <c r="O418" s="0" t="s">
        <v>1857</v>
      </c>
      <c r="P418" s="0" t="s">
        <v>1858</v>
      </c>
      <c r="R418" s="0" t="s">
        <v>288</v>
      </c>
      <c r="S418" s="0" t="s">
        <v>272</v>
      </c>
      <c r="T418" s="0" t="s">
        <v>318</v>
      </c>
      <c r="U418" s="0" t="s">
        <v>281</v>
      </c>
      <c r="V418" s="0" t="s">
        <v>1859</v>
      </c>
    </row>
    <row r="419" customFormat="false" ht="15" hidden="false" customHeight="false" outlineLevel="0" collapsed="false">
      <c r="A419" s="0" t="n">
        <v>27</v>
      </c>
      <c r="B419" s="0" t="s">
        <v>67</v>
      </c>
      <c r="C419" s="0" t="s">
        <v>57</v>
      </c>
      <c r="D419" s="0" t="s">
        <v>1860</v>
      </c>
      <c r="E419" s="0" t="n">
        <v>2022</v>
      </c>
      <c r="H419" s="0" t="n">
        <v>14</v>
      </c>
      <c r="I419" s="0" t="n">
        <v>24146</v>
      </c>
      <c r="J419" s="0" t="s">
        <v>294</v>
      </c>
      <c r="K419" s="0" t="s">
        <v>302</v>
      </c>
      <c r="L419" s="0" t="s">
        <v>274</v>
      </c>
      <c r="M419" s="0" t="s">
        <v>1861</v>
      </c>
      <c r="N419" s="0" t="s">
        <v>1861</v>
      </c>
      <c r="O419" s="0" t="s">
        <v>1862</v>
      </c>
      <c r="P419" s="0" t="s">
        <v>1863</v>
      </c>
      <c r="R419" s="0" t="s">
        <v>288</v>
      </c>
      <c r="S419" s="0" t="s">
        <v>294</v>
      </c>
      <c r="T419" s="0" t="s">
        <v>318</v>
      </c>
      <c r="U419" s="0" t="s">
        <v>281</v>
      </c>
      <c r="V419" s="0" t="s">
        <v>1859</v>
      </c>
    </row>
    <row r="420" customFormat="false" ht="15" hidden="false" customHeight="false" outlineLevel="0" collapsed="false">
      <c r="A420" s="0" t="n">
        <v>27</v>
      </c>
      <c r="B420" s="0" t="s">
        <v>67</v>
      </c>
      <c r="C420" s="0" t="s">
        <v>313</v>
      </c>
      <c r="D420" s="0" t="s">
        <v>1864</v>
      </c>
      <c r="E420" s="0" t="n">
        <v>2022</v>
      </c>
      <c r="H420" s="0" t="n">
        <v>1</v>
      </c>
      <c r="I420" s="0" t="n">
        <v>2743</v>
      </c>
      <c r="J420" s="0" t="s">
        <v>272</v>
      </c>
      <c r="K420" s="0" t="s">
        <v>302</v>
      </c>
      <c r="L420" s="0" t="s">
        <v>274</v>
      </c>
      <c r="M420" s="0" t="s">
        <v>1865</v>
      </c>
      <c r="N420" s="0" t="s">
        <v>1865</v>
      </c>
      <c r="O420" s="0" t="s">
        <v>1866</v>
      </c>
      <c r="P420" s="0" t="s">
        <v>1867</v>
      </c>
      <c r="R420" s="0" t="s">
        <v>288</v>
      </c>
      <c r="S420" s="0" t="s">
        <v>272</v>
      </c>
      <c r="T420" s="0" t="s">
        <v>280</v>
      </c>
      <c r="U420" s="0" t="s">
        <v>281</v>
      </c>
    </row>
    <row r="421" customFormat="false" ht="15" hidden="false" customHeight="false" outlineLevel="0" collapsed="false">
      <c r="A421" s="0" t="n">
        <v>27</v>
      </c>
      <c r="B421" s="0" t="s">
        <v>67</v>
      </c>
      <c r="C421" s="0" t="s">
        <v>926</v>
      </c>
      <c r="D421" s="0" t="s">
        <v>1868</v>
      </c>
      <c r="E421" s="0" t="n">
        <v>2026</v>
      </c>
      <c r="H421" s="0" t="n">
        <v>23</v>
      </c>
      <c r="I421" s="0" t="n">
        <v>2649</v>
      </c>
      <c r="J421" s="0" t="s">
        <v>272</v>
      </c>
      <c r="K421" s="0" t="s">
        <v>290</v>
      </c>
      <c r="L421" s="0" t="s">
        <v>274</v>
      </c>
      <c r="M421" s="0" t="s">
        <v>1869</v>
      </c>
      <c r="N421" s="0" t="s">
        <v>1869</v>
      </c>
      <c r="O421" s="0" t="s">
        <v>1870</v>
      </c>
      <c r="P421" s="0" t="s">
        <v>1871</v>
      </c>
      <c r="R421" s="0" t="s">
        <v>279</v>
      </c>
      <c r="S421" s="0" t="s">
        <v>272</v>
      </c>
      <c r="T421" s="0" t="s">
        <v>280</v>
      </c>
      <c r="U421" s="0" t="s">
        <v>281</v>
      </c>
    </row>
    <row r="422" customFormat="false" ht="15" hidden="false" customHeight="false" outlineLevel="0" collapsed="false">
      <c r="A422" s="0" t="n">
        <v>27</v>
      </c>
      <c r="B422" s="0" t="s">
        <v>67</v>
      </c>
      <c r="C422" s="0" t="s">
        <v>926</v>
      </c>
      <c r="D422" s="0" t="s">
        <v>1872</v>
      </c>
      <c r="E422" s="0" t="n">
        <v>2023</v>
      </c>
      <c r="H422" s="0" t="n">
        <v>14</v>
      </c>
      <c r="I422" s="0" t="n">
        <v>16553</v>
      </c>
      <c r="J422" s="0" t="s">
        <v>272</v>
      </c>
      <c r="K422" s="0" t="s">
        <v>290</v>
      </c>
      <c r="L422" s="0" t="s">
        <v>274</v>
      </c>
      <c r="M422" s="0" t="s">
        <v>1873</v>
      </c>
      <c r="N422" s="0" t="s">
        <v>1873</v>
      </c>
      <c r="O422" s="0" t="s">
        <v>1874</v>
      </c>
      <c r="P422" s="0" t="s">
        <v>1875</v>
      </c>
      <c r="R422" s="0" t="s">
        <v>288</v>
      </c>
      <c r="S422" s="0" t="s">
        <v>294</v>
      </c>
      <c r="T422" s="0" t="s">
        <v>280</v>
      </c>
      <c r="U422" s="0" t="s">
        <v>281</v>
      </c>
    </row>
    <row r="423" customFormat="false" ht="15" hidden="false" customHeight="false" outlineLevel="0" collapsed="false">
      <c r="A423" s="0" t="n">
        <v>27</v>
      </c>
      <c r="B423" s="0" t="s">
        <v>67</v>
      </c>
      <c r="C423" s="0" t="s">
        <v>514</v>
      </c>
      <c r="D423" s="0" t="s">
        <v>1876</v>
      </c>
      <c r="E423" s="0" t="n">
        <v>2023</v>
      </c>
      <c r="H423" s="0" t="n">
        <v>1</v>
      </c>
      <c r="I423" s="0" t="n">
        <v>5320</v>
      </c>
      <c r="J423" s="0" t="s">
        <v>272</v>
      </c>
      <c r="K423" s="0" t="s">
        <v>385</v>
      </c>
      <c r="L423" s="0" t="s">
        <v>274</v>
      </c>
      <c r="M423" s="0" t="s">
        <v>1877</v>
      </c>
      <c r="N423" s="0" t="s">
        <v>1877</v>
      </c>
      <c r="O423" s="0" t="s">
        <v>1878</v>
      </c>
      <c r="P423" s="0" t="s">
        <v>1879</v>
      </c>
      <c r="R423" s="0" t="s">
        <v>288</v>
      </c>
      <c r="S423" s="0" t="s">
        <v>272</v>
      </c>
      <c r="T423" s="0" t="s">
        <v>280</v>
      </c>
      <c r="U423" s="0" t="s">
        <v>281</v>
      </c>
    </row>
    <row r="424" customFormat="false" ht="15" hidden="false" customHeight="false" outlineLevel="0" collapsed="false">
      <c r="A424" s="0" t="n">
        <v>28</v>
      </c>
      <c r="B424" s="0" t="s">
        <v>68</v>
      </c>
      <c r="C424" s="0" t="s">
        <v>57</v>
      </c>
      <c r="D424" s="0" t="s">
        <v>1880</v>
      </c>
      <c r="E424" s="0" t="n">
        <v>2025</v>
      </c>
      <c r="F424" s="0" t="s">
        <v>1881</v>
      </c>
      <c r="G424" s="0" t="s">
        <v>1882</v>
      </c>
      <c r="H424" s="0" t="n">
        <v>7</v>
      </c>
      <c r="I424" s="0" t="n">
        <v>1761</v>
      </c>
      <c r="J424" s="0" t="s">
        <v>272</v>
      </c>
      <c r="K424" s="0" t="s">
        <v>1883</v>
      </c>
      <c r="L424" s="0" t="s">
        <v>595</v>
      </c>
      <c r="M424" s="0" t="s">
        <v>1884</v>
      </c>
      <c r="N424" s="0" t="s">
        <v>1884</v>
      </c>
      <c r="O424" s="0" t="s">
        <v>1885</v>
      </c>
      <c r="P424" s="0" t="s">
        <v>1886</v>
      </c>
      <c r="R424" s="0" t="s">
        <v>279</v>
      </c>
      <c r="S424" s="0" t="s">
        <v>272</v>
      </c>
      <c r="T424" s="0" t="s">
        <v>280</v>
      </c>
      <c r="U424" s="0" t="s">
        <v>281</v>
      </c>
    </row>
    <row r="425" customFormat="false" ht="15" hidden="false" customHeight="false" outlineLevel="0" collapsed="false">
      <c r="A425" s="0" t="n">
        <v>28</v>
      </c>
      <c r="B425" s="0" t="s">
        <v>68</v>
      </c>
      <c r="C425" s="0" t="s">
        <v>57</v>
      </c>
      <c r="D425" s="0" t="s">
        <v>1887</v>
      </c>
      <c r="E425" s="0" t="n">
        <v>2021</v>
      </c>
      <c r="F425" s="0" t="s">
        <v>1888</v>
      </c>
      <c r="G425" s="0" t="s">
        <v>1889</v>
      </c>
      <c r="H425" s="0" t="n">
        <v>7</v>
      </c>
      <c r="I425" s="0" t="n">
        <v>1180</v>
      </c>
      <c r="J425" s="0" t="s">
        <v>272</v>
      </c>
      <c r="K425" s="0" t="s">
        <v>1883</v>
      </c>
      <c r="L425" s="0" t="s">
        <v>595</v>
      </c>
      <c r="M425" s="0" t="s">
        <v>1890</v>
      </c>
      <c r="N425" s="0" t="s">
        <v>1890</v>
      </c>
      <c r="O425" s="0" t="s">
        <v>1891</v>
      </c>
      <c r="P425" s="0" t="s">
        <v>1892</v>
      </c>
      <c r="R425" s="0" t="s">
        <v>288</v>
      </c>
      <c r="S425" s="0" t="s">
        <v>294</v>
      </c>
      <c r="T425" s="0" t="s">
        <v>280</v>
      </c>
      <c r="U425" s="0" t="s">
        <v>281</v>
      </c>
    </row>
    <row r="426" customFormat="false" ht="15" hidden="false" customHeight="false" outlineLevel="0" collapsed="false">
      <c r="A426" s="0" t="n">
        <v>28</v>
      </c>
      <c r="B426" s="0" t="s">
        <v>68</v>
      </c>
      <c r="C426" s="0" t="s">
        <v>57</v>
      </c>
      <c r="D426" s="0" t="s">
        <v>1893</v>
      </c>
      <c r="E426" s="0" t="n">
        <v>2019</v>
      </c>
      <c r="F426" s="0" t="s">
        <v>1894</v>
      </c>
      <c r="G426" s="0" t="s">
        <v>1895</v>
      </c>
      <c r="H426" s="0" t="n">
        <v>7</v>
      </c>
      <c r="I426" s="0" t="n">
        <v>1744</v>
      </c>
      <c r="J426" s="0" t="s">
        <v>272</v>
      </c>
      <c r="K426" s="0" t="s">
        <v>1883</v>
      </c>
      <c r="L426" s="0" t="s">
        <v>595</v>
      </c>
      <c r="M426" s="0" t="s">
        <v>1896</v>
      </c>
      <c r="N426" s="0" t="s">
        <v>1896</v>
      </c>
      <c r="O426" s="0" t="s">
        <v>1897</v>
      </c>
      <c r="P426" s="0" t="s">
        <v>1898</v>
      </c>
      <c r="R426" s="0" t="s">
        <v>288</v>
      </c>
      <c r="S426" s="0" t="s">
        <v>294</v>
      </c>
      <c r="T426" s="0" t="s">
        <v>280</v>
      </c>
      <c r="U426" s="0" t="s">
        <v>281</v>
      </c>
    </row>
    <row r="427" customFormat="false" ht="15" hidden="false" customHeight="false" outlineLevel="0" collapsed="false">
      <c r="A427" s="0" t="n">
        <v>28</v>
      </c>
      <c r="B427" s="0" t="s">
        <v>68</v>
      </c>
      <c r="C427" s="0" t="s">
        <v>57</v>
      </c>
      <c r="D427" s="0" t="s">
        <v>1899</v>
      </c>
      <c r="E427" s="0" t="n">
        <v>2019</v>
      </c>
      <c r="F427" s="0" t="s">
        <v>1894</v>
      </c>
      <c r="G427" s="0" t="s">
        <v>1895</v>
      </c>
      <c r="H427" s="0" t="n">
        <v>7</v>
      </c>
      <c r="I427" s="0" t="n">
        <v>2793</v>
      </c>
      <c r="J427" s="0" t="s">
        <v>272</v>
      </c>
      <c r="K427" s="0" t="s">
        <v>1883</v>
      </c>
      <c r="L427" s="0" t="s">
        <v>595</v>
      </c>
      <c r="M427" s="0" t="s">
        <v>1900</v>
      </c>
      <c r="N427" s="0" t="s">
        <v>1900</v>
      </c>
      <c r="O427" s="0" t="s">
        <v>1901</v>
      </c>
      <c r="P427" s="0" t="s">
        <v>1902</v>
      </c>
      <c r="R427" s="0" t="s">
        <v>288</v>
      </c>
      <c r="S427" s="0" t="s">
        <v>294</v>
      </c>
      <c r="T427" s="0" t="s">
        <v>280</v>
      </c>
      <c r="U427" s="0" t="s">
        <v>281</v>
      </c>
    </row>
    <row r="428" customFormat="false" ht="15" hidden="false" customHeight="false" outlineLevel="0" collapsed="false">
      <c r="A428" s="0" t="n">
        <v>28</v>
      </c>
      <c r="B428" s="0" t="s">
        <v>68</v>
      </c>
      <c r="C428" s="0" t="s">
        <v>57</v>
      </c>
      <c r="D428" s="0" t="s">
        <v>1903</v>
      </c>
      <c r="E428" s="0" t="n">
        <v>2018</v>
      </c>
      <c r="F428" s="0" t="s">
        <v>1904</v>
      </c>
      <c r="G428" s="0" t="s">
        <v>1905</v>
      </c>
      <c r="H428" s="0" t="n">
        <v>7</v>
      </c>
      <c r="I428" s="0" t="n">
        <v>1602</v>
      </c>
      <c r="J428" s="0" t="s">
        <v>272</v>
      </c>
      <c r="K428" s="0" t="s">
        <v>1883</v>
      </c>
      <c r="L428" s="0" t="s">
        <v>595</v>
      </c>
      <c r="M428" s="0" t="s">
        <v>1906</v>
      </c>
      <c r="N428" s="0" t="s">
        <v>1906</v>
      </c>
      <c r="O428" s="0" t="s">
        <v>1907</v>
      </c>
      <c r="P428" s="0" t="s">
        <v>1908</v>
      </c>
      <c r="R428" s="0" t="s">
        <v>288</v>
      </c>
      <c r="S428" s="0" t="s">
        <v>294</v>
      </c>
      <c r="T428" s="0" t="s">
        <v>280</v>
      </c>
      <c r="U428" s="0" t="s">
        <v>281</v>
      </c>
    </row>
    <row r="429" customFormat="false" ht="15" hidden="false" customHeight="false" outlineLevel="0" collapsed="false">
      <c r="A429" s="0" t="n">
        <v>28</v>
      </c>
      <c r="B429" s="0" t="s">
        <v>68</v>
      </c>
      <c r="C429" s="0" t="s">
        <v>313</v>
      </c>
      <c r="D429" s="0" t="s">
        <v>1909</v>
      </c>
      <c r="E429" s="0" t="n">
        <v>2025</v>
      </c>
      <c r="F429" s="0" t="s">
        <v>1881</v>
      </c>
      <c r="G429" s="0" t="s">
        <v>1882</v>
      </c>
      <c r="H429" s="0" t="n">
        <v>1</v>
      </c>
      <c r="I429" s="0" t="n">
        <v>1945</v>
      </c>
      <c r="J429" s="0" t="s">
        <v>294</v>
      </c>
      <c r="K429" s="0" t="s">
        <v>1883</v>
      </c>
      <c r="L429" s="0" t="s">
        <v>595</v>
      </c>
      <c r="M429" s="0" t="s">
        <v>1910</v>
      </c>
      <c r="N429" s="0" t="s">
        <v>1910</v>
      </c>
      <c r="O429" s="0" t="s">
        <v>1911</v>
      </c>
      <c r="P429" s="0" t="s">
        <v>1912</v>
      </c>
      <c r="R429" s="0" t="s">
        <v>279</v>
      </c>
      <c r="S429" s="0" t="s">
        <v>272</v>
      </c>
      <c r="T429" s="0" t="s">
        <v>280</v>
      </c>
      <c r="U429" s="0" t="s">
        <v>281</v>
      </c>
    </row>
    <row r="430" customFormat="false" ht="15" hidden="false" customHeight="false" outlineLevel="0" collapsed="false">
      <c r="A430" s="0" t="n">
        <v>28</v>
      </c>
      <c r="B430" s="0" t="s">
        <v>68</v>
      </c>
      <c r="C430" s="0" t="s">
        <v>616</v>
      </c>
      <c r="D430" s="0" t="s">
        <v>1913</v>
      </c>
      <c r="E430" s="0" t="n">
        <v>2025</v>
      </c>
      <c r="F430" s="0" t="s">
        <v>1881</v>
      </c>
      <c r="G430" s="0" t="s">
        <v>1882</v>
      </c>
      <c r="H430" s="0" t="n">
        <v>11</v>
      </c>
      <c r="I430" s="0" t="n">
        <v>1248</v>
      </c>
      <c r="J430" s="0" t="s">
        <v>272</v>
      </c>
      <c r="K430" s="0" t="s">
        <v>1883</v>
      </c>
      <c r="L430" s="0" t="s">
        <v>595</v>
      </c>
      <c r="M430" s="0" t="s">
        <v>1914</v>
      </c>
      <c r="N430" s="0" t="s">
        <v>1914</v>
      </c>
      <c r="O430" s="0" t="s">
        <v>1915</v>
      </c>
      <c r="P430" s="0" t="s">
        <v>1916</v>
      </c>
      <c r="R430" s="0" t="s">
        <v>279</v>
      </c>
      <c r="S430" s="0" t="s">
        <v>272</v>
      </c>
      <c r="T430" s="0" t="s">
        <v>280</v>
      </c>
      <c r="U430" s="0" t="s">
        <v>281</v>
      </c>
    </row>
    <row r="431" customFormat="false" ht="15" hidden="false" customHeight="false" outlineLevel="0" collapsed="false">
      <c r="A431" s="0" t="n">
        <v>28</v>
      </c>
      <c r="B431" s="0" t="s">
        <v>68</v>
      </c>
      <c r="C431" s="0" t="s">
        <v>616</v>
      </c>
      <c r="D431" s="0" t="s">
        <v>1917</v>
      </c>
      <c r="E431" s="0" t="n">
        <v>2019</v>
      </c>
      <c r="H431" s="0" t="n">
        <v>1</v>
      </c>
      <c r="I431" s="0" t="n">
        <v>493</v>
      </c>
      <c r="J431" s="0" t="s">
        <v>272</v>
      </c>
      <c r="K431" s="0" t="s">
        <v>1883</v>
      </c>
      <c r="L431" s="0" t="s">
        <v>595</v>
      </c>
      <c r="M431" s="0" t="s">
        <v>1918</v>
      </c>
      <c r="N431" s="0" t="s">
        <v>1918</v>
      </c>
      <c r="O431" s="0" t="s">
        <v>1919</v>
      </c>
      <c r="P431" s="0" t="s">
        <v>1920</v>
      </c>
      <c r="R431" s="0" t="s">
        <v>288</v>
      </c>
      <c r="S431" s="0" t="s">
        <v>294</v>
      </c>
      <c r="T431" s="0" t="s">
        <v>280</v>
      </c>
      <c r="U431" s="0" t="s">
        <v>281</v>
      </c>
    </row>
    <row r="432" customFormat="false" ht="15" hidden="false" customHeight="false" outlineLevel="0" collapsed="false">
      <c r="A432" s="0" t="n">
        <v>28</v>
      </c>
      <c r="B432" s="0" t="s">
        <v>68</v>
      </c>
      <c r="C432" s="0" t="s">
        <v>616</v>
      </c>
      <c r="D432" s="0" t="s">
        <v>1921</v>
      </c>
      <c r="E432" s="0" t="n">
        <v>2018</v>
      </c>
      <c r="F432" s="0" t="s">
        <v>1922</v>
      </c>
      <c r="G432" s="0" t="s">
        <v>1905</v>
      </c>
      <c r="H432" s="0" t="n">
        <v>9</v>
      </c>
      <c r="I432" s="0" t="n">
        <v>603</v>
      </c>
      <c r="J432" s="0" t="s">
        <v>272</v>
      </c>
      <c r="K432" s="0" t="s">
        <v>1883</v>
      </c>
      <c r="L432" s="0" t="s">
        <v>595</v>
      </c>
      <c r="M432" s="0" t="s">
        <v>1923</v>
      </c>
      <c r="N432" s="0" t="s">
        <v>1923</v>
      </c>
      <c r="O432" s="0" t="s">
        <v>1924</v>
      </c>
      <c r="P432" s="0" t="s">
        <v>1925</v>
      </c>
      <c r="R432" s="0" t="s">
        <v>288</v>
      </c>
      <c r="S432" s="0" t="s">
        <v>294</v>
      </c>
      <c r="T432" s="0" t="s">
        <v>280</v>
      </c>
      <c r="U432" s="0" t="s">
        <v>281</v>
      </c>
    </row>
    <row r="433" customFormat="false" ht="15" hidden="false" customHeight="false" outlineLevel="0" collapsed="false">
      <c r="A433" s="0" t="n">
        <v>28</v>
      </c>
      <c r="B433" s="0" t="s">
        <v>68</v>
      </c>
      <c r="C433" s="0" t="s">
        <v>339</v>
      </c>
      <c r="D433" s="0" t="s">
        <v>1926</v>
      </c>
      <c r="E433" s="0" t="n">
        <v>2025</v>
      </c>
      <c r="F433" s="0" t="s">
        <v>1881</v>
      </c>
      <c r="G433" s="0" t="s">
        <v>1882</v>
      </c>
      <c r="H433" s="0" t="n">
        <v>10</v>
      </c>
      <c r="I433" s="0" t="n">
        <v>1102</v>
      </c>
      <c r="J433" s="0" t="s">
        <v>272</v>
      </c>
      <c r="K433" s="0" t="s">
        <v>1883</v>
      </c>
      <c r="L433" s="0" t="s">
        <v>595</v>
      </c>
      <c r="M433" s="0" t="s">
        <v>1927</v>
      </c>
      <c r="N433" s="0" t="s">
        <v>1927</v>
      </c>
      <c r="O433" s="0" t="s">
        <v>1928</v>
      </c>
      <c r="P433" s="0" t="s">
        <v>1929</v>
      </c>
      <c r="R433" s="0" t="s">
        <v>279</v>
      </c>
      <c r="S433" s="0" t="s">
        <v>272</v>
      </c>
      <c r="T433" s="0" t="s">
        <v>280</v>
      </c>
      <c r="U433" s="0" t="s">
        <v>281</v>
      </c>
    </row>
    <row r="434" customFormat="false" ht="15" hidden="false" customHeight="false" outlineLevel="0" collapsed="false">
      <c r="A434" s="0" t="n">
        <v>28</v>
      </c>
      <c r="B434" s="0" t="s">
        <v>68</v>
      </c>
      <c r="C434" s="0" t="s">
        <v>491</v>
      </c>
      <c r="D434" s="0" t="s">
        <v>1930</v>
      </c>
      <c r="E434" s="0" t="n">
        <v>2025</v>
      </c>
      <c r="F434" s="0" t="s">
        <v>1881</v>
      </c>
      <c r="G434" s="0" t="s">
        <v>1882</v>
      </c>
      <c r="H434" s="0" t="n">
        <v>1</v>
      </c>
      <c r="I434" s="0" t="n">
        <v>516</v>
      </c>
      <c r="J434" s="0" t="s">
        <v>272</v>
      </c>
      <c r="K434" s="0" t="s">
        <v>1883</v>
      </c>
      <c r="L434" s="0" t="s">
        <v>595</v>
      </c>
      <c r="M434" s="0" t="s">
        <v>1931</v>
      </c>
      <c r="N434" s="0" t="s">
        <v>1931</v>
      </c>
      <c r="O434" s="0" t="s">
        <v>1932</v>
      </c>
      <c r="P434" s="0" t="s">
        <v>1933</v>
      </c>
      <c r="R434" s="0" t="s">
        <v>279</v>
      </c>
      <c r="S434" s="0" t="s">
        <v>272</v>
      </c>
      <c r="T434" s="0" t="s">
        <v>280</v>
      </c>
      <c r="U434" s="0" t="s">
        <v>281</v>
      </c>
    </row>
    <row r="435" customFormat="false" ht="15" hidden="false" customHeight="false" outlineLevel="0" collapsed="false">
      <c r="A435" s="0" t="n">
        <v>28</v>
      </c>
      <c r="B435" s="0" t="s">
        <v>68</v>
      </c>
      <c r="C435" s="0" t="s">
        <v>491</v>
      </c>
      <c r="D435" s="0" t="s">
        <v>1934</v>
      </c>
      <c r="E435" s="0" t="n">
        <v>2018</v>
      </c>
      <c r="H435" s="0" t="n">
        <v>1</v>
      </c>
      <c r="I435" s="0" t="n">
        <v>505</v>
      </c>
      <c r="J435" s="0" t="s">
        <v>272</v>
      </c>
      <c r="K435" s="0" t="s">
        <v>1883</v>
      </c>
      <c r="L435" s="0" t="s">
        <v>595</v>
      </c>
      <c r="M435" s="0" t="s">
        <v>1935</v>
      </c>
      <c r="N435" s="0" t="s">
        <v>1935</v>
      </c>
      <c r="O435" s="0" t="s">
        <v>1936</v>
      </c>
      <c r="P435" s="0" t="s">
        <v>1937</v>
      </c>
      <c r="R435" s="0" t="s">
        <v>288</v>
      </c>
      <c r="S435" s="0" t="s">
        <v>294</v>
      </c>
      <c r="T435" s="0" t="s">
        <v>280</v>
      </c>
      <c r="U435" s="0" t="s">
        <v>281</v>
      </c>
    </row>
    <row r="436" customFormat="false" ht="15" hidden="false" customHeight="false" outlineLevel="0" collapsed="false">
      <c r="A436" s="0" t="n">
        <v>28</v>
      </c>
      <c r="B436" s="0" t="s">
        <v>68</v>
      </c>
      <c r="C436" s="0" t="s">
        <v>282</v>
      </c>
      <c r="D436" s="0" t="s">
        <v>1938</v>
      </c>
      <c r="E436" s="0" t="n">
        <v>2025</v>
      </c>
      <c r="F436" s="0" t="s">
        <v>1881</v>
      </c>
      <c r="G436" s="0" t="s">
        <v>1882</v>
      </c>
      <c r="H436" s="0" t="n">
        <v>11</v>
      </c>
      <c r="I436" s="0" t="n">
        <v>1447</v>
      </c>
      <c r="J436" s="0" t="s">
        <v>272</v>
      </c>
      <c r="K436" s="0" t="s">
        <v>1883</v>
      </c>
      <c r="L436" s="0" t="s">
        <v>595</v>
      </c>
      <c r="M436" s="0" t="s">
        <v>1939</v>
      </c>
      <c r="N436" s="0" t="s">
        <v>1939</v>
      </c>
      <c r="O436" s="0" t="s">
        <v>1940</v>
      </c>
      <c r="P436" s="0" t="s">
        <v>1941</v>
      </c>
      <c r="R436" s="0" t="s">
        <v>279</v>
      </c>
      <c r="S436" s="0" t="s">
        <v>294</v>
      </c>
      <c r="T436" s="0" t="s">
        <v>280</v>
      </c>
      <c r="U436" s="0" t="s">
        <v>281</v>
      </c>
    </row>
    <row r="437" customFormat="false" ht="15" hidden="false" customHeight="false" outlineLevel="0" collapsed="false">
      <c r="A437" s="0" t="n">
        <v>28</v>
      </c>
      <c r="B437" s="0" t="s">
        <v>68</v>
      </c>
      <c r="C437" s="0" t="s">
        <v>926</v>
      </c>
      <c r="D437" s="0" t="s">
        <v>1942</v>
      </c>
      <c r="E437" s="0" t="n">
        <v>2026</v>
      </c>
      <c r="H437" s="0" t="n">
        <v>14</v>
      </c>
      <c r="I437" s="0" t="n">
        <v>6374</v>
      </c>
      <c r="J437" s="0" t="s">
        <v>272</v>
      </c>
      <c r="K437" s="0" t="s">
        <v>1943</v>
      </c>
      <c r="L437" s="0" t="s">
        <v>297</v>
      </c>
      <c r="M437" s="0" t="s">
        <v>1944</v>
      </c>
      <c r="N437" s="0" t="s">
        <v>1944</v>
      </c>
      <c r="O437" s="0" t="s">
        <v>1945</v>
      </c>
      <c r="P437" s="0" t="s">
        <v>1946</v>
      </c>
      <c r="R437" s="0" t="s">
        <v>279</v>
      </c>
      <c r="S437" s="0" t="s">
        <v>272</v>
      </c>
      <c r="T437" s="0" t="s">
        <v>280</v>
      </c>
      <c r="U437" s="0" t="s">
        <v>599</v>
      </c>
    </row>
    <row r="438" customFormat="false" ht="15" hidden="false" customHeight="false" outlineLevel="0" collapsed="false">
      <c r="A438" s="0" t="n">
        <v>28</v>
      </c>
      <c r="B438" s="0" t="s">
        <v>68</v>
      </c>
      <c r="C438" s="0" t="s">
        <v>926</v>
      </c>
      <c r="D438" s="0" t="s">
        <v>1947</v>
      </c>
      <c r="E438" s="0" t="n">
        <v>2026</v>
      </c>
      <c r="H438" s="0" t="n">
        <v>14</v>
      </c>
      <c r="I438" s="0" t="n">
        <v>1972</v>
      </c>
      <c r="J438" s="0" t="s">
        <v>272</v>
      </c>
      <c r="K438" s="0" t="s">
        <v>1943</v>
      </c>
      <c r="L438" s="0" t="s">
        <v>297</v>
      </c>
      <c r="M438" s="0" t="s">
        <v>1948</v>
      </c>
      <c r="N438" s="0" t="s">
        <v>1948</v>
      </c>
      <c r="O438" s="0" t="s">
        <v>1949</v>
      </c>
      <c r="P438" s="0" t="s">
        <v>1950</v>
      </c>
      <c r="R438" s="0" t="s">
        <v>279</v>
      </c>
      <c r="S438" s="0" t="s">
        <v>294</v>
      </c>
      <c r="T438" s="0" t="s">
        <v>280</v>
      </c>
      <c r="U438" s="0" t="s">
        <v>599</v>
      </c>
    </row>
    <row r="439" customFormat="false" ht="15" hidden="false" customHeight="false" outlineLevel="0" collapsed="false">
      <c r="A439" s="0" t="n">
        <v>28</v>
      </c>
      <c r="B439" s="0" t="s">
        <v>68</v>
      </c>
      <c r="C439" s="0" t="s">
        <v>926</v>
      </c>
      <c r="D439" s="0" t="s">
        <v>1951</v>
      </c>
      <c r="E439" s="0" t="n">
        <v>2024</v>
      </c>
      <c r="H439" s="0" t="n">
        <v>15</v>
      </c>
      <c r="I439" s="0" t="n">
        <v>642</v>
      </c>
      <c r="J439" s="0" t="s">
        <v>272</v>
      </c>
      <c r="K439" s="0" t="s">
        <v>1943</v>
      </c>
      <c r="L439" s="0" t="s">
        <v>297</v>
      </c>
      <c r="M439" s="0" t="s">
        <v>1952</v>
      </c>
      <c r="N439" s="0" t="s">
        <v>1952</v>
      </c>
      <c r="O439" s="0" t="s">
        <v>1953</v>
      </c>
      <c r="P439" s="0" t="s">
        <v>1954</v>
      </c>
      <c r="R439" s="0" t="s">
        <v>288</v>
      </c>
      <c r="S439" s="0" t="s">
        <v>272</v>
      </c>
      <c r="T439" s="0" t="s">
        <v>318</v>
      </c>
      <c r="U439" s="0" t="s">
        <v>599</v>
      </c>
      <c r="V439" s="0" t="s">
        <v>1955</v>
      </c>
    </row>
    <row r="440" customFormat="false" ht="15" hidden="false" customHeight="false" outlineLevel="0" collapsed="false">
      <c r="A440" s="0" t="n">
        <v>30</v>
      </c>
      <c r="B440" s="0" t="s">
        <v>71</v>
      </c>
      <c r="C440" s="0" t="s">
        <v>926</v>
      </c>
      <c r="D440" s="0" t="s">
        <v>1951</v>
      </c>
      <c r="E440" s="0" t="n">
        <v>2024</v>
      </c>
      <c r="H440" s="0" t="n">
        <v>15</v>
      </c>
      <c r="I440" s="0" t="n">
        <v>642</v>
      </c>
      <c r="J440" s="0" t="s">
        <v>272</v>
      </c>
      <c r="K440" s="0" t="s">
        <v>1943</v>
      </c>
      <c r="L440" s="0" t="s">
        <v>297</v>
      </c>
      <c r="M440" s="0" t="s">
        <v>1952</v>
      </c>
      <c r="N440" s="0" t="s">
        <v>1952</v>
      </c>
      <c r="O440" s="0" t="s">
        <v>1953</v>
      </c>
      <c r="P440" s="0" t="s">
        <v>1954</v>
      </c>
      <c r="R440" s="0" t="s">
        <v>288</v>
      </c>
      <c r="S440" s="0" t="s">
        <v>272</v>
      </c>
      <c r="T440" s="0" t="s">
        <v>318</v>
      </c>
      <c r="U440" s="0" t="s">
        <v>599</v>
      </c>
      <c r="V440" s="0" t="s">
        <v>1955</v>
      </c>
    </row>
    <row r="441" customFormat="false" ht="15" hidden="false" customHeight="false" outlineLevel="0" collapsed="false">
      <c r="A441" s="0" t="n">
        <v>28</v>
      </c>
      <c r="B441" s="0" t="s">
        <v>68</v>
      </c>
      <c r="C441" s="0" t="s">
        <v>926</v>
      </c>
      <c r="D441" s="0" t="s">
        <v>1956</v>
      </c>
      <c r="E441" s="0" t="n">
        <v>2024</v>
      </c>
      <c r="H441" s="0" t="n">
        <v>16</v>
      </c>
      <c r="I441" s="0" t="n">
        <v>745</v>
      </c>
      <c r="J441" s="0" t="s">
        <v>272</v>
      </c>
      <c r="K441" s="0" t="s">
        <v>1943</v>
      </c>
      <c r="L441" s="0" t="s">
        <v>297</v>
      </c>
      <c r="M441" s="0" t="s">
        <v>1957</v>
      </c>
      <c r="N441" s="0" t="s">
        <v>1957</v>
      </c>
      <c r="O441" s="0" t="s">
        <v>1958</v>
      </c>
      <c r="P441" s="0" t="s">
        <v>1959</v>
      </c>
      <c r="R441" s="0" t="s">
        <v>288</v>
      </c>
      <c r="S441" s="0" t="s">
        <v>294</v>
      </c>
      <c r="T441" s="0" t="s">
        <v>280</v>
      </c>
      <c r="U441" s="0" t="s">
        <v>599</v>
      </c>
    </row>
    <row r="442" customFormat="false" ht="15" hidden="false" customHeight="false" outlineLevel="0" collapsed="false">
      <c r="A442" s="0" t="n">
        <v>28</v>
      </c>
      <c r="B442" s="0" t="s">
        <v>68</v>
      </c>
      <c r="C442" s="0" t="s">
        <v>926</v>
      </c>
      <c r="D442" s="0" t="s">
        <v>1960</v>
      </c>
      <c r="E442" s="0" t="n">
        <v>2024</v>
      </c>
      <c r="H442" s="0" t="n">
        <v>15</v>
      </c>
      <c r="I442" s="0" t="n">
        <v>1668</v>
      </c>
      <c r="J442" s="0" t="s">
        <v>294</v>
      </c>
      <c r="K442" s="0" t="s">
        <v>1943</v>
      </c>
      <c r="L442" s="0" t="s">
        <v>297</v>
      </c>
      <c r="M442" s="0" t="s">
        <v>1961</v>
      </c>
      <c r="N442" s="0" t="s">
        <v>1961</v>
      </c>
      <c r="O442" s="0" t="s">
        <v>1962</v>
      </c>
      <c r="P442" s="0" t="s">
        <v>1963</v>
      </c>
      <c r="R442" s="0" t="s">
        <v>288</v>
      </c>
      <c r="S442" s="0" t="s">
        <v>272</v>
      </c>
      <c r="T442" s="0" t="s">
        <v>318</v>
      </c>
      <c r="U442" s="0" t="s">
        <v>599</v>
      </c>
      <c r="V442" s="0" t="s">
        <v>1964</v>
      </c>
    </row>
    <row r="443" customFormat="false" ht="15" hidden="false" customHeight="false" outlineLevel="0" collapsed="false">
      <c r="A443" s="0" t="n">
        <v>30</v>
      </c>
      <c r="B443" s="0" t="s">
        <v>71</v>
      </c>
      <c r="C443" s="0" t="s">
        <v>926</v>
      </c>
      <c r="D443" s="0" t="s">
        <v>1960</v>
      </c>
      <c r="E443" s="0" t="n">
        <v>2024</v>
      </c>
      <c r="H443" s="0" t="n">
        <v>15</v>
      </c>
      <c r="I443" s="0" t="n">
        <v>1668</v>
      </c>
      <c r="J443" s="0" t="s">
        <v>294</v>
      </c>
      <c r="K443" s="0" t="s">
        <v>1943</v>
      </c>
      <c r="L443" s="0" t="s">
        <v>297</v>
      </c>
      <c r="M443" s="0" t="s">
        <v>1961</v>
      </c>
      <c r="N443" s="0" t="s">
        <v>1961</v>
      </c>
      <c r="O443" s="0" t="s">
        <v>1962</v>
      </c>
      <c r="P443" s="0" t="s">
        <v>1963</v>
      </c>
      <c r="R443" s="0" t="s">
        <v>288</v>
      </c>
      <c r="S443" s="0" t="s">
        <v>272</v>
      </c>
      <c r="T443" s="0" t="s">
        <v>318</v>
      </c>
      <c r="U443" s="0" t="s">
        <v>599</v>
      </c>
      <c r="V443" s="0" t="s">
        <v>1964</v>
      </c>
    </row>
    <row r="444" customFormat="false" ht="15" hidden="false" customHeight="false" outlineLevel="0" collapsed="false">
      <c r="A444" s="0" t="n">
        <v>31</v>
      </c>
      <c r="B444" s="0" t="s">
        <v>72</v>
      </c>
      <c r="C444" s="0" t="s">
        <v>926</v>
      </c>
      <c r="D444" s="0" t="s">
        <v>1960</v>
      </c>
      <c r="E444" s="0" t="n">
        <v>2024</v>
      </c>
      <c r="H444" s="0" t="n">
        <v>15</v>
      </c>
      <c r="I444" s="0" t="n">
        <v>1668</v>
      </c>
      <c r="J444" s="0" t="s">
        <v>294</v>
      </c>
      <c r="K444" s="0" t="s">
        <v>1943</v>
      </c>
      <c r="L444" s="0" t="s">
        <v>297</v>
      </c>
      <c r="M444" s="0" t="s">
        <v>1961</v>
      </c>
      <c r="N444" s="0" t="s">
        <v>1961</v>
      </c>
      <c r="O444" s="0" t="s">
        <v>1962</v>
      </c>
      <c r="P444" s="0" t="s">
        <v>1963</v>
      </c>
      <c r="R444" s="0" t="s">
        <v>288</v>
      </c>
      <c r="S444" s="0" t="s">
        <v>272</v>
      </c>
      <c r="T444" s="0" t="s">
        <v>318</v>
      </c>
      <c r="U444" s="0" t="s">
        <v>599</v>
      </c>
      <c r="V444" s="0" t="s">
        <v>1964</v>
      </c>
    </row>
    <row r="445" customFormat="false" ht="15" hidden="false" customHeight="false" outlineLevel="0" collapsed="false">
      <c r="A445" s="0" t="n">
        <v>71</v>
      </c>
      <c r="B445" s="0" t="s">
        <v>121</v>
      </c>
      <c r="C445" s="0" t="s">
        <v>926</v>
      </c>
      <c r="D445" s="0" t="s">
        <v>1960</v>
      </c>
      <c r="E445" s="0" t="n">
        <v>2024</v>
      </c>
      <c r="H445" s="0" t="n">
        <v>15</v>
      </c>
      <c r="I445" s="0" t="n">
        <v>1668</v>
      </c>
      <c r="J445" s="0" t="s">
        <v>294</v>
      </c>
      <c r="K445" s="0" t="s">
        <v>1943</v>
      </c>
      <c r="L445" s="0" t="s">
        <v>297</v>
      </c>
      <c r="M445" s="0" t="s">
        <v>1961</v>
      </c>
      <c r="N445" s="0" t="s">
        <v>1961</v>
      </c>
      <c r="O445" s="0" t="s">
        <v>1962</v>
      </c>
      <c r="P445" s="0" t="s">
        <v>1963</v>
      </c>
      <c r="R445" s="0" t="s">
        <v>288</v>
      </c>
      <c r="S445" s="0" t="s">
        <v>272</v>
      </c>
      <c r="T445" s="0" t="s">
        <v>318</v>
      </c>
      <c r="U445" s="0" t="s">
        <v>599</v>
      </c>
      <c r="V445" s="0" t="s">
        <v>1964</v>
      </c>
    </row>
    <row r="446" customFormat="false" ht="15" hidden="false" customHeight="false" outlineLevel="0" collapsed="false">
      <c r="A446" s="0" t="n">
        <v>78</v>
      </c>
      <c r="B446" s="0" t="s">
        <v>129</v>
      </c>
      <c r="C446" s="0" t="s">
        <v>926</v>
      </c>
      <c r="D446" s="0" t="s">
        <v>1960</v>
      </c>
      <c r="E446" s="0" t="n">
        <v>2024</v>
      </c>
      <c r="H446" s="0" t="n">
        <v>15</v>
      </c>
      <c r="I446" s="0" t="n">
        <v>1668</v>
      </c>
      <c r="J446" s="0" t="s">
        <v>294</v>
      </c>
      <c r="K446" s="0" t="s">
        <v>1943</v>
      </c>
      <c r="L446" s="0" t="s">
        <v>297</v>
      </c>
      <c r="M446" s="0" t="s">
        <v>1961</v>
      </c>
      <c r="N446" s="0" t="s">
        <v>1961</v>
      </c>
      <c r="O446" s="0" t="s">
        <v>1962</v>
      </c>
      <c r="P446" s="0" t="s">
        <v>1963</v>
      </c>
      <c r="R446" s="0" t="s">
        <v>288</v>
      </c>
      <c r="S446" s="0" t="s">
        <v>272</v>
      </c>
      <c r="T446" s="0" t="s">
        <v>318</v>
      </c>
      <c r="U446" s="0" t="s">
        <v>599</v>
      </c>
      <c r="V446" s="0" t="s">
        <v>1964</v>
      </c>
    </row>
    <row r="447" customFormat="false" ht="15" hidden="false" customHeight="false" outlineLevel="0" collapsed="false">
      <c r="A447" s="0" t="n">
        <v>79</v>
      </c>
      <c r="B447" s="0" t="s">
        <v>130</v>
      </c>
      <c r="C447" s="0" t="s">
        <v>926</v>
      </c>
      <c r="D447" s="0" t="s">
        <v>1960</v>
      </c>
      <c r="E447" s="0" t="n">
        <v>2024</v>
      </c>
      <c r="H447" s="0" t="n">
        <v>15</v>
      </c>
      <c r="I447" s="0" t="n">
        <v>1668</v>
      </c>
      <c r="J447" s="0" t="s">
        <v>294</v>
      </c>
      <c r="K447" s="0" t="s">
        <v>1943</v>
      </c>
      <c r="L447" s="0" t="s">
        <v>297</v>
      </c>
      <c r="M447" s="0" t="s">
        <v>1961</v>
      </c>
      <c r="N447" s="0" t="s">
        <v>1961</v>
      </c>
      <c r="O447" s="0" t="s">
        <v>1962</v>
      </c>
      <c r="P447" s="0" t="s">
        <v>1963</v>
      </c>
      <c r="R447" s="0" t="s">
        <v>288</v>
      </c>
      <c r="S447" s="0" t="s">
        <v>272</v>
      </c>
      <c r="T447" s="0" t="s">
        <v>318</v>
      </c>
      <c r="U447" s="0" t="s">
        <v>599</v>
      </c>
      <c r="V447" s="0" t="s">
        <v>1964</v>
      </c>
    </row>
    <row r="448" customFormat="false" ht="15" hidden="false" customHeight="false" outlineLevel="0" collapsed="false">
      <c r="A448" s="0" t="n">
        <v>81</v>
      </c>
      <c r="B448" s="0" t="s">
        <v>132</v>
      </c>
      <c r="C448" s="0" t="s">
        <v>926</v>
      </c>
      <c r="D448" s="0" t="s">
        <v>1960</v>
      </c>
      <c r="E448" s="0" t="n">
        <v>2024</v>
      </c>
      <c r="H448" s="0" t="n">
        <v>15</v>
      </c>
      <c r="I448" s="0" t="n">
        <v>1668</v>
      </c>
      <c r="J448" s="0" t="s">
        <v>294</v>
      </c>
      <c r="K448" s="0" t="s">
        <v>1943</v>
      </c>
      <c r="L448" s="0" t="s">
        <v>297</v>
      </c>
      <c r="M448" s="0" t="s">
        <v>1961</v>
      </c>
      <c r="N448" s="0" t="s">
        <v>1961</v>
      </c>
      <c r="O448" s="0" t="s">
        <v>1962</v>
      </c>
      <c r="P448" s="0" t="s">
        <v>1963</v>
      </c>
      <c r="R448" s="0" t="s">
        <v>288</v>
      </c>
      <c r="S448" s="0" t="s">
        <v>272</v>
      </c>
      <c r="T448" s="0" t="s">
        <v>318</v>
      </c>
      <c r="U448" s="0" t="s">
        <v>599</v>
      </c>
      <c r="V448" s="0" t="s">
        <v>1964</v>
      </c>
    </row>
    <row r="449" customFormat="false" ht="15" hidden="false" customHeight="false" outlineLevel="0" collapsed="false">
      <c r="A449" s="0" t="n">
        <v>38</v>
      </c>
      <c r="B449" s="0" t="s">
        <v>80</v>
      </c>
      <c r="C449" s="0" t="s">
        <v>926</v>
      </c>
      <c r="D449" s="0" t="s">
        <v>1960</v>
      </c>
      <c r="E449" s="0" t="n">
        <v>2024</v>
      </c>
      <c r="H449" s="0" t="n">
        <v>15</v>
      </c>
      <c r="I449" s="0" t="n">
        <v>1668</v>
      </c>
      <c r="J449" s="0" t="s">
        <v>294</v>
      </c>
      <c r="K449" s="0" t="s">
        <v>1943</v>
      </c>
      <c r="L449" s="0" t="s">
        <v>297</v>
      </c>
      <c r="M449" s="0" t="s">
        <v>1961</v>
      </c>
      <c r="N449" s="0" t="s">
        <v>1961</v>
      </c>
      <c r="O449" s="0" t="s">
        <v>1962</v>
      </c>
      <c r="P449" s="0" t="s">
        <v>1963</v>
      </c>
      <c r="R449" s="0" t="s">
        <v>288</v>
      </c>
      <c r="S449" s="0" t="s">
        <v>272</v>
      </c>
      <c r="T449" s="0" t="s">
        <v>318</v>
      </c>
      <c r="U449" s="0" t="s">
        <v>599</v>
      </c>
      <c r="V449" s="0" t="s">
        <v>1964</v>
      </c>
    </row>
    <row r="450" customFormat="false" ht="15" hidden="false" customHeight="false" outlineLevel="0" collapsed="false">
      <c r="A450" s="0" t="n">
        <v>174</v>
      </c>
      <c r="B450" s="0" t="s">
        <v>238</v>
      </c>
      <c r="C450" s="0" t="s">
        <v>926</v>
      </c>
      <c r="D450" s="0" t="s">
        <v>1960</v>
      </c>
      <c r="E450" s="0" t="n">
        <v>2024</v>
      </c>
      <c r="H450" s="0" t="n">
        <v>15</v>
      </c>
      <c r="I450" s="0" t="n">
        <v>1668</v>
      </c>
      <c r="J450" s="0" t="s">
        <v>294</v>
      </c>
      <c r="K450" s="0" t="s">
        <v>1943</v>
      </c>
      <c r="L450" s="0" t="s">
        <v>297</v>
      </c>
      <c r="M450" s="0" t="s">
        <v>1961</v>
      </c>
      <c r="N450" s="0" t="s">
        <v>1961</v>
      </c>
      <c r="O450" s="0" t="s">
        <v>1962</v>
      </c>
      <c r="P450" s="0" t="s">
        <v>1963</v>
      </c>
      <c r="R450" s="0" t="s">
        <v>288</v>
      </c>
      <c r="S450" s="0" t="s">
        <v>272</v>
      </c>
      <c r="T450" s="0" t="s">
        <v>318</v>
      </c>
      <c r="U450" s="0" t="s">
        <v>599</v>
      </c>
      <c r="V450" s="0" t="s">
        <v>1964</v>
      </c>
    </row>
    <row r="451" customFormat="false" ht="15" hidden="false" customHeight="false" outlineLevel="0" collapsed="false">
      <c r="A451" s="0" t="n">
        <v>172</v>
      </c>
      <c r="B451" s="0" t="s">
        <v>235</v>
      </c>
      <c r="C451" s="0" t="s">
        <v>926</v>
      </c>
      <c r="D451" s="0" t="s">
        <v>1960</v>
      </c>
      <c r="E451" s="0" t="n">
        <v>2024</v>
      </c>
      <c r="H451" s="0" t="n">
        <v>15</v>
      </c>
      <c r="I451" s="0" t="n">
        <v>1668</v>
      </c>
      <c r="J451" s="0" t="s">
        <v>294</v>
      </c>
      <c r="K451" s="0" t="s">
        <v>1943</v>
      </c>
      <c r="L451" s="0" t="s">
        <v>297</v>
      </c>
      <c r="M451" s="0" t="s">
        <v>1961</v>
      </c>
      <c r="N451" s="0" t="s">
        <v>1961</v>
      </c>
      <c r="O451" s="0" t="s">
        <v>1962</v>
      </c>
      <c r="P451" s="0" t="s">
        <v>1963</v>
      </c>
      <c r="R451" s="0" t="s">
        <v>288</v>
      </c>
      <c r="S451" s="0" t="s">
        <v>272</v>
      </c>
      <c r="T451" s="0" t="s">
        <v>318</v>
      </c>
      <c r="U451" s="0" t="s">
        <v>599</v>
      </c>
      <c r="V451" s="0" t="s">
        <v>1964</v>
      </c>
    </row>
    <row r="452" customFormat="false" ht="15" hidden="false" customHeight="false" outlineLevel="0" collapsed="false">
      <c r="A452" s="0" t="n">
        <v>29</v>
      </c>
      <c r="B452" s="0" t="s">
        <v>69</v>
      </c>
      <c r="C452" s="0" t="s">
        <v>926</v>
      </c>
      <c r="D452" s="0" t="s">
        <v>1960</v>
      </c>
      <c r="E452" s="0" t="n">
        <v>2024</v>
      </c>
      <c r="H452" s="0" t="n">
        <v>15</v>
      </c>
      <c r="I452" s="0" t="n">
        <v>1668</v>
      </c>
      <c r="J452" s="0" t="s">
        <v>294</v>
      </c>
      <c r="K452" s="0" t="s">
        <v>1943</v>
      </c>
      <c r="L452" s="0" t="s">
        <v>297</v>
      </c>
      <c r="M452" s="0" t="s">
        <v>1961</v>
      </c>
      <c r="N452" s="0" t="s">
        <v>1961</v>
      </c>
      <c r="O452" s="0" t="s">
        <v>1962</v>
      </c>
      <c r="P452" s="0" t="s">
        <v>1963</v>
      </c>
      <c r="R452" s="0" t="s">
        <v>288</v>
      </c>
      <c r="S452" s="0" t="s">
        <v>272</v>
      </c>
      <c r="T452" s="0" t="s">
        <v>318</v>
      </c>
      <c r="U452" s="0" t="s">
        <v>599</v>
      </c>
      <c r="V452" s="0" t="s">
        <v>1964</v>
      </c>
    </row>
    <row r="453" customFormat="false" ht="15" hidden="false" customHeight="false" outlineLevel="0" collapsed="false">
      <c r="A453" s="0" t="n">
        <v>83</v>
      </c>
      <c r="B453" s="0" t="s">
        <v>134</v>
      </c>
      <c r="C453" s="0" t="s">
        <v>926</v>
      </c>
      <c r="D453" s="0" t="s">
        <v>1960</v>
      </c>
      <c r="E453" s="0" t="n">
        <v>2024</v>
      </c>
      <c r="H453" s="0" t="n">
        <v>15</v>
      </c>
      <c r="I453" s="0" t="n">
        <v>1668</v>
      </c>
      <c r="J453" s="0" t="s">
        <v>294</v>
      </c>
      <c r="K453" s="0" t="s">
        <v>1943</v>
      </c>
      <c r="L453" s="0" t="s">
        <v>297</v>
      </c>
      <c r="M453" s="0" t="s">
        <v>1961</v>
      </c>
      <c r="N453" s="0" t="s">
        <v>1961</v>
      </c>
      <c r="O453" s="0" t="s">
        <v>1962</v>
      </c>
      <c r="P453" s="0" t="s">
        <v>1963</v>
      </c>
      <c r="R453" s="0" t="s">
        <v>288</v>
      </c>
      <c r="S453" s="0" t="s">
        <v>272</v>
      </c>
      <c r="T453" s="0" t="s">
        <v>318</v>
      </c>
      <c r="U453" s="0" t="s">
        <v>599</v>
      </c>
      <c r="V453" s="0" t="s">
        <v>1964</v>
      </c>
    </row>
    <row r="454" customFormat="false" ht="15" hidden="false" customHeight="false" outlineLevel="0" collapsed="false">
      <c r="A454" s="0" t="n">
        <v>28</v>
      </c>
      <c r="B454" s="0" t="s">
        <v>68</v>
      </c>
      <c r="C454" s="0" t="s">
        <v>926</v>
      </c>
      <c r="D454" s="0" t="s">
        <v>1965</v>
      </c>
      <c r="E454" s="0" t="n">
        <v>2023</v>
      </c>
      <c r="H454" s="0" t="n">
        <v>14</v>
      </c>
      <c r="I454" s="0" t="n">
        <v>1017</v>
      </c>
      <c r="J454" s="0" t="s">
        <v>272</v>
      </c>
      <c r="K454" s="0" t="s">
        <v>1943</v>
      </c>
      <c r="L454" s="0" t="s">
        <v>297</v>
      </c>
      <c r="M454" s="0" t="s">
        <v>1966</v>
      </c>
      <c r="N454" s="0" t="s">
        <v>1966</v>
      </c>
      <c r="O454" s="0" t="s">
        <v>1967</v>
      </c>
      <c r="P454" s="0" t="s">
        <v>1968</v>
      </c>
      <c r="R454" s="0" t="s">
        <v>288</v>
      </c>
      <c r="S454" s="0" t="s">
        <v>294</v>
      </c>
      <c r="T454" s="0" t="s">
        <v>318</v>
      </c>
      <c r="U454" s="0" t="s">
        <v>599</v>
      </c>
      <c r="V454" s="0" t="s">
        <v>1955</v>
      </c>
    </row>
    <row r="455" customFormat="false" ht="15" hidden="false" customHeight="false" outlineLevel="0" collapsed="false">
      <c r="A455" s="0" t="n">
        <v>30</v>
      </c>
      <c r="B455" s="0" t="s">
        <v>71</v>
      </c>
      <c r="C455" s="0" t="s">
        <v>926</v>
      </c>
      <c r="D455" s="0" t="s">
        <v>1965</v>
      </c>
      <c r="E455" s="0" t="n">
        <v>2023</v>
      </c>
      <c r="H455" s="0" t="n">
        <v>14</v>
      </c>
      <c r="I455" s="0" t="n">
        <v>1017</v>
      </c>
      <c r="J455" s="0" t="s">
        <v>272</v>
      </c>
      <c r="K455" s="0" t="s">
        <v>1943</v>
      </c>
      <c r="L455" s="0" t="s">
        <v>297</v>
      </c>
      <c r="M455" s="0" t="s">
        <v>1966</v>
      </c>
      <c r="N455" s="0" t="s">
        <v>1966</v>
      </c>
      <c r="O455" s="0" t="s">
        <v>1967</v>
      </c>
      <c r="P455" s="0" t="s">
        <v>1968</v>
      </c>
      <c r="R455" s="0" t="s">
        <v>288</v>
      </c>
      <c r="S455" s="0" t="s">
        <v>294</v>
      </c>
      <c r="T455" s="0" t="s">
        <v>318</v>
      </c>
      <c r="U455" s="0" t="s">
        <v>599</v>
      </c>
      <c r="V455" s="0" t="s">
        <v>1955</v>
      </c>
    </row>
    <row r="456" customFormat="false" ht="15" hidden="false" customHeight="false" outlineLevel="0" collapsed="false">
      <c r="A456" s="0" t="n">
        <v>28</v>
      </c>
      <c r="B456" s="0" t="s">
        <v>68</v>
      </c>
      <c r="C456" s="0" t="s">
        <v>926</v>
      </c>
      <c r="D456" s="0" t="s">
        <v>1969</v>
      </c>
      <c r="E456" s="0" t="n">
        <v>2023</v>
      </c>
      <c r="H456" s="0" t="n">
        <v>14</v>
      </c>
      <c r="I456" s="0" t="n">
        <v>999</v>
      </c>
      <c r="J456" s="0" t="s">
        <v>272</v>
      </c>
      <c r="K456" s="0" t="s">
        <v>1943</v>
      </c>
      <c r="L456" s="0" t="s">
        <v>297</v>
      </c>
      <c r="M456" s="0" t="s">
        <v>1970</v>
      </c>
      <c r="N456" s="0" t="s">
        <v>1970</v>
      </c>
      <c r="O456" s="0" t="s">
        <v>1971</v>
      </c>
      <c r="P456" s="0" t="s">
        <v>1972</v>
      </c>
      <c r="R456" s="0" t="s">
        <v>288</v>
      </c>
      <c r="S456" s="0" t="s">
        <v>294</v>
      </c>
      <c r="T456" s="0" t="s">
        <v>318</v>
      </c>
      <c r="U456" s="0" t="s">
        <v>599</v>
      </c>
      <c r="V456" s="0" t="s">
        <v>1955</v>
      </c>
    </row>
    <row r="457" customFormat="false" ht="15" hidden="false" customHeight="false" outlineLevel="0" collapsed="false">
      <c r="A457" s="0" t="n">
        <v>30</v>
      </c>
      <c r="B457" s="0" t="s">
        <v>71</v>
      </c>
      <c r="C457" s="0" t="s">
        <v>926</v>
      </c>
      <c r="D457" s="0" t="s">
        <v>1969</v>
      </c>
      <c r="E457" s="0" t="n">
        <v>2023</v>
      </c>
      <c r="H457" s="0" t="n">
        <v>14</v>
      </c>
      <c r="I457" s="0" t="n">
        <v>999</v>
      </c>
      <c r="J457" s="0" t="s">
        <v>272</v>
      </c>
      <c r="K457" s="0" t="s">
        <v>1943</v>
      </c>
      <c r="L457" s="0" t="s">
        <v>297</v>
      </c>
      <c r="M457" s="0" t="s">
        <v>1970</v>
      </c>
      <c r="N457" s="0" t="s">
        <v>1970</v>
      </c>
      <c r="O457" s="0" t="s">
        <v>1971</v>
      </c>
      <c r="P457" s="0" t="s">
        <v>1972</v>
      </c>
      <c r="R457" s="0" t="s">
        <v>288</v>
      </c>
      <c r="S457" s="0" t="s">
        <v>294</v>
      </c>
      <c r="T457" s="0" t="s">
        <v>318</v>
      </c>
      <c r="U457" s="0" t="s">
        <v>599</v>
      </c>
      <c r="V457" s="0" t="s">
        <v>1955</v>
      </c>
    </row>
    <row r="458" customFormat="false" ht="15" hidden="false" customHeight="false" outlineLevel="0" collapsed="false">
      <c r="A458" s="0" t="n">
        <v>28</v>
      </c>
      <c r="B458" s="0" t="s">
        <v>68</v>
      </c>
      <c r="C458" s="0" t="s">
        <v>926</v>
      </c>
      <c r="D458" s="0" t="s">
        <v>1973</v>
      </c>
      <c r="E458" s="0" t="n">
        <v>2023</v>
      </c>
      <c r="H458" s="0" t="n">
        <v>16</v>
      </c>
      <c r="I458" s="0" t="n">
        <v>3071</v>
      </c>
      <c r="J458" s="0" t="s">
        <v>272</v>
      </c>
      <c r="K458" s="0" t="s">
        <v>1943</v>
      </c>
      <c r="L458" s="0" t="s">
        <v>297</v>
      </c>
      <c r="M458" s="0" t="s">
        <v>1974</v>
      </c>
      <c r="N458" s="0" t="s">
        <v>1974</v>
      </c>
      <c r="O458" s="0" t="s">
        <v>1975</v>
      </c>
      <c r="P458" s="0" t="s">
        <v>1976</v>
      </c>
      <c r="R458" s="0" t="s">
        <v>288</v>
      </c>
      <c r="S458" s="0" t="s">
        <v>294</v>
      </c>
      <c r="T458" s="0" t="s">
        <v>280</v>
      </c>
      <c r="U458" s="0" t="s">
        <v>599</v>
      </c>
    </row>
    <row r="459" customFormat="false" ht="15" hidden="false" customHeight="false" outlineLevel="0" collapsed="false">
      <c r="A459" s="0" t="n">
        <v>28</v>
      </c>
      <c r="B459" s="0" t="s">
        <v>68</v>
      </c>
      <c r="C459" s="0" t="s">
        <v>926</v>
      </c>
      <c r="D459" s="0" t="s">
        <v>1977</v>
      </c>
      <c r="E459" s="0" t="n">
        <v>2023</v>
      </c>
      <c r="H459" s="0" t="n">
        <v>16</v>
      </c>
      <c r="I459" s="0" t="n">
        <v>4913</v>
      </c>
      <c r="J459" s="0" t="s">
        <v>272</v>
      </c>
      <c r="K459" s="0" t="s">
        <v>1943</v>
      </c>
      <c r="L459" s="0" t="s">
        <v>297</v>
      </c>
      <c r="M459" s="0" t="s">
        <v>1978</v>
      </c>
      <c r="N459" s="0" t="s">
        <v>1978</v>
      </c>
      <c r="O459" s="0" t="s">
        <v>1979</v>
      </c>
      <c r="P459" s="0" t="s">
        <v>1980</v>
      </c>
      <c r="R459" s="0" t="s">
        <v>288</v>
      </c>
      <c r="S459" s="0" t="s">
        <v>294</v>
      </c>
      <c r="T459" s="0" t="s">
        <v>280</v>
      </c>
      <c r="U459" s="0" t="s">
        <v>599</v>
      </c>
    </row>
    <row r="460" customFormat="false" ht="15" hidden="false" customHeight="false" outlineLevel="0" collapsed="false">
      <c r="A460" s="0" t="n">
        <v>28</v>
      </c>
      <c r="B460" s="0" t="s">
        <v>68</v>
      </c>
      <c r="C460" s="0" t="s">
        <v>926</v>
      </c>
      <c r="D460" s="0" t="s">
        <v>1981</v>
      </c>
      <c r="E460" s="0" t="n">
        <v>2022</v>
      </c>
      <c r="H460" s="0" t="n">
        <v>14</v>
      </c>
      <c r="I460" s="0" t="n">
        <v>1329</v>
      </c>
      <c r="J460" s="0" t="s">
        <v>272</v>
      </c>
      <c r="K460" s="0" t="s">
        <v>1943</v>
      </c>
      <c r="L460" s="0" t="s">
        <v>297</v>
      </c>
      <c r="M460" s="0" t="s">
        <v>1982</v>
      </c>
      <c r="N460" s="0" t="s">
        <v>1982</v>
      </c>
      <c r="O460" s="0" t="s">
        <v>1983</v>
      </c>
      <c r="P460" s="0" t="s">
        <v>1984</v>
      </c>
      <c r="R460" s="0" t="s">
        <v>288</v>
      </c>
      <c r="S460" s="0" t="s">
        <v>294</v>
      </c>
      <c r="T460" s="0" t="s">
        <v>318</v>
      </c>
      <c r="U460" s="0" t="s">
        <v>599</v>
      </c>
      <c r="V460" s="0" t="s">
        <v>1955</v>
      </c>
    </row>
    <row r="461" customFormat="false" ht="15" hidden="false" customHeight="false" outlineLevel="0" collapsed="false">
      <c r="A461" s="0" t="n">
        <v>30</v>
      </c>
      <c r="B461" s="0" t="s">
        <v>71</v>
      </c>
      <c r="C461" s="0" t="s">
        <v>926</v>
      </c>
      <c r="D461" s="0" t="s">
        <v>1981</v>
      </c>
      <c r="E461" s="0" t="n">
        <v>2022</v>
      </c>
      <c r="H461" s="0" t="n">
        <v>14</v>
      </c>
      <c r="I461" s="0" t="n">
        <v>1329</v>
      </c>
      <c r="J461" s="0" t="s">
        <v>272</v>
      </c>
      <c r="K461" s="0" t="s">
        <v>1943</v>
      </c>
      <c r="L461" s="0" t="s">
        <v>297</v>
      </c>
      <c r="M461" s="0" t="s">
        <v>1982</v>
      </c>
      <c r="N461" s="0" t="s">
        <v>1982</v>
      </c>
      <c r="O461" s="0" t="s">
        <v>1983</v>
      </c>
      <c r="P461" s="0" t="s">
        <v>1984</v>
      </c>
      <c r="R461" s="0" t="s">
        <v>288</v>
      </c>
      <c r="S461" s="0" t="s">
        <v>294</v>
      </c>
      <c r="T461" s="0" t="s">
        <v>318</v>
      </c>
      <c r="U461" s="0" t="s">
        <v>599</v>
      </c>
      <c r="V461" s="0" t="s">
        <v>1955</v>
      </c>
    </row>
    <row r="462" customFormat="false" ht="15" hidden="false" customHeight="false" outlineLevel="0" collapsed="false">
      <c r="A462" s="0" t="n">
        <v>28</v>
      </c>
      <c r="B462" s="0" t="s">
        <v>68</v>
      </c>
      <c r="C462" s="0" t="s">
        <v>926</v>
      </c>
      <c r="D462" s="0" t="s">
        <v>1985</v>
      </c>
      <c r="E462" s="0" t="n">
        <v>2022</v>
      </c>
      <c r="H462" s="0" t="n">
        <v>16</v>
      </c>
      <c r="I462" s="0" t="n">
        <v>6386</v>
      </c>
      <c r="J462" s="0" t="s">
        <v>272</v>
      </c>
      <c r="K462" s="0" t="s">
        <v>1943</v>
      </c>
      <c r="L462" s="0" t="s">
        <v>297</v>
      </c>
      <c r="M462" s="0" t="s">
        <v>1986</v>
      </c>
      <c r="N462" s="0" t="s">
        <v>1986</v>
      </c>
      <c r="O462" s="0" t="s">
        <v>1987</v>
      </c>
      <c r="P462" s="0" t="s">
        <v>1988</v>
      </c>
      <c r="R462" s="0" t="s">
        <v>288</v>
      </c>
      <c r="S462" s="0" t="s">
        <v>294</v>
      </c>
      <c r="T462" s="0" t="s">
        <v>280</v>
      </c>
      <c r="U462" s="0" t="s">
        <v>599</v>
      </c>
    </row>
    <row r="463" customFormat="false" ht="15" hidden="false" customHeight="false" outlineLevel="0" collapsed="false">
      <c r="A463" s="0" t="n">
        <v>28</v>
      </c>
      <c r="B463" s="0" t="s">
        <v>68</v>
      </c>
      <c r="C463" s="0" t="s">
        <v>926</v>
      </c>
      <c r="D463" s="0" t="s">
        <v>1989</v>
      </c>
      <c r="E463" s="0" t="n">
        <v>2022</v>
      </c>
      <c r="H463" s="0" t="n">
        <v>16</v>
      </c>
      <c r="I463" s="0" t="n">
        <v>7899</v>
      </c>
      <c r="J463" s="0" t="s">
        <v>272</v>
      </c>
      <c r="K463" s="0" t="s">
        <v>1943</v>
      </c>
      <c r="L463" s="0" t="s">
        <v>297</v>
      </c>
      <c r="M463" s="0" t="s">
        <v>1990</v>
      </c>
      <c r="N463" s="0" t="s">
        <v>1990</v>
      </c>
      <c r="O463" s="0" t="s">
        <v>1991</v>
      </c>
      <c r="P463" s="0" t="s">
        <v>1992</v>
      </c>
      <c r="R463" s="0" t="s">
        <v>288</v>
      </c>
      <c r="S463" s="0" t="s">
        <v>294</v>
      </c>
      <c r="T463" s="0" t="s">
        <v>280</v>
      </c>
      <c r="U463" s="0" t="s">
        <v>599</v>
      </c>
    </row>
    <row r="464" customFormat="false" ht="15" hidden="false" customHeight="false" outlineLevel="0" collapsed="false">
      <c r="A464" s="0" t="n">
        <v>28</v>
      </c>
      <c r="B464" s="0" t="s">
        <v>68</v>
      </c>
      <c r="C464" s="0" t="s">
        <v>514</v>
      </c>
      <c r="D464" s="0" t="s">
        <v>1993</v>
      </c>
      <c r="E464" s="0" t="n">
        <v>2022</v>
      </c>
      <c r="H464" s="0" t="n">
        <v>2</v>
      </c>
      <c r="I464" s="0" t="n">
        <v>185</v>
      </c>
      <c r="J464" s="0" t="s">
        <v>294</v>
      </c>
      <c r="K464" s="0" t="s">
        <v>1943</v>
      </c>
      <c r="L464" s="0" t="s">
        <v>297</v>
      </c>
      <c r="M464" s="0" t="s">
        <v>1994</v>
      </c>
      <c r="N464" s="0" t="s">
        <v>1994</v>
      </c>
      <c r="O464" s="0" t="s">
        <v>1995</v>
      </c>
      <c r="P464" s="0" t="s">
        <v>1996</v>
      </c>
      <c r="R464" s="0" t="s">
        <v>288</v>
      </c>
      <c r="S464" s="0" t="s">
        <v>272</v>
      </c>
      <c r="T464" s="0" t="s">
        <v>318</v>
      </c>
      <c r="U464" s="0" t="s">
        <v>599</v>
      </c>
      <c r="V464" s="0" t="s">
        <v>1964</v>
      </c>
    </row>
    <row r="465" customFormat="false" ht="15" hidden="false" customHeight="false" outlineLevel="0" collapsed="false">
      <c r="A465" s="0" t="n">
        <v>30</v>
      </c>
      <c r="B465" s="0" t="s">
        <v>71</v>
      </c>
      <c r="C465" s="0" t="s">
        <v>514</v>
      </c>
      <c r="D465" s="0" t="s">
        <v>1993</v>
      </c>
      <c r="E465" s="0" t="n">
        <v>2022</v>
      </c>
      <c r="H465" s="0" t="n">
        <v>2</v>
      </c>
      <c r="I465" s="0" t="n">
        <v>185</v>
      </c>
      <c r="J465" s="0" t="s">
        <v>294</v>
      </c>
      <c r="K465" s="0" t="s">
        <v>1943</v>
      </c>
      <c r="L465" s="0" t="s">
        <v>297</v>
      </c>
      <c r="M465" s="0" t="s">
        <v>1994</v>
      </c>
      <c r="N465" s="0" t="s">
        <v>1994</v>
      </c>
      <c r="O465" s="0" t="s">
        <v>1995</v>
      </c>
      <c r="P465" s="0" t="s">
        <v>1996</v>
      </c>
      <c r="R465" s="0" t="s">
        <v>288</v>
      </c>
      <c r="S465" s="0" t="s">
        <v>272</v>
      </c>
      <c r="T465" s="0" t="s">
        <v>318</v>
      </c>
      <c r="U465" s="0" t="s">
        <v>599</v>
      </c>
      <c r="V465" s="0" t="s">
        <v>1964</v>
      </c>
    </row>
    <row r="466" customFormat="false" ht="15" hidden="false" customHeight="false" outlineLevel="0" collapsed="false">
      <c r="A466" s="0" t="n">
        <v>31</v>
      </c>
      <c r="B466" s="0" t="s">
        <v>72</v>
      </c>
      <c r="C466" s="0" t="s">
        <v>514</v>
      </c>
      <c r="D466" s="0" t="s">
        <v>1993</v>
      </c>
      <c r="E466" s="0" t="n">
        <v>2022</v>
      </c>
      <c r="H466" s="0" t="n">
        <v>2</v>
      </c>
      <c r="I466" s="0" t="n">
        <v>185</v>
      </c>
      <c r="J466" s="0" t="s">
        <v>294</v>
      </c>
      <c r="K466" s="0" t="s">
        <v>1943</v>
      </c>
      <c r="L466" s="0" t="s">
        <v>297</v>
      </c>
      <c r="M466" s="0" t="s">
        <v>1994</v>
      </c>
      <c r="N466" s="0" t="s">
        <v>1994</v>
      </c>
      <c r="O466" s="0" t="s">
        <v>1995</v>
      </c>
      <c r="P466" s="0" t="s">
        <v>1996</v>
      </c>
      <c r="R466" s="0" t="s">
        <v>288</v>
      </c>
      <c r="S466" s="0" t="s">
        <v>272</v>
      </c>
      <c r="T466" s="0" t="s">
        <v>318</v>
      </c>
      <c r="U466" s="0" t="s">
        <v>599</v>
      </c>
      <c r="V466" s="0" t="s">
        <v>1964</v>
      </c>
    </row>
    <row r="467" customFormat="false" ht="15" hidden="false" customHeight="false" outlineLevel="0" collapsed="false">
      <c r="A467" s="0" t="n">
        <v>71</v>
      </c>
      <c r="B467" s="0" t="s">
        <v>121</v>
      </c>
      <c r="C467" s="0" t="s">
        <v>514</v>
      </c>
      <c r="D467" s="0" t="s">
        <v>1993</v>
      </c>
      <c r="E467" s="0" t="n">
        <v>2022</v>
      </c>
      <c r="H467" s="0" t="n">
        <v>2</v>
      </c>
      <c r="I467" s="0" t="n">
        <v>185</v>
      </c>
      <c r="J467" s="0" t="s">
        <v>294</v>
      </c>
      <c r="K467" s="0" t="s">
        <v>1943</v>
      </c>
      <c r="L467" s="0" t="s">
        <v>297</v>
      </c>
      <c r="M467" s="0" t="s">
        <v>1994</v>
      </c>
      <c r="N467" s="0" t="s">
        <v>1994</v>
      </c>
      <c r="O467" s="0" t="s">
        <v>1995</v>
      </c>
      <c r="P467" s="0" t="s">
        <v>1996</v>
      </c>
      <c r="R467" s="0" t="s">
        <v>288</v>
      </c>
      <c r="S467" s="0" t="s">
        <v>272</v>
      </c>
      <c r="T467" s="0" t="s">
        <v>318</v>
      </c>
      <c r="U467" s="0" t="s">
        <v>599</v>
      </c>
      <c r="V467" s="0" t="s">
        <v>1964</v>
      </c>
    </row>
    <row r="468" customFormat="false" ht="15" hidden="false" customHeight="false" outlineLevel="0" collapsed="false">
      <c r="A468" s="0" t="n">
        <v>78</v>
      </c>
      <c r="B468" s="0" t="s">
        <v>129</v>
      </c>
      <c r="C468" s="0" t="s">
        <v>514</v>
      </c>
      <c r="D468" s="0" t="s">
        <v>1993</v>
      </c>
      <c r="E468" s="0" t="n">
        <v>2022</v>
      </c>
      <c r="H468" s="0" t="n">
        <v>2</v>
      </c>
      <c r="I468" s="0" t="n">
        <v>185</v>
      </c>
      <c r="J468" s="0" t="s">
        <v>294</v>
      </c>
      <c r="K468" s="0" t="s">
        <v>1943</v>
      </c>
      <c r="L468" s="0" t="s">
        <v>297</v>
      </c>
      <c r="M468" s="0" t="s">
        <v>1994</v>
      </c>
      <c r="N468" s="0" t="s">
        <v>1994</v>
      </c>
      <c r="O468" s="0" t="s">
        <v>1995</v>
      </c>
      <c r="P468" s="0" t="s">
        <v>1996</v>
      </c>
      <c r="R468" s="0" t="s">
        <v>288</v>
      </c>
      <c r="S468" s="0" t="s">
        <v>272</v>
      </c>
      <c r="T468" s="0" t="s">
        <v>318</v>
      </c>
      <c r="U468" s="0" t="s">
        <v>599</v>
      </c>
      <c r="V468" s="0" t="s">
        <v>1964</v>
      </c>
    </row>
    <row r="469" customFormat="false" ht="15" hidden="false" customHeight="false" outlineLevel="0" collapsed="false">
      <c r="A469" s="0" t="n">
        <v>79</v>
      </c>
      <c r="B469" s="0" t="s">
        <v>130</v>
      </c>
      <c r="C469" s="0" t="s">
        <v>514</v>
      </c>
      <c r="D469" s="0" t="s">
        <v>1993</v>
      </c>
      <c r="E469" s="0" t="n">
        <v>2022</v>
      </c>
      <c r="H469" s="0" t="n">
        <v>2</v>
      </c>
      <c r="I469" s="0" t="n">
        <v>185</v>
      </c>
      <c r="J469" s="0" t="s">
        <v>294</v>
      </c>
      <c r="K469" s="0" t="s">
        <v>1943</v>
      </c>
      <c r="L469" s="0" t="s">
        <v>297</v>
      </c>
      <c r="M469" s="0" t="s">
        <v>1994</v>
      </c>
      <c r="N469" s="0" t="s">
        <v>1994</v>
      </c>
      <c r="O469" s="0" t="s">
        <v>1995</v>
      </c>
      <c r="P469" s="0" t="s">
        <v>1996</v>
      </c>
      <c r="R469" s="0" t="s">
        <v>288</v>
      </c>
      <c r="S469" s="0" t="s">
        <v>272</v>
      </c>
      <c r="T469" s="0" t="s">
        <v>318</v>
      </c>
      <c r="U469" s="0" t="s">
        <v>599</v>
      </c>
      <c r="V469" s="0" t="s">
        <v>1964</v>
      </c>
    </row>
    <row r="470" customFormat="false" ht="15" hidden="false" customHeight="false" outlineLevel="0" collapsed="false">
      <c r="A470" s="0" t="n">
        <v>81</v>
      </c>
      <c r="B470" s="0" t="s">
        <v>132</v>
      </c>
      <c r="C470" s="0" t="s">
        <v>514</v>
      </c>
      <c r="D470" s="0" t="s">
        <v>1993</v>
      </c>
      <c r="E470" s="0" t="n">
        <v>2022</v>
      </c>
      <c r="H470" s="0" t="n">
        <v>2</v>
      </c>
      <c r="I470" s="0" t="n">
        <v>185</v>
      </c>
      <c r="J470" s="0" t="s">
        <v>294</v>
      </c>
      <c r="K470" s="0" t="s">
        <v>1943</v>
      </c>
      <c r="L470" s="0" t="s">
        <v>297</v>
      </c>
      <c r="M470" s="0" t="s">
        <v>1994</v>
      </c>
      <c r="N470" s="0" t="s">
        <v>1994</v>
      </c>
      <c r="O470" s="0" t="s">
        <v>1995</v>
      </c>
      <c r="P470" s="0" t="s">
        <v>1996</v>
      </c>
      <c r="R470" s="0" t="s">
        <v>288</v>
      </c>
      <c r="S470" s="0" t="s">
        <v>272</v>
      </c>
      <c r="T470" s="0" t="s">
        <v>318</v>
      </c>
      <c r="U470" s="0" t="s">
        <v>599</v>
      </c>
      <c r="V470" s="0" t="s">
        <v>1964</v>
      </c>
    </row>
    <row r="471" customFormat="false" ht="15" hidden="false" customHeight="false" outlineLevel="0" collapsed="false">
      <c r="A471" s="0" t="n">
        <v>38</v>
      </c>
      <c r="B471" s="0" t="s">
        <v>80</v>
      </c>
      <c r="C471" s="0" t="s">
        <v>514</v>
      </c>
      <c r="D471" s="0" t="s">
        <v>1993</v>
      </c>
      <c r="E471" s="0" t="n">
        <v>2022</v>
      </c>
      <c r="H471" s="0" t="n">
        <v>2</v>
      </c>
      <c r="I471" s="0" t="n">
        <v>185</v>
      </c>
      <c r="J471" s="0" t="s">
        <v>294</v>
      </c>
      <c r="K471" s="0" t="s">
        <v>1943</v>
      </c>
      <c r="L471" s="0" t="s">
        <v>297</v>
      </c>
      <c r="M471" s="0" t="s">
        <v>1994</v>
      </c>
      <c r="N471" s="0" t="s">
        <v>1994</v>
      </c>
      <c r="O471" s="0" t="s">
        <v>1995</v>
      </c>
      <c r="P471" s="0" t="s">
        <v>1996</v>
      </c>
      <c r="R471" s="0" t="s">
        <v>288</v>
      </c>
      <c r="S471" s="0" t="s">
        <v>272</v>
      </c>
      <c r="T471" s="0" t="s">
        <v>318</v>
      </c>
      <c r="U471" s="0" t="s">
        <v>599</v>
      </c>
      <c r="V471" s="0" t="s">
        <v>1964</v>
      </c>
    </row>
    <row r="472" customFormat="false" ht="15" hidden="false" customHeight="false" outlineLevel="0" collapsed="false">
      <c r="A472" s="0" t="n">
        <v>174</v>
      </c>
      <c r="B472" s="0" t="s">
        <v>238</v>
      </c>
      <c r="C472" s="0" t="s">
        <v>514</v>
      </c>
      <c r="D472" s="0" t="s">
        <v>1993</v>
      </c>
      <c r="E472" s="0" t="n">
        <v>2022</v>
      </c>
      <c r="H472" s="0" t="n">
        <v>2</v>
      </c>
      <c r="I472" s="0" t="n">
        <v>185</v>
      </c>
      <c r="J472" s="0" t="s">
        <v>294</v>
      </c>
      <c r="K472" s="0" t="s">
        <v>1943</v>
      </c>
      <c r="L472" s="0" t="s">
        <v>297</v>
      </c>
      <c r="M472" s="0" t="s">
        <v>1994</v>
      </c>
      <c r="N472" s="0" t="s">
        <v>1994</v>
      </c>
      <c r="O472" s="0" t="s">
        <v>1995</v>
      </c>
      <c r="P472" s="0" t="s">
        <v>1996</v>
      </c>
      <c r="R472" s="0" t="s">
        <v>288</v>
      </c>
      <c r="S472" s="0" t="s">
        <v>272</v>
      </c>
      <c r="T472" s="0" t="s">
        <v>318</v>
      </c>
      <c r="U472" s="0" t="s">
        <v>599</v>
      </c>
      <c r="V472" s="0" t="s">
        <v>1964</v>
      </c>
    </row>
    <row r="473" customFormat="false" ht="15" hidden="false" customHeight="false" outlineLevel="0" collapsed="false">
      <c r="A473" s="0" t="n">
        <v>172</v>
      </c>
      <c r="B473" s="0" t="s">
        <v>235</v>
      </c>
      <c r="C473" s="0" t="s">
        <v>514</v>
      </c>
      <c r="D473" s="0" t="s">
        <v>1993</v>
      </c>
      <c r="E473" s="0" t="n">
        <v>2022</v>
      </c>
      <c r="H473" s="0" t="n">
        <v>2</v>
      </c>
      <c r="I473" s="0" t="n">
        <v>185</v>
      </c>
      <c r="J473" s="0" t="s">
        <v>294</v>
      </c>
      <c r="K473" s="0" t="s">
        <v>1943</v>
      </c>
      <c r="L473" s="0" t="s">
        <v>297</v>
      </c>
      <c r="M473" s="0" t="s">
        <v>1994</v>
      </c>
      <c r="N473" s="0" t="s">
        <v>1994</v>
      </c>
      <c r="O473" s="0" t="s">
        <v>1995</v>
      </c>
      <c r="P473" s="0" t="s">
        <v>1996</v>
      </c>
      <c r="R473" s="0" t="s">
        <v>288</v>
      </c>
      <c r="S473" s="0" t="s">
        <v>272</v>
      </c>
      <c r="T473" s="0" t="s">
        <v>318</v>
      </c>
      <c r="U473" s="0" t="s">
        <v>599</v>
      </c>
      <c r="V473" s="0" t="s">
        <v>1964</v>
      </c>
    </row>
    <row r="474" customFormat="false" ht="15" hidden="false" customHeight="false" outlineLevel="0" collapsed="false">
      <c r="A474" s="0" t="n">
        <v>29</v>
      </c>
      <c r="B474" s="0" t="s">
        <v>69</v>
      </c>
      <c r="C474" s="0" t="s">
        <v>514</v>
      </c>
      <c r="D474" s="0" t="s">
        <v>1993</v>
      </c>
      <c r="E474" s="0" t="n">
        <v>2022</v>
      </c>
      <c r="H474" s="0" t="n">
        <v>2</v>
      </c>
      <c r="I474" s="0" t="n">
        <v>185</v>
      </c>
      <c r="J474" s="0" t="s">
        <v>294</v>
      </c>
      <c r="K474" s="0" t="s">
        <v>1943</v>
      </c>
      <c r="L474" s="0" t="s">
        <v>297</v>
      </c>
      <c r="M474" s="0" t="s">
        <v>1994</v>
      </c>
      <c r="N474" s="0" t="s">
        <v>1994</v>
      </c>
      <c r="O474" s="0" t="s">
        <v>1995</v>
      </c>
      <c r="P474" s="0" t="s">
        <v>1996</v>
      </c>
      <c r="R474" s="0" t="s">
        <v>288</v>
      </c>
      <c r="S474" s="0" t="s">
        <v>272</v>
      </c>
      <c r="T474" s="0" t="s">
        <v>318</v>
      </c>
      <c r="U474" s="0" t="s">
        <v>599</v>
      </c>
      <c r="V474" s="0" t="s">
        <v>1964</v>
      </c>
    </row>
    <row r="475" customFormat="false" ht="15" hidden="false" customHeight="false" outlineLevel="0" collapsed="false">
      <c r="A475" s="0" t="n">
        <v>83</v>
      </c>
      <c r="B475" s="0" t="s">
        <v>134</v>
      </c>
      <c r="C475" s="0" t="s">
        <v>514</v>
      </c>
      <c r="D475" s="0" t="s">
        <v>1993</v>
      </c>
      <c r="E475" s="0" t="n">
        <v>2022</v>
      </c>
      <c r="H475" s="0" t="n">
        <v>2</v>
      </c>
      <c r="I475" s="0" t="n">
        <v>185</v>
      </c>
      <c r="J475" s="0" t="s">
        <v>294</v>
      </c>
      <c r="K475" s="0" t="s">
        <v>1943</v>
      </c>
      <c r="L475" s="0" t="s">
        <v>297</v>
      </c>
      <c r="M475" s="0" t="s">
        <v>1994</v>
      </c>
      <c r="N475" s="0" t="s">
        <v>1994</v>
      </c>
      <c r="O475" s="0" t="s">
        <v>1995</v>
      </c>
      <c r="P475" s="0" t="s">
        <v>1996</v>
      </c>
      <c r="R475" s="0" t="s">
        <v>288</v>
      </c>
      <c r="S475" s="0" t="s">
        <v>272</v>
      </c>
      <c r="T475" s="0" t="s">
        <v>318</v>
      </c>
      <c r="U475" s="0" t="s">
        <v>599</v>
      </c>
      <c r="V475" s="0" t="s">
        <v>1964</v>
      </c>
    </row>
    <row r="476" customFormat="false" ht="15" hidden="false" customHeight="false" outlineLevel="0" collapsed="false">
      <c r="A476" s="0" t="n">
        <v>29</v>
      </c>
      <c r="B476" s="0" t="s">
        <v>69</v>
      </c>
      <c r="C476" s="0" t="s">
        <v>313</v>
      </c>
      <c r="D476" s="0" t="s">
        <v>1997</v>
      </c>
      <c r="E476" s="0" t="n">
        <v>2023</v>
      </c>
      <c r="H476" s="0" t="n">
        <v>1</v>
      </c>
      <c r="I476" s="0" t="n">
        <v>364</v>
      </c>
      <c r="J476" s="0" t="s">
        <v>294</v>
      </c>
      <c r="K476" s="0" t="s">
        <v>1883</v>
      </c>
      <c r="L476" s="0" t="s">
        <v>595</v>
      </c>
      <c r="M476" s="0" t="s">
        <v>1998</v>
      </c>
      <c r="N476" s="0" t="s">
        <v>1998</v>
      </c>
      <c r="O476" s="0" t="s">
        <v>1999</v>
      </c>
      <c r="P476" s="0" t="s">
        <v>2000</v>
      </c>
      <c r="R476" s="0" t="s">
        <v>288</v>
      </c>
      <c r="S476" s="0" t="s">
        <v>272</v>
      </c>
      <c r="T476" s="0" t="s">
        <v>280</v>
      </c>
      <c r="U476" s="0" t="s">
        <v>281</v>
      </c>
    </row>
    <row r="477" customFormat="false" ht="15" hidden="false" customHeight="false" outlineLevel="0" collapsed="false">
      <c r="A477" s="0" t="n">
        <v>83</v>
      </c>
      <c r="B477" s="0" t="s">
        <v>134</v>
      </c>
      <c r="C477" s="0" t="s">
        <v>313</v>
      </c>
      <c r="D477" s="0" t="s">
        <v>1997</v>
      </c>
      <c r="E477" s="0" t="n">
        <v>2023</v>
      </c>
      <c r="H477" s="0" t="n">
        <v>1</v>
      </c>
      <c r="I477" s="0" t="n">
        <v>364</v>
      </c>
      <c r="J477" s="0" t="s">
        <v>294</v>
      </c>
      <c r="K477" s="0" t="s">
        <v>1883</v>
      </c>
      <c r="L477" s="0" t="s">
        <v>595</v>
      </c>
      <c r="M477" s="0" t="s">
        <v>1998</v>
      </c>
      <c r="N477" s="0" t="s">
        <v>1998</v>
      </c>
      <c r="O477" s="0" t="s">
        <v>1999</v>
      </c>
      <c r="P477" s="0" t="s">
        <v>2000</v>
      </c>
      <c r="R477" s="0" t="s">
        <v>288</v>
      </c>
      <c r="S477" s="0" t="s">
        <v>272</v>
      </c>
      <c r="T477" s="0" t="s">
        <v>280</v>
      </c>
      <c r="U477" s="0" t="s">
        <v>281</v>
      </c>
    </row>
    <row r="478" customFormat="false" ht="15" hidden="false" customHeight="false" outlineLevel="0" collapsed="false">
      <c r="A478" s="0" t="n">
        <v>29</v>
      </c>
      <c r="B478" s="0" t="s">
        <v>69</v>
      </c>
      <c r="C478" s="0" t="s">
        <v>926</v>
      </c>
      <c r="D478" s="0" t="s">
        <v>2001</v>
      </c>
      <c r="E478" s="0" t="n">
        <v>2026</v>
      </c>
      <c r="H478" s="0" t="n">
        <v>28</v>
      </c>
      <c r="I478" s="0" t="n">
        <v>6517</v>
      </c>
      <c r="J478" s="0" t="s">
        <v>272</v>
      </c>
      <c r="K478" s="0" t="s">
        <v>1943</v>
      </c>
      <c r="L478" s="0" t="s">
        <v>297</v>
      </c>
      <c r="M478" s="0" t="s">
        <v>2002</v>
      </c>
      <c r="N478" s="0" t="s">
        <v>2002</v>
      </c>
      <c r="O478" s="0" t="s">
        <v>2003</v>
      </c>
      <c r="P478" s="0" t="s">
        <v>2004</v>
      </c>
      <c r="R478" s="0" t="s">
        <v>279</v>
      </c>
      <c r="S478" s="0" t="s">
        <v>272</v>
      </c>
      <c r="T478" s="0" t="s">
        <v>280</v>
      </c>
      <c r="U478" s="0" t="s">
        <v>599</v>
      </c>
    </row>
    <row r="479" customFormat="false" ht="15" hidden="false" customHeight="false" outlineLevel="0" collapsed="false">
      <c r="A479" s="0" t="n">
        <v>83</v>
      </c>
      <c r="B479" s="0" t="s">
        <v>134</v>
      </c>
      <c r="C479" s="0" t="s">
        <v>926</v>
      </c>
      <c r="D479" s="0" t="s">
        <v>2001</v>
      </c>
      <c r="E479" s="0" t="n">
        <v>2026</v>
      </c>
      <c r="H479" s="0" t="n">
        <v>28</v>
      </c>
      <c r="I479" s="0" t="n">
        <v>6517</v>
      </c>
      <c r="J479" s="0" t="s">
        <v>272</v>
      </c>
      <c r="K479" s="0" t="s">
        <v>1943</v>
      </c>
      <c r="L479" s="0" t="s">
        <v>297</v>
      </c>
      <c r="M479" s="0" t="s">
        <v>2002</v>
      </c>
      <c r="N479" s="0" t="s">
        <v>2002</v>
      </c>
      <c r="O479" s="0" t="s">
        <v>2003</v>
      </c>
      <c r="P479" s="0" t="s">
        <v>2004</v>
      </c>
      <c r="R479" s="0" t="s">
        <v>279</v>
      </c>
      <c r="S479" s="0" t="s">
        <v>272</v>
      </c>
      <c r="T479" s="0" t="s">
        <v>280</v>
      </c>
      <c r="U479" s="0" t="s">
        <v>599</v>
      </c>
    </row>
    <row r="480" customFormat="false" ht="15" hidden="false" customHeight="false" outlineLevel="0" collapsed="false">
      <c r="A480" s="0" t="n">
        <v>29</v>
      </c>
      <c r="B480" s="0" t="s">
        <v>69</v>
      </c>
      <c r="C480" s="0" t="s">
        <v>926</v>
      </c>
      <c r="D480" s="0" t="s">
        <v>2005</v>
      </c>
      <c r="E480" s="0" t="n">
        <v>2026</v>
      </c>
      <c r="H480" s="0" t="n">
        <v>9</v>
      </c>
      <c r="I480" s="0" t="n">
        <v>5253</v>
      </c>
      <c r="J480" s="0" t="s">
        <v>272</v>
      </c>
      <c r="K480" s="0" t="s">
        <v>1943</v>
      </c>
      <c r="L480" s="0" t="s">
        <v>297</v>
      </c>
      <c r="M480" s="0" t="s">
        <v>2006</v>
      </c>
      <c r="N480" s="0" t="s">
        <v>2006</v>
      </c>
      <c r="O480" s="0" t="s">
        <v>2007</v>
      </c>
      <c r="P480" s="0" t="s">
        <v>2008</v>
      </c>
      <c r="R480" s="0" t="s">
        <v>279</v>
      </c>
      <c r="S480" s="0" t="s">
        <v>294</v>
      </c>
      <c r="T480" s="0" t="s">
        <v>280</v>
      </c>
      <c r="U480" s="0" t="s">
        <v>599</v>
      </c>
    </row>
    <row r="481" customFormat="false" ht="15" hidden="false" customHeight="false" outlineLevel="0" collapsed="false">
      <c r="A481" s="0" t="n">
        <v>83</v>
      </c>
      <c r="B481" s="0" t="s">
        <v>134</v>
      </c>
      <c r="C481" s="0" t="s">
        <v>926</v>
      </c>
      <c r="D481" s="0" t="s">
        <v>2005</v>
      </c>
      <c r="E481" s="0" t="n">
        <v>2026</v>
      </c>
      <c r="H481" s="0" t="n">
        <v>9</v>
      </c>
      <c r="I481" s="0" t="n">
        <v>5253</v>
      </c>
      <c r="J481" s="0" t="s">
        <v>272</v>
      </c>
      <c r="K481" s="0" t="s">
        <v>1943</v>
      </c>
      <c r="L481" s="0" t="s">
        <v>297</v>
      </c>
      <c r="M481" s="0" t="s">
        <v>2006</v>
      </c>
      <c r="N481" s="0" t="s">
        <v>2006</v>
      </c>
      <c r="O481" s="0" t="s">
        <v>2007</v>
      </c>
      <c r="P481" s="0" t="s">
        <v>2008</v>
      </c>
      <c r="R481" s="0" t="s">
        <v>279</v>
      </c>
      <c r="S481" s="0" t="s">
        <v>294</v>
      </c>
      <c r="T481" s="0" t="s">
        <v>280</v>
      </c>
      <c r="U481" s="0" t="s">
        <v>599</v>
      </c>
    </row>
    <row r="482" customFormat="false" ht="15" hidden="false" customHeight="false" outlineLevel="0" collapsed="false">
      <c r="A482" s="0" t="n">
        <v>29</v>
      </c>
      <c r="B482" s="0" t="s">
        <v>69</v>
      </c>
      <c r="C482" s="0" t="s">
        <v>926</v>
      </c>
      <c r="D482" s="0" t="s">
        <v>2009</v>
      </c>
      <c r="E482" s="0" t="n">
        <v>2024</v>
      </c>
      <c r="H482" s="0" t="n">
        <v>3</v>
      </c>
      <c r="I482" s="0" t="n">
        <v>848</v>
      </c>
      <c r="J482" s="0" t="s">
        <v>272</v>
      </c>
      <c r="K482" s="0" t="s">
        <v>1883</v>
      </c>
      <c r="L482" s="0" t="s">
        <v>595</v>
      </c>
      <c r="M482" s="0" t="s">
        <v>2010</v>
      </c>
      <c r="N482" s="0" t="s">
        <v>2010</v>
      </c>
      <c r="O482" s="0" t="s">
        <v>2011</v>
      </c>
      <c r="P482" s="0" t="s">
        <v>2012</v>
      </c>
      <c r="R482" s="0" t="s">
        <v>288</v>
      </c>
      <c r="S482" s="0" t="s">
        <v>294</v>
      </c>
      <c r="T482" s="0" t="s">
        <v>280</v>
      </c>
      <c r="U482" s="0" t="s">
        <v>281</v>
      </c>
    </row>
    <row r="483" customFormat="false" ht="15" hidden="false" customHeight="false" outlineLevel="0" collapsed="false">
      <c r="A483" s="0" t="n">
        <v>83</v>
      </c>
      <c r="B483" s="0" t="s">
        <v>134</v>
      </c>
      <c r="C483" s="0" t="s">
        <v>926</v>
      </c>
      <c r="D483" s="0" t="s">
        <v>2009</v>
      </c>
      <c r="E483" s="0" t="n">
        <v>2024</v>
      </c>
      <c r="H483" s="0" t="n">
        <v>3</v>
      </c>
      <c r="I483" s="0" t="n">
        <v>848</v>
      </c>
      <c r="J483" s="0" t="s">
        <v>272</v>
      </c>
      <c r="K483" s="0" t="s">
        <v>1883</v>
      </c>
      <c r="L483" s="0" t="s">
        <v>595</v>
      </c>
      <c r="M483" s="0" t="s">
        <v>2010</v>
      </c>
      <c r="N483" s="0" t="s">
        <v>2010</v>
      </c>
      <c r="O483" s="0" t="s">
        <v>2011</v>
      </c>
      <c r="P483" s="0" t="s">
        <v>2012</v>
      </c>
      <c r="R483" s="0" t="s">
        <v>288</v>
      </c>
      <c r="S483" s="0" t="s">
        <v>294</v>
      </c>
      <c r="T483" s="0" t="s">
        <v>280</v>
      </c>
      <c r="U483" s="0" t="s">
        <v>281</v>
      </c>
    </row>
    <row r="484" customFormat="false" ht="15" hidden="false" customHeight="false" outlineLevel="0" collapsed="false">
      <c r="A484" s="0" t="n">
        <v>30</v>
      </c>
      <c r="B484" s="0" t="s">
        <v>71</v>
      </c>
      <c r="C484" s="0" t="s">
        <v>57</v>
      </c>
      <c r="D484" s="0" t="s">
        <v>2013</v>
      </c>
      <c r="E484" s="0" t="n">
        <v>2023</v>
      </c>
      <c r="F484" s="0" t="s">
        <v>2014</v>
      </c>
      <c r="G484" s="0" t="s">
        <v>2015</v>
      </c>
      <c r="H484" s="0" t="n">
        <v>7</v>
      </c>
      <c r="I484" s="0" t="n">
        <v>1358</v>
      </c>
      <c r="J484" s="0" t="s">
        <v>272</v>
      </c>
      <c r="K484" s="0" t="s">
        <v>1883</v>
      </c>
      <c r="L484" s="0" t="s">
        <v>595</v>
      </c>
      <c r="M484" s="0" t="s">
        <v>2016</v>
      </c>
      <c r="N484" s="0" t="s">
        <v>2016</v>
      </c>
      <c r="O484" s="0" t="s">
        <v>2017</v>
      </c>
      <c r="P484" s="0" t="s">
        <v>2018</v>
      </c>
      <c r="R484" s="0" t="s">
        <v>288</v>
      </c>
      <c r="S484" s="0" t="s">
        <v>272</v>
      </c>
      <c r="T484" s="0" t="s">
        <v>280</v>
      </c>
      <c r="U484" s="0" t="s">
        <v>281</v>
      </c>
    </row>
    <row r="485" customFormat="false" ht="15" hidden="false" customHeight="false" outlineLevel="0" collapsed="false">
      <c r="A485" s="0" t="n">
        <v>30</v>
      </c>
      <c r="B485" s="0" t="s">
        <v>71</v>
      </c>
      <c r="C485" s="0" t="s">
        <v>57</v>
      </c>
      <c r="D485" s="0" t="s">
        <v>2019</v>
      </c>
      <c r="E485" s="0" t="n">
        <v>2020</v>
      </c>
      <c r="F485" s="0" t="s">
        <v>2020</v>
      </c>
      <c r="G485" s="0" t="s">
        <v>2021</v>
      </c>
      <c r="H485" s="0" t="n">
        <v>7</v>
      </c>
      <c r="I485" s="0" t="n">
        <v>2752</v>
      </c>
      <c r="J485" s="0" t="s">
        <v>272</v>
      </c>
      <c r="K485" s="0" t="s">
        <v>1883</v>
      </c>
      <c r="L485" s="0" t="s">
        <v>595</v>
      </c>
      <c r="M485" s="0" t="s">
        <v>2022</v>
      </c>
      <c r="N485" s="0" t="s">
        <v>2022</v>
      </c>
      <c r="O485" s="0" t="s">
        <v>2023</v>
      </c>
      <c r="P485" s="0" t="s">
        <v>2024</v>
      </c>
      <c r="R485" s="0" t="s">
        <v>288</v>
      </c>
      <c r="S485" s="0" t="s">
        <v>294</v>
      </c>
      <c r="T485" s="0" t="s">
        <v>280</v>
      </c>
      <c r="U485" s="0" t="s">
        <v>281</v>
      </c>
    </row>
    <row r="486" customFormat="false" ht="15" hidden="false" customHeight="false" outlineLevel="0" collapsed="false">
      <c r="A486" s="0" t="n">
        <v>30</v>
      </c>
      <c r="B486" s="0" t="s">
        <v>71</v>
      </c>
      <c r="C486" s="0" t="s">
        <v>57</v>
      </c>
      <c r="D486" s="0" t="s">
        <v>2025</v>
      </c>
      <c r="E486" s="0" t="n">
        <v>2019</v>
      </c>
      <c r="H486" s="0" t="n">
        <v>7</v>
      </c>
      <c r="I486" s="0" t="n">
        <v>1219</v>
      </c>
      <c r="J486" s="0" t="s">
        <v>272</v>
      </c>
      <c r="K486" s="0" t="s">
        <v>302</v>
      </c>
      <c r="L486" s="0" t="s">
        <v>274</v>
      </c>
      <c r="M486" s="0" t="s">
        <v>2026</v>
      </c>
      <c r="N486" s="0" t="s">
        <v>2026</v>
      </c>
      <c r="O486" s="0" t="s">
        <v>2027</v>
      </c>
      <c r="P486" s="0" t="s">
        <v>2028</v>
      </c>
      <c r="R486" s="0" t="s">
        <v>288</v>
      </c>
      <c r="S486" s="0" t="s">
        <v>294</v>
      </c>
      <c r="T486" s="0" t="s">
        <v>280</v>
      </c>
      <c r="U486" s="0" t="s">
        <v>281</v>
      </c>
    </row>
    <row r="487" customFormat="false" ht="15" hidden="false" customHeight="false" outlineLevel="0" collapsed="false">
      <c r="A487" s="0" t="n">
        <v>30</v>
      </c>
      <c r="B487" s="0" t="s">
        <v>71</v>
      </c>
      <c r="C487" s="0" t="s">
        <v>92</v>
      </c>
      <c r="D487" s="0" t="s">
        <v>2029</v>
      </c>
      <c r="E487" s="0" t="n">
        <v>2019</v>
      </c>
      <c r="H487" s="0" t="n">
        <v>10</v>
      </c>
      <c r="I487" s="0" t="n">
        <v>3454</v>
      </c>
      <c r="J487" s="0" t="s">
        <v>272</v>
      </c>
      <c r="K487" s="0" t="s">
        <v>1883</v>
      </c>
      <c r="L487" s="0" t="s">
        <v>595</v>
      </c>
      <c r="M487" s="0" t="s">
        <v>2030</v>
      </c>
      <c r="N487" s="0" t="s">
        <v>2030</v>
      </c>
      <c r="O487" s="0" t="s">
        <v>2031</v>
      </c>
      <c r="P487" s="0" t="s">
        <v>2032</v>
      </c>
      <c r="R487" s="0" t="s">
        <v>288</v>
      </c>
      <c r="S487" s="0" t="s">
        <v>272</v>
      </c>
      <c r="T487" s="0" t="s">
        <v>280</v>
      </c>
      <c r="U487" s="0" t="s">
        <v>281</v>
      </c>
    </row>
    <row r="488" customFormat="false" ht="15" hidden="false" customHeight="false" outlineLevel="0" collapsed="false">
      <c r="A488" s="0" t="n">
        <v>30</v>
      </c>
      <c r="B488" s="0" t="s">
        <v>71</v>
      </c>
      <c r="C488" s="0" t="s">
        <v>313</v>
      </c>
      <c r="D488" s="0" t="s">
        <v>2033</v>
      </c>
      <c r="E488" s="0" t="n">
        <v>2022</v>
      </c>
      <c r="F488" s="0" t="s">
        <v>2034</v>
      </c>
      <c r="G488" s="0" t="s">
        <v>2035</v>
      </c>
      <c r="H488" s="0" t="n">
        <v>1</v>
      </c>
      <c r="I488" s="0" t="n">
        <v>1544</v>
      </c>
      <c r="J488" s="0" t="s">
        <v>294</v>
      </c>
      <c r="K488" s="0" t="s">
        <v>1883</v>
      </c>
      <c r="L488" s="0" t="s">
        <v>595</v>
      </c>
      <c r="M488" s="0" t="s">
        <v>2036</v>
      </c>
      <c r="N488" s="0" t="s">
        <v>2036</v>
      </c>
      <c r="O488" s="0" t="s">
        <v>2037</v>
      </c>
      <c r="P488" s="0" t="s">
        <v>2038</v>
      </c>
      <c r="R488" s="0" t="s">
        <v>288</v>
      </c>
      <c r="S488" s="0" t="s">
        <v>272</v>
      </c>
      <c r="T488" s="0" t="s">
        <v>280</v>
      </c>
      <c r="U488" s="0" t="s">
        <v>281</v>
      </c>
    </row>
    <row r="489" customFormat="false" ht="15" hidden="false" customHeight="false" outlineLevel="0" collapsed="false">
      <c r="A489" s="0" t="n">
        <v>30</v>
      </c>
      <c r="B489" s="0" t="s">
        <v>71</v>
      </c>
      <c r="C489" s="0" t="s">
        <v>313</v>
      </c>
      <c r="D489" s="0" t="s">
        <v>2039</v>
      </c>
      <c r="E489" s="0" t="n">
        <v>2019</v>
      </c>
      <c r="H489" s="0" t="n">
        <v>1</v>
      </c>
      <c r="I489" s="0" t="n">
        <v>1500</v>
      </c>
      <c r="J489" s="0" t="s">
        <v>294</v>
      </c>
      <c r="K489" s="0" t="s">
        <v>302</v>
      </c>
      <c r="L489" s="0" t="s">
        <v>274</v>
      </c>
      <c r="M489" s="0" t="s">
        <v>2040</v>
      </c>
      <c r="N489" s="0" t="s">
        <v>2040</v>
      </c>
      <c r="O489" s="0" t="s">
        <v>2041</v>
      </c>
      <c r="P489" s="0" t="s">
        <v>2042</v>
      </c>
      <c r="R489" s="0" t="s">
        <v>288</v>
      </c>
      <c r="S489" s="0" t="s">
        <v>294</v>
      </c>
      <c r="T489" s="0" t="s">
        <v>280</v>
      </c>
      <c r="U489" s="0" t="s">
        <v>281</v>
      </c>
    </row>
    <row r="490" customFormat="false" ht="15" hidden="false" customHeight="false" outlineLevel="0" collapsed="false">
      <c r="A490" s="0" t="n">
        <v>30</v>
      </c>
      <c r="B490" s="0" t="s">
        <v>71</v>
      </c>
      <c r="C490" s="0" t="s">
        <v>313</v>
      </c>
      <c r="D490" s="0" t="s">
        <v>2043</v>
      </c>
      <c r="E490" s="0" t="n">
        <v>2018</v>
      </c>
      <c r="H490" s="0" t="n">
        <v>1</v>
      </c>
      <c r="I490" s="0" t="n">
        <v>1548</v>
      </c>
      <c r="J490" s="0" t="s">
        <v>294</v>
      </c>
      <c r="K490" s="0" t="s">
        <v>1883</v>
      </c>
      <c r="L490" s="0" t="s">
        <v>595</v>
      </c>
      <c r="M490" s="0" t="s">
        <v>2044</v>
      </c>
      <c r="N490" s="0" t="s">
        <v>2045</v>
      </c>
      <c r="O490" s="0" t="s">
        <v>2046</v>
      </c>
      <c r="P490" s="0" t="s">
        <v>2047</v>
      </c>
      <c r="R490" s="0" t="s">
        <v>288</v>
      </c>
      <c r="S490" s="0" t="s">
        <v>294</v>
      </c>
      <c r="T490" s="0" t="s">
        <v>280</v>
      </c>
      <c r="U490" s="0" t="s">
        <v>281</v>
      </c>
    </row>
    <row r="491" customFormat="false" ht="15" hidden="false" customHeight="false" outlineLevel="0" collapsed="false">
      <c r="A491" s="0" t="n">
        <v>30</v>
      </c>
      <c r="B491" s="0" t="s">
        <v>71</v>
      </c>
      <c r="C491" s="0" t="s">
        <v>339</v>
      </c>
      <c r="D491" s="0" t="s">
        <v>2048</v>
      </c>
      <c r="E491" s="0" t="n">
        <v>2019</v>
      </c>
      <c r="H491" s="0" t="n">
        <v>9</v>
      </c>
      <c r="I491" s="0" t="n">
        <v>1021</v>
      </c>
      <c r="J491" s="0" t="s">
        <v>272</v>
      </c>
      <c r="K491" s="0" t="s">
        <v>1883</v>
      </c>
      <c r="L491" s="0" t="s">
        <v>595</v>
      </c>
      <c r="M491" s="0" t="s">
        <v>2049</v>
      </c>
      <c r="N491" s="0" t="s">
        <v>2049</v>
      </c>
      <c r="O491" s="0" t="s">
        <v>2050</v>
      </c>
      <c r="P491" s="0" t="s">
        <v>2051</v>
      </c>
      <c r="R491" s="0" t="s">
        <v>288</v>
      </c>
      <c r="S491" s="0" t="s">
        <v>272</v>
      </c>
      <c r="T491" s="0" t="s">
        <v>318</v>
      </c>
      <c r="U491" s="0" t="s">
        <v>281</v>
      </c>
      <c r="V491" s="0" t="s">
        <v>2052</v>
      </c>
    </row>
    <row r="492" customFormat="false" ht="15" hidden="false" customHeight="false" outlineLevel="0" collapsed="false">
      <c r="A492" s="0" t="n">
        <v>28</v>
      </c>
      <c r="B492" s="0" t="s">
        <v>68</v>
      </c>
      <c r="C492" s="0" t="s">
        <v>339</v>
      </c>
      <c r="D492" s="0" t="s">
        <v>2048</v>
      </c>
      <c r="E492" s="0" t="n">
        <v>2019</v>
      </c>
      <c r="H492" s="0" t="n">
        <v>9</v>
      </c>
      <c r="I492" s="0" t="n">
        <v>1021</v>
      </c>
      <c r="J492" s="0" t="s">
        <v>272</v>
      </c>
      <c r="K492" s="0" t="s">
        <v>1883</v>
      </c>
      <c r="L492" s="0" t="s">
        <v>595</v>
      </c>
      <c r="M492" s="0" t="s">
        <v>2049</v>
      </c>
      <c r="N492" s="0" t="s">
        <v>2049</v>
      </c>
      <c r="O492" s="0" t="s">
        <v>2050</v>
      </c>
      <c r="P492" s="0" t="s">
        <v>2051</v>
      </c>
      <c r="R492" s="0" t="s">
        <v>288</v>
      </c>
      <c r="S492" s="0" t="s">
        <v>272</v>
      </c>
      <c r="T492" s="0" t="s">
        <v>318</v>
      </c>
      <c r="U492" s="0" t="s">
        <v>281</v>
      </c>
      <c r="V492" s="0" t="s">
        <v>2052</v>
      </c>
    </row>
    <row r="493" customFormat="false" ht="15" hidden="false" customHeight="false" outlineLevel="0" collapsed="false">
      <c r="A493" s="0" t="n">
        <v>31</v>
      </c>
      <c r="B493" s="0" t="s">
        <v>72</v>
      </c>
      <c r="C493" s="0" t="s">
        <v>57</v>
      </c>
      <c r="D493" s="0" t="s">
        <v>2053</v>
      </c>
      <c r="E493" s="0" t="n">
        <v>2021</v>
      </c>
      <c r="F493" s="0" t="s">
        <v>1888</v>
      </c>
      <c r="G493" s="0" t="s">
        <v>1889</v>
      </c>
      <c r="H493" s="0" t="n">
        <v>2</v>
      </c>
      <c r="I493" s="0" t="n">
        <v>1287</v>
      </c>
      <c r="J493" s="0" t="s">
        <v>272</v>
      </c>
      <c r="K493" s="0" t="s">
        <v>1883</v>
      </c>
      <c r="L493" s="0" t="s">
        <v>595</v>
      </c>
      <c r="M493" s="0" t="s">
        <v>2054</v>
      </c>
      <c r="N493" s="0" t="s">
        <v>2054</v>
      </c>
      <c r="O493" s="0" t="s">
        <v>2055</v>
      </c>
      <c r="P493" s="0" t="s">
        <v>2056</v>
      </c>
      <c r="R493" s="0" t="s">
        <v>288</v>
      </c>
      <c r="S493" s="0" t="s">
        <v>272</v>
      </c>
      <c r="T493" s="0" t="s">
        <v>280</v>
      </c>
      <c r="U493" s="0" t="s">
        <v>281</v>
      </c>
    </row>
    <row r="494" customFormat="false" ht="15" hidden="false" customHeight="false" outlineLevel="0" collapsed="false">
      <c r="A494" s="0" t="n">
        <v>31</v>
      </c>
      <c r="B494" s="0" t="s">
        <v>72</v>
      </c>
      <c r="C494" s="0" t="s">
        <v>57</v>
      </c>
      <c r="D494" s="0" t="s">
        <v>2057</v>
      </c>
      <c r="E494" s="0" t="n">
        <v>2019</v>
      </c>
      <c r="F494" s="0" t="s">
        <v>1894</v>
      </c>
      <c r="G494" s="0" t="s">
        <v>1895</v>
      </c>
      <c r="H494" s="0" t="n">
        <v>2</v>
      </c>
      <c r="I494" s="0" t="n">
        <v>640</v>
      </c>
      <c r="J494" s="0" t="s">
        <v>272</v>
      </c>
      <c r="K494" s="0" t="s">
        <v>1883</v>
      </c>
      <c r="L494" s="0" t="s">
        <v>595</v>
      </c>
      <c r="M494" s="0" t="s">
        <v>2058</v>
      </c>
      <c r="N494" s="0" t="s">
        <v>2058</v>
      </c>
      <c r="O494" s="0" t="s">
        <v>2059</v>
      </c>
      <c r="P494" s="0" t="s">
        <v>2060</v>
      </c>
      <c r="R494" s="0" t="s">
        <v>288</v>
      </c>
      <c r="S494" s="0" t="s">
        <v>294</v>
      </c>
      <c r="T494" s="0" t="s">
        <v>280</v>
      </c>
      <c r="U494" s="0" t="s">
        <v>281</v>
      </c>
    </row>
    <row r="495" customFormat="false" ht="15" hidden="false" customHeight="false" outlineLevel="0" collapsed="false">
      <c r="A495" s="0" t="n">
        <v>31</v>
      </c>
      <c r="B495" s="0" t="s">
        <v>72</v>
      </c>
      <c r="C495" s="0" t="s">
        <v>57</v>
      </c>
      <c r="D495" s="0" t="s">
        <v>2061</v>
      </c>
      <c r="E495" s="0" t="n">
        <v>2018</v>
      </c>
      <c r="H495" s="0" t="n">
        <v>3</v>
      </c>
      <c r="I495" s="0" t="n">
        <v>551</v>
      </c>
      <c r="J495" s="0" t="s">
        <v>272</v>
      </c>
      <c r="K495" s="0" t="s">
        <v>1883</v>
      </c>
      <c r="L495" s="0" t="s">
        <v>595</v>
      </c>
      <c r="M495" s="0" t="s">
        <v>2062</v>
      </c>
      <c r="N495" s="0" t="s">
        <v>2063</v>
      </c>
      <c r="O495" s="0" t="s">
        <v>2064</v>
      </c>
      <c r="P495" s="0" t="s">
        <v>2065</v>
      </c>
      <c r="R495" s="0" t="s">
        <v>288</v>
      </c>
      <c r="S495" s="0" t="s">
        <v>294</v>
      </c>
      <c r="T495" s="0" t="s">
        <v>280</v>
      </c>
      <c r="U495" s="0" t="s">
        <v>281</v>
      </c>
    </row>
    <row r="496" customFormat="false" ht="15" hidden="false" customHeight="false" outlineLevel="0" collapsed="false">
      <c r="A496" s="0" t="n">
        <v>31</v>
      </c>
      <c r="B496" s="0" t="s">
        <v>72</v>
      </c>
      <c r="C496" s="0" t="s">
        <v>491</v>
      </c>
      <c r="D496" s="0" t="s">
        <v>2066</v>
      </c>
      <c r="E496" s="0" t="n">
        <v>2021</v>
      </c>
      <c r="F496" s="0" t="s">
        <v>1888</v>
      </c>
      <c r="G496" s="0" t="s">
        <v>1889</v>
      </c>
      <c r="H496" s="0" t="n">
        <v>1</v>
      </c>
      <c r="I496" s="0" t="n">
        <v>1226</v>
      </c>
      <c r="J496" s="0" t="s">
        <v>272</v>
      </c>
      <c r="K496" s="0" t="s">
        <v>1883</v>
      </c>
      <c r="L496" s="0" t="s">
        <v>595</v>
      </c>
      <c r="M496" s="0" t="s">
        <v>2067</v>
      </c>
      <c r="N496" s="0" t="s">
        <v>2067</v>
      </c>
      <c r="O496" s="0" t="s">
        <v>2068</v>
      </c>
      <c r="P496" s="0" t="s">
        <v>2069</v>
      </c>
      <c r="R496" s="0" t="s">
        <v>288</v>
      </c>
      <c r="S496" s="0" t="s">
        <v>272</v>
      </c>
      <c r="T496" s="0" t="s">
        <v>280</v>
      </c>
      <c r="U496" s="0" t="s">
        <v>281</v>
      </c>
    </row>
    <row r="497" customFormat="false" ht="15" hidden="false" customHeight="false" outlineLevel="0" collapsed="false">
      <c r="A497" s="0" t="n">
        <v>32</v>
      </c>
      <c r="B497" s="0" t="s">
        <v>73</v>
      </c>
      <c r="C497" s="0" t="s">
        <v>57</v>
      </c>
      <c r="D497" s="0" t="s">
        <v>2070</v>
      </c>
      <c r="E497" s="0" t="n">
        <v>2025</v>
      </c>
      <c r="H497" s="0" t="n">
        <v>6</v>
      </c>
      <c r="I497" s="0" t="n">
        <v>2993</v>
      </c>
      <c r="J497" s="0" t="s">
        <v>272</v>
      </c>
      <c r="K497" s="0" t="s">
        <v>302</v>
      </c>
      <c r="L497" s="0" t="s">
        <v>274</v>
      </c>
      <c r="M497" s="0" t="s">
        <v>2071</v>
      </c>
      <c r="N497" s="0" t="s">
        <v>2071</v>
      </c>
      <c r="O497" s="0" t="s">
        <v>2072</v>
      </c>
      <c r="P497" s="0" t="s">
        <v>2073</v>
      </c>
      <c r="R497" s="0" t="s">
        <v>279</v>
      </c>
      <c r="S497" s="0" t="s">
        <v>272</v>
      </c>
      <c r="T497" s="0" t="s">
        <v>280</v>
      </c>
      <c r="U497" s="0" t="s">
        <v>281</v>
      </c>
    </row>
    <row r="498" customFormat="false" ht="15" hidden="false" customHeight="false" outlineLevel="0" collapsed="false">
      <c r="A498" s="0" t="n">
        <v>32</v>
      </c>
      <c r="B498" s="0" t="s">
        <v>73</v>
      </c>
      <c r="C498" s="0" t="s">
        <v>313</v>
      </c>
      <c r="D498" s="0" t="s">
        <v>2074</v>
      </c>
      <c r="E498" s="0" t="n">
        <v>2025</v>
      </c>
      <c r="H498" s="0" t="n">
        <v>1</v>
      </c>
      <c r="I498" s="0" t="n">
        <v>4694</v>
      </c>
      <c r="J498" s="0" t="s">
        <v>272</v>
      </c>
      <c r="K498" s="0" t="s">
        <v>302</v>
      </c>
      <c r="L498" s="0" t="s">
        <v>274</v>
      </c>
      <c r="M498" s="0" t="s">
        <v>2075</v>
      </c>
      <c r="N498" s="0" t="s">
        <v>2075</v>
      </c>
      <c r="O498" s="0" t="s">
        <v>2076</v>
      </c>
      <c r="P498" s="0" t="s">
        <v>2077</v>
      </c>
      <c r="R498" s="0" t="s">
        <v>279</v>
      </c>
      <c r="S498" s="0" t="s">
        <v>272</v>
      </c>
      <c r="T498" s="0" t="s">
        <v>280</v>
      </c>
      <c r="U498" s="0" t="s">
        <v>281</v>
      </c>
    </row>
    <row r="499" customFormat="false" ht="15" hidden="false" customHeight="false" outlineLevel="0" collapsed="false">
      <c r="A499" s="0" t="n">
        <v>32</v>
      </c>
      <c r="B499" s="0" t="s">
        <v>73</v>
      </c>
      <c r="C499" s="0" t="s">
        <v>313</v>
      </c>
      <c r="D499" s="0" t="s">
        <v>2078</v>
      </c>
      <c r="E499" s="0" t="n">
        <v>2024</v>
      </c>
      <c r="H499" s="0" t="n">
        <v>1</v>
      </c>
      <c r="I499" s="0" t="n">
        <v>1092</v>
      </c>
      <c r="J499" s="0" t="s">
        <v>272</v>
      </c>
      <c r="K499" s="0" t="s">
        <v>302</v>
      </c>
      <c r="L499" s="0" t="s">
        <v>274</v>
      </c>
      <c r="M499" s="0" t="s">
        <v>2079</v>
      </c>
      <c r="N499" s="0" t="s">
        <v>2079</v>
      </c>
      <c r="O499" s="0" t="s">
        <v>2080</v>
      </c>
      <c r="P499" s="0" t="s">
        <v>2081</v>
      </c>
      <c r="R499" s="0" t="s">
        <v>288</v>
      </c>
      <c r="S499" s="0" t="s">
        <v>294</v>
      </c>
      <c r="T499" s="0" t="s">
        <v>280</v>
      </c>
      <c r="U499" s="0" t="s">
        <v>281</v>
      </c>
    </row>
    <row r="500" customFormat="false" ht="15" hidden="false" customHeight="false" outlineLevel="0" collapsed="false">
      <c r="A500" s="0" t="n">
        <v>32</v>
      </c>
      <c r="B500" s="0" t="s">
        <v>73</v>
      </c>
      <c r="C500" s="0" t="s">
        <v>313</v>
      </c>
      <c r="D500" s="0" t="s">
        <v>2082</v>
      </c>
      <c r="E500" s="0" t="n">
        <v>2022</v>
      </c>
      <c r="H500" s="0" t="n">
        <v>1</v>
      </c>
      <c r="I500" s="0" t="n">
        <v>543</v>
      </c>
      <c r="J500" s="0" t="s">
        <v>294</v>
      </c>
      <c r="K500" s="0" t="s">
        <v>2083</v>
      </c>
      <c r="L500" s="0" t="s">
        <v>297</v>
      </c>
      <c r="M500" s="0" t="s">
        <v>2084</v>
      </c>
      <c r="N500" s="0" t="s">
        <v>2084</v>
      </c>
      <c r="O500" s="0" t="s">
        <v>2085</v>
      </c>
      <c r="P500" s="0" t="s">
        <v>2086</v>
      </c>
      <c r="R500" s="0" t="s">
        <v>288</v>
      </c>
      <c r="S500" s="0" t="s">
        <v>294</v>
      </c>
      <c r="T500" s="0" t="s">
        <v>280</v>
      </c>
      <c r="U500" s="0" t="s">
        <v>281</v>
      </c>
    </row>
    <row r="501" customFormat="false" ht="15" hidden="false" customHeight="false" outlineLevel="0" collapsed="false">
      <c r="A501" s="0" t="n">
        <v>32</v>
      </c>
      <c r="B501" s="0" t="s">
        <v>73</v>
      </c>
      <c r="C501" s="0" t="s">
        <v>616</v>
      </c>
      <c r="D501" s="0" t="s">
        <v>2087</v>
      </c>
      <c r="E501" s="0" t="n">
        <v>2023</v>
      </c>
      <c r="H501" s="0" t="n">
        <v>6</v>
      </c>
      <c r="I501" s="0" t="n">
        <v>1482</v>
      </c>
      <c r="J501" s="0" t="s">
        <v>272</v>
      </c>
      <c r="K501" s="0" t="s">
        <v>2088</v>
      </c>
      <c r="L501" s="0" t="s">
        <v>297</v>
      </c>
      <c r="M501" s="0" t="s">
        <v>2089</v>
      </c>
      <c r="N501" s="0" t="s">
        <v>2089</v>
      </c>
      <c r="O501" s="0" t="s">
        <v>2090</v>
      </c>
      <c r="P501" s="0" t="s">
        <v>2091</v>
      </c>
      <c r="R501" s="0" t="s">
        <v>288</v>
      </c>
      <c r="S501" s="0" t="s">
        <v>272</v>
      </c>
      <c r="T501" s="0" t="s">
        <v>318</v>
      </c>
      <c r="U501" s="0" t="s">
        <v>281</v>
      </c>
      <c r="V501" s="0" t="s">
        <v>2092</v>
      </c>
    </row>
    <row r="502" customFormat="false" ht="15" hidden="false" customHeight="false" outlineLevel="0" collapsed="false">
      <c r="A502" s="0" t="n">
        <v>136</v>
      </c>
      <c r="B502" s="0" t="s">
        <v>195</v>
      </c>
      <c r="C502" s="0" t="s">
        <v>616</v>
      </c>
      <c r="D502" s="0" t="s">
        <v>2087</v>
      </c>
      <c r="E502" s="0" t="n">
        <v>2023</v>
      </c>
      <c r="H502" s="0" t="n">
        <v>6</v>
      </c>
      <c r="I502" s="0" t="n">
        <v>1482</v>
      </c>
      <c r="J502" s="0" t="s">
        <v>272</v>
      </c>
      <c r="K502" s="0" t="s">
        <v>2088</v>
      </c>
      <c r="L502" s="0" t="s">
        <v>297</v>
      </c>
      <c r="M502" s="0" t="s">
        <v>2089</v>
      </c>
      <c r="N502" s="0" t="s">
        <v>2089</v>
      </c>
      <c r="O502" s="0" t="s">
        <v>2090</v>
      </c>
      <c r="P502" s="0" t="s">
        <v>2091</v>
      </c>
      <c r="R502" s="0" t="s">
        <v>288</v>
      </c>
      <c r="S502" s="0" t="s">
        <v>272</v>
      </c>
      <c r="T502" s="0" t="s">
        <v>318</v>
      </c>
      <c r="U502" s="0" t="s">
        <v>281</v>
      </c>
      <c r="V502" s="0" t="s">
        <v>2092</v>
      </c>
    </row>
    <row r="503" customFormat="false" ht="15" hidden="false" customHeight="false" outlineLevel="0" collapsed="false">
      <c r="A503" s="0" t="n">
        <v>32</v>
      </c>
      <c r="B503" s="0" t="s">
        <v>73</v>
      </c>
      <c r="C503" s="0" t="s">
        <v>616</v>
      </c>
      <c r="D503" s="0" t="s">
        <v>2093</v>
      </c>
      <c r="E503" s="0" t="n">
        <v>2023</v>
      </c>
      <c r="H503" s="0" t="n">
        <v>2</v>
      </c>
      <c r="I503" s="0" t="n">
        <v>394</v>
      </c>
      <c r="J503" s="0" t="s">
        <v>294</v>
      </c>
      <c r="K503" s="0" t="s">
        <v>594</v>
      </c>
      <c r="L503" s="0" t="s">
        <v>595</v>
      </c>
      <c r="M503" s="0" t="s">
        <v>2094</v>
      </c>
      <c r="N503" s="0" t="s">
        <v>2094</v>
      </c>
      <c r="O503" s="0" t="s">
        <v>2095</v>
      </c>
      <c r="P503" s="0" t="s">
        <v>2096</v>
      </c>
      <c r="R503" s="0" t="s">
        <v>288</v>
      </c>
      <c r="S503" s="0" t="s">
        <v>294</v>
      </c>
      <c r="T503" s="0" t="s">
        <v>318</v>
      </c>
      <c r="U503" s="0" t="s">
        <v>599</v>
      </c>
      <c r="V503" s="0" t="s">
        <v>2097</v>
      </c>
    </row>
    <row r="504" customFormat="false" ht="15" hidden="false" customHeight="false" outlineLevel="0" collapsed="false">
      <c r="A504" s="0" t="n">
        <v>32</v>
      </c>
      <c r="B504" s="0" t="s">
        <v>73</v>
      </c>
      <c r="C504" s="0" t="s">
        <v>270</v>
      </c>
      <c r="D504" s="0" t="s">
        <v>2098</v>
      </c>
      <c r="E504" s="0" t="n">
        <v>2025</v>
      </c>
      <c r="H504" s="0" t="n">
        <v>36</v>
      </c>
      <c r="I504" s="0" t="n">
        <v>10086</v>
      </c>
      <c r="J504" s="0" t="s">
        <v>272</v>
      </c>
      <c r="K504" s="0" t="s">
        <v>594</v>
      </c>
      <c r="L504" s="0" t="s">
        <v>595</v>
      </c>
      <c r="M504" s="0" t="s">
        <v>2099</v>
      </c>
      <c r="N504" s="0" t="s">
        <v>2099</v>
      </c>
      <c r="O504" s="0" t="s">
        <v>2100</v>
      </c>
      <c r="P504" s="0" t="s">
        <v>2101</v>
      </c>
      <c r="R504" s="0" t="s">
        <v>279</v>
      </c>
      <c r="S504" s="0" t="s">
        <v>272</v>
      </c>
      <c r="T504" s="0" t="s">
        <v>280</v>
      </c>
      <c r="U504" s="0" t="s">
        <v>599</v>
      </c>
    </row>
    <row r="505" customFormat="false" ht="15" hidden="false" customHeight="false" outlineLevel="0" collapsed="false">
      <c r="A505" s="0" t="n">
        <v>32</v>
      </c>
      <c r="B505" s="0" t="s">
        <v>73</v>
      </c>
      <c r="C505" s="0" t="s">
        <v>514</v>
      </c>
      <c r="D505" s="0" t="s">
        <v>2102</v>
      </c>
      <c r="E505" s="0" t="n">
        <v>2024</v>
      </c>
      <c r="H505" s="0" t="n">
        <v>1</v>
      </c>
      <c r="I505" s="0" t="n">
        <v>719</v>
      </c>
      <c r="J505" s="0" t="s">
        <v>272</v>
      </c>
      <c r="K505" s="0" t="s">
        <v>2083</v>
      </c>
      <c r="L505" s="0" t="s">
        <v>297</v>
      </c>
      <c r="M505" s="0" t="s">
        <v>2103</v>
      </c>
      <c r="N505" s="0" t="s">
        <v>2103</v>
      </c>
      <c r="O505" s="0" t="s">
        <v>2104</v>
      </c>
      <c r="P505" s="0" t="s">
        <v>2105</v>
      </c>
      <c r="R505" s="0" t="s">
        <v>288</v>
      </c>
      <c r="S505" s="0" t="s">
        <v>272</v>
      </c>
      <c r="T505" s="0" t="s">
        <v>280</v>
      </c>
      <c r="U505" s="0" t="s">
        <v>281</v>
      </c>
    </row>
    <row r="506" customFormat="false" ht="15" hidden="false" customHeight="false" outlineLevel="0" collapsed="false">
      <c r="A506" s="0" t="n">
        <v>33</v>
      </c>
      <c r="B506" s="0" t="s">
        <v>74</v>
      </c>
      <c r="C506" s="0" t="s">
        <v>57</v>
      </c>
      <c r="D506" s="0" t="s">
        <v>2106</v>
      </c>
      <c r="E506" s="0" t="n">
        <v>2026</v>
      </c>
      <c r="H506" s="0" t="n">
        <v>4</v>
      </c>
      <c r="I506" s="0" t="n">
        <v>5839</v>
      </c>
      <c r="J506" s="0" t="s">
        <v>272</v>
      </c>
      <c r="K506" s="0" t="s">
        <v>2107</v>
      </c>
      <c r="L506" s="0" t="s">
        <v>297</v>
      </c>
      <c r="M506" s="0" t="s">
        <v>2108</v>
      </c>
      <c r="N506" s="0" t="s">
        <v>2109</v>
      </c>
      <c r="O506" s="0" t="s">
        <v>2110</v>
      </c>
      <c r="P506" s="0" t="s">
        <v>2111</v>
      </c>
      <c r="R506" s="0" t="s">
        <v>279</v>
      </c>
      <c r="S506" s="0" t="s">
        <v>294</v>
      </c>
      <c r="T506" s="0" t="s">
        <v>280</v>
      </c>
      <c r="U506" s="0" t="s">
        <v>281</v>
      </c>
    </row>
    <row r="507" customFormat="false" ht="15" hidden="false" customHeight="false" outlineLevel="0" collapsed="false">
      <c r="A507" s="0" t="n">
        <v>33</v>
      </c>
      <c r="B507" s="0" t="s">
        <v>74</v>
      </c>
      <c r="C507" s="0" t="s">
        <v>57</v>
      </c>
      <c r="D507" s="0" t="s">
        <v>2112</v>
      </c>
      <c r="E507" s="0" t="n">
        <v>2026</v>
      </c>
      <c r="H507" s="0" t="n">
        <v>9</v>
      </c>
      <c r="I507" s="0" t="n">
        <v>7587</v>
      </c>
      <c r="J507" s="0" t="s">
        <v>272</v>
      </c>
      <c r="K507" s="0" t="s">
        <v>2107</v>
      </c>
      <c r="L507" s="0" t="s">
        <v>297</v>
      </c>
      <c r="M507" s="0" t="s">
        <v>2113</v>
      </c>
      <c r="N507" s="0" t="s">
        <v>2113</v>
      </c>
      <c r="O507" s="0" t="s">
        <v>2114</v>
      </c>
      <c r="P507" s="0" t="s">
        <v>2115</v>
      </c>
      <c r="R507" s="0" t="s">
        <v>279</v>
      </c>
      <c r="S507" s="0" t="s">
        <v>272</v>
      </c>
      <c r="T507" s="0" t="s">
        <v>280</v>
      </c>
      <c r="U507" s="0" t="s">
        <v>281</v>
      </c>
    </row>
    <row r="508" customFormat="false" ht="15" hidden="false" customHeight="false" outlineLevel="0" collapsed="false">
      <c r="A508" s="0" t="n">
        <v>33</v>
      </c>
      <c r="B508" s="0" t="s">
        <v>74</v>
      </c>
      <c r="C508" s="0" t="s">
        <v>57</v>
      </c>
      <c r="D508" s="0" t="s">
        <v>2116</v>
      </c>
      <c r="E508" s="0" t="n">
        <v>2026</v>
      </c>
      <c r="H508" s="0" t="n">
        <v>4</v>
      </c>
      <c r="I508" s="0" t="n">
        <v>5839</v>
      </c>
      <c r="J508" s="0" t="s">
        <v>272</v>
      </c>
      <c r="K508" s="0" t="s">
        <v>2107</v>
      </c>
      <c r="L508" s="0" t="s">
        <v>297</v>
      </c>
      <c r="M508" s="0" t="s">
        <v>2117</v>
      </c>
      <c r="N508" s="0" t="s">
        <v>2118</v>
      </c>
      <c r="O508" s="0" t="s">
        <v>2119</v>
      </c>
      <c r="P508" s="0" t="s">
        <v>2120</v>
      </c>
      <c r="R508" s="0" t="s">
        <v>279</v>
      </c>
      <c r="S508" s="0" t="s">
        <v>294</v>
      </c>
      <c r="T508" s="0" t="s">
        <v>280</v>
      </c>
      <c r="U508" s="0" t="s">
        <v>281</v>
      </c>
    </row>
    <row r="509" customFormat="false" ht="15" hidden="false" customHeight="false" outlineLevel="0" collapsed="false">
      <c r="A509" s="0" t="n">
        <v>33</v>
      </c>
      <c r="B509" s="0" t="s">
        <v>74</v>
      </c>
      <c r="C509" s="0" t="s">
        <v>57</v>
      </c>
      <c r="D509" s="0" t="s">
        <v>2121</v>
      </c>
      <c r="E509" s="0" t="n">
        <v>2026</v>
      </c>
      <c r="H509" s="0" t="n">
        <v>5</v>
      </c>
      <c r="I509" s="0" t="n">
        <v>1118</v>
      </c>
      <c r="J509" s="0" t="s">
        <v>272</v>
      </c>
      <c r="K509" s="0" t="s">
        <v>2107</v>
      </c>
      <c r="L509" s="0" t="s">
        <v>297</v>
      </c>
      <c r="M509" s="0" t="s">
        <v>2122</v>
      </c>
      <c r="N509" s="0" t="s">
        <v>2123</v>
      </c>
      <c r="O509" s="0" t="s">
        <v>2124</v>
      </c>
      <c r="P509" s="0" t="s">
        <v>2125</v>
      </c>
      <c r="R509" s="0" t="s">
        <v>279</v>
      </c>
      <c r="S509" s="0" t="s">
        <v>294</v>
      </c>
      <c r="T509" s="0" t="s">
        <v>280</v>
      </c>
      <c r="U509" s="0" t="s">
        <v>281</v>
      </c>
    </row>
    <row r="510" customFormat="false" ht="15" hidden="false" customHeight="false" outlineLevel="0" collapsed="false">
      <c r="A510" s="0" t="n">
        <v>33</v>
      </c>
      <c r="B510" s="0" t="s">
        <v>74</v>
      </c>
      <c r="C510" s="0" t="s">
        <v>57</v>
      </c>
      <c r="D510" s="0" t="s">
        <v>2126</v>
      </c>
      <c r="E510" s="0" t="n">
        <v>2026</v>
      </c>
      <c r="H510" s="0" t="n">
        <v>6</v>
      </c>
      <c r="I510" s="0" t="n">
        <v>865</v>
      </c>
      <c r="J510" s="0" t="s">
        <v>272</v>
      </c>
      <c r="K510" s="0" t="s">
        <v>2107</v>
      </c>
      <c r="L510" s="0" t="s">
        <v>297</v>
      </c>
      <c r="M510" s="0" t="s">
        <v>2127</v>
      </c>
      <c r="N510" s="0" t="s">
        <v>2128</v>
      </c>
      <c r="O510" s="0" t="s">
        <v>2129</v>
      </c>
      <c r="P510" s="0" t="s">
        <v>2130</v>
      </c>
      <c r="R510" s="0" t="s">
        <v>279</v>
      </c>
      <c r="S510" s="0" t="s">
        <v>294</v>
      </c>
      <c r="T510" s="0" t="s">
        <v>280</v>
      </c>
      <c r="U510" s="0" t="s">
        <v>281</v>
      </c>
    </row>
    <row r="511" customFormat="false" ht="15" hidden="false" customHeight="false" outlineLevel="0" collapsed="false">
      <c r="A511" s="0" t="n">
        <v>33</v>
      </c>
      <c r="B511" s="0" t="s">
        <v>74</v>
      </c>
      <c r="C511" s="0" t="s">
        <v>57</v>
      </c>
      <c r="D511" s="0" t="s">
        <v>2131</v>
      </c>
      <c r="E511" s="0" t="n">
        <v>2022</v>
      </c>
      <c r="H511" s="0" t="n">
        <v>8</v>
      </c>
      <c r="I511" s="0" t="n">
        <v>4683</v>
      </c>
      <c r="J511" s="0" t="s">
        <v>272</v>
      </c>
      <c r="K511" s="0" t="s">
        <v>302</v>
      </c>
      <c r="L511" s="0" t="s">
        <v>274</v>
      </c>
      <c r="M511" s="0" t="s">
        <v>2132</v>
      </c>
      <c r="N511" s="0" t="s">
        <v>2132</v>
      </c>
      <c r="O511" s="0" t="s">
        <v>2133</v>
      </c>
      <c r="P511" s="0" t="s">
        <v>2134</v>
      </c>
      <c r="R511" s="0" t="s">
        <v>288</v>
      </c>
      <c r="S511" s="0" t="s">
        <v>294</v>
      </c>
      <c r="T511" s="0" t="s">
        <v>280</v>
      </c>
      <c r="U511" s="0" t="s">
        <v>281</v>
      </c>
    </row>
    <row r="512" customFormat="false" ht="15" hidden="false" customHeight="false" outlineLevel="0" collapsed="false">
      <c r="A512" s="0" t="n">
        <v>33</v>
      </c>
      <c r="B512" s="0" t="s">
        <v>74</v>
      </c>
      <c r="C512" s="0" t="s">
        <v>92</v>
      </c>
      <c r="D512" s="0" t="s">
        <v>2135</v>
      </c>
      <c r="E512" s="0" t="n">
        <v>2027</v>
      </c>
      <c r="H512" s="0" t="n">
        <v>7</v>
      </c>
      <c r="I512" s="0" t="n">
        <v>931</v>
      </c>
      <c r="J512" s="0" t="s">
        <v>272</v>
      </c>
      <c r="K512" s="0" t="s">
        <v>2136</v>
      </c>
      <c r="L512" s="0" t="s">
        <v>297</v>
      </c>
      <c r="M512" s="0" t="s">
        <v>2137</v>
      </c>
      <c r="N512" s="0" t="s">
        <v>2137</v>
      </c>
      <c r="O512" s="0" t="s">
        <v>2138</v>
      </c>
      <c r="P512" s="0" t="s">
        <v>2139</v>
      </c>
      <c r="R512" s="0" t="s">
        <v>279</v>
      </c>
      <c r="S512" s="0" t="s">
        <v>272</v>
      </c>
      <c r="T512" s="0" t="s">
        <v>280</v>
      </c>
      <c r="U512" s="0" t="s">
        <v>599</v>
      </c>
    </row>
    <row r="513" customFormat="false" ht="15" hidden="false" customHeight="false" outlineLevel="0" collapsed="false">
      <c r="A513" s="0" t="n">
        <v>33</v>
      </c>
      <c r="B513" s="0" t="s">
        <v>74</v>
      </c>
      <c r="C513" s="0" t="s">
        <v>92</v>
      </c>
      <c r="D513" s="0" t="s">
        <v>2140</v>
      </c>
      <c r="E513" s="0" t="n">
        <v>2023</v>
      </c>
      <c r="H513" s="0" t="n">
        <v>1</v>
      </c>
      <c r="I513" s="0" t="n">
        <v>5923</v>
      </c>
      <c r="J513" s="0" t="s">
        <v>272</v>
      </c>
      <c r="K513" s="0" t="s">
        <v>385</v>
      </c>
      <c r="L513" s="0" t="s">
        <v>274</v>
      </c>
      <c r="M513" s="0" t="s">
        <v>2141</v>
      </c>
      <c r="N513" s="0" t="s">
        <v>2141</v>
      </c>
      <c r="O513" s="0" t="s">
        <v>2142</v>
      </c>
      <c r="P513" s="0" t="s">
        <v>2143</v>
      </c>
      <c r="R513" s="0" t="s">
        <v>288</v>
      </c>
      <c r="S513" s="0" t="s">
        <v>294</v>
      </c>
      <c r="T513" s="0" t="s">
        <v>318</v>
      </c>
      <c r="U513" s="0" t="s">
        <v>281</v>
      </c>
      <c r="V513" s="0" t="s">
        <v>2144</v>
      </c>
    </row>
    <row r="514" customFormat="false" ht="15" hidden="false" customHeight="false" outlineLevel="0" collapsed="false">
      <c r="A514" s="0" t="n">
        <v>4</v>
      </c>
      <c r="B514" s="0" t="s">
        <v>33</v>
      </c>
      <c r="C514" s="0" t="s">
        <v>92</v>
      </c>
      <c r="D514" s="0" t="s">
        <v>2140</v>
      </c>
      <c r="E514" s="0" t="n">
        <v>2023</v>
      </c>
      <c r="H514" s="0" t="n">
        <v>1</v>
      </c>
      <c r="I514" s="0" t="n">
        <v>5923</v>
      </c>
      <c r="J514" s="0" t="s">
        <v>272</v>
      </c>
      <c r="K514" s="0" t="s">
        <v>385</v>
      </c>
      <c r="L514" s="0" t="s">
        <v>274</v>
      </c>
      <c r="M514" s="0" t="s">
        <v>2141</v>
      </c>
      <c r="N514" s="0" t="s">
        <v>2141</v>
      </c>
      <c r="O514" s="0" t="s">
        <v>2142</v>
      </c>
      <c r="P514" s="0" t="s">
        <v>2143</v>
      </c>
      <c r="R514" s="0" t="s">
        <v>288</v>
      </c>
      <c r="S514" s="0" t="s">
        <v>294</v>
      </c>
      <c r="T514" s="0" t="s">
        <v>318</v>
      </c>
      <c r="U514" s="0" t="s">
        <v>281</v>
      </c>
      <c r="V514" s="0" t="s">
        <v>2144</v>
      </c>
    </row>
    <row r="515" customFormat="false" ht="15" hidden="false" customHeight="false" outlineLevel="0" collapsed="false">
      <c r="A515" s="0" t="n">
        <v>33</v>
      </c>
      <c r="B515" s="0" t="s">
        <v>74</v>
      </c>
      <c r="C515" s="0" t="s">
        <v>92</v>
      </c>
      <c r="D515" s="0" t="s">
        <v>1876</v>
      </c>
      <c r="E515" s="0" t="n">
        <v>2023</v>
      </c>
      <c r="H515" s="0" t="n">
        <v>1</v>
      </c>
      <c r="I515" s="0" t="n">
        <v>5120</v>
      </c>
      <c r="J515" s="0" t="s">
        <v>272</v>
      </c>
      <c r="K515" s="0" t="s">
        <v>385</v>
      </c>
      <c r="L515" s="0" t="s">
        <v>274</v>
      </c>
      <c r="M515" s="0" t="s">
        <v>2145</v>
      </c>
      <c r="N515" s="0" t="s">
        <v>2145</v>
      </c>
      <c r="O515" s="0" t="s">
        <v>2146</v>
      </c>
      <c r="P515" s="0" t="s">
        <v>2147</v>
      </c>
      <c r="R515" s="0" t="s">
        <v>288</v>
      </c>
      <c r="S515" s="0" t="s">
        <v>294</v>
      </c>
      <c r="T515" s="0" t="s">
        <v>318</v>
      </c>
      <c r="U515" s="0" t="s">
        <v>281</v>
      </c>
      <c r="V515" s="0" t="s">
        <v>2144</v>
      </c>
    </row>
    <row r="516" customFormat="false" ht="15" hidden="false" customHeight="false" outlineLevel="0" collapsed="false">
      <c r="A516" s="0" t="n">
        <v>4</v>
      </c>
      <c r="B516" s="0" t="s">
        <v>33</v>
      </c>
      <c r="C516" s="0" t="s">
        <v>92</v>
      </c>
      <c r="D516" s="0" t="s">
        <v>1876</v>
      </c>
      <c r="E516" s="0" t="n">
        <v>2023</v>
      </c>
      <c r="H516" s="0" t="n">
        <v>1</v>
      </c>
      <c r="I516" s="0" t="n">
        <v>5120</v>
      </c>
      <c r="J516" s="0" t="s">
        <v>272</v>
      </c>
      <c r="K516" s="0" t="s">
        <v>385</v>
      </c>
      <c r="L516" s="0" t="s">
        <v>274</v>
      </c>
      <c r="M516" s="0" t="s">
        <v>2145</v>
      </c>
      <c r="N516" s="0" t="s">
        <v>2145</v>
      </c>
      <c r="O516" s="0" t="s">
        <v>2146</v>
      </c>
      <c r="P516" s="0" t="s">
        <v>2147</v>
      </c>
      <c r="R516" s="0" t="s">
        <v>288</v>
      </c>
      <c r="S516" s="0" t="s">
        <v>294</v>
      </c>
      <c r="T516" s="0" t="s">
        <v>318</v>
      </c>
      <c r="U516" s="0" t="s">
        <v>281</v>
      </c>
      <c r="V516" s="0" t="s">
        <v>2144</v>
      </c>
    </row>
    <row r="517" customFormat="false" ht="15" hidden="false" customHeight="false" outlineLevel="0" collapsed="false">
      <c r="A517" s="0" t="n">
        <v>33</v>
      </c>
      <c r="B517" s="0" t="s">
        <v>74</v>
      </c>
      <c r="C517" s="0" t="s">
        <v>313</v>
      </c>
      <c r="D517" s="0" t="s">
        <v>2148</v>
      </c>
      <c r="E517" s="0" t="n">
        <v>2022</v>
      </c>
      <c r="H517" s="0" t="n">
        <v>1</v>
      </c>
      <c r="I517" s="0" t="n">
        <v>1277</v>
      </c>
      <c r="J517" s="0" t="s">
        <v>294</v>
      </c>
      <c r="K517" s="0" t="s">
        <v>302</v>
      </c>
      <c r="L517" s="0" t="s">
        <v>274</v>
      </c>
      <c r="M517" s="0" t="s">
        <v>2149</v>
      </c>
      <c r="N517" s="0" t="s">
        <v>2149</v>
      </c>
      <c r="O517" s="0" t="s">
        <v>2150</v>
      </c>
      <c r="P517" s="0" t="s">
        <v>2151</v>
      </c>
      <c r="R517" s="0" t="s">
        <v>288</v>
      </c>
      <c r="S517" s="0" t="s">
        <v>272</v>
      </c>
      <c r="T517" s="0" t="s">
        <v>280</v>
      </c>
      <c r="U517" s="0" t="s">
        <v>281</v>
      </c>
    </row>
    <row r="518" customFormat="false" ht="15" hidden="false" customHeight="false" outlineLevel="0" collapsed="false">
      <c r="A518" s="0" t="n">
        <v>33</v>
      </c>
      <c r="B518" s="0" t="s">
        <v>74</v>
      </c>
      <c r="C518" s="0" t="s">
        <v>616</v>
      </c>
      <c r="D518" s="0" t="s">
        <v>2152</v>
      </c>
      <c r="E518" s="0" t="n">
        <v>2026</v>
      </c>
      <c r="H518" s="0" t="n">
        <v>1</v>
      </c>
      <c r="I518" s="0" t="n">
        <v>1091</v>
      </c>
      <c r="J518" s="0" t="s">
        <v>272</v>
      </c>
      <c r="K518" s="0" t="s">
        <v>2107</v>
      </c>
      <c r="L518" s="0" t="s">
        <v>297</v>
      </c>
      <c r="M518" s="0" t="s">
        <v>2153</v>
      </c>
      <c r="N518" s="0" t="s">
        <v>2153</v>
      </c>
      <c r="O518" s="0" t="s">
        <v>2154</v>
      </c>
      <c r="P518" s="0" t="s">
        <v>2155</v>
      </c>
      <c r="R518" s="0" t="s">
        <v>279</v>
      </c>
      <c r="S518" s="0" t="s">
        <v>294</v>
      </c>
      <c r="T518" s="0" t="s">
        <v>280</v>
      </c>
      <c r="U518" s="0" t="s">
        <v>281</v>
      </c>
    </row>
    <row r="519" customFormat="false" ht="15" hidden="false" customHeight="false" outlineLevel="0" collapsed="false">
      <c r="A519" s="0" t="n">
        <v>33</v>
      </c>
      <c r="B519" s="0" t="s">
        <v>74</v>
      </c>
      <c r="C519" s="0" t="s">
        <v>616</v>
      </c>
      <c r="D519" s="0" t="s">
        <v>2156</v>
      </c>
      <c r="E519" s="0" t="n">
        <v>2026</v>
      </c>
      <c r="H519" s="0" t="n">
        <v>1</v>
      </c>
      <c r="I519" s="0" t="n">
        <v>3727</v>
      </c>
      <c r="J519" s="0" t="s">
        <v>272</v>
      </c>
      <c r="K519" s="0" t="s">
        <v>2107</v>
      </c>
      <c r="L519" s="0" t="s">
        <v>297</v>
      </c>
      <c r="M519" s="0" t="s">
        <v>2157</v>
      </c>
      <c r="N519" s="0" t="s">
        <v>2157</v>
      </c>
      <c r="O519" s="0" t="s">
        <v>2158</v>
      </c>
      <c r="P519" s="0" t="s">
        <v>2159</v>
      </c>
      <c r="R519" s="0" t="s">
        <v>279</v>
      </c>
      <c r="S519" s="0" t="s">
        <v>294</v>
      </c>
      <c r="T519" s="0" t="s">
        <v>280</v>
      </c>
      <c r="U519" s="0" t="s">
        <v>281</v>
      </c>
    </row>
    <row r="520" customFormat="false" ht="15" hidden="false" customHeight="false" outlineLevel="0" collapsed="false">
      <c r="A520" s="0" t="n">
        <v>33</v>
      </c>
      <c r="B520" s="0" t="s">
        <v>74</v>
      </c>
      <c r="C520" s="0" t="s">
        <v>616</v>
      </c>
      <c r="D520" s="0" t="s">
        <v>2160</v>
      </c>
      <c r="E520" s="0" t="n">
        <v>2026</v>
      </c>
      <c r="H520" s="0" t="n">
        <v>6</v>
      </c>
      <c r="I520" s="0" t="n">
        <v>752</v>
      </c>
      <c r="J520" s="0" t="s">
        <v>272</v>
      </c>
      <c r="K520" s="0" t="s">
        <v>2107</v>
      </c>
      <c r="L520" s="0" t="s">
        <v>297</v>
      </c>
      <c r="M520" s="0" t="s">
        <v>2161</v>
      </c>
      <c r="N520" s="0" t="s">
        <v>2162</v>
      </c>
      <c r="O520" s="0" t="s">
        <v>2163</v>
      </c>
      <c r="P520" s="0" t="s">
        <v>2164</v>
      </c>
      <c r="R520" s="0" t="s">
        <v>279</v>
      </c>
      <c r="S520" s="0" t="s">
        <v>294</v>
      </c>
      <c r="T520" s="0" t="s">
        <v>280</v>
      </c>
      <c r="U520" s="0" t="s">
        <v>281</v>
      </c>
    </row>
    <row r="521" customFormat="false" ht="15" hidden="false" customHeight="false" outlineLevel="0" collapsed="false">
      <c r="A521" s="0" t="n">
        <v>33</v>
      </c>
      <c r="B521" s="0" t="s">
        <v>74</v>
      </c>
      <c r="C521" s="0" t="s">
        <v>616</v>
      </c>
      <c r="D521" s="0" t="s">
        <v>2165</v>
      </c>
      <c r="E521" s="0" t="n">
        <v>2026</v>
      </c>
      <c r="H521" s="0" t="n">
        <v>1</v>
      </c>
      <c r="I521" s="0" t="n">
        <v>1661</v>
      </c>
      <c r="J521" s="0" t="s">
        <v>272</v>
      </c>
      <c r="K521" s="0" t="s">
        <v>2107</v>
      </c>
      <c r="L521" s="0" t="s">
        <v>297</v>
      </c>
      <c r="M521" s="0" t="s">
        <v>2166</v>
      </c>
      <c r="N521" s="0" t="s">
        <v>2167</v>
      </c>
      <c r="O521" s="0" t="s">
        <v>2168</v>
      </c>
      <c r="P521" s="0" t="s">
        <v>2169</v>
      </c>
      <c r="R521" s="0" t="s">
        <v>279</v>
      </c>
      <c r="S521" s="0" t="s">
        <v>294</v>
      </c>
      <c r="T521" s="0" t="s">
        <v>280</v>
      </c>
      <c r="U521" s="0" t="s">
        <v>281</v>
      </c>
    </row>
    <row r="522" customFormat="false" ht="15" hidden="false" customHeight="false" outlineLevel="0" collapsed="false">
      <c r="A522" s="0" t="n">
        <v>33</v>
      </c>
      <c r="B522" s="0" t="s">
        <v>74</v>
      </c>
      <c r="C522" s="0" t="s">
        <v>616</v>
      </c>
      <c r="D522" s="0" t="s">
        <v>2170</v>
      </c>
      <c r="E522" s="0" t="n">
        <v>2026</v>
      </c>
      <c r="H522" s="0" t="n">
        <v>1</v>
      </c>
      <c r="I522" s="0" t="n">
        <v>197</v>
      </c>
      <c r="J522" s="0" t="s">
        <v>272</v>
      </c>
      <c r="K522" s="0" t="s">
        <v>2107</v>
      </c>
      <c r="L522" s="0" t="s">
        <v>297</v>
      </c>
      <c r="M522" s="0" t="s">
        <v>2171</v>
      </c>
      <c r="N522" s="0" t="s">
        <v>2172</v>
      </c>
      <c r="O522" s="0" t="s">
        <v>2173</v>
      </c>
      <c r="P522" s="0" t="s">
        <v>2174</v>
      </c>
      <c r="R522" s="0" t="s">
        <v>279</v>
      </c>
      <c r="S522" s="0" t="s">
        <v>294</v>
      </c>
      <c r="T522" s="0" t="s">
        <v>280</v>
      </c>
      <c r="U522" s="0" t="s">
        <v>281</v>
      </c>
    </row>
    <row r="523" customFormat="false" ht="15" hidden="false" customHeight="false" outlineLevel="0" collapsed="false">
      <c r="A523" s="0" t="n">
        <v>33</v>
      </c>
      <c r="B523" s="0" t="s">
        <v>74</v>
      </c>
      <c r="C523" s="0" t="s">
        <v>616</v>
      </c>
      <c r="D523" s="0" t="s">
        <v>2175</v>
      </c>
      <c r="E523" s="0" t="n">
        <v>2026</v>
      </c>
      <c r="H523" s="0" t="n">
        <v>1</v>
      </c>
      <c r="I523" s="0" t="n">
        <v>914</v>
      </c>
      <c r="J523" s="0" t="s">
        <v>272</v>
      </c>
      <c r="K523" s="0" t="s">
        <v>2107</v>
      </c>
      <c r="L523" s="0" t="s">
        <v>297</v>
      </c>
      <c r="M523" s="0" t="s">
        <v>2176</v>
      </c>
      <c r="N523" s="0" t="s">
        <v>2177</v>
      </c>
      <c r="O523" s="0" t="s">
        <v>2178</v>
      </c>
      <c r="P523" s="0" t="s">
        <v>2179</v>
      </c>
      <c r="R523" s="0" t="s">
        <v>279</v>
      </c>
      <c r="S523" s="0" t="s">
        <v>294</v>
      </c>
      <c r="T523" s="0" t="s">
        <v>280</v>
      </c>
      <c r="U523" s="0" t="s">
        <v>281</v>
      </c>
    </row>
    <row r="524" customFormat="false" ht="15" hidden="false" customHeight="false" outlineLevel="0" collapsed="false">
      <c r="A524" s="0" t="n">
        <v>33</v>
      </c>
      <c r="B524" s="0" t="s">
        <v>74</v>
      </c>
      <c r="C524" s="0" t="s">
        <v>616</v>
      </c>
      <c r="D524" s="0" t="s">
        <v>2180</v>
      </c>
      <c r="E524" s="0" t="n">
        <v>2026</v>
      </c>
      <c r="H524" s="0" t="n">
        <v>2</v>
      </c>
      <c r="I524" s="0" t="n">
        <v>643</v>
      </c>
      <c r="J524" s="0" t="s">
        <v>272</v>
      </c>
      <c r="K524" s="0" t="s">
        <v>2181</v>
      </c>
      <c r="L524" s="0" t="s">
        <v>297</v>
      </c>
      <c r="M524" s="0" t="s">
        <v>2182</v>
      </c>
      <c r="N524" s="0" t="s">
        <v>2183</v>
      </c>
      <c r="O524" s="0" t="s">
        <v>2184</v>
      </c>
      <c r="P524" s="0" t="s">
        <v>2185</v>
      </c>
      <c r="R524" s="0" t="s">
        <v>279</v>
      </c>
      <c r="S524" s="0" t="s">
        <v>294</v>
      </c>
      <c r="T524" s="0" t="s">
        <v>318</v>
      </c>
      <c r="U524" s="0" t="s">
        <v>281</v>
      </c>
      <c r="V524" s="0" t="s">
        <v>2186</v>
      </c>
    </row>
    <row r="525" customFormat="false" ht="15" hidden="false" customHeight="false" outlineLevel="0" collapsed="false">
      <c r="A525" s="0" t="n">
        <v>165</v>
      </c>
      <c r="B525" s="0" t="s">
        <v>226</v>
      </c>
      <c r="C525" s="0" t="s">
        <v>616</v>
      </c>
      <c r="D525" s="0" t="s">
        <v>2180</v>
      </c>
      <c r="E525" s="0" t="n">
        <v>2026</v>
      </c>
      <c r="H525" s="0" t="n">
        <v>2</v>
      </c>
      <c r="I525" s="0" t="n">
        <v>643</v>
      </c>
      <c r="J525" s="0" t="s">
        <v>272</v>
      </c>
      <c r="K525" s="0" t="s">
        <v>2181</v>
      </c>
      <c r="L525" s="0" t="s">
        <v>297</v>
      </c>
      <c r="M525" s="0" t="s">
        <v>2182</v>
      </c>
      <c r="N525" s="0" t="s">
        <v>2183</v>
      </c>
      <c r="O525" s="0" t="s">
        <v>2184</v>
      </c>
      <c r="P525" s="0" t="s">
        <v>2185</v>
      </c>
      <c r="R525" s="0" t="s">
        <v>279</v>
      </c>
      <c r="S525" s="0" t="s">
        <v>294</v>
      </c>
      <c r="T525" s="0" t="s">
        <v>318</v>
      </c>
      <c r="U525" s="0" t="s">
        <v>281</v>
      </c>
      <c r="V525" s="0" t="s">
        <v>2186</v>
      </c>
    </row>
    <row r="526" customFormat="false" ht="15" hidden="false" customHeight="false" outlineLevel="0" collapsed="false">
      <c r="A526" s="0" t="n">
        <v>33</v>
      </c>
      <c r="B526" s="0" t="s">
        <v>74</v>
      </c>
      <c r="C526" s="0" t="s">
        <v>616</v>
      </c>
      <c r="D526" s="0" t="s">
        <v>2187</v>
      </c>
      <c r="E526" s="0" t="n">
        <v>2026</v>
      </c>
      <c r="H526" s="0" t="n">
        <v>4</v>
      </c>
      <c r="I526" s="0" t="n">
        <v>27022</v>
      </c>
      <c r="J526" s="0" t="s">
        <v>272</v>
      </c>
      <c r="K526" s="0" t="s">
        <v>2136</v>
      </c>
      <c r="L526" s="0" t="s">
        <v>297</v>
      </c>
      <c r="M526" s="0" t="s">
        <v>2188</v>
      </c>
      <c r="N526" s="0" t="s">
        <v>2188</v>
      </c>
      <c r="O526" s="0" t="s">
        <v>2189</v>
      </c>
      <c r="P526" s="0" t="s">
        <v>2190</v>
      </c>
      <c r="R526" s="0" t="s">
        <v>279</v>
      </c>
      <c r="S526" s="0" t="s">
        <v>294</v>
      </c>
      <c r="T526" s="0" t="s">
        <v>318</v>
      </c>
      <c r="U526" s="0" t="s">
        <v>599</v>
      </c>
      <c r="V526" s="0" t="s">
        <v>2186</v>
      </c>
    </row>
    <row r="527" customFormat="false" ht="15" hidden="false" customHeight="false" outlineLevel="0" collapsed="false">
      <c r="A527" s="0" t="n">
        <v>165</v>
      </c>
      <c r="B527" s="0" t="s">
        <v>226</v>
      </c>
      <c r="C527" s="0" t="s">
        <v>616</v>
      </c>
      <c r="D527" s="0" t="s">
        <v>2187</v>
      </c>
      <c r="E527" s="0" t="n">
        <v>2026</v>
      </c>
      <c r="H527" s="0" t="n">
        <v>4</v>
      </c>
      <c r="I527" s="0" t="n">
        <v>27022</v>
      </c>
      <c r="J527" s="0" t="s">
        <v>272</v>
      </c>
      <c r="K527" s="0" t="s">
        <v>2136</v>
      </c>
      <c r="L527" s="0" t="s">
        <v>297</v>
      </c>
      <c r="M527" s="0" t="s">
        <v>2188</v>
      </c>
      <c r="N527" s="0" t="s">
        <v>2188</v>
      </c>
      <c r="O527" s="0" t="s">
        <v>2189</v>
      </c>
      <c r="P527" s="0" t="s">
        <v>2190</v>
      </c>
      <c r="R527" s="0" t="s">
        <v>279</v>
      </c>
      <c r="S527" s="0" t="s">
        <v>294</v>
      </c>
      <c r="T527" s="0" t="s">
        <v>318</v>
      </c>
      <c r="U527" s="0" t="s">
        <v>599</v>
      </c>
      <c r="V527" s="0" t="s">
        <v>2186</v>
      </c>
    </row>
    <row r="528" customFormat="false" ht="15" hidden="false" customHeight="false" outlineLevel="0" collapsed="false">
      <c r="A528" s="0" t="n">
        <v>33</v>
      </c>
      <c r="B528" s="0" t="s">
        <v>74</v>
      </c>
      <c r="C528" s="0" t="s">
        <v>616</v>
      </c>
      <c r="D528" s="0" t="s">
        <v>2191</v>
      </c>
      <c r="E528" s="0" t="n">
        <v>2026</v>
      </c>
      <c r="H528" s="0" t="n">
        <v>2</v>
      </c>
      <c r="I528" s="0" t="n">
        <v>5136</v>
      </c>
      <c r="J528" s="0" t="s">
        <v>272</v>
      </c>
      <c r="K528" s="0" t="s">
        <v>2136</v>
      </c>
      <c r="L528" s="0" t="s">
        <v>297</v>
      </c>
      <c r="M528" s="0" t="s">
        <v>2192</v>
      </c>
      <c r="N528" s="0" t="s">
        <v>2192</v>
      </c>
      <c r="O528" s="0" t="s">
        <v>2193</v>
      </c>
      <c r="P528" s="0" t="s">
        <v>2194</v>
      </c>
      <c r="R528" s="0" t="s">
        <v>279</v>
      </c>
      <c r="S528" s="0" t="s">
        <v>294</v>
      </c>
      <c r="T528" s="0" t="s">
        <v>318</v>
      </c>
      <c r="U528" s="0" t="s">
        <v>599</v>
      </c>
      <c r="V528" s="0" t="s">
        <v>2186</v>
      </c>
    </row>
    <row r="529" customFormat="false" ht="15" hidden="false" customHeight="false" outlineLevel="0" collapsed="false">
      <c r="A529" s="0" t="n">
        <v>165</v>
      </c>
      <c r="B529" s="0" t="s">
        <v>226</v>
      </c>
      <c r="C529" s="0" t="s">
        <v>616</v>
      </c>
      <c r="D529" s="0" t="s">
        <v>2191</v>
      </c>
      <c r="E529" s="0" t="n">
        <v>2026</v>
      </c>
      <c r="H529" s="0" t="n">
        <v>2</v>
      </c>
      <c r="I529" s="0" t="n">
        <v>5136</v>
      </c>
      <c r="J529" s="0" t="s">
        <v>272</v>
      </c>
      <c r="K529" s="0" t="s">
        <v>2136</v>
      </c>
      <c r="L529" s="0" t="s">
        <v>297</v>
      </c>
      <c r="M529" s="0" t="s">
        <v>2192</v>
      </c>
      <c r="N529" s="0" t="s">
        <v>2192</v>
      </c>
      <c r="O529" s="0" t="s">
        <v>2193</v>
      </c>
      <c r="P529" s="0" t="s">
        <v>2194</v>
      </c>
      <c r="R529" s="0" t="s">
        <v>279</v>
      </c>
      <c r="S529" s="0" t="s">
        <v>294</v>
      </c>
      <c r="T529" s="0" t="s">
        <v>318</v>
      </c>
      <c r="U529" s="0" t="s">
        <v>599</v>
      </c>
      <c r="V529" s="0" t="s">
        <v>2186</v>
      </c>
    </row>
    <row r="530" customFormat="false" ht="15" hidden="false" customHeight="false" outlineLevel="0" collapsed="false">
      <c r="A530" s="0" t="n">
        <v>33</v>
      </c>
      <c r="B530" s="0" t="s">
        <v>74</v>
      </c>
      <c r="C530" s="0" t="s">
        <v>616</v>
      </c>
      <c r="D530" s="0" t="s">
        <v>2195</v>
      </c>
      <c r="E530" s="0" t="n">
        <v>2026</v>
      </c>
      <c r="H530" s="0" t="n">
        <v>11</v>
      </c>
      <c r="I530" s="0" t="n">
        <v>1401</v>
      </c>
      <c r="J530" s="0" t="s">
        <v>272</v>
      </c>
      <c r="K530" s="0" t="s">
        <v>2136</v>
      </c>
      <c r="L530" s="0" t="s">
        <v>297</v>
      </c>
      <c r="M530" s="0" t="s">
        <v>2196</v>
      </c>
      <c r="N530" s="0" t="s">
        <v>2196</v>
      </c>
      <c r="O530" s="0" t="s">
        <v>2197</v>
      </c>
      <c r="P530" s="0" t="s">
        <v>2198</v>
      </c>
      <c r="R530" s="0" t="s">
        <v>279</v>
      </c>
      <c r="S530" s="0" t="s">
        <v>272</v>
      </c>
      <c r="T530" s="0" t="s">
        <v>280</v>
      </c>
      <c r="U530" s="0" t="s">
        <v>599</v>
      </c>
    </row>
    <row r="531" customFormat="false" ht="15" hidden="false" customHeight="false" outlineLevel="0" collapsed="false">
      <c r="A531" s="0" t="n">
        <v>33</v>
      </c>
      <c r="B531" s="0" t="s">
        <v>74</v>
      </c>
      <c r="C531" s="0" t="s">
        <v>270</v>
      </c>
      <c r="D531" s="0" t="s">
        <v>2199</v>
      </c>
      <c r="E531" s="0" t="n">
        <v>2026</v>
      </c>
      <c r="H531" s="0" t="n">
        <v>2</v>
      </c>
      <c r="I531" s="0" t="n">
        <v>3188</v>
      </c>
      <c r="J531" s="0" t="s">
        <v>272</v>
      </c>
      <c r="K531" s="0" t="s">
        <v>2107</v>
      </c>
      <c r="L531" s="0" t="s">
        <v>297</v>
      </c>
      <c r="M531" s="0" t="s">
        <v>2200</v>
      </c>
      <c r="N531" s="0" t="s">
        <v>2200</v>
      </c>
      <c r="O531" s="0" t="s">
        <v>2201</v>
      </c>
      <c r="P531" s="0" t="s">
        <v>2202</v>
      </c>
      <c r="R531" s="0" t="s">
        <v>279</v>
      </c>
      <c r="S531" s="0" t="s">
        <v>294</v>
      </c>
      <c r="T531" s="0" t="s">
        <v>280</v>
      </c>
      <c r="U531" s="0" t="s">
        <v>281</v>
      </c>
    </row>
    <row r="532" customFormat="false" ht="15" hidden="false" customHeight="false" outlineLevel="0" collapsed="false">
      <c r="A532" s="0" t="n">
        <v>33</v>
      </c>
      <c r="B532" s="0" t="s">
        <v>74</v>
      </c>
      <c r="C532" s="0" t="s">
        <v>270</v>
      </c>
      <c r="D532" s="0" t="s">
        <v>2203</v>
      </c>
      <c r="E532" s="0" t="n">
        <v>2026</v>
      </c>
      <c r="H532" s="0" t="n">
        <v>2</v>
      </c>
      <c r="I532" s="0" t="n">
        <v>2157</v>
      </c>
      <c r="J532" s="0" t="s">
        <v>272</v>
      </c>
      <c r="K532" s="0" t="s">
        <v>2107</v>
      </c>
      <c r="L532" s="0" t="s">
        <v>297</v>
      </c>
      <c r="M532" s="0" t="s">
        <v>2204</v>
      </c>
      <c r="N532" s="0" t="s">
        <v>2204</v>
      </c>
      <c r="O532" s="0" t="s">
        <v>2205</v>
      </c>
      <c r="P532" s="0" t="s">
        <v>2206</v>
      </c>
      <c r="R532" s="0" t="s">
        <v>279</v>
      </c>
      <c r="S532" s="0" t="s">
        <v>294</v>
      </c>
      <c r="T532" s="0" t="s">
        <v>280</v>
      </c>
      <c r="U532" s="0" t="s">
        <v>281</v>
      </c>
    </row>
    <row r="533" customFormat="false" ht="15" hidden="false" customHeight="false" outlineLevel="0" collapsed="false">
      <c r="A533" s="0" t="n">
        <v>33</v>
      </c>
      <c r="B533" s="0" t="s">
        <v>74</v>
      </c>
      <c r="C533" s="0" t="s">
        <v>270</v>
      </c>
      <c r="D533" s="0" t="s">
        <v>2207</v>
      </c>
      <c r="E533" s="0" t="n">
        <v>2026</v>
      </c>
      <c r="H533" s="0" t="n">
        <v>2</v>
      </c>
      <c r="I533" s="0" t="n">
        <v>3186</v>
      </c>
      <c r="J533" s="0" t="s">
        <v>272</v>
      </c>
      <c r="K533" s="0" t="s">
        <v>2107</v>
      </c>
      <c r="L533" s="0" t="s">
        <v>297</v>
      </c>
      <c r="M533" s="0" t="s">
        <v>2208</v>
      </c>
      <c r="N533" s="0" t="s">
        <v>2208</v>
      </c>
      <c r="O533" s="0" t="s">
        <v>2209</v>
      </c>
      <c r="P533" s="0" t="s">
        <v>2210</v>
      </c>
      <c r="R533" s="0" t="s">
        <v>279</v>
      </c>
      <c r="S533" s="0" t="s">
        <v>294</v>
      </c>
      <c r="T533" s="0" t="s">
        <v>280</v>
      </c>
      <c r="U533" s="0" t="s">
        <v>281</v>
      </c>
    </row>
    <row r="534" customFormat="false" ht="15" hidden="false" customHeight="false" outlineLevel="0" collapsed="false">
      <c r="A534" s="0" t="n">
        <v>33</v>
      </c>
      <c r="B534" s="0" t="s">
        <v>74</v>
      </c>
      <c r="C534" s="0" t="s">
        <v>270</v>
      </c>
      <c r="D534" s="0" t="s">
        <v>2211</v>
      </c>
      <c r="E534" s="0" t="n">
        <v>2026</v>
      </c>
      <c r="H534" s="0" t="n">
        <v>3</v>
      </c>
      <c r="I534" s="0" t="n">
        <v>2989</v>
      </c>
      <c r="J534" s="0" t="s">
        <v>272</v>
      </c>
      <c r="K534" s="0" t="s">
        <v>2107</v>
      </c>
      <c r="L534" s="0" t="s">
        <v>297</v>
      </c>
      <c r="M534" s="0" t="s">
        <v>2212</v>
      </c>
      <c r="N534" s="0" t="s">
        <v>2212</v>
      </c>
      <c r="O534" s="0" t="s">
        <v>2213</v>
      </c>
      <c r="P534" s="0" t="s">
        <v>2214</v>
      </c>
      <c r="R534" s="0" t="s">
        <v>279</v>
      </c>
      <c r="S534" s="0" t="s">
        <v>294</v>
      </c>
      <c r="T534" s="0" t="s">
        <v>280</v>
      </c>
      <c r="U534" s="0" t="s">
        <v>281</v>
      </c>
    </row>
    <row r="535" customFormat="false" ht="15" hidden="false" customHeight="false" outlineLevel="0" collapsed="false">
      <c r="A535" s="0" t="n">
        <v>33</v>
      </c>
      <c r="B535" s="0" t="s">
        <v>74</v>
      </c>
      <c r="C535" s="0" t="s">
        <v>270</v>
      </c>
      <c r="D535" s="0" t="s">
        <v>2215</v>
      </c>
      <c r="E535" s="0" t="n">
        <v>2026</v>
      </c>
      <c r="H535" s="0" t="n">
        <v>2</v>
      </c>
      <c r="I535" s="0" t="n">
        <v>330</v>
      </c>
      <c r="J535" s="0" t="s">
        <v>272</v>
      </c>
      <c r="K535" s="0" t="s">
        <v>2107</v>
      </c>
      <c r="L535" s="0" t="s">
        <v>297</v>
      </c>
      <c r="M535" s="0" t="s">
        <v>2216</v>
      </c>
      <c r="N535" s="0" t="s">
        <v>2217</v>
      </c>
      <c r="O535" s="0" t="s">
        <v>2218</v>
      </c>
      <c r="P535" s="0" t="s">
        <v>2219</v>
      </c>
      <c r="R535" s="0" t="s">
        <v>279</v>
      </c>
      <c r="S535" s="0" t="s">
        <v>294</v>
      </c>
      <c r="T535" s="0" t="s">
        <v>280</v>
      </c>
      <c r="U535" s="0" t="s">
        <v>281</v>
      </c>
    </row>
    <row r="536" customFormat="false" ht="15" hidden="false" customHeight="false" outlineLevel="0" collapsed="false">
      <c r="A536" s="0" t="n">
        <v>33</v>
      </c>
      <c r="B536" s="0" t="s">
        <v>74</v>
      </c>
      <c r="C536" s="0" t="s">
        <v>270</v>
      </c>
      <c r="D536" s="0" t="s">
        <v>2220</v>
      </c>
      <c r="E536" s="0" t="n">
        <v>2026</v>
      </c>
      <c r="H536" s="0" t="n">
        <v>3</v>
      </c>
      <c r="I536" s="0" t="n">
        <v>363</v>
      </c>
      <c r="J536" s="0" t="s">
        <v>272</v>
      </c>
      <c r="K536" s="0" t="s">
        <v>2107</v>
      </c>
      <c r="L536" s="0" t="s">
        <v>297</v>
      </c>
      <c r="M536" s="0" t="s">
        <v>2221</v>
      </c>
      <c r="N536" s="0" t="s">
        <v>2222</v>
      </c>
      <c r="O536" s="0" t="s">
        <v>2223</v>
      </c>
      <c r="P536" s="0" t="s">
        <v>2224</v>
      </c>
      <c r="R536" s="0" t="s">
        <v>279</v>
      </c>
      <c r="S536" s="0" t="s">
        <v>294</v>
      </c>
      <c r="T536" s="0" t="s">
        <v>280</v>
      </c>
      <c r="U536" s="0" t="s">
        <v>281</v>
      </c>
    </row>
    <row r="537" customFormat="false" ht="15" hidden="false" customHeight="false" outlineLevel="0" collapsed="false">
      <c r="A537" s="0" t="n">
        <v>33</v>
      </c>
      <c r="B537" s="0" t="s">
        <v>74</v>
      </c>
      <c r="C537" s="0" t="s">
        <v>270</v>
      </c>
      <c r="D537" s="0" t="s">
        <v>2225</v>
      </c>
      <c r="E537" s="0" t="n">
        <v>2026</v>
      </c>
      <c r="H537" s="0" t="n">
        <v>6</v>
      </c>
      <c r="I537" s="0" t="n">
        <v>642</v>
      </c>
      <c r="J537" s="0" t="s">
        <v>272</v>
      </c>
      <c r="K537" s="0" t="s">
        <v>2107</v>
      </c>
      <c r="L537" s="0" t="s">
        <v>297</v>
      </c>
      <c r="M537" s="0" t="s">
        <v>2226</v>
      </c>
      <c r="N537" s="0" t="s">
        <v>2227</v>
      </c>
      <c r="O537" s="0" t="s">
        <v>2228</v>
      </c>
      <c r="P537" s="0" t="s">
        <v>2229</v>
      </c>
      <c r="R537" s="0" t="s">
        <v>279</v>
      </c>
      <c r="S537" s="0" t="s">
        <v>294</v>
      </c>
      <c r="T537" s="0" t="s">
        <v>280</v>
      </c>
      <c r="U537" s="0" t="s">
        <v>281</v>
      </c>
    </row>
    <row r="538" customFormat="false" ht="15" hidden="false" customHeight="false" outlineLevel="0" collapsed="false">
      <c r="A538" s="0" t="n">
        <v>33</v>
      </c>
      <c r="B538" s="0" t="s">
        <v>74</v>
      </c>
      <c r="C538" s="0" t="s">
        <v>270</v>
      </c>
      <c r="D538" s="0" t="s">
        <v>2230</v>
      </c>
      <c r="E538" s="0" t="n">
        <v>2026</v>
      </c>
      <c r="H538" s="0" t="n">
        <v>4</v>
      </c>
      <c r="I538" s="0" t="n">
        <v>597</v>
      </c>
      <c r="J538" s="0" t="s">
        <v>272</v>
      </c>
      <c r="K538" s="0" t="s">
        <v>2107</v>
      </c>
      <c r="L538" s="0" t="s">
        <v>297</v>
      </c>
      <c r="M538" s="0" t="s">
        <v>2231</v>
      </c>
      <c r="N538" s="0" t="s">
        <v>2232</v>
      </c>
      <c r="O538" s="0" t="s">
        <v>2233</v>
      </c>
      <c r="P538" s="0" t="s">
        <v>2234</v>
      </c>
      <c r="R538" s="0" t="s">
        <v>279</v>
      </c>
      <c r="S538" s="0" t="s">
        <v>294</v>
      </c>
      <c r="T538" s="0" t="s">
        <v>280</v>
      </c>
      <c r="U538" s="0" t="s">
        <v>281</v>
      </c>
    </row>
    <row r="539" customFormat="false" ht="15" hidden="false" customHeight="false" outlineLevel="0" collapsed="false">
      <c r="A539" s="0" t="n">
        <v>33</v>
      </c>
      <c r="B539" s="0" t="s">
        <v>74</v>
      </c>
      <c r="C539" s="0" t="s">
        <v>270</v>
      </c>
      <c r="D539" s="0" t="s">
        <v>2235</v>
      </c>
      <c r="E539" s="0" t="n">
        <v>2026</v>
      </c>
      <c r="H539" s="0" t="n">
        <v>6</v>
      </c>
      <c r="I539" s="0" t="n">
        <v>631</v>
      </c>
      <c r="J539" s="0" t="s">
        <v>272</v>
      </c>
      <c r="K539" s="0" t="s">
        <v>2107</v>
      </c>
      <c r="L539" s="0" t="s">
        <v>297</v>
      </c>
      <c r="M539" s="0" t="s">
        <v>2236</v>
      </c>
      <c r="N539" s="0" t="s">
        <v>2237</v>
      </c>
      <c r="O539" s="0" t="s">
        <v>2238</v>
      </c>
      <c r="P539" s="0" t="s">
        <v>2239</v>
      </c>
      <c r="R539" s="0" t="s">
        <v>279</v>
      </c>
      <c r="S539" s="0" t="s">
        <v>294</v>
      </c>
      <c r="T539" s="0" t="s">
        <v>280</v>
      </c>
      <c r="U539" s="0" t="s">
        <v>281</v>
      </c>
    </row>
    <row r="540" customFormat="false" ht="15" hidden="false" customHeight="false" outlineLevel="0" collapsed="false">
      <c r="A540" s="0" t="n">
        <v>33</v>
      </c>
      <c r="B540" s="0" t="s">
        <v>74</v>
      </c>
      <c r="C540" s="0" t="s">
        <v>270</v>
      </c>
      <c r="D540" s="0" t="s">
        <v>2240</v>
      </c>
      <c r="E540" s="0" t="n">
        <v>2026</v>
      </c>
      <c r="H540" s="0" t="n">
        <v>5</v>
      </c>
      <c r="I540" s="0" t="n">
        <v>254</v>
      </c>
      <c r="J540" s="0" t="s">
        <v>272</v>
      </c>
      <c r="K540" s="0" t="s">
        <v>2107</v>
      </c>
      <c r="L540" s="0" t="s">
        <v>297</v>
      </c>
      <c r="M540" s="0" t="s">
        <v>2241</v>
      </c>
      <c r="N540" s="0" t="s">
        <v>2242</v>
      </c>
      <c r="O540" s="0" t="s">
        <v>2243</v>
      </c>
      <c r="P540" s="0" t="s">
        <v>2244</v>
      </c>
      <c r="R540" s="0" t="s">
        <v>279</v>
      </c>
      <c r="S540" s="0" t="s">
        <v>294</v>
      </c>
      <c r="T540" s="0" t="s">
        <v>280</v>
      </c>
      <c r="U540" s="0" t="s">
        <v>281</v>
      </c>
    </row>
    <row r="541" customFormat="false" ht="15" hidden="false" customHeight="false" outlineLevel="0" collapsed="false">
      <c r="A541" s="0" t="n">
        <v>33</v>
      </c>
      <c r="B541" s="0" t="s">
        <v>74</v>
      </c>
      <c r="C541" s="0" t="s">
        <v>270</v>
      </c>
      <c r="D541" s="0" t="s">
        <v>2245</v>
      </c>
      <c r="E541" s="0" t="n">
        <v>2026</v>
      </c>
      <c r="H541" s="0" t="n">
        <v>4</v>
      </c>
      <c r="I541" s="0" t="n">
        <v>196</v>
      </c>
      <c r="J541" s="0" t="s">
        <v>272</v>
      </c>
      <c r="K541" s="0" t="s">
        <v>2107</v>
      </c>
      <c r="L541" s="0" t="s">
        <v>297</v>
      </c>
      <c r="M541" s="0" t="s">
        <v>2246</v>
      </c>
      <c r="N541" s="0" t="s">
        <v>2247</v>
      </c>
      <c r="O541" s="0" t="s">
        <v>2248</v>
      </c>
      <c r="P541" s="0" t="s">
        <v>2249</v>
      </c>
      <c r="R541" s="0" t="s">
        <v>279</v>
      </c>
      <c r="S541" s="0" t="s">
        <v>294</v>
      </c>
      <c r="T541" s="0" t="s">
        <v>280</v>
      </c>
      <c r="U541" s="0" t="s">
        <v>281</v>
      </c>
    </row>
    <row r="542" customFormat="false" ht="15" hidden="false" customHeight="false" outlineLevel="0" collapsed="false">
      <c r="A542" s="0" t="n">
        <v>33</v>
      </c>
      <c r="B542" s="0" t="s">
        <v>74</v>
      </c>
      <c r="C542" s="0" t="s">
        <v>270</v>
      </c>
      <c r="D542" s="0" t="s">
        <v>2250</v>
      </c>
      <c r="E542" s="0" t="n">
        <v>2026</v>
      </c>
      <c r="H542" s="0" t="n">
        <v>5</v>
      </c>
      <c r="I542" s="0" t="n">
        <v>245</v>
      </c>
      <c r="J542" s="0" t="s">
        <v>272</v>
      </c>
      <c r="K542" s="0" t="s">
        <v>2107</v>
      </c>
      <c r="L542" s="0" t="s">
        <v>297</v>
      </c>
      <c r="M542" s="0" t="s">
        <v>2251</v>
      </c>
      <c r="N542" s="0" t="s">
        <v>2252</v>
      </c>
      <c r="O542" s="0" t="s">
        <v>2253</v>
      </c>
      <c r="P542" s="0" t="s">
        <v>2254</v>
      </c>
      <c r="R542" s="0" t="s">
        <v>279</v>
      </c>
      <c r="S542" s="0" t="s">
        <v>294</v>
      </c>
      <c r="T542" s="0" t="s">
        <v>280</v>
      </c>
      <c r="U542" s="0" t="s">
        <v>281</v>
      </c>
    </row>
    <row r="543" customFormat="false" ht="15" hidden="false" customHeight="false" outlineLevel="0" collapsed="false">
      <c r="A543" s="0" t="n">
        <v>33</v>
      </c>
      <c r="B543" s="0" t="s">
        <v>74</v>
      </c>
      <c r="C543" s="0" t="s">
        <v>270</v>
      </c>
      <c r="D543" s="0" t="s">
        <v>2255</v>
      </c>
      <c r="E543" s="0" t="n">
        <v>2026</v>
      </c>
      <c r="H543" s="0" t="n">
        <v>4</v>
      </c>
      <c r="I543" s="0" t="n">
        <v>201</v>
      </c>
      <c r="J543" s="0" t="s">
        <v>272</v>
      </c>
      <c r="K543" s="0" t="s">
        <v>2107</v>
      </c>
      <c r="L543" s="0" t="s">
        <v>297</v>
      </c>
      <c r="M543" s="0" t="s">
        <v>2256</v>
      </c>
      <c r="N543" s="0" t="s">
        <v>2257</v>
      </c>
      <c r="O543" s="0" t="s">
        <v>2258</v>
      </c>
      <c r="P543" s="0" t="s">
        <v>2259</v>
      </c>
      <c r="R543" s="0" t="s">
        <v>279</v>
      </c>
      <c r="S543" s="0" t="s">
        <v>294</v>
      </c>
      <c r="T543" s="0" t="s">
        <v>280</v>
      </c>
      <c r="U543" s="0" t="s">
        <v>281</v>
      </c>
    </row>
    <row r="544" customFormat="false" ht="15" hidden="false" customHeight="false" outlineLevel="0" collapsed="false">
      <c r="A544" s="0" t="n">
        <v>33</v>
      </c>
      <c r="B544" s="0" t="s">
        <v>74</v>
      </c>
      <c r="C544" s="0" t="s">
        <v>270</v>
      </c>
      <c r="D544" s="0" t="s">
        <v>2260</v>
      </c>
      <c r="E544" s="0" t="n">
        <v>2026</v>
      </c>
      <c r="H544" s="0" t="n">
        <v>4</v>
      </c>
      <c r="I544" s="0" t="n">
        <v>203</v>
      </c>
      <c r="J544" s="0" t="s">
        <v>272</v>
      </c>
      <c r="K544" s="0" t="s">
        <v>2107</v>
      </c>
      <c r="L544" s="0" t="s">
        <v>297</v>
      </c>
      <c r="M544" s="0" t="s">
        <v>2261</v>
      </c>
      <c r="N544" s="0" t="s">
        <v>2262</v>
      </c>
      <c r="O544" s="0" t="s">
        <v>2263</v>
      </c>
      <c r="P544" s="0" t="s">
        <v>2264</v>
      </c>
      <c r="R544" s="0" t="s">
        <v>279</v>
      </c>
      <c r="S544" s="0" t="s">
        <v>294</v>
      </c>
      <c r="T544" s="0" t="s">
        <v>280</v>
      </c>
      <c r="U544" s="0" t="s">
        <v>281</v>
      </c>
    </row>
    <row r="545" customFormat="false" ht="15" hidden="false" customHeight="false" outlineLevel="0" collapsed="false">
      <c r="A545" s="0" t="n">
        <v>33</v>
      </c>
      <c r="B545" s="0" t="s">
        <v>74</v>
      </c>
      <c r="C545" s="0" t="s">
        <v>270</v>
      </c>
      <c r="D545" s="0" t="s">
        <v>2265</v>
      </c>
      <c r="E545" s="0" t="n">
        <v>2026</v>
      </c>
      <c r="H545" s="0" t="n">
        <v>2</v>
      </c>
      <c r="I545" s="0" t="n">
        <v>315</v>
      </c>
      <c r="J545" s="0" t="s">
        <v>272</v>
      </c>
      <c r="K545" s="0" t="s">
        <v>2107</v>
      </c>
      <c r="L545" s="0" t="s">
        <v>297</v>
      </c>
      <c r="M545" s="0" t="s">
        <v>2266</v>
      </c>
      <c r="N545" s="0" t="s">
        <v>2267</v>
      </c>
      <c r="O545" s="0" t="s">
        <v>2268</v>
      </c>
      <c r="P545" s="0" t="s">
        <v>2269</v>
      </c>
      <c r="R545" s="0" t="s">
        <v>279</v>
      </c>
      <c r="S545" s="0" t="s">
        <v>294</v>
      </c>
      <c r="T545" s="0" t="s">
        <v>280</v>
      </c>
      <c r="U545" s="0" t="s">
        <v>281</v>
      </c>
    </row>
    <row r="546" customFormat="false" ht="15" hidden="false" customHeight="false" outlineLevel="0" collapsed="false">
      <c r="A546" s="0" t="n">
        <v>33</v>
      </c>
      <c r="B546" s="0" t="s">
        <v>74</v>
      </c>
      <c r="C546" s="0" t="s">
        <v>270</v>
      </c>
      <c r="D546" s="0" t="s">
        <v>2270</v>
      </c>
      <c r="E546" s="0" t="n">
        <v>2026</v>
      </c>
      <c r="H546" s="0" t="n">
        <v>3</v>
      </c>
      <c r="I546" s="0" t="n">
        <v>363</v>
      </c>
      <c r="J546" s="0" t="s">
        <v>272</v>
      </c>
      <c r="K546" s="0" t="s">
        <v>2107</v>
      </c>
      <c r="L546" s="0" t="s">
        <v>297</v>
      </c>
      <c r="M546" s="0" t="s">
        <v>2271</v>
      </c>
      <c r="N546" s="0" t="s">
        <v>2272</v>
      </c>
      <c r="O546" s="0" t="s">
        <v>2273</v>
      </c>
      <c r="P546" s="0" t="s">
        <v>2274</v>
      </c>
      <c r="R546" s="0" t="s">
        <v>279</v>
      </c>
      <c r="S546" s="0" t="s">
        <v>294</v>
      </c>
      <c r="T546" s="0" t="s">
        <v>280</v>
      </c>
      <c r="U546" s="0" t="s">
        <v>281</v>
      </c>
    </row>
    <row r="547" customFormat="false" ht="15" hidden="false" customHeight="false" outlineLevel="0" collapsed="false">
      <c r="A547" s="0" t="n">
        <v>33</v>
      </c>
      <c r="B547" s="0" t="s">
        <v>74</v>
      </c>
      <c r="C547" s="0" t="s">
        <v>270</v>
      </c>
      <c r="D547" s="0" t="s">
        <v>2275</v>
      </c>
      <c r="E547" s="0" t="n">
        <v>2026</v>
      </c>
      <c r="H547" s="0" t="n">
        <v>26</v>
      </c>
      <c r="I547" s="0" t="n">
        <v>2815</v>
      </c>
      <c r="J547" s="0" t="s">
        <v>272</v>
      </c>
      <c r="K547" s="0" t="s">
        <v>2107</v>
      </c>
      <c r="L547" s="0" t="s">
        <v>297</v>
      </c>
      <c r="M547" s="0" t="s">
        <v>2276</v>
      </c>
      <c r="N547" s="0" t="s">
        <v>2276</v>
      </c>
      <c r="O547" s="0" t="s">
        <v>2277</v>
      </c>
      <c r="P547" s="0" t="s">
        <v>2278</v>
      </c>
      <c r="R547" s="0" t="s">
        <v>279</v>
      </c>
      <c r="S547" s="0" t="s">
        <v>272</v>
      </c>
      <c r="T547" s="0" t="s">
        <v>280</v>
      </c>
      <c r="U547" s="0" t="s">
        <v>281</v>
      </c>
    </row>
    <row r="548" customFormat="false" ht="15" hidden="false" customHeight="false" outlineLevel="0" collapsed="false">
      <c r="A548" s="0" t="n">
        <v>33</v>
      </c>
      <c r="B548" s="0" t="s">
        <v>74</v>
      </c>
      <c r="C548" s="0" t="s">
        <v>270</v>
      </c>
      <c r="D548" s="0" t="s">
        <v>2279</v>
      </c>
      <c r="E548" s="0" t="n">
        <v>2026</v>
      </c>
      <c r="H548" s="0" t="n">
        <v>6</v>
      </c>
      <c r="I548" s="0" t="n">
        <v>594</v>
      </c>
      <c r="J548" s="0" t="s">
        <v>272</v>
      </c>
      <c r="K548" s="0" t="s">
        <v>2107</v>
      </c>
      <c r="L548" s="0" t="s">
        <v>297</v>
      </c>
      <c r="M548" s="0" t="s">
        <v>2280</v>
      </c>
      <c r="N548" s="0" t="s">
        <v>2281</v>
      </c>
      <c r="O548" s="0" t="s">
        <v>2282</v>
      </c>
      <c r="P548" s="0" t="s">
        <v>2283</v>
      </c>
      <c r="R548" s="0" t="s">
        <v>279</v>
      </c>
      <c r="S548" s="0" t="s">
        <v>294</v>
      </c>
      <c r="T548" s="0" t="s">
        <v>280</v>
      </c>
      <c r="U548" s="0" t="s">
        <v>281</v>
      </c>
    </row>
    <row r="549" customFormat="false" ht="15" hidden="false" customHeight="false" outlineLevel="0" collapsed="false">
      <c r="A549" s="0" t="n">
        <v>33</v>
      </c>
      <c r="B549" s="0" t="s">
        <v>74</v>
      </c>
      <c r="C549" s="0" t="s">
        <v>270</v>
      </c>
      <c r="D549" s="0" t="s">
        <v>2284</v>
      </c>
      <c r="E549" s="0" t="n">
        <v>2026</v>
      </c>
      <c r="H549" s="0" t="n">
        <v>3</v>
      </c>
      <c r="I549" s="0" t="n">
        <v>333</v>
      </c>
      <c r="J549" s="0" t="s">
        <v>272</v>
      </c>
      <c r="K549" s="0" t="s">
        <v>2107</v>
      </c>
      <c r="L549" s="0" t="s">
        <v>297</v>
      </c>
      <c r="M549" s="0" t="s">
        <v>2285</v>
      </c>
      <c r="N549" s="0" t="s">
        <v>2286</v>
      </c>
      <c r="O549" s="0" t="s">
        <v>2287</v>
      </c>
      <c r="P549" s="0" t="s">
        <v>2288</v>
      </c>
      <c r="R549" s="0" t="s">
        <v>279</v>
      </c>
      <c r="S549" s="0" t="s">
        <v>294</v>
      </c>
      <c r="T549" s="0" t="s">
        <v>280</v>
      </c>
      <c r="U549" s="0" t="s">
        <v>281</v>
      </c>
    </row>
    <row r="550" customFormat="false" ht="15" hidden="false" customHeight="false" outlineLevel="0" collapsed="false">
      <c r="A550" s="0" t="n">
        <v>33</v>
      </c>
      <c r="B550" s="0" t="s">
        <v>74</v>
      </c>
      <c r="C550" s="0" t="s">
        <v>270</v>
      </c>
      <c r="D550" s="0" t="s">
        <v>2289</v>
      </c>
      <c r="E550" s="0" t="n">
        <v>2026</v>
      </c>
      <c r="H550" s="0" t="n">
        <v>5</v>
      </c>
      <c r="I550" s="0" t="n">
        <v>252</v>
      </c>
      <c r="J550" s="0" t="s">
        <v>272</v>
      </c>
      <c r="K550" s="0" t="s">
        <v>2107</v>
      </c>
      <c r="L550" s="0" t="s">
        <v>297</v>
      </c>
      <c r="M550" s="0" t="s">
        <v>2290</v>
      </c>
      <c r="N550" s="0" t="s">
        <v>2291</v>
      </c>
      <c r="O550" s="0" t="s">
        <v>2292</v>
      </c>
      <c r="P550" s="0" t="s">
        <v>2293</v>
      </c>
      <c r="R550" s="0" t="s">
        <v>279</v>
      </c>
      <c r="S550" s="0" t="s">
        <v>294</v>
      </c>
      <c r="T550" s="0" t="s">
        <v>280</v>
      </c>
      <c r="U550" s="0" t="s">
        <v>281</v>
      </c>
    </row>
    <row r="551" customFormat="false" ht="15" hidden="false" customHeight="false" outlineLevel="0" collapsed="false">
      <c r="A551" s="0" t="n">
        <v>33</v>
      </c>
      <c r="B551" s="0" t="s">
        <v>74</v>
      </c>
      <c r="C551" s="0" t="s">
        <v>270</v>
      </c>
      <c r="D551" s="0" t="s">
        <v>2294</v>
      </c>
      <c r="E551" s="0" t="n">
        <v>2026</v>
      </c>
      <c r="H551" s="0" t="n">
        <v>4</v>
      </c>
      <c r="I551" s="0" t="n">
        <v>193</v>
      </c>
      <c r="J551" s="0" t="s">
        <v>272</v>
      </c>
      <c r="K551" s="0" t="s">
        <v>2107</v>
      </c>
      <c r="L551" s="0" t="s">
        <v>297</v>
      </c>
      <c r="M551" s="0" t="s">
        <v>2295</v>
      </c>
      <c r="N551" s="0" t="s">
        <v>2296</v>
      </c>
      <c r="O551" s="0" t="s">
        <v>2297</v>
      </c>
      <c r="P551" s="0" t="s">
        <v>2298</v>
      </c>
      <c r="R551" s="0" t="s">
        <v>279</v>
      </c>
      <c r="S551" s="0" t="s">
        <v>294</v>
      </c>
      <c r="T551" s="0" t="s">
        <v>280</v>
      </c>
      <c r="U551" s="0" t="s">
        <v>281</v>
      </c>
    </row>
    <row r="552" customFormat="false" ht="15" hidden="false" customHeight="false" outlineLevel="0" collapsed="false">
      <c r="A552" s="0" t="n">
        <v>33</v>
      </c>
      <c r="B552" s="0" t="s">
        <v>74</v>
      </c>
      <c r="C552" s="0" t="s">
        <v>270</v>
      </c>
      <c r="D552" s="0" t="s">
        <v>2299</v>
      </c>
      <c r="E552" s="0" t="n">
        <v>2026</v>
      </c>
      <c r="H552" s="0" t="n">
        <v>5</v>
      </c>
      <c r="I552" s="0" t="n">
        <v>243</v>
      </c>
      <c r="J552" s="0" t="s">
        <v>272</v>
      </c>
      <c r="K552" s="0" t="s">
        <v>2107</v>
      </c>
      <c r="L552" s="0" t="s">
        <v>297</v>
      </c>
      <c r="M552" s="0" t="s">
        <v>2300</v>
      </c>
      <c r="N552" s="0" t="s">
        <v>2301</v>
      </c>
      <c r="O552" s="0" t="s">
        <v>2302</v>
      </c>
      <c r="P552" s="0" t="s">
        <v>2303</v>
      </c>
      <c r="R552" s="0" t="s">
        <v>279</v>
      </c>
      <c r="S552" s="0" t="s">
        <v>294</v>
      </c>
      <c r="T552" s="0" t="s">
        <v>280</v>
      </c>
      <c r="U552" s="0" t="s">
        <v>281</v>
      </c>
    </row>
    <row r="553" customFormat="false" ht="15" hidden="false" customHeight="false" outlineLevel="0" collapsed="false">
      <c r="A553" s="0" t="n">
        <v>33</v>
      </c>
      <c r="B553" s="0" t="s">
        <v>74</v>
      </c>
      <c r="C553" s="0" t="s">
        <v>270</v>
      </c>
      <c r="D553" s="0" t="s">
        <v>2304</v>
      </c>
      <c r="E553" s="0" t="n">
        <v>2026</v>
      </c>
      <c r="H553" s="0" t="n">
        <v>4</v>
      </c>
      <c r="I553" s="0" t="n">
        <v>199</v>
      </c>
      <c r="J553" s="0" t="s">
        <v>272</v>
      </c>
      <c r="K553" s="0" t="s">
        <v>2107</v>
      </c>
      <c r="L553" s="0" t="s">
        <v>297</v>
      </c>
      <c r="M553" s="0" t="s">
        <v>2305</v>
      </c>
      <c r="N553" s="0" t="s">
        <v>2306</v>
      </c>
      <c r="O553" s="0" t="s">
        <v>2307</v>
      </c>
      <c r="P553" s="0" t="s">
        <v>2308</v>
      </c>
      <c r="R553" s="0" t="s">
        <v>279</v>
      </c>
      <c r="S553" s="0" t="s">
        <v>294</v>
      </c>
      <c r="T553" s="0" t="s">
        <v>280</v>
      </c>
      <c r="U553" s="0" t="s">
        <v>281</v>
      </c>
    </row>
    <row r="554" customFormat="false" ht="15" hidden="false" customHeight="false" outlineLevel="0" collapsed="false">
      <c r="A554" s="0" t="n">
        <v>33</v>
      </c>
      <c r="B554" s="0" t="s">
        <v>74</v>
      </c>
      <c r="C554" s="0" t="s">
        <v>270</v>
      </c>
      <c r="D554" s="0" t="s">
        <v>2309</v>
      </c>
      <c r="E554" s="0" t="n">
        <v>2026</v>
      </c>
      <c r="H554" s="0" t="n">
        <v>6</v>
      </c>
      <c r="I554" s="0" t="n">
        <v>591</v>
      </c>
      <c r="J554" s="0" t="s">
        <v>272</v>
      </c>
      <c r="K554" s="0" t="s">
        <v>2107</v>
      </c>
      <c r="L554" s="0" t="s">
        <v>297</v>
      </c>
      <c r="M554" s="0" t="s">
        <v>2310</v>
      </c>
      <c r="N554" s="0" t="s">
        <v>2311</v>
      </c>
      <c r="O554" s="0" t="s">
        <v>2312</v>
      </c>
      <c r="P554" s="0" t="s">
        <v>2313</v>
      </c>
      <c r="R554" s="0" t="s">
        <v>279</v>
      </c>
      <c r="S554" s="0" t="s">
        <v>294</v>
      </c>
      <c r="T554" s="0" t="s">
        <v>280</v>
      </c>
      <c r="U554" s="0" t="s">
        <v>281</v>
      </c>
    </row>
    <row r="555" customFormat="false" ht="15" hidden="false" customHeight="false" outlineLevel="0" collapsed="false">
      <c r="A555" s="0" t="n">
        <v>33</v>
      </c>
      <c r="B555" s="0" t="s">
        <v>74</v>
      </c>
      <c r="C555" s="0" t="s">
        <v>270</v>
      </c>
      <c r="D555" s="0" t="s">
        <v>2314</v>
      </c>
      <c r="E555" s="0" t="n">
        <v>2026</v>
      </c>
      <c r="H555" s="0" t="n">
        <v>4</v>
      </c>
      <c r="I555" s="0" t="n">
        <v>200</v>
      </c>
      <c r="J555" s="0" t="s">
        <v>272</v>
      </c>
      <c r="K555" s="0" t="s">
        <v>2107</v>
      </c>
      <c r="L555" s="0" t="s">
        <v>297</v>
      </c>
      <c r="M555" s="0" t="s">
        <v>2315</v>
      </c>
      <c r="N555" s="0" t="s">
        <v>2316</v>
      </c>
      <c r="O555" s="0" t="s">
        <v>2317</v>
      </c>
      <c r="P555" s="0" t="s">
        <v>2318</v>
      </c>
      <c r="R555" s="0" t="s">
        <v>279</v>
      </c>
      <c r="S555" s="0" t="s">
        <v>294</v>
      </c>
      <c r="T555" s="0" t="s">
        <v>280</v>
      </c>
      <c r="U555" s="0" t="s">
        <v>281</v>
      </c>
    </row>
    <row r="556" customFormat="false" ht="15" hidden="false" customHeight="false" outlineLevel="0" collapsed="false">
      <c r="A556" s="0" t="n">
        <v>33</v>
      </c>
      <c r="B556" s="0" t="s">
        <v>74</v>
      </c>
      <c r="C556" s="0" t="s">
        <v>270</v>
      </c>
      <c r="D556" s="0" t="s">
        <v>2319</v>
      </c>
      <c r="E556" s="0" t="n">
        <v>2026</v>
      </c>
      <c r="H556" s="0" t="n">
        <v>4</v>
      </c>
      <c r="I556" s="0" t="n">
        <v>561</v>
      </c>
      <c r="J556" s="0" t="s">
        <v>272</v>
      </c>
      <c r="K556" s="0" t="s">
        <v>2107</v>
      </c>
      <c r="L556" s="0" t="s">
        <v>297</v>
      </c>
      <c r="M556" s="0" t="s">
        <v>2320</v>
      </c>
      <c r="N556" s="0" t="s">
        <v>2321</v>
      </c>
      <c r="O556" s="0" t="s">
        <v>2322</v>
      </c>
      <c r="P556" s="0" t="s">
        <v>2323</v>
      </c>
      <c r="R556" s="0" t="s">
        <v>279</v>
      </c>
      <c r="S556" s="0" t="s">
        <v>294</v>
      </c>
      <c r="T556" s="0" t="s">
        <v>280</v>
      </c>
      <c r="U556" s="0" t="s">
        <v>281</v>
      </c>
    </row>
    <row r="557" customFormat="false" ht="15" hidden="false" customHeight="false" outlineLevel="0" collapsed="false">
      <c r="A557" s="0" t="n">
        <v>33</v>
      </c>
      <c r="B557" s="0" t="s">
        <v>74</v>
      </c>
      <c r="C557" s="0" t="s">
        <v>270</v>
      </c>
      <c r="D557" s="0" t="s">
        <v>2324</v>
      </c>
      <c r="E557" s="0" t="n">
        <v>2026</v>
      </c>
      <c r="H557" s="0" t="n">
        <v>5</v>
      </c>
      <c r="I557" s="0" t="n">
        <v>251</v>
      </c>
      <c r="J557" s="0" t="s">
        <v>272</v>
      </c>
      <c r="K557" s="0" t="s">
        <v>2107</v>
      </c>
      <c r="L557" s="0" t="s">
        <v>297</v>
      </c>
      <c r="M557" s="0" t="s">
        <v>2325</v>
      </c>
      <c r="N557" s="0" t="s">
        <v>2325</v>
      </c>
      <c r="O557" s="0" t="s">
        <v>2326</v>
      </c>
      <c r="P557" s="0" t="s">
        <v>2327</v>
      </c>
      <c r="R557" s="0" t="s">
        <v>279</v>
      </c>
      <c r="S557" s="0" t="s">
        <v>294</v>
      </c>
      <c r="T557" s="0" t="s">
        <v>280</v>
      </c>
      <c r="U557" s="0" t="s">
        <v>281</v>
      </c>
    </row>
    <row r="558" customFormat="false" ht="15" hidden="false" customHeight="false" outlineLevel="0" collapsed="false">
      <c r="A558" s="0" t="n">
        <v>33</v>
      </c>
      <c r="B558" s="0" t="s">
        <v>74</v>
      </c>
      <c r="C558" s="0" t="s">
        <v>270</v>
      </c>
      <c r="D558" s="0" t="s">
        <v>2328</v>
      </c>
      <c r="E558" s="0" t="n">
        <v>2026</v>
      </c>
      <c r="H558" s="0" t="n">
        <v>4</v>
      </c>
      <c r="I558" s="0" t="n">
        <v>193</v>
      </c>
      <c r="J558" s="0" t="s">
        <v>272</v>
      </c>
      <c r="K558" s="0" t="s">
        <v>2107</v>
      </c>
      <c r="L558" s="0" t="s">
        <v>297</v>
      </c>
      <c r="M558" s="0" t="s">
        <v>2329</v>
      </c>
      <c r="N558" s="0" t="s">
        <v>2329</v>
      </c>
      <c r="O558" s="0" t="s">
        <v>2330</v>
      </c>
      <c r="P558" s="0" t="s">
        <v>2331</v>
      </c>
      <c r="R558" s="0" t="s">
        <v>279</v>
      </c>
      <c r="S558" s="0" t="s">
        <v>294</v>
      </c>
      <c r="T558" s="0" t="s">
        <v>280</v>
      </c>
      <c r="U558" s="0" t="s">
        <v>281</v>
      </c>
    </row>
    <row r="559" customFormat="false" ht="15" hidden="false" customHeight="false" outlineLevel="0" collapsed="false">
      <c r="A559" s="0" t="n">
        <v>33</v>
      </c>
      <c r="B559" s="0" t="s">
        <v>74</v>
      </c>
      <c r="C559" s="0" t="s">
        <v>270</v>
      </c>
      <c r="D559" s="0" t="s">
        <v>2332</v>
      </c>
      <c r="E559" s="0" t="n">
        <v>2026</v>
      </c>
      <c r="H559" s="0" t="n">
        <v>4</v>
      </c>
      <c r="I559" s="0" t="n">
        <v>199</v>
      </c>
      <c r="J559" s="0" t="s">
        <v>272</v>
      </c>
      <c r="K559" s="0" t="s">
        <v>2107</v>
      </c>
      <c r="L559" s="0" t="s">
        <v>297</v>
      </c>
      <c r="M559" s="0" t="s">
        <v>2333</v>
      </c>
      <c r="N559" s="0" t="s">
        <v>2334</v>
      </c>
      <c r="O559" s="0" t="s">
        <v>2335</v>
      </c>
      <c r="P559" s="0" t="s">
        <v>2336</v>
      </c>
      <c r="R559" s="0" t="s">
        <v>279</v>
      </c>
      <c r="S559" s="0" t="s">
        <v>294</v>
      </c>
      <c r="T559" s="0" t="s">
        <v>280</v>
      </c>
      <c r="U559" s="0" t="s">
        <v>281</v>
      </c>
    </row>
    <row r="560" customFormat="false" ht="15" hidden="false" customHeight="false" outlineLevel="0" collapsed="false">
      <c r="A560" s="0" t="n">
        <v>33</v>
      </c>
      <c r="B560" s="0" t="s">
        <v>74</v>
      </c>
      <c r="C560" s="0" t="s">
        <v>270</v>
      </c>
      <c r="D560" s="0" t="s">
        <v>2337</v>
      </c>
      <c r="E560" s="0" t="n">
        <v>2026</v>
      </c>
      <c r="H560" s="0" t="n">
        <v>1</v>
      </c>
      <c r="I560" s="0" t="n">
        <v>168</v>
      </c>
      <c r="J560" s="0" t="s">
        <v>272</v>
      </c>
      <c r="K560" s="0" t="s">
        <v>2107</v>
      </c>
      <c r="L560" s="0" t="s">
        <v>297</v>
      </c>
      <c r="M560" s="0" t="s">
        <v>2338</v>
      </c>
      <c r="N560" s="0" t="s">
        <v>2338</v>
      </c>
      <c r="O560" s="0" t="s">
        <v>2339</v>
      </c>
      <c r="P560" s="0" t="s">
        <v>2340</v>
      </c>
      <c r="R560" s="0" t="s">
        <v>279</v>
      </c>
      <c r="S560" s="0" t="s">
        <v>294</v>
      </c>
      <c r="T560" s="0" t="s">
        <v>280</v>
      </c>
      <c r="U560" s="0" t="s">
        <v>281</v>
      </c>
    </row>
    <row r="561" customFormat="false" ht="15" hidden="false" customHeight="false" outlineLevel="0" collapsed="false">
      <c r="A561" s="0" t="n">
        <v>33</v>
      </c>
      <c r="B561" s="0" t="s">
        <v>74</v>
      </c>
      <c r="C561" s="0" t="s">
        <v>270</v>
      </c>
      <c r="D561" s="0" t="s">
        <v>2341</v>
      </c>
      <c r="E561" s="0" t="n">
        <v>2026</v>
      </c>
      <c r="H561" s="0" t="n">
        <v>1</v>
      </c>
      <c r="I561" s="0" t="n">
        <v>114</v>
      </c>
      <c r="J561" s="0" t="s">
        <v>272</v>
      </c>
      <c r="K561" s="0" t="s">
        <v>2107</v>
      </c>
      <c r="L561" s="0" t="s">
        <v>297</v>
      </c>
      <c r="M561" s="0" t="s">
        <v>2342</v>
      </c>
      <c r="N561" s="0" t="s">
        <v>2342</v>
      </c>
      <c r="O561" s="0" t="s">
        <v>2343</v>
      </c>
      <c r="P561" s="0" t="s">
        <v>2344</v>
      </c>
      <c r="R561" s="0" t="s">
        <v>279</v>
      </c>
      <c r="S561" s="0" t="s">
        <v>294</v>
      </c>
      <c r="T561" s="0" t="s">
        <v>280</v>
      </c>
      <c r="U561" s="0" t="s">
        <v>281</v>
      </c>
    </row>
    <row r="562" customFormat="false" ht="15" hidden="false" customHeight="false" outlineLevel="0" collapsed="false">
      <c r="A562" s="0" t="n">
        <v>33</v>
      </c>
      <c r="B562" s="0" t="s">
        <v>74</v>
      </c>
      <c r="C562" s="0" t="s">
        <v>270</v>
      </c>
      <c r="D562" s="0" t="s">
        <v>2345</v>
      </c>
      <c r="E562" s="0" t="n">
        <v>2026</v>
      </c>
      <c r="H562" s="0" t="n">
        <v>1</v>
      </c>
      <c r="I562" s="0" t="n">
        <v>27</v>
      </c>
      <c r="J562" s="0" t="s">
        <v>272</v>
      </c>
      <c r="K562" s="0" t="s">
        <v>2107</v>
      </c>
      <c r="L562" s="0" t="s">
        <v>297</v>
      </c>
      <c r="M562" s="0" t="s">
        <v>2346</v>
      </c>
      <c r="N562" s="0" t="s">
        <v>2347</v>
      </c>
      <c r="O562" s="0" t="s">
        <v>2348</v>
      </c>
      <c r="P562" s="0" t="s">
        <v>2349</v>
      </c>
      <c r="R562" s="0" t="s">
        <v>279</v>
      </c>
      <c r="S562" s="0" t="s">
        <v>294</v>
      </c>
      <c r="T562" s="0" t="s">
        <v>280</v>
      </c>
      <c r="U562" s="0" t="s">
        <v>281</v>
      </c>
    </row>
    <row r="563" customFormat="false" ht="15" hidden="false" customHeight="false" outlineLevel="0" collapsed="false">
      <c r="A563" s="0" t="n">
        <v>33</v>
      </c>
      <c r="B563" s="0" t="s">
        <v>74</v>
      </c>
      <c r="C563" s="0" t="s">
        <v>270</v>
      </c>
      <c r="D563" s="0" t="s">
        <v>2350</v>
      </c>
      <c r="E563" s="0" t="n">
        <v>2026</v>
      </c>
      <c r="H563" s="0" t="n">
        <v>1</v>
      </c>
      <c r="I563" s="0" t="n">
        <v>105</v>
      </c>
      <c r="J563" s="0" t="s">
        <v>272</v>
      </c>
      <c r="K563" s="0" t="s">
        <v>2107</v>
      </c>
      <c r="L563" s="0" t="s">
        <v>297</v>
      </c>
      <c r="M563" s="0" t="s">
        <v>2351</v>
      </c>
      <c r="N563" s="0" t="s">
        <v>2352</v>
      </c>
      <c r="O563" s="0" t="s">
        <v>2353</v>
      </c>
      <c r="P563" s="0" t="s">
        <v>2354</v>
      </c>
      <c r="R563" s="0" t="s">
        <v>279</v>
      </c>
      <c r="S563" s="0" t="s">
        <v>294</v>
      </c>
      <c r="T563" s="0" t="s">
        <v>280</v>
      </c>
      <c r="U563" s="0" t="s">
        <v>281</v>
      </c>
    </row>
    <row r="564" customFormat="false" ht="15" hidden="false" customHeight="false" outlineLevel="0" collapsed="false">
      <c r="A564" s="0" t="n">
        <v>33</v>
      </c>
      <c r="B564" s="0" t="s">
        <v>74</v>
      </c>
      <c r="C564" s="0" t="s">
        <v>270</v>
      </c>
      <c r="D564" s="0" t="s">
        <v>2355</v>
      </c>
      <c r="E564" s="0" t="n">
        <v>2026</v>
      </c>
      <c r="H564" s="0" t="n">
        <v>1</v>
      </c>
      <c r="I564" s="0" t="n">
        <v>36</v>
      </c>
      <c r="J564" s="0" t="s">
        <v>272</v>
      </c>
      <c r="K564" s="0" t="s">
        <v>2107</v>
      </c>
      <c r="L564" s="0" t="s">
        <v>297</v>
      </c>
      <c r="M564" s="0" t="s">
        <v>2356</v>
      </c>
      <c r="N564" s="0" t="s">
        <v>2356</v>
      </c>
      <c r="O564" s="0" t="s">
        <v>2357</v>
      </c>
      <c r="P564" s="0" t="s">
        <v>2358</v>
      </c>
      <c r="R564" s="0" t="s">
        <v>279</v>
      </c>
      <c r="S564" s="0" t="s">
        <v>294</v>
      </c>
      <c r="T564" s="0" t="s">
        <v>280</v>
      </c>
      <c r="U564" s="0" t="s">
        <v>281</v>
      </c>
    </row>
    <row r="565" customFormat="false" ht="15" hidden="false" customHeight="false" outlineLevel="0" collapsed="false">
      <c r="A565" s="0" t="n">
        <v>33</v>
      </c>
      <c r="B565" s="0" t="s">
        <v>74</v>
      </c>
      <c r="C565" s="0" t="s">
        <v>270</v>
      </c>
      <c r="D565" s="0" t="s">
        <v>2359</v>
      </c>
      <c r="E565" s="0" t="n">
        <v>2026</v>
      </c>
      <c r="H565" s="0" t="n">
        <v>3</v>
      </c>
      <c r="I565" s="0" t="n">
        <v>332</v>
      </c>
      <c r="J565" s="0" t="s">
        <v>272</v>
      </c>
      <c r="K565" s="0" t="s">
        <v>2360</v>
      </c>
      <c r="L565" s="0" t="s">
        <v>297</v>
      </c>
      <c r="M565" s="0" t="s">
        <v>2361</v>
      </c>
      <c r="N565" s="0" t="s">
        <v>2361</v>
      </c>
      <c r="O565" s="0" t="s">
        <v>2362</v>
      </c>
      <c r="P565" s="0" t="s">
        <v>2363</v>
      </c>
      <c r="R565" s="0" t="s">
        <v>279</v>
      </c>
      <c r="S565" s="0" t="s">
        <v>294</v>
      </c>
      <c r="T565" s="0" t="s">
        <v>318</v>
      </c>
      <c r="U565" s="0" t="s">
        <v>281</v>
      </c>
      <c r="V565" s="0" t="s">
        <v>2364</v>
      </c>
    </row>
    <row r="566" customFormat="false" ht="15" hidden="false" customHeight="false" outlineLevel="0" collapsed="false">
      <c r="A566" s="0" t="n">
        <v>167</v>
      </c>
      <c r="B566" s="0" t="s">
        <v>229</v>
      </c>
      <c r="C566" s="0" t="s">
        <v>270</v>
      </c>
      <c r="D566" s="0" t="s">
        <v>2359</v>
      </c>
      <c r="E566" s="0" t="n">
        <v>2026</v>
      </c>
      <c r="H566" s="0" t="n">
        <v>3</v>
      </c>
      <c r="I566" s="0" t="n">
        <v>332</v>
      </c>
      <c r="J566" s="0" t="s">
        <v>272</v>
      </c>
      <c r="K566" s="0" t="s">
        <v>2360</v>
      </c>
      <c r="L566" s="0" t="s">
        <v>297</v>
      </c>
      <c r="M566" s="0" t="s">
        <v>2361</v>
      </c>
      <c r="N566" s="0" t="s">
        <v>2361</v>
      </c>
      <c r="O566" s="0" t="s">
        <v>2362</v>
      </c>
      <c r="P566" s="0" t="s">
        <v>2363</v>
      </c>
      <c r="R566" s="0" t="s">
        <v>279</v>
      </c>
      <c r="S566" s="0" t="s">
        <v>294</v>
      </c>
      <c r="T566" s="0" t="s">
        <v>318</v>
      </c>
      <c r="U566" s="0" t="s">
        <v>281</v>
      </c>
      <c r="V566" s="0" t="s">
        <v>2364</v>
      </c>
    </row>
    <row r="567" customFormat="false" ht="15" hidden="false" customHeight="false" outlineLevel="0" collapsed="false">
      <c r="A567" s="0" t="n">
        <v>33</v>
      </c>
      <c r="B567" s="0" t="s">
        <v>74</v>
      </c>
      <c r="C567" s="0" t="s">
        <v>270</v>
      </c>
      <c r="D567" s="0" t="s">
        <v>2365</v>
      </c>
      <c r="E567" s="0" t="n">
        <v>2026</v>
      </c>
      <c r="H567" s="0" t="n">
        <v>2</v>
      </c>
      <c r="I567" s="0" t="n">
        <v>175</v>
      </c>
      <c r="J567" s="0" t="s">
        <v>272</v>
      </c>
      <c r="K567" s="0" t="s">
        <v>2136</v>
      </c>
      <c r="L567" s="0" t="s">
        <v>297</v>
      </c>
      <c r="M567" s="0" t="s">
        <v>2366</v>
      </c>
      <c r="N567" s="0" t="s">
        <v>2366</v>
      </c>
      <c r="O567" s="0" t="s">
        <v>2367</v>
      </c>
      <c r="P567" s="0" t="s">
        <v>2368</v>
      </c>
      <c r="R567" s="0" t="s">
        <v>279</v>
      </c>
      <c r="S567" s="0" t="s">
        <v>294</v>
      </c>
      <c r="T567" s="0" t="s">
        <v>318</v>
      </c>
      <c r="U567" s="0" t="s">
        <v>599</v>
      </c>
      <c r="V567" s="0" t="s">
        <v>2186</v>
      </c>
    </row>
    <row r="568" customFormat="false" ht="15" hidden="false" customHeight="false" outlineLevel="0" collapsed="false">
      <c r="A568" s="0" t="n">
        <v>165</v>
      </c>
      <c r="B568" s="0" t="s">
        <v>226</v>
      </c>
      <c r="C568" s="0" t="s">
        <v>270</v>
      </c>
      <c r="D568" s="0" t="s">
        <v>2365</v>
      </c>
      <c r="E568" s="0" t="n">
        <v>2026</v>
      </c>
      <c r="H568" s="0" t="n">
        <v>2</v>
      </c>
      <c r="I568" s="0" t="n">
        <v>175</v>
      </c>
      <c r="J568" s="0" t="s">
        <v>272</v>
      </c>
      <c r="K568" s="0" t="s">
        <v>2136</v>
      </c>
      <c r="L568" s="0" t="s">
        <v>297</v>
      </c>
      <c r="M568" s="0" t="s">
        <v>2366</v>
      </c>
      <c r="N568" s="0" t="s">
        <v>2366</v>
      </c>
      <c r="O568" s="0" t="s">
        <v>2367</v>
      </c>
      <c r="P568" s="0" t="s">
        <v>2368</v>
      </c>
      <c r="R568" s="0" t="s">
        <v>279</v>
      </c>
      <c r="S568" s="0" t="s">
        <v>294</v>
      </c>
      <c r="T568" s="0" t="s">
        <v>318</v>
      </c>
      <c r="U568" s="0" t="s">
        <v>599</v>
      </c>
      <c r="V568" s="0" t="s">
        <v>2186</v>
      </c>
    </row>
    <row r="569" customFormat="false" ht="15" hidden="false" customHeight="false" outlineLevel="0" collapsed="false">
      <c r="A569" s="0" t="n">
        <v>33</v>
      </c>
      <c r="B569" s="0" t="s">
        <v>74</v>
      </c>
      <c r="C569" s="0" t="s">
        <v>270</v>
      </c>
      <c r="D569" s="0" t="s">
        <v>2369</v>
      </c>
      <c r="E569" s="0" t="n">
        <v>2026</v>
      </c>
      <c r="H569" s="0" t="n">
        <v>8</v>
      </c>
      <c r="I569" s="0" t="n">
        <v>429</v>
      </c>
      <c r="J569" s="0" t="s">
        <v>272</v>
      </c>
      <c r="K569" s="0" t="s">
        <v>2136</v>
      </c>
      <c r="L569" s="0" t="s">
        <v>297</v>
      </c>
      <c r="M569" s="0" t="s">
        <v>2370</v>
      </c>
      <c r="N569" s="0" t="s">
        <v>2370</v>
      </c>
      <c r="O569" s="0" t="s">
        <v>2371</v>
      </c>
      <c r="P569" s="0" t="s">
        <v>2372</v>
      </c>
      <c r="R569" s="0" t="s">
        <v>279</v>
      </c>
      <c r="S569" s="0" t="s">
        <v>294</v>
      </c>
      <c r="T569" s="0" t="s">
        <v>318</v>
      </c>
      <c r="U569" s="0" t="s">
        <v>599</v>
      </c>
      <c r="V569" s="0" t="s">
        <v>2186</v>
      </c>
    </row>
    <row r="570" customFormat="false" ht="15" hidden="false" customHeight="false" outlineLevel="0" collapsed="false">
      <c r="A570" s="0" t="n">
        <v>165</v>
      </c>
      <c r="B570" s="0" t="s">
        <v>226</v>
      </c>
      <c r="C570" s="0" t="s">
        <v>270</v>
      </c>
      <c r="D570" s="0" t="s">
        <v>2369</v>
      </c>
      <c r="E570" s="0" t="n">
        <v>2026</v>
      </c>
      <c r="H570" s="0" t="n">
        <v>8</v>
      </c>
      <c r="I570" s="0" t="n">
        <v>429</v>
      </c>
      <c r="J570" s="0" t="s">
        <v>272</v>
      </c>
      <c r="K570" s="0" t="s">
        <v>2136</v>
      </c>
      <c r="L570" s="0" t="s">
        <v>297</v>
      </c>
      <c r="M570" s="0" t="s">
        <v>2370</v>
      </c>
      <c r="N570" s="0" t="s">
        <v>2370</v>
      </c>
      <c r="O570" s="0" t="s">
        <v>2371</v>
      </c>
      <c r="P570" s="0" t="s">
        <v>2372</v>
      </c>
      <c r="R570" s="0" t="s">
        <v>279</v>
      </c>
      <c r="S570" s="0" t="s">
        <v>294</v>
      </c>
      <c r="T570" s="0" t="s">
        <v>318</v>
      </c>
      <c r="U570" s="0" t="s">
        <v>599</v>
      </c>
      <c r="V570" s="0" t="s">
        <v>2186</v>
      </c>
    </row>
    <row r="571" customFormat="false" ht="15" hidden="false" customHeight="false" outlineLevel="0" collapsed="false">
      <c r="A571" s="0" t="n">
        <v>33</v>
      </c>
      <c r="B571" s="0" t="s">
        <v>74</v>
      </c>
      <c r="C571" s="0" t="s">
        <v>270</v>
      </c>
      <c r="D571" s="0" t="s">
        <v>2373</v>
      </c>
      <c r="E571" s="0" t="n">
        <v>2026</v>
      </c>
      <c r="H571" s="0" t="n">
        <v>3</v>
      </c>
      <c r="I571" s="0" t="n">
        <v>352</v>
      </c>
      <c r="J571" s="0" t="s">
        <v>272</v>
      </c>
      <c r="K571" s="0" t="s">
        <v>2136</v>
      </c>
      <c r="L571" s="0" t="s">
        <v>297</v>
      </c>
      <c r="M571" s="0" t="s">
        <v>2374</v>
      </c>
      <c r="N571" s="0" t="s">
        <v>2374</v>
      </c>
      <c r="O571" s="0" t="s">
        <v>2375</v>
      </c>
      <c r="P571" s="0" t="s">
        <v>2376</v>
      </c>
      <c r="R571" s="0" t="s">
        <v>279</v>
      </c>
      <c r="S571" s="0" t="s">
        <v>294</v>
      </c>
      <c r="T571" s="0" t="s">
        <v>280</v>
      </c>
      <c r="U571" s="0" t="s">
        <v>599</v>
      </c>
    </row>
    <row r="572" customFormat="false" ht="15" hidden="false" customHeight="false" outlineLevel="0" collapsed="false">
      <c r="A572" s="0" t="n">
        <v>33</v>
      </c>
      <c r="B572" s="0" t="s">
        <v>74</v>
      </c>
      <c r="C572" s="0" t="s">
        <v>270</v>
      </c>
      <c r="D572" s="0" t="s">
        <v>2377</v>
      </c>
      <c r="E572" s="0" t="n">
        <v>2026</v>
      </c>
      <c r="H572" s="0" t="n">
        <v>2</v>
      </c>
      <c r="I572" s="0" t="n">
        <v>292</v>
      </c>
      <c r="J572" s="0" t="s">
        <v>272</v>
      </c>
      <c r="K572" s="0" t="s">
        <v>2136</v>
      </c>
      <c r="L572" s="0" t="s">
        <v>297</v>
      </c>
      <c r="M572" s="0" t="s">
        <v>2378</v>
      </c>
      <c r="N572" s="0" t="s">
        <v>2378</v>
      </c>
      <c r="O572" s="0" t="s">
        <v>2379</v>
      </c>
      <c r="P572" s="0" t="s">
        <v>2380</v>
      </c>
      <c r="R572" s="0" t="s">
        <v>279</v>
      </c>
      <c r="S572" s="0" t="s">
        <v>294</v>
      </c>
      <c r="T572" s="0" t="s">
        <v>280</v>
      </c>
      <c r="U572" s="0" t="s">
        <v>599</v>
      </c>
    </row>
    <row r="573" customFormat="false" ht="15" hidden="false" customHeight="false" outlineLevel="0" collapsed="false">
      <c r="A573" s="0" t="n">
        <v>33</v>
      </c>
      <c r="B573" s="0" t="s">
        <v>74</v>
      </c>
      <c r="C573" s="0" t="s">
        <v>270</v>
      </c>
      <c r="D573" s="0" t="s">
        <v>2381</v>
      </c>
      <c r="E573" s="0" t="n">
        <v>2021</v>
      </c>
      <c r="H573" s="0" t="n">
        <v>3</v>
      </c>
      <c r="I573" s="0" t="n">
        <v>137</v>
      </c>
      <c r="J573" s="0" t="s">
        <v>272</v>
      </c>
      <c r="K573" s="0" t="s">
        <v>2107</v>
      </c>
      <c r="L573" s="0" t="s">
        <v>297</v>
      </c>
      <c r="M573" s="0" t="s">
        <v>2382</v>
      </c>
      <c r="N573" s="0" t="s">
        <v>2383</v>
      </c>
      <c r="O573" s="0" t="s">
        <v>2384</v>
      </c>
      <c r="P573" s="0" t="s">
        <v>2385</v>
      </c>
      <c r="R573" s="0" t="s">
        <v>288</v>
      </c>
      <c r="S573" s="0" t="s">
        <v>294</v>
      </c>
      <c r="T573" s="0" t="s">
        <v>280</v>
      </c>
      <c r="U573" s="0" t="s">
        <v>281</v>
      </c>
    </row>
    <row r="574" customFormat="false" ht="15" hidden="false" customHeight="false" outlineLevel="0" collapsed="false">
      <c r="A574" s="0" t="n">
        <v>33</v>
      </c>
      <c r="B574" s="0" t="s">
        <v>74</v>
      </c>
      <c r="C574" s="0" t="s">
        <v>270</v>
      </c>
      <c r="D574" s="0" t="s">
        <v>2386</v>
      </c>
      <c r="E574" s="0" t="n">
        <v>2021</v>
      </c>
      <c r="H574" s="0" t="n">
        <v>3</v>
      </c>
      <c r="I574" s="0" t="n">
        <v>134</v>
      </c>
      <c r="J574" s="0" t="s">
        <v>272</v>
      </c>
      <c r="K574" s="0" t="s">
        <v>2107</v>
      </c>
      <c r="L574" s="0" t="s">
        <v>297</v>
      </c>
      <c r="M574" s="0" t="s">
        <v>2387</v>
      </c>
      <c r="N574" s="0" t="s">
        <v>2388</v>
      </c>
      <c r="O574" s="0" t="s">
        <v>2389</v>
      </c>
      <c r="P574" s="0" t="s">
        <v>2390</v>
      </c>
      <c r="R574" s="0" t="s">
        <v>288</v>
      </c>
      <c r="S574" s="0" t="s">
        <v>294</v>
      </c>
      <c r="T574" s="0" t="s">
        <v>280</v>
      </c>
      <c r="U574" s="0" t="s">
        <v>281</v>
      </c>
    </row>
    <row r="575" customFormat="false" ht="15" hidden="false" customHeight="false" outlineLevel="0" collapsed="false">
      <c r="A575" s="0" t="n">
        <v>33</v>
      </c>
      <c r="B575" s="0" t="s">
        <v>74</v>
      </c>
      <c r="C575" s="0" t="s">
        <v>270</v>
      </c>
      <c r="D575" s="0" t="s">
        <v>2391</v>
      </c>
      <c r="E575" s="0" t="n">
        <v>2021</v>
      </c>
      <c r="H575" s="0" t="n">
        <v>3</v>
      </c>
      <c r="I575" s="0" t="n">
        <v>134</v>
      </c>
      <c r="J575" s="0" t="s">
        <v>272</v>
      </c>
      <c r="K575" s="0" t="s">
        <v>2107</v>
      </c>
      <c r="L575" s="0" t="s">
        <v>297</v>
      </c>
      <c r="M575" s="0" t="s">
        <v>2392</v>
      </c>
      <c r="N575" s="0" t="s">
        <v>2393</v>
      </c>
      <c r="O575" s="0" t="s">
        <v>2394</v>
      </c>
      <c r="P575" s="0" t="s">
        <v>2395</v>
      </c>
      <c r="R575" s="0" t="s">
        <v>288</v>
      </c>
      <c r="S575" s="0" t="s">
        <v>294</v>
      </c>
      <c r="T575" s="0" t="s">
        <v>280</v>
      </c>
      <c r="U575" s="0" t="s">
        <v>281</v>
      </c>
    </row>
    <row r="576" customFormat="false" ht="15" hidden="false" customHeight="false" outlineLevel="0" collapsed="false">
      <c r="A576" s="0" t="n">
        <v>33</v>
      </c>
      <c r="B576" s="0" t="s">
        <v>74</v>
      </c>
      <c r="C576" s="0" t="s">
        <v>270</v>
      </c>
      <c r="D576" s="0" t="s">
        <v>2396</v>
      </c>
      <c r="E576" s="0" t="n">
        <v>2021</v>
      </c>
      <c r="H576" s="0" t="n">
        <v>3</v>
      </c>
      <c r="I576" s="0" t="n">
        <v>142</v>
      </c>
      <c r="J576" s="0" t="s">
        <v>272</v>
      </c>
      <c r="K576" s="0" t="s">
        <v>2107</v>
      </c>
      <c r="L576" s="0" t="s">
        <v>297</v>
      </c>
      <c r="M576" s="0" t="s">
        <v>2397</v>
      </c>
      <c r="N576" s="0" t="s">
        <v>2398</v>
      </c>
      <c r="O576" s="0" t="s">
        <v>2399</v>
      </c>
      <c r="P576" s="0" t="s">
        <v>2400</v>
      </c>
      <c r="R576" s="0" t="s">
        <v>288</v>
      </c>
      <c r="S576" s="0" t="s">
        <v>294</v>
      </c>
      <c r="T576" s="0" t="s">
        <v>280</v>
      </c>
      <c r="U576" s="0" t="s">
        <v>281</v>
      </c>
    </row>
    <row r="577" customFormat="false" ht="15" hidden="false" customHeight="false" outlineLevel="0" collapsed="false">
      <c r="A577" s="0" t="n">
        <v>33</v>
      </c>
      <c r="B577" s="0" t="s">
        <v>74</v>
      </c>
      <c r="C577" s="0" t="s">
        <v>270</v>
      </c>
      <c r="D577" s="0" t="s">
        <v>2401</v>
      </c>
      <c r="E577" s="0" t="n">
        <v>2021</v>
      </c>
      <c r="H577" s="0" t="n">
        <v>3</v>
      </c>
      <c r="I577" s="0" t="n">
        <v>142</v>
      </c>
      <c r="J577" s="0" t="s">
        <v>272</v>
      </c>
      <c r="K577" s="0" t="s">
        <v>2107</v>
      </c>
      <c r="L577" s="0" t="s">
        <v>297</v>
      </c>
      <c r="M577" s="0" t="s">
        <v>2402</v>
      </c>
      <c r="N577" s="0" t="s">
        <v>2403</v>
      </c>
      <c r="O577" s="0" t="s">
        <v>2404</v>
      </c>
      <c r="P577" s="0" t="s">
        <v>2405</v>
      </c>
      <c r="R577" s="0" t="s">
        <v>288</v>
      </c>
      <c r="S577" s="0" t="s">
        <v>294</v>
      </c>
      <c r="T577" s="0" t="s">
        <v>280</v>
      </c>
      <c r="U577" s="0" t="s">
        <v>281</v>
      </c>
    </row>
    <row r="578" customFormat="false" ht="15" hidden="false" customHeight="false" outlineLevel="0" collapsed="false">
      <c r="A578" s="0" t="n">
        <v>33</v>
      </c>
      <c r="B578" s="0" t="s">
        <v>74</v>
      </c>
      <c r="C578" s="0" t="s">
        <v>270</v>
      </c>
      <c r="D578" s="0" t="s">
        <v>2406</v>
      </c>
      <c r="E578" s="0" t="n">
        <v>2021</v>
      </c>
      <c r="H578" s="0" t="n">
        <v>3</v>
      </c>
      <c r="I578" s="0" t="n">
        <v>134</v>
      </c>
      <c r="J578" s="0" t="s">
        <v>272</v>
      </c>
      <c r="K578" s="0" t="s">
        <v>2107</v>
      </c>
      <c r="L578" s="0" t="s">
        <v>297</v>
      </c>
      <c r="M578" s="0" t="s">
        <v>2407</v>
      </c>
      <c r="N578" s="0" t="s">
        <v>2408</v>
      </c>
      <c r="O578" s="0" t="s">
        <v>2409</v>
      </c>
      <c r="P578" s="0" t="s">
        <v>2410</v>
      </c>
      <c r="R578" s="0" t="s">
        <v>288</v>
      </c>
      <c r="S578" s="0" t="s">
        <v>294</v>
      </c>
      <c r="T578" s="0" t="s">
        <v>280</v>
      </c>
      <c r="U578" s="0" t="s">
        <v>281</v>
      </c>
    </row>
    <row r="579" customFormat="false" ht="15" hidden="false" customHeight="false" outlineLevel="0" collapsed="false">
      <c r="A579" s="0" t="n">
        <v>33</v>
      </c>
      <c r="B579" s="0" t="s">
        <v>74</v>
      </c>
      <c r="C579" s="0" t="s">
        <v>270</v>
      </c>
      <c r="D579" s="0" t="s">
        <v>2411</v>
      </c>
      <c r="E579" s="0" t="n">
        <v>2021</v>
      </c>
      <c r="H579" s="0" t="n">
        <v>3</v>
      </c>
      <c r="I579" s="0" t="n">
        <v>134</v>
      </c>
      <c r="J579" s="0" t="s">
        <v>272</v>
      </c>
      <c r="K579" s="0" t="s">
        <v>2107</v>
      </c>
      <c r="L579" s="0" t="s">
        <v>297</v>
      </c>
      <c r="M579" s="0" t="s">
        <v>2412</v>
      </c>
      <c r="N579" s="0" t="s">
        <v>2413</v>
      </c>
      <c r="O579" s="0" t="s">
        <v>2414</v>
      </c>
      <c r="P579" s="0" t="s">
        <v>2415</v>
      </c>
      <c r="R579" s="0" t="s">
        <v>288</v>
      </c>
      <c r="S579" s="0" t="s">
        <v>294</v>
      </c>
      <c r="T579" s="0" t="s">
        <v>280</v>
      </c>
      <c r="U579" s="0" t="s">
        <v>281</v>
      </c>
    </row>
    <row r="580" customFormat="false" ht="15" hidden="false" customHeight="false" outlineLevel="0" collapsed="false">
      <c r="A580" s="0" t="n">
        <v>33</v>
      </c>
      <c r="B580" s="0" t="s">
        <v>74</v>
      </c>
      <c r="C580" s="0" t="s">
        <v>270</v>
      </c>
      <c r="D580" s="0" t="s">
        <v>2416</v>
      </c>
      <c r="E580" s="0" t="n">
        <v>2021</v>
      </c>
      <c r="H580" s="0" t="n">
        <v>3</v>
      </c>
      <c r="I580" s="0" t="n">
        <v>133</v>
      </c>
      <c r="J580" s="0" t="s">
        <v>272</v>
      </c>
      <c r="K580" s="0" t="s">
        <v>2107</v>
      </c>
      <c r="L580" s="0" t="s">
        <v>297</v>
      </c>
      <c r="M580" s="0" t="s">
        <v>2417</v>
      </c>
      <c r="N580" s="0" t="s">
        <v>2417</v>
      </c>
      <c r="O580" s="0" t="s">
        <v>2418</v>
      </c>
      <c r="P580" s="0" t="s">
        <v>2419</v>
      </c>
      <c r="R580" s="0" t="s">
        <v>288</v>
      </c>
      <c r="S580" s="0" t="s">
        <v>294</v>
      </c>
      <c r="T580" s="0" t="s">
        <v>280</v>
      </c>
      <c r="U580" s="0" t="s">
        <v>281</v>
      </c>
    </row>
    <row r="581" customFormat="false" ht="15" hidden="false" customHeight="false" outlineLevel="0" collapsed="false">
      <c r="A581" s="0" t="n">
        <v>33</v>
      </c>
      <c r="B581" s="0" t="s">
        <v>74</v>
      </c>
      <c r="C581" s="0" t="s">
        <v>270</v>
      </c>
      <c r="D581" s="0" t="s">
        <v>2420</v>
      </c>
      <c r="E581" s="0" t="n">
        <v>2021</v>
      </c>
      <c r="H581" s="0" t="n">
        <v>3</v>
      </c>
      <c r="I581" s="0" t="n">
        <v>133</v>
      </c>
      <c r="J581" s="0" t="s">
        <v>272</v>
      </c>
      <c r="K581" s="0" t="s">
        <v>2107</v>
      </c>
      <c r="L581" s="0" t="s">
        <v>297</v>
      </c>
      <c r="M581" s="0" t="s">
        <v>2421</v>
      </c>
      <c r="N581" s="0" t="s">
        <v>2421</v>
      </c>
      <c r="O581" s="0" t="s">
        <v>2422</v>
      </c>
      <c r="P581" s="0" t="s">
        <v>2423</v>
      </c>
      <c r="R581" s="0" t="s">
        <v>288</v>
      </c>
      <c r="S581" s="0" t="s">
        <v>294</v>
      </c>
      <c r="T581" s="0" t="s">
        <v>280</v>
      </c>
      <c r="U581" s="0" t="s">
        <v>281</v>
      </c>
    </row>
    <row r="582" customFormat="false" ht="15" hidden="false" customHeight="false" outlineLevel="0" collapsed="false">
      <c r="A582" s="0" t="n">
        <v>33</v>
      </c>
      <c r="B582" s="0" t="s">
        <v>74</v>
      </c>
      <c r="C582" s="0" t="s">
        <v>270</v>
      </c>
      <c r="D582" s="0" t="s">
        <v>2424</v>
      </c>
      <c r="E582" s="0" t="n">
        <v>2021</v>
      </c>
      <c r="H582" s="0" t="n">
        <v>3</v>
      </c>
      <c r="I582" s="0" t="n">
        <v>142</v>
      </c>
      <c r="J582" s="0" t="s">
        <v>272</v>
      </c>
      <c r="K582" s="0" t="s">
        <v>2107</v>
      </c>
      <c r="L582" s="0" t="s">
        <v>297</v>
      </c>
      <c r="M582" s="0" t="s">
        <v>2425</v>
      </c>
      <c r="N582" s="0" t="s">
        <v>2425</v>
      </c>
      <c r="O582" s="0" t="s">
        <v>2426</v>
      </c>
      <c r="P582" s="0" t="s">
        <v>2427</v>
      </c>
      <c r="R582" s="0" t="s">
        <v>288</v>
      </c>
      <c r="S582" s="0" t="s">
        <v>294</v>
      </c>
      <c r="T582" s="0" t="s">
        <v>280</v>
      </c>
      <c r="U582" s="0" t="s">
        <v>281</v>
      </c>
    </row>
    <row r="583" customFormat="false" ht="15" hidden="false" customHeight="false" outlineLevel="0" collapsed="false">
      <c r="A583" s="0" t="n">
        <v>33</v>
      </c>
      <c r="B583" s="0" t="s">
        <v>74</v>
      </c>
      <c r="C583" s="0" t="s">
        <v>270</v>
      </c>
      <c r="D583" s="0" t="s">
        <v>2428</v>
      </c>
      <c r="E583" s="0" t="n">
        <v>2021</v>
      </c>
      <c r="H583" s="0" t="n">
        <v>3</v>
      </c>
      <c r="I583" s="0" t="n">
        <v>142</v>
      </c>
      <c r="J583" s="0" t="s">
        <v>272</v>
      </c>
      <c r="K583" s="0" t="s">
        <v>2107</v>
      </c>
      <c r="L583" s="0" t="s">
        <v>297</v>
      </c>
      <c r="M583" s="0" t="s">
        <v>2429</v>
      </c>
      <c r="N583" s="0" t="s">
        <v>2429</v>
      </c>
      <c r="O583" s="0" t="s">
        <v>2430</v>
      </c>
      <c r="P583" s="0" t="s">
        <v>2431</v>
      </c>
      <c r="R583" s="0" t="s">
        <v>288</v>
      </c>
      <c r="S583" s="0" t="s">
        <v>294</v>
      </c>
      <c r="T583" s="0" t="s">
        <v>280</v>
      </c>
      <c r="U583" s="0" t="s">
        <v>281</v>
      </c>
    </row>
    <row r="584" customFormat="false" ht="15" hidden="false" customHeight="false" outlineLevel="0" collapsed="false">
      <c r="A584" s="0" t="n">
        <v>33</v>
      </c>
      <c r="B584" s="0" t="s">
        <v>74</v>
      </c>
      <c r="C584" s="0" t="s">
        <v>328</v>
      </c>
      <c r="D584" s="0" t="s">
        <v>2432</v>
      </c>
      <c r="E584" s="0" t="n">
        <v>2026</v>
      </c>
      <c r="H584" s="0" t="n">
        <v>2</v>
      </c>
      <c r="I584" s="0" t="n">
        <v>2580</v>
      </c>
      <c r="J584" s="0" t="s">
        <v>272</v>
      </c>
      <c r="K584" s="0" t="s">
        <v>2107</v>
      </c>
      <c r="L584" s="0" t="s">
        <v>297</v>
      </c>
      <c r="M584" s="0" t="s">
        <v>2433</v>
      </c>
      <c r="N584" s="0" t="s">
        <v>2433</v>
      </c>
      <c r="O584" s="0" t="s">
        <v>2434</v>
      </c>
      <c r="P584" s="0" t="s">
        <v>2435</v>
      </c>
      <c r="R584" s="0" t="s">
        <v>279</v>
      </c>
      <c r="S584" s="0" t="s">
        <v>272</v>
      </c>
      <c r="T584" s="0" t="s">
        <v>280</v>
      </c>
      <c r="U584" s="0" t="s">
        <v>281</v>
      </c>
    </row>
    <row r="585" customFormat="false" ht="15" hidden="false" customHeight="false" outlineLevel="0" collapsed="false">
      <c r="A585" s="0" t="n">
        <v>33</v>
      </c>
      <c r="B585" s="0" t="s">
        <v>74</v>
      </c>
      <c r="C585" s="0" t="s">
        <v>328</v>
      </c>
      <c r="D585" s="0" t="s">
        <v>2436</v>
      </c>
      <c r="E585" s="0" t="n">
        <v>2026</v>
      </c>
      <c r="H585" s="0" t="n">
        <v>2</v>
      </c>
      <c r="I585" s="0" t="n">
        <v>479</v>
      </c>
      <c r="J585" s="0" t="s">
        <v>272</v>
      </c>
      <c r="K585" s="0" t="s">
        <v>2107</v>
      </c>
      <c r="L585" s="0" t="s">
        <v>297</v>
      </c>
      <c r="M585" s="0" t="s">
        <v>2437</v>
      </c>
      <c r="N585" s="0" t="s">
        <v>2437</v>
      </c>
      <c r="O585" s="0" t="s">
        <v>2438</v>
      </c>
      <c r="P585" s="0" t="s">
        <v>2439</v>
      </c>
      <c r="R585" s="0" t="s">
        <v>279</v>
      </c>
      <c r="S585" s="0" t="s">
        <v>294</v>
      </c>
      <c r="T585" s="0" t="s">
        <v>280</v>
      </c>
      <c r="U585" s="0" t="s">
        <v>281</v>
      </c>
    </row>
    <row r="586" customFormat="false" ht="15" hidden="false" customHeight="false" outlineLevel="0" collapsed="false">
      <c r="A586" s="0" t="n">
        <v>33</v>
      </c>
      <c r="B586" s="0" t="s">
        <v>74</v>
      </c>
      <c r="C586" s="0" t="s">
        <v>328</v>
      </c>
      <c r="D586" s="0" t="s">
        <v>2440</v>
      </c>
      <c r="E586" s="0" t="n">
        <v>2026</v>
      </c>
      <c r="H586" s="0" t="n">
        <v>2</v>
      </c>
      <c r="I586" s="0" t="n">
        <v>2580</v>
      </c>
      <c r="J586" s="0" t="s">
        <v>272</v>
      </c>
      <c r="K586" s="0" t="s">
        <v>2107</v>
      </c>
      <c r="L586" s="0" t="s">
        <v>297</v>
      </c>
      <c r="M586" s="0" t="s">
        <v>2441</v>
      </c>
      <c r="N586" s="0" t="s">
        <v>2441</v>
      </c>
      <c r="O586" s="0" t="s">
        <v>2442</v>
      </c>
      <c r="P586" s="0" t="s">
        <v>2443</v>
      </c>
      <c r="R586" s="0" t="s">
        <v>279</v>
      </c>
      <c r="S586" s="0" t="s">
        <v>294</v>
      </c>
      <c r="T586" s="0" t="s">
        <v>280</v>
      </c>
      <c r="U586" s="0" t="s">
        <v>281</v>
      </c>
    </row>
    <row r="587" customFormat="false" ht="15" hidden="false" customHeight="false" outlineLevel="0" collapsed="false">
      <c r="A587" s="0" t="n">
        <v>33</v>
      </c>
      <c r="B587" s="0" t="s">
        <v>74</v>
      </c>
      <c r="C587" s="0" t="s">
        <v>328</v>
      </c>
      <c r="D587" s="0" t="s">
        <v>2444</v>
      </c>
      <c r="E587" s="0" t="n">
        <v>2026</v>
      </c>
      <c r="H587" s="0" t="n">
        <v>2</v>
      </c>
      <c r="I587" s="0" t="n">
        <v>4180</v>
      </c>
      <c r="J587" s="0" t="s">
        <v>272</v>
      </c>
      <c r="K587" s="0" t="s">
        <v>2107</v>
      </c>
      <c r="L587" s="0" t="s">
        <v>297</v>
      </c>
      <c r="M587" s="0" t="s">
        <v>2445</v>
      </c>
      <c r="N587" s="0" t="s">
        <v>2445</v>
      </c>
      <c r="O587" s="0" t="s">
        <v>2446</v>
      </c>
      <c r="P587" s="0" t="s">
        <v>2447</v>
      </c>
      <c r="R587" s="0" t="s">
        <v>279</v>
      </c>
      <c r="S587" s="0" t="s">
        <v>294</v>
      </c>
      <c r="T587" s="0" t="s">
        <v>280</v>
      </c>
      <c r="U587" s="0" t="s">
        <v>281</v>
      </c>
    </row>
    <row r="588" customFormat="false" ht="15" hidden="false" customHeight="false" outlineLevel="0" collapsed="false">
      <c r="A588" s="0" t="n">
        <v>33</v>
      </c>
      <c r="B588" s="0" t="s">
        <v>74</v>
      </c>
      <c r="C588" s="0" t="s">
        <v>328</v>
      </c>
      <c r="D588" s="0" t="s">
        <v>2448</v>
      </c>
      <c r="E588" s="0" t="n">
        <v>2026</v>
      </c>
      <c r="H588" s="0" t="n">
        <v>2</v>
      </c>
      <c r="I588" s="0" t="n">
        <v>9748</v>
      </c>
      <c r="J588" s="0" t="s">
        <v>272</v>
      </c>
      <c r="K588" s="0" t="s">
        <v>2107</v>
      </c>
      <c r="L588" s="0" t="s">
        <v>297</v>
      </c>
      <c r="M588" s="0" t="s">
        <v>2449</v>
      </c>
      <c r="N588" s="0" t="s">
        <v>2450</v>
      </c>
      <c r="O588" s="0" t="s">
        <v>2451</v>
      </c>
      <c r="P588" s="0" t="s">
        <v>2452</v>
      </c>
      <c r="R588" s="0" t="s">
        <v>279</v>
      </c>
      <c r="S588" s="0" t="s">
        <v>294</v>
      </c>
      <c r="T588" s="0" t="s">
        <v>280</v>
      </c>
      <c r="U588" s="0" t="s">
        <v>281</v>
      </c>
    </row>
    <row r="589" customFormat="false" ht="15" hidden="false" customHeight="false" outlineLevel="0" collapsed="false">
      <c r="A589" s="0" t="n">
        <v>33</v>
      </c>
      <c r="B589" s="0" t="s">
        <v>74</v>
      </c>
      <c r="C589" s="0" t="s">
        <v>328</v>
      </c>
      <c r="D589" s="0" t="s">
        <v>2453</v>
      </c>
      <c r="E589" s="0" t="n">
        <v>2026</v>
      </c>
      <c r="H589" s="0" t="n">
        <v>2</v>
      </c>
      <c r="I589" s="0" t="n">
        <v>9748</v>
      </c>
      <c r="J589" s="0" t="s">
        <v>272</v>
      </c>
      <c r="K589" s="0" t="s">
        <v>2107</v>
      </c>
      <c r="L589" s="0" t="s">
        <v>297</v>
      </c>
      <c r="M589" s="0" t="s">
        <v>2454</v>
      </c>
      <c r="N589" s="0" t="s">
        <v>2455</v>
      </c>
      <c r="O589" s="0" t="s">
        <v>2456</v>
      </c>
      <c r="P589" s="0" t="s">
        <v>2457</v>
      </c>
      <c r="R589" s="0" t="s">
        <v>279</v>
      </c>
      <c r="S589" s="0" t="s">
        <v>294</v>
      </c>
      <c r="T589" s="0" t="s">
        <v>280</v>
      </c>
      <c r="U589" s="0" t="s">
        <v>281</v>
      </c>
    </row>
    <row r="590" customFormat="false" ht="15" hidden="false" customHeight="false" outlineLevel="0" collapsed="false">
      <c r="A590" s="0" t="n">
        <v>33</v>
      </c>
      <c r="B590" s="0" t="s">
        <v>74</v>
      </c>
      <c r="C590" s="0" t="s">
        <v>328</v>
      </c>
      <c r="D590" s="0" t="s">
        <v>2458</v>
      </c>
      <c r="E590" s="0" t="n">
        <v>2026</v>
      </c>
      <c r="H590" s="0" t="n">
        <v>1</v>
      </c>
      <c r="I590" s="0" t="n">
        <v>4824</v>
      </c>
      <c r="J590" s="0" t="s">
        <v>272</v>
      </c>
      <c r="K590" s="0" t="s">
        <v>2107</v>
      </c>
      <c r="L590" s="0" t="s">
        <v>297</v>
      </c>
      <c r="M590" s="0" t="s">
        <v>2459</v>
      </c>
      <c r="N590" s="0" t="s">
        <v>2460</v>
      </c>
      <c r="O590" s="0" t="s">
        <v>2461</v>
      </c>
      <c r="P590" s="0" t="s">
        <v>2462</v>
      </c>
      <c r="R590" s="0" t="s">
        <v>279</v>
      </c>
      <c r="S590" s="0" t="s">
        <v>294</v>
      </c>
      <c r="T590" s="0" t="s">
        <v>280</v>
      </c>
      <c r="U590" s="0" t="s">
        <v>281</v>
      </c>
    </row>
    <row r="591" customFormat="false" ht="15" hidden="false" customHeight="false" outlineLevel="0" collapsed="false">
      <c r="A591" s="0" t="n">
        <v>33</v>
      </c>
      <c r="B591" s="0" t="s">
        <v>74</v>
      </c>
      <c r="C591" s="0" t="s">
        <v>328</v>
      </c>
      <c r="D591" s="0" t="s">
        <v>2463</v>
      </c>
      <c r="E591" s="0" t="n">
        <v>2026</v>
      </c>
      <c r="H591" s="0" t="n">
        <v>1</v>
      </c>
      <c r="I591" s="0" t="n">
        <v>3563</v>
      </c>
      <c r="J591" s="0" t="s">
        <v>272</v>
      </c>
      <c r="K591" s="0" t="s">
        <v>2107</v>
      </c>
      <c r="L591" s="0" t="s">
        <v>297</v>
      </c>
      <c r="M591" s="0" t="s">
        <v>2464</v>
      </c>
      <c r="N591" s="0" t="s">
        <v>2465</v>
      </c>
      <c r="O591" s="0" t="s">
        <v>2466</v>
      </c>
      <c r="P591" s="0" t="s">
        <v>2467</v>
      </c>
      <c r="R591" s="0" t="s">
        <v>279</v>
      </c>
      <c r="S591" s="0" t="s">
        <v>294</v>
      </c>
      <c r="T591" s="0" t="s">
        <v>280</v>
      </c>
      <c r="U591" s="0" t="s">
        <v>281</v>
      </c>
    </row>
    <row r="592" customFormat="false" ht="15" hidden="false" customHeight="false" outlineLevel="0" collapsed="false">
      <c r="A592" s="0" t="n">
        <v>33</v>
      </c>
      <c r="B592" s="0" t="s">
        <v>74</v>
      </c>
      <c r="C592" s="0" t="s">
        <v>328</v>
      </c>
      <c r="D592" s="0" t="s">
        <v>2468</v>
      </c>
      <c r="E592" s="0" t="n">
        <v>2026</v>
      </c>
      <c r="H592" s="0" t="n">
        <v>2</v>
      </c>
      <c r="I592" s="0" t="n">
        <v>83</v>
      </c>
      <c r="J592" s="0" t="s">
        <v>272</v>
      </c>
      <c r="K592" s="0" t="s">
        <v>2107</v>
      </c>
      <c r="L592" s="0" t="s">
        <v>297</v>
      </c>
      <c r="M592" s="0" t="s">
        <v>2469</v>
      </c>
      <c r="N592" s="0" t="s">
        <v>2469</v>
      </c>
      <c r="O592" s="0" t="s">
        <v>2470</v>
      </c>
      <c r="P592" s="0" t="s">
        <v>2471</v>
      </c>
      <c r="R592" s="0" t="s">
        <v>279</v>
      </c>
      <c r="S592" s="0" t="s">
        <v>294</v>
      </c>
      <c r="T592" s="0" t="s">
        <v>280</v>
      </c>
      <c r="U592" s="0" t="s">
        <v>281</v>
      </c>
    </row>
    <row r="593" customFormat="false" ht="15" hidden="false" customHeight="false" outlineLevel="0" collapsed="false">
      <c r="A593" s="0" t="n">
        <v>33</v>
      </c>
      <c r="B593" s="0" t="s">
        <v>74</v>
      </c>
      <c r="C593" s="0" t="s">
        <v>328</v>
      </c>
      <c r="D593" s="0" t="s">
        <v>2472</v>
      </c>
      <c r="E593" s="0" t="n">
        <v>2026</v>
      </c>
      <c r="H593" s="0" t="n">
        <v>2</v>
      </c>
      <c r="I593" s="0" t="n">
        <v>79</v>
      </c>
      <c r="J593" s="0" t="s">
        <v>272</v>
      </c>
      <c r="K593" s="0" t="s">
        <v>2181</v>
      </c>
      <c r="L593" s="0" t="s">
        <v>297</v>
      </c>
      <c r="M593" s="0" t="s">
        <v>2473</v>
      </c>
      <c r="N593" s="0" t="s">
        <v>2474</v>
      </c>
      <c r="O593" s="0" t="s">
        <v>2475</v>
      </c>
      <c r="P593" s="0" t="s">
        <v>2476</v>
      </c>
      <c r="R593" s="0" t="s">
        <v>279</v>
      </c>
      <c r="S593" s="0" t="s">
        <v>294</v>
      </c>
      <c r="T593" s="0" t="s">
        <v>318</v>
      </c>
      <c r="U593" s="0" t="s">
        <v>281</v>
      </c>
      <c r="V593" s="0" t="s">
        <v>2186</v>
      </c>
    </row>
    <row r="594" customFormat="false" ht="15" hidden="false" customHeight="false" outlineLevel="0" collapsed="false">
      <c r="A594" s="0" t="n">
        <v>165</v>
      </c>
      <c r="B594" s="0" t="s">
        <v>226</v>
      </c>
      <c r="C594" s="0" t="s">
        <v>328</v>
      </c>
      <c r="D594" s="0" t="s">
        <v>2472</v>
      </c>
      <c r="E594" s="0" t="n">
        <v>2026</v>
      </c>
      <c r="H594" s="0" t="n">
        <v>2</v>
      </c>
      <c r="I594" s="0" t="n">
        <v>79</v>
      </c>
      <c r="J594" s="0" t="s">
        <v>272</v>
      </c>
      <c r="K594" s="0" t="s">
        <v>2181</v>
      </c>
      <c r="L594" s="0" t="s">
        <v>297</v>
      </c>
      <c r="M594" s="0" t="s">
        <v>2473</v>
      </c>
      <c r="N594" s="0" t="s">
        <v>2474</v>
      </c>
      <c r="O594" s="0" t="s">
        <v>2475</v>
      </c>
      <c r="P594" s="0" t="s">
        <v>2476</v>
      </c>
      <c r="R594" s="0" t="s">
        <v>279</v>
      </c>
      <c r="S594" s="0" t="s">
        <v>294</v>
      </c>
      <c r="T594" s="0" t="s">
        <v>318</v>
      </c>
      <c r="U594" s="0" t="s">
        <v>281</v>
      </c>
      <c r="V594" s="0" t="s">
        <v>2186</v>
      </c>
    </row>
    <row r="595" customFormat="false" ht="15" hidden="false" customHeight="false" outlineLevel="0" collapsed="false">
      <c r="A595" s="0" t="n">
        <v>33</v>
      </c>
      <c r="B595" s="0" t="s">
        <v>74</v>
      </c>
      <c r="C595" s="0" t="s">
        <v>339</v>
      </c>
      <c r="D595" s="0" t="s">
        <v>2477</v>
      </c>
      <c r="E595" s="0" t="n">
        <v>2026</v>
      </c>
      <c r="H595" s="0" t="n">
        <v>1</v>
      </c>
      <c r="I595" s="0" t="n">
        <v>2255</v>
      </c>
      <c r="J595" s="0" t="s">
        <v>272</v>
      </c>
      <c r="K595" s="0" t="s">
        <v>2107</v>
      </c>
      <c r="L595" s="0" t="s">
        <v>297</v>
      </c>
      <c r="M595" s="0" t="s">
        <v>2478</v>
      </c>
      <c r="N595" s="0" t="s">
        <v>2478</v>
      </c>
      <c r="O595" s="0" t="s">
        <v>2479</v>
      </c>
      <c r="P595" s="0" t="s">
        <v>2480</v>
      </c>
      <c r="R595" s="0" t="s">
        <v>279</v>
      </c>
      <c r="S595" s="0" t="s">
        <v>272</v>
      </c>
      <c r="T595" s="0" t="s">
        <v>280</v>
      </c>
      <c r="U595" s="0" t="s">
        <v>281</v>
      </c>
    </row>
    <row r="596" customFormat="false" ht="15" hidden="false" customHeight="false" outlineLevel="0" collapsed="false">
      <c r="A596" s="0" t="n">
        <v>33</v>
      </c>
      <c r="B596" s="0" t="s">
        <v>74</v>
      </c>
      <c r="C596" s="0" t="s">
        <v>339</v>
      </c>
      <c r="D596" s="0" t="s">
        <v>2481</v>
      </c>
      <c r="E596" s="0" t="n">
        <v>2026</v>
      </c>
      <c r="H596" s="0" t="n">
        <v>1</v>
      </c>
      <c r="I596" s="0" t="n">
        <v>334</v>
      </c>
      <c r="J596" s="0" t="s">
        <v>272</v>
      </c>
      <c r="K596" s="0" t="s">
        <v>2136</v>
      </c>
      <c r="L596" s="0" t="s">
        <v>297</v>
      </c>
      <c r="M596" s="0" t="s">
        <v>2482</v>
      </c>
      <c r="N596" s="0" t="s">
        <v>2482</v>
      </c>
      <c r="O596" s="0" t="s">
        <v>2483</v>
      </c>
      <c r="P596" s="0" t="s">
        <v>2484</v>
      </c>
      <c r="R596" s="0" t="s">
        <v>279</v>
      </c>
      <c r="S596" s="0" t="s">
        <v>294</v>
      </c>
      <c r="T596" s="0" t="s">
        <v>280</v>
      </c>
      <c r="U596" s="0" t="s">
        <v>599</v>
      </c>
    </row>
    <row r="597" customFormat="false" ht="15" hidden="false" customHeight="false" outlineLevel="0" collapsed="false">
      <c r="A597" s="0" t="n">
        <v>33</v>
      </c>
      <c r="B597" s="0" t="s">
        <v>74</v>
      </c>
      <c r="C597" s="0" t="s">
        <v>868</v>
      </c>
      <c r="D597" s="0" t="s">
        <v>2485</v>
      </c>
      <c r="E597" s="0" t="n">
        <v>2026</v>
      </c>
      <c r="H597" s="0" t="n">
        <v>9</v>
      </c>
      <c r="I597" s="0" t="n">
        <v>4167</v>
      </c>
      <c r="J597" s="0" t="s">
        <v>272</v>
      </c>
      <c r="K597" s="0" t="s">
        <v>2107</v>
      </c>
      <c r="L597" s="0" t="s">
        <v>297</v>
      </c>
      <c r="M597" s="0" t="s">
        <v>2486</v>
      </c>
      <c r="N597" s="0" t="s">
        <v>2487</v>
      </c>
      <c r="O597" s="0" t="s">
        <v>2488</v>
      </c>
      <c r="P597" s="0" t="s">
        <v>2489</v>
      </c>
      <c r="R597" s="0" t="s">
        <v>279</v>
      </c>
      <c r="S597" s="0" t="s">
        <v>272</v>
      </c>
      <c r="T597" s="0" t="s">
        <v>280</v>
      </c>
      <c r="U597" s="0" t="s">
        <v>281</v>
      </c>
    </row>
    <row r="598" customFormat="false" ht="15" hidden="false" customHeight="false" outlineLevel="0" collapsed="false">
      <c r="A598" s="0" t="n">
        <v>33</v>
      </c>
      <c r="B598" s="0" t="s">
        <v>74</v>
      </c>
      <c r="C598" s="0" t="s">
        <v>868</v>
      </c>
      <c r="D598" s="0" t="s">
        <v>2490</v>
      </c>
      <c r="E598" s="0" t="n">
        <v>2026</v>
      </c>
      <c r="H598" s="0" t="n">
        <v>2</v>
      </c>
      <c r="I598" s="0" t="n">
        <v>1021</v>
      </c>
      <c r="J598" s="0" t="s">
        <v>272</v>
      </c>
      <c r="K598" s="0" t="s">
        <v>2136</v>
      </c>
      <c r="L598" s="0" t="s">
        <v>297</v>
      </c>
      <c r="M598" s="0" t="s">
        <v>2491</v>
      </c>
      <c r="N598" s="0" t="s">
        <v>2491</v>
      </c>
      <c r="O598" s="0" t="s">
        <v>2492</v>
      </c>
      <c r="P598" s="0" t="s">
        <v>2493</v>
      </c>
      <c r="R598" s="0" t="s">
        <v>279</v>
      </c>
      <c r="S598" s="0" t="s">
        <v>294</v>
      </c>
      <c r="T598" s="0" t="s">
        <v>318</v>
      </c>
      <c r="U598" s="0" t="s">
        <v>599</v>
      </c>
      <c r="V598" s="0" t="s">
        <v>2186</v>
      </c>
    </row>
    <row r="599" customFormat="false" ht="15" hidden="false" customHeight="false" outlineLevel="0" collapsed="false">
      <c r="A599" s="0" t="n">
        <v>165</v>
      </c>
      <c r="B599" s="0" t="s">
        <v>226</v>
      </c>
      <c r="C599" s="0" t="s">
        <v>868</v>
      </c>
      <c r="D599" s="0" t="s">
        <v>2490</v>
      </c>
      <c r="E599" s="0" t="n">
        <v>2026</v>
      </c>
      <c r="H599" s="0" t="n">
        <v>2</v>
      </c>
      <c r="I599" s="0" t="n">
        <v>1021</v>
      </c>
      <c r="J599" s="0" t="s">
        <v>272</v>
      </c>
      <c r="K599" s="0" t="s">
        <v>2136</v>
      </c>
      <c r="L599" s="0" t="s">
        <v>297</v>
      </c>
      <c r="M599" s="0" t="s">
        <v>2491</v>
      </c>
      <c r="N599" s="0" t="s">
        <v>2491</v>
      </c>
      <c r="O599" s="0" t="s">
        <v>2492</v>
      </c>
      <c r="P599" s="0" t="s">
        <v>2493</v>
      </c>
      <c r="R599" s="0" t="s">
        <v>279</v>
      </c>
      <c r="S599" s="0" t="s">
        <v>294</v>
      </c>
      <c r="T599" s="0" t="s">
        <v>318</v>
      </c>
      <c r="U599" s="0" t="s">
        <v>599</v>
      </c>
      <c r="V599" s="0" t="s">
        <v>2186</v>
      </c>
    </row>
    <row r="600" customFormat="false" ht="15" hidden="false" customHeight="false" outlineLevel="0" collapsed="false">
      <c r="A600" s="0" t="n">
        <v>33</v>
      </c>
      <c r="B600" s="0" t="s">
        <v>74</v>
      </c>
      <c r="C600" s="0" t="s">
        <v>868</v>
      </c>
      <c r="D600" s="0" t="s">
        <v>2494</v>
      </c>
      <c r="E600" s="0" t="n">
        <v>2026</v>
      </c>
      <c r="H600" s="0" t="n">
        <v>9</v>
      </c>
      <c r="I600" s="0" t="n">
        <v>4146</v>
      </c>
      <c r="J600" s="0" t="s">
        <v>272</v>
      </c>
      <c r="K600" s="0" t="s">
        <v>2136</v>
      </c>
      <c r="L600" s="0" t="s">
        <v>297</v>
      </c>
      <c r="M600" s="0" t="s">
        <v>2495</v>
      </c>
      <c r="N600" s="0" t="s">
        <v>2495</v>
      </c>
      <c r="O600" s="0" t="s">
        <v>2496</v>
      </c>
      <c r="P600" s="0" t="s">
        <v>2497</v>
      </c>
      <c r="R600" s="0" t="s">
        <v>279</v>
      </c>
      <c r="S600" s="0" t="s">
        <v>294</v>
      </c>
      <c r="T600" s="0" t="s">
        <v>318</v>
      </c>
      <c r="U600" s="0" t="s">
        <v>599</v>
      </c>
      <c r="V600" s="0" t="s">
        <v>2186</v>
      </c>
    </row>
    <row r="601" customFormat="false" ht="15" hidden="false" customHeight="false" outlineLevel="0" collapsed="false">
      <c r="A601" s="0" t="n">
        <v>165</v>
      </c>
      <c r="B601" s="0" t="s">
        <v>226</v>
      </c>
      <c r="C601" s="0" t="s">
        <v>868</v>
      </c>
      <c r="D601" s="0" t="s">
        <v>2494</v>
      </c>
      <c r="E601" s="0" t="n">
        <v>2026</v>
      </c>
      <c r="H601" s="0" t="n">
        <v>9</v>
      </c>
      <c r="I601" s="0" t="n">
        <v>4146</v>
      </c>
      <c r="J601" s="0" t="s">
        <v>272</v>
      </c>
      <c r="K601" s="0" t="s">
        <v>2136</v>
      </c>
      <c r="L601" s="0" t="s">
        <v>297</v>
      </c>
      <c r="M601" s="0" t="s">
        <v>2495</v>
      </c>
      <c r="N601" s="0" t="s">
        <v>2495</v>
      </c>
      <c r="O601" s="0" t="s">
        <v>2496</v>
      </c>
      <c r="P601" s="0" t="s">
        <v>2497</v>
      </c>
      <c r="R601" s="0" t="s">
        <v>279</v>
      </c>
      <c r="S601" s="0" t="s">
        <v>294</v>
      </c>
      <c r="T601" s="0" t="s">
        <v>318</v>
      </c>
      <c r="U601" s="0" t="s">
        <v>599</v>
      </c>
      <c r="V601" s="0" t="s">
        <v>2186</v>
      </c>
    </row>
    <row r="602" customFormat="false" ht="15" hidden="false" customHeight="false" outlineLevel="0" collapsed="false">
      <c r="A602" s="0" t="n">
        <v>33</v>
      </c>
      <c r="B602" s="0" t="s">
        <v>74</v>
      </c>
      <c r="C602" s="0" t="s">
        <v>491</v>
      </c>
      <c r="D602" s="0" t="s">
        <v>2498</v>
      </c>
      <c r="E602" s="0" t="n">
        <v>2026</v>
      </c>
      <c r="H602" s="0" t="n">
        <v>2</v>
      </c>
      <c r="I602" s="0" t="n">
        <v>4139</v>
      </c>
      <c r="J602" s="0" t="s">
        <v>272</v>
      </c>
      <c r="K602" s="0" t="s">
        <v>2107</v>
      </c>
      <c r="L602" s="0" t="s">
        <v>297</v>
      </c>
      <c r="M602" s="0" t="s">
        <v>2499</v>
      </c>
      <c r="N602" s="0" t="s">
        <v>2499</v>
      </c>
      <c r="O602" s="0" t="s">
        <v>2500</v>
      </c>
      <c r="P602" s="0" t="s">
        <v>2501</v>
      </c>
      <c r="R602" s="0" t="s">
        <v>279</v>
      </c>
      <c r="S602" s="0" t="s">
        <v>272</v>
      </c>
      <c r="T602" s="0" t="s">
        <v>280</v>
      </c>
      <c r="U602" s="0" t="s">
        <v>281</v>
      </c>
    </row>
    <row r="603" customFormat="false" ht="15" hidden="false" customHeight="false" outlineLevel="0" collapsed="false">
      <c r="A603" s="0" t="n">
        <v>33</v>
      </c>
      <c r="B603" s="0" t="s">
        <v>74</v>
      </c>
      <c r="C603" s="0" t="s">
        <v>491</v>
      </c>
      <c r="D603" s="0" t="s">
        <v>2502</v>
      </c>
      <c r="E603" s="0" t="n">
        <v>2026</v>
      </c>
      <c r="H603" s="0" t="n">
        <v>1</v>
      </c>
      <c r="I603" s="0" t="n">
        <v>1141</v>
      </c>
      <c r="J603" s="0" t="s">
        <v>272</v>
      </c>
      <c r="K603" s="0" t="s">
        <v>2107</v>
      </c>
      <c r="L603" s="0" t="s">
        <v>297</v>
      </c>
      <c r="M603" s="0" t="s">
        <v>2503</v>
      </c>
      <c r="N603" s="0" t="s">
        <v>2503</v>
      </c>
      <c r="O603" s="0" t="s">
        <v>2504</v>
      </c>
      <c r="P603" s="0" t="s">
        <v>2505</v>
      </c>
      <c r="R603" s="0" t="s">
        <v>279</v>
      </c>
      <c r="S603" s="0" t="s">
        <v>294</v>
      </c>
      <c r="T603" s="0" t="s">
        <v>280</v>
      </c>
      <c r="U603" s="0" t="s">
        <v>281</v>
      </c>
    </row>
    <row r="604" customFormat="false" ht="15" hidden="false" customHeight="false" outlineLevel="0" collapsed="false">
      <c r="A604" s="0" t="n">
        <v>33</v>
      </c>
      <c r="B604" s="0" t="s">
        <v>74</v>
      </c>
      <c r="C604" s="0" t="s">
        <v>491</v>
      </c>
      <c r="D604" s="0" t="s">
        <v>2506</v>
      </c>
      <c r="E604" s="0" t="n">
        <v>2026</v>
      </c>
      <c r="H604" s="0" t="n">
        <v>1</v>
      </c>
      <c r="I604" s="0" t="n">
        <v>7895</v>
      </c>
      <c r="J604" s="0" t="s">
        <v>272</v>
      </c>
      <c r="K604" s="0" t="s">
        <v>2107</v>
      </c>
      <c r="L604" s="0" t="s">
        <v>297</v>
      </c>
      <c r="M604" s="0" t="s">
        <v>2507</v>
      </c>
      <c r="N604" s="0" t="s">
        <v>2508</v>
      </c>
      <c r="O604" s="0" t="s">
        <v>2509</v>
      </c>
      <c r="P604" s="0" t="s">
        <v>2510</v>
      </c>
      <c r="R604" s="0" t="s">
        <v>279</v>
      </c>
      <c r="S604" s="0" t="s">
        <v>294</v>
      </c>
      <c r="T604" s="0" t="s">
        <v>280</v>
      </c>
      <c r="U604" s="0" t="s">
        <v>281</v>
      </c>
    </row>
    <row r="605" customFormat="false" ht="15" hidden="false" customHeight="false" outlineLevel="0" collapsed="false">
      <c r="A605" s="0" t="n">
        <v>33</v>
      </c>
      <c r="B605" s="0" t="s">
        <v>74</v>
      </c>
      <c r="C605" s="0" t="s">
        <v>491</v>
      </c>
      <c r="D605" s="0" t="s">
        <v>2511</v>
      </c>
      <c r="E605" s="0" t="n">
        <v>2026</v>
      </c>
      <c r="H605" s="0" t="n">
        <v>1</v>
      </c>
      <c r="I605" s="0" t="n">
        <v>216</v>
      </c>
      <c r="J605" s="0" t="s">
        <v>272</v>
      </c>
      <c r="K605" s="0" t="s">
        <v>2107</v>
      </c>
      <c r="L605" s="0" t="s">
        <v>297</v>
      </c>
      <c r="M605" s="0" t="s">
        <v>2512</v>
      </c>
      <c r="N605" s="0" t="s">
        <v>2513</v>
      </c>
      <c r="O605" s="0" t="s">
        <v>2514</v>
      </c>
      <c r="P605" s="0" t="s">
        <v>2515</v>
      </c>
      <c r="R605" s="0" t="s">
        <v>279</v>
      </c>
      <c r="S605" s="0" t="s">
        <v>294</v>
      </c>
      <c r="T605" s="0" t="s">
        <v>280</v>
      </c>
      <c r="U605" s="0" t="s">
        <v>281</v>
      </c>
    </row>
    <row r="606" customFormat="false" ht="15" hidden="false" customHeight="false" outlineLevel="0" collapsed="false">
      <c r="A606" s="0" t="n">
        <v>33</v>
      </c>
      <c r="B606" s="0" t="s">
        <v>74</v>
      </c>
      <c r="C606" s="0" t="s">
        <v>491</v>
      </c>
      <c r="D606" s="0" t="s">
        <v>2516</v>
      </c>
      <c r="E606" s="0" t="n">
        <v>2020</v>
      </c>
      <c r="H606" s="0" t="n">
        <v>7</v>
      </c>
      <c r="I606" s="0" t="n">
        <v>185</v>
      </c>
      <c r="J606" s="0" t="s">
        <v>272</v>
      </c>
      <c r="K606" s="0" t="s">
        <v>2107</v>
      </c>
      <c r="L606" s="0" t="s">
        <v>297</v>
      </c>
      <c r="M606" s="0" t="s">
        <v>2517</v>
      </c>
      <c r="N606" s="0" t="s">
        <v>2518</v>
      </c>
      <c r="O606" s="0" t="s">
        <v>2519</v>
      </c>
      <c r="P606" s="0" t="s">
        <v>2520</v>
      </c>
      <c r="R606" s="0" t="s">
        <v>288</v>
      </c>
      <c r="S606" s="0" t="s">
        <v>294</v>
      </c>
      <c r="T606" s="0" t="s">
        <v>280</v>
      </c>
      <c r="U606" s="0" t="s">
        <v>281</v>
      </c>
    </row>
    <row r="607" customFormat="false" ht="15" hidden="false" customHeight="false" outlineLevel="0" collapsed="false">
      <c r="A607" s="0" t="n">
        <v>33</v>
      </c>
      <c r="B607" s="0" t="s">
        <v>74</v>
      </c>
      <c r="C607" s="0" t="s">
        <v>282</v>
      </c>
      <c r="D607" s="0" t="s">
        <v>2521</v>
      </c>
      <c r="E607" s="0" t="n">
        <v>2026</v>
      </c>
      <c r="H607" s="0" t="n">
        <v>2</v>
      </c>
      <c r="I607" s="0" t="n">
        <v>2658</v>
      </c>
      <c r="J607" s="0" t="s">
        <v>272</v>
      </c>
      <c r="K607" s="0" t="s">
        <v>2107</v>
      </c>
      <c r="L607" s="0" t="s">
        <v>297</v>
      </c>
      <c r="M607" s="0" t="s">
        <v>2522</v>
      </c>
      <c r="N607" s="0" t="s">
        <v>2522</v>
      </c>
      <c r="O607" s="0" t="s">
        <v>2523</v>
      </c>
      <c r="P607" s="0" t="s">
        <v>2524</v>
      </c>
      <c r="R607" s="0" t="s">
        <v>279</v>
      </c>
      <c r="S607" s="0" t="s">
        <v>294</v>
      </c>
      <c r="T607" s="0" t="s">
        <v>280</v>
      </c>
      <c r="U607" s="0" t="s">
        <v>281</v>
      </c>
    </row>
    <row r="608" customFormat="false" ht="15" hidden="false" customHeight="false" outlineLevel="0" collapsed="false">
      <c r="A608" s="0" t="n">
        <v>33</v>
      </c>
      <c r="B608" s="0" t="s">
        <v>74</v>
      </c>
      <c r="C608" s="0" t="s">
        <v>282</v>
      </c>
      <c r="D608" s="0" t="s">
        <v>2525</v>
      </c>
      <c r="E608" s="0" t="n">
        <v>2026</v>
      </c>
      <c r="H608" s="0" t="n">
        <v>2</v>
      </c>
      <c r="I608" s="0" t="n">
        <v>2679</v>
      </c>
      <c r="J608" s="0" t="s">
        <v>272</v>
      </c>
      <c r="K608" s="0" t="s">
        <v>2107</v>
      </c>
      <c r="L608" s="0" t="s">
        <v>297</v>
      </c>
      <c r="M608" s="0" t="s">
        <v>2526</v>
      </c>
      <c r="N608" s="0" t="s">
        <v>2526</v>
      </c>
      <c r="O608" s="0" t="s">
        <v>2527</v>
      </c>
      <c r="P608" s="0" t="s">
        <v>2528</v>
      </c>
      <c r="R608" s="0" t="s">
        <v>279</v>
      </c>
      <c r="S608" s="0" t="s">
        <v>294</v>
      </c>
      <c r="T608" s="0" t="s">
        <v>280</v>
      </c>
      <c r="U608" s="0" t="s">
        <v>281</v>
      </c>
    </row>
    <row r="609" customFormat="false" ht="15" hidden="false" customHeight="false" outlineLevel="0" collapsed="false">
      <c r="A609" s="0" t="n">
        <v>33</v>
      </c>
      <c r="B609" s="0" t="s">
        <v>74</v>
      </c>
      <c r="C609" s="0" t="s">
        <v>282</v>
      </c>
      <c r="D609" s="0" t="s">
        <v>2529</v>
      </c>
      <c r="E609" s="0" t="n">
        <v>2026</v>
      </c>
      <c r="H609" s="0" t="n">
        <v>2</v>
      </c>
      <c r="I609" s="0" t="n">
        <v>2796</v>
      </c>
      <c r="J609" s="0" t="s">
        <v>272</v>
      </c>
      <c r="K609" s="0" t="s">
        <v>2107</v>
      </c>
      <c r="L609" s="0" t="s">
        <v>297</v>
      </c>
      <c r="M609" s="0" t="s">
        <v>2530</v>
      </c>
      <c r="N609" s="0" t="s">
        <v>2531</v>
      </c>
      <c r="O609" s="0" t="s">
        <v>2532</v>
      </c>
      <c r="P609" s="0" t="s">
        <v>2533</v>
      </c>
      <c r="R609" s="0" t="s">
        <v>279</v>
      </c>
      <c r="S609" s="0" t="s">
        <v>294</v>
      </c>
      <c r="T609" s="0" t="s">
        <v>280</v>
      </c>
      <c r="U609" s="0" t="s">
        <v>281</v>
      </c>
    </row>
    <row r="610" customFormat="false" ht="15" hidden="false" customHeight="false" outlineLevel="0" collapsed="false">
      <c r="A610" s="0" t="n">
        <v>33</v>
      </c>
      <c r="B610" s="0" t="s">
        <v>74</v>
      </c>
      <c r="C610" s="0" t="s">
        <v>282</v>
      </c>
      <c r="D610" s="0" t="s">
        <v>2534</v>
      </c>
      <c r="E610" s="0" t="n">
        <v>2026</v>
      </c>
      <c r="H610" s="0" t="n">
        <v>1</v>
      </c>
      <c r="I610" s="0" t="n">
        <v>239</v>
      </c>
      <c r="J610" s="0" t="s">
        <v>272</v>
      </c>
      <c r="K610" s="0" t="s">
        <v>2107</v>
      </c>
      <c r="L610" s="0" t="s">
        <v>297</v>
      </c>
      <c r="M610" s="0" t="s">
        <v>2535</v>
      </c>
      <c r="N610" s="0" t="s">
        <v>2535</v>
      </c>
      <c r="O610" s="0" t="s">
        <v>2536</v>
      </c>
      <c r="P610" s="0" t="s">
        <v>2537</v>
      </c>
      <c r="R610" s="0" t="s">
        <v>279</v>
      </c>
      <c r="S610" s="0" t="s">
        <v>294</v>
      </c>
      <c r="T610" s="0" t="s">
        <v>280</v>
      </c>
      <c r="U610" s="0" t="s">
        <v>281</v>
      </c>
    </row>
    <row r="611" customFormat="false" ht="15" hidden="false" customHeight="false" outlineLevel="0" collapsed="false">
      <c r="A611" s="0" t="n">
        <v>33</v>
      </c>
      <c r="B611" s="0" t="s">
        <v>74</v>
      </c>
      <c r="C611" s="0" t="s">
        <v>282</v>
      </c>
      <c r="D611" s="0" t="s">
        <v>2538</v>
      </c>
      <c r="E611" s="0" t="n">
        <v>2026</v>
      </c>
      <c r="H611" s="0" t="n">
        <v>3</v>
      </c>
      <c r="I611" s="0" t="n">
        <v>6043</v>
      </c>
      <c r="J611" s="0" t="s">
        <v>272</v>
      </c>
      <c r="K611" s="0" t="s">
        <v>2107</v>
      </c>
      <c r="L611" s="0" t="s">
        <v>297</v>
      </c>
      <c r="M611" s="0" t="s">
        <v>2539</v>
      </c>
      <c r="N611" s="0" t="s">
        <v>2539</v>
      </c>
      <c r="O611" s="0" t="s">
        <v>2540</v>
      </c>
      <c r="P611" s="0" t="s">
        <v>2541</v>
      </c>
      <c r="R611" s="0" t="s">
        <v>279</v>
      </c>
      <c r="S611" s="0" t="s">
        <v>272</v>
      </c>
      <c r="T611" s="0" t="s">
        <v>280</v>
      </c>
      <c r="U611" s="0" t="s">
        <v>281</v>
      </c>
    </row>
    <row r="612" customFormat="false" ht="15" hidden="false" customHeight="false" outlineLevel="0" collapsed="false">
      <c r="A612" s="0" t="n">
        <v>33</v>
      </c>
      <c r="B612" s="0" t="s">
        <v>74</v>
      </c>
      <c r="C612" s="0" t="s">
        <v>282</v>
      </c>
      <c r="D612" s="0" t="s">
        <v>2542</v>
      </c>
      <c r="E612" s="0" t="n">
        <v>2026</v>
      </c>
      <c r="H612" s="0" t="n">
        <v>2</v>
      </c>
      <c r="I612" s="0" t="n">
        <v>3073</v>
      </c>
      <c r="J612" s="0" t="s">
        <v>272</v>
      </c>
      <c r="K612" s="0" t="s">
        <v>2107</v>
      </c>
      <c r="L612" s="0" t="s">
        <v>297</v>
      </c>
      <c r="M612" s="0" t="s">
        <v>2543</v>
      </c>
      <c r="N612" s="0" t="s">
        <v>2543</v>
      </c>
      <c r="O612" s="0" t="s">
        <v>2544</v>
      </c>
      <c r="P612" s="0" t="s">
        <v>2545</v>
      </c>
      <c r="R612" s="0" t="s">
        <v>279</v>
      </c>
      <c r="S612" s="0" t="s">
        <v>294</v>
      </c>
      <c r="T612" s="0" t="s">
        <v>280</v>
      </c>
      <c r="U612" s="0" t="s">
        <v>281</v>
      </c>
    </row>
    <row r="613" customFormat="false" ht="15" hidden="false" customHeight="false" outlineLevel="0" collapsed="false">
      <c r="A613" s="0" t="n">
        <v>33</v>
      </c>
      <c r="B613" s="0" t="s">
        <v>74</v>
      </c>
      <c r="C613" s="0" t="s">
        <v>282</v>
      </c>
      <c r="D613" s="0" t="s">
        <v>2546</v>
      </c>
      <c r="E613" s="0" t="n">
        <v>2026</v>
      </c>
      <c r="H613" s="0" t="n">
        <v>2</v>
      </c>
      <c r="I613" s="0" t="n">
        <v>2851</v>
      </c>
      <c r="J613" s="0" t="s">
        <v>272</v>
      </c>
      <c r="K613" s="0" t="s">
        <v>2107</v>
      </c>
      <c r="L613" s="0" t="s">
        <v>297</v>
      </c>
      <c r="M613" s="0" t="s">
        <v>2547</v>
      </c>
      <c r="N613" s="0" t="s">
        <v>2547</v>
      </c>
      <c r="O613" s="0" t="s">
        <v>2548</v>
      </c>
      <c r="P613" s="0" t="s">
        <v>2549</v>
      </c>
      <c r="R613" s="0" t="s">
        <v>279</v>
      </c>
      <c r="S613" s="0" t="s">
        <v>294</v>
      </c>
      <c r="T613" s="0" t="s">
        <v>280</v>
      </c>
      <c r="U613" s="0" t="s">
        <v>281</v>
      </c>
    </row>
    <row r="614" customFormat="false" ht="15" hidden="false" customHeight="false" outlineLevel="0" collapsed="false">
      <c r="A614" s="0" t="n">
        <v>33</v>
      </c>
      <c r="B614" s="0" t="s">
        <v>74</v>
      </c>
      <c r="C614" s="0" t="s">
        <v>282</v>
      </c>
      <c r="D614" s="0" t="s">
        <v>2550</v>
      </c>
      <c r="E614" s="0" t="n">
        <v>2025</v>
      </c>
      <c r="H614" s="0" t="n">
        <v>6</v>
      </c>
      <c r="I614" s="0" t="n">
        <v>13762</v>
      </c>
      <c r="J614" s="0" t="s">
        <v>272</v>
      </c>
      <c r="K614" s="0" t="s">
        <v>2107</v>
      </c>
      <c r="L614" s="0" t="s">
        <v>297</v>
      </c>
      <c r="M614" s="0" t="s">
        <v>2551</v>
      </c>
      <c r="N614" s="0" t="s">
        <v>2551</v>
      </c>
      <c r="O614" s="0" t="s">
        <v>2552</v>
      </c>
      <c r="P614" s="0" t="s">
        <v>2553</v>
      </c>
      <c r="R614" s="0" t="s">
        <v>279</v>
      </c>
      <c r="S614" s="0" t="s">
        <v>294</v>
      </c>
      <c r="T614" s="0" t="s">
        <v>280</v>
      </c>
      <c r="U614" s="0" t="s">
        <v>281</v>
      </c>
    </row>
    <row r="615" customFormat="false" ht="15" hidden="false" customHeight="false" outlineLevel="0" collapsed="false">
      <c r="A615" s="0" t="n">
        <v>33</v>
      </c>
      <c r="B615" s="0" t="s">
        <v>74</v>
      </c>
      <c r="C615" s="0" t="s">
        <v>926</v>
      </c>
      <c r="D615" s="0" t="s">
        <v>2554</v>
      </c>
      <c r="E615" s="0" t="n">
        <v>2026</v>
      </c>
      <c r="H615" s="0" t="n">
        <v>1</v>
      </c>
      <c r="I615" s="0" t="n">
        <v>3583</v>
      </c>
      <c r="J615" s="0" t="s">
        <v>272</v>
      </c>
      <c r="K615" s="0" t="s">
        <v>2107</v>
      </c>
      <c r="L615" s="0" t="s">
        <v>297</v>
      </c>
      <c r="M615" s="0" t="s">
        <v>2555</v>
      </c>
      <c r="N615" s="0" t="s">
        <v>2555</v>
      </c>
      <c r="O615" s="0" t="s">
        <v>2556</v>
      </c>
      <c r="P615" s="0" t="s">
        <v>2557</v>
      </c>
      <c r="R615" s="0" t="s">
        <v>279</v>
      </c>
      <c r="S615" s="0" t="s">
        <v>294</v>
      </c>
      <c r="T615" s="0" t="s">
        <v>280</v>
      </c>
      <c r="U615" s="0" t="s">
        <v>281</v>
      </c>
    </row>
    <row r="616" customFormat="false" ht="15" hidden="false" customHeight="false" outlineLevel="0" collapsed="false">
      <c r="A616" s="0" t="n">
        <v>33</v>
      </c>
      <c r="B616" s="0" t="s">
        <v>74</v>
      </c>
      <c r="C616" s="0" t="s">
        <v>926</v>
      </c>
      <c r="D616" s="0" t="s">
        <v>2558</v>
      </c>
      <c r="E616" s="0" t="n">
        <v>2026</v>
      </c>
      <c r="H616" s="0" t="n">
        <v>30</v>
      </c>
      <c r="I616" s="0" t="n">
        <v>10879</v>
      </c>
      <c r="J616" s="0" t="s">
        <v>272</v>
      </c>
      <c r="K616" s="0" t="s">
        <v>2107</v>
      </c>
      <c r="L616" s="0" t="s">
        <v>297</v>
      </c>
      <c r="M616" s="0" t="s">
        <v>2559</v>
      </c>
      <c r="N616" s="0" t="s">
        <v>2560</v>
      </c>
      <c r="O616" s="0" t="s">
        <v>2561</v>
      </c>
      <c r="P616" s="0" t="s">
        <v>2562</v>
      </c>
      <c r="R616" s="0" t="s">
        <v>279</v>
      </c>
      <c r="S616" s="0" t="s">
        <v>272</v>
      </c>
      <c r="T616" s="0" t="s">
        <v>280</v>
      </c>
      <c r="U616" s="0" t="s">
        <v>281</v>
      </c>
    </row>
    <row r="617" customFormat="false" ht="15" hidden="false" customHeight="false" outlineLevel="0" collapsed="false">
      <c r="A617" s="0" t="n">
        <v>33</v>
      </c>
      <c r="B617" s="0" t="s">
        <v>74</v>
      </c>
      <c r="C617" s="0" t="s">
        <v>926</v>
      </c>
      <c r="D617" s="0" t="s">
        <v>2563</v>
      </c>
      <c r="E617" s="0" t="n">
        <v>2026</v>
      </c>
      <c r="H617" s="0" t="n">
        <v>30</v>
      </c>
      <c r="I617" s="0" t="n">
        <v>10876</v>
      </c>
      <c r="J617" s="0" t="s">
        <v>272</v>
      </c>
      <c r="K617" s="0" t="s">
        <v>2107</v>
      </c>
      <c r="L617" s="0" t="s">
        <v>297</v>
      </c>
      <c r="M617" s="0" t="s">
        <v>2564</v>
      </c>
      <c r="N617" s="0" t="s">
        <v>2565</v>
      </c>
      <c r="O617" s="0" t="s">
        <v>2566</v>
      </c>
      <c r="P617" s="0" t="s">
        <v>2567</v>
      </c>
      <c r="R617" s="0" t="s">
        <v>279</v>
      </c>
      <c r="S617" s="0" t="s">
        <v>294</v>
      </c>
      <c r="T617" s="0" t="s">
        <v>280</v>
      </c>
      <c r="U617" s="0" t="s">
        <v>281</v>
      </c>
    </row>
    <row r="618" customFormat="false" ht="15" hidden="false" customHeight="false" outlineLevel="0" collapsed="false">
      <c r="A618" s="0" t="n">
        <v>33</v>
      </c>
      <c r="B618" s="0" t="s">
        <v>74</v>
      </c>
      <c r="C618" s="0" t="s">
        <v>926</v>
      </c>
      <c r="D618" s="0" t="s">
        <v>2568</v>
      </c>
      <c r="E618" s="0" t="n">
        <v>2026</v>
      </c>
      <c r="H618" s="0" t="n">
        <v>15</v>
      </c>
      <c r="I618" s="0" t="n">
        <v>3533</v>
      </c>
      <c r="J618" s="0" t="s">
        <v>272</v>
      </c>
      <c r="K618" s="0" t="s">
        <v>2136</v>
      </c>
      <c r="L618" s="0" t="s">
        <v>297</v>
      </c>
      <c r="M618" s="0" t="s">
        <v>2569</v>
      </c>
      <c r="N618" s="0" t="s">
        <v>2569</v>
      </c>
      <c r="O618" s="0" t="s">
        <v>2570</v>
      </c>
      <c r="P618" s="0" t="s">
        <v>2571</v>
      </c>
      <c r="R618" s="0" t="s">
        <v>279</v>
      </c>
      <c r="S618" s="0" t="s">
        <v>294</v>
      </c>
      <c r="T618" s="0" t="s">
        <v>318</v>
      </c>
      <c r="U618" s="0" t="s">
        <v>599</v>
      </c>
      <c r="V618" s="0" t="s">
        <v>2186</v>
      </c>
    </row>
    <row r="619" customFormat="false" ht="15" hidden="false" customHeight="false" outlineLevel="0" collapsed="false">
      <c r="A619" s="0" t="n">
        <v>165</v>
      </c>
      <c r="B619" s="0" t="s">
        <v>226</v>
      </c>
      <c r="C619" s="0" t="s">
        <v>926</v>
      </c>
      <c r="D619" s="0" t="s">
        <v>2568</v>
      </c>
      <c r="E619" s="0" t="n">
        <v>2026</v>
      </c>
      <c r="H619" s="0" t="n">
        <v>15</v>
      </c>
      <c r="I619" s="0" t="n">
        <v>3533</v>
      </c>
      <c r="J619" s="0" t="s">
        <v>272</v>
      </c>
      <c r="K619" s="0" t="s">
        <v>2136</v>
      </c>
      <c r="L619" s="0" t="s">
        <v>297</v>
      </c>
      <c r="M619" s="0" t="s">
        <v>2569</v>
      </c>
      <c r="N619" s="0" t="s">
        <v>2569</v>
      </c>
      <c r="O619" s="0" t="s">
        <v>2570</v>
      </c>
      <c r="P619" s="0" t="s">
        <v>2571</v>
      </c>
      <c r="R619" s="0" t="s">
        <v>279</v>
      </c>
      <c r="S619" s="0" t="s">
        <v>294</v>
      </c>
      <c r="T619" s="0" t="s">
        <v>318</v>
      </c>
      <c r="U619" s="0" t="s">
        <v>599</v>
      </c>
      <c r="V619" s="0" t="s">
        <v>2186</v>
      </c>
    </row>
    <row r="620" customFormat="false" ht="15" hidden="false" customHeight="false" outlineLevel="0" collapsed="false">
      <c r="A620" s="0" t="n">
        <v>33</v>
      </c>
      <c r="B620" s="0" t="s">
        <v>74</v>
      </c>
      <c r="C620" s="0" t="s">
        <v>514</v>
      </c>
      <c r="D620" s="0" t="s">
        <v>2572</v>
      </c>
      <c r="E620" s="0" t="n">
        <v>2026</v>
      </c>
      <c r="H620" s="0" t="n">
        <v>1</v>
      </c>
      <c r="I620" s="0" t="n">
        <v>7722</v>
      </c>
      <c r="J620" s="0" t="s">
        <v>272</v>
      </c>
      <c r="K620" s="0" t="s">
        <v>2107</v>
      </c>
      <c r="L620" s="0" t="s">
        <v>297</v>
      </c>
      <c r="M620" s="0" t="s">
        <v>2573</v>
      </c>
      <c r="N620" s="0" t="s">
        <v>2574</v>
      </c>
      <c r="O620" s="0" t="s">
        <v>2575</v>
      </c>
      <c r="P620" s="0" t="s">
        <v>2576</v>
      </c>
      <c r="R620" s="0" t="s">
        <v>279</v>
      </c>
      <c r="S620" s="0" t="s">
        <v>272</v>
      </c>
      <c r="T620" s="0" t="s">
        <v>280</v>
      </c>
      <c r="U620" s="0" t="s">
        <v>281</v>
      </c>
    </row>
    <row r="621" customFormat="false" ht="15" hidden="false" customHeight="false" outlineLevel="0" collapsed="false">
      <c r="A621" s="0" t="n">
        <v>33</v>
      </c>
      <c r="B621" s="0" t="s">
        <v>74</v>
      </c>
      <c r="C621" s="0" t="s">
        <v>514</v>
      </c>
      <c r="D621" s="0" t="s">
        <v>2577</v>
      </c>
      <c r="E621" s="0" t="n">
        <v>2026</v>
      </c>
      <c r="H621" s="0" t="n">
        <v>1</v>
      </c>
      <c r="I621" s="0" t="n">
        <v>3056</v>
      </c>
      <c r="J621" s="0" t="s">
        <v>294</v>
      </c>
      <c r="K621" s="0" t="s">
        <v>2136</v>
      </c>
      <c r="L621" s="0" t="s">
        <v>297</v>
      </c>
      <c r="M621" s="0" t="s">
        <v>2578</v>
      </c>
      <c r="N621" s="0" t="s">
        <v>2578</v>
      </c>
      <c r="O621" s="0" t="s">
        <v>2579</v>
      </c>
      <c r="P621" s="0" t="s">
        <v>2580</v>
      </c>
      <c r="R621" s="0" t="s">
        <v>279</v>
      </c>
      <c r="S621" s="0" t="s">
        <v>294</v>
      </c>
      <c r="T621" s="0" t="s">
        <v>318</v>
      </c>
      <c r="U621" s="0" t="s">
        <v>599</v>
      </c>
      <c r="V621" s="0" t="s">
        <v>2186</v>
      </c>
    </row>
    <row r="622" customFormat="false" ht="15" hidden="false" customHeight="false" outlineLevel="0" collapsed="false">
      <c r="A622" s="0" t="n">
        <v>165</v>
      </c>
      <c r="B622" s="0" t="s">
        <v>226</v>
      </c>
      <c r="C622" s="0" t="s">
        <v>514</v>
      </c>
      <c r="D622" s="0" t="s">
        <v>2577</v>
      </c>
      <c r="E622" s="0" t="n">
        <v>2026</v>
      </c>
      <c r="H622" s="0" t="n">
        <v>1</v>
      </c>
      <c r="I622" s="0" t="n">
        <v>3056</v>
      </c>
      <c r="J622" s="0" t="s">
        <v>294</v>
      </c>
      <c r="K622" s="0" t="s">
        <v>2136</v>
      </c>
      <c r="L622" s="0" t="s">
        <v>297</v>
      </c>
      <c r="M622" s="0" t="s">
        <v>2578</v>
      </c>
      <c r="N622" s="0" t="s">
        <v>2578</v>
      </c>
      <c r="O622" s="0" t="s">
        <v>2579</v>
      </c>
      <c r="P622" s="0" t="s">
        <v>2580</v>
      </c>
      <c r="R622" s="0" t="s">
        <v>279</v>
      </c>
      <c r="S622" s="0" t="s">
        <v>294</v>
      </c>
      <c r="T622" s="0" t="s">
        <v>318</v>
      </c>
      <c r="U622" s="0" t="s">
        <v>599</v>
      </c>
      <c r="V622" s="0" t="s">
        <v>2186</v>
      </c>
    </row>
    <row r="623" customFormat="false" ht="15" hidden="false" customHeight="false" outlineLevel="0" collapsed="false">
      <c r="A623" s="0" t="n">
        <v>34</v>
      </c>
      <c r="B623" s="0" t="s">
        <v>76</v>
      </c>
      <c r="C623" s="0" t="s">
        <v>57</v>
      </c>
      <c r="D623" s="0" t="s">
        <v>295</v>
      </c>
      <c r="E623" s="0" t="n">
        <v>2026</v>
      </c>
      <c r="H623" s="0" t="n">
        <v>13</v>
      </c>
      <c r="I623" s="0" t="n">
        <v>5274</v>
      </c>
      <c r="J623" s="0" t="s">
        <v>272</v>
      </c>
      <c r="K623" s="0" t="s">
        <v>296</v>
      </c>
      <c r="L623" s="0" t="s">
        <v>297</v>
      </c>
      <c r="M623" s="0" t="s">
        <v>2581</v>
      </c>
      <c r="N623" s="0" t="s">
        <v>2581</v>
      </c>
      <c r="O623" s="0" t="s">
        <v>2582</v>
      </c>
      <c r="P623" s="0" t="s">
        <v>2583</v>
      </c>
      <c r="R623" s="0" t="s">
        <v>279</v>
      </c>
      <c r="S623" s="0" t="s">
        <v>272</v>
      </c>
      <c r="T623" s="0" t="s">
        <v>280</v>
      </c>
      <c r="U623" s="0" t="s">
        <v>281</v>
      </c>
    </row>
    <row r="624" customFormat="false" ht="15" hidden="false" customHeight="false" outlineLevel="0" collapsed="false">
      <c r="A624" s="0" t="n">
        <v>34</v>
      </c>
      <c r="B624" s="0" t="s">
        <v>76</v>
      </c>
      <c r="C624" s="0" t="s">
        <v>92</v>
      </c>
      <c r="D624" s="0" t="s">
        <v>295</v>
      </c>
      <c r="E624" s="0" t="n">
        <v>2026</v>
      </c>
      <c r="H624" s="0" t="n">
        <v>5</v>
      </c>
      <c r="I624" s="0" t="n">
        <v>14280</v>
      </c>
      <c r="J624" s="0" t="s">
        <v>272</v>
      </c>
      <c r="K624" s="0" t="s">
        <v>296</v>
      </c>
      <c r="L624" s="0" t="s">
        <v>297</v>
      </c>
      <c r="M624" s="0" t="s">
        <v>2584</v>
      </c>
      <c r="N624" s="0" t="s">
        <v>2584</v>
      </c>
      <c r="O624" s="0" t="s">
        <v>2585</v>
      </c>
      <c r="P624" s="0" t="s">
        <v>2586</v>
      </c>
      <c r="R624" s="0" t="s">
        <v>279</v>
      </c>
      <c r="S624" s="0" t="s">
        <v>272</v>
      </c>
      <c r="T624" s="0" t="s">
        <v>280</v>
      </c>
      <c r="U624" s="0" t="s">
        <v>281</v>
      </c>
    </row>
    <row r="625" customFormat="false" ht="15" hidden="false" customHeight="false" outlineLevel="0" collapsed="false">
      <c r="A625" s="0" t="n">
        <v>34</v>
      </c>
      <c r="B625" s="0" t="s">
        <v>76</v>
      </c>
      <c r="C625" s="0" t="s">
        <v>270</v>
      </c>
      <c r="D625" s="0" t="s">
        <v>324</v>
      </c>
      <c r="E625" s="0" t="n">
        <v>2025</v>
      </c>
      <c r="H625" s="0" t="n">
        <v>7</v>
      </c>
      <c r="I625" s="0" t="n">
        <v>836</v>
      </c>
      <c r="J625" s="0" t="s">
        <v>272</v>
      </c>
      <c r="K625" s="0" t="s">
        <v>296</v>
      </c>
      <c r="L625" s="0" t="s">
        <v>297</v>
      </c>
      <c r="M625" s="0" t="s">
        <v>2587</v>
      </c>
      <c r="N625" s="0" t="s">
        <v>2587</v>
      </c>
      <c r="O625" s="0" t="s">
        <v>2588</v>
      </c>
      <c r="P625" s="0" t="s">
        <v>2589</v>
      </c>
      <c r="R625" s="0" t="s">
        <v>279</v>
      </c>
      <c r="S625" s="0" t="s">
        <v>272</v>
      </c>
      <c r="T625" s="0" t="s">
        <v>280</v>
      </c>
      <c r="U625" s="0" t="s">
        <v>281</v>
      </c>
    </row>
    <row r="626" customFormat="false" ht="15" hidden="false" customHeight="false" outlineLevel="0" collapsed="false">
      <c r="A626" s="0" t="n">
        <v>34</v>
      </c>
      <c r="B626" s="0" t="s">
        <v>76</v>
      </c>
      <c r="C626" s="0" t="s">
        <v>328</v>
      </c>
      <c r="D626" s="0" t="s">
        <v>295</v>
      </c>
      <c r="E626" s="0" t="n">
        <v>2026</v>
      </c>
      <c r="H626" s="0" t="n">
        <v>19</v>
      </c>
      <c r="I626" s="0" t="n">
        <v>2220</v>
      </c>
      <c r="J626" s="0" t="s">
        <v>272</v>
      </c>
      <c r="K626" s="0" t="s">
        <v>296</v>
      </c>
      <c r="L626" s="0" t="s">
        <v>297</v>
      </c>
      <c r="M626" s="0" t="s">
        <v>2590</v>
      </c>
      <c r="N626" s="0" t="s">
        <v>2590</v>
      </c>
      <c r="O626" s="0" t="s">
        <v>2591</v>
      </c>
      <c r="P626" s="0" t="s">
        <v>2592</v>
      </c>
      <c r="R626" s="0" t="s">
        <v>279</v>
      </c>
      <c r="S626" s="0" t="s">
        <v>272</v>
      </c>
      <c r="T626" s="0" t="s">
        <v>280</v>
      </c>
      <c r="U626" s="0" t="s">
        <v>281</v>
      </c>
    </row>
    <row r="627" customFormat="false" ht="15" hidden="false" customHeight="false" outlineLevel="0" collapsed="false">
      <c r="A627" s="0" t="n">
        <v>34</v>
      </c>
      <c r="B627" s="0" t="s">
        <v>76</v>
      </c>
      <c r="C627" s="0" t="s">
        <v>328</v>
      </c>
      <c r="D627" s="0" t="s">
        <v>2593</v>
      </c>
      <c r="E627" s="0" t="n">
        <v>2025</v>
      </c>
      <c r="H627" s="0" t="n">
        <v>2</v>
      </c>
      <c r="I627" s="0" t="n">
        <v>261</v>
      </c>
      <c r="J627" s="0" t="s">
        <v>272</v>
      </c>
      <c r="K627" s="0" t="s">
        <v>296</v>
      </c>
      <c r="L627" s="0" t="s">
        <v>297</v>
      </c>
      <c r="M627" s="0" t="s">
        <v>2594</v>
      </c>
      <c r="N627" s="0" t="s">
        <v>2595</v>
      </c>
      <c r="O627" s="0" t="s">
        <v>2596</v>
      </c>
      <c r="P627" s="0" t="s">
        <v>2597</v>
      </c>
      <c r="R627" s="0" t="s">
        <v>279</v>
      </c>
      <c r="S627" s="0" t="s">
        <v>294</v>
      </c>
      <c r="T627" s="0" t="s">
        <v>280</v>
      </c>
      <c r="U627" s="0" t="s">
        <v>281</v>
      </c>
    </row>
    <row r="628" customFormat="false" ht="15" hidden="false" customHeight="false" outlineLevel="0" collapsed="false">
      <c r="A628" s="0" t="n">
        <v>34</v>
      </c>
      <c r="B628" s="0" t="s">
        <v>76</v>
      </c>
      <c r="C628" s="0" t="s">
        <v>339</v>
      </c>
      <c r="D628" s="0" t="s">
        <v>295</v>
      </c>
      <c r="E628" s="0" t="n">
        <v>2026</v>
      </c>
      <c r="H628" s="0" t="n">
        <v>12</v>
      </c>
      <c r="I628" s="0" t="n">
        <v>2411</v>
      </c>
      <c r="J628" s="0" t="s">
        <v>272</v>
      </c>
      <c r="K628" s="0" t="s">
        <v>296</v>
      </c>
      <c r="L628" s="0" t="s">
        <v>297</v>
      </c>
      <c r="M628" s="0" t="s">
        <v>2598</v>
      </c>
      <c r="N628" s="0" t="s">
        <v>2598</v>
      </c>
      <c r="O628" s="0" t="s">
        <v>2599</v>
      </c>
      <c r="P628" s="0" t="s">
        <v>2600</v>
      </c>
      <c r="R628" s="0" t="s">
        <v>279</v>
      </c>
      <c r="S628" s="0" t="s">
        <v>272</v>
      </c>
      <c r="T628" s="0" t="s">
        <v>280</v>
      </c>
      <c r="U628" s="0" t="s">
        <v>281</v>
      </c>
    </row>
    <row r="629" customFormat="false" ht="15" hidden="false" customHeight="false" outlineLevel="0" collapsed="false">
      <c r="A629" s="0" t="n">
        <v>34</v>
      </c>
      <c r="B629" s="0" t="s">
        <v>76</v>
      </c>
      <c r="C629" s="0" t="s">
        <v>868</v>
      </c>
      <c r="D629" s="0" t="s">
        <v>324</v>
      </c>
      <c r="E629" s="0" t="n">
        <v>2025</v>
      </c>
      <c r="H629" s="0" t="n">
        <v>7</v>
      </c>
      <c r="I629" s="0" t="n">
        <v>1615</v>
      </c>
      <c r="J629" s="0" t="s">
        <v>272</v>
      </c>
      <c r="K629" s="0" t="s">
        <v>296</v>
      </c>
      <c r="L629" s="0" t="s">
        <v>297</v>
      </c>
      <c r="M629" s="0" t="s">
        <v>2601</v>
      </c>
      <c r="N629" s="0" t="s">
        <v>2601</v>
      </c>
      <c r="O629" s="0" t="s">
        <v>2602</v>
      </c>
      <c r="P629" s="0" t="s">
        <v>2603</v>
      </c>
      <c r="R629" s="0" t="s">
        <v>279</v>
      </c>
      <c r="S629" s="0" t="s">
        <v>272</v>
      </c>
      <c r="T629" s="0" t="s">
        <v>280</v>
      </c>
      <c r="U629" s="0" t="s">
        <v>281</v>
      </c>
    </row>
    <row r="630" customFormat="false" ht="15" hidden="false" customHeight="false" outlineLevel="0" collapsed="false">
      <c r="A630" s="0" t="n">
        <v>34</v>
      </c>
      <c r="B630" s="0" t="s">
        <v>76</v>
      </c>
      <c r="C630" s="0" t="s">
        <v>282</v>
      </c>
      <c r="D630" s="0" t="s">
        <v>2604</v>
      </c>
      <c r="E630" s="0" t="n">
        <v>2025</v>
      </c>
      <c r="H630" s="0" t="n">
        <v>21</v>
      </c>
      <c r="I630" s="0" t="n">
        <v>5686</v>
      </c>
      <c r="J630" s="0" t="s">
        <v>272</v>
      </c>
      <c r="K630" s="0" t="s">
        <v>296</v>
      </c>
      <c r="L630" s="0" t="s">
        <v>297</v>
      </c>
      <c r="M630" s="0" t="s">
        <v>2605</v>
      </c>
      <c r="N630" s="0" t="s">
        <v>2605</v>
      </c>
      <c r="O630" s="0" t="s">
        <v>2606</v>
      </c>
      <c r="P630" s="0" t="s">
        <v>2607</v>
      </c>
      <c r="R630" s="0" t="s">
        <v>279</v>
      </c>
      <c r="S630" s="0" t="s">
        <v>272</v>
      </c>
      <c r="T630" s="0" t="s">
        <v>280</v>
      </c>
      <c r="U630" s="0" t="s">
        <v>281</v>
      </c>
    </row>
    <row r="631" customFormat="false" ht="15" hidden="false" customHeight="false" outlineLevel="0" collapsed="false">
      <c r="A631" s="0" t="n">
        <v>34</v>
      </c>
      <c r="B631" s="0" t="s">
        <v>76</v>
      </c>
      <c r="C631" s="0" t="s">
        <v>282</v>
      </c>
      <c r="D631" s="0" t="s">
        <v>2608</v>
      </c>
      <c r="E631" s="0" t="n">
        <v>2024</v>
      </c>
      <c r="H631" s="0" t="n">
        <v>19</v>
      </c>
      <c r="I631" s="0" t="n">
        <v>2975</v>
      </c>
      <c r="J631" s="0" t="s">
        <v>272</v>
      </c>
      <c r="K631" s="0" t="s">
        <v>296</v>
      </c>
      <c r="L631" s="0" t="s">
        <v>297</v>
      </c>
      <c r="M631" s="0" t="s">
        <v>2609</v>
      </c>
      <c r="N631" s="0" t="s">
        <v>2609</v>
      </c>
      <c r="O631" s="0" t="s">
        <v>2610</v>
      </c>
      <c r="P631" s="0" t="s">
        <v>2611</v>
      </c>
      <c r="R631" s="0" t="s">
        <v>288</v>
      </c>
      <c r="S631" s="0" t="s">
        <v>294</v>
      </c>
      <c r="T631" s="0" t="s">
        <v>280</v>
      </c>
      <c r="U631" s="0" t="s">
        <v>281</v>
      </c>
    </row>
    <row r="632" customFormat="false" ht="15" hidden="false" customHeight="false" outlineLevel="0" collapsed="false">
      <c r="A632" s="0" t="n">
        <v>34</v>
      </c>
      <c r="B632" s="0" t="s">
        <v>76</v>
      </c>
      <c r="C632" s="0" t="s">
        <v>282</v>
      </c>
      <c r="D632" s="0" t="s">
        <v>2612</v>
      </c>
      <c r="E632" s="0" t="n">
        <v>2023</v>
      </c>
      <c r="H632" s="0" t="n">
        <v>17</v>
      </c>
      <c r="I632" s="0" t="n">
        <v>2418</v>
      </c>
      <c r="J632" s="0" t="s">
        <v>272</v>
      </c>
      <c r="K632" s="0" t="s">
        <v>296</v>
      </c>
      <c r="L632" s="0" t="s">
        <v>297</v>
      </c>
      <c r="M632" s="0" t="s">
        <v>2613</v>
      </c>
      <c r="N632" s="0" t="s">
        <v>2613</v>
      </c>
      <c r="O632" s="0" t="s">
        <v>2614</v>
      </c>
      <c r="P632" s="0" t="s">
        <v>2615</v>
      </c>
      <c r="R632" s="0" t="s">
        <v>288</v>
      </c>
      <c r="S632" s="0" t="s">
        <v>294</v>
      </c>
      <c r="T632" s="0" t="s">
        <v>280</v>
      </c>
      <c r="U632" s="0" t="s">
        <v>281</v>
      </c>
    </row>
    <row r="633" customFormat="false" ht="15" hidden="false" customHeight="false" outlineLevel="0" collapsed="false">
      <c r="A633" s="0" t="n">
        <v>34</v>
      </c>
      <c r="B633" s="0" t="s">
        <v>76</v>
      </c>
      <c r="C633" s="0" t="s">
        <v>282</v>
      </c>
      <c r="D633" s="0" t="s">
        <v>2616</v>
      </c>
      <c r="E633" s="0" t="n">
        <v>2022</v>
      </c>
      <c r="H633" s="0" t="n">
        <v>17</v>
      </c>
      <c r="I633" s="0" t="n">
        <v>5050</v>
      </c>
      <c r="J633" s="0" t="s">
        <v>272</v>
      </c>
      <c r="K633" s="0" t="s">
        <v>296</v>
      </c>
      <c r="L633" s="0" t="s">
        <v>297</v>
      </c>
      <c r="M633" s="0" t="s">
        <v>2617</v>
      </c>
      <c r="N633" s="0" t="s">
        <v>2617</v>
      </c>
      <c r="O633" s="0" t="s">
        <v>2618</v>
      </c>
      <c r="P633" s="0" t="s">
        <v>2619</v>
      </c>
      <c r="R633" s="0" t="s">
        <v>288</v>
      </c>
      <c r="S633" s="0" t="s">
        <v>294</v>
      </c>
      <c r="T633" s="0" t="s">
        <v>280</v>
      </c>
      <c r="U633" s="0" t="s">
        <v>281</v>
      </c>
    </row>
    <row r="634" customFormat="false" ht="15" hidden="false" customHeight="false" outlineLevel="0" collapsed="false">
      <c r="A634" s="0" t="n">
        <v>34</v>
      </c>
      <c r="B634" s="0" t="s">
        <v>76</v>
      </c>
      <c r="C634" s="0" t="s">
        <v>282</v>
      </c>
      <c r="D634" s="0" t="s">
        <v>2620</v>
      </c>
      <c r="E634" s="0" t="n">
        <v>2021</v>
      </c>
      <c r="H634" s="0" t="n">
        <v>20</v>
      </c>
      <c r="I634" s="0" t="n">
        <v>5447</v>
      </c>
      <c r="J634" s="0" t="s">
        <v>272</v>
      </c>
      <c r="K634" s="0" t="s">
        <v>296</v>
      </c>
      <c r="L634" s="0" t="s">
        <v>297</v>
      </c>
      <c r="M634" s="0" t="s">
        <v>2621</v>
      </c>
      <c r="N634" s="0" t="s">
        <v>2621</v>
      </c>
      <c r="O634" s="0" t="s">
        <v>2622</v>
      </c>
      <c r="P634" s="0" t="s">
        <v>2623</v>
      </c>
      <c r="R634" s="0" t="s">
        <v>288</v>
      </c>
      <c r="S634" s="0" t="s">
        <v>294</v>
      </c>
      <c r="T634" s="0" t="s">
        <v>280</v>
      </c>
      <c r="U634" s="0" t="s">
        <v>281</v>
      </c>
    </row>
    <row r="635" customFormat="false" ht="15" hidden="false" customHeight="false" outlineLevel="0" collapsed="false">
      <c r="A635" s="0" t="n">
        <v>34</v>
      </c>
      <c r="B635" s="0" t="s">
        <v>76</v>
      </c>
      <c r="C635" s="0" t="s">
        <v>282</v>
      </c>
      <c r="D635" s="0" t="s">
        <v>2624</v>
      </c>
      <c r="E635" s="0" t="n">
        <v>2021</v>
      </c>
      <c r="H635" s="0" t="n">
        <v>20</v>
      </c>
      <c r="I635" s="0" t="n">
        <v>4534</v>
      </c>
      <c r="J635" s="0" t="s">
        <v>294</v>
      </c>
      <c r="K635" s="0" t="s">
        <v>296</v>
      </c>
      <c r="L635" s="0" t="s">
        <v>297</v>
      </c>
      <c r="M635" s="0" t="s">
        <v>2625</v>
      </c>
      <c r="N635" s="0" t="s">
        <v>2625</v>
      </c>
      <c r="O635" s="0" t="s">
        <v>2626</v>
      </c>
      <c r="P635" s="0" t="s">
        <v>2627</v>
      </c>
      <c r="R635" s="0" t="s">
        <v>288</v>
      </c>
      <c r="S635" s="0" t="s">
        <v>294</v>
      </c>
      <c r="T635" s="0" t="s">
        <v>280</v>
      </c>
      <c r="U635" s="0" t="s">
        <v>281</v>
      </c>
    </row>
    <row r="636" customFormat="false" ht="15" hidden="false" customHeight="false" outlineLevel="0" collapsed="false">
      <c r="A636" s="0" t="n">
        <v>35</v>
      </c>
      <c r="B636" s="0" t="s">
        <v>77</v>
      </c>
      <c r="C636" s="0" t="s">
        <v>57</v>
      </c>
      <c r="D636" s="0" t="s">
        <v>2628</v>
      </c>
      <c r="E636" s="0" t="n">
        <v>2026</v>
      </c>
      <c r="H636" s="0" t="n">
        <v>9</v>
      </c>
      <c r="I636" s="0" t="n">
        <v>6257</v>
      </c>
      <c r="J636" s="0" t="s">
        <v>272</v>
      </c>
      <c r="K636" s="0" t="s">
        <v>2629</v>
      </c>
      <c r="L636" s="0" t="s">
        <v>297</v>
      </c>
      <c r="M636" s="0" t="s">
        <v>2630</v>
      </c>
      <c r="N636" s="0" t="s">
        <v>2630</v>
      </c>
      <c r="O636" s="0" t="s">
        <v>2631</v>
      </c>
      <c r="P636" s="0" t="s">
        <v>2632</v>
      </c>
      <c r="R636" s="0" t="s">
        <v>279</v>
      </c>
      <c r="S636" s="0" t="s">
        <v>272</v>
      </c>
      <c r="T636" s="0" t="s">
        <v>280</v>
      </c>
      <c r="U636" s="0" t="s">
        <v>281</v>
      </c>
    </row>
    <row r="637" customFormat="false" ht="15" hidden="false" customHeight="false" outlineLevel="0" collapsed="false">
      <c r="A637" s="0" t="n">
        <v>35</v>
      </c>
      <c r="B637" s="0" t="s">
        <v>77</v>
      </c>
      <c r="C637" s="0" t="s">
        <v>57</v>
      </c>
      <c r="D637" s="0" t="s">
        <v>2633</v>
      </c>
      <c r="E637" s="0" t="n">
        <v>2025</v>
      </c>
      <c r="H637" s="0" t="n">
        <v>9</v>
      </c>
      <c r="I637" s="0" t="n">
        <v>6655</v>
      </c>
      <c r="J637" s="0" t="s">
        <v>272</v>
      </c>
      <c r="K637" s="0" t="s">
        <v>2629</v>
      </c>
      <c r="L637" s="0" t="s">
        <v>297</v>
      </c>
      <c r="M637" s="0" t="s">
        <v>2634</v>
      </c>
      <c r="N637" s="0" t="s">
        <v>2634</v>
      </c>
      <c r="O637" s="0" t="s">
        <v>2635</v>
      </c>
      <c r="P637" s="0" t="s">
        <v>2636</v>
      </c>
      <c r="R637" s="0" t="s">
        <v>279</v>
      </c>
      <c r="S637" s="0" t="s">
        <v>294</v>
      </c>
      <c r="T637" s="0" t="s">
        <v>280</v>
      </c>
      <c r="U637" s="0" t="s">
        <v>281</v>
      </c>
    </row>
    <row r="638" customFormat="false" ht="15" hidden="false" customHeight="false" outlineLevel="0" collapsed="false">
      <c r="A638" s="0" t="n">
        <v>35</v>
      </c>
      <c r="B638" s="0" t="s">
        <v>77</v>
      </c>
      <c r="C638" s="0" t="s">
        <v>57</v>
      </c>
      <c r="D638" s="0" t="s">
        <v>2637</v>
      </c>
      <c r="E638" s="0" t="n">
        <v>2023</v>
      </c>
      <c r="H638" s="0" t="n">
        <v>8</v>
      </c>
      <c r="I638" s="0" t="n">
        <v>1695</v>
      </c>
      <c r="J638" s="0" t="s">
        <v>272</v>
      </c>
      <c r="K638" s="0" t="s">
        <v>2629</v>
      </c>
      <c r="L638" s="0" t="s">
        <v>297</v>
      </c>
      <c r="M638" s="0" t="s">
        <v>2638</v>
      </c>
      <c r="N638" s="0" t="s">
        <v>2638</v>
      </c>
      <c r="O638" s="0" t="s">
        <v>2639</v>
      </c>
      <c r="P638" s="0" t="s">
        <v>2640</v>
      </c>
      <c r="R638" s="0" t="s">
        <v>288</v>
      </c>
      <c r="S638" s="0" t="s">
        <v>294</v>
      </c>
      <c r="T638" s="0" t="s">
        <v>280</v>
      </c>
      <c r="U638" s="0" t="s">
        <v>281</v>
      </c>
    </row>
    <row r="639" customFormat="false" ht="15" hidden="false" customHeight="false" outlineLevel="0" collapsed="false">
      <c r="A639" s="0" t="n">
        <v>35</v>
      </c>
      <c r="B639" s="0" t="s">
        <v>77</v>
      </c>
      <c r="C639" s="0" t="s">
        <v>57</v>
      </c>
      <c r="D639" s="0" t="s">
        <v>2641</v>
      </c>
      <c r="E639" s="0" t="n">
        <v>2020</v>
      </c>
      <c r="H639" s="0" t="n">
        <v>6</v>
      </c>
      <c r="I639" s="0" t="n">
        <v>1721</v>
      </c>
      <c r="J639" s="0" t="s">
        <v>272</v>
      </c>
      <c r="K639" s="0" t="s">
        <v>302</v>
      </c>
      <c r="L639" s="0" t="s">
        <v>274</v>
      </c>
      <c r="M639" s="0" t="s">
        <v>2642</v>
      </c>
      <c r="N639" s="0" t="s">
        <v>2642</v>
      </c>
      <c r="O639" s="0" t="s">
        <v>2643</v>
      </c>
      <c r="P639" s="0" t="s">
        <v>2644</v>
      </c>
      <c r="R639" s="0" t="s">
        <v>288</v>
      </c>
      <c r="S639" s="0" t="s">
        <v>294</v>
      </c>
      <c r="T639" s="0" t="s">
        <v>280</v>
      </c>
      <c r="U639" s="0" t="s">
        <v>281</v>
      </c>
    </row>
    <row r="640" customFormat="false" ht="15" hidden="false" customHeight="false" outlineLevel="0" collapsed="false">
      <c r="A640" s="0" t="n">
        <v>35</v>
      </c>
      <c r="B640" s="0" t="s">
        <v>77</v>
      </c>
      <c r="C640" s="0" t="s">
        <v>57</v>
      </c>
      <c r="D640" s="0" t="s">
        <v>2645</v>
      </c>
      <c r="E640" s="0" t="n">
        <v>2020</v>
      </c>
      <c r="H640" s="0" t="n">
        <v>2</v>
      </c>
      <c r="I640" s="0" t="n">
        <v>777</v>
      </c>
      <c r="J640" s="0" t="s">
        <v>272</v>
      </c>
      <c r="K640" s="0" t="s">
        <v>2629</v>
      </c>
      <c r="L640" s="0" t="s">
        <v>297</v>
      </c>
      <c r="M640" s="0" t="s">
        <v>2646</v>
      </c>
      <c r="N640" s="0" t="s">
        <v>2646</v>
      </c>
      <c r="O640" s="0" t="s">
        <v>2647</v>
      </c>
      <c r="P640" s="0" t="s">
        <v>2648</v>
      </c>
      <c r="R640" s="0" t="s">
        <v>288</v>
      </c>
      <c r="S640" s="0" t="s">
        <v>294</v>
      </c>
      <c r="T640" s="0" t="s">
        <v>280</v>
      </c>
      <c r="U640" s="0" t="s">
        <v>281</v>
      </c>
    </row>
    <row r="641" customFormat="false" ht="15" hidden="false" customHeight="false" outlineLevel="0" collapsed="false">
      <c r="A641" s="0" t="n">
        <v>35</v>
      </c>
      <c r="B641" s="0" t="s">
        <v>77</v>
      </c>
      <c r="C641" s="0" t="s">
        <v>57</v>
      </c>
      <c r="D641" s="0" t="s">
        <v>2649</v>
      </c>
      <c r="E641" s="0" t="n">
        <v>2020</v>
      </c>
      <c r="H641" s="0" t="n">
        <v>2</v>
      </c>
      <c r="I641" s="0" t="n">
        <v>963</v>
      </c>
      <c r="J641" s="0" t="s">
        <v>272</v>
      </c>
      <c r="K641" s="0" t="s">
        <v>2629</v>
      </c>
      <c r="L641" s="0" t="s">
        <v>297</v>
      </c>
      <c r="M641" s="0" t="s">
        <v>2650</v>
      </c>
      <c r="N641" s="0" t="s">
        <v>2650</v>
      </c>
      <c r="O641" s="0" t="s">
        <v>2651</v>
      </c>
      <c r="P641" s="0" t="s">
        <v>2652</v>
      </c>
      <c r="R641" s="0" t="s">
        <v>288</v>
      </c>
      <c r="S641" s="0" t="s">
        <v>294</v>
      </c>
      <c r="T641" s="0" t="s">
        <v>280</v>
      </c>
      <c r="U641" s="0" t="s">
        <v>281</v>
      </c>
    </row>
    <row r="642" customFormat="false" ht="15" hidden="false" customHeight="false" outlineLevel="0" collapsed="false">
      <c r="A642" s="0" t="n">
        <v>35</v>
      </c>
      <c r="B642" s="0" t="s">
        <v>77</v>
      </c>
      <c r="C642" s="0" t="s">
        <v>57</v>
      </c>
      <c r="D642" s="0" t="s">
        <v>2653</v>
      </c>
      <c r="E642" s="0" t="n">
        <v>2020</v>
      </c>
      <c r="H642" s="0" t="n">
        <v>2</v>
      </c>
      <c r="I642" s="0" t="n">
        <v>1255</v>
      </c>
      <c r="J642" s="0" t="s">
        <v>272</v>
      </c>
      <c r="K642" s="0" t="s">
        <v>2629</v>
      </c>
      <c r="L642" s="0" t="s">
        <v>297</v>
      </c>
      <c r="M642" s="0" t="s">
        <v>2654</v>
      </c>
      <c r="N642" s="0" t="s">
        <v>2654</v>
      </c>
      <c r="O642" s="0" t="s">
        <v>2655</v>
      </c>
      <c r="P642" s="0" t="s">
        <v>2656</v>
      </c>
      <c r="R642" s="0" t="s">
        <v>288</v>
      </c>
      <c r="S642" s="0" t="s">
        <v>294</v>
      </c>
      <c r="T642" s="0" t="s">
        <v>280</v>
      </c>
      <c r="U642" s="0" t="s">
        <v>281</v>
      </c>
    </row>
    <row r="643" customFormat="false" ht="15" hidden="false" customHeight="false" outlineLevel="0" collapsed="false">
      <c r="A643" s="0" t="n">
        <v>35</v>
      </c>
      <c r="B643" s="0" t="s">
        <v>77</v>
      </c>
      <c r="C643" s="0" t="s">
        <v>57</v>
      </c>
      <c r="D643" s="0" t="s">
        <v>2657</v>
      </c>
      <c r="E643" s="0" t="n">
        <v>2020</v>
      </c>
      <c r="H643" s="0" t="n">
        <v>2</v>
      </c>
      <c r="I643" s="0" t="n">
        <v>560</v>
      </c>
      <c r="J643" s="0" t="s">
        <v>272</v>
      </c>
      <c r="K643" s="0" t="s">
        <v>2629</v>
      </c>
      <c r="L643" s="0" t="s">
        <v>297</v>
      </c>
      <c r="M643" s="0" t="s">
        <v>2658</v>
      </c>
      <c r="N643" s="0" t="s">
        <v>2658</v>
      </c>
      <c r="O643" s="0" t="s">
        <v>2659</v>
      </c>
      <c r="P643" s="0" t="s">
        <v>2660</v>
      </c>
      <c r="R643" s="0" t="s">
        <v>288</v>
      </c>
      <c r="S643" s="0" t="s">
        <v>294</v>
      </c>
      <c r="T643" s="0" t="s">
        <v>280</v>
      </c>
      <c r="U643" s="0" t="s">
        <v>281</v>
      </c>
    </row>
    <row r="644" customFormat="false" ht="15" hidden="false" customHeight="false" outlineLevel="0" collapsed="false">
      <c r="A644" s="0" t="n">
        <v>35</v>
      </c>
      <c r="B644" s="0" t="s">
        <v>77</v>
      </c>
      <c r="C644" s="0" t="s">
        <v>57</v>
      </c>
      <c r="D644" s="0" t="s">
        <v>2661</v>
      </c>
      <c r="E644" s="0" t="n">
        <v>2020</v>
      </c>
      <c r="H644" s="0" t="n">
        <v>2</v>
      </c>
      <c r="I644" s="0" t="n">
        <v>590</v>
      </c>
      <c r="J644" s="0" t="s">
        <v>272</v>
      </c>
      <c r="K644" s="0" t="s">
        <v>2629</v>
      </c>
      <c r="L644" s="0" t="s">
        <v>297</v>
      </c>
      <c r="M644" s="0" t="s">
        <v>2662</v>
      </c>
      <c r="N644" s="0" t="s">
        <v>2662</v>
      </c>
      <c r="O644" s="0" t="s">
        <v>2663</v>
      </c>
      <c r="P644" s="0" t="s">
        <v>2664</v>
      </c>
      <c r="R644" s="0" t="s">
        <v>288</v>
      </c>
      <c r="S644" s="0" t="s">
        <v>294</v>
      </c>
      <c r="T644" s="0" t="s">
        <v>280</v>
      </c>
      <c r="U644" s="0" t="s">
        <v>281</v>
      </c>
    </row>
    <row r="645" customFormat="false" ht="15" hidden="false" customHeight="false" outlineLevel="0" collapsed="false">
      <c r="A645" s="0" t="n">
        <v>35</v>
      </c>
      <c r="B645" s="0" t="s">
        <v>77</v>
      </c>
      <c r="C645" s="0" t="s">
        <v>92</v>
      </c>
      <c r="D645" s="0" t="s">
        <v>2665</v>
      </c>
      <c r="E645" s="0" t="n">
        <v>2026</v>
      </c>
      <c r="H645" s="0" t="n">
        <v>9</v>
      </c>
      <c r="I645" s="0" t="n">
        <v>4522</v>
      </c>
      <c r="J645" s="0" t="s">
        <v>272</v>
      </c>
      <c r="K645" s="0" t="s">
        <v>2629</v>
      </c>
      <c r="L645" s="0" t="s">
        <v>297</v>
      </c>
      <c r="M645" s="0" t="s">
        <v>2666</v>
      </c>
      <c r="N645" s="0" t="s">
        <v>2666</v>
      </c>
      <c r="O645" s="0" t="s">
        <v>2667</v>
      </c>
      <c r="P645" s="0" t="s">
        <v>2668</v>
      </c>
      <c r="R645" s="0" t="s">
        <v>279</v>
      </c>
      <c r="S645" s="0" t="s">
        <v>272</v>
      </c>
      <c r="T645" s="0" t="s">
        <v>280</v>
      </c>
      <c r="U645" s="0" t="s">
        <v>281</v>
      </c>
    </row>
    <row r="646" customFormat="false" ht="15" hidden="false" customHeight="false" outlineLevel="0" collapsed="false">
      <c r="A646" s="0" t="n">
        <v>35</v>
      </c>
      <c r="B646" s="0" t="s">
        <v>77</v>
      </c>
      <c r="C646" s="0" t="s">
        <v>92</v>
      </c>
      <c r="D646" s="0" t="s">
        <v>2669</v>
      </c>
      <c r="E646" s="0" t="n">
        <v>2025</v>
      </c>
      <c r="H646" s="0" t="n">
        <v>9</v>
      </c>
      <c r="I646" s="0" t="n">
        <v>2757</v>
      </c>
      <c r="J646" s="0" t="s">
        <v>272</v>
      </c>
      <c r="K646" s="0" t="s">
        <v>2629</v>
      </c>
      <c r="L646" s="0" t="s">
        <v>297</v>
      </c>
      <c r="M646" s="0" t="s">
        <v>2670</v>
      </c>
      <c r="N646" s="0" t="s">
        <v>2670</v>
      </c>
      <c r="O646" s="0" t="s">
        <v>2671</v>
      </c>
      <c r="P646" s="0" t="s">
        <v>2672</v>
      </c>
      <c r="R646" s="0" t="s">
        <v>279</v>
      </c>
      <c r="S646" s="0" t="s">
        <v>294</v>
      </c>
      <c r="T646" s="0" t="s">
        <v>280</v>
      </c>
      <c r="U646" s="0" t="s">
        <v>281</v>
      </c>
    </row>
    <row r="647" customFormat="false" ht="15" hidden="false" customHeight="false" outlineLevel="0" collapsed="false">
      <c r="A647" s="0" t="n">
        <v>35</v>
      </c>
      <c r="B647" s="0" t="s">
        <v>77</v>
      </c>
      <c r="C647" s="0" t="s">
        <v>92</v>
      </c>
      <c r="D647" s="0" t="s">
        <v>2673</v>
      </c>
      <c r="E647" s="0" t="n">
        <v>2024</v>
      </c>
      <c r="H647" s="0" t="n">
        <v>14</v>
      </c>
      <c r="I647" s="0" t="n">
        <v>1317</v>
      </c>
      <c r="J647" s="0" t="s">
        <v>272</v>
      </c>
      <c r="K647" s="0" t="s">
        <v>2629</v>
      </c>
      <c r="L647" s="0" t="s">
        <v>297</v>
      </c>
      <c r="M647" s="0" t="s">
        <v>2674</v>
      </c>
      <c r="N647" s="0" t="s">
        <v>2674</v>
      </c>
      <c r="O647" s="0" t="s">
        <v>2675</v>
      </c>
      <c r="P647" s="0" t="s">
        <v>2676</v>
      </c>
      <c r="R647" s="0" t="s">
        <v>288</v>
      </c>
      <c r="S647" s="0" t="s">
        <v>294</v>
      </c>
      <c r="T647" s="0" t="s">
        <v>280</v>
      </c>
      <c r="U647" s="0" t="s">
        <v>281</v>
      </c>
    </row>
    <row r="648" customFormat="false" ht="15" hidden="false" customHeight="false" outlineLevel="0" collapsed="false">
      <c r="A648" s="0" t="n">
        <v>35</v>
      </c>
      <c r="B648" s="0" t="s">
        <v>77</v>
      </c>
      <c r="C648" s="0" t="s">
        <v>313</v>
      </c>
      <c r="D648" s="0" t="s">
        <v>2677</v>
      </c>
      <c r="E648" s="0" t="n">
        <v>2020</v>
      </c>
      <c r="H648" s="0" t="n">
        <v>1</v>
      </c>
      <c r="I648" s="0" t="n">
        <v>87</v>
      </c>
      <c r="J648" s="0" t="s">
        <v>294</v>
      </c>
      <c r="K648" s="0" t="s">
        <v>302</v>
      </c>
      <c r="L648" s="0" t="s">
        <v>274</v>
      </c>
      <c r="M648" s="0" t="s">
        <v>2678</v>
      </c>
      <c r="N648" s="0" t="s">
        <v>2678</v>
      </c>
      <c r="O648" s="0" t="s">
        <v>2679</v>
      </c>
      <c r="P648" s="0" t="s">
        <v>2680</v>
      </c>
      <c r="R648" s="0" t="s">
        <v>288</v>
      </c>
      <c r="S648" s="0" t="s">
        <v>294</v>
      </c>
      <c r="T648" s="0" t="s">
        <v>280</v>
      </c>
      <c r="U648" s="0" t="s">
        <v>281</v>
      </c>
    </row>
    <row r="649" customFormat="false" ht="15" hidden="false" customHeight="false" outlineLevel="0" collapsed="false">
      <c r="A649" s="0" t="n">
        <v>35</v>
      </c>
      <c r="B649" s="0" t="s">
        <v>77</v>
      </c>
      <c r="C649" s="0" t="s">
        <v>616</v>
      </c>
      <c r="D649" s="0" t="s">
        <v>2681</v>
      </c>
      <c r="E649" s="0" t="n">
        <v>2025</v>
      </c>
      <c r="H649" s="0" t="n">
        <v>2</v>
      </c>
      <c r="I649" s="0" t="n">
        <v>287</v>
      </c>
      <c r="J649" s="0" t="s">
        <v>272</v>
      </c>
      <c r="K649" s="0" t="s">
        <v>2629</v>
      </c>
      <c r="L649" s="0" t="s">
        <v>297</v>
      </c>
      <c r="M649" s="0" t="s">
        <v>2682</v>
      </c>
      <c r="N649" s="0" t="s">
        <v>2682</v>
      </c>
      <c r="O649" s="0" t="s">
        <v>2683</v>
      </c>
      <c r="P649" s="0" t="s">
        <v>2684</v>
      </c>
      <c r="R649" s="0" t="s">
        <v>279</v>
      </c>
      <c r="S649" s="0" t="s">
        <v>272</v>
      </c>
      <c r="T649" s="0" t="s">
        <v>318</v>
      </c>
      <c r="U649" s="0" t="s">
        <v>281</v>
      </c>
      <c r="V649" s="0" t="s">
        <v>2685</v>
      </c>
    </row>
    <row r="650" customFormat="false" ht="15" hidden="false" customHeight="false" outlineLevel="0" collapsed="false">
      <c r="A650" s="0" t="n">
        <v>35</v>
      </c>
      <c r="B650" s="0" t="s">
        <v>77</v>
      </c>
      <c r="C650" s="0" t="s">
        <v>616</v>
      </c>
      <c r="D650" s="0" t="s">
        <v>2686</v>
      </c>
      <c r="E650" s="0" t="n">
        <v>2025</v>
      </c>
      <c r="H650" s="0" t="n">
        <v>1</v>
      </c>
      <c r="I650" s="0" t="n">
        <v>345</v>
      </c>
      <c r="J650" s="0" t="s">
        <v>272</v>
      </c>
      <c r="K650" s="0" t="s">
        <v>2629</v>
      </c>
      <c r="L650" s="0" t="s">
        <v>297</v>
      </c>
      <c r="M650" s="0" t="s">
        <v>2687</v>
      </c>
      <c r="N650" s="0" t="s">
        <v>2687</v>
      </c>
      <c r="O650" s="0" t="s">
        <v>2688</v>
      </c>
      <c r="P650" s="0" t="s">
        <v>2689</v>
      </c>
      <c r="R650" s="0" t="s">
        <v>279</v>
      </c>
      <c r="S650" s="0" t="s">
        <v>294</v>
      </c>
      <c r="T650" s="0" t="s">
        <v>318</v>
      </c>
      <c r="U650" s="0" t="s">
        <v>281</v>
      </c>
      <c r="V650" s="0" t="s">
        <v>2685</v>
      </c>
    </row>
    <row r="651" customFormat="false" ht="15" hidden="false" customHeight="false" outlineLevel="0" collapsed="false">
      <c r="A651" s="0" t="n">
        <v>35</v>
      </c>
      <c r="B651" s="0" t="s">
        <v>77</v>
      </c>
      <c r="C651" s="0" t="s">
        <v>616</v>
      </c>
      <c r="D651" s="0" t="s">
        <v>2690</v>
      </c>
      <c r="E651" s="0" t="n">
        <v>2022</v>
      </c>
      <c r="H651" s="0" t="n">
        <v>5</v>
      </c>
      <c r="I651" s="0" t="n">
        <v>179</v>
      </c>
      <c r="J651" s="0" t="s">
        <v>272</v>
      </c>
      <c r="K651" s="0" t="s">
        <v>2629</v>
      </c>
      <c r="L651" s="0" t="s">
        <v>297</v>
      </c>
      <c r="M651" s="0" t="s">
        <v>2691</v>
      </c>
      <c r="N651" s="0" t="s">
        <v>2691</v>
      </c>
      <c r="O651" s="0" t="s">
        <v>2692</v>
      </c>
      <c r="P651" s="0" t="s">
        <v>2693</v>
      </c>
      <c r="R651" s="0" t="s">
        <v>288</v>
      </c>
      <c r="S651" s="0" t="s">
        <v>294</v>
      </c>
      <c r="T651" s="0" t="s">
        <v>280</v>
      </c>
      <c r="U651" s="0" t="s">
        <v>281</v>
      </c>
    </row>
    <row r="652" customFormat="false" ht="15" hidden="false" customHeight="false" outlineLevel="0" collapsed="false">
      <c r="A652" s="0" t="n">
        <v>35</v>
      </c>
      <c r="B652" s="0" t="s">
        <v>77</v>
      </c>
      <c r="C652" s="0" t="s">
        <v>616</v>
      </c>
      <c r="D652" s="0" t="s">
        <v>2694</v>
      </c>
      <c r="E652" s="0" t="n">
        <v>2022</v>
      </c>
      <c r="H652" s="0" t="n">
        <v>20</v>
      </c>
      <c r="I652" s="0" t="n">
        <v>1006</v>
      </c>
      <c r="J652" s="0" t="s">
        <v>272</v>
      </c>
      <c r="K652" s="0" t="s">
        <v>2629</v>
      </c>
      <c r="L652" s="0" t="s">
        <v>297</v>
      </c>
      <c r="M652" s="0" t="s">
        <v>2695</v>
      </c>
      <c r="N652" s="0" t="s">
        <v>2695</v>
      </c>
      <c r="O652" s="0" t="s">
        <v>2696</v>
      </c>
      <c r="P652" s="0" t="s">
        <v>2697</v>
      </c>
      <c r="R652" s="0" t="s">
        <v>288</v>
      </c>
      <c r="S652" s="0" t="s">
        <v>294</v>
      </c>
      <c r="T652" s="0" t="s">
        <v>318</v>
      </c>
      <c r="U652" s="0" t="s">
        <v>281</v>
      </c>
      <c r="V652" s="0" t="s">
        <v>2685</v>
      </c>
    </row>
    <row r="653" customFormat="false" ht="15" hidden="false" customHeight="false" outlineLevel="0" collapsed="false">
      <c r="A653" s="0" t="n">
        <v>35</v>
      </c>
      <c r="B653" s="0" t="s">
        <v>77</v>
      </c>
      <c r="C653" s="0" t="s">
        <v>270</v>
      </c>
      <c r="D653" s="0" t="s">
        <v>2698</v>
      </c>
      <c r="E653" s="0" t="n">
        <v>2026</v>
      </c>
      <c r="H653" s="0" t="n">
        <v>1</v>
      </c>
      <c r="I653" s="0" t="n">
        <v>354</v>
      </c>
      <c r="J653" s="0" t="s">
        <v>272</v>
      </c>
      <c r="K653" s="0" t="s">
        <v>2629</v>
      </c>
      <c r="L653" s="0" t="s">
        <v>297</v>
      </c>
      <c r="M653" s="0" t="s">
        <v>2699</v>
      </c>
      <c r="N653" s="0" t="s">
        <v>2699</v>
      </c>
      <c r="O653" s="0" t="s">
        <v>2700</v>
      </c>
      <c r="P653" s="0" t="s">
        <v>2701</v>
      </c>
      <c r="R653" s="0" t="s">
        <v>279</v>
      </c>
      <c r="S653" s="0" t="s">
        <v>294</v>
      </c>
      <c r="T653" s="0" t="s">
        <v>318</v>
      </c>
      <c r="U653" s="0" t="s">
        <v>281</v>
      </c>
      <c r="V653" s="0" t="s">
        <v>2685</v>
      </c>
    </row>
    <row r="654" customFormat="false" ht="15" hidden="false" customHeight="false" outlineLevel="0" collapsed="false">
      <c r="A654" s="0" t="n">
        <v>35</v>
      </c>
      <c r="B654" s="0" t="s">
        <v>77</v>
      </c>
      <c r="C654" s="0" t="s">
        <v>270</v>
      </c>
      <c r="D654" s="0" t="s">
        <v>2702</v>
      </c>
      <c r="E654" s="0" t="n">
        <v>2026</v>
      </c>
      <c r="H654" s="0" t="n">
        <v>1</v>
      </c>
      <c r="I654" s="0" t="n">
        <v>364</v>
      </c>
      <c r="J654" s="0" t="s">
        <v>272</v>
      </c>
      <c r="K654" s="0" t="s">
        <v>2629</v>
      </c>
      <c r="L654" s="0" t="s">
        <v>297</v>
      </c>
      <c r="M654" s="0" t="s">
        <v>2703</v>
      </c>
      <c r="N654" s="0" t="s">
        <v>2703</v>
      </c>
      <c r="O654" s="0" t="s">
        <v>2704</v>
      </c>
      <c r="P654" s="0" t="s">
        <v>2705</v>
      </c>
      <c r="R654" s="0" t="s">
        <v>279</v>
      </c>
      <c r="S654" s="0" t="s">
        <v>294</v>
      </c>
      <c r="T654" s="0" t="s">
        <v>318</v>
      </c>
      <c r="U654" s="0" t="s">
        <v>281</v>
      </c>
      <c r="V654" s="0" t="s">
        <v>2685</v>
      </c>
    </row>
    <row r="655" customFormat="false" ht="15" hidden="false" customHeight="false" outlineLevel="0" collapsed="false">
      <c r="A655" s="0" t="n">
        <v>35</v>
      </c>
      <c r="B655" s="0" t="s">
        <v>77</v>
      </c>
      <c r="C655" s="0" t="s">
        <v>270</v>
      </c>
      <c r="D655" s="0" t="s">
        <v>2706</v>
      </c>
      <c r="E655" s="0" t="n">
        <v>2026</v>
      </c>
      <c r="H655" s="0" t="n">
        <v>1</v>
      </c>
      <c r="I655" s="0" t="n">
        <v>399</v>
      </c>
      <c r="J655" s="0" t="s">
        <v>272</v>
      </c>
      <c r="K655" s="0" t="s">
        <v>2629</v>
      </c>
      <c r="L655" s="0" t="s">
        <v>297</v>
      </c>
      <c r="M655" s="0" t="s">
        <v>2707</v>
      </c>
      <c r="N655" s="0" t="s">
        <v>2708</v>
      </c>
      <c r="O655" s="0" t="s">
        <v>2709</v>
      </c>
      <c r="P655" s="0" t="s">
        <v>2710</v>
      </c>
      <c r="R655" s="0" t="s">
        <v>279</v>
      </c>
      <c r="S655" s="0" t="s">
        <v>294</v>
      </c>
      <c r="T655" s="0" t="s">
        <v>318</v>
      </c>
      <c r="U655" s="0" t="s">
        <v>281</v>
      </c>
      <c r="V655" s="0" t="s">
        <v>2685</v>
      </c>
    </row>
    <row r="656" customFormat="false" ht="15" hidden="false" customHeight="false" outlineLevel="0" collapsed="false">
      <c r="A656" s="0" t="n">
        <v>35</v>
      </c>
      <c r="B656" s="0" t="s">
        <v>77</v>
      </c>
      <c r="C656" s="0" t="s">
        <v>270</v>
      </c>
      <c r="D656" s="0" t="s">
        <v>2711</v>
      </c>
      <c r="E656" s="0" t="n">
        <v>2026</v>
      </c>
      <c r="H656" s="0" t="n">
        <v>2</v>
      </c>
      <c r="I656" s="0" t="n">
        <v>353</v>
      </c>
      <c r="J656" s="0" t="s">
        <v>272</v>
      </c>
      <c r="K656" s="0" t="s">
        <v>2629</v>
      </c>
      <c r="L656" s="0" t="s">
        <v>297</v>
      </c>
      <c r="M656" s="0" t="s">
        <v>2712</v>
      </c>
      <c r="N656" s="0" t="s">
        <v>2713</v>
      </c>
      <c r="O656" s="0" t="s">
        <v>2714</v>
      </c>
      <c r="P656" s="0" t="s">
        <v>2715</v>
      </c>
      <c r="R656" s="0" t="s">
        <v>279</v>
      </c>
      <c r="S656" s="0" t="s">
        <v>294</v>
      </c>
      <c r="T656" s="0" t="s">
        <v>318</v>
      </c>
      <c r="U656" s="0" t="s">
        <v>281</v>
      </c>
      <c r="V656" s="0" t="s">
        <v>2685</v>
      </c>
    </row>
    <row r="657" customFormat="false" ht="15" hidden="false" customHeight="false" outlineLevel="0" collapsed="false">
      <c r="A657" s="0" t="n">
        <v>35</v>
      </c>
      <c r="B657" s="0" t="s">
        <v>77</v>
      </c>
      <c r="C657" s="0" t="s">
        <v>270</v>
      </c>
      <c r="D657" s="0" t="s">
        <v>2716</v>
      </c>
      <c r="E657" s="0" t="n">
        <v>2026</v>
      </c>
      <c r="H657" s="0" t="n">
        <v>1</v>
      </c>
      <c r="I657" s="0" t="n">
        <v>432</v>
      </c>
      <c r="J657" s="0" t="s">
        <v>272</v>
      </c>
      <c r="K657" s="0" t="s">
        <v>2629</v>
      </c>
      <c r="L657" s="0" t="s">
        <v>297</v>
      </c>
      <c r="M657" s="0" t="s">
        <v>2717</v>
      </c>
      <c r="N657" s="0" t="s">
        <v>2718</v>
      </c>
      <c r="O657" s="0" t="s">
        <v>2719</v>
      </c>
      <c r="P657" s="0" t="s">
        <v>2720</v>
      </c>
      <c r="R657" s="0" t="s">
        <v>279</v>
      </c>
      <c r="S657" s="0" t="s">
        <v>294</v>
      </c>
      <c r="T657" s="0" t="s">
        <v>318</v>
      </c>
      <c r="U657" s="0" t="s">
        <v>281</v>
      </c>
      <c r="V657" s="0" t="s">
        <v>2685</v>
      </c>
    </row>
    <row r="658" customFormat="false" ht="15" hidden="false" customHeight="false" outlineLevel="0" collapsed="false">
      <c r="A658" s="0" t="n">
        <v>35</v>
      </c>
      <c r="B658" s="0" t="s">
        <v>77</v>
      </c>
      <c r="C658" s="0" t="s">
        <v>270</v>
      </c>
      <c r="D658" s="0" t="s">
        <v>2721</v>
      </c>
      <c r="E658" s="0" t="n">
        <v>2026</v>
      </c>
      <c r="H658" s="0" t="n">
        <v>2</v>
      </c>
      <c r="I658" s="0" t="n">
        <v>905</v>
      </c>
      <c r="J658" s="0" t="s">
        <v>272</v>
      </c>
      <c r="K658" s="0" t="s">
        <v>2629</v>
      </c>
      <c r="L658" s="0" t="s">
        <v>297</v>
      </c>
      <c r="M658" s="0" t="s">
        <v>2722</v>
      </c>
      <c r="N658" s="0" t="s">
        <v>2723</v>
      </c>
      <c r="O658" s="0" t="s">
        <v>2724</v>
      </c>
      <c r="P658" s="0" t="s">
        <v>2725</v>
      </c>
      <c r="R658" s="0" t="s">
        <v>279</v>
      </c>
      <c r="S658" s="0" t="s">
        <v>294</v>
      </c>
      <c r="T658" s="0" t="s">
        <v>280</v>
      </c>
      <c r="U658" s="0" t="s">
        <v>281</v>
      </c>
    </row>
    <row r="659" customFormat="false" ht="15" hidden="false" customHeight="false" outlineLevel="0" collapsed="false">
      <c r="A659" s="0" t="n">
        <v>35</v>
      </c>
      <c r="B659" s="0" t="s">
        <v>77</v>
      </c>
      <c r="C659" s="0" t="s">
        <v>270</v>
      </c>
      <c r="D659" s="0" t="s">
        <v>2726</v>
      </c>
      <c r="E659" s="0" t="n">
        <v>2026</v>
      </c>
      <c r="H659" s="0" t="n">
        <v>1</v>
      </c>
      <c r="I659" s="0" t="n">
        <v>523</v>
      </c>
      <c r="J659" s="0" t="s">
        <v>272</v>
      </c>
      <c r="K659" s="0" t="s">
        <v>2629</v>
      </c>
      <c r="L659" s="0" t="s">
        <v>297</v>
      </c>
      <c r="M659" s="0" t="s">
        <v>2727</v>
      </c>
      <c r="N659" s="0" t="s">
        <v>2728</v>
      </c>
      <c r="O659" s="0" t="s">
        <v>2729</v>
      </c>
      <c r="P659" s="0" t="s">
        <v>2730</v>
      </c>
      <c r="R659" s="0" t="s">
        <v>279</v>
      </c>
      <c r="S659" s="0" t="s">
        <v>294</v>
      </c>
      <c r="T659" s="0" t="s">
        <v>318</v>
      </c>
      <c r="U659" s="0" t="s">
        <v>281</v>
      </c>
      <c r="V659" s="0" t="s">
        <v>2685</v>
      </c>
    </row>
    <row r="660" customFormat="false" ht="15" hidden="false" customHeight="false" outlineLevel="0" collapsed="false">
      <c r="A660" s="0" t="n">
        <v>35</v>
      </c>
      <c r="B660" s="0" t="s">
        <v>77</v>
      </c>
      <c r="C660" s="0" t="s">
        <v>270</v>
      </c>
      <c r="D660" s="0" t="s">
        <v>2731</v>
      </c>
      <c r="E660" s="0" t="n">
        <v>2026</v>
      </c>
      <c r="H660" s="0" t="n">
        <v>1</v>
      </c>
      <c r="I660" s="0" t="n">
        <v>489</v>
      </c>
      <c r="J660" s="0" t="s">
        <v>272</v>
      </c>
      <c r="K660" s="0" t="s">
        <v>2629</v>
      </c>
      <c r="L660" s="0" t="s">
        <v>297</v>
      </c>
      <c r="M660" s="0" t="s">
        <v>2732</v>
      </c>
      <c r="N660" s="0" t="s">
        <v>2733</v>
      </c>
      <c r="O660" s="0" t="s">
        <v>2734</v>
      </c>
      <c r="P660" s="0" t="s">
        <v>2735</v>
      </c>
      <c r="R660" s="0" t="s">
        <v>279</v>
      </c>
      <c r="S660" s="0" t="s">
        <v>294</v>
      </c>
      <c r="T660" s="0" t="s">
        <v>318</v>
      </c>
      <c r="U660" s="0" t="s">
        <v>281</v>
      </c>
      <c r="V660" s="0" t="s">
        <v>2685</v>
      </c>
    </row>
    <row r="661" customFormat="false" ht="15" hidden="false" customHeight="false" outlineLevel="0" collapsed="false">
      <c r="A661" s="0" t="n">
        <v>35</v>
      </c>
      <c r="B661" s="0" t="s">
        <v>77</v>
      </c>
      <c r="C661" s="0" t="s">
        <v>270</v>
      </c>
      <c r="D661" s="0" t="s">
        <v>2736</v>
      </c>
      <c r="E661" s="0" t="n">
        <v>2026</v>
      </c>
      <c r="H661" s="0" t="n">
        <v>1</v>
      </c>
      <c r="I661" s="0" t="n">
        <v>208</v>
      </c>
      <c r="J661" s="0" t="s">
        <v>272</v>
      </c>
      <c r="K661" s="0" t="s">
        <v>2629</v>
      </c>
      <c r="L661" s="0" t="s">
        <v>297</v>
      </c>
      <c r="M661" s="0" t="s">
        <v>2737</v>
      </c>
      <c r="N661" s="0" t="s">
        <v>2738</v>
      </c>
      <c r="O661" s="0" t="s">
        <v>2739</v>
      </c>
      <c r="P661" s="0" t="s">
        <v>2740</v>
      </c>
      <c r="R661" s="0" t="s">
        <v>279</v>
      </c>
      <c r="S661" s="0" t="s">
        <v>294</v>
      </c>
      <c r="T661" s="0" t="s">
        <v>318</v>
      </c>
      <c r="U661" s="0" t="s">
        <v>281</v>
      </c>
      <c r="V661" s="0" t="s">
        <v>2685</v>
      </c>
    </row>
    <row r="662" customFormat="false" ht="15" hidden="false" customHeight="false" outlineLevel="0" collapsed="false">
      <c r="A662" s="0" t="n">
        <v>35</v>
      </c>
      <c r="B662" s="0" t="s">
        <v>77</v>
      </c>
      <c r="C662" s="0" t="s">
        <v>270</v>
      </c>
      <c r="D662" s="0" t="s">
        <v>2741</v>
      </c>
      <c r="E662" s="0" t="n">
        <v>2026</v>
      </c>
      <c r="H662" s="0" t="n">
        <v>4</v>
      </c>
      <c r="I662" s="0" t="n">
        <v>178</v>
      </c>
      <c r="J662" s="0" t="s">
        <v>272</v>
      </c>
      <c r="K662" s="0" t="s">
        <v>2629</v>
      </c>
      <c r="L662" s="0" t="s">
        <v>297</v>
      </c>
      <c r="M662" s="0" t="s">
        <v>2742</v>
      </c>
      <c r="N662" s="0" t="s">
        <v>2742</v>
      </c>
      <c r="O662" s="0" t="s">
        <v>2743</v>
      </c>
      <c r="P662" s="0" t="s">
        <v>2744</v>
      </c>
      <c r="R662" s="0" t="s">
        <v>279</v>
      </c>
      <c r="S662" s="0" t="s">
        <v>294</v>
      </c>
      <c r="T662" s="0" t="s">
        <v>318</v>
      </c>
      <c r="U662" s="0" t="s">
        <v>281</v>
      </c>
      <c r="V662" s="0" t="s">
        <v>2685</v>
      </c>
    </row>
    <row r="663" customFormat="false" ht="15" hidden="false" customHeight="false" outlineLevel="0" collapsed="false">
      <c r="A663" s="0" t="n">
        <v>35</v>
      </c>
      <c r="B663" s="0" t="s">
        <v>77</v>
      </c>
      <c r="C663" s="0" t="s">
        <v>270</v>
      </c>
      <c r="D663" s="0" t="s">
        <v>2745</v>
      </c>
      <c r="E663" s="0" t="n">
        <v>2026</v>
      </c>
      <c r="H663" s="0" t="n">
        <v>4</v>
      </c>
      <c r="I663" s="0" t="n">
        <v>270</v>
      </c>
      <c r="J663" s="0" t="s">
        <v>272</v>
      </c>
      <c r="K663" s="0" t="s">
        <v>2629</v>
      </c>
      <c r="L663" s="0" t="s">
        <v>297</v>
      </c>
      <c r="M663" s="0" t="s">
        <v>2746</v>
      </c>
      <c r="N663" s="0" t="s">
        <v>2746</v>
      </c>
      <c r="O663" s="0" t="s">
        <v>2747</v>
      </c>
      <c r="P663" s="0" t="s">
        <v>2748</v>
      </c>
      <c r="R663" s="0" t="s">
        <v>279</v>
      </c>
      <c r="S663" s="0" t="s">
        <v>294</v>
      </c>
      <c r="T663" s="0" t="s">
        <v>318</v>
      </c>
      <c r="U663" s="0" t="s">
        <v>281</v>
      </c>
      <c r="V663" s="0" t="s">
        <v>2685</v>
      </c>
    </row>
    <row r="664" customFormat="false" ht="15" hidden="false" customHeight="false" outlineLevel="0" collapsed="false">
      <c r="A664" s="0" t="n">
        <v>35</v>
      </c>
      <c r="B664" s="0" t="s">
        <v>77</v>
      </c>
      <c r="C664" s="0" t="s">
        <v>270</v>
      </c>
      <c r="D664" s="0" t="s">
        <v>2749</v>
      </c>
      <c r="E664" s="0" t="n">
        <v>2026</v>
      </c>
      <c r="H664" s="0" t="n">
        <v>1</v>
      </c>
      <c r="I664" s="0" t="n">
        <v>195</v>
      </c>
      <c r="J664" s="0" t="s">
        <v>272</v>
      </c>
      <c r="K664" s="0" t="s">
        <v>2629</v>
      </c>
      <c r="L664" s="0" t="s">
        <v>297</v>
      </c>
      <c r="M664" s="0" t="s">
        <v>2750</v>
      </c>
      <c r="N664" s="0" t="s">
        <v>2750</v>
      </c>
      <c r="O664" s="0" t="s">
        <v>2751</v>
      </c>
      <c r="P664" s="0" t="s">
        <v>2752</v>
      </c>
      <c r="R664" s="0" t="s">
        <v>279</v>
      </c>
      <c r="S664" s="0" t="s">
        <v>294</v>
      </c>
      <c r="T664" s="0" t="s">
        <v>318</v>
      </c>
      <c r="U664" s="0" t="s">
        <v>281</v>
      </c>
      <c r="V664" s="0" t="s">
        <v>2685</v>
      </c>
    </row>
    <row r="665" customFormat="false" ht="15" hidden="false" customHeight="false" outlineLevel="0" collapsed="false">
      <c r="A665" s="0" t="n">
        <v>35</v>
      </c>
      <c r="B665" s="0" t="s">
        <v>77</v>
      </c>
      <c r="C665" s="0" t="s">
        <v>270</v>
      </c>
      <c r="D665" s="0" t="s">
        <v>2753</v>
      </c>
      <c r="E665" s="0" t="n">
        <v>2026</v>
      </c>
      <c r="H665" s="0" t="n">
        <v>1</v>
      </c>
      <c r="I665" s="0" t="n">
        <v>196</v>
      </c>
      <c r="J665" s="0" t="s">
        <v>272</v>
      </c>
      <c r="K665" s="0" t="s">
        <v>2629</v>
      </c>
      <c r="L665" s="0" t="s">
        <v>297</v>
      </c>
      <c r="M665" s="0" t="s">
        <v>2754</v>
      </c>
      <c r="N665" s="0" t="s">
        <v>2754</v>
      </c>
      <c r="O665" s="0" t="s">
        <v>2755</v>
      </c>
      <c r="P665" s="0" t="s">
        <v>2756</v>
      </c>
      <c r="R665" s="0" t="s">
        <v>279</v>
      </c>
      <c r="S665" s="0" t="s">
        <v>294</v>
      </c>
      <c r="T665" s="0" t="s">
        <v>318</v>
      </c>
      <c r="U665" s="0" t="s">
        <v>281</v>
      </c>
      <c r="V665" s="0" t="s">
        <v>2685</v>
      </c>
    </row>
    <row r="666" customFormat="false" ht="15" hidden="false" customHeight="false" outlineLevel="0" collapsed="false">
      <c r="A666" s="0" t="n">
        <v>35</v>
      </c>
      <c r="B666" s="0" t="s">
        <v>77</v>
      </c>
      <c r="C666" s="0" t="s">
        <v>270</v>
      </c>
      <c r="D666" s="0" t="s">
        <v>2757</v>
      </c>
      <c r="E666" s="0" t="n">
        <v>2026</v>
      </c>
      <c r="H666" s="0" t="n">
        <v>1</v>
      </c>
      <c r="I666" s="0" t="n">
        <v>362</v>
      </c>
      <c r="J666" s="0" t="s">
        <v>272</v>
      </c>
      <c r="K666" s="0" t="s">
        <v>2629</v>
      </c>
      <c r="L666" s="0" t="s">
        <v>297</v>
      </c>
      <c r="M666" s="0" t="s">
        <v>2758</v>
      </c>
      <c r="N666" s="0" t="s">
        <v>2758</v>
      </c>
      <c r="O666" s="0" t="s">
        <v>2759</v>
      </c>
      <c r="P666" s="0" t="s">
        <v>2760</v>
      </c>
      <c r="R666" s="0" t="s">
        <v>279</v>
      </c>
      <c r="S666" s="0" t="s">
        <v>294</v>
      </c>
      <c r="T666" s="0" t="s">
        <v>318</v>
      </c>
      <c r="U666" s="0" t="s">
        <v>281</v>
      </c>
      <c r="V666" s="0" t="s">
        <v>2685</v>
      </c>
    </row>
    <row r="667" customFormat="false" ht="15" hidden="false" customHeight="false" outlineLevel="0" collapsed="false">
      <c r="A667" s="0" t="n">
        <v>35</v>
      </c>
      <c r="B667" s="0" t="s">
        <v>77</v>
      </c>
      <c r="C667" s="0" t="s">
        <v>270</v>
      </c>
      <c r="D667" s="0" t="s">
        <v>2761</v>
      </c>
      <c r="E667" s="0" t="n">
        <v>2026</v>
      </c>
      <c r="H667" s="0" t="n">
        <v>6</v>
      </c>
      <c r="I667" s="0" t="n">
        <v>2069</v>
      </c>
      <c r="J667" s="0" t="s">
        <v>272</v>
      </c>
      <c r="K667" s="0" t="s">
        <v>2629</v>
      </c>
      <c r="L667" s="0" t="s">
        <v>297</v>
      </c>
      <c r="M667" s="0" t="s">
        <v>2762</v>
      </c>
      <c r="N667" s="0" t="s">
        <v>2762</v>
      </c>
      <c r="O667" s="0" t="s">
        <v>2763</v>
      </c>
      <c r="P667" s="0" t="s">
        <v>2764</v>
      </c>
      <c r="R667" s="0" t="s">
        <v>279</v>
      </c>
      <c r="S667" s="0" t="s">
        <v>294</v>
      </c>
      <c r="T667" s="0" t="s">
        <v>318</v>
      </c>
      <c r="U667" s="0" t="s">
        <v>281</v>
      </c>
      <c r="V667" s="0" t="s">
        <v>2685</v>
      </c>
    </row>
    <row r="668" customFormat="false" ht="15" hidden="false" customHeight="false" outlineLevel="0" collapsed="false">
      <c r="A668" s="0" t="n">
        <v>35</v>
      </c>
      <c r="B668" s="0" t="s">
        <v>77</v>
      </c>
      <c r="C668" s="0" t="s">
        <v>270</v>
      </c>
      <c r="D668" s="0" t="s">
        <v>2765</v>
      </c>
      <c r="E668" s="0" t="n">
        <v>2026</v>
      </c>
      <c r="H668" s="0" t="n">
        <v>4</v>
      </c>
      <c r="I668" s="0" t="n">
        <v>715</v>
      </c>
      <c r="J668" s="0" t="s">
        <v>272</v>
      </c>
      <c r="K668" s="0" t="s">
        <v>2629</v>
      </c>
      <c r="L668" s="0" t="s">
        <v>297</v>
      </c>
      <c r="M668" s="0" t="s">
        <v>2766</v>
      </c>
      <c r="N668" s="0" t="s">
        <v>2766</v>
      </c>
      <c r="O668" s="0" t="s">
        <v>2767</v>
      </c>
      <c r="P668" s="0" t="s">
        <v>2768</v>
      </c>
      <c r="R668" s="0" t="s">
        <v>279</v>
      </c>
      <c r="S668" s="0" t="s">
        <v>294</v>
      </c>
      <c r="T668" s="0" t="s">
        <v>318</v>
      </c>
      <c r="U668" s="0" t="s">
        <v>281</v>
      </c>
      <c r="V668" s="0" t="s">
        <v>2685</v>
      </c>
    </row>
    <row r="669" customFormat="false" ht="15" hidden="false" customHeight="false" outlineLevel="0" collapsed="false">
      <c r="A669" s="0" t="n">
        <v>35</v>
      </c>
      <c r="B669" s="0" t="s">
        <v>77</v>
      </c>
      <c r="C669" s="0" t="s">
        <v>270</v>
      </c>
      <c r="D669" s="0" t="s">
        <v>2769</v>
      </c>
      <c r="E669" s="0" t="n">
        <v>2026</v>
      </c>
      <c r="H669" s="0" t="n">
        <v>6</v>
      </c>
      <c r="I669" s="0" t="n">
        <v>2281</v>
      </c>
      <c r="J669" s="0" t="s">
        <v>272</v>
      </c>
      <c r="K669" s="0" t="s">
        <v>2629</v>
      </c>
      <c r="L669" s="0" t="s">
        <v>297</v>
      </c>
      <c r="M669" s="0" t="s">
        <v>2770</v>
      </c>
      <c r="N669" s="0" t="s">
        <v>2770</v>
      </c>
      <c r="O669" s="0" t="s">
        <v>2771</v>
      </c>
      <c r="P669" s="0" t="s">
        <v>2772</v>
      </c>
      <c r="R669" s="0" t="s">
        <v>279</v>
      </c>
      <c r="S669" s="0" t="s">
        <v>294</v>
      </c>
      <c r="T669" s="0" t="s">
        <v>318</v>
      </c>
      <c r="U669" s="0" t="s">
        <v>281</v>
      </c>
      <c r="V669" s="0" t="s">
        <v>2685</v>
      </c>
    </row>
    <row r="670" customFormat="false" ht="15" hidden="false" customHeight="false" outlineLevel="0" collapsed="false">
      <c r="A670" s="0" t="n">
        <v>35</v>
      </c>
      <c r="B670" s="0" t="s">
        <v>77</v>
      </c>
      <c r="C670" s="0" t="s">
        <v>270</v>
      </c>
      <c r="D670" s="0" t="s">
        <v>2773</v>
      </c>
      <c r="E670" s="0" t="n">
        <v>2026</v>
      </c>
      <c r="H670" s="0" t="n">
        <v>4</v>
      </c>
      <c r="I670" s="0" t="n">
        <v>2972</v>
      </c>
      <c r="J670" s="0" t="s">
        <v>272</v>
      </c>
      <c r="K670" s="0" t="s">
        <v>2629</v>
      </c>
      <c r="L670" s="0" t="s">
        <v>297</v>
      </c>
      <c r="M670" s="0" t="s">
        <v>2774</v>
      </c>
      <c r="N670" s="0" t="s">
        <v>2774</v>
      </c>
      <c r="O670" s="0" t="s">
        <v>2775</v>
      </c>
      <c r="P670" s="0" t="s">
        <v>2776</v>
      </c>
      <c r="R670" s="0" t="s">
        <v>279</v>
      </c>
      <c r="S670" s="0" t="s">
        <v>294</v>
      </c>
      <c r="T670" s="0" t="s">
        <v>318</v>
      </c>
      <c r="U670" s="0" t="s">
        <v>281</v>
      </c>
      <c r="V670" s="0" t="s">
        <v>2685</v>
      </c>
    </row>
    <row r="671" customFormat="false" ht="15" hidden="false" customHeight="false" outlineLevel="0" collapsed="false">
      <c r="A671" s="0" t="n">
        <v>35</v>
      </c>
      <c r="B671" s="0" t="s">
        <v>77</v>
      </c>
      <c r="C671" s="0" t="s">
        <v>270</v>
      </c>
      <c r="D671" s="0" t="s">
        <v>2777</v>
      </c>
      <c r="E671" s="0" t="n">
        <v>2026</v>
      </c>
      <c r="H671" s="0" t="n">
        <v>1</v>
      </c>
      <c r="I671" s="0" t="n">
        <v>230</v>
      </c>
      <c r="J671" s="0" t="s">
        <v>272</v>
      </c>
      <c r="K671" s="0" t="s">
        <v>2629</v>
      </c>
      <c r="L671" s="0" t="s">
        <v>297</v>
      </c>
      <c r="M671" s="0" t="s">
        <v>2778</v>
      </c>
      <c r="N671" s="0" t="s">
        <v>2778</v>
      </c>
      <c r="O671" s="0" t="s">
        <v>2779</v>
      </c>
      <c r="P671" s="0" t="s">
        <v>2780</v>
      </c>
      <c r="R671" s="0" t="s">
        <v>279</v>
      </c>
      <c r="S671" s="0" t="s">
        <v>294</v>
      </c>
      <c r="T671" s="0" t="s">
        <v>318</v>
      </c>
      <c r="U671" s="0" t="s">
        <v>281</v>
      </c>
      <c r="V671" s="0" t="s">
        <v>2685</v>
      </c>
    </row>
    <row r="672" customFormat="false" ht="15" hidden="false" customHeight="false" outlineLevel="0" collapsed="false">
      <c r="A672" s="0" t="n">
        <v>35</v>
      </c>
      <c r="B672" s="0" t="s">
        <v>77</v>
      </c>
      <c r="C672" s="0" t="s">
        <v>270</v>
      </c>
      <c r="D672" s="0" t="s">
        <v>2781</v>
      </c>
      <c r="E672" s="0" t="n">
        <v>2026</v>
      </c>
      <c r="H672" s="0" t="n">
        <v>1</v>
      </c>
      <c r="I672" s="0" t="n">
        <v>187</v>
      </c>
      <c r="J672" s="0" t="s">
        <v>272</v>
      </c>
      <c r="K672" s="0" t="s">
        <v>2629</v>
      </c>
      <c r="L672" s="0" t="s">
        <v>297</v>
      </c>
      <c r="M672" s="0" t="s">
        <v>2782</v>
      </c>
      <c r="N672" s="0" t="s">
        <v>2782</v>
      </c>
      <c r="O672" s="0" t="s">
        <v>2783</v>
      </c>
      <c r="P672" s="0" t="s">
        <v>2784</v>
      </c>
      <c r="R672" s="0" t="s">
        <v>279</v>
      </c>
      <c r="S672" s="0" t="s">
        <v>294</v>
      </c>
      <c r="T672" s="0" t="s">
        <v>318</v>
      </c>
      <c r="U672" s="0" t="s">
        <v>281</v>
      </c>
      <c r="V672" s="0" t="s">
        <v>2685</v>
      </c>
    </row>
    <row r="673" customFormat="false" ht="15" hidden="false" customHeight="false" outlineLevel="0" collapsed="false">
      <c r="A673" s="0" t="n">
        <v>35</v>
      </c>
      <c r="B673" s="0" t="s">
        <v>77</v>
      </c>
      <c r="C673" s="0" t="s">
        <v>270</v>
      </c>
      <c r="D673" s="0" t="s">
        <v>2785</v>
      </c>
      <c r="E673" s="0" t="n">
        <v>2026</v>
      </c>
      <c r="H673" s="0" t="n">
        <v>2</v>
      </c>
      <c r="I673" s="0" t="n">
        <v>259</v>
      </c>
      <c r="J673" s="0" t="s">
        <v>272</v>
      </c>
      <c r="K673" s="0" t="s">
        <v>2629</v>
      </c>
      <c r="L673" s="0" t="s">
        <v>297</v>
      </c>
      <c r="M673" s="0" t="s">
        <v>2786</v>
      </c>
      <c r="N673" s="0" t="s">
        <v>2786</v>
      </c>
      <c r="O673" s="0" t="s">
        <v>2787</v>
      </c>
      <c r="P673" s="0" t="s">
        <v>2788</v>
      </c>
      <c r="R673" s="0" t="s">
        <v>279</v>
      </c>
      <c r="S673" s="0" t="s">
        <v>294</v>
      </c>
      <c r="T673" s="0" t="s">
        <v>318</v>
      </c>
      <c r="U673" s="0" t="s">
        <v>281</v>
      </c>
      <c r="V673" s="0" t="s">
        <v>2685</v>
      </c>
    </row>
    <row r="674" customFormat="false" ht="15" hidden="false" customHeight="false" outlineLevel="0" collapsed="false">
      <c r="A674" s="0" t="n">
        <v>35</v>
      </c>
      <c r="B674" s="0" t="s">
        <v>77</v>
      </c>
      <c r="C674" s="0" t="s">
        <v>270</v>
      </c>
      <c r="D674" s="0" t="s">
        <v>2789</v>
      </c>
      <c r="E674" s="0" t="n">
        <v>2026</v>
      </c>
      <c r="H674" s="0" t="n">
        <v>1</v>
      </c>
      <c r="I674" s="0" t="n">
        <v>140</v>
      </c>
      <c r="J674" s="0" t="s">
        <v>272</v>
      </c>
      <c r="K674" s="0" t="s">
        <v>2629</v>
      </c>
      <c r="L674" s="0" t="s">
        <v>297</v>
      </c>
      <c r="M674" s="0" t="s">
        <v>2790</v>
      </c>
      <c r="N674" s="0" t="s">
        <v>2790</v>
      </c>
      <c r="O674" s="0" t="s">
        <v>2791</v>
      </c>
      <c r="P674" s="0" t="s">
        <v>2792</v>
      </c>
      <c r="R674" s="0" t="s">
        <v>279</v>
      </c>
      <c r="S674" s="0" t="s">
        <v>294</v>
      </c>
      <c r="T674" s="0" t="s">
        <v>318</v>
      </c>
      <c r="U674" s="0" t="s">
        <v>281</v>
      </c>
      <c r="V674" s="0" t="s">
        <v>2685</v>
      </c>
    </row>
    <row r="675" customFormat="false" ht="15" hidden="false" customHeight="false" outlineLevel="0" collapsed="false">
      <c r="A675" s="0" t="n">
        <v>35</v>
      </c>
      <c r="B675" s="0" t="s">
        <v>77</v>
      </c>
      <c r="C675" s="0" t="s">
        <v>270</v>
      </c>
      <c r="D675" s="0" t="s">
        <v>2793</v>
      </c>
      <c r="E675" s="0" t="n">
        <v>2026</v>
      </c>
      <c r="H675" s="0" t="n">
        <v>2</v>
      </c>
      <c r="I675" s="0" t="n">
        <v>209</v>
      </c>
      <c r="J675" s="0" t="s">
        <v>272</v>
      </c>
      <c r="K675" s="0" t="s">
        <v>2629</v>
      </c>
      <c r="L675" s="0" t="s">
        <v>297</v>
      </c>
      <c r="M675" s="0" t="s">
        <v>2794</v>
      </c>
      <c r="N675" s="0" t="s">
        <v>2794</v>
      </c>
      <c r="O675" s="0" t="s">
        <v>2795</v>
      </c>
      <c r="P675" s="0" t="s">
        <v>2796</v>
      </c>
      <c r="R675" s="0" t="s">
        <v>279</v>
      </c>
      <c r="S675" s="0" t="s">
        <v>294</v>
      </c>
      <c r="T675" s="0" t="s">
        <v>318</v>
      </c>
      <c r="U675" s="0" t="s">
        <v>281</v>
      </c>
      <c r="V675" s="0" t="s">
        <v>2685</v>
      </c>
    </row>
    <row r="676" customFormat="false" ht="15" hidden="false" customHeight="false" outlineLevel="0" collapsed="false">
      <c r="A676" s="0" t="n">
        <v>35</v>
      </c>
      <c r="B676" s="0" t="s">
        <v>77</v>
      </c>
      <c r="C676" s="0" t="s">
        <v>270</v>
      </c>
      <c r="D676" s="0" t="s">
        <v>2797</v>
      </c>
      <c r="E676" s="0" t="n">
        <v>2026</v>
      </c>
      <c r="H676" s="0" t="n">
        <v>2</v>
      </c>
      <c r="I676" s="0" t="n">
        <v>306</v>
      </c>
      <c r="J676" s="0" t="s">
        <v>272</v>
      </c>
      <c r="K676" s="0" t="s">
        <v>2629</v>
      </c>
      <c r="L676" s="0" t="s">
        <v>297</v>
      </c>
      <c r="M676" s="0" t="s">
        <v>2798</v>
      </c>
      <c r="N676" s="0" t="s">
        <v>2798</v>
      </c>
      <c r="O676" s="0" t="s">
        <v>2799</v>
      </c>
      <c r="P676" s="0" t="s">
        <v>2800</v>
      </c>
      <c r="R676" s="0" t="s">
        <v>279</v>
      </c>
      <c r="S676" s="0" t="s">
        <v>294</v>
      </c>
      <c r="T676" s="0" t="s">
        <v>318</v>
      </c>
      <c r="U676" s="0" t="s">
        <v>281</v>
      </c>
      <c r="V676" s="0" t="s">
        <v>2685</v>
      </c>
    </row>
    <row r="677" customFormat="false" ht="15" hidden="false" customHeight="false" outlineLevel="0" collapsed="false">
      <c r="A677" s="0" t="n">
        <v>35</v>
      </c>
      <c r="B677" s="0" t="s">
        <v>77</v>
      </c>
      <c r="C677" s="0" t="s">
        <v>270</v>
      </c>
      <c r="D677" s="0" t="s">
        <v>2801</v>
      </c>
      <c r="E677" s="0" t="n">
        <v>2026</v>
      </c>
      <c r="H677" s="0" t="n">
        <v>2</v>
      </c>
      <c r="I677" s="0" t="n">
        <v>336</v>
      </c>
      <c r="J677" s="0" t="s">
        <v>272</v>
      </c>
      <c r="K677" s="0" t="s">
        <v>2629</v>
      </c>
      <c r="L677" s="0" t="s">
        <v>297</v>
      </c>
      <c r="M677" s="0" t="s">
        <v>2802</v>
      </c>
      <c r="N677" s="0" t="s">
        <v>2802</v>
      </c>
      <c r="O677" s="0" t="s">
        <v>2803</v>
      </c>
      <c r="P677" s="0" t="s">
        <v>2804</v>
      </c>
      <c r="R677" s="0" t="s">
        <v>279</v>
      </c>
      <c r="S677" s="0" t="s">
        <v>294</v>
      </c>
      <c r="T677" s="0" t="s">
        <v>318</v>
      </c>
      <c r="U677" s="0" t="s">
        <v>281</v>
      </c>
      <c r="V677" s="0" t="s">
        <v>2685</v>
      </c>
    </row>
    <row r="678" customFormat="false" ht="15" hidden="false" customHeight="false" outlineLevel="0" collapsed="false">
      <c r="A678" s="0" t="n">
        <v>35</v>
      </c>
      <c r="B678" s="0" t="s">
        <v>77</v>
      </c>
      <c r="C678" s="0" t="s">
        <v>270</v>
      </c>
      <c r="D678" s="0" t="s">
        <v>2805</v>
      </c>
      <c r="E678" s="0" t="n">
        <v>2026</v>
      </c>
      <c r="H678" s="0" t="n">
        <v>1</v>
      </c>
      <c r="I678" s="0" t="n">
        <v>194</v>
      </c>
      <c r="J678" s="0" t="s">
        <v>272</v>
      </c>
      <c r="K678" s="0" t="s">
        <v>2629</v>
      </c>
      <c r="L678" s="0" t="s">
        <v>297</v>
      </c>
      <c r="M678" s="0" t="s">
        <v>2806</v>
      </c>
      <c r="N678" s="0" t="s">
        <v>2806</v>
      </c>
      <c r="O678" s="0" t="s">
        <v>2807</v>
      </c>
      <c r="P678" s="0" t="s">
        <v>2808</v>
      </c>
      <c r="R678" s="0" t="s">
        <v>279</v>
      </c>
      <c r="S678" s="0" t="s">
        <v>294</v>
      </c>
      <c r="T678" s="0" t="s">
        <v>318</v>
      </c>
      <c r="U678" s="0" t="s">
        <v>281</v>
      </c>
      <c r="V678" s="0" t="s">
        <v>2685</v>
      </c>
    </row>
    <row r="679" customFormat="false" ht="15" hidden="false" customHeight="false" outlineLevel="0" collapsed="false">
      <c r="A679" s="0" t="n">
        <v>35</v>
      </c>
      <c r="B679" s="0" t="s">
        <v>77</v>
      </c>
      <c r="C679" s="0" t="s">
        <v>270</v>
      </c>
      <c r="D679" s="0" t="s">
        <v>2809</v>
      </c>
      <c r="E679" s="0" t="n">
        <v>2026</v>
      </c>
      <c r="H679" s="0" t="n">
        <v>1</v>
      </c>
      <c r="I679" s="0" t="n">
        <v>86</v>
      </c>
      <c r="J679" s="0" t="s">
        <v>272</v>
      </c>
      <c r="K679" s="0" t="s">
        <v>2629</v>
      </c>
      <c r="L679" s="0" t="s">
        <v>297</v>
      </c>
      <c r="M679" s="0" t="s">
        <v>2810</v>
      </c>
      <c r="N679" s="0" t="s">
        <v>2810</v>
      </c>
      <c r="O679" s="0" t="s">
        <v>2811</v>
      </c>
      <c r="P679" s="0" t="s">
        <v>2812</v>
      </c>
      <c r="R679" s="0" t="s">
        <v>279</v>
      </c>
      <c r="S679" s="0" t="s">
        <v>294</v>
      </c>
      <c r="T679" s="0" t="s">
        <v>318</v>
      </c>
      <c r="U679" s="0" t="s">
        <v>281</v>
      </c>
      <c r="V679" s="0" t="s">
        <v>2685</v>
      </c>
    </row>
    <row r="680" customFormat="false" ht="15" hidden="false" customHeight="false" outlineLevel="0" collapsed="false">
      <c r="A680" s="0" t="n">
        <v>35</v>
      </c>
      <c r="B680" s="0" t="s">
        <v>77</v>
      </c>
      <c r="C680" s="0" t="s">
        <v>270</v>
      </c>
      <c r="D680" s="0" t="s">
        <v>2813</v>
      </c>
      <c r="E680" s="0" t="n">
        <v>2026</v>
      </c>
      <c r="H680" s="0" t="n">
        <v>2</v>
      </c>
      <c r="I680" s="0" t="n">
        <v>154</v>
      </c>
      <c r="J680" s="0" t="s">
        <v>272</v>
      </c>
      <c r="K680" s="0" t="s">
        <v>2629</v>
      </c>
      <c r="L680" s="0" t="s">
        <v>297</v>
      </c>
      <c r="M680" s="0" t="s">
        <v>2814</v>
      </c>
      <c r="N680" s="0" t="s">
        <v>2814</v>
      </c>
      <c r="O680" s="0" t="s">
        <v>2815</v>
      </c>
      <c r="P680" s="0" t="s">
        <v>2816</v>
      </c>
      <c r="R680" s="0" t="s">
        <v>279</v>
      </c>
      <c r="S680" s="0" t="s">
        <v>294</v>
      </c>
      <c r="T680" s="0" t="s">
        <v>318</v>
      </c>
      <c r="U680" s="0" t="s">
        <v>281</v>
      </c>
      <c r="V680" s="0" t="s">
        <v>2685</v>
      </c>
    </row>
    <row r="681" customFormat="false" ht="15" hidden="false" customHeight="false" outlineLevel="0" collapsed="false">
      <c r="A681" s="0" t="n">
        <v>35</v>
      </c>
      <c r="B681" s="0" t="s">
        <v>77</v>
      </c>
      <c r="C681" s="0" t="s">
        <v>270</v>
      </c>
      <c r="D681" s="0" t="s">
        <v>2817</v>
      </c>
      <c r="E681" s="0" t="n">
        <v>2026</v>
      </c>
      <c r="H681" s="0" t="n">
        <v>2</v>
      </c>
      <c r="I681" s="0" t="n">
        <v>189</v>
      </c>
      <c r="J681" s="0" t="s">
        <v>272</v>
      </c>
      <c r="K681" s="0" t="s">
        <v>2629</v>
      </c>
      <c r="L681" s="0" t="s">
        <v>297</v>
      </c>
      <c r="M681" s="0" t="s">
        <v>2818</v>
      </c>
      <c r="N681" s="0" t="s">
        <v>2818</v>
      </c>
      <c r="O681" s="0" t="s">
        <v>2819</v>
      </c>
      <c r="P681" s="0" t="s">
        <v>2820</v>
      </c>
      <c r="R681" s="0" t="s">
        <v>279</v>
      </c>
      <c r="S681" s="0" t="s">
        <v>294</v>
      </c>
      <c r="T681" s="0" t="s">
        <v>318</v>
      </c>
      <c r="U681" s="0" t="s">
        <v>281</v>
      </c>
      <c r="V681" s="0" t="s">
        <v>2685</v>
      </c>
    </row>
    <row r="682" customFormat="false" ht="15" hidden="false" customHeight="false" outlineLevel="0" collapsed="false">
      <c r="A682" s="0" t="n">
        <v>35</v>
      </c>
      <c r="B682" s="0" t="s">
        <v>77</v>
      </c>
      <c r="C682" s="0" t="s">
        <v>270</v>
      </c>
      <c r="D682" s="0" t="s">
        <v>2821</v>
      </c>
      <c r="E682" s="0" t="n">
        <v>2026</v>
      </c>
      <c r="H682" s="0" t="n">
        <v>16</v>
      </c>
      <c r="I682" s="0" t="n">
        <v>424</v>
      </c>
      <c r="J682" s="0" t="s">
        <v>272</v>
      </c>
      <c r="K682" s="0" t="s">
        <v>2629</v>
      </c>
      <c r="L682" s="0" t="s">
        <v>297</v>
      </c>
      <c r="M682" s="0" t="s">
        <v>2822</v>
      </c>
      <c r="N682" s="0" t="s">
        <v>2822</v>
      </c>
      <c r="O682" s="0" t="s">
        <v>2823</v>
      </c>
      <c r="P682" s="0" t="s">
        <v>2824</v>
      </c>
      <c r="R682" s="0" t="s">
        <v>279</v>
      </c>
      <c r="S682" s="0" t="s">
        <v>272</v>
      </c>
      <c r="T682" s="0" t="s">
        <v>318</v>
      </c>
      <c r="U682" s="0" t="s">
        <v>281</v>
      </c>
      <c r="V682" s="0" t="s">
        <v>2685</v>
      </c>
    </row>
    <row r="683" customFormat="false" ht="15" hidden="false" customHeight="false" outlineLevel="0" collapsed="false">
      <c r="A683" s="0" t="n">
        <v>35</v>
      </c>
      <c r="B683" s="0" t="s">
        <v>77</v>
      </c>
      <c r="C683" s="0" t="s">
        <v>270</v>
      </c>
      <c r="D683" s="0" t="s">
        <v>2825</v>
      </c>
      <c r="E683" s="0" t="n">
        <v>2026</v>
      </c>
      <c r="H683" s="0" t="n">
        <v>6</v>
      </c>
      <c r="I683" s="0" t="n">
        <v>1759</v>
      </c>
      <c r="J683" s="0" t="s">
        <v>272</v>
      </c>
      <c r="K683" s="0" t="s">
        <v>2629</v>
      </c>
      <c r="L683" s="0" t="s">
        <v>297</v>
      </c>
      <c r="M683" s="0" t="s">
        <v>2826</v>
      </c>
      <c r="N683" s="0" t="s">
        <v>2826</v>
      </c>
      <c r="O683" s="0" t="s">
        <v>2827</v>
      </c>
      <c r="P683" s="0" t="s">
        <v>2828</v>
      </c>
      <c r="R683" s="0" t="s">
        <v>279</v>
      </c>
      <c r="S683" s="0" t="s">
        <v>294</v>
      </c>
      <c r="T683" s="0" t="s">
        <v>318</v>
      </c>
      <c r="U683" s="0" t="s">
        <v>281</v>
      </c>
      <c r="V683" s="0" t="s">
        <v>2685</v>
      </c>
    </row>
    <row r="684" customFormat="false" ht="15" hidden="false" customHeight="false" outlineLevel="0" collapsed="false">
      <c r="A684" s="0" t="n">
        <v>35</v>
      </c>
      <c r="B684" s="0" t="s">
        <v>77</v>
      </c>
      <c r="C684" s="0" t="s">
        <v>270</v>
      </c>
      <c r="D684" s="0" t="s">
        <v>2829</v>
      </c>
      <c r="E684" s="0" t="n">
        <v>2026</v>
      </c>
      <c r="H684" s="0" t="n">
        <v>1</v>
      </c>
      <c r="I684" s="0" t="n">
        <v>313</v>
      </c>
      <c r="J684" s="0" t="s">
        <v>272</v>
      </c>
      <c r="K684" s="0" t="s">
        <v>2629</v>
      </c>
      <c r="L684" s="0" t="s">
        <v>297</v>
      </c>
      <c r="M684" s="0" t="s">
        <v>2830</v>
      </c>
      <c r="N684" s="0" t="s">
        <v>2830</v>
      </c>
      <c r="O684" s="0" t="s">
        <v>2831</v>
      </c>
      <c r="P684" s="0" t="s">
        <v>2832</v>
      </c>
      <c r="R684" s="0" t="s">
        <v>279</v>
      </c>
      <c r="S684" s="0" t="s">
        <v>294</v>
      </c>
      <c r="T684" s="0" t="s">
        <v>318</v>
      </c>
      <c r="U684" s="0" t="s">
        <v>281</v>
      </c>
      <c r="V684" s="0" t="s">
        <v>2685</v>
      </c>
    </row>
    <row r="685" customFormat="false" ht="15" hidden="false" customHeight="false" outlineLevel="0" collapsed="false">
      <c r="A685" s="0" t="n">
        <v>35</v>
      </c>
      <c r="B685" s="0" t="s">
        <v>77</v>
      </c>
      <c r="C685" s="0" t="s">
        <v>270</v>
      </c>
      <c r="D685" s="0" t="s">
        <v>2833</v>
      </c>
      <c r="E685" s="0" t="n">
        <v>2026</v>
      </c>
      <c r="H685" s="0" t="n">
        <v>1</v>
      </c>
      <c r="I685" s="0" t="n">
        <v>330</v>
      </c>
      <c r="J685" s="0" t="s">
        <v>272</v>
      </c>
      <c r="K685" s="0" t="s">
        <v>2629</v>
      </c>
      <c r="L685" s="0" t="s">
        <v>297</v>
      </c>
      <c r="M685" s="0" t="s">
        <v>2834</v>
      </c>
      <c r="N685" s="0" t="s">
        <v>2834</v>
      </c>
      <c r="O685" s="0" t="s">
        <v>2835</v>
      </c>
      <c r="P685" s="0" t="s">
        <v>2836</v>
      </c>
      <c r="R685" s="0" t="s">
        <v>279</v>
      </c>
      <c r="S685" s="0" t="s">
        <v>294</v>
      </c>
      <c r="T685" s="0" t="s">
        <v>318</v>
      </c>
      <c r="U685" s="0" t="s">
        <v>281</v>
      </c>
      <c r="V685" s="0" t="s">
        <v>2685</v>
      </c>
    </row>
    <row r="686" customFormat="false" ht="15" hidden="false" customHeight="false" outlineLevel="0" collapsed="false">
      <c r="A686" s="0" t="n">
        <v>35</v>
      </c>
      <c r="B686" s="0" t="s">
        <v>77</v>
      </c>
      <c r="C686" s="0" t="s">
        <v>270</v>
      </c>
      <c r="D686" s="0" t="s">
        <v>2837</v>
      </c>
      <c r="E686" s="0" t="n">
        <v>2026</v>
      </c>
      <c r="H686" s="0" t="n">
        <v>1</v>
      </c>
      <c r="I686" s="0" t="n">
        <v>262</v>
      </c>
      <c r="J686" s="0" t="s">
        <v>272</v>
      </c>
      <c r="K686" s="0" t="s">
        <v>2629</v>
      </c>
      <c r="L686" s="0" t="s">
        <v>297</v>
      </c>
      <c r="M686" s="0" t="s">
        <v>2838</v>
      </c>
      <c r="N686" s="0" t="s">
        <v>2838</v>
      </c>
      <c r="O686" s="0" t="s">
        <v>2839</v>
      </c>
      <c r="P686" s="0" t="s">
        <v>2840</v>
      </c>
      <c r="R686" s="0" t="s">
        <v>279</v>
      </c>
      <c r="S686" s="0" t="s">
        <v>294</v>
      </c>
      <c r="T686" s="0" t="s">
        <v>318</v>
      </c>
      <c r="U686" s="0" t="s">
        <v>281</v>
      </c>
      <c r="V686" s="0" t="s">
        <v>2685</v>
      </c>
    </row>
    <row r="687" customFormat="false" ht="15" hidden="false" customHeight="false" outlineLevel="0" collapsed="false">
      <c r="A687" s="0" t="n">
        <v>35</v>
      </c>
      <c r="B687" s="0" t="s">
        <v>77</v>
      </c>
      <c r="C687" s="0" t="s">
        <v>270</v>
      </c>
      <c r="D687" s="0" t="s">
        <v>2841</v>
      </c>
      <c r="E687" s="0" t="n">
        <v>2026</v>
      </c>
      <c r="H687" s="0" t="n">
        <v>1</v>
      </c>
      <c r="I687" s="0" t="n">
        <v>482</v>
      </c>
      <c r="J687" s="0" t="s">
        <v>272</v>
      </c>
      <c r="K687" s="0" t="s">
        <v>2629</v>
      </c>
      <c r="L687" s="0" t="s">
        <v>297</v>
      </c>
      <c r="M687" s="0" t="s">
        <v>2842</v>
      </c>
      <c r="N687" s="0" t="s">
        <v>2842</v>
      </c>
      <c r="O687" s="0" t="s">
        <v>2843</v>
      </c>
      <c r="P687" s="0" t="s">
        <v>2844</v>
      </c>
      <c r="R687" s="0" t="s">
        <v>279</v>
      </c>
      <c r="S687" s="0" t="s">
        <v>294</v>
      </c>
      <c r="T687" s="0" t="s">
        <v>318</v>
      </c>
      <c r="U687" s="0" t="s">
        <v>281</v>
      </c>
      <c r="V687" s="0" t="s">
        <v>2685</v>
      </c>
    </row>
    <row r="688" customFormat="false" ht="15" hidden="false" customHeight="false" outlineLevel="0" collapsed="false">
      <c r="A688" s="0" t="n">
        <v>35</v>
      </c>
      <c r="B688" s="0" t="s">
        <v>77</v>
      </c>
      <c r="C688" s="0" t="s">
        <v>270</v>
      </c>
      <c r="D688" s="0" t="s">
        <v>2845</v>
      </c>
      <c r="E688" s="0" t="n">
        <v>2026</v>
      </c>
      <c r="H688" s="0" t="n">
        <v>2</v>
      </c>
      <c r="I688" s="0" t="n">
        <v>961</v>
      </c>
      <c r="J688" s="0" t="s">
        <v>272</v>
      </c>
      <c r="K688" s="0" t="s">
        <v>2629</v>
      </c>
      <c r="L688" s="0" t="s">
        <v>297</v>
      </c>
      <c r="M688" s="0" t="s">
        <v>2846</v>
      </c>
      <c r="N688" s="0" t="s">
        <v>2846</v>
      </c>
      <c r="O688" s="0" t="s">
        <v>2847</v>
      </c>
      <c r="P688" s="0" t="s">
        <v>2848</v>
      </c>
      <c r="R688" s="0" t="s">
        <v>279</v>
      </c>
      <c r="S688" s="0" t="s">
        <v>294</v>
      </c>
      <c r="T688" s="0" t="s">
        <v>318</v>
      </c>
      <c r="U688" s="0" t="s">
        <v>281</v>
      </c>
      <c r="V688" s="0" t="s">
        <v>2685</v>
      </c>
    </row>
    <row r="689" customFormat="false" ht="15" hidden="false" customHeight="false" outlineLevel="0" collapsed="false">
      <c r="A689" s="0" t="n">
        <v>35</v>
      </c>
      <c r="B689" s="0" t="s">
        <v>77</v>
      </c>
      <c r="C689" s="0" t="s">
        <v>270</v>
      </c>
      <c r="D689" s="0" t="s">
        <v>2849</v>
      </c>
      <c r="E689" s="0" t="n">
        <v>2026</v>
      </c>
      <c r="H689" s="0" t="n">
        <v>1</v>
      </c>
      <c r="I689" s="0" t="n">
        <v>422</v>
      </c>
      <c r="J689" s="0" t="s">
        <v>272</v>
      </c>
      <c r="K689" s="0" t="s">
        <v>2629</v>
      </c>
      <c r="L689" s="0" t="s">
        <v>297</v>
      </c>
      <c r="M689" s="0" t="s">
        <v>2850</v>
      </c>
      <c r="N689" s="0" t="s">
        <v>2850</v>
      </c>
      <c r="O689" s="0" t="s">
        <v>2851</v>
      </c>
      <c r="P689" s="0" t="s">
        <v>2852</v>
      </c>
      <c r="R689" s="0" t="s">
        <v>279</v>
      </c>
      <c r="S689" s="0" t="s">
        <v>294</v>
      </c>
      <c r="T689" s="0" t="s">
        <v>318</v>
      </c>
      <c r="U689" s="0" t="s">
        <v>281</v>
      </c>
      <c r="V689" s="0" t="s">
        <v>2685</v>
      </c>
    </row>
    <row r="690" customFormat="false" ht="15" hidden="false" customHeight="false" outlineLevel="0" collapsed="false">
      <c r="A690" s="0" t="n">
        <v>35</v>
      </c>
      <c r="B690" s="0" t="s">
        <v>77</v>
      </c>
      <c r="C690" s="0" t="s">
        <v>270</v>
      </c>
      <c r="D690" s="0" t="s">
        <v>2853</v>
      </c>
      <c r="E690" s="0" t="n">
        <v>2026</v>
      </c>
      <c r="H690" s="0" t="n">
        <v>1</v>
      </c>
      <c r="I690" s="0" t="n">
        <v>149</v>
      </c>
      <c r="J690" s="0" t="s">
        <v>272</v>
      </c>
      <c r="K690" s="0" t="s">
        <v>2629</v>
      </c>
      <c r="L690" s="0" t="s">
        <v>297</v>
      </c>
      <c r="M690" s="0" t="s">
        <v>2854</v>
      </c>
      <c r="N690" s="0" t="s">
        <v>2854</v>
      </c>
      <c r="O690" s="0" t="s">
        <v>2855</v>
      </c>
      <c r="P690" s="0" t="s">
        <v>2856</v>
      </c>
      <c r="R690" s="0" t="s">
        <v>279</v>
      </c>
      <c r="S690" s="0" t="s">
        <v>294</v>
      </c>
      <c r="T690" s="0" t="s">
        <v>318</v>
      </c>
      <c r="U690" s="0" t="s">
        <v>281</v>
      </c>
      <c r="V690" s="0" t="s">
        <v>2685</v>
      </c>
    </row>
    <row r="691" customFormat="false" ht="15" hidden="false" customHeight="false" outlineLevel="0" collapsed="false">
      <c r="A691" s="0" t="n">
        <v>35</v>
      </c>
      <c r="B691" s="0" t="s">
        <v>77</v>
      </c>
      <c r="C691" s="0" t="s">
        <v>270</v>
      </c>
      <c r="D691" s="0" t="s">
        <v>2857</v>
      </c>
      <c r="E691" s="0" t="n">
        <v>2026</v>
      </c>
      <c r="H691" s="0" t="n">
        <v>1</v>
      </c>
      <c r="I691" s="0" t="n">
        <v>83</v>
      </c>
      <c r="J691" s="0" t="s">
        <v>272</v>
      </c>
      <c r="K691" s="0" t="s">
        <v>2629</v>
      </c>
      <c r="L691" s="0" t="s">
        <v>297</v>
      </c>
      <c r="M691" s="0" t="s">
        <v>2858</v>
      </c>
      <c r="N691" s="0" t="s">
        <v>2858</v>
      </c>
      <c r="O691" s="0" t="s">
        <v>2859</v>
      </c>
      <c r="P691" s="0" t="s">
        <v>2860</v>
      </c>
      <c r="R691" s="0" t="s">
        <v>279</v>
      </c>
      <c r="S691" s="0" t="s">
        <v>294</v>
      </c>
      <c r="T691" s="0" t="s">
        <v>318</v>
      </c>
      <c r="U691" s="0" t="s">
        <v>281</v>
      </c>
      <c r="V691" s="0" t="s">
        <v>2685</v>
      </c>
    </row>
    <row r="692" customFormat="false" ht="15" hidden="false" customHeight="false" outlineLevel="0" collapsed="false">
      <c r="A692" s="0" t="n">
        <v>35</v>
      </c>
      <c r="B692" s="0" t="s">
        <v>77</v>
      </c>
      <c r="C692" s="0" t="s">
        <v>270</v>
      </c>
      <c r="D692" s="0" t="s">
        <v>2861</v>
      </c>
      <c r="E692" s="0" t="n">
        <v>2026</v>
      </c>
      <c r="H692" s="0" t="n">
        <v>2</v>
      </c>
      <c r="I692" s="0" t="n">
        <v>374</v>
      </c>
      <c r="J692" s="0" t="s">
        <v>272</v>
      </c>
      <c r="K692" s="0" t="s">
        <v>2629</v>
      </c>
      <c r="L692" s="0" t="s">
        <v>297</v>
      </c>
      <c r="M692" s="0" t="s">
        <v>2862</v>
      </c>
      <c r="N692" s="0" t="s">
        <v>2862</v>
      </c>
      <c r="O692" s="0" t="s">
        <v>2863</v>
      </c>
      <c r="P692" s="0" t="s">
        <v>2864</v>
      </c>
      <c r="R692" s="0" t="s">
        <v>279</v>
      </c>
      <c r="S692" s="0" t="s">
        <v>294</v>
      </c>
      <c r="T692" s="0" t="s">
        <v>318</v>
      </c>
      <c r="U692" s="0" t="s">
        <v>281</v>
      </c>
      <c r="V692" s="0" t="s">
        <v>2685</v>
      </c>
    </row>
    <row r="693" customFormat="false" ht="15" hidden="false" customHeight="false" outlineLevel="0" collapsed="false">
      <c r="A693" s="0" t="n">
        <v>35</v>
      </c>
      <c r="B693" s="0" t="s">
        <v>77</v>
      </c>
      <c r="C693" s="0" t="s">
        <v>270</v>
      </c>
      <c r="D693" s="0" t="s">
        <v>2865</v>
      </c>
      <c r="E693" s="0" t="n">
        <v>2026</v>
      </c>
      <c r="H693" s="0" t="n">
        <v>2</v>
      </c>
      <c r="I693" s="0" t="n">
        <v>228</v>
      </c>
      <c r="J693" s="0" t="s">
        <v>272</v>
      </c>
      <c r="K693" s="0" t="s">
        <v>2629</v>
      </c>
      <c r="L693" s="0" t="s">
        <v>297</v>
      </c>
      <c r="M693" s="0" t="s">
        <v>2866</v>
      </c>
      <c r="N693" s="0" t="s">
        <v>2866</v>
      </c>
      <c r="O693" s="0" t="s">
        <v>2867</v>
      </c>
      <c r="P693" s="0" t="s">
        <v>2868</v>
      </c>
      <c r="R693" s="0" t="s">
        <v>279</v>
      </c>
      <c r="S693" s="0" t="s">
        <v>294</v>
      </c>
      <c r="T693" s="0" t="s">
        <v>318</v>
      </c>
      <c r="U693" s="0" t="s">
        <v>281</v>
      </c>
      <c r="V693" s="0" t="s">
        <v>2685</v>
      </c>
    </row>
    <row r="694" customFormat="false" ht="15" hidden="false" customHeight="false" outlineLevel="0" collapsed="false">
      <c r="A694" s="0" t="n">
        <v>35</v>
      </c>
      <c r="B694" s="0" t="s">
        <v>77</v>
      </c>
      <c r="C694" s="0" t="s">
        <v>270</v>
      </c>
      <c r="D694" s="0" t="s">
        <v>2869</v>
      </c>
      <c r="E694" s="0" t="n">
        <v>2026</v>
      </c>
      <c r="H694" s="0" t="n">
        <v>1</v>
      </c>
      <c r="I694" s="0" t="n">
        <v>158</v>
      </c>
      <c r="J694" s="0" t="s">
        <v>272</v>
      </c>
      <c r="K694" s="0" t="s">
        <v>2629</v>
      </c>
      <c r="L694" s="0" t="s">
        <v>297</v>
      </c>
      <c r="M694" s="0" t="s">
        <v>2870</v>
      </c>
      <c r="N694" s="0" t="s">
        <v>2870</v>
      </c>
      <c r="O694" s="0" t="s">
        <v>2871</v>
      </c>
      <c r="P694" s="0" t="s">
        <v>2872</v>
      </c>
      <c r="R694" s="0" t="s">
        <v>279</v>
      </c>
      <c r="S694" s="0" t="s">
        <v>294</v>
      </c>
      <c r="T694" s="0" t="s">
        <v>318</v>
      </c>
      <c r="U694" s="0" t="s">
        <v>281</v>
      </c>
      <c r="V694" s="0" t="s">
        <v>2685</v>
      </c>
    </row>
    <row r="695" customFormat="false" ht="15" hidden="false" customHeight="false" outlineLevel="0" collapsed="false">
      <c r="A695" s="0" t="n">
        <v>35</v>
      </c>
      <c r="B695" s="0" t="s">
        <v>77</v>
      </c>
      <c r="C695" s="0" t="s">
        <v>270</v>
      </c>
      <c r="D695" s="0" t="s">
        <v>2873</v>
      </c>
      <c r="E695" s="0" t="n">
        <v>2026</v>
      </c>
      <c r="H695" s="0" t="n">
        <v>4</v>
      </c>
      <c r="I695" s="0" t="n">
        <v>1591</v>
      </c>
      <c r="J695" s="0" t="s">
        <v>272</v>
      </c>
      <c r="K695" s="0" t="s">
        <v>2629</v>
      </c>
      <c r="L695" s="0" t="s">
        <v>297</v>
      </c>
      <c r="M695" s="0" t="s">
        <v>2874</v>
      </c>
      <c r="N695" s="0" t="s">
        <v>2874</v>
      </c>
      <c r="O695" s="0" t="s">
        <v>2875</v>
      </c>
      <c r="P695" s="0" t="s">
        <v>2876</v>
      </c>
      <c r="R695" s="0" t="s">
        <v>279</v>
      </c>
      <c r="S695" s="0" t="s">
        <v>294</v>
      </c>
      <c r="T695" s="0" t="s">
        <v>318</v>
      </c>
      <c r="U695" s="0" t="s">
        <v>281</v>
      </c>
      <c r="V695" s="0" t="s">
        <v>2685</v>
      </c>
    </row>
    <row r="696" customFormat="false" ht="15" hidden="false" customHeight="false" outlineLevel="0" collapsed="false">
      <c r="A696" s="0" t="n">
        <v>35</v>
      </c>
      <c r="B696" s="0" t="s">
        <v>77</v>
      </c>
      <c r="C696" s="0" t="s">
        <v>270</v>
      </c>
      <c r="D696" s="0" t="s">
        <v>2877</v>
      </c>
      <c r="E696" s="0" t="n">
        <v>2026</v>
      </c>
      <c r="H696" s="0" t="n">
        <v>3</v>
      </c>
      <c r="I696" s="0" t="n">
        <v>3567</v>
      </c>
      <c r="J696" s="0" t="s">
        <v>272</v>
      </c>
      <c r="K696" s="0" t="s">
        <v>2629</v>
      </c>
      <c r="L696" s="0" t="s">
        <v>297</v>
      </c>
      <c r="M696" s="0" t="s">
        <v>2878</v>
      </c>
      <c r="N696" s="0" t="s">
        <v>2878</v>
      </c>
      <c r="O696" s="0" t="s">
        <v>2879</v>
      </c>
      <c r="P696" s="0" t="s">
        <v>2880</v>
      </c>
      <c r="R696" s="0" t="s">
        <v>279</v>
      </c>
      <c r="S696" s="0" t="s">
        <v>294</v>
      </c>
      <c r="T696" s="0" t="s">
        <v>318</v>
      </c>
      <c r="U696" s="0" t="s">
        <v>281</v>
      </c>
      <c r="V696" s="0" t="s">
        <v>2685</v>
      </c>
    </row>
    <row r="697" customFormat="false" ht="15" hidden="false" customHeight="false" outlineLevel="0" collapsed="false">
      <c r="A697" s="0" t="n">
        <v>35</v>
      </c>
      <c r="B697" s="0" t="s">
        <v>77</v>
      </c>
      <c r="C697" s="0" t="s">
        <v>270</v>
      </c>
      <c r="D697" s="0" t="s">
        <v>2881</v>
      </c>
      <c r="E697" s="0" t="n">
        <v>2026</v>
      </c>
      <c r="H697" s="0" t="n">
        <v>4</v>
      </c>
      <c r="I697" s="0" t="n">
        <v>229</v>
      </c>
      <c r="J697" s="0" t="s">
        <v>272</v>
      </c>
      <c r="K697" s="0" t="s">
        <v>2629</v>
      </c>
      <c r="L697" s="0" t="s">
        <v>297</v>
      </c>
      <c r="M697" s="0" t="s">
        <v>2882</v>
      </c>
      <c r="N697" s="0" t="s">
        <v>2882</v>
      </c>
      <c r="O697" s="0" t="s">
        <v>2883</v>
      </c>
      <c r="P697" s="0" t="s">
        <v>2884</v>
      </c>
      <c r="R697" s="0" t="s">
        <v>279</v>
      </c>
      <c r="S697" s="0" t="s">
        <v>294</v>
      </c>
      <c r="T697" s="0" t="s">
        <v>318</v>
      </c>
      <c r="U697" s="0" t="s">
        <v>281</v>
      </c>
      <c r="V697" s="0" t="s">
        <v>2685</v>
      </c>
    </row>
    <row r="698" customFormat="false" ht="15" hidden="false" customHeight="false" outlineLevel="0" collapsed="false">
      <c r="A698" s="0" t="n">
        <v>35</v>
      </c>
      <c r="B698" s="0" t="s">
        <v>77</v>
      </c>
      <c r="C698" s="0" t="s">
        <v>270</v>
      </c>
      <c r="D698" s="0" t="s">
        <v>2885</v>
      </c>
      <c r="E698" s="0" t="n">
        <v>2026</v>
      </c>
      <c r="H698" s="0" t="n">
        <v>6</v>
      </c>
      <c r="I698" s="0" t="n">
        <v>285</v>
      </c>
      <c r="J698" s="0" t="s">
        <v>272</v>
      </c>
      <c r="K698" s="0" t="s">
        <v>2629</v>
      </c>
      <c r="L698" s="0" t="s">
        <v>297</v>
      </c>
      <c r="M698" s="0" t="s">
        <v>2886</v>
      </c>
      <c r="N698" s="0" t="s">
        <v>2886</v>
      </c>
      <c r="O698" s="0" t="s">
        <v>2887</v>
      </c>
      <c r="P698" s="0" t="s">
        <v>2888</v>
      </c>
      <c r="R698" s="0" t="s">
        <v>279</v>
      </c>
      <c r="S698" s="0" t="s">
        <v>294</v>
      </c>
      <c r="T698" s="0" t="s">
        <v>318</v>
      </c>
      <c r="U698" s="0" t="s">
        <v>281</v>
      </c>
      <c r="V698" s="0" t="s">
        <v>2685</v>
      </c>
    </row>
    <row r="699" customFormat="false" ht="15" hidden="false" customHeight="false" outlineLevel="0" collapsed="false">
      <c r="A699" s="0" t="n">
        <v>35</v>
      </c>
      <c r="B699" s="0" t="s">
        <v>77</v>
      </c>
      <c r="C699" s="0" t="s">
        <v>270</v>
      </c>
      <c r="D699" s="0" t="s">
        <v>2889</v>
      </c>
      <c r="E699" s="0" t="n">
        <v>2026</v>
      </c>
      <c r="H699" s="0" t="n">
        <v>4</v>
      </c>
      <c r="I699" s="0" t="n">
        <v>5965</v>
      </c>
      <c r="J699" s="0" t="s">
        <v>272</v>
      </c>
      <c r="K699" s="0" t="s">
        <v>2629</v>
      </c>
      <c r="L699" s="0" t="s">
        <v>297</v>
      </c>
      <c r="M699" s="0" t="s">
        <v>2890</v>
      </c>
      <c r="N699" s="0" t="s">
        <v>2890</v>
      </c>
      <c r="O699" s="0" t="s">
        <v>2891</v>
      </c>
      <c r="P699" s="0" t="s">
        <v>2892</v>
      </c>
      <c r="R699" s="0" t="s">
        <v>279</v>
      </c>
      <c r="S699" s="0" t="s">
        <v>294</v>
      </c>
      <c r="T699" s="0" t="s">
        <v>318</v>
      </c>
      <c r="U699" s="0" t="s">
        <v>281</v>
      </c>
      <c r="V699" s="0" t="s">
        <v>2685</v>
      </c>
    </row>
    <row r="700" customFormat="false" ht="15" hidden="false" customHeight="false" outlineLevel="0" collapsed="false">
      <c r="A700" s="0" t="n">
        <v>35</v>
      </c>
      <c r="B700" s="0" t="s">
        <v>77</v>
      </c>
      <c r="C700" s="0" t="s">
        <v>270</v>
      </c>
      <c r="D700" s="0" t="s">
        <v>2893</v>
      </c>
      <c r="E700" s="0" t="n">
        <v>2026</v>
      </c>
      <c r="H700" s="0" t="n">
        <v>4</v>
      </c>
      <c r="I700" s="0" t="n">
        <v>2496</v>
      </c>
      <c r="J700" s="0" t="s">
        <v>272</v>
      </c>
      <c r="K700" s="0" t="s">
        <v>2629</v>
      </c>
      <c r="L700" s="0" t="s">
        <v>297</v>
      </c>
      <c r="M700" s="0" t="s">
        <v>2894</v>
      </c>
      <c r="N700" s="0" t="s">
        <v>2894</v>
      </c>
      <c r="O700" s="0" t="s">
        <v>2895</v>
      </c>
      <c r="P700" s="0" t="s">
        <v>2896</v>
      </c>
      <c r="R700" s="0" t="s">
        <v>279</v>
      </c>
      <c r="S700" s="0" t="s">
        <v>294</v>
      </c>
      <c r="T700" s="0" t="s">
        <v>318</v>
      </c>
      <c r="U700" s="0" t="s">
        <v>281</v>
      </c>
      <c r="V700" s="0" t="s">
        <v>2685</v>
      </c>
    </row>
    <row r="701" customFormat="false" ht="15" hidden="false" customHeight="false" outlineLevel="0" collapsed="false">
      <c r="A701" s="0" t="n">
        <v>35</v>
      </c>
      <c r="B701" s="0" t="s">
        <v>77</v>
      </c>
      <c r="C701" s="0" t="s">
        <v>270</v>
      </c>
      <c r="D701" s="0" t="s">
        <v>2897</v>
      </c>
      <c r="E701" s="0" t="n">
        <v>2026</v>
      </c>
      <c r="H701" s="0" t="n">
        <v>1</v>
      </c>
      <c r="I701" s="0" t="n">
        <v>1195</v>
      </c>
      <c r="J701" s="0" t="s">
        <v>272</v>
      </c>
      <c r="K701" s="0" t="s">
        <v>2629</v>
      </c>
      <c r="L701" s="0" t="s">
        <v>297</v>
      </c>
      <c r="M701" s="0" t="s">
        <v>2898</v>
      </c>
      <c r="N701" s="0" t="s">
        <v>2898</v>
      </c>
      <c r="O701" s="0" t="s">
        <v>2899</v>
      </c>
      <c r="P701" s="0" t="s">
        <v>2900</v>
      </c>
      <c r="R701" s="0" t="s">
        <v>279</v>
      </c>
      <c r="S701" s="0" t="s">
        <v>294</v>
      </c>
      <c r="T701" s="0" t="s">
        <v>318</v>
      </c>
      <c r="U701" s="0" t="s">
        <v>281</v>
      </c>
      <c r="V701" s="0" t="s">
        <v>2685</v>
      </c>
    </row>
    <row r="702" customFormat="false" ht="15" hidden="false" customHeight="false" outlineLevel="0" collapsed="false">
      <c r="A702" s="0" t="n">
        <v>35</v>
      </c>
      <c r="B702" s="0" t="s">
        <v>77</v>
      </c>
      <c r="C702" s="0" t="s">
        <v>270</v>
      </c>
      <c r="D702" s="0" t="s">
        <v>2901</v>
      </c>
      <c r="E702" s="0" t="n">
        <v>2026</v>
      </c>
      <c r="H702" s="0" t="n">
        <v>1</v>
      </c>
      <c r="I702" s="0" t="n">
        <v>947</v>
      </c>
      <c r="J702" s="0" t="s">
        <v>272</v>
      </c>
      <c r="K702" s="0" t="s">
        <v>2629</v>
      </c>
      <c r="L702" s="0" t="s">
        <v>297</v>
      </c>
      <c r="M702" s="0" t="s">
        <v>2902</v>
      </c>
      <c r="N702" s="0" t="s">
        <v>2902</v>
      </c>
      <c r="O702" s="0" t="s">
        <v>2903</v>
      </c>
      <c r="P702" s="0" t="s">
        <v>2904</v>
      </c>
      <c r="R702" s="0" t="s">
        <v>279</v>
      </c>
      <c r="S702" s="0" t="s">
        <v>294</v>
      </c>
      <c r="T702" s="0" t="s">
        <v>318</v>
      </c>
      <c r="U702" s="0" t="s">
        <v>281</v>
      </c>
      <c r="V702" s="0" t="s">
        <v>2685</v>
      </c>
    </row>
    <row r="703" customFormat="false" ht="15" hidden="false" customHeight="false" outlineLevel="0" collapsed="false">
      <c r="A703" s="0" t="n">
        <v>35</v>
      </c>
      <c r="B703" s="0" t="s">
        <v>77</v>
      </c>
      <c r="C703" s="0" t="s">
        <v>270</v>
      </c>
      <c r="D703" s="0" t="s">
        <v>2905</v>
      </c>
      <c r="E703" s="0" t="n">
        <v>2026</v>
      </c>
      <c r="H703" s="0" t="n">
        <v>1</v>
      </c>
      <c r="I703" s="0" t="n">
        <v>5078</v>
      </c>
      <c r="J703" s="0" t="s">
        <v>272</v>
      </c>
      <c r="K703" s="0" t="s">
        <v>2629</v>
      </c>
      <c r="L703" s="0" t="s">
        <v>297</v>
      </c>
      <c r="M703" s="0" t="s">
        <v>2906</v>
      </c>
      <c r="N703" s="0" t="s">
        <v>2906</v>
      </c>
      <c r="O703" s="0" t="s">
        <v>2907</v>
      </c>
      <c r="P703" s="0" t="s">
        <v>2908</v>
      </c>
      <c r="R703" s="0" t="s">
        <v>279</v>
      </c>
      <c r="S703" s="0" t="s">
        <v>294</v>
      </c>
      <c r="T703" s="0" t="s">
        <v>318</v>
      </c>
      <c r="U703" s="0" t="s">
        <v>281</v>
      </c>
      <c r="V703" s="0" t="s">
        <v>2685</v>
      </c>
    </row>
    <row r="704" customFormat="false" ht="15" hidden="false" customHeight="false" outlineLevel="0" collapsed="false">
      <c r="A704" s="0" t="n">
        <v>35</v>
      </c>
      <c r="B704" s="0" t="s">
        <v>77</v>
      </c>
      <c r="C704" s="0" t="s">
        <v>270</v>
      </c>
      <c r="D704" s="0" t="s">
        <v>2909</v>
      </c>
      <c r="E704" s="0" t="n">
        <v>2026</v>
      </c>
      <c r="H704" s="0" t="n">
        <v>8</v>
      </c>
      <c r="I704" s="0" t="n">
        <v>1235</v>
      </c>
      <c r="J704" s="0" t="s">
        <v>272</v>
      </c>
      <c r="K704" s="0" t="s">
        <v>2629</v>
      </c>
      <c r="L704" s="0" t="s">
        <v>297</v>
      </c>
      <c r="M704" s="0" t="s">
        <v>2910</v>
      </c>
      <c r="N704" s="0" t="s">
        <v>2910</v>
      </c>
      <c r="O704" s="0" t="s">
        <v>2911</v>
      </c>
      <c r="P704" s="0" t="s">
        <v>2912</v>
      </c>
      <c r="R704" s="0" t="s">
        <v>279</v>
      </c>
      <c r="S704" s="0" t="s">
        <v>294</v>
      </c>
      <c r="T704" s="0" t="s">
        <v>318</v>
      </c>
      <c r="U704" s="0" t="s">
        <v>281</v>
      </c>
      <c r="V704" s="0" t="s">
        <v>2685</v>
      </c>
    </row>
    <row r="705" customFormat="false" ht="15" hidden="false" customHeight="false" outlineLevel="0" collapsed="false">
      <c r="A705" s="0" t="n">
        <v>35</v>
      </c>
      <c r="B705" s="0" t="s">
        <v>77</v>
      </c>
      <c r="C705" s="0" t="s">
        <v>270</v>
      </c>
      <c r="D705" s="0" t="s">
        <v>2913</v>
      </c>
      <c r="E705" s="0" t="n">
        <v>2026</v>
      </c>
      <c r="H705" s="0" t="n">
        <v>16</v>
      </c>
      <c r="I705" s="0" t="n">
        <v>1640</v>
      </c>
      <c r="J705" s="0" t="s">
        <v>272</v>
      </c>
      <c r="K705" s="0" t="s">
        <v>2629</v>
      </c>
      <c r="L705" s="0" t="s">
        <v>297</v>
      </c>
      <c r="M705" s="0" t="s">
        <v>2914</v>
      </c>
      <c r="N705" s="0" t="s">
        <v>2914</v>
      </c>
      <c r="O705" s="0" t="s">
        <v>2915</v>
      </c>
      <c r="P705" s="0" t="s">
        <v>2916</v>
      </c>
      <c r="R705" s="0" t="s">
        <v>279</v>
      </c>
      <c r="S705" s="0" t="s">
        <v>294</v>
      </c>
      <c r="T705" s="0" t="s">
        <v>318</v>
      </c>
      <c r="U705" s="0" t="s">
        <v>281</v>
      </c>
      <c r="V705" s="0" t="s">
        <v>2685</v>
      </c>
    </row>
    <row r="706" customFormat="false" ht="15" hidden="false" customHeight="false" outlineLevel="0" collapsed="false">
      <c r="A706" s="0" t="n">
        <v>35</v>
      </c>
      <c r="B706" s="0" t="s">
        <v>77</v>
      </c>
      <c r="C706" s="0" t="s">
        <v>270</v>
      </c>
      <c r="D706" s="0" t="s">
        <v>2917</v>
      </c>
      <c r="E706" s="0" t="n">
        <v>2026</v>
      </c>
      <c r="H706" s="0" t="n">
        <v>6</v>
      </c>
      <c r="I706" s="0" t="n">
        <v>104</v>
      </c>
      <c r="J706" s="0" t="s">
        <v>272</v>
      </c>
      <c r="K706" s="0" t="s">
        <v>2629</v>
      </c>
      <c r="L706" s="0" t="s">
        <v>297</v>
      </c>
      <c r="M706" s="0" t="s">
        <v>2918</v>
      </c>
      <c r="N706" s="0" t="s">
        <v>2918</v>
      </c>
      <c r="O706" s="0" t="s">
        <v>2919</v>
      </c>
      <c r="P706" s="0" t="s">
        <v>2920</v>
      </c>
      <c r="R706" s="0" t="s">
        <v>279</v>
      </c>
      <c r="S706" s="0" t="s">
        <v>294</v>
      </c>
      <c r="T706" s="0" t="s">
        <v>318</v>
      </c>
      <c r="U706" s="0" t="s">
        <v>281</v>
      </c>
      <c r="V706" s="0" t="s">
        <v>2685</v>
      </c>
    </row>
    <row r="707" customFormat="false" ht="15" hidden="false" customHeight="false" outlineLevel="0" collapsed="false">
      <c r="A707" s="0" t="n">
        <v>35</v>
      </c>
      <c r="B707" s="0" t="s">
        <v>77</v>
      </c>
      <c r="C707" s="0" t="s">
        <v>270</v>
      </c>
      <c r="D707" s="0" t="s">
        <v>2921</v>
      </c>
      <c r="E707" s="0" t="n">
        <v>2026</v>
      </c>
      <c r="H707" s="0" t="n">
        <v>5</v>
      </c>
      <c r="I707" s="0" t="n">
        <v>12246</v>
      </c>
      <c r="J707" s="0" t="s">
        <v>272</v>
      </c>
      <c r="K707" s="0" t="s">
        <v>2629</v>
      </c>
      <c r="L707" s="0" t="s">
        <v>297</v>
      </c>
      <c r="M707" s="0" t="s">
        <v>2922</v>
      </c>
      <c r="N707" s="0" t="s">
        <v>2922</v>
      </c>
      <c r="O707" s="0" t="s">
        <v>2923</v>
      </c>
      <c r="P707" s="0" t="s">
        <v>2924</v>
      </c>
      <c r="R707" s="0" t="s">
        <v>279</v>
      </c>
      <c r="S707" s="0" t="s">
        <v>294</v>
      </c>
      <c r="T707" s="0" t="s">
        <v>318</v>
      </c>
      <c r="U707" s="0" t="s">
        <v>281</v>
      </c>
      <c r="V707" s="0" t="s">
        <v>2685</v>
      </c>
    </row>
    <row r="708" customFormat="false" ht="15" hidden="false" customHeight="false" outlineLevel="0" collapsed="false">
      <c r="A708" s="0" t="n">
        <v>35</v>
      </c>
      <c r="B708" s="0" t="s">
        <v>77</v>
      </c>
      <c r="C708" s="0" t="s">
        <v>270</v>
      </c>
      <c r="D708" s="0" t="s">
        <v>2925</v>
      </c>
      <c r="E708" s="0" t="n">
        <v>2026</v>
      </c>
      <c r="H708" s="0" t="n">
        <v>5</v>
      </c>
      <c r="I708" s="0" t="n">
        <v>12244</v>
      </c>
      <c r="J708" s="0" t="s">
        <v>272</v>
      </c>
      <c r="K708" s="0" t="s">
        <v>2629</v>
      </c>
      <c r="L708" s="0" t="s">
        <v>297</v>
      </c>
      <c r="M708" s="0" t="s">
        <v>2926</v>
      </c>
      <c r="N708" s="0" t="s">
        <v>2926</v>
      </c>
      <c r="O708" s="0" t="s">
        <v>2927</v>
      </c>
      <c r="P708" s="0" t="s">
        <v>2928</v>
      </c>
      <c r="R708" s="0" t="s">
        <v>279</v>
      </c>
      <c r="S708" s="0" t="s">
        <v>294</v>
      </c>
      <c r="T708" s="0" t="s">
        <v>318</v>
      </c>
      <c r="U708" s="0" t="s">
        <v>281</v>
      </c>
      <c r="V708" s="0" t="s">
        <v>2685</v>
      </c>
    </row>
    <row r="709" customFormat="false" ht="15" hidden="false" customHeight="false" outlineLevel="0" collapsed="false">
      <c r="A709" s="0" t="n">
        <v>35</v>
      </c>
      <c r="B709" s="0" t="s">
        <v>77</v>
      </c>
      <c r="C709" s="0" t="s">
        <v>270</v>
      </c>
      <c r="D709" s="0" t="s">
        <v>2929</v>
      </c>
      <c r="E709" s="0" t="n">
        <v>2026</v>
      </c>
      <c r="H709" s="0" t="n">
        <v>5</v>
      </c>
      <c r="I709" s="0" t="n">
        <v>3249</v>
      </c>
      <c r="J709" s="0" t="s">
        <v>272</v>
      </c>
      <c r="K709" s="0" t="s">
        <v>2629</v>
      </c>
      <c r="L709" s="0" t="s">
        <v>297</v>
      </c>
      <c r="M709" s="0" t="s">
        <v>2930</v>
      </c>
      <c r="N709" s="0" t="s">
        <v>2930</v>
      </c>
      <c r="O709" s="0" t="s">
        <v>2931</v>
      </c>
      <c r="P709" s="0" t="s">
        <v>2932</v>
      </c>
      <c r="R709" s="0" t="s">
        <v>279</v>
      </c>
      <c r="S709" s="0" t="s">
        <v>294</v>
      </c>
      <c r="T709" s="0" t="s">
        <v>318</v>
      </c>
      <c r="U709" s="0" t="s">
        <v>281</v>
      </c>
      <c r="V709" s="0" t="s">
        <v>2685</v>
      </c>
    </row>
    <row r="710" customFormat="false" ht="15" hidden="false" customHeight="false" outlineLevel="0" collapsed="false">
      <c r="A710" s="0" t="n">
        <v>35</v>
      </c>
      <c r="B710" s="0" t="s">
        <v>77</v>
      </c>
      <c r="C710" s="0" t="s">
        <v>270</v>
      </c>
      <c r="D710" s="0" t="s">
        <v>2933</v>
      </c>
      <c r="E710" s="0" t="n">
        <v>2026</v>
      </c>
      <c r="H710" s="0" t="n">
        <v>8</v>
      </c>
      <c r="I710" s="0" t="n">
        <v>273</v>
      </c>
      <c r="J710" s="0" t="s">
        <v>272</v>
      </c>
      <c r="K710" s="0" t="s">
        <v>2629</v>
      </c>
      <c r="L710" s="0" t="s">
        <v>297</v>
      </c>
      <c r="M710" s="0" t="s">
        <v>2934</v>
      </c>
      <c r="N710" s="0" t="s">
        <v>2934</v>
      </c>
      <c r="O710" s="0" t="s">
        <v>2935</v>
      </c>
      <c r="P710" s="0" t="s">
        <v>2936</v>
      </c>
      <c r="R710" s="0" t="s">
        <v>279</v>
      </c>
      <c r="S710" s="0" t="s">
        <v>294</v>
      </c>
      <c r="T710" s="0" t="s">
        <v>318</v>
      </c>
      <c r="U710" s="0" t="s">
        <v>281</v>
      </c>
      <c r="V710" s="0" t="s">
        <v>2685</v>
      </c>
    </row>
    <row r="711" customFormat="false" ht="15" hidden="false" customHeight="false" outlineLevel="0" collapsed="false">
      <c r="A711" s="0" t="n">
        <v>35</v>
      </c>
      <c r="B711" s="0" t="s">
        <v>77</v>
      </c>
      <c r="C711" s="0" t="s">
        <v>270</v>
      </c>
      <c r="D711" s="0" t="s">
        <v>2937</v>
      </c>
      <c r="E711" s="0" t="n">
        <v>2026</v>
      </c>
      <c r="H711" s="0" t="n">
        <v>2</v>
      </c>
      <c r="I711" s="0" t="n">
        <v>186</v>
      </c>
      <c r="J711" s="0" t="s">
        <v>272</v>
      </c>
      <c r="K711" s="0" t="s">
        <v>2629</v>
      </c>
      <c r="L711" s="0" t="s">
        <v>297</v>
      </c>
      <c r="M711" s="0" t="s">
        <v>2938</v>
      </c>
      <c r="N711" s="0" t="s">
        <v>2938</v>
      </c>
      <c r="O711" s="0" t="s">
        <v>2939</v>
      </c>
      <c r="P711" s="0" t="s">
        <v>2940</v>
      </c>
      <c r="R711" s="0" t="s">
        <v>279</v>
      </c>
      <c r="S711" s="0" t="s">
        <v>294</v>
      </c>
      <c r="T711" s="0" t="s">
        <v>318</v>
      </c>
      <c r="U711" s="0" t="s">
        <v>281</v>
      </c>
      <c r="V711" s="0" t="s">
        <v>2685</v>
      </c>
    </row>
    <row r="712" customFormat="false" ht="15" hidden="false" customHeight="false" outlineLevel="0" collapsed="false">
      <c r="A712" s="0" t="n">
        <v>35</v>
      </c>
      <c r="B712" s="0" t="s">
        <v>77</v>
      </c>
      <c r="C712" s="0" t="s">
        <v>270</v>
      </c>
      <c r="D712" s="0" t="s">
        <v>2941</v>
      </c>
      <c r="E712" s="0" t="n">
        <v>2026</v>
      </c>
      <c r="H712" s="0" t="n">
        <v>5</v>
      </c>
      <c r="I712" s="0" t="n">
        <v>181</v>
      </c>
      <c r="J712" s="0" t="s">
        <v>272</v>
      </c>
      <c r="K712" s="0" t="s">
        <v>2629</v>
      </c>
      <c r="L712" s="0" t="s">
        <v>297</v>
      </c>
      <c r="M712" s="0" t="s">
        <v>2942</v>
      </c>
      <c r="N712" s="0" t="s">
        <v>2942</v>
      </c>
      <c r="O712" s="0" t="s">
        <v>2943</v>
      </c>
      <c r="P712" s="0" t="s">
        <v>2944</v>
      </c>
      <c r="R712" s="0" t="s">
        <v>279</v>
      </c>
      <c r="S712" s="0" t="s">
        <v>294</v>
      </c>
      <c r="T712" s="0" t="s">
        <v>318</v>
      </c>
      <c r="U712" s="0" t="s">
        <v>281</v>
      </c>
      <c r="V712" s="0" t="s">
        <v>2685</v>
      </c>
    </row>
    <row r="713" customFormat="false" ht="15" hidden="false" customHeight="false" outlineLevel="0" collapsed="false">
      <c r="A713" s="0" t="n">
        <v>35</v>
      </c>
      <c r="B713" s="0" t="s">
        <v>77</v>
      </c>
      <c r="C713" s="0" t="s">
        <v>270</v>
      </c>
      <c r="D713" s="0" t="s">
        <v>2945</v>
      </c>
      <c r="E713" s="0" t="n">
        <v>2026</v>
      </c>
      <c r="H713" s="0" t="n">
        <v>1</v>
      </c>
      <c r="I713" s="0" t="n">
        <v>329</v>
      </c>
      <c r="J713" s="0" t="s">
        <v>272</v>
      </c>
      <c r="K713" s="0" t="s">
        <v>2629</v>
      </c>
      <c r="L713" s="0" t="s">
        <v>297</v>
      </c>
      <c r="M713" s="0" t="s">
        <v>2946</v>
      </c>
      <c r="N713" s="0" t="s">
        <v>2946</v>
      </c>
      <c r="O713" s="0" t="s">
        <v>2947</v>
      </c>
      <c r="P713" s="0" t="s">
        <v>2948</v>
      </c>
      <c r="R713" s="0" t="s">
        <v>279</v>
      </c>
      <c r="S713" s="0" t="s">
        <v>294</v>
      </c>
      <c r="T713" s="0" t="s">
        <v>318</v>
      </c>
      <c r="U713" s="0" t="s">
        <v>281</v>
      </c>
      <c r="V713" s="0" t="s">
        <v>2685</v>
      </c>
    </row>
    <row r="714" customFormat="false" ht="15" hidden="false" customHeight="false" outlineLevel="0" collapsed="false">
      <c r="A714" s="0" t="n">
        <v>35</v>
      </c>
      <c r="B714" s="0" t="s">
        <v>77</v>
      </c>
      <c r="C714" s="0" t="s">
        <v>270</v>
      </c>
      <c r="D714" s="0" t="s">
        <v>2949</v>
      </c>
      <c r="E714" s="0" t="n">
        <v>2026</v>
      </c>
      <c r="H714" s="0" t="n">
        <v>1</v>
      </c>
      <c r="I714" s="0" t="n">
        <v>340</v>
      </c>
      <c r="J714" s="0" t="s">
        <v>272</v>
      </c>
      <c r="K714" s="0" t="s">
        <v>2629</v>
      </c>
      <c r="L714" s="0" t="s">
        <v>297</v>
      </c>
      <c r="M714" s="0" t="s">
        <v>2950</v>
      </c>
      <c r="N714" s="0" t="s">
        <v>2950</v>
      </c>
      <c r="O714" s="0" t="s">
        <v>2951</v>
      </c>
      <c r="P714" s="0" t="s">
        <v>2952</v>
      </c>
      <c r="R714" s="0" t="s">
        <v>279</v>
      </c>
      <c r="S714" s="0" t="s">
        <v>294</v>
      </c>
      <c r="T714" s="0" t="s">
        <v>318</v>
      </c>
      <c r="U714" s="0" t="s">
        <v>281</v>
      </c>
      <c r="V714" s="0" t="s">
        <v>2685</v>
      </c>
    </row>
    <row r="715" customFormat="false" ht="15" hidden="false" customHeight="false" outlineLevel="0" collapsed="false">
      <c r="A715" s="0" t="n">
        <v>35</v>
      </c>
      <c r="B715" s="0" t="s">
        <v>77</v>
      </c>
      <c r="C715" s="0" t="s">
        <v>270</v>
      </c>
      <c r="D715" s="0" t="s">
        <v>2953</v>
      </c>
      <c r="E715" s="0" t="n">
        <v>2026</v>
      </c>
      <c r="H715" s="0" t="n">
        <v>1</v>
      </c>
      <c r="I715" s="0" t="n">
        <v>202</v>
      </c>
      <c r="J715" s="0" t="s">
        <v>272</v>
      </c>
      <c r="K715" s="0" t="s">
        <v>2629</v>
      </c>
      <c r="L715" s="0" t="s">
        <v>297</v>
      </c>
      <c r="M715" s="0" t="s">
        <v>2954</v>
      </c>
      <c r="N715" s="0" t="s">
        <v>2954</v>
      </c>
      <c r="O715" s="0" t="s">
        <v>2955</v>
      </c>
      <c r="P715" s="0" t="s">
        <v>2956</v>
      </c>
      <c r="R715" s="0" t="s">
        <v>279</v>
      </c>
      <c r="S715" s="0" t="s">
        <v>294</v>
      </c>
      <c r="T715" s="0" t="s">
        <v>318</v>
      </c>
      <c r="U715" s="0" t="s">
        <v>281</v>
      </c>
      <c r="V715" s="0" t="s">
        <v>2685</v>
      </c>
    </row>
    <row r="716" customFormat="false" ht="15" hidden="false" customHeight="false" outlineLevel="0" collapsed="false">
      <c r="A716" s="0" t="n">
        <v>35</v>
      </c>
      <c r="B716" s="0" t="s">
        <v>77</v>
      </c>
      <c r="C716" s="0" t="s">
        <v>270</v>
      </c>
      <c r="D716" s="0" t="s">
        <v>2957</v>
      </c>
      <c r="E716" s="0" t="n">
        <v>2026</v>
      </c>
      <c r="H716" s="0" t="n">
        <v>13</v>
      </c>
      <c r="I716" s="0" t="n">
        <v>4680</v>
      </c>
      <c r="J716" s="0" t="s">
        <v>272</v>
      </c>
      <c r="K716" s="0" t="s">
        <v>2629</v>
      </c>
      <c r="L716" s="0" t="s">
        <v>297</v>
      </c>
      <c r="M716" s="0" t="s">
        <v>2958</v>
      </c>
      <c r="N716" s="0" t="s">
        <v>2958</v>
      </c>
      <c r="O716" s="0" t="s">
        <v>2959</v>
      </c>
      <c r="P716" s="0" t="s">
        <v>2960</v>
      </c>
      <c r="R716" s="0" t="s">
        <v>279</v>
      </c>
      <c r="S716" s="0" t="s">
        <v>294</v>
      </c>
      <c r="T716" s="0" t="s">
        <v>280</v>
      </c>
      <c r="U716" s="0" t="s">
        <v>281</v>
      </c>
    </row>
    <row r="717" customFormat="false" ht="15" hidden="false" customHeight="false" outlineLevel="0" collapsed="false">
      <c r="A717" s="0" t="n">
        <v>35</v>
      </c>
      <c r="B717" s="0" t="s">
        <v>77</v>
      </c>
      <c r="C717" s="0" t="s">
        <v>270</v>
      </c>
      <c r="D717" s="0" t="s">
        <v>2961</v>
      </c>
      <c r="E717" s="0" t="n">
        <v>2026</v>
      </c>
      <c r="H717" s="0" t="n">
        <v>13</v>
      </c>
      <c r="I717" s="0" t="n">
        <v>3895</v>
      </c>
      <c r="J717" s="0" t="s">
        <v>272</v>
      </c>
      <c r="K717" s="0" t="s">
        <v>2629</v>
      </c>
      <c r="L717" s="0" t="s">
        <v>297</v>
      </c>
      <c r="M717" s="0" t="s">
        <v>2962</v>
      </c>
      <c r="N717" s="0" t="s">
        <v>2962</v>
      </c>
      <c r="O717" s="0" t="s">
        <v>2963</v>
      </c>
      <c r="P717" s="0" t="s">
        <v>2964</v>
      </c>
      <c r="R717" s="0" t="s">
        <v>279</v>
      </c>
      <c r="S717" s="0" t="s">
        <v>294</v>
      </c>
      <c r="T717" s="0" t="s">
        <v>280</v>
      </c>
      <c r="U717" s="0" t="s">
        <v>281</v>
      </c>
    </row>
    <row r="718" customFormat="false" ht="15" hidden="false" customHeight="false" outlineLevel="0" collapsed="false">
      <c r="A718" s="0" t="n">
        <v>35</v>
      </c>
      <c r="B718" s="0" t="s">
        <v>77</v>
      </c>
      <c r="C718" s="0" t="s">
        <v>270</v>
      </c>
      <c r="D718" s="0" t="s">
        <v>2965</v>
      </c>
      <c r="E718" s="0" t="n">
        <v>2026</v>
      </c>
      <c r="H718" s="0" t="n">
        <v>2</v>
      </c>
      <c r="I718" s="0" t="n">
        <v>226</v>
      </c>
      <c r="J718" s="0" t="s">
        <v>272</v>
      </c>
      <c r="K718" s="0" t="s">
        <v>2629</v>
      </c>
      <c r="L718" s="0" t="s">
        <v>297</v>
      </c>
      <c r="M718" s="0" t="s">
        <v>2966</v>
      </c>
      <c r="N718" s="0" t="s">
        <v>2966</v>
      </c>
      <c r="O718" s="0" t="s">
        <v>2967</v>
      </c>
      <c r="P718" s="0" t="s">
        <v>2968</v>
      </c>
      <c r="R718" s="0" t="s">
        <v>279</v>
      </c>
      <c r="S718" s="0" t="s">
        <v>294</v>
      </c>
      <c r="T718" s="0" t="s">
        <v>280</v>
      </c>
      <c r="U718" s="0" t="s">
        <v>281</v>
      </c>
    </row>
    <row r="719" customFormat="false" ht="15" hidden="false" customHeight="false" outlineLevel="0" collapsed="false">
      <c r="A719" s="0" t="n">
        <v>35</v>
      </c>
      <c r="B719" s="0" t="s">
        <v>77</v>
      </c>
      <c r="C719" s="0" t="s">
        <v>270</v>
      </c>
      <c r="D719" s="0" t="s">
        <v>2969</v>
      </c>
      <c r="E719" s="0" t="n">
        <v>2026</v>
      </c>
      <c r="H719" s="0" t="n">
        <v>4</v>
      </c>
      <c r="I719" s="0" t="n">
        <v>289</v>
      </c>
      <c r="J719" s="0" t="s">
        <v>272</v>
      </c>
      <c r="K719" s="0" t="s">
        <v>2629</v>
      </c>
      <c r="L719" s="0" t="s">
        <v>297</v>
      </c>
      <c r="M719" s="0" t="s">
        <v>2970</v>
      </c>
      <c r="N719" s="0" t="s">
        <v>2970</v>
      </c>
      <c r="O719" s="0" t="s">
        <v>2971</v>
      </c>
      <c r="P719" s="0" t="s">
        <v>2972</v>
      </c>
      <c r="R719" s="0" t="s">
        <v>279</v>
      </c>
      <c r="S719" s="0" t="s">
        <v>294</v>
      </c>
      <c r="T719" s="0" t="s">
        <v>318</v>
      </c>
      <c r="U719" s="0" t="s">
        <v>281</v>
      </c>
      <c r="V719" s="0" t="s">
        <v>2685</v>
      </c>
    </row>
    <row r="720" customFormat="false" ht="15" hidden="false" customHeight="false" outlineLevel="0" collapsed="false">
      <c r="A720" s="0" t="n">
        <v>35</v>
      </c>
      <c r="B720" s="0" t="s">
        <v>77</v>
      </c>
      <c r="C720" s="0" t="s">
        <v>270</v>
      </c>
      <c r="D720" s="0" t="s">
        <v>2973</v>
      </c>
      <c r="E720" s="0" t="n">
        <v>2026</v>
      </c>
      <c r="H720" s="0" t="n">
        <v>6</v>
      </c>
      <c r="I720" s="0" t="n">
        <v>300</v>
      </c>
      <c r="J720" s="0" t="s">
        <v>272</v>
      </c>
      <c r="K720" s="0" t="s">
        <v>2629</v>
      </c>
      <c r="L720" s="0" t="s">
        <v>297</v>
      </c>
      <c r="M720" s="0" t="s">
        <v>2974</v>
      </c>
      <c r="N720" s="0" t="s">
        <v>2974</v>
      </c>
      <c r="O720" s="0" t="s">
        <v>2975</v>
      </c>
      <c r="P720" s="0" t="s">
        <v>2976</v>
      </c>
      <c r="R720" s="0" t="s">
        <v>279</v>
      </c>
      <c r="S720" s="0" t="s">
        <v>294</v>
      </c>
      <c r="T720" s="0" t="s">
        <v>318</v>
      </c>
      <c r="U720" s="0" t="s">
        <v>281</v>
      </c>
      <c r="V720" s="0" t="s">
        <v>2685</v>
      </c>
    </row>
    <row r="721" customFormat="false" ht="15" hidden="false" customHeight="false" outlineLevel="0" collapsed="false">
      <c r="A721" s="0" t="n">
        <v>35</v>
      </c>
      <c r="B721" s="0" t="s">
        <v>77</v>
      </c>
      <c r="C721" s="0" t="s">
        <v>270</v>
      </c>
      <c r="D721" s="0" t="s">
        <v>2977</v>
      </c>
      <c r="E721" s="0" t="n">
        <v>2026</v>
      </c>
      <c r="H721" s="0" t="n">
        <v>5</v>
      </c>
      <c r="I721" s="0" t="n">
        <v>639</v>
      </c>
      <c r="J721" s="0" t="s">
        <v>272</v>
      </c>
      <c r="K721" s="0" t="s">
        <v>2629</v>
      </c>
      <c r="L721" s="0" t="s">
        <v>297</v>
      </c>
      <c r="M721" s="0" t="s">
        <v>2978</v>
      </c>
      <c r="N721" s="0" t="s">
        <v>2978</v>
      </c>
      <c r="O721" s="0" t="s">
        <v>2979</v>
      </c>
      <c r="P721" s="0" t="s">
        <v>2980</v>
      </c>
      <c r="R721" s="0" t="s">
        <v>279</v>
      </c>
      <c r="S721" s="0" t="s">
        <v>294</v>
      </c>
      <c r="T721" s="0" t="s">
        <v>318</v>
      </c>
      <c r="U721" s="0" t="s">
        <v>281</v>
      </c>
      <c r="V721" s="0" t="s">
        <v>2685</v>
      </c>
    </row>
    <row r="722" customFormat="false" ht="15" hidden="false" customHeight="false" outlineLevel="0" collapsed="false">
      <c r="A722" s="0" t="n">
        <v>35</v>
      </c>
      <c r="B722" s="0" t="s">
        <v>77</v>
      </c>
      <c r="C722" s="0" t="s">
        <v>270</v>
      </c>
      <c r="D722" s="0" t="s">
        <v>2981</v>
      </c>
      <c r="E722" s="0" t="n">
        <v>2026</v>
      </c>
      <c r="H722" s="0" t="n">
        <v>1</v>
      </c>
      <c r="I722" s="0" t="n">
        <v>593</v>
      </c>
      <c r="J722" s="0" t="s">
        <v>294</v>
      </c>
      <c r="K722" s="0" t="s">
        <v>2629</v>
      </c>
      <c r="L722" s="0" t="s">
        <v>297</v>
      </c>
      <c r="M722" s="0" t="s">
        <v>2982</v>
      </c>
      <c r="N722" s="0" t="s">
        <v>2982</v>
      </c>
      <c r="O722" s="0" t="s">
        <v>2983</v>
      </c>
      <c r="P722" s="0" t="s">
        <v>2984</v>
      </c>
      <c r="R722" s="0" t="s">
        <v>279</v>
      </c>
      <c r="S722" s="0" t="s">
        <v>294</v>
      </c>
      <c r="T722" s="0" t="s">
        <v>318</v>
      </c>
      <c r="U722" s="0" t="s">
        <v>281</v>
      </c>
      <c r="V722" s="0" t="s">
        <v>2685</v>
      </c>
    </row>
    <row r="723" customFormat="false" ht="15" hidden="false" customHeight="false" outlineLevel="0" collapsed="false">
      <c r="A723" s="0" t="n">
        <v>35</v>
      </c>
      <c r="B723" s="0" t="s">
        <v>77</v>
      </c>
      <c r="C723" s="0" t="s">
        <v>270</v>
      </c>
      <c r="D723" s="0" t="s">
        <v>2985</v>
      </c>
      <c r="E723" s="0" t="n">
        <v>2026</v>
      </c>
      <c r="H723" s="0" t="n">
        <v>3</v>
      </c>
      <c r="I723" s="0" t="n">
        <v>1536</v>
      </c>
      <c r="J723" s="0" t="s">
        <v>294</v>
      </c>
      <c r="K723" s="0" t="s">
        <v>2629</v>
      </c>
      <c r="L723" s="0" t="s">
        <v>297</v>
      </c>
      <c r="M723" s="0" t="s">
        <v>2986</v>
      </c>
      <c r="N723" s="0" t="s">
        <v>2986</v>
      </c>
      <c r="O723" s="0" t="s">
        <v>2987</v>
      </c>
      <c r="P723" s="0" t="s">
        <v>2988</v>
      </c>
      <c r="R723" s="0" t="s">
        <v>279</v>
      </c>
      <c r="S723" s="0" t="s">
        <v>294</v>
      </c>
      <c r="T723" s="0" t="s">
        <v>318</v>
      </c>
      <c r="U723" s="0" t="s">
        <v>281</v>
      </c>
      <c r="V723" s="0" t="s">
        <v>2685</v>
      </c>
    </row>
    <row r="724" customFormat="false" ht="15" hidden="false" customHeight="false" outlineLevel="0" collapsed="false">
      <c r="A724" s="0" t="n">
        <v>35</v>
      </c>
      <c r="B724" s="0" t="s">
        <v>77</v>
      </c>
      <c r="C724" s="0" t="s">
        <v>270</v>
      </c>
      <c r="D724" s="0" t="s">
        <v>2989</v>
      </c>
      <c r="E724" s="0" t="n">
        <v>2026</v>
      </c>
      <c r="H724" s="0" t="n">
        <v>3</v>
      </c>
      <c r="I724" s="0" t="n">
        <v>268</v>
      </c>
      <c r="J724" s="0" t="s">
        <v>272</v>
      </c>
      <c r="K724" s="0" t="s">
        <v>2629</v>
      </c>
      <c r="L724" s="0" t="s">
        <v>297</v>
      </c>
      <c r="M724" s="0" t="s">
        <v>2990</v>
      </c>
      <c r="N724" s="0" t="s">
        <v>2990</v>
      </c>
      <c r="O724" s="0" t="s">
        <v>2991</v>
      </c>
      <c r="P724" s="0" t="s">
        <v>2992</v>
      </c>
      <c r="R724" s="0" t="s">
        <v>279</v>
      </c>
      <c r="S724" s="0" t="s">
        <v>294</v>
      </c>
      <c r="T724" s="0" t="s">
        <v>318</v>
      </c>
      <c r="U724" s="0" t="s">
        <v>281</v>
      </c>
      <c r="V724" s="0" t="s">
        <v>2685</v>
      </c>
    </row>
    <row r="725" customFormat="false" ht="15" hidden="false" customHeight="false" outlineLevel="0" collapsed="false">
      <c r="A725" s="0" t="n">
        <v>35</v>
      </c>
      <c r="B725" s="0" t="s">
        <v>77</v>
      </c>
      <c r="C725" s="0" t="s">
        <v>270</v>
      </c>
      <c r="D725" s="0" t="s">
        <v>2993</v>
      </c>
      <c r="E725" s="0" t="n">
        <v>2026</v>
      </c>
      <c r="H725" s="0" t="n">
        <v>1</v>
      </c>
      <c r="I725" s="0" t="n">
        <v>107</v>
      </c>
      <c r="J725" s="0" t="s">
        <v>272</v>
      </c>
      <c r="K725" s="0" t="s">
        <v>2629</v>
      </c>
      <c r="L725" s="0" t="s">
        <v>297</v>
      </c>
      <c r="M725" s="0" t="s">
        <v>2994</v>
      </c>
      <c r="N725" s="0" t="s">
        <v>2994</v>
      </c>
      <c r="O725" s="0" t="s">
        <v>2995</v>
      </c>
      <c r="P725" s="0" t="s">
        <v>2996</v>
      </c>
      <c r="R725" s="0" t="s">
        <v>279</v>
      </c>
      <c r="S725" s="0" t="s">
        <v>294</v>
      </c>
      <c r="T725" s="0" t="s">
        <v>318</v>
      </c>
      <c r="U725" s="0" t="s">
        <v>281</v>
      </c>
      <c r="V725" s="0" t="s">
        <v>2685</v>
      </c>
    </row>
    <row r="726" customFormat="false" ht="15" hidden="false" customHeight="false" outlineLevel="0" collapsed="false">
      <c r="A726" s="0" t="n">
        <v>35</v>
      </c>
      <c r="B726" s="0" t="s">
        <v>77</v>
      </c>
      <c r="C726" s="0" t="s">
        <v>270</v>
      </c>
      <c r="D726" s="0" t="s">
        <v>2997</v>
      </c>
      <c r="E726" s="0" t="n">
        <v>2026</v>
      </c>
      <c r="H726" s="0" t="n">
        <v>3</v>
      </c>
      <c r="I726" s="0" t="n">
        <v>322</v>
      </c>
      <c r="J726" s="0" t="s">
        <v>272</v>
      </c>
      <c r="K726" s="0" t="s">
        <v>2629</v>
      </c>
      <c r="L726" s="0" t="s">
        <v>297</v>
      </c>
      <c r="M726" s="0" t="s">
        <v>2998</v>
      </c>
      <c r="N726" s="0" t="s">
        <v>2998</v>
      </c>
      <c r="O726" s="0" t="s">
        <v>2999</v>
      </c>
      <c r="P726" s="0" t="s">
        <v>3000</v>
      </c>
      <c r="R726" s="0" t="s">
        <v>279</v>
      </c>
      <c r="S726" s="0" t="s">
        <v>294</v>
      </c>
      <c r="T726" s="0" t="s">
        <v>318</v>
      </c>
      <c r="U726" s="0" t="s">
        <v>281</v>
      </c>
      <c r="V726" s="0" t="s">
        <v>2685</v>
      </c>
    </row>
    <row r="727" customFormat="false" ht="15" hidden="false" customHeight="false" outlineLevel="0" collapsed="false">
      <c r="A727" s="0" t="n">
        <v>35</v>
      </c>
      <c r="B727" s="0" t="s">
        <v>77</v>
      </c>
      <c r="C727" s="0" t="s">
        <v>270</v>
      </c>
      <c r="D727" s="0" t="s">
        <v>3001</v>
      </c>
      <c r="E727" s="0" t="n">
        <v>2026</v>
      </c>
      <c r="H727" s="0" t="n">
        <v>5</v>
      </c>
      <c r="I727" s="0" t="n">
        <v>281</v>
      </c>
      <c r="J727" s="0" t="s">
        <v>272</v>
      </c>
      <c r="K727" s="0" t="s">
        <v>2629</v>
      </c>
      <c r="L727" s="0" t="s">
        <v>297</v>
      </c>
      <c r="M727" s="0" t="s">
        <v>3002</v>
      </c>
      <c r="N727" s="0" t="s">
        <v>3002</v>
      </c>
      <c r="O727" s="0" t="s">
        <v>3003</v>
      </c>
      <c r="P727" s="0" t="s">
        <v>3004</v>
      </c>
      <c r="R727" s="0" t="s">
        <v>279</v>
      </c>
      <c r="S727" s="0" t="s">
        <v>294</v>
      </c>
      <c r="T727" s="0" t="s">
        <v>318</v>
      </c>
      <c r="U727" s="0" t="s">
        <v>281</v>
      </c>
      <c r="V727" s="0" t="s">
        <v>2685</v>
      </c>
    </row>
    <row r="728" customFormat="false" ht="15" hidden="false" customHeight="false" outlineLevel="0" collapsed="false">
      <c r="A728" s="0" t="n">
        <v>35</v>
      </c>
      <c r="B728" s="0" t="s">
        <v>77</v>
      </c>
      <c r="C728" s="0" t="s">
        <v>270</v>
      </c>
      <c r="D728" s="0" t="s">
        <v>3005</v>
      </c>
      <c r="E728" s="0" t="n">
        <v>2025</v>
      </c>
      <c r="H728" s="0" t="n">
        <v>2</v>
      </c>
      <c r="I728" s="0" t="n">
        <v>350</v>
      </c>
      <c r="J728" s="0" t="s">
        <v>272</v>
      </c>
      <c r="K728" s="0" t="s">
        <v>2629</v>
      </c>
      <c r="L728" s="0" t="s">
        <v>297</v>
      </c>
      <c r="M728" s="0" t="s">
        <v>3006</v>
      </c>
      <c r="N728" s="0" t="s">
        <v>3006</v>
      </c>
      <c r="O728" s="0" t="s">
        <v>3007</v>
      </c>
      <c r="P728" s="0" t="s">
        <v>3008</v>
      </c>
      <c r="R728" s="0" t="s">
        <v>279</v>
      </c>
      <c r="S728" s="0" t="s">
        <v>294</v>
      </c>
      <c r="T728" s="0" t="s">
        <v>280</v>
      </c>
      <c r="U728" s="0" t="s">
        <v>281</v>
      </c>
    </row>
    <row r="729" customFormat="false" ht="15" hidden="false" customHeight="false" outlineLevel="0" collapsed="false">
      <c r="A729" s="0" t="n">
        <v>35</v>
      </c>
      <c r="B729" s="0" t="s">
        <v>77</v>
      </c>
      <c r="C729" s="0" t="s">
        <v>270</v>
      </c>
      <c r="D729" s="0" t="s">
        <v>3009</v>
      </c>
      <c r="E729" s="0" t="n">
        <v>2025</v>
      </c>
      <c r="H729" s="0" t="n">
        <v>2</v>
      </c>
      <c r="I729" s="0" t="n">
        <v>211</v>
      </c>
      <c r="J729" s="0" t="s">
        <v>272</v>
      </c>
      <c r="K729" s="0" t="s">
        <v>2629</v>
      </c>
      <c r="L729" s="0" t="s">
        <v>297</v>
      </c>
      <c r="M729" s="0" t="s">
        <v>3010</v>
      </c>
      <c r="N729" s="0" t="s">
        <v>3010</v>
      </c>
      <c r="O729" s="0" t="s">
        <v>3011</v>
      </c>
      <c r="P729" s="0" t="s">
        <v>3012</v>
      </c>
      <c r="R729" s="0" t="s">
        <v>279</v>
      </c>
      <c r="S729" s="0" t="s">
        <v>294</v>
      </c>
      <c r="T729" s="0" t="s">
        <v>318</v>
      </c>
      <c r="U729" s="0" t="s">
        <v>281</v>
      </c>
      <c r="V729" s="0" t="s">
        <v>2685</v>
      </c>
    </row>
    <row r="730" customFormat="false" ht="15" hidden="false" customHeight="false" outlineLevel="0" collapsed="false">
      <c r="A730" s="0" t="n">
        <v>35</v>
      </c>
      <c r="B730" s="0" t="s">
        <v>77</v>
      </c>
      <c r="C730" s="0" t="s">
        <v>270</v>
      </c>
      <c r="D730" s="0" t="s">
        <v>3013</v>
      </c>
      <c r="E730" s="0" t="n">
        <v>2025</v>
      </c>
      <c r="H730" s="0" t="n">
        <v>5</v>
      </c>
      <c r="I730" s="0" t="n">
        <v>12097</v>
      </c>
      <c r="J730" s="0" t="s">
        <v>272</v>
      </c>
      <c r="K730" s="0" t="s">
        <v>2629</v>
      </c>
      <c r="L730" s="0" t="s">
        <v>297</v>
      </c>
      <c r="M730" s="0" t="s">
        <v>3014</v>
      </c>
      <c r="N730" s="0" t="s">
        <v>3014</v>
      </c>
      <c r="O730" s="0" t="s">
        <v>3015</v>
      </c>
      <c r="P730" s="0" t="s">
        <v>3016</v>
      </c>
      <c r="R730" s="0" t="s">
        <v>279</v>
      </c>
      <c r="S730" s="0" t="s">
        <v>294</v>
      </c>
      <c r="T730" s="0" t="s">
        <v>318</v>
      </c>
      <c r="U730" s="0" t="s">
        <v>281</v>
      </c>
      <c r="V730" s="0" t="s">
        <v>2685</v>
      </c>
    </row>
    <row r="731" customFormat="false" ht="15" hidden="false" customHeight="false" outlineLevel="0" collapsed="false">
      <c r="A731" s="0" t="n">
        <v>35</v>
      </c>
      <c r="B731" s="0" t="s">
        <v>77</v>
      </c>
      <c r="C731" s="0" t="s">
        <v>270</v>
      </c>
      <c r="D731" s="0" t="s">
        <v>3017</v>
      </c>
      <c r="E731" s="0" t="n">
        <v>2025</v>
      </c>
      <c r="H731" s="0" t="n">
        <v>16</v>
      </c>
      <c r="I731" s="0" t="n">
        <v>487</v>
      </c>
      <c r="J731" s="0" t="s">
        <v>272</v>
      </c>
      <c r="K731" s="0" t="s">
        <v>2629</v>
      </c>
      <c r="L731" s="0" t="s">
        <v>297</v>
      </c>
      <c r="M731" s="0" t="s">
        <v>3018</v>
      </c>
      <c r="N731" s="0" t="s">
        <v>3018</v>
      </c>
      <c r="O731" s="0" t="s">
        <v>3019</v>
      </c>
      <c r="P731" s="0" t="s">
        <v>3020</v>
      </c>
      <c r="R731" s="0" t="s">
        <v>279</v>
      </c>
      <c r="S731" s="0" t="s">
        <v>294</v>
      </c>
      <c r="T731" s="0" t="s">
        <v>280</v>
      </c>
      <c r="U731" s="0" t="s">
        <v>281</v>
      </c>
    </row>
    <row r="732" customFormat="false" ht="15" hidden="false" customHeight="false" outlineLevel="0" collapsed="false">
      <c r="A732" s="0" t="n">
        <v>35</v>
      </c>
      <c r="B732" s="0" t="s">
        <v>77</v>
      </c>
      <c r="C732" s="0" t="s">
        <v>270</v>
      </c>
      <c r="D732" s="0" t="s">
        <v>3021</v>
      </c>
      <c r="E732" s="0" t="n">
        <v>2025</v>
      </c>
      <c r="H732" s="0" t="n">
        <v>9</v>
      </c>
      <c r="I732" s="0" t="n">
        <v>304</v>
      </c>
      <c r="J732" s="0" t="s">
        <v>272</v>
      </c>
      <c r="K732" s="0" t="s">
        <v>2629</v>
      </c>
      <c r="L732" s="0" t="s">
        <v>297</v>
      </c>
      <c r="M732" s="0" t="s">
        <v>3022</v>
      </c>
      <c r="N732" s="0" t="s">
        <v>3022</v>
      </c>
      <c r="O732" s="0" t="s">
        <v>3023</v>
      </c>
      <c r="P732" s="0" t="s">
        <v>3024</v>
      </c>
      <c r="R732" s="0" t="s">
        <v>279</v>
      </c>
      <c r="S732" s="0" t="s">
        <v>294</v>
      </c>
      <c r="T732" s="0" t="s">
        <v>280</v>
      </c>
      <c r="U732" s="0" t="s">
        <v>281</v>
      </c>
    </row>
    <row r="733" customFormat="false" ht="15" hidden="false" customHeight="false" outlineLevel="0" collapsed="false">
      <c r="A733" s="0" t="n">
        <v>35</v>
      </c>
      <c r="B733" s="0" t="s">
        <v>77</v>
      </c>
      <c r="C733" s="0" t="s">
        <v>270</v>
      </c>
      <c r="D733" s="0" t="s">
        <v>3025</v>
      </c>
      <c r="E733" s="0" t="n">
        <v>2025</v>
      </c>
      <c r="H733" s="0" t="n">
        <v>3</v>
      </c>
      <c r="I733" s="0" t="n">
        <v>124</v>
      </c>
      <c r="J733" s="0" t="s">
        <v>272</v>
      </c>
      <c r="K733" s="0" t="s">
        <v>2629</v>
      </c>
      <c r="L733" s="0" t="s">
        <v>297</v>
      </c>
      <c r="M733" s="0" t="s">
        <v>3026</v>
      </c>
      <c r="N733" s="0" t="s">
        <v>3026</v>
      </c>
      <c r="O733" s="0" t="s">
        <v>3027</v>
      </c>
      <c r="P733" s="0" t="s">
        <v>3028</v>
      </c>
      <c r="R733" s="0" t="s">
        <v>279</v>
      </c>
      <c r="S733" s="0" t="s">
        <v>294</v>
      </c>
      <c r="T733" s="0" t="s">
        <v>318</v>
      </c>
      <c r="U733" s="0" t="s">
        <v>281</v>
      </c>
      <c r="V733" s="0" t="s">
        <v>2685</v>
      </c>
    </row>
    <row r="734" customFormat="false" ht="15" hidden="false" customHeight="false" outlineLevel="0" collapsed="false">
      <c r="A734" s="0" t="n">
        <v>35</v>
      </c>
      <c r="B734" s="0" t="s">
        <v>77</v>
      </c>
      <c r="C734" s="0" t="s">
        <v>270</v>
      </c>
      <c r="D734" s="0" t="s">
        <v>3029</v>
      </c>
      <c r="E734" s="0" t="n">
        <v>2025</v>
      </c>
      <c r="H734" s="0" t="n">
        <v>4</v>
      </c>
      <c r="I734" s="0" t="n">
        <v>146</v>
      </c>
      <c r="J734" s="0" t="s">
        <v>272</v>
      </c>
      <c r="K734" s="0" t="s">
        <v>2629</v>
      </c>
      <c r="L734" s="0" t="s">
        <v>297</v>
      </c>
      <c r="M734" s="0" t="s">
        <v>3030</v>
      </c>
      <c r="N734" s="0" t="s">
        <v>3030</v>
      </c>
      <c r="O734" s="0" t="s">
        <v>3031</v>
      </c>
      <c r="P734" s="0" t="s">
        <v>3032</v>
      </c>
      <c r="R734" s="0" t="s">
        <v>279</v>
      </c>
      <c r="S734" s="0" t="s">
        <v>294</v>
      </c>
      <c r="T734" s="0" t="s">
        <v>318</v>
      </c>
      <c r="U734" s="0" t="s">
        <v>281</v>
      </c>
      <c r="V734" s="0" t="s">
        <v>2685</v>
      </c>
    </row>
    <row r="735" customFormat="false" ht="15" hidden="false" customHeight="false" outlineLevel="0" collapsed="false">
      <c r="A735" s="0" t="n">
        <v>35</v>
      </c>
      <c r="B735" s="0" t="s">
        <v>77</v>
      </c>
      <c r="C735" s="0" t="s">
        <v>270</v>
      </c>
      <c r="D735" s="0" t="s">
        <v>3033</v>
      </c>
      <c r="E735" s="0" t="n">
        <v>2025</v>
      </c>
      <c r="H735" s="0" t="n">
        <v>3</v>
      </c>
      <c r="I735" s="0" t="n">
        <v>140</v>
      </c>
      <c r="J735" s="0" t="s">
        <v>272</v>
      </c>
      <c r="K735" s="0" t="s">
        <v>2629</v>
      </c>
      <c r="L735" s="0" t="s">
        <v>297</v>
      </c>
      <c r="M735" s="0" t="s">
        <v>3034</v>
      </c>
      <c r="N735" s="0" t="s">
        <v>3034</v>
      </c>
      <c r="O735" s="0" t="s">
        <v>3035</v>
      </c>
      <c r="P735" s="0" t="s">
        <v>3036</v>
      </c>
      <c r="R735" s="0" t="s">
        <v>279</v>
      </c>
      <c r="S735" s="0" t="s">
        <v>294</v>
      </c>
      <c r="T735" s="0" t="s">
        <v>318</v>
      </c>
      <c r="U735" s="0" t="s">
        <v>281</v>
      </c>
      <c r="V735" s="0" t="s">
        <v>2685</v>
      </c>
    </row>
    <row r="736" customFormat="false" ht="15" hidden="false" customHeight="false" outlineLevel="0" collapsed="false">
      <c r="A736" s="0" t="n">
        <v>35</v>
      </c>
      <c r="B736" s="0" t="s">
        <v>77</v>
      </c>
      <c r="C736" s="0" t="s">
        <v>270</v>
      </c>
      <c r="D736" s="0" t="s">
        <v>3037</v>
      </c>
      <c r="E736" s="0" t="n">
        <v>2025</v>
      </c>
      <c r="H736" s="0" t="n">
        <v>1</v>
      </c>
      <c r="I736" s="0" t="n">
        <v>115</v>
      </c>
      <c r="J736" s="0" t="s">
        <v>272</v>
      </c>
      <c r="K736" s="0" t="s">
        <v>2629</v>
      </c>
      <c r="L736" s="0" t="s">
        <v>297</v>
      </c>
      <c r="M736" s="0" t="s">
        <v>3038</v>
      </c>
      <c r="N736" s="0" t="s">
        <v>3038</v>
      </c>
      <c r="O736" s="0" t="s">
        <v>3039</v>
      </c>
      <c r="P736" s="0" t="s">
        <v>3040</v>
      </c>
      <c r="R736" s="0" t="s">
        <v>279</v>
      </c>
      <c r="S736" s="0" t="s">
        <v>294</v>
      </c>
      <c r="T736" s="0" t="s">
        <v>318</v>
      </c>
      <c r="U736" s="0" t="s">
        <v>281</v>
      </c>
      <c r="V736" s="0" t="s">
        <v>2685</v>
      </c>
    </row>
    <row r="737" customFormat="false" ht="15" hidden="false" customHeight="false" outlineLevel="0" collapsed="false">
      <c r="A737" s="0" t="n">
        <v>35</v>
      </c>
      <c r="B737" s="0" t="s">
        <v>77</v>
      </c>
      <c r="C737" s="0" t="s">
        <v>270</v>
      </c>
      <c r="D737" s="0" t="s">
        <v>3041</v>
      </c>
      <c r="E737" s="0" t="n">
        <v>2025</v>
      </c>
      <c r="H737" s="0" t="n">
        <v>4</v>
      </c>
      <c r="I737" s="0" t="n">
        <v>127</v>
      </c>
      <c r="J737" s="0" t="s">
        <v>272</v>
      </c>
      <c r="K737" s="0" t="s">
        <v>2629</v>
      </c>
      <c r="L737" s="0" t="s">
        <v>297</v>
      </c>
      <c r="M737" s="0" t="s">
        <v>3042</v>
      </c>
      <c r="N737" s="0" t="s">
        <v>3042</v>
      </c>
      <c r="O737" s="0" t="s">
        <v>3043</v>
      </c>
      <c r="P737" s="0" t="s">
        <v>3044</v>
      </c>
      <c r="R737" s="0" t="s">
        <v>279</v>
      </c>
      <c r="S737" s="0" t="s">
        <v>294</v>
      </c>
      <c r="T737" s="0" t="s">
        <v>318</v>
      </c>
      <c r="U737" s="0" t="s">
        <v>281</v>
      </c>
      <c r="V737" s="0" t="s">
        <v>2685</v>
      </c>
    </row>
    <row r="738" customFormat="false" ht="15" hidden="false" customHeight="false" outlineLevel="0" collapsed="false">
      <c r="A738" s="0" t="n">
        <v>35</v>
      </c>
      <c r="B738" s="0" t="s">
        <v>77</v>
      </c>
      <c r="C738" s="0" t="s">
        <v>270</v>
      </c>
      <c r="D738" s="0" t="s">
        <v>3045</v>
      </c>
      <c r="E738" s="0" t="n">
        <v>2025</v>
      </c>
      <c r="H738" s="0" t="n">
        <v>1</v>
      </c>
      <c r="I738" s="0" t="n">
        <v>177</v>
      </c>
      <c r="J738" s="0" t="s">
        <v>272</v>
      </c>
      <c r="K738" s="0" t="s">
        <v>2629</v>
      </c>
      <c r="L738" s="0" t="s">
        <v>297</v>
      </c>
      <c r="M738" s="0" t="s">
        <v>3046</v>
      </c>
      <c r="N738" s="0" t="s">
        <v>3046</v>
      </c>
      <c r="O738" s="0" t="s">
        <v>3047</v>
      </c>
      <c r="P738" s="0" t="s">
        <v>3048</v>
      </c>
      <c r="R738" s="0" t="s">
        <v>279</v>
      </c>
      <c r="S738" s="0" t="s">
        <v>294</v>
      </c>
      <c r="T738" s="0" t="s">
        <v>318</v>
      </c>
      <c r="U738" s="0" t="s">
        <v>281</v>
      </c>
      <c r="V738" s="0" t="s">
        <v>2685</v>
      </c>
    </row>
    <row r="739" customFormat="false" ht="15" hidden="false" customHeight="false" outlineLevel="0" collapsed="false">
      <c r="A739" s="0" t="n">
        <v>35</v>
      </c>
      <c r="B739" s="0" t="s">
        <v>77</v>
      </c>
      <c r="C739" s="0" t="s">
        <v>270</v>
      </c>
      <c r="D739" s="0" t="s">
        <v>3049</v>
      </c>
      <c r="E739" s="0" t="n">
        <v>2025</v>
      </c>
      <c r="H739" s="0" t="n">
        <v>1</v>
      </c>
      <c r="I739" s="0" t="n">
        <v>101</v>
      </c>
      <c r="J739" s="0" t="s">
        <v>272</v>
      </c>
      <c r="K739" s="0" t="s">
        <v>2629</v>
      </c>
      <c r="L739" s="0" t="s">
        <v>297</v>
      </c>
      <c r="M739" s="0" t="s">
        <v>3050</v>
      </c>
      <c r="N739" s="0" t="s">
        <v>3050</v>
      </c>
      <c r="O739" s="0" t="s">
        <v>3051</v>
      </c>
      <c r="P739" s="0" t="s">
        <v>3052</v>
      </c>
      <c r="R739" s="0" t="s">
        <v>279</v>
      </c>
      <c r="S739" s="0" t="s">
        <v>294</v>
      </c>
      <c r="T739" s="0" t="s">
        <v>318</v>
      </c>
      <c r="U739" s="0" t="s">
        <v>281</v>
      </c>
      <c r="V739" s="0" t="s">
        <v>2685</v>
      </c>
    </row>
    <row r="740" customFormat="false" ht="15" hidden="false" customHeight="false" outlineLevel="0" collapsed="false">
      <c r="A740" s="0" t="n">
        <v>35</v>
      </c>
      <c r="B740" s="0" t="s">
        <v>77</v>
      </c>
      <c r="C740" s="0" t="s">
        <v>270</v>
      </c>
      <c r="D740" s="0" t="s">
        <v>3053</v>
      </c>
      <c r="E740" s="0" t="n">
        <v>2025</v>
      </c>
      <c r="H740" s="0" t="n">
        <v>2</v>
      </c>
      <c r="I740" s="0" t="n">
        <v>194</v>
      </c>
      <c r="J740" s="0" t="s">
        <v>272</v>
      </c>
      <c r="K740" s="0" t="s">
        <v>2629</v>
      </c>
      <c r="L740" s="0" t="s">
        <v>297</v>
      </c>
      <c r="M740" s="0" t="s">
        <v>3054</v>
      </c>
      <c r="N740" s="0" t="s">
        <v>3054</v>
      </c>
      <c r="O740" s="0" t="s">
        <v>3055</v>
      </c>
      <c r="P740" s="0" t="s">
        <v>3056</v>
      </c>
      <c r="R740" s="0" t="s">
        <v>279</v>
      </c>
      <c r="S740" s="0" t="s">
        <v>294</v>
      </c>
      <c r="T740" s="0" t="s">
        <v>318</v>
      </c>
      <c r="U740" s="0" t="s">
        <v>281</v>
      </c>
      <c r="V740" s="0" t="s">
        <v>2685</v>
      </c>
    </row>
    <row r="741" customFormat="false" ht="15" hidden="false" customHeight="false" outlineLevel="0" collapsed="false">
      <c r="A741" s="0" t="n">
        <v>35</v>
      </c>
      <c r="B741" s="0" t="s">
        <v>77</v>
      </c>
      <c r="C741" s="0" t="s">
        <v>270</v>
      </c>
      <c r="D741" s="0" t="s">
        <v>3057</v>
      </c>
      <c r="E741" s="0" t="n">
        <v>2025</v>
      </c>
      <c r="H741" s="0" t="n">
        <v>2</v>
      </c>
      <c r="I741" s="0" t="n">
        <v>201</v>
      </c>
      <c r="J741" s="0" t="s">
        <v>272</v>
      </c>
      <c r="K741" s="0" t="s">
        <v>2629</v>
      </c>
      <c r="L741" s="0" t="s">
        <v>297</v>
      </c>
      <c r="M741" s="0" t="s">
        <v>3058</v>
      </c>
      <c r="N741" s="0" t="s">
        <v>3058</v>
      </c>
      <c r="O741" s="0" t="s">
        <v>3059</v>
      </c>
      <c r="P741" s="0" t="s">
        <v>3060</v>
      </c>
      <c r="R741" s="0" t="s">
        <v>279</v>
      </c>
      <c r="S741" s="0" t="s">
        <v>294</v>
      </c>
      <c r="T741" s="0" t="s">
        <v>318</v>
      </c>
      <c r="U741" s="0" t="s">
        <v>281</v>
      </c>
      <c r="V741" s="0" t="s">
        <v>2685</v>
      </c>
    </row>
    <row r="742" customFormat="false" ht="15" hidden="false" customHeight="false" outlineLevel="0" collapsed="false">
      <c r="A742" s="0" t="n">
        <v>35</v>
      </c>
      <c r="B742" s="0" t="s">
        <v>77</v>
      </c>
      <c r="C742" s="0" t="s">
        <v>270</v>
      </c>
      <c r="D742" s="0" t="s">
        <v>3061</v>
      </c>
      <c r="E742" s="0" t="n">
        <v>2025</v>
      </c>
      <c r="H742" s="0" t="n">
        <v>6</v>
      </c>
      <c r="I742" s="0" t="n">
        <v>1470</v>
      </c>
      <c r="J742" s="0" t="s">
        <v>272</v>
      </c>
      <c r="K742" s="0" t="s">
        <v>2629</v>
      </c>
      <c r="L742" s="0" t="s">
        <v>297</v>
      </c>
      <c r="M742" s="0" t="s">
        <v>3062</v>
      </c>
      <c r="N742" s="0" t="s">
        <v>3062</v>
      </c>
      <c r="O742" s="0" t="s">
        <v>3063</v>
      </c>
      <c r="P742" s="0" t="s">
        <v>3064</v>
      </c>
      <c r="R742" s="0" t="s">
        <v>279</v>
      </c>
      <c r="S742" s="0" t="s">
        <v>294</v>
      </c>
      <c r="T742" s="0" t="s">
        <v>318</v>
      </c>
      <c r="U742" s="0" t="s">
        <v>281</v>
      </c>
      <c r="V742" s="0" t="s">
        <v>2685</v>
      </c>
    </row>
    <row r="743" customFormat="false" ht="15" hidden="false" customHeight="false" outlineLevel="0" collapsed="false">
      <c r="A743" s="0" t="n">
        <v>35</v>
      </c>
      <c r="B743" s="0" t="s">
        <v>77</v>
      </c>
      <c r="C743" s="0" t="s">
        <v>270</v>
      </c>
      <c r="D743" s="0" t="s">
        <v>3065</v>
      </c>
      <c r="E743" s="0" t="n">
        <v>2025</v>
      </c>
      <c r="H743" s="0" t="n">
        <v>2</v>
      </c>
      <c r="I743" s="0" t="n">
        <v>583</v>
      </c>
      <c r="J743" s="0" t="s">
        <v>272</v>
      </c>
      <c r="K743" s="0" t="s">
        <v>2629</v>
      </c>
      <c r="L743" s="0" t="s">
        <v>297</v>
      </c>
      <c r="M743" s="0" t="s">
        <v>3066</v>
      </c>
      <c r="N743" s="0" t="s">
        <v>3067</v>
      </c>
      <c r="O743" s="0" t="s">
        <v>3068</v>
      </c>
      <c r="P743" s="0" t="s">
        <v>3069</v>
      </c>
      <c r="R743" s="0" t="s">
        <v>279</v>
      </c>
      <c r="S743" s="0" t="s">
        <v>294</v>
      </c>
      <c r="T743" s="0" t="s">
        <v>280</v>
      </c>
      <c r="U743" s="0" t="s">
        <v>281</v>
      </c>
    </row>
    <row r="744" customFormat="false" ht="15" hidden="false" customHeight="false" outlineLevel="0" collapsed="false">
      <c r="A744" s="0" t="n">
        <v>35</v>
      </c>
      <c r="B744" s="0" t="s">
        <v>77</v>
      </c>
      <c r="C744" s="0" t="s">
        <v>270</v>
      </c>
      <c r="D744" s="0" t="s">
        <v>3070</v>
      </c>
      <c r="E744" s="0" t="n">
        <v>2025</v>
      </c>
      <c r="H744" s="0" t="n">
        <v>16</v>
      </c>
      <c r="I744" s="0" t="n">
        <v>344</v>
      </c>
      <c r="J744" s="0" t="s">
        <v>272</v>
      </c>
      <c r="K744" s="0" t="s">
        <v>2629</v>
      </c>
      <c r="L744" s="0" t="s">
        <v>297</v>
      </c>
      <c r="M744" s="0" t="s">
        <v>3071</v>
      </c>
      <c r="N744" s="0" t="s">
        <v>3071</v>
      </c>
      <c r="O744" s="0" t="s">
        <v>3072</v>
      </c>
      <c r="P744" s="0" t="s">
        <v>3073</v>
      </c>
      <c r="R744" s="0" t="s">
        <v>279</v>
      </c>
      <c r="S744" s="0" t="s">
        <v>294</v>
      </c>
      <c r="T744" s="0" t="s">
        <v>318</v>
      </c>
      <c r="U744" s="0" t="s">
        <v>281</v>
      </c>
      <c r="V744" s="0" t="s">
        <v>2685</v>
      </c>
    </row>
    <row r="745" customFormat="false" ht="15" hidden="false" customHeight="false" outlineLevel="0" collapsed="false">
      <c r="A745" s="0" t="n">
        <v>35</v>
      </c>
      <c r="B745" s="0" t="s">
        <v>77</v>
      </c>
      <c r="C745" s="0" t="s">
        <v>270</v>
      </c>
      <c r="D745" s="0" t="s">
        <v>3074</v>
      </c>
      <c r="E745" s="0" t="n">
        <v>2025</v>
      </c>
      <c r="H745" s="0" t="n">
        <v>1</v>
      </c>
      <c r="I745" s="0" t="n">
        <v>104</v>
      </c>
      <c r="J745" s="0" t="s">
        <v>272</v>
      </c>
      <c r="K745" s="0" t="s">
        <v>2629</v>
      </c>
      <c r="L745" s="0" t="s">
        <v>297</v>
      </c>
      <c r="M745" s="0" t="s">
        <v>3075</v>
      </c>
      <c r="N745" s="0" t="s">
        <v>3075</v>
      </c>
      <c r="O745" s="0" t="s">
        <v>3076</v>
      </c>
      <c r="P745" s="0" t="s">
        <v>3077</v>
      </c>
      <c r="R745" s="0" t="s">
        <v>279</v>
      </c>
      <c r="S745" s="0" t="s">
        <v>294</v>
      </c>
      <c r="T745" s="0" t="s">
        <v>318</v>
      </c>
      <c r="U745" s="0" t="s">
        <v>281</v>
      </c>
      <c r="V745" s="0" t="s">
        <v>2685</v>
      </c>
    </row>
    <row r="746" customFormat="false" ht="15" hidden="false" customHeight="false" outlineLevel="0" collapsed="false">
      <c r="A746" s="0" t="n">
        <v>35</v>
      </c>
      <c r="B746" s="0" t="s">
        <v>77</v>
      </c>
      <c r="C746" s="0" t="s">
        <v>270</v>
      </c>
      <c r="D746" s="0" t="s">
        <v>3078</v>
      </c>
      <c r="E746" s="0" t="n">
        <v>2025</v>
      </c>
      <c r="H746" s="0" t="n">
        <v>1</v>
      </c>
      <c r="I746" s="0" t="n">
        <v>317</v>
      </c>
      <c r="J746" s="0" t="s">
        <v>272</v>
      </c>
      <c r="K746" s="0" t="s">
        <v>2629</v>
      </c>
      <c r="L746" s="0" t="s">
        <v>297</v>
      </c>
      <c r="M746" s="0" t="s">
        <v>3079</v>
      </c>
      <c r="N746" s="0" t="s">
        <v>3079</v>
      </c>
      <c r="O746" s="0" t="s">
        <v>3080</v>
      </c>
      <c r="P746" s="0" t="s">
        <v>3081</v>
      </c>
      <c r="R746" s="0" t="s">
        <v>279</v>
      </c>
      <c r="S746" s="0" t="s">
        <v>294</v>
      </c>
      <c r="T746" s="0" t="s">
        <v>318</v>
      </c>
      <c r="U746" s="0" t="s">
        <v>281</v>
      </c>
      <c r="V746" s="0" t="s">
        <v>2685</v>
      </c>
    </row>
    <row r="747" customFormat="false" ht="15" hidden="false" customHeight="false" outlineLevel="0" collapsed="false">
      <c r="A747" s="0" t="n">
        <v>35</v>
      </c>
      <c r="B747" s="0" t="s">
        <v>77</v>
      </c>
      <c r="C747" s="0" t="s">
        <v>270</v>
      </c>
      <c r="D747" s="0" t="s">
        <v>3082</v>
      </c>
      <c r="E747" s="0" t="n">
        <v>2025</v>
      </c>
      <c r="H747" s="0" t="n">
        <v>2</v>
      </c>
      <c r="I747" s="0" t="n">
        <v>577</v>
      </c>
      <c r="J747" s="0" t="s">
        <v>272</v>
      </c>
      <c r="K747" s="0" t="s">
        <v>2629</v>
      </c>
      <c r="L747" s="0" t="s">
        <v>297</v>
      </c>
      <c r="M747" s="0" t="s">
        <v>3083</v>
      </c>
      <c r="N747" s="0" t="s">
        <v>3084</v>
      </c>
      <c r="O747" s="0" t="s">
        <v>3085</v>
      </c>
      <c r="P747" s="0" t="s">
        <v>3086</v>
      </c>
      <c r="R747" s="0" t="s">
        <v>279</v>
      </c>
      <c r="S747" s="0" t="s">
        <v>294</v>
      </c>
      <c r="T747" s="0" t="s">
        <v>280</v>
      </c>
      <c r="U747" s="0" t="s">
        <v>281</v>
      </c>
    </row>
    <row r="748" customFormat="false" ht="15" hidden="false" customHeight="false" outlineLevel="0" collapsed="false">
      <c r="A748" s="0" t="n">
        <v>35</v>
      </c>
      <c r="B748" s="0" t="s">
        <v>77</v>
      </c>
      <c r="C748" s="0" t="s">
        <v>270</v>
      </c>
      <c r="D748" s="0" t="s">
        <v>3087</v>
      </c>
      <c r="E748" s="0" t="n">
        <v>2025</v>
      </c>
      <c r="H748" s="0" t="n">
        <v>1</v>
      </c>
      <c r="I748" s="0" t="n">
        <v>176</v>
      </c>
      <c r="J748" s="0" t="s">
        <v>272</v>
      </c>
      <c r="K748" s="0" t="s">
        <v>2629</v>
      </c>
      <c r="L748" s="0" t="s">
        <v>297</v>
      </c>
      <c r="M748" s="0" t="s">
        <v>3088</v>
      </c>
      <c r="N748" s="0" t="s">
        <v>3089</v>
      </c>
      <c r="O748" s="0" t="s">
        <v>3090</v>
      </c>
      <c r="P748" s="0" t="s">
        <v>3091</v>
      </c>
      <c r="R748" s="0" t="s">
        <v>279</v>
      </c>
      <c r="S748" s="0" t="s">
        <v>294</v>
      </c>
      <c r="T748" s="0" t="s">
        <v>280</v>
      </c>
      <c r="U748" s="0" t="s">
        <v>281</v>
      </c>
    </row>
    <row r="749" customFormat="false" ht="15" hidden="false" customHeight="false" outlineLevel="0" collapsed="false">
      <c r="A749" s="0" t="n">
        <v>35</v>
      </c>
      <c r="B749" s="0" t="s">
        <v>77</v>
      </c>
      <c r="C749" s="0" t="s">
        <v>270</v>
      </c>
      <c r="D749" s="0" t="s">
        <v>3092</v>
      </c>
      <c r="E749" s="0" t="n">
        <v>2025</v>
      </c>
      <c r="H749" s="0" t="n">
        <v>1</v>
      </c>
      <c r="I749" s="0" t="n">
        <v>184</v>
      </c>
      <c r="J749" s="0" t="s">
        <v>272</v>
      </c>
      <c r="K749" s="0" t="s">
        <v>2629</v>
      </c>
      <c r="L749" s="0" t="s">
        <v>297</v>
      </c>
      <c r="M749" s="0" t="s">
        <v>3093</v>
      </c>
      <c r="N749" s="0" t="s">
        <v>3093</v>
      </c>
      <c r="O749" s="0" t="s">
        <v>3094</v>
      </c>
      <c r="P749" s="0" t="s">
        <v>3095</v>
      </c>
      <c r="R749" s="0" t="s">
        <v>279</v>
      </c>
      <c r="S749" s="0" t="s">
        <v>294</v>
      </c>
      <c r="T749" s="0" t="s">
        <v>280</v>
      </c>
      <c r="U749" s="0" t="s">
        <v>281</v>
      </c>
    </row>
    <row r="750" customFormat="false" ht="15" hidden="false" customHeight="false" outlineLevel="0" collapsed="false">
      <c r="A750" s="0" t="n">
        <v>35</v>
      </c>
      <c r="B750" s="0" t="s">
        <v>77</v>
      </c>
      <c r="C750" s="0" t="s">
        <v>270</v>
      </c>
      <c r="D750" s="0" t="s">
        <v>3096</v>
      </c>
      <c r="E750" s="0" t="n">
        <v>2025</v>
      </c>
      <c r="H750" s="0" t="n">
        <v>3</v>
      </c>
      <c r="I750" s="0" t="n">
        <v>108</v>
      </c>
      <c r="J750" s="0" t="s">
        <v>272</v>
      </c>
      <c r="K750" s="0" t="s">
        <v>2629</v>
      </c>
      <c r="L750" s="0" t="s">
        <v>297</v>
      </c>
      <c r="M750" s="0" t="s">
        <v>3097</v>
      </c>
      <c r="N750" s="0" t="s">
        <v>3097</v>
      </c>
      <c r="O750" s="0" t="s">
        <v>3098</v>
      </c>
      <c r="P750" s="0" t="s">
        <v>3099</v>
      </c>
      <c r="R750" s="0" t="s">
        <v>279</v>
      </c>
      <c r="S750" s="0" t="s">
        <v>294</v>
      </c>
      <c r="T750" s="0" t="s">
        <v>280</v>
      </c>
      <c r="U750" s="0" t="s">
        <v>281</v>
      </c>
    </row>
    <row r="751" customFormat="false" ht="15" hidden="false" customHeight="false" outlineLevel="0" collapsed="false">
      <c r="A751" s="0" t="n">
        <v>35</v>
      </c>
      <c r="B751" s="0" t="s">
        <v>77</v>
      </c>
      <c r="C751" s="0" t="s">
        <v>270</v>
      </c>
      <c r="D751" s="0" t="s">
        <v>3100</v>
      </c>
      <c r="E751" s="0" t="n">
        <v>2025</v>
      </c>
      <c r="H751" s="0" t="n">
        <v>5</v>
      </c>
      <c r="I751" s="0" t="n">
        <v>163</v>
      </c>
      <c r="J751" s="0" t="s">
        <v>272</v>
      </c>
      <c r="K751" s="0" t="s">
        <v>2629</v>
      </c>
      <c r="L751" s="0" t="s">
        <v>297</v>
      </c>
      <c r="M751" s="0" t="s">
        <v>3101</v>
      </c>
      <c r="N751" s="0" t="s">
        <v>3101</v>
      </c>
      <c r="O751" s="0" t="s">
        <v>3102</v>
      </c>
      <c r="P751" s="0" t="s">
        <v>3103</v>
      </c>
      <c r="R751" s="0" t="s">
        <v>279</v>
      </c>
      <c r="S751" s="0" t="s">
        <v>294</v>
      </c>
      <c r="T751" s="0" t="s">
        <v>280</v>
      </c>
      <c r="U751" s="0" t="s">
        <v>281</v>
      </c>
    </row>
    <row r="752" customFormat="false" ht="15" hidden="false" customHeight="false" outlineLevel="0" collapsed="false">
      <c r="A752" s="0" t="n">
        <v>35</v>
      </c>
      <c r="B752" s="0" t="s">
        <v>77</v>
      </c>
      <c r="C752" s="0" t="s">
        <v>270</v>
      </c>
      <c r="D752" s="0" t="s">
        <v>3104</v>
      </c>
      <c r="E752" s="0" t="n">
        <v>2025</v>
      </c>
      <c r="H752" s="0" t="n">
        <v>4</v>
      </c>
      <c r="I752" s="0" t="n">
        <v>131</v>
      </c>
      <c r="J752" s="0" t="s">
        <v>272</v>
      </c>
      <c r="K752" s="0" t="s">
        <v>2629</v>
      </c>
      <c r="L752" s="0" t="s">
        <v>297</v>
      </c>
      <c r="M752" s="0" t="s">
        <v>3105</v>
      </c>
      <c r="N752" s="0" t="s">
        <v>3105</v>
      </c>
      <c r="O752" s="0" t="s">
        <v>3106</v>
      </c>
      <c r="P752" s="0" t="s">
        <v>3107</v>
      </c>
      <c r="R752" s="0" t="s">
        <v>279</v>
      </c>
      <c r="S752" s="0" t="s">
        <v>294</v>
      </c>
      <c r="T752" s="0" t="s">
        <v>280</v>
      </c>
      <c r="U752" s="0" t="s">
        <v>281</v>
      </c>
    </row>
    <row r="753" customFormat="false" ht="15" hidden="false" customHeight="false" outlineLevel="0" collapsed="false">
      <c r="A753" s="0" t="n">
        <v>35</v>
      </c>
      <c r="B753" s="0" t="s">
        <v>77</v>
      </c>
      <c r="C753" s="0" t="s">
        <v>270</v>
      </c>
      <c r="D753" s="0" t="s">
        <v>3108</v>
      </c>
      <c r="E753" s="0" t="n">
        <v>2025</v>
      </c>
      <c r="H753" s="0" t="n">
        <v>3</v>
      </c>
      <c r="I753" s="0" t="n">
        <v>124</v>
      </c>
      <c r="J753" s="0" t="s">
        <v>272</v>
      </c>
      <c r="K753" s="0" t="s">
        <v>2629</v>
      </c>
      <c r="L753" s="0" t="s">
        <v>297</v>
      </c>
      <c r="M753" s="0" t="s">
        <v>3109</v>
      </c>
      <c r="N753" s="0" t="s">
        <v>3109</v>
      </c>
      <c r="O753" s="0" t="s">
        <v>3110</v>
      </c>
      <c r="P753" s="0" t="s">
        <v>3111</v>
      </c>
      <c r="R753" s="0" t="s">
        <v>279</v>
      </c>
      <c r="S753" s="0" t="s">
        <v>294</v>
      </c>
      <c r="T753" s="0" t="s">
        <v>280</v>
      </c>
      <c r="U753" s="0" t="s">
        <v>281</v>
      </c>
    </row>
    <row r="754" customFormat="false" ht="15" hidden="false" customHeight="false" outlineLevel="0" collapsed="false">
      <c r="A754" s="0" t="n">
        <v>35</v>
      </c>
      <c r="B754" s="0" t="s">
        <v>77</v>
      </c>
      <c r="C754" s="0" t="s">
        <v>270</v>
      </c>
      <c r="D754" s="0" t="s">
        <v>3112</v>
      </c>
      <c r="E754" s="0" t="n">
        <v>2025</v>
      </c>
      <c r="H754" s="0" t="n">
        <v>9</v>
      </c>
      <c r="I754" s="0" t="n">
        <v>304</v>
      </c>
      <c r="J754" s="0" t="s">
        <v>272</v>
      </c>
      <c r="K754" s="0" t="s">
        <v>2629</v>
      </c>
      <c r="L754" s="0" t="s">
        <v>297</v>
      </c>
      <c r="M754" s="0" t="s">
        <v>3113</v>
      </c>
      <c r="N754" s="0" t="s">
        <v>3113</v>
      </c>
      <c r="O754" s="0" t="s">
        <v>3114</v>
      </c>
      <c r="P754" s="0" t="s">
        <v>3115</v>
      </c>
      <c r="R754" s="0" t="s">
        <v>279</v>
      </c>
      <c r="S754" s="0" t="s">
        <v>294</v>
      </c>
      <c r="T754" s="0" t="s">
        <v>280</v>
      </c>
      <c r="U754" s="0" t="s">
        <v>281</v>
      </c>
    </row>
    <row r="755" customFormat="false" ht="15" hidden="false" customHeight="false" outlineLevel="0" collapsed="false">
      <c r="A755" s="0" t="n">
        <v>35</v>
      </c>
      <c r="B755" s="0" t="s">
        <v>77</v>
      </c>
      <c r="C755" s="0" t="s">
        <v>270</v>
      </c>
      <c r="D755" s="0" t="s">
        <v>3116</v>
      </c>
      <c r="E755" s="0" t="n">
        <v>2025</v>
      </c>
      <c r="H755" s="0" t="n">
        <v>6</v>
      </c>
      <c r="I755" s="0" t="n">
        <v>1464</v>
      </c>
      <c r="J755" s="0" t="s">
        <v>272</v>
      </c>
      <c r="K755" s="0" t="s">
        <v>2629</v>
      </c>
      <c r="L755" s="0" t="s">
        <v>297</v>
      </c>
      <c r="M755" s="0" t="s">
        <v>3117</v>
      </c>
      <c r="N755" s="0" t="s">
        <v>3117</v>
      </c>
      <c r="O755" s="0" t="s">
        <v>3118</v>
      </c>
      <c r="P755" s="0" t="s">
        <v>3119</v>
      </c>
      <c r="R755" s="0" t="s">
        <v>279</v>
      </c>
      <c r="S755" s="0" t="s">
        <v>294</v>
      </c>
      <c r="T755" s="0" t="s">
        <v>280</v>
      </c>
      <c r="U755" s="0" t="s">
        <v>281</v>
      </c>
    </row>
    <row r="756" customFormat="false" ht="15" hidden="false" customHeight="false" outlineLevel="0" collapsed="false">
      <c r="A756" s="0" t="n">
        <v>35</v>
      </c>
      <c r="B756" s="0" t="s">
        <v>77</v>
      </c>
      <c r="C756" s="0" t="s">
        <v>270</v>
      </c>
      <c r="D756" s="0" t="s">
        <v>3120</v>
      </c>
      <c r="E756" s="0" t="n">
        <v>2025</v>
      </c>
      <c r="H756" s="0" t="n">
        <v>16</v>
      </c>
      <c r="I756" s="0" t="n">
        <v>300</v>
      </c>
      <c r="J756" s="0" t="s">
        <v>272</v>
      </c>
      <c r="K756" s="0" t="s">
        <v>2629</v>
      </c>
      <c r="L756" s="0" t="s">
        <v>297</v>
      </c>
      <c r="M756" s="0" t="s">
        <v>3121</v>
      </c>
      <c r="N756" s="0" t="s">
        <v>3121</v>
      </c>
      <c r="O756" s="0" t="s">
        <v>3122</v>
      </c>
      <c r="P756" s="0" t="s">
        <v>3123</v>
      </c>
      <c r="R756" s="0" t="s">
        <v>279</v>
      </c>
      <c r="S756" s="0" t="s">
        <v>294</v>
      </c>
      <c r="T756" s="0" t="s">
        <v>280</v>
      </c>
      <c r="U756" s="0" t="s">
        <v>281</v>
      </c>
    </row>
    <row r="757" customFormat="false" ht="15" hidden="false" customHeight="false" outlineLevel="0" collapsed="false">
      <c r="A757" s="0" t="n">
        <v>35</v>
      </c>
      <c r="B757" s="0" t="s">
        <v>77</v>
      </c>
      <c r="C757" s="0" t="s">
        <v>270</v>
      </c>
      <c r="D757" s="0" t="s">
        <v>3124</v>
      </c>
      <c r="E757" s="0" t="n">
        <v>2025</v>
      </c>
      <c r="H757" s="0" t="n">
        <v>1</v>
      </c>
      <c r="I757" s="0" t="n">
        <v>148</v>
      </c>
      <c r="J757" s="0" t="s">
        <v>272</v>
      </c>
      <c r="K757" s="0" t="s">
        <v>2629</v>
      </c>
      <c r="L757" s="0" t="s">
        <v>297</v>
      </c>
      <c r="M757" s="0" t="s">
        <v>3125</v>
      </c>
      <c r="N757" s="0" t="s">
        <v>3126</v>
      </c>
      <c r="O757" s="0" t="s">
        <v>3127</v>
      </c>
      <c r="P757" s="0" t="s">
        <v>3128</v>
      </c>
      <c r="R757" s="0" t="s">
        <v>279</v>
      </c>
      <c r="S757" s="0" t="s">
        <v>294</v>
      </c>
      <c r="T757" s="0" t="s">
        <v>318</v>
      </c>
      <c r="U757" s="0" t="s">
        <v>281</v>
      </c>
      <c r="V757" s="0" t="s">
        <v>2685</v>
      </c>
    </row>
    <row r="758" customFormat="false" ht="15" hidden="false" customHeight="false" outlineLevel="0" collapsed="false">
      <c r="A758" s="0" t="n">
        <v>35</v>
      </c>
      <c r="B758" s="0" t="s">
        <v>77</v>
      </c>
      <c r="C758" s="0" t="s">
        <v>270</v>
      </c>
      <c r="D758" s="0" t="s">
        <v>3129</v>
      </c>
      <c r="E758" s="0" t="n">
        <v>2025</v>
      </c>
      <c r="H758" s="0" t="n">
        <v>1</v>
      </c>
      <c r="I758" s="0" t="n">
        <v>154</v>
      </c>
      <c r="J758" s="0" t="s">
        <v>272</v>
      </c>
      <c r="K758" s="0" t="s">
        <v>2629</v>
      </c>
      <c r="L758" s="0" t="s">
        <v>297</v>
      </c>
      <c r="M758" s="0" t="s">
        <v>3130</v>
      </c>
      <c r="N758" s="0" t="s">
        <v>3131</v>
      </c>
      <c r="O758" s="0" t="s">
        <v>3132</v>
      </c>
      <c r="P758" s="0" t="s">
        <v>3133</v>
      </c>
      <c r="R758" s="0" t="s">
        <v>279</v>
      </c>
      <c r="S758" s="0" t="s">
        <v>294</v>
      </c>
      <c r="T758" s="0" t="s">
        <v>318</v>
      </c>
      <c r="U758" s="0" t="s">
        <v>281</v>
      </c>
      <c r="V758" s="0" t="s">
        <v>2685</v>
      </c>
    </row>
    <row r="759" customFormat="false" ht="15" hidden="false" customHeight="false" outlineLevel="0" collapsed="false">
      <c r="A759" s="0" t="n">
        <v>35</v>
      </c>
      <c r="B759" s="0" t="s">
        <v>77</v>
      </c>
      <c r="C759" s="0" t="s">
        <v>270</v>
      </c>
      <c r="D759" s="0" t="s">
        <v>3134</v>
      </c>
      <c r="E759" s="0" t="n">
        <v>2025</v>
      </c>
      <c r="H759" s="0" t="n">
        <v>1</v>
      </c>
      <c r="I759" s="0" t="n">
        <v>136</v>
      </c>
      <c r="J759" s="0" t="s">
        <v>272</v>
      </c>
      <c r="K759" s="0" t="s">
        <v>2629</v>
      </c>
      <c r="L759" s="0" t="s">
        <v>297</v>
      </c>
      <c r="M759" s="0" t="s">
        <v>3135</v>
      </c>
      <c r="N759" s="0" t="s">
        <v>3135</v>
      </c>
      <c r="O759" s="0" t="s">
        <v>3136</v>
      </c>
      <c r="P759" s="0" t="s">
        <v>3137</v>
      </c>
      <c r="R759" s="0" t="s">
        <v>279</v>
      </c>
      <c r="S759" s="0" t="s">
        <v>294</v>
      </c>
      <c r="T759" s="0" t="s">
        <v>318</v>
      </c>
      <c r="U759" s="0" t="s">
        <v>281</v>
      </c>
      <c r="V759" s="0" t="s">
        <v>2685</v>
      </c>
    </row>
    <row r="760" customFormat="false" ht="15" hidden="false" customHeight="false" outlineLevel="0" collapsed="false">
      <c r="A760" s="0" t="n">
        <v>35</v>
      </c>
      <c r="B760" s="0" t="s">
        <v>77</v>
      </c>
      <c r="C760" s="0" t="s">
        <v>270</v>
      </c>
      <c r="D760" s="0" t="s">
        <v>3138</v>
      </c>
      <c r="E760" s="0" t="n">
        <v>2025</v>
      </c>
      <c r="H760" s="0" t="n">
        <v>1</v>
      </c>
      <c r="I760" s="0" t="n">
        <v>139</v>
      </c>
      <c r="J760" s="0" t="s">
        <v>272</v>
      </c>
      <c r="K760" s="0" t="s">
        <v>2629</v>
      </c>
      <c r="L760" s="0" t="s">
        <v>297</v>
      </c>
      <c r="M760" s="0" t="s">
        <v>3139</v>
      </c>
      <c r="N760" s="0" t="s">
        <v>3140</v>
      </c>
      <c r="O760" s="0" t="s">
        <v>3141</v>
      </c>
      <c r="P760" s="0" t="s">
        <v>3142</v>
      </c>
      <c r="R760" s="0" t="s">
        <v>279</v>
      </c>
      <c r="S760" s="0" t="s">
        <v>294</v>
      </c>
      <c r="T760" s="0" t="s">
        <v>318</v>
      </c>
      <c r="U760" s="0" t="s">
        <v>281</v>
      </c>
      <c r="V760" s="0" t="s">
        <v>2685</v>
      </c>
    </row>
    <row r="761" customFormat="false" ht="15" hidden="false" customHeight="false" outlineLevel="0" collapsed="false">
      <c r="A761" s="0" t="n">
        <v>35</v>
      </c>
      <c r="B761" s="0" t="s">
        <v>77</v>
      </c>
      <c r="C761" s="0" t="s">
        <v>270</v>
      </c>
      <c r="D761" s="0" t="s">
        <v>3143</v>
      </c>
      <c r="E761" s="0" t="n">
        <v>2025</v>
      </c>
      <c r="H761" s="0" t="n">
        <v>4</v>
      </c>
      <c r="I761" s="0" t="n">
        <v>1687</v>
      </c>
      <c r="J761" s="0" t="s">
        <v>294</v>
      </c>
      <c r="K761" s="0" t="s">
        <v>2629</v>
      </c>
      <c r="L761" s="0" t="s">
        <v>297</v>
      </c>
      <c r="M761" s="0" t="s">
        <v>3144</v>
      </c>
      <c r="N761" s="0" t="s">
        <v>3144</v>
      </c>
      <c r="O761" s="0" t="s">
        <v>3145</v>
      </c>
      <c r="P761" s="0" t="s">
        <v>3146</v>
      </c>
      <c r="R761" s="0" t="s">
        <v>279</v>
      </c>
      <c r="S761" s="0" t="s">
        <v>294</v>
      </c>
      <c r="T761" s="0" t="s">
        <v>318</v>
      </c>
      <c r="U761" s="0" t="s">
        <v>281</v>
      </c>
      <c r="V761" s="0" t="s">
        <v>2685</v>
      </c>
    </row>
    <row r="762" customFormat="false" ht="15" hidden="false" customHeight="false" outlineLevel="0" collapsed="false">
      <c r="A762" s="0" t="n">
        <v>35</v>
      </c>
      <c r="B762" s="0" t="s">
        <v>77</v>
      </c>
      <c r="C762" s="0" t="s">
        <v>270</v>
      </c>
      <c r="D762" s="0" t="s">
        <v>3147</v>
      </c>
      <c r="E762" s="0" t="n">
        <v>2025</v>
      </c>
      <c r="H762" s="0" t="n">
        <v>2</v>
      </c>
      <c r="I762" s="0" t="n">
        <v>4814</v>
      </c>
      <c r="J762" s="0" t="s">
        <v>272</v>
      </c>
      <c r="K762" s="0" t="s">
        <v>2629</v>
      </c>
      <c r="L762" s="0" t="s">
        <v>297</v>
      </c>
      <c r="M762" s="0" t="s">
        <v>3148</v>
      </c>
      <c r="N762" s="0" t="s">
        <v>3148</v>
      </c>
      <c r="O762" s="0" t="s">
        <v>3149</v>
      </c>
      <c r="P762" s="0" t="s">
        <v>3150</v>
      </c>
      <c r="R762" s="0" t="s">
        <v>279</v>
      </c>
      <c r="S762" s="0" t="s">
        <v>294</v>
      </c>
      <c r="T762" s="0" t="s">
        <v>280</v>
      </c>
      <c r="U762" s="0" t="s">
        <v>281</v>
      </c>
    </row>
    <row r="763" customFormat="false" ht="15" hidden="false" customHeight="false" outlineLevel="0" collapsed="false">
      <c r="A763" s="0" t="n">
        <v>35</v>
      </c>
      <c r="B763" s="0" t="s">
        <v>77</v>
      </c>
      <c r="C763" s="0" t="s">
        <v>270</v>
      </c>
      <c r="D763" s="0" t="s">
        <v>3151</v>
      </c>
      <c r="E763" s="0" t="n">
        <v>2025</v>
      </c>
      <c r="H763" s="0" t="n">
        <v>16</v>
      </c>
      <c r="I763" s="0" t="n">
        <v>340</v>
      </c>
      <c r="J763" s="0" t="s">
        <v>272</v>
      </c>
      <c r="K763" s="0" t="s">
        <v>2629</v>
      </c>
      <c r="L763" s="0" t="s">
        <v>297</v>
      </c>
      <c r="M763" s="0" t="s">
        <v>3152</v>
      </c>
      <c r="N763" s="0" t="s">
        <v>3152</v>
      </c>
      <c r="O763" s="0" t="s">
        <v>3153</v>
      </c>
      <c r="P763" s="0" t="s">
        <v>3154</v>
      </c>
      <c r="R763" s="0" t="s">
        <v>279</v>
      </c>
      <c r="S763" s="0" t="s">
        <v>294</v>
      </c>
      <c r="T763" s="0" t="s">
        <v>280</v>
      </c>
      <c r="U763" s="0" t="s">
        <v>281</v>
      </c>
    </row>
    <row r="764" customFormat="false" ht="15" hidden="false" customHeight="false" outlineLevel="0" collapsed="false">
      <c r="A764" s="0" t="n">
        <v>35</v>
      </c>
      <c r="B764" s="0" t="s">
        <v>77</v>
      </c>
      <c r="C764" s="0" t="s">
        <v>270</v>
      </c>
      <c r="D764" s="0" t="s">
        <v>3155</v>
      </c>
      <c r="E764" s="0" t="n">
        <v>2025</v>
      </c>
      <c r="H764" s="0" t="n">
        <v>5</v>
      </c>
      <c r="I764" s="0" t="n">
        <v>165</v>
      </c>
      <c r="J764" s="0" t="s">
        <v>272</v>
      </c>
      <c r="K764" s="0" t="s">
        <v>2629</v>
      </c>
      <c r="L764" s="0" t="s">
        <v>297</v>
      </c>
      <c r="M764" s="0" t="s">
        <v>3156</v>
      </c>
      <c r="N764" s="0" t="s">
        <v>3156</v>
      </c>
      <c r="O764" s="0" t="s">
        <v>3157</v>
      </c>
      <c r="P764" s="0" t="s">
        <v>3158</v>
      </c>
      <c r="R764" s="0" t="s">
        <v>279</v>
      </c>
      <c r="S764" s="0" t="s">
        <v>294</v>
      </c>
      <c r="T764" s="0" t="s">
        <v>280</v>
      </c>
      <c r="U764" s="0" t="s">
        <v>281</v>
      </c>
    </row>
    <row r="765" customFormat="false" ht="15" hidden="false" customHeight="false" outlineLevel="0" collapsed="false">
      <c r="A765" s="0" t="n">
        <v>35</v>
      </c>
      <c r="B765" s="0" t="s">
        <v>77</v>
      </c>
      <c r="C765" s="0" t="s">
        <v>270</v>
      </c>
      <c r="D765" s="0" t="s">
        <v>3159</v>
      </c>
      <c r="E765" s="0" t="n">
        <v>2025</v>
      </c>
      <c r="H765" s="0" t="n">
        <v>1</v>
      </c>
      <c r="I765" s="0" t="n">
        <v>300</v>
      </c>
      <c r="J765" s="0" t="s">
        <v>272</v>
      </c>
      <c r="K765" s="0" t="s">
        <v>2629</v>
      </c>
      <c r="L765" s="0" t="s">
        <v>297</v>
      </c>
      <c r="M765" s="0" t="s">
        <v>3160</v>
      </c>
      <c r="N765" s="0" t="s">
        <v>3160</v>
      </c>
      <c r="O765" s="0" t="s">
        <v>3161</v>
      </c>
      <c r="P765" s="0" t="s">
        <v>3162</v>
      </c>
      <c r="R765" s="0" t="s">
        <v>279</v>
      </c>
      <c r="S765" s="0" t="s">
        <v>294</v>
      </c>
      <c r="T765" s="0" t="s">
        <v>280</v>
      </c>
      <c r="U765" s="0" t="s">
        <v>281</v>
      </c>
    </row>
    <row r="766" customFormat="false" ht="15" hidden="false" customHeight="false" outlineLevel="0" collapsed="false">
      <c r="A766" s="0" t="n">
        <v>35</v>
      </c>
      <c r="B766" s="0" t="s">
        <v>77</v>
      </c>
      <c r="C766" s="0" t="s">
        <v>270</v>
      </c>
      <c r="D766" s="0" t="s">
        <v>3163</v>
      </c>
      <c r="E766" s="0" t="n">
        <v>2025</v>
      </c>
      <c r="H766" s="0" t="n">
        <v>4</v>
      </c>
      <c r="I766" s="0" t="n">
        <v>1448</v>
      </c>
      <c r="J766" s="0" t="s">
        <v>272</v>
      </c>
      <c r="K766" s="0" t="s">
        <v>2629</v>
      </c>
      <c r="L766" s="0" t="s">
        <v>297</v>
      </c>
      <c r="M766" s="0" t="s">
        <v>3164</v>
      </c>
      <c r="N766" s="0" t="s">
        <v>3164</v>
      </c>
      <c r="O766" s="0" t="s">
        <v>3165</v>
      </c>
      <c r="P766" s="0" t="s">
        <v>3166</v>
      </c>
      <c r="R766" s="0" t="s">
        <v>279</v>
      </c>
      <c r="S766" s="0" t="s">
        <v>294</v>
      </c>
      <c r="T766" s="0" t="s">
        <v>280</v>
      </c>
      <c r="U766" s="0" t="s">
        <v>281</v>
      </c>
    </row>
    <row r="767" customFormat="false" ht="15" hidden="false" customHeight="false" outlineLevel="0" collapsed="false">
      <c r="A767" s="0" t="n">
        <v>35</v>
      </c>
      <c r="B767" s="0" t="s">
        <v>77</v>
      </c>
      <c r="C767" s="0" t="s">
        <v>270</v>
      </c>
      <c r="D767" s="0" t="s">
        <v>3167</v>
      </c>
      <c r="E767" s="0" t="n">
        <v>2025</v>
      </c>
      <c r="H767" s="0" t="n">
        <v>4</v>
      </c>
      <c r="I767" s="0" t="n">
        <v>9293</v>
      </c>
      <c r="J767" s="0" t="s">
        <v>272</v>
      </c>
      <c r="K767" s="0" t="s">
        <v>2629</v>
      </c>
      <c r="L767" s="0" t="s">
        <v>297</v>
      </c>
      <c r="M767" s="0" t="s">
        <v>3168</v>
      </c>
      <c r="N767" s="0" t="s">
        <v>3168</v>
      </c>
      <c r="O767" s="0" t="s">
        <v>3169</v>
      </c>
      <c r="P767" s="0" t="s">
        <v>3170</v>
      </c>
      <c r="R767" s="0" t="s">
        <v>279</v>
      </c>
      <c r="S767" s="0" t="s">
        <v>294</v>
      </c>
      <c r="T767" s="0" t="s">
        <v>318</v>
      </c>
      <c r="U767" s="0" t="s">
        <v>281</v>
      </c>
      <c r="V767" s="0" t="s">
        <v>2685</v>
      </c>
    </row>
    <row r="768" customFormat="false" ht="15" hidden="false" customHeight="false" outlineLevel="0" collapsed="false">
      <c r="A768" s="0" t="n">
        <v>35</v>
      </c>
      <c r="B768" s="0" t="s">
        <v>77</v>
      </c>
      <c r="C768" s="0" t="s">
        <v>270</v>
      </c>
      <c r="D768" s="0" t="s">
        <v>3171</v>
      </c>
      <c r="E768" s="0" t="n">
        <v>2025</v>
      </c>
      <c r="H768" s="0" t="n">
        <v>9</v>
      </c>
      <c r="I768" s="0" t="n">
        <v>583</v>
      </c>
      <c r="J768" s="0" t="s">
        <v>272</v>
      </c>
      <c r="K768" s="0" t="s">
        <v>2629</v>
      </c>
      <c r="L768" s="0" t="s">
        <v>297</v>
      </c>
      <c r="M768" s="0" t="s">
        <v>3172</v>
      </c>
      <c r="N768" s="0" t="s">
        <v>3172</v>
      </c>
      <c r="O768" s="0" t="s">
        <v>3173</v>
      </c>
      <c r="P768" s="0" t="s">
        <v>3174</v>
      </c>
      <c r="R768" s="0" t="s">
        <v>279</v>
      </c>
      <c r="S768" s="0" t="s">
        <v>294</v>
      </c>
      <c r="T768" s="0" t="s">
        <v>318</v>
      </c>
      <c r="U768" s="0" t="s">
        <v>281</v>
      </c>
      <c r="V768" s="0" t="s">
        <v>2685</v>
      </c>
    </row>
    <row r="769" customFormat="false" ht="15" hidden="false" customHeight="false" outlineLevel="0" collapsed="false">
      <c r="A769" s="0" t="n">
        <v>35</v>
      </c>
      <c r="B769" s="0" t="s">
        <v>77</v>
      </c>
      <c r="C769" s="0" t="s">
        <v>270</v>
      </c>
      <c r="D769" s="0" t="s">
        <v>3175</v>
      </c>
      <c r="E769" s="0" t="n">
        <v>2025</v>
      </c>
      <c r="H769" s="0" t="n">
        <v>17</v>
      </c>
      <c r="I769" s="0" t="n">
        <v>4584</v>
      </c>
      <c r="J769" s="0" t="s">
        <v>272</v>
      </c>
      <c r="K769" s="0" t="s">
        <v>2629</v>
      </c>
      <c r="L769" s="0" t="s">
        <v>297</v>
      </c>
      <c r="M769" s="0" t="s">
        <v>3176</v>
      </c>
      <c r="N769" s="0" t="s">
        <v>3176</v>
      </c>
      <c r="O769" s="0" t="s">
        <v>3177</v>
      </c>
      <c r="P769" s="0" t="s">
        <v>3178</v>
      </c>
      <c r="R769" s="0" t="s">
        <v>279</v>
      </c>
      <c r="S769" s="0" t="s">
        <v>294</v>
      </c>
      <c r="T769" s="0" t="s">
        <v>280</v>
      </c>
      <c r="U769" s="0" t="s">
        <v>281</v>
      </c>
    </row>
    <row r="770" customFormat="false" ht="15" hidden="false" customHeight="false" outlineLevel="0" collapsed="false">
      <c r="A770" s="0" t="n">
        <v>35</v>
      </c>
      <c r="B770" s="0" t="s">
        <v>77</v>
      </c>
      <c r="C770" s="0" t="s">
        <v>270</v>
      </c>
      <c r="D770" s="0" t="s">
        <v>3179</v>
      </c>
      <c r="E770" s="0" t="n">
        <v>2024</v>
      </c>
      <c r="H770" s="0" t="n">
        <v>4</v>
      </c>
      <c r="I770" s="0" t="n">
        <v>264</v>
      </c>
      <c r="J770" s="0" t="s">
        <v>272</v>
      </c>
      <c r="K770" s="0" t="s">
        <v>2629</v>
      </c>
      <c r="L770" s="0" t="s">
        <v>297</v>
      </c>
      <c r="M770" s="0" t="s">
        <v>3180</v>
      </c>
      <c r="N770" s="0" t="s">
        <v>3180</v>
      </c>
      <c r="O770" s="0" t="s">
        <v>3181</v>
      </c>
      <c r="P770" s="0" t="s">
        <v>3182</v>
      </c>
      <c r="R770" s="0" t="s">
        <v>288</v>
      </c>
      <c r="S770" s="0" t="s">
        <v>294</v>
      </c>
      <c r="T770" s="0" t="s">
        <v>318</v>
      </c>
      <c r="U770" s="0" t="s">
        <v>281</v>
      </c>
      <c r="V770" s="0" t="s">
        <v>2685</v>
      </c>
    </row>
    <row r="771" customFormat="false" ht="15" hidden="false" customHeight="false" outlineLevel="0" collapsed="false">
      <c r="A771" s="0" t="n">
        <v>35</v>
      </c>
      <c r="B771" s="0" t="s">
        <v>77</v>
      </c>
      <c r="C771" s="0" t="s">
        <v>270</v>
      </c>
      <c r="D771" s="0" t="s">
        <v>3183</v>
      </c>
      <c r="E771" s="0" t="n">
        <v>2024</v>
      </c>
      <c r="H771" s="0" t="n">
        <v>8</v>
      </c>
      <c r="I771" s="0" t="n">
        <v>615</v>
      </c>
      <c r="J771" s="0" t="s">
        <v>294</v>
      </c>
      <c r="K771" s="0" t="s">
        <v>2629</v>
      </c>
      <c r="L771" s="0" t="s">
        <v>297</v>
      </c>
      <c r="M771" s="0" t="s">
        <v>3184</v>
      </c>
      <c r="N771" s="0" t="s">
        <v>3184</v>
      </c>
      <c r="O771" s="0" t="s">
        <v>3185</v>
      </c>
      <c r="P771" s="0" t="s">
        <v>3186</v>
      </c>
      <c r="R771" s="0" t="s">
        <v>288</v>
      </c>
      <c r="S771" s="0" t="s">
        <v>294</v>
      </c>
      <c r="T771" s="0" t="s">
        <v>318</v>
      </c>
      <c r="U771" s="0" t="s">
        <v>281</v>
      </c>
      <c r="V771" s="0" t="s">
        <v>2685</v>
      </c>
    </row>
    <row r="772" customFormat="false" ht="15" hidden="false" customHeight="false" outlineLevel="0" collapsed="false">
      <c r="A772" s="0" t="n">
        <v>35</v>
      </c>
      <c r="B772" s="0" t="s">
        <v>77</v>
      </c>
      <c r="C772" s="0" t="s">
        <v>270</v>
      </c>
      <c r="D772" s="0" t="s">
        <v>3187</v>
      </c>
      <c r="E772" s="0" t="n">
        <v>2024</v>
      </c>
      <c r="H772" s="0" t="n">
        <v>4</v>
      </c>
      <c r="I772" s="0" t="n">
        <v>814</v>
      </c>
      <c r="J772" s="0" t="s">
        <v>272</v>
      </c>
      <c r="K772" s="0" t="s">
        <v>2629</v>
      </c>
      <c r="L772" s="0" t="s">
        <v>297</v>
      </c>
      <c r="M772" s="0" t="s">
        <v>3188</v>
      </c>
      <c r="N772" s="0" t="s">
        <v>3188</v>
      </c>
      <c r="O772" s="0" t="s">
        <v>3189</v>
      </c>
      <c r="P772" s="0" t="s">
        <v>3190</v>
      </c>
      <c r="R772" s="0" t="s">
        <v>288</v>
      </c>
      <c r="S772" s="0" t="s">
        <v>294</v>
      </c>
      <c r="T772" s="0" t="s">
        <v>318</v>
      </c>
      <c r="U772" s="0" t="s">
        <v>281</v>
      </c>
      <c r="V772" s="0" t="s">
        <v>2685</v>
      </c>
    </row>
    <row r="773" customFormat="false" ht="15" hidden="false" customHeight="false" outlineLevel="0" collapsed="false">
      <c r="A773" s="0" t="n">
        <v>35</v>
      </c>
      <c r="B773" s="0" t="s">
        <v>77</v>
      </c>
      <c r="C773" s="0" t="s">
        <v>270</v>
      </c>
      <c r="D773" s="0" t="s">
        <v>3191</v>
      </c>
      <c r="E773" s="0" t="n">
        <v>2024</v>
      </c>
      <c r="H773" s="0" t="n">
        <v>4</v>
      </c>
      <c r="I773" s="0" t="n">
        <v>381</v>
      </c>
      <c r="J773" s="0" t="s">
        <v>272</v>
      </c>
      <c r="K773" s="0" t="s">
        <v>2629</v>
      </c>
      <c r="L773" s="0" t="s">
        <v>297</v>
      </c>
      <c r="M773" s="0" t="s">
        <v>3192</v>
      </c>
      <c r="N773" s="0" t="s">
        <v>3192</v>
      </c>
      <c r="O773" s="0" t="s">
        <v>3193</v>
      </c>
      <c r="P773" s="0" t="s">
        <v>3194</v>
      </c>
      <c r="R773" s="0" t="s">
        <v>288</v>
      </c>
      <c r="S773" s="0" t="s">
        <v>294</v>
      </c>
      <c r="T773" s="0" t="s">
        <v>318</v>
      </c>
      <c r="U773" s="0" t="s">
        <v>281</v>
      </c>
      <c r="V773" s="0" t="s">
        <v>2685</v>
      </c>
    </row>
    <row r="774" customFormat="false" ht="15" hidden="false" customHeight="false" outlineLevel="0" collapsed="false">
      <c r="A774" s="0" t="n">
        <v>35</v>
      </c>
      <c r="B774" s="0" t="s">
        <v>77</v>
      </c>
      <c r="C774" s="0" t="s">
        <v>270</v>
      </c>
      <c r="D774" s="0" t="s">
        <v>3195</v>
      </c>
      <c r="E774" s="0" t="n">
        <v>2024</v>
      </c>
      <c r="H774" s="0" t="n">
        <v>5</v>
      </c>
      <c r="I774" s="0" t="n">
        <v>312</v>
      </c>
      <c r="J774" s="0" t="s">
        <v>272</v>
      </c>
      <c r="K774" s="0" t="s">
        <v>2629</v>
      </c>
      <c r="L774" s="0" t="s">
        <v>297</v>
      </c>
      <c r="M774" s="0" t="s">
        <v>3196</v>
      </c>
      <c r="N774" s="0" t="s">
        <v>3196</v>
      </c>
      <c r="O774" s="0" t="s">
        <v>3197</v>
      </c>
      <c r="P774" s="0" t="s">
        <v>3198</v>
      </c>
      <c r="R774" s="0" t="s">
        <v>288</v>
      </c>
      <c r="S774" s="0" t="s">
        <v>294</v>
      </c>
      <c r="T774" s="0" t="s">
        <v>318</v>
      </c>
      <c r="U774" s="0" t="s">
        <v>281</v>
      </c>
      <c r="V774" s="0" t="s">
        <v>2685</v>
      </c>
    </row>
    <row r="775" customFormat="false" ht="15" hidden="false" customHeight="false" outlineLevel="0" collapsed="false">
      <c r="A775" s="0" t="n">
        <v>35</v>
      </c>
      <c r="B775" s="0" t="s">
        <v>77</v>
      </c>
      <c r="C775" s="0" t="s">
        <v>270</v>
      </c>
      <c r="D775" s="0" t="s">
        <v>3199</v>
      </c>
      <c r="E775" s="0" t="n">
        <v>2024</v>
      </c>
      <c r="H775" s="0" t="n">
        <v>1</v>
      </c>
      <c r="I775" s="0" t="n">
        <v>2194</v>
      </c>
      <c r="J775" s="0" t="s">
        <v>272</v>
      </c>
      <c r="K775" s="0" t="s">
        <v>2629</v>
      </c>
      <c r="L775" s="0" t="s">
        <v>297</v>
      </c>
      <c r="M775" s="0" t="s">
        <v>3200</v>
      </c>
      <c r="N775" s="0" t="s">
        <v>3200</v>
      </c>
      <c r="O775" s="0" t="s">
        <v>3201</v>
      </c>
      <c r="P775" s="0" t="s">
        <v>3202</v>
      </c>
      <c r="R775" s="0" t="s">
        <v>288</v>
      </c>
      <c r="S775" s="0" t="s">
        <v>294</v>
      </c>
      <c r="T775" s="0" t="s">
        <v>318</v>
      </c>
      <c r="U775" s="0" t="s">
        <v>281</v>
      </c>
      <c r="V775" s="0" t="s">
        <v>2685</v>
      </c>
    </row>
    <row r="776" customFormat="false" ht="15" hidden="false" customHeight="false" outlineLevel="0" collapsed="false">
      <c r="A776" s="0" t="n">
        <v>35</v>
      </c>
      <c r="B776" s="0" t="s">
        <v>77</v>
      </c>
      <c r="C776" s="0" t="s">
        <v>270</v>
      </c>
      <c r="D776" s="0" t="s">
        <v>3203</v>
      </c>
      <c r="E776" s="0" t="n">
        <v>2024</v>
      </c>
      <c r="H776" s="0" t="n">
        <v>4</v>
      </c>
      <c r="I776" s="0" t="n">
        <v>4996</v>
      </c>
      <c r="J776" s="0" t="s">
        <v>272</v>
      </c>
      <c r="K776" s="0" t="s">
        <v>2629</v>
      </c>
      <c r="L776" s="0" t="s">
        <v>297</v>
      </c>
      <c r="M776" s="0" t="s">
        <v>3204</v>
      </c>
      <c r="N776" s="0" t="s">
        <v>3204</v>
      </c>
      <c r="O776" s="0" t="s">
        <v>3205</v>
      </c>
      <c r="P776" s="0" t="s">
        <v>3206</v>
      </c>
      <c r="R776" s="0" t="s">
        <v>288</v>
      </c>
      <c r="S776" s="0" t="s">
        <v>294</v>
      </c>
      <c r="T776" s="0" t="s">
        <v>318</v>
      </c>
      <c r="U776" s="0" t="s">
        <v>281</v>
      </c>
      <c r="V776" s="0" t="s">
        <v>2685</v>
      </c>
    </row>
    <row r="777" customFormat="false" ht="15" hidden="false" customHeight="false" outlineLevel="0" collapsed="false">
      <c r="A777" s="0" t="n">
        <v>35</v>
      </c>
      <c r="B777" s="0" t="s">
        <v>77</v>
      </c>
      <c r="C777" s="0" t="s">
        <v>270</v>
      </c>
      <c r="D777" s="0" t="s">
        <v>3207</v>
      </c>
      <c r="E777" s="0" t="n">
        <v>2024</v>
      </c>
      <c r="H777" s="0" t="n">
        <v>4</v>
      </c>
      <c r="I777" s="0" t="n">
        <v>9667</v>
      </c>
      <c r="J777" s="0" t="s">
        <v>272</v>
      </c>
      <c r="K777" s="0" t="s">
        <v>2629</v>
      </c>
      <c r="L777" s="0" t="s">
        <v>297</v>
      </c>
      <c r="M777" s="0" t="s">
        <v>3208</v>
      </c>
      <c r="N777" s="0" t="s">
        <v>3208</v>
      </c>
      <c r="O777" s="0" t="s">
        <v>3209</v>
      </c>
      <c r="P777" s="0" t="s">
        <v>3210</v>
      </c>
      <c r="R777" s="0" t="s">
        <v>288</v>
      </c>
      <c r="S777" s="0" t="s">
        <v>294</v>
      </c>
      <c r="T777" s="0" t="s">
        <v>318</v>
      </c>
      <c r="U777" s="0" t="s">
        <v>281</v>
      </c>
      <c r="V777" s="0" t="s">
        <v>2685</v>
      </c>
    </row>
    <row r="778" customFormat="false" ht="15" hidden="false" customHeight="false" outlineLevel="0" collapsed="false">
      <c r="A778" s="0" t="n">
        <v>35</v>
      </c>
      <c r="B778" s="0" t="s">
        <v>77</v>
      </c>
      <c r="C778" s="0" t="s">
        <v>270</v>
      </c>
      <c r="D778" s="0" t="s">
        <v>3211</v>
      </c>
      <c r="E778" s="0" t="n">
        <v>2024</v>
      </c>
      <c r="H778" s="0" t="n">
        <v>1</v>
      </c>
      <c r="I778" s="0" t="n">
        <v>65</v>
      </c>
      <c r="J778" s="0" t="s">
        <v>272</v>
      </c>
      <c r="K778" s="0" t="s">
        <v>2629</v>
      </c>
      <c r="L778" s="0" t="s">
        <v>297</v>
      </c>
      <c r="M778" s="0" t="s">
        <v>3212</v>
      </c>
      <c r="N778" s="0" t="s">
        <v>3212</v>
      </c>
      <c r="O778" s="0" t="s">
        <v>3213</v>
      </c>
      <c r="P778" s="0" t="s">
        <v>3214</v>
      </c>
      <c r="R778" s="0" t="s">
        <v>288</v>
      </c>
      <c r="S778" s="0" t="s">
        <v>294</v>
      </c>
      <c r="T778" s="0" t="s">
        <v>280</v>
      </c>
      <c r="U778" s="0" t="s">
        <v>281</v>
      </c>
    </row>
    <row r="779" customFormat="false" ht="15" hidden="false" customHeight="false" outlineLevel="0" collapsed="false">
      <c r="A779" s="0" t="n">
        <v>35</v>
      </c>
      <c r="B779" s="0" t="s">
        <v>77</v>
      </c>
      <c r="C779" s="0" t="s">
        <v>270</v>
      </c>
      <c r="D779" s="0" t="s">
        <v>3215</v>
      </c>
      <c r="E779" s="0" t="n">
        <v>2024</v>
      </c>
      <c r="H779" s="0" t="n">
        <v>1</v>
      </c>
      <c r="I779" s="0" t="n">
        <v>67</v>
      </c>
      <c r="J779" s="0" t="s">
        <v>272</v>
      </c>
      <c r="K779" s="0" t="s">
        <v>2629</v>
      </c>
      <c r="L779" s="0" t="s">
        <v>297</v>
      </c>
      <c r="M779" s="0" t="s">
        <v>3216</v>
      </c>
      <c r="N779" s="0" t="s">
        <v>3216</v>
      </c>
      <c r="O779" s="0" t="s">
        <v>3217</v>
      </c>
      <c r="P779" s="0" t="s">
        <v>3218</v>
      </c>
      <c r="R779" s="0" t="s">
        <v>288</v>
      </c>
      <c r="S779" s="0" t="s">
        <v>294</v>
      </c>
      <c r="T779" s="0" t="s">
        <v>280</v>
      </c>
      <c r="U779" s="0" t="s">
        <v>281</v>
      </c>
    </row>
    <row r="780" customFormat="false" ht="15" hidden="false" customHeight="false" outlineLevel="0" collapsed="false">
      <c r="A780" s="0" t="n">
        <v>35</v>
      </c>
      <c r="B780" s="0" t="s">
        <v>77</v>
      </c>
      <c r="C780" s="0" t="s">
        <v>270</v>
      </c>
      <c r="D780" s="0" t="s">
        <v>3219</v>
      </c>
      <c r="E780" s="0" t="n">
        <v>2023</v>
      </c>
      <c r="H780" s="0" t="n">
        <v>2</v>
      </c>
      <c r="I780" s="0" t="n">
        <v>101</v>
      </c>
      <c r="J780" s="0" t="s">
        <v>272</v>
      </c>
      <c r="K780" s="0" t="s">
        <v>2629</v>
      </c>
      <c r="L780" s="0" t="s">
        <v>297</v>
      </c>
      <c r="M780" s="0" t="s">
        <v>3220</v>
      </c>
      <c r="N780" s="0" t="s">
        <v>3220</v>
      </c>
      <c r="O780" s="0" t="s">
        <v>3221</v>
      </c>
      <c r="P780" s="0" t="s">
        <v>3222</v>
      </c>
      <c r="R780" s="0" t="s">
        <v>288</v>
      </c>
      <c r="S780" s="0" t="s">
        <v>294</v>
      </c>
      <c r="T780" s="0" t="s">
        <v>318</v>
      </c>
      <c r="U780" s="0" t="s">
        <v>281</v>
      </c>
      <c r="V780" s="0" t="s">
        <v>2685</v>
      </c>
    </row>
    <row r="781" customFormat="false" ht="15" hidden="false" customHeight="false" outlineLevel="0" collapsed="false">
      <c r="A781" s="0" t="n">
        <v>35</v>
      </c>
      <c r="B781" s="0" t="s">
        <v>77</v>
      </c>
      <c r="C781" s="0" t="s">
        <v>270</v>
      </c>
      <c r="D781" s="0" t="s">
        <v>3223</v>
      </c>
      <c r="E781" s="0" t="n">
        <v>2023</v>
      </c>
      <c r="H781" s="0" t="n">
        <v>2</v>
      </c>
      <c r="I781" s="0" t="n">
        <v>239</v>
      </c>
      <c r="J781" s="0" t="s">
        <v>272</v>
      </c>
      <c r="K781" s="0" t="s">
        <v>2629</v>
      </c>
      <c r="L781" s="0" t="s">
        <v>297</v>
      </c>
      <c r="M781" s="0" t="s">
        <v>3224</v>
      </c>
      <c r="N781" s="0" t="s">
        <v>3224</v>
      </c>
      <c r="O781" s="0" t="s">
        <v>3225</v>
      </c>
      <c r="P781" s="0" t="s">
        <v>3226</v>
      </c>
      <c r="R781" s="0" t="s">
        <v>288</v>
      </c>
      <c r="S781" s="0" t="s">
        <v>294</v>
      </c>
      <c r="T781" s="0" t="s">
        <v>318</v>
      </c>
      <c r="U781" s="0" t="s">
        <v>281</v>
      </c>
      <c r="V781" s="0" t="s">
        <v>2685</v>
      </c>
    </row>
    <row r="782" customFormat="false" ht="15" hidden="false" customHeight="false" outlineLevel="0" collapsed="false">
      <c r="A782" s="0" t="n">
        <v>35</v>
      </c>
      <c r="B782" s="0" t="s">
        <v>77</v>
      </c>
      <c r="C782" s="0" t="s">
        <v>270</v>
      </c>
      <c r="D782" s="0" t="s">
        <v>3227</v>
      </c>
      <c r="E782" s="0" t="n">
        <v>2023</v>
      </c>
      <c r="H782" s="0" t="n">
        <v>4</v>
      </c>
      <c r="I782" s="0" t="n">
        <v>470</v>
      </c>
      <c r="J782" s="0" t="s">
        <v>272</v>
      </c>
      <c r="K782" s="0" t="s">
        <v>2629</v>
      </c>
      <c r="L782" s="0" t="s">
        <v>297</v>
      </c>
      <c r="M782" s="0" t="s">
        <v>3228</v>
      </c>
      <c r="N782" s="0" t="s">
        <v>3228</v>
      </c>
      <c r="O782" s="0" t="s">
        <v>3229</v>
      </c>
      <c r="P782" s="0" t="s">
        <v>3230</v>
      </c>
      <c r="R782" s="0" t="s">
        <v>288</v>
      </c>
      <c r="S782" s="0" t="s">
        <v>294</v>
      </c>
      <c r="T782" s="0" t="s">
        <v>318</v>
      </c>
      <c r="U782" s="0" t="s">
        <v>281</v>
      </c>
      <c r="V782" s="0" t="s">
        <v>2685</v>
      </c>
    </row>
    <row r="783" customFormat="false" ht="15" hidden="false" customHeight="false" outlineLevel="0" collapsed="false">
      <c r="A783" s="0" t="n">
        <v>35</v>
      </c>
      <c r="B783" s="0" t="s">
        <v>77</v>
      </c>
      <c r="C783" s="0" t="s">
        <v>270</v>
      </c>
      <c r="D783" s="0" t="s">
        <v>3231</v>
      </c>
      <c r="E783" s="0" t="n">
        <v>2023</v>
      </c>
      <c r="H783" s="0" t="n">
        <v>1</v>
      </c>
      <c r="I783" s="0" t="n">
        <v>212</v>
      </c>
      <c r="J783" s="0" t="s">
        <v>272</v>
      </c>
      <c r="K783" s="0" t="s">
        <v>2629</v>
      </c>
      <c r="L783" s="0" t="s">
        <v>297</v>
      </c>
      <c r="M783" s="0" t="s">
        <v>3232</v>
      </c>
      <c r="N783" s="0" t="s">
        <v>3232</v>
      </c>
      <c r="O783" s="0" t="s">
        <v>3233</v>
      </c>
      <c r="P783" s="0" t="s">
        <v>3234</v>
      </c>
      <c r="R783" s="0" t="s">
        <v>288</v>
      </c>
      <c r="S783" s="0" t="s">
        <v>294</v>
      </c>
      <c r="T783" s="0" t="s">
        <v>318</v>
      </c>
      <c r="U783" s="0" t="s">
        <v>281</v>
      </c>
      <c r="V783" s="0" t="s">
        <v>2685</v>
      </c>
    </row>
    <row r="784" customFormat="false" ht="15" hidden="false" customHeight="false" outlineLevel="0" collapsed="false">
      <c r="A784" s="0" t="n">
        <v>35</v>
      </c>
      <c r="B784" s="0" t="s">
        <v>77</v>
      </c>
      <c r="C784" s="0" t="s">
        <v>270</v>
      </c>
      <c r="D784" s="0" t="s">
        <v>3235</v>
      </c>
      <c r="E784" s="0" t="n">
        <v>2023</v>
      </c>
      <c r="H784" s="0" t="n">
        <v>6</v>
      </c>
      <c r="I784" s="0" t="n">
        <v>974</v>
      </c>
      <c r="J784" s="0" t="s">
        <v>272</v>
      </c>
      <c r="K784" s="0" t="s">
        <v>2629</v>
      </c>
      <c r="L784" s="0" t="s">
        <v>297</v>
      </c>
      <c r="M784" s="0" t="s">
        <v>3236</v>
      </c>
      <c r="N784" s="0" t="s">
        <v>3236</v>
      </c>
      <c r="O784" s="0" t="s">
        <v>3237</v>
      </c>
      <c r="P784" s="0" t="s">
        <v>3238</v>
      </c>
      <c r="R784" s="0" t="s">
        <v>288</v>
      </c>
      <c r="S784" s="0" t="s">
        <v>294</v>
      </c>
      <c r="T784" s="0" t="s">
        <v>318</v>
      </c>
      <c r="U784" s="0" t="s">
        <v>281</v>
      </c>
      <c r="V784" s="0" t="s">
        <v>2685</v>
      </c>
    </row>
    <row r="785" customFormat="false" ht="15" hidden="false" customHeight="false" outlineLevel="0" collapsed="false">
      <c r="A785" s="0" t="n">
        <v>35</v>
      </c>
      <c r="B785" s="0" t="s">
        <v>77</v>
      </c>
      <c r="C785" s="0" t="s">
        <v>270</v>
      </c>
      <c r="D785" s="0" t="s">
        <v>3239</v>
      </c>
      <c r="E785" s="0" t="n">
        <v>2023</v>
      </c>
      <c r="H785" s="0" t="n">
        <v>1</v>
      </c>
      <c r="I785" s="0" t="n">
        <v>109</v>
      </c>
      <c r="J785" s="0" t="s">
        <v>272</v>
      </c>
      <c r="K785" s="0" t="s">
        <v>2629</v>
      </c>
      <c r="L785" s="0" t="s">
        <v>297</v>
      </c>
      <c r="M785" s="0" t="s">
        <v>3240</v>
      </c>
      <c r="N785" s="0" t="s">
        <v>3240</v>
      </c>
      <c r="O785" s="0" t="s">
        <v>3241</v>
      </c>
      <c r="P785" s="0" t="s">
        <v>3242</v>
      </c>
      <c r="R785" s="0" t="s">
        <v>288</v>
      </c>
      <c r="S785" s="0" t="s">
        <v>294</v>
      </c>
      <c r="T785" s="0" t="s">
        <v>280</v>
      </c>
      <c r="U785" s="0" t="s">
        <v>281</v>
      </c>
    </row>
    <row r="786" customFormat="false" ht="15" hidden="false" customHeight="false" outlineLevel="0" collapsed="false">
      <c r="A786" s="0" t="n">
        <v>35</v>
      </c>
      <c r="B786" s="0" t="s">
        <v>77</v>
      </c>
      <c r="C786" s="0" t="s">
        <v>270</v>
      </c>
      <c r="D786" s="0" t="s">
        <v>3243</v>
      </c>
      <c r="E786" s="0" t="n">
        <v>2020</v>
      </c>
      <c r="H786" s="0" t="n">
        <v>5</v>
      </c>
      <c r="I786" s="0" t="n">
        <v>244</v>
      </c>
      <c r="J786" s="0" t="s">
        <v>272</v>
      </c>
      <c r="K786" s="0" t="s">
        <v>2629</v>
      </c>
      <c r="L786" s="0" t="s">
        <v>297</v>
      </c>
      <c r="M786" s="0" t="s">
        <v>3244</v>
      </c>
      <c r="N786" s="0" t="s">
        <v>3244</v>
      </c>
      <c r="O786" s="0" t="s">
        <v>3245</v>
      </c>
      <c r="P786" s="0" t="s">
        <v>3246</v>
      </c>
      <c r="R786" s="0" t="s">
        <v>288</v>
      </c>
      <c r="S786" s="0" t="s">
        <v>294</v>
      </c>
      <c r="T786" s="0" t="s">
        <v>280</v>
      </c>
      <c r="U786" s="0" t="s">
        <v>281</v>
      </c>
    </row>
    <row r="787" customFormat="false" ht="15" hidden="false" customHeight="false" outlineLevel="0" collapsed="false">
      <c r="A787" s="0" t="n">
        <v>35</v>
      </c>
      <c r="B787" s="0" t="s">
        <v>77</v>
      </c>
      <c r="C787" s="0" t="s">
        <v>270</v>
      </c>
      <c r="D787" s="0" t="s">
        <v>3247</v>
      </c>
      <c r="E787" s="0" t="n">
        <v>2020</v>
      </c>
      <c r="H787" s="0" t="n">
        <v>6</v>
      </c>
      <c r="I787" s="0" t="n">
        <v>277</v>
      </c>
      <c r="J787" s="0" t="s">
        <v>272</v>
      </c>
      <c r="K787" s="0" t="s">
        <v>2629</v>
      </c>
      <c r="L787" s="0" t="s">
        <v>297</v>
      </c>
      <c r="M787" s="0" t="s">
        <v>3248</v>
      </c>
      <c r="N787" s="0" t="s">
        <v>3248</v>
      </c>
      <c r="O787" s="0" t="s">
        <v>3249</v>
      </c>
      <c r="P787" s="0" t="s">
        <v>3250</v>
      </c>
      <c r="R787" s="0" t="s">
        <v>288</v>
      </c>
      <c r="S787" s="0" t="s">
        <v>294</v>
      </c>
      <c r="T787" s="0" t="s">
        <v>318</v>
      </c>
      <c r="U787" s="0" t="s">
        <v>281</v>
      </c>
      <c r="V787" s="0" t="s">
        <v>2685</v>
      </c>
    </row>
    <row r="788" customFormat="false" ht="15" hidden="false" customHeight="false" outlineLevel="0" collapsed="false">
      <c r="A788" s="0" t="n">
        <v>35</v>
      </c>
      <c r="B788" s="0" t="s">
        <v>77</v>
      </c>
      <c r="C788" s="0" t="s">
        <v>328</v>
      </c>
      <c r="D788" s="0" t="s">
        <v>3251</v>
      </c>
      <c r="E788" s="0" t="n">
        <v>2025</v>
      </c>
      <c r="H788" s="0" t="n">
        <v>2</v>
      </c>
      <c r="I788" s="0" t="n">
        <v>7283</v>
      </c>
      <c r="J788" s="0" t="s">
        <v>272</v>
      </c>
      <c r="K788" s="0" t="s">
        <v>2629</v>
      </c>
      <c r="L788" s="0" t="s">
        <v>297</v>
      </c>
      <c r="M788" s="0" t="s">
        <v>3252</v>
      </c>
      <c r="N788" s="0" t="s">
        <v>3253</v>
      </c>
      <c r="O788" s="0" t="s">
        <v>3254</v>
      </c>
      <c r="P788" s="0" t="s">
        <v>3255</v>
      </c>
      <c r="R788" s="0" t="s">
        <v>279</v>
      </c>
      <c r="S788" s="0" t="s">
        <v>272</v>
      </c>
      <c r="T788" s="0" t="s">
        <v>318</v>
      </c>
      <c r="U788" s="0" t="s">
        <v>281</v>
      </c>
      <c r="V788" s="0" t="s">
        <v>2685</v>
      </c>
    </row>
    <row r="789" customFormat="false" ht="15" hidden="false" customHeight="false" outlineLevel="0" collapsed="false">
      <c r="A789" s="0" t="n">
        <v>35</v>
      </c>
      <c r="B789" s="0" t="s">
        <v>77</v>
      </c>
      <c r="C789" s="0" t="s">
        <v>328</v>
      </c>
      <c r="D789" s="0" t="s">
        <v>3256</v>
      </c>
      <c r="E789" s="0" t="n">
        <v>2025</v>
      </c>
      <c r="H789" s="0" t="n">
        <v>2</v>
      </c>
      <c r="I789" s="0" t="n">
        <v>6728</v>
      </c>
      <c r="J789" s="0" t="s">
        <v>272</v>
      </c>
      <c r="K789" s="0" t="s">
        <v>2629</v>
      </c>
      <c r="L789" s="0" t="s">
        <v>297</v>
      </c>
      <c r="M789" s="0" t="s">
        <v>3257</v>
      </c>
      <c r="N789" s="0" t="s">
        <v>3257</v>
      </c>
      <c r="O789" s="0" t="s">
        <v>3258</v>
      </c>
      <c r="P789" s="0" t="s">
        <v>3259</v>
      </c>
      <c r="R789" s="0" t="s">
        <v>279</v>
      </c>
      <c r="S789" s="0" t="s">
        <v>294</v>
      </c>
      <c r="T789" s="0" t="s">
        <v>280</v>
      </c>
      <c r="U789" s="0" t="s">
        <v>281</v>
      </c>
    </row>
    <row r="790" customFormat="false" ht="15" hidden="false" customHeight="false" outlineLevel="0" collapsed="false">
      <c r="A790" s="0" t="n">
        <v>35</v>
      </c>
      <c r="B790" s="0" t="s">
        <v>77</v>
      </c>
      <c r="C790" s="0" t="s">
        <v>339</v>
      </c>
      <c r="D790" s="0" t="s">
        <v>3260</v>
      </c>
      <c r="E790" s="0" t="n">
        <v>2026</v>
      </c>
      <c r="H790" s="0" t="n">
        <v>11</v>
      </c>
      <c r="I790" s="0" t="n">
        <v>4244</v>
      </c>
      <c r="J790" s="0" t="s">
        <v>272</v>
      </c>
      <c r="K790" s="0" t="s">
        <v>2629</v>
      </c>
      <c r="L790" s="0" t="s">
        <v>297</v>
      </c>
      <c r="M790" s="0" t="s">
        <v>3261</v>
      </c>
      <c r="N790" s="0" t="s">
        <v>3261</v>
      </c>
      <c r="O790" s="0" t="s">
        <v>3262</v>
      </c>
      <c r="P790" s="0" t="s">
        <v>3263</v>
      </c>
      <c r="R790" s="0" t="s">
        <v>279</v>
      </c>
      <c r="S790" s="0" t="s">
        <v>272</v>
      </c>
      <c r="T790" s="0" t="s">
        <v>280</v>
      </c>
      <c r="U790" s="0" t="s">
        <v>281</v>
      </c>
    </row>
    <row r="791" customFormat="false" ht="15" hidden="false" customHeight="false" outlineLevel="0" collapsed="false">
      <c r="A791" s="0" t="n">
        <v>35</v>
      </c>
      <c r="B791" s="0" t="s">
        <v>77</v>
      </c>
      <c r="C791" s="0" t="s">
        <v>339</v>
      </c>
      <c r="D791" s="0" t="s">
        <v>3264</v>
      </c>
      <c r="E791" s="0" t="n">
        <v>2025</v>
      </c>
      <c r="H791" s="0" t="n">
        <v>1</v>
      </c>
      <c r="I791" s="0" t="n">
        <v>1512</v>
      </c>
      <c r="J791" s="0" t="s">
        <v>272</v>
      </c>
      <c r="K791" s="0" t="s">
        <v>2629</v>
      </c>
      <c r="L791" s="0" t="s">
        <v>297</v>
      </c>
      <c r="M791" s="0" t="s">
        <v>3265</v>
      </c>
      <c r="N791" s="0" t="s">
        <v>3265</v>
      </c>
      <c r="O791" s="0" t="s">
        <v>3266</v>
      </c>
      <c r="P791" s="0" t="s">
        <v>3267</v>
      </c>
      <c r="R791" s="0" t="s">
        <v>279</v>
      </c>
      <c r="S791" s="0" t="s">
        <v>294</v>
      </c>
      <c r="T791" s="0" t="s">
        <v>280</v>
      </c>
      <c r="U791" s="0" t="s">
        <v>281</v>
      </c>
    </row>
    <row r="792" customFormat="false" ht="15" hidden="false" customHeight="false" outlineLevel="0" collapsed="false">
      <c r="A792" s="0" t="n">
        <v>35</v>
      </c>
      <c r="B792" s="0" t="s">
        <v>77</v>
      </c>
      <c r="C792" s="0" t="s">
        <v>339</v>
      </c>
      <c r="D792" s="0" t="s">
        <v>3268</v>
      </c>
      <c r="E792" s="0" t="n">
        <v>2024</v>
      </c>
      <c r="H792" s="0" t="n">
        <v>2</v>
      </c>
      <c r="I792" s="0" t="n">
        <v>353</v>
      </c>
      <c r="J792" s="0" t="s">
        <v>272</v>
      </c>
      <c r="K792" s="0" t="s">
        <v>2629</v>
      </c>
      <c r="L792" s="0" t="s">
        <v>297</v>
      </c>
      <c r="M792" s="0" t="s">
        <v>3269</v>
      </c>
      <c r="N792" s="0" t="s">
        <v>3269</v>
      </c>
      <c r="O792" s="0" t="s">
        <v>3270</v>
      </c>
      <c r="P792" s="0" t="s">
        <v>3271</v>
      </c>
      <c r="R792" s="0" t="s">
        <v>288</v>
      </c>
      <c r="S792" s="0" t="s">
        <v>294</v>
      </c>
      <c r="T792" s="0" t="s">
        <v>318</v>
      </c>
      <c r="U792" s="0" t="s">
        <v>281</v>
      </c>
      <c r="V792" s="0" t="s">
        <v>2685</v>
      </c>
    </row>
    <row r="793" customFormat="false" ht="15" hidden="false" customHeight="false" outlineLevel="0" collapsed="false">
      <c r="A793" s="0" t="n">
        <v>35</v>
      </c>
      <c r="B793" s="0" t="s">
        <v>77</v>
      </c>
      <c r="C793" s="0" t="s">
        <v>339</v>
      </c>
      <c r="D793" s="0" t="s">
        <v>3272</v>
      </c>
      <c r="E793" s="0" t="n">
        <v>2024</v>
      </c>
      <c r="H793" s="0" t="n">
        <v>1</v>
      </c>
      <c r="I793" s="0" t="n">
        <v>209</v>
      </c>
      <c r="J793" s="0" t="s">
        <v>272</v>
      </c>
      <c r="K793" s="0" t="s">
        <v>2629</v>
      </c>
      <c r="L793" s="0" t="s">
        <v>297</v>
      </c>
      <c r="M793" s="0" t="s">
        <v>3273</v>
      </c>
      <c r="N793" s="0" t="s">
        <v>3273</v>
      </c>
      <c r="O793" s="0" t="s">
        <v>3274</v>
      </c>
      <c r="P793" s="0" t="s">
        <v>3275</v>
      </c>
      <c r="R793" s="0" t="s">
        <v>288</v>
      </c>
      <c r="S793" s="0" t="s">
        <v>294</v>
      </c>
      <c r="T793" s="0" t="s">
        <v>318</v>
      </c>
      <c r="U793" s="0" t="s">
        <v>281</v>
      </c>
      <c r="V793" s="0" t="s">
        <v>2685</v>
      </c>
    </row>
    <row r="794" customFormat="false" ht="15" hidden="false" customHeight="false" outlineLevel="0" collapsed="false">
      <c r="A794" s="0" t="n">
        <v>35</v>
      </c>
      <c r="B794" s="0" t="s">
        <v>77</v>
      </c>
      <c r="C794" s="0" t="s">
        <v>339</v>
      </c>
      <c r="D794" s="0" t="s">
        <v>3276</v>
      </c>
      <c r="E794" s="0" t="n">
        <v>2022</v>
      </c>
      <c r="H794" s="0" t="n">
        <v>11</v>
      </c>
      <c r="I794" s="0" t="n">
        <v>2208</v>
      </c>
      <c r="J794" s="0" t="s">
        <v>294</v>
      </c>
      <c r="K794" s="0" t="s">
        <v>2629</v>
      </c>
      <c r="L794" s="0" t="s">
        <v>297</v>
      </c>
      <c r="M794" s="0" t="s">
        <v>3277</v>
      </c>
      <c r="N794" s="0" t="s">
        <v>3277</v>
      </c>
      <c r="O794" s="0" t="s">
        <v>3278</v>
      </c>
      <c r="P794" s="0" t="s">
        <v>3279</v>
      </c>
      <c r="R794" s="0" t="s">
        <v>288</v>
      </c>
      <c r="S794" s="0" t="s">
        <v>294</v>
      </c>
      <c r="T794" s="0" t="s">
        <v>280</v>
      </c>
      <c r="U794" s="0" t="s">
        <v>281</v>
      </c>
    </row>
    <row r="795" customFormat="false" ht="15" hidden="false" customHeight="false" outlineLevel="0" collapsed="false">
      <c r="A795" s="0" t="n">
        <v>35</v>
      </c>
      <c r="B795" s="0" t="s">
        <v>77</v>
      </c>
      <c r="C795" s="0" t="s">
        <v>868</v>
      </c>
      <c r="D795" s="0" t="s">
        <v>3280</v>
      </c>
      <c r="E795" s="0" t="n">
        <v>2021</v>
      </c>
      <c r="H795" s="0" t="n">
        <v>2</v>
      </c>
      <c r="I795" s="0" t="n">
        <v>256</v>
      </c>
      <c r="J795" s="0" t="s">
        <v>272</v>
      </c>
      <c r="K795" s="0" t="s">
        <v>2629</v>
      </c>
      <c r="L795" s="0" t="s">
        <v>297</v>
      </c>
      <c r="M795" s="0" t="s">
        <v>3281</v>
      </c>
      <c r="N795" s="0" t="s">
        <v>3281</v>
      </c>
      <c r="O795" s="0" t="s">
        <v>3282</v>
      </c>
      <c r="P795" s="0" t="s">
        <v>3283</v>
      </c>
      <c r="R795" s="0" t="s">
        <v>288</v>
      </c>
      <c r="S795" s="0" t="s">
        <v>272</v>
      </c>
      <c r="T795" s="0" t="s">
        <v>280</v>
      </c>
      <c r="U795" s="0" t="s">
        <v>281</v>
      </c>
    </row>
    <row r="796" customFormat="false" ht="15" hidden="false" customHeight="false" outlineLevel="0" collapsed="false">
      <c r="A796" s="0" t="n">
        <v>35</v>
      </c>
      <c r="B796" s="0" t="s">
        <v>77</v>
      </c>
      <c r="C796" s="0" t="s">
        <v>868</v>
      </c>
      <c r="D796" s="0" t="s">
        <v>3284</v>
      </c>
      <c r="E796" s="0" t="n">
        <v>2021</v>
      </c>
      <c r="H796" s="0" t="n">
        <v>2</v>
      </c>
      <c r="I796" s="0" t="n">
        <v>256</v>
      </c>
      <c r="J796" s="0" t="s">
        <v>272</v>
      </c>
      <c r="K796" s="0" t="s">
        <v>2629</v>
      </c>
      <c r="L796" s="0" t="s">
        <v>297</v>
      </c>
      <c r="M796" s="0" t="s">
        <v>3285</v>
      </c>
      <c r="N796" s="0" t="s">
        <v>3285</v>
      </c>
      <c r="O796" s="0" t="s">
        <v>3286</v>
      </c>
      <c r="P796" s="0" t="s">
        <v>3287</v>
      </c>
      <c r="R796" s="0" t="s">
        <v>288</v>
      </c>
      <c r="S796" s="0" t="s">
        <v>294</v>
      </c>
      <c r="T796" s="0" t="s">
        <v>280</v>
      </c>
      <c r="U796" s="0" t="s">
        <v>281</v>
      </c>
    </row>
    <row r="797" customFormat="false" ht="15" hidden="false" customHeight="false" outlineLevel="0" collapsed="false">
      <c r="A797" s="0" t="n">
        <v>35</v>
      </c>
      <c r="B797" s="0" t="s">
        <v>77</v>
      </c>
      <c r="C797" s="0" t="s">
        <v>491</v>
      </c>
      <c r="D797" s="0" t="s">
        <v>3288</v>
      </c>
      <c r="E797" s="0" t="n">
        <v>2026</v>
      </c>
      <c r="H797" s="0" t="n">
        <v>17</v>
      </c>
      <c r="I797" s="0" t="n">
        <v>6402</v>
      </c>
      <c r="J797" s="0" t="s">
        <v>272</v>
      </c>
      <c r="K797" s="0" t="s">
        <v>2629</v>
      </c>
      <c r="L797" s="0" t="s">
        <v>297</v>
      </c>
      <c r="M797" s="0" t="s">
        <v>3289</v>
      </c>
      <c r="N797" s="0" t="s">
        <v>3289</v>
      </c>
      <c r="O797" s="0" t="s">
        <v>3290</v>
      </c>
      <c r="P797" s="0" t="s">
        <v>3291</v>
      </c>
      <c r="R797" s="0" t="s">
        <v>279</v>
      </c>
      <c r="S797" s="0" t="s">
        <v>272</v>
      </c>
      <c r="T797" s="0" t="s">
        <v>280</v>
      </c>
      <c r="U797" s="0" t="s">
        <v>281</v>
      </c>
    </row>
    <row r="798" customFormat="false" ht="15" hidden="false" customHeight="false" outlineLevel="0" collapsed="false">
      <c r="A798" s="0" t="n">
        <v>35</v>
      </c>
      <c r="B798" s="0" t="s">
        <v>77</v>
      </c>
      <c r="C798" s="0" t="s">
        <v>491</v>
      </c>
      <c r="D798" s="0" t="s">
        <v>3292</v>
      </c>
      <c r="E798" s="0" t="n">
        <v>2025</v>
      </c>
      <c r="H798" s="0" t="n">
        <v>21</v>
      </c>
      <c r="I798" s="0" t="n">
        <v>1472</v>
      </c>
      <c r="J798" s="0" t="s">
        <v>272</v>
      </c>
      <c r="K798" s="0" t="s">
        <v>2629</v>
      </c>
      <c r="L798" s="0" t="s">
        <v>297</v>
      </c>
      <c r="M798" s="0" t="s">
        <v>3293</v>
      </c>
      <c r="N798" s="0" t="s">
        <v>3294</v>
      </c>
      <c r="O798" s="0" t="s">
        <v>3295</v>
      </c>
      <c r="P798" s="0" t="s">
        <v>3296</v>
      </c>
      <c r="R798" s="0" t="s">
        <v>279</v>
      </c>
      <c r="S798" s="0" t="s">
        <v>294</v>
      </c>
      <c r="T798" s="0" t="s">
        <v>280</v>
      </c>
      <c r="U798" s="0" t="s">
        <v>281</v>
      </c>
    </row>
    <row r="799" customFormat="false" ht="15" hidden="false" customHeight="false" outlineLevel="0" collapsed="false">
      <c r="A799" s="0" t="n">
        <v>35</v>
      </c>
      <c r="B799" s="0" t="s">
        <v>77</v>
      </c>
      <c r="C799" s="0" t="s">
        <v>491</v>
      </c>
      <c r="D799" s="0" t="s">
        <v>3297</v>
      </c>
      <c r="E799" s="0" t="n">
        <v>2025</v>
      </c>
      <c r="H799" s="0" t="n">
        <v>21</v>
      </c>
      <c r="I799" s="0" t="n">
        <v>1471</v>
      </c>
      <c r="J799" s="0" t="s">
        <v>272</v>
      </c>
      <c r="K799" s="0" t="s">
        <v>2629</v>
      </c>
      <c r="L799" s="0" t="s">
        <v>297</v>
      </c>
      <c r="M799" s="0" t="s">
        <v>3298</v>
      </c>
      <c r="N799" s="0" t="s">
        <v>3298</v>
      </c>
      <c r="O799" s="0" t="s">
        <v>3299</v>
      </c>
      <c r="P799" s="0" t="s">
        <v>3300</v>
      </c>
      <c r="R799" s="0" t="s">
        <v>279</v>
      </c>
      <c r="S799" s="0" t="s">
        <v>294</v>
      </c>
      <c r="T799" s="0" t="s">
        <v>280</v>
      </c>
      <c r="U799" s="0" t="s">
        <v>281</v>
      </c>
    </row>
    <row r="800" customFormat="false" ht="15" hidden="false" customHeight="false" outlineLevel="0" collapsed="false">
      <c r="A800" s="0" t="n">
        <v>35</v>
      </c>
      <c r="B800" s="0" t="s">
        <v>77</v>
      </c>
      <c r="C800" s="0" t="s">
        <v>491</v>
      </c>
      <c r="D800" s="0" t="s">
        <v>3301</v>
      </c>
      <c r="E800" s="0" t="n">
        <v>2025</v>
      </c>
      <c r="H800" s="0" t="n">
        <v>21</v>
      </c>
      <c r="I800" s="0" t="n">
        <v>1464</v>
      </c>
      <c r="J800" s="0" t="s">
        <v>272</v>
      </c>
      <c r="K800" s="0" t="s">
        <v>2629</v>
      </c>
      <c r="L800" s="0" t="s">
        <v>297</v>
      </c>
      <c r="M800" s="0" t="s">
        <v>3302</v>
      </c>
      <c r="N800" s="0" t="s">
        <v>3302</v>
      </c>
      <c r="O800" s="0" t="s">
        <v>3303</v>
      </c>
      <c r="P800" s="0" t="s">
        <v>3304</v>
      </c>
      <c r="R800" s="0" t="s">
        <v>279</v>
      </c>
      <c r="S800" s="0" t="s">
        <v>294</v>
      </c>
      <c r="T800" s="0" t="s">
        <v>280</v>
      </c>
      <c r="U800" s="0" t="s">
        <v>281</v>
      </c>
    </row>
    <row r="801" customFormat="false" ht="15" hidden="false" customHeight="false" outlineLevel="0" collapsed="false">
      <c r="A801" s="0" t="n">
        <v>35</v>
      </c>
      <c r="B801" s="0" t="s">
        <v>77</v>
      </c>
      <c r="C801" s="0" t="s">
        <v>491</v>
      </c>
      <c r="D801" s="0" t="s">
        <v>3305</v>
      </c>
      <c r="E801" s="0" t="n">
        <v>2023</v>
      </c>
      <c r="H801" s="0" t="n">
        <v>1</v>
      </c>
      <c r="I801" s="0" t="n">
        <v>118</v>
      </c>
      <c r="J801" s="0" t="s">
        <v>272</v>
      </c>
      <c r="K801" s="0" t="s">
        <v>2629</v>
      </c>
      <c r="L801" s="0" t="s">
        <v>297</v>
      </c>
      <c r="M801" s="0" t="s">
        <v>3306</v>
      </c>
      <c r="N801" s="0" t="s">
        <v>3306</v>
      </c>
      <c r="O801" s="0" t="s">
        <v>3307</v>
      </c>
      <c r="P801" s="0" t="s">
        <v>3308</v>
      </c>
      <c r="R801" s="0" t="s">
        <v>288</v>
      </c>
      <c r="S801" s="0" t="s">
        <v>294</v>
      </c>
      <c r="T801" s="0" t="s">
        <v>318</v>
      </c>
      <c r="U801" s="0" t="s">
        <v>281</v>
      </c>
      <c r="V801" s="0" t="s">
        <v>2685</v>
      </c>
    </row>
    <row r="802" customFormat="false" ht="15" hidden="false" customHeight="false" outlineLevel="0" collapsed="false">
      <c r="A802" s="0" t="n">
        <v>35</v>
      </c>
      <c r="B802" s="0" t="s">
        <v>77</v>
      </c>
      <c r="C802" s="0" t="s">
        <v>491</v>
      </c>
      <c r="D802" s="0" t="s">
        <v>3309</v>
      </c>
      <c r="E802" s="0" t="n">
        <v>2016</v>
      </c>
      <c r="H802" s="0" t="n">
        <v>1</v>
      </c>
      <c r="I802" s="0" t="n">
        <v>75</v>
      </c>
      <c r="J802" s="0" t="s">
        <v>272</v>
      </c>
      <c r="K802" s="0" t="s">
        <v>2629</v>
      </c>
      <c r="L802" s="0" t="s">
        <v>297</v>
      </c>
      <c r="M802" s="0" t="s">
        <v>3310</v>
      </c>
      <c r="N802" s="0" t="s">
        <v>3310</v>
      </c>
      <c r="O802" s="0" t="s">
        <v>3311</v>
      </c>
      <c r="P802" s="0" t="s">
        <v>3312</v>
      </c>
      <c r="R802" s="0" t="s">
        <v>288</v>
      </c>
      <c r="S802" s="0" t="s">
        <v>294</v>
      </c>
      <c r="T802" s="0" t="s">
        <v>318</v>
      </c>
      <c r="U802" s="0" t="s">
        <v>281</v>
      </c>
      <c r="V802" s="0" t="s">
        <v>2685</v>
      </c>
    </row>
    <row r="803" customFormat="false" ht="15" hidden="false" customHeight="false" outlineLevel="0" collapsed="false">
      <c r="A803" s="0" t="n">
        <v>35</v>
      </c>
      <c r="B803" s="0" t="s">
        <v>77</v>
      </c>
      <c r="C803" s="0" t="s">
        <v>282</v>
      </c>
      <c r="D803" s="0" t="s">
        <v>3313</v>
      </c>
      <c r="E803" s="0" t="n">
        <v>2026</v>
      </c>
      <c r="H803" s="0" t="n">
        <v>23</v>
      </c>
      <c r="I803" s="0" t="n">
        <v>2196</v>
      </c>
      <c r="J803" s="0" t="s">
        <v>272</v>
      </c>
      <c r="K803" s="0" t="s">
        <v>2629</v>
      </c>
      <c r="L803" s="0" t="s">
        <v>297</v>
      </c>
      <c r="M803" s="0" t="s">
        <v>3314</v>
      </c>
      <c r="N803" s="0" t="s">
        <v>3314</v>
      </c>
      <c r="O803" s="0" t="s">
        <v>3315</v>
      </c>
      <c r="P803" s="0" t="s">
        <v>3316</v>
      </c>
      <c r="R803" s="0" t="s">
        <v>279</v>
      </c>
      <c r="S803" s="0" t="s">
        <v>272</v>
      </c>
      <c r="T803" s="0" t="s">
        <v>280</v>
      </c>
      <c r="U803" s="0" t="s">
        <v>281</v>
      </c>
    </row>
    <row r="804" customFormat="false" ht="15" hidden="false" customHeight="false" outlineLevel="0" collapsed="false">
      <c r="A804" s="0" t="n">
        <v>35</v>
      </c>
      <c r="B804" s="0" t="s">
        <v>77</v>
      </c>
      <c r="C804" s="0" t="s">
        <v>282</v>
      </c>
      <c r="D804" s="0" t="s">
        <v>3317</v>
      </c>
      <c r="E804" s="0" t="n">
        <v>2026</v>
      </c>
      <c r="H804" s="0" t="n">
        <v>5</v>
      </c>
      <c r="I804" s="0" t="n">
        <v>361</v>
      </c>
      <c r="J804" s="0" t="s">
        <v>272</v>
      </c>
      <c r="K804" s="0" t="s">
        <v>2629</v>
      </c>
      <c r="L804" s="0" t="s">
        <v>297</v>
      </c>
      <c r="M804" s="0" t="s">
        <v>3318</v>
      </c>
      <c r="N804" s="0" t="s">
        <v>3318</v>
      </c>
      <c r="O804" s="0" t="s">
        <v>3319</v>
      </c>
      <c r="P804" s="0" t="s">
        <v>3320</v>
      </c>
      <c r="R804" s="0" t="s">
        <v>279</v>
      </c>
      <c r="S804" s="0" t="s">
        <v>294</v>
      </c>
      <c r="T804" s="0" t="s">
        <v>280</v>
      </c>
      <c r="U804" s="0" t="s">
        <v>281</v>
      </c>
    </row>
    <row r="805" customFormat="false" ht="15" hidden="false" customHeight="false" outlineLevel="0" collapsed="false">
      <c r="A805" s="0" t="n">
        <v>35</v>
      </c>
      <c r="B805" s="0" t="s">
        <v>77</v>
      </c>
      <c r="C805" s="0" t="s">
        <v>282</v>
      </c>
      <c r="D805" s="0" t="s">
        <v>3321</v>
      </c>
      <c r="E805" s="0" t="n">
        <v>2025</v>
      </c>
      <c r="H805" s="0" t="n">
        <v>25</v>
      </c>
      <c r="I805" s="0" t="n">
        <v>1899</v>
      </c>
      <c r="J805" s="0" t="s">
        <v>272</v>
      </c>
      <c r="K805" s="0" t="s">
        <v>2629</v>
      </c>
      <c r="L805" s="0" t="s">
        <v>297</v>
      </c>
      <c r="M805" s="0" t="s">
        <v>3322</v>
      </c>
      <c r="N805" s="0" t="s">
        <v>3322</v>
      </c>
      <c r="O805" s="0" t="s">
        <v>3323</v>
      </c>
      <c r="P805" s="0" t="s">
        <v>3324</v>
      </c>
      <c r="R805" s="0" t="s">
        <v>279</v>
      </c>
      <c r="S805" s="0" t="s">
        <v>294</v>
      </c>
      <c r="T805" s="0" t="s">
        <v>318</v>
      </c>
      <c r="U805" s="0" t="s">
        <v>281</v>
      </c>
      <c r="V805" s="0" t="s">
        <v>2685</v>
      </c>
    </row>
    <row r="806" customFormat="false" ht="15" hidden="false" customHeight="false" outlineLevel="0" collapsed="false">
      <c r="A806" s="0" t="n">
        <v>35</v>
      </c>
      <c r="B806" s="0" t="s">
        <v>77</v>
      </c>
      <c r="C806" s="0" t="s">
        <v>282</v>
      </c>
      <c r="D806" s="0" t="s">
        <v>3325</v>
      </c>
      <c r="E806" s="0" t="n">
        <v>2025</v>
      </c>
      <c r="H806" s="0" t="n">
        <v>23</v>
      </c>
      <c r="I806" s="0" t="n">
        <v>5080</v>
      </c>
      <c r="J806" s="0" t="s">
        <v>272</v>
      </c>
      <c r="K806" s="0" t="s">
        <v>2629</v>
      </c>
      <c r="L806" s="0" t="s">
        <v>297</v>
      </c>
      <c r="M806" s="0" t="s">
        <v>3326</v>
      </c>
      <c r="N806" s="0" t="s">
        <v>3327</v>
      </c>
      <c r="O806" s="0" t="s">
        <v>3328</v>
      </c>
      <c r="P806" s="0" t="s">
        <v>3329</v>
      </c>
      <c r="R806" s="0" t="s">
        <v>279</v>
      </c>
      <c r="S806" s="0" t="s">
        <v>294</v>
      </c>
      <c r="T806" s="0" t="s">
        <v>280</v>
      </c>
      <c r="U806" s="0" t="s">
        <v>281</v>
      </c>
    </row>
    <row r="807" customFormat="false" ht="15" hidden="false" customHeight="false" outlineLevel="0" collapsed="false">
      <c r="A807" s="0" t="n">
        <v>35</v>
      </c>
      <c r="B807" s="0" t="s">
        <v>77</v>
      </c>
      <c r="C807" s="0" t="s">
        <v>282</v>
      </c>
      <c r="D807" s="0" t="s">
        <v>3330</v>
      </c>
      <c r="E807" s="0" t="n">
        <v>2024</v>
      </c>
      <c r="H807" s="0" t="n">
        <v>20</v>
      </c>
      <c r="I807" s="0" t="n">
        <v>3253</v>
      </c>
      <c r="J807" s="0" t="s">
        <v>272</v>
      </c>
      <c r="K807" s="0" t="s">
        <v>2629</v>
      </c>
      <c r="L807" s="0" t="s">
        <v>297</v>
      </c>
      <c r="M807" s="0" t="s">
        <v>3331</v>
      </c>
      <c r="N807" s="0" t="s">
        <v>3331</v>
      </c>
      <c r="O807" s="0" t="s">
        <v>3332</v>
      </c>
      <c r="P807" s="0" t="s">
        <v>3333</v>
      </c>
      <c r="R807" s="0" t="s">
        <v>288</v>
      </c>
      <c r="S807" s="0" t="s">
        <v>294</v>
      </c>
      <c r="T807" s="0" t="s">
        <v>280</v>
      </c>
      <c r="U807" s="0" t="s">
        <v>281</v>
      </c>
    </row>
    <row r="808" customFormat="false" ht="15" hidden="false" customHeight="false" outlineLevel="0" collapsed="false">
      <c r="A808" s="0" t="n">
        <v>35</v>
      </c>
      <c r="B808" s="0" t="s">
        <v>77</v>
      </c>
      <c r="C808" s="0" t="s">
        <v>282</v>
      </c>
      <c r="D808" s="0" t="s">
        <v>3334</v>
      </c>
      <c r="E808" s="0" t="n">
        <v>2023</v>
      </c>
      <c r="H808" s="0" t="n">
        <v>18</v>
      </c>
      <c r="I808" s="0" t="n">
        <v>2884</v>
      </c>
      <c r="J808" s="0" t="s">
        <v>272</v>
      </c>
      <c r="K808" s="0" t="s">
        <v>2629</v>
      </c>
      <c r="L808" s="0" t="s">
        <v>297</v>
      </c>
      <c r="M808" s="0" t="s">
        <v>3335</v>
      </c>
      <c r="N808" s="0" t="s">
        <v>3336</v>
      </c>
      <c r="O808" s="0" t="s">
        <v>3337</v>
      </c>
      <c r="P808" s="0" t="s">
        <v>3338</v>
      </c>
      <c r="R808" s="0" t="s">
        <v>288</v>
      </c>
      <c r="S808" s="0" t="s">
        <v>294</v>
      </c>
      <c r="T808" s="0" t="s">
        <v>280</v>
      </c>
      <c r="U808" s="0" t="s">
        <v>281</v>
      </c>
    </row>
    <row r="809" customFormat="false" ht="15" hidden="false" customHeight="false" outlineLevel="0" collapsed="false">
      <c r="A809" s="0" t="n">
        <v>35</v>
      </c>
      <c r="B809" s="0" t="s">
        <v>77</v>
      </c>
      <c r="C809" s="0" t="s">
        <v>282</v>
      </c>
      <c r="D809" s="0" t="s">
        <v>3339</v>
      </c>
      <c r="E809" s="0" t="n">
        <v>2023</v>
      </c>
      <c r="H809" s="0" t="n">
        <v>18</v>
      </c>
      <c r="I809" s="0" t="n">
        <v>7677</v>
      </c>
      <c r="J809" s="0" t="s">
        <v>272</v>
      </c>
      <c r="K809" s="0" t="s">
        <v>2629</v>
      </c>
      <c r="L809" s="0" t="s">
        <v>297</v>
      </c>
      <c r="M809" s="0" t="s">
        <v>3340</v>
      </c>
      <c r="N809" s="0" t="s">
        <v>3340</v>
      </c>
      <c r="O809" s="0" t="s">
        <v>3341</v>
      </c>
      <c r="P809" s="0" t="s">
        <v>3342</v>
      </c>
      <c r="R809" s="0" t="s">
        <v>288</v>
      </c>
      <c r="S809" s="0" t="s">
        <v>294</v>
      </c>
      <c r="T809" s="0" t="s">
        <v>318</v>
      </c>
      <c r="U809" s="0" t="s">
        <v>281</v>
      </c>
      <c r="V809" s="0" t="s">
        <v>2685</v>
      </c>
    </row>
    <row r="810" customFormat="false" ht="15" hidden="false" customHeight="false" outlineLevel="0" collapsed="false">
      <c r="A810" s="0" t="n">
        <v>35</v>
      </c>
      <c r="B810" s="0" t="s">
        <v>77</v>
      </c>
      <c r="C810" s="0" t="s">
        <v>282</v>
      </c>
      <c r="D810" s="0" t="s">
        <v>3343</v>
      </c>
      <c r="E810" s="0" t="n">
        <v>2023</v>
      </c>
      <c r="H810" s="0" t="n">
        <v>17</v>
      </c>
      <c r="I810" s="0" t="n">
        <v>848</v>
      </c>
      <c r="J810" s="0" t="s">
        <v>272</v>
      </c>
      <c r="K810" s="0" t="s">
        <v>2629</v>
      </c>
      <c r="L810" s="0" t="s">
        <v>297</v>
      </c>
      <c r="M810" s="0" t="s">
        <v>3344</v>
      </c>
      <c r="N810" s="0" t="s">
        <v>3344</v>
      </c>
      <c r="O810" s="0" t="s">
        <v>3345</v>
      </c>
      <c r="P810" s="0" t="s">
        <v>3346</v>
      </c>
      <c r="R810" s="0" t="s">
        <v>288</v>
      </c>
      <c r="S810" s="0" t="s">
        <v>294</v>
      </c>
      <c r="T810" s="0" t="s">
        <v>318</v>
      </c>
      <c r="U810" s="0" t="s">
        <v>281</v>
      </c>
      <c r="V810" s="0" t="s">
        <v>2685</v>
      </c>
    </row>
    <row r="811" customFormat="false" ht="15" hidden="false" customHeight="false" outlineLevel="0" collapsed="false">
      <c r="A811" s="0" t="n">
        <v>35</v>
      </c>
      <c r="B811" s="0" t="s">
        <v>77</v>
      </c>
      <c r="C811" s="0" t="s">
        <v>282</v>
      </c>
      <c r="D811" s="0" t="s">
        <v>3347</v>
      </c>
      <c r="E811" s="0" t="n">
        <v>2023</v>
      </c>
      <c r="H811" s="0" t="n">
        <v>21</v>
      </c>
      <c r="I811" s="0" t="n">
        <v>5149</v>
      </c>
      <c r="J811" s="0" t="s">
        <v>272</v>
      </c>
      <c r="K811" s="0" t="s">
        <v>2629</v>
      </c>
      <c r="L811" s="0" t="s">
        <v>297</v>
      </c>
      <c r="M811" s="0" t="s">
        <v>3348</v>
      </c>
      <c r="N811" s="0" t="s">
        <v>3348</v>
      </c>
      <c r="O811" s="0" t="s">
        <v>3349</v>
      </c>
      <c r="P811" s="0" t="s">
        <v>3350</v>
      </c>
      <c r="R811" s="0" t="s">
        <v>288</v>
      </c>
      <c r="S811" s="0" t="s">
        <v>294</v>
      </c>
      <c r="T811" s="0" t="s">
        <v>318</v>
      </c>
      <c r="U811" s="0" t="s">
        <v>281</v>
      </c>
      <c r="V811" s="0" t="s">
        <v>2685</v>
      </c>
    </row>
    <row r="812" customFormat="false" ht="15" hidden="false" customHeight="false" outlineLevel="0" collapsed="false">
      <c r="A812" s="0" t="n">
        <v>35</v>
      </c>
      <c r="B812" s="0" t="s">
        <v>77</v>
      </c>
      <c r="C812" s="0" t="s">
        <v>282</v>
      </c>
      <c r="D812" s="0" t="s">
        <v>3351</v>
      </c>
      <c r="E812" s="0" t="n">
        <v>2023</v>
      </c>
      <c r="H812" s="0" t="n">
        <v>31</v>
      </c>
      <c r="I812" s="0" t="n">
        <v>5652</v>
      </c>
      <c r="J812" s="0" t="s">
        <v>272</v>
      </c>
      <c r="K812" s="0" t="s">
        <v>2629</v>
      </c>
      <c r="L812" s="0" t="s">
        <v>297</v>
      </c>
      <c r="M812" s="0" t="s">
        <v>3352</v>
      </c>
      <c r="N812" s="0" t="s">
        <v>3352</v>
      </c>
      <c r="O812" s="0" t="s">
        <v>3353</v>
      </c>
      <c r="P812" s="0" t="s">
        <v>3354</v>
      </c>
      <c r="R812" s="0" t="s">
        <v>288</v>
      </c>
      <c r="S812" s="0" t="s">
        <v>294</v>
      </c>
      <c r="T812" s="0" t="s">
        <v>318</v>
      </c>
      <c r="U812" s="0" t="s">
        <v>281</v>
      </c>
      <c r="V812" s="0" t="s">
        <v>2685</v>
      </c>
    </row>
    <row r="813" customFormat="false" ht="15" hidden="false" customHeight="false" outlineLevel="0" collapsed="false">
      <c r="A813" s="0" t="n">
        <v>35</v>
      </c>
      <c r="B813" s="0" t="s">
        <v>77</v>
      </c>
      <c r="C813" s="0" t="s">
        <v>282</v>
      </c>
      <c r="D813" s="0" t="s">
        <v>3355</v>
      </c>
      <c r="E813" s="0" t="n">
        <v>2023</v>
      </c>
      <c r="H813" s="0" t="n">
        <v>1</v>
      </c>
      <c r="I813" s="0" t="n">
        <v>116</v>
      </c>
      <c r="J813" s="0" t="s">
        <v>272</v>
      </c>
      <c r="K813" s="0" t="s">
        <v>2629</v>
      </c>
      <c r="L813" s="0" t="s">
        <v>297</v>
      </c>
      <c r="M813" s="0" t="s">
        <v>3356</v>
      </c>
      <c r="N813" s="0" t="s">
        <v>3356</v>
      </c>
      <c r="O813" s="0" t="s">
        <v>3357</v>
      </c>
      <c r="P813" s="0" t="s">
        <v>3358</v>
      </c>
      <c r="R813" s="0" t="s">
        <v>288</v>
      </c>
      <c r="S813" s="0" t="s">
        <v>294</v>
      </c>
      <c r="T813" s="0" t="s">
        <v>318</v>
      </c>
      <c r="U813" s="0" t="s">
        <v>281</v>
      </c>
      <c r="V813" s="0" t="s">
        <v>2685</v>
      </c>
    </row>
    <row r="814" customFormat="false" ht="15" hidden="false" customHeight="false" outlineLevel="0" collapsed="false">
      <c r="A814" s="0" t="n">
        <v>35</v>
      </c>
      <c r="B814" s="0" t="s">
        <v>77</v>
      </c>
      <c r="C814" s="0" t="s">
        <v>282</v>
      </c>
      <c r="D814" s="0" t="s">
        <v>3359</v>
      </c>
      <c r="E814" s="0" t="n">
        <v>2022</v>
      </c>
      <c r="H814" s="0" t="n">
        <v>18</v>
      </c>
      <c r="I814" s="0" t="n">
        <v>5247</v>
      </c>
      <c r="J814" s="0" t="s">
        <v>272</v>
      </c>
      <c r="K814" s="0" t="s">
        <v>2629</v>
      </c>
      <c r="L814" s="0" t="s">
        <v>297</v>
      </c>
      <c r="M814" s="0" t="s">
        <v>3360</v>
      </c>
      <c r="N814" s="0" t="s">
        <v>3361</v>
      </c>
      <c r="O814" s="0" t="s">
        <v>3362</v>
      </c>
      <c r="P814" s="0" t="s">
        <v>3363</v>
      </c>
      <c r="R814" s="0" t="s">
        <v>288</v>
      </c>
      <c r="S814" s="0" t="s">
        <v>294</v>
      </c>
      <c r="T814" s="0" t="s">
        <v>280</v>
      </c>
      <c r="U814" s="0" t="s">
        <v>281</v>
      </c>
    </row>
    <row r="815" customFormat="false" ht="15" hidden="false" customHeight="false" outlineLevel="0" collapsed="false">
      <c r="A815" s="0" t="n">
        <v>35</v>
      </c>
      <c r="B815" s="0" t="s">
        <v>77</v>
      </c>
      <c r="C815" s="0" t="s">
        <v>282</v>
      </c>
      <c r="D815" s="0" t="s">
        <v>3364</v>
      </c>
      <c r="E815" s="0" t="n">
        <v>2022</v>
      </c>
      <c r="H815" s="0" t="n">
        <v>19</v>
      </c>
      <c r="I815" s="0" t="n">
        <v>2227</v>
      </c>
      <c r="J815" s="0" t="s">
        <v>272</v>
      </c>
      <c r="K815" s="0" t="s">
        <v>2629</v>
      </c>
      <c r="L815" s="0" t="s">
        <v>297</v>
      </c>
      <c r="M815" s="0" t="s">
        <v>3365</v>
      </c>
      <c r="N815" s="0" t="s">
        <v>3365</v>
      </c>
      <c r="O815" s="0" t="s">
        <v>3366</v>
      </c>
      <c r="P815" s="0" t="s">
        <v>3367</v>
      </c>
      <c r="R815" s="0" t="s">
        <v>288</v>
      </c>
      <c r="S815" s="0" t="s">
        <v>294</v>
      </c>
      <c r="T815" s="0" t="s">
        <v>318</v>
      </c>
      <c r="U815" s="0" t="s">
        <v>281</v>
      </c>
      <c r="V815" s="0" t="s">
        <v>2685</v>
      </c>
    </row>
    <row r="816" customFormat="false" ht="15" hidden="false" customHeight="false" outlineLevel="0" collapsed="false">
      <c r="A816" s="0" t="n">
        <v>35</v>
      </c>
      <c r="B816" s="0" t="s">
        <v>77</v>
      </c>
      <c r="C816" s="0" t="s">
        <v>282</v>
      </c>
      <c r="D816" s="0" t="s">
        <v>3368</v>
      </c>
      <c r="E816" s="0" t="n">
        <v>2022</v>
      </c>
      <c r="H816" s="0" t="n">
        <v>31</v>
      </c>
      <c r="I816" s="0" t="n">
        <v>6044</v>
      </c>
      <c r="J816" s="0" t="s">
        <v>272</v>
      </c>
      <c r="K816" s="0" t="s">
        <v>2629</v>
      </c>
      <c r="L816" s="0" t="s">
        <v>297</v>
      </c>
      <c r="M816" s="0" t="s">
        <v>3369</v>
      </c>
      <c r="N816" s="0" t="s">
        <v>3369</v>
      </c>
      <c r="O816" s="0" t="s">
        <v>3370</v>
      </c>
      <c r="P816" s="0" t="s">
        <v>3371</v>
      </c>
      <c r="R816" s="0" t="s">
        <v>288</v>
      </c>
      <c r="S816" s="0" t="s">
        <v>294</v>
      </c>
      <c r="T816" s="0" t="s">
        <v>318</v>
      </c>
      <c r="U816" s="0" t="s">
        <v>281</v>
      </c>
      <c r="V816" s="0" t="s">
        <v>2685</v>
      </c>
    </row>
    <row r="817" customFormat="false" ht="15" hidden="false" customHeight="false" outlineLevel="0" collapsed="false">
      <c r="A817" s="0" t="n">
        <v>35</v>
      </c>
      <c r="B817" s="0" t="s">
        <v>77</v>
      </c>
      <c r="C817" s="0" t="s">
        <v>282</v>
      </c>
      <c r="D817" s="0" t="s">
        <v>3372</v>
      </c>
      <c r="E817" s="0" t="n">
        <v>2022</v>
      </c>
      <c r="H817" s="0" t="n">
        <v>32</v>
      </c>
      <c r="I817" s="0" t="n">
        <v>5436</v>
      </c>
      <c r="J817" s="0" t="s">
        <v>272</v>
      </c>
      <c r="K817" s="0" t="s">
        <v>2629</v>
      </c>
      <c r="L817" s="0" t="s">
        <v>297</v>
      </c>
      <c r="M817" s="0" t="s">
        <v>3373</v>
      </c>
      <c r="N817" s="0" t="s">
        <v>3373</v>
      </c>
      <c r="O817" s="0" t="s">
        <v>3374</v>
      </c>
      <c r="P817" s="0" t="s">
        <v>3375</v>
      </c>
      <c r="R817" s="0" t="s">
        <v>288</v>
      </c>
      <c r="S817" s="0" t="s">
        <v>294</v>
      </c>
      <c r="T817" s="0" t="s">
        <v>318</v>
      </c>
      <c r="U817" s="0" t="s">
        <v>281</v>
      </c>
      <c r="V817" s="0" t="s">
        <v>2685</v>
      </c>
    </row>
    <row r="818" customFormat="false" ht="15" hidden="false" customHeight="false" outlineLevel="0" collapsed="false">
      <c r="A818" s="0" t="n">
        <v>35</v>
      </c>
      <c r="B818" s="0" t="s">
        <v>77</v>
      </c>
      <c r="C818" s="0" t="s">
        <v>282</v>
      </c>
      <c r="D818" s="0" t="s">
        <v>3376</v>
      </c>
      <c r="E818" s="0" t="n">
        <v>2021</v>
      </c>
      <c r="H818" s="0" t="n">
        <v>24</v>
      </c>
      <c r="I818" s="0" t="n">
        <v>6969</v>
      </c>
      <c r="J818" s="0" t="s">
        <v>272</v>
      </c>
      <c r="K818" s="0" t="s">
        <v>2629</v>
      </c>
      <c r="L818" s="0" t="s">
        <v>297</v>
      </c>
      <c r="M818" s="0" t="s">
        <v>3377</v>
      </c>
      <c r="N818" s="0" t="s">
        <v>3378</v>
      </c>
      <c r="O818" s="0" t="s">
        <v>3379</v>
      </c>
      <c r="P818" s="0" t="s">
        <v>3380</v>
      </c>
      <c r="R818" s="0" t="s">
        <v>288</v>
      </c>
      <c r="S818" s="0" t="s">
        <v>294</v>
      </c>
      <c r="T818" s="0" t="s">
        <v>280</v>
      </c>
      <c r="U818" s="0" t="s">
        <v>281</v>
      </c>
    </row>
    <row r="819" customFormat="false" ht="15" hidden="false" customHeight="false" outlineLevel="0" collapsed="false">
      <c r="A819" s="0" t="n">
        <v>35</v>
      </c>
      <c r="B819" s="0" t="s">
        <v>77</v>
      </c>
      <c r="C819" s="0" t="s">
        <v>282</v>
      </c>
      <c r="D819" s="0" t="s">
        <v>3381</v>
      </c>
      <c r="E819" s="0" t="n">
        <v>2021</v>
      </c>
      <c r="H819" s="0" t="n">
        <v>21</v>
      </c>
      <c r="I819" s="0" t="n">
        <v>5920</v>
      </c>
      <c r="J819" s="0" t="s">
        <v>272</v>
      </c>
      <c r="K819" s="0" t="s">
        <v>2629</v>
      </c>
      <c r="L819" s="0" t="s">
        <v>297</v>
      </c>
      <c r="M819" s="0" t="s">
        <v>3382</v>
      </c>
      <c r="N819" s="0" t="s">
        <v>3383</v>
      </c>
      <c r="O819" s="0" t="s">
        <v>3384</v>
      </c>
      <c r="P819" s="0" t="s">
        <v>3385</v>
      </c>
      <c r="R819" s="0" t="s">
        <v>288</v>
      </c>
      <c r="S819" s="0" t="s">
        <v>294</v>
      </c>
      <c r="T819" s="0" t="s">
        <v>280</v>
      </c>
      <c r="U819" s="0" t="s">
        <v>281</v>
      </c>
    </row>
    <row r="820" customFormat="false" ht="15" hidden="false" customHeight="false" outlineLevel="0" collapsed="false">
      <c r="A820" s="0" t="n">
        <v>35</v>
      </c>
      <c r="B820" s="0" t="s">
        <v>77</v>
      </c>
      <c r="C820" s="0" t="s">
        <v>383</v>
      </c>
      <c r="D820" s="0" t="s">
        <v>3386</v>
      </c>
      <c r="E820" s="0" t="n">
        <v>2026</v>
      </c>
      <c r="H820" s="0" t="n">
        <v>1</v>
      </c>
      <c r="I820" s="0" t="n">
        <v>209</v>
      </c>
      <c r="J820" s="0" t="s">
        <v>272</v>
      </c>
      <c r="K820" s="0" t="s">
        <v>2629</v>
      </c>
      <c r="L820" s="0" t="s">
        <v>297</v>
      </c>
      <c r="M820" s="0" t="s">
        <v>3387</v>
      </c>
      <c r="N820" s="0" t="s">
        <v>3387</v>
      </c>
      <c r="O820" s="0" t="s">
        <v>3388</v>
      </c>
      <c r="P820" s="0" t="s">
        <v>3389</v>
      </c>
      <c r="R820" s="0" t="s">
        <v>279</v>
      </c>
      <c r="S820" s="0" t="s">
        <v>272</v>
      </c>
      <c r="T820" s="0" t="s">
        <v>318</v>
      </c>
      <c r="U820" s="0" t="s">
        <v>281</v>
      </c>
      <c r="V820" s="0" t="s">
        <v>2685</v>
      </c>
    </row>
    <row r="821" customFormat="false" ht="15" hidden="false" customHeight="false" outlineLevel="0" collapsed="false">
      <c r="A821" s="0" t="n">
        <v>35</v>
      </c>
      <c r="B821" s="0" t="s">
        <v>77</v>
      </c>
      <c r="C821" s="0" t="s">
        <v>383</v>
      </c>
      <c r="D821" s="0" t="s">
        <v>3390</v>
      </c>
      <c r="E821" s="0" t="n">
        <v>2020</v>
      </c>
      <c r="H821" s="0" t="n">
        <v>4</v>
      </c>
      <c r="I821" s="0" t="n">
        <v>617</v>
      </c>
      <c r="J821" s="0" t="s">
        <v>272</v>
      </c>
      <c r="K821" s="0" t="s">
        <v>2629</v>
      </c>
      <c r="L821" s="0" t="s">
        <v>297</v>
      </c>
      <c r="M821" s="0" t="s">
        <v>3391</v>
      </c>
      <c r="N821" s="0" t="s">
        <v>3391</v>
      </c>
      <c r="O821" s="0" t="s">
        <v>3392</v>
      </c>
      <c r="P821" s="0" t="s">
        <v>3393</v>
      </c>
      <c r="R821" s="0" t="s">
        <v>288</v>
      </c>
      <c r="S821" s="0" t="s">
        <v>294</v>
      </c>
      <c r="T821" s="0" t="s">
        <v>280</v>
      </c>
      <c r="U821" s="0" t="s">
        <v>281</v>
      </c>
    </row>
    <row r="822" customFormat="false" ht="15" hidden="false" customHeight="false" outlineLevel="0" collapsed="false">
      <c r="A822" s="0" t="n">
        <v>35</v>
      </c>
      <c r="B822" s="0" t="s">
        <v>77</v>
      </c>
      <c r="C822" s="0" t="s">
        <v>514</v>
      </c>
      <c r="D822" s="0" t="s">
        <v>3394</v>
      </c>
      <c r="E822" s="0" t="n">
        <v>2026</v>
      </c>
      <c r="H822" s="0" t="n">
        <v>1</v>
      </c>
      <c r="I822" s="0" t="n">
        <v>378</v>
      </c>
      <c r="J822" s="0" t="s">
        <v>272</v>
      </c>
      <c r="K822" s="0" t="s">
        <v>2629</v>
      </c>
      <c r="L822" s="0" t="s">
        <v>297</v>
      </c>
      <c r="M822" s="0" t="s">
        <v>3395</v>
      </c>
      <c r="N822" s="0" t="s">
        <v>3395</v>
      </c>
      <c r="O822" s="0" t="s">
        <v>3396</v>
      </c>
      <c r="P822" s="0" t="s">
        <v>3397</v>
      </c>
      <c r="R822" s="0" t="s">
        <v>279</v>
      </c>
      <c r="S822" s="0" t="s">
        <v>272</v>
      </c>
      <c r="T822" s="0" t="s">
        <v>318</v>
      </c>
      <c r="U822" s="0" t="s">
        <v>281</v>
      </c>
      <c r="V822" s="0" t="s">
        <v>2685</v>
      </c>
    </row>
    <row r="823" customFormat="false" ht="15" hidden="false" customHeight="false" outlineLevel="0" collapsed="false">
      <c r="A823" s="0" t="n">
        <v>35</v>
      </c>
      <c r="B823" s="0" t="s">
        <v>77</v>
      </c>
      <c r="C823" s="0" t="s">
        <v>514</v>
      </c>
      <c r="D823" s="0" t="s">
        <v>3398</v>
      </c>
      <c r="E823" s="0" t="n">
        <v>2022</v>
      </c>
      <c r="H823" s="0" t="n">
        <v>2</v>
      </c>
      <c r="I823" s="0" t="n">
        <v>3583</v>
      </c>
      <c r="J823" s="0" t="s">
        <v>294</v>
      </c>
      <c r="K823" s="0" t="s">
        <v>2629</v>
      </c>
      <c r="L823" s="0" t="s">
        <v>297</v>
      </c>
      <c r="M823" s="0" t="s">
        <v>3399</v>
      </c>
      <c r="N823" s="0" t="s">
        <v>3399</v>
      </c>
      <c r="O823" s="0" t="s">
        <v>3400</v>
      </c>
      <c r="P823" s="0" t="s">
        <v>3401</v>
      </c>
      <c r="R823" s="0" t="s">
        <v>288</v>
      </c>
      <c r="S823" s="0" t="s">
        <v>294</v>
      </c>
      <c r="T823" s="0" t="s">
        <v>280</v>
      </c>
      <c r="U823" s="0" t="s">
        <v>281</v>
      </c>
    </row>
    <row r="824" customFormat="false" ht="15" hidden="false" customHeight="false" outlineLevel="0" collapsed="false">
      <c r="A824" s="0" t="n">
        <v>37</v>
      </c>
      <c r="B824" s="0" t="s">
        <v>79</v>
      </c>
      <c r="C824" s="0" t="s">
        <v>57</v>
      </c>
      <c r="D824" s="0" t="s">
        <v>3402</v>
      </c>
      <c r="E824" s="0" t="n">
        <v>2021</v>
      </c>
      <c r="H824" s="0" t="n">
        <v>6</v>
      </c>
      <c r="I824" s="0" t="n">
        <v>1283</v>
      </c>
      <c r="J824" s="0" t="s">
        <v>272</v>
      </c>
      <c r="K824" s="0" t="s">
        <v>302</v>
      </c>
      <c r="L824" s="0" t="s">
        <v>274</v>
      </c>
      <c r="M824" s="0" t="s">
        <v>3403</v>
      </c>
      <c r="N824" s="0" t="s">
        <v>3403</v>
      </c>
      <c r="O824" s="0" t="s">
        <v>3404</v>
      </c>
      <c r="P824" s="0" t="s">
        <v>3405</v>
      </c>
      <c r="R824" s="0" t="s">
        <v>288</v>
      </c>
      <c r="S824" s="0" t="s">
        <v>272</v>
      </c>
      <c r="T824" s="0" t="s">
        <v>280</v>
      </c>
      <c r="U824" s="0" t="s">
        <v>281</v>
      </c>
    </row>
    <row r="825" customFormat="false" ht="15" hidden="false" customHeight="false" outlineLevel="0" collapsed="false">
      <c r="A825" s="0" t="n">
        <v>37</v>
      </c>
      <c r="B825" s="0" t="s">
        <v>79</v>
      </c>
      <c r="C825" s="0" t="s">
        <v>313</v>
      </c>
      <c r="D825" s="0" t="s">
        <v>3406</v>
      </c>
      <c r="E825" s="0" t="n">
        <v>2022</v>
      </c>
      <c r="H825" s="0" t="n">
        <v>1</v>
      </c>
      <c r="I825" s="0" t="n">
        <v>556</v>
      </c>
      <c r="J825" s="0" t="s">
        <v>294</v>
      </c>
      <c r="K825" s="0" t="s">
        <v>302</v>
      </c>
      <c r="L825" s="0" t="s">
        <v>274</v>
      </c>
      <c r="M825" s="0" t="s">
        <v>3407</v>
      </c>
      <c r="N825" s="0" t="s">
        <v>3407</v>
      </c>
      <c r="O825" s="0" t="s">
        <v>3408</v>
      </c>
      <c r="P825" s="0" t="s">
        <v>3409</v>
      </c>
      <c r="R825" s="0" t="s">
        <v>288</v>
      </c>
      <c r="S825" s="0" t="s">
        <v>272</v>
      </c>
      <c r="T825" s="0" t="s">
        <v>280</v>
      </c>
      <c r="U825" s="0" t="s">
        <v>281</v>
      </c>
    </row>
    <row r="826" customFormat="false" ht="15" hidden="false" customHeight="false" outlineLevel="0" collapsed="false">
      <c r="A826" s="0" t="n">
        <v>38</v>
      </c>
      <c r="B826" s="0" t="s">
        <v>80</v>
      </c>
      <c r="C826" s="0" t="s">
        <v>57</v>
      </c>
      <c r="D826" s="0" t="s">
        <v>3410</v>
      </c>
      <c r="E826" s="0" t="n">
        <v>2026</v>
      </c>
      <c r="H826" s="0" t="n">
        <v>18</v>
      </c>
      <c r="I826" s="0" t="n">
        <v>2977</v>
      </c>
      <c r="J826" s="0" t="s">
        <v>272</v>
      </c>
      <c r="K826" s="0" t="s">
        <v>3411</v>
      </c>
      <c r="L826" s="0" t="s">
        <v>297</v>
      </c>
      <c r="M826" s="0" t="s">
        <v>3412</v>
      </c>
      <c r="N826" s="0" t="s">
        <v>3412</v>
      </c>
      <c r="O826" s="0" t="s">
        <v>3413</v>
      </c>
      <c r="P826" s="0" t="s">
        <v>3414</v>
      </c>
      <c r="R826" s="0" t="s">
        <v>279</v>
      </c>
      <c r="S826" s="0" t="s">
        <v>272</v>
      </c>
      <c r="T826" s="0" t="s">
        <v>280</v>
      </c>
      <c r="U826" s="0" t="s">
        <v>281</v>
      </c>
    </row>
    <row r="827" customFormat="false" ht="15" hidden="false" customHeight="false" outlineLevel="0" collapsed="false">
      <c r="A827" s="0" t="n">
        <v>38</v>
      </c>
      <c r="B827" s="0" t="s">
        <v>80</v>
      </c>
      <c r="C827" s="0" t="s">
        <v>57</v>
      </c>
      <c r="D827" s="0" t="s">
        <v>3415</v>
      </c>
      <c r="E827" s="0" t="n">
        <v>2025</v>
      </c>
      <c r="H827" s="0" t="n">
        <v>18</v>
      </c>
      <c r="I827" s="0" t="n">
        <v>1995</v>
      </c>
      <c r="J827" s="0" t="s">
        <v>294</v>
      </c>
      <c r="K827" s="0" t="s">
        <v>1883</v>
      </c>
      <c r="L827" s="0" t="s">
        <v>595</v>
      </c>
      <c r="M827" s="0" t="s">
        <v>3416</v>
      </c>
      <c r="N827" s="0" t="s">
        <v>3416</v>
      </c>
      <c r="O827" s="0" t="s">
        <v>3417</v>
      </c>
      <c r="P827" s="0" t="s">
        <v>3418</v>
      </c>
      <c r="R827" s="0" t="s">
        <v>279</v>
      </c>
      <c r="S827" s="0" t="s">
        <v>294</v>
      </c>
      <c r="T827" s="0" t="s">
        <v>318</v>
      </c>
      <c r="U827" s="0" t="s">
        <v>281</v>
      </c>
      <c r="V827" s="0" t="s">
        <v>3419</v>
      </c>
    </row>
    <row r="828" customFormat="false" ht="15" hidden="false" customHeight="false" outlineLevel="0" collapsed="false">
      <c r="A828" s="0" t="n">
        <v>38</v>
      </c>
      <c r="B828" s="0" t="s">
        <v>80</v>
      </c>
      <c r="C828" s="0" t="s">
        <v>57</v>
      </c>
      <c r="D828" s="0" t="s">
        <v>3420</v>
      </c>
      <c r="E828" s="0" t="n">
        <v>2019</v>
      </c>
      <c r="F828" s="0" t="s">
        <v>1894</v>
      </c>
      <c r="G828" s="0" t="s">
        <v>1895</v>
      </c>
      <c r="H828" s="0" t="n">
        <v>3</v>
      </c>
      <c r="I828" s="0" t="n">
        <v>803</v>
      </c>
      <c r="J828" s="0" t="s">
        <v>272</v>
      </c>
      <c r="K828" s="0" t="s">
        <v>1883</v>
      </c>
      <c r="L828" s="0" t="s">
        <v>595</v>
      </c>
      <c r="M828" s="0" t="s">
        <v>3421</v>
      </c>
      <c r="N828" s="0" t="s">
        <v>3421</v>
      </c>
      <c r="O828" s="0" t="s">
        <v>3422</v>
      </c>
      <c r="P828" s="0" t="s">
        <v>3423</v>
      </c>
      <c r="R828" s="0" t="s">
        <v>288</v>
      </c>
      <c r="S828" s="0" t="s">
        <v>294</v>
      </c>
      <c r="T828" s="0" t="s">
        <v>280</v>
      </c>
      <c r="U828" s="0" t="s">
        <v>281</v>
      </c>
    </row>
    <row r="829" customFormat="false" ht="15" hidden="false" customHeight="false" outlineLevel="0" collapsed="false">
      <c r="A829" s="0" t="n">
        <v>38</v>
      </c>
      <c r="B829" s="0" t="s">
        <v>80</v>
      </c>
      <c r="C829" s="0" t="s">
        <v>92</v>
      </c>
      <c r="D829" s="0" t="s">
        <v>3424</v>
      </c>
      <c r="E829" s="0" t="n">
        <v>2025</v>
      </c>
      <c r="H829" s="0" t="n">
        <v>9</v>
      </c>
      <c r="I829" s="0" t="n">
        <v>171</v>
      </c>
      <c r="J829" s="0" t="s">
        <v>272</v>
      </c>
      <c r="K829" s="0" t="s">
        <v>3411</v>
      </c>
      <c r="L829" s="0" t="s">
        <v>297</v>
      </c>
      <c r="M829" s="0" t="s">
        <v>3425</v>
      </c>
      <c r="N829" s="0" t="s">
        <v>3425</v>
      </c>
      <c r="O829" s="0" t="s">
        <v>3426</v>
      </c>
      <c r="P829" s="0" t="s">
        <v>3427</v>
      </c>
      <c r="R829" s="0" t="s">
        <v>279</v>
      </c>
      <c r="S829" s="0" t="s">
        <v>272</v>
      </c>
      <c r="T829" s="0" t="s">
        <v>280</v>
      </c>
      <c r="U829" s="0" t="s">
        <v>281</v>
      </c>
    </row>
    <row r="830" customFormat="false" ht="15" hidden="false" customHeight="false" outlineLevel="0" collapsed="false">
      <c r="A830" s="0" t="n">
        <v>38</v>
      </c>
      <c r="B830" s="0" t="s">
        <v>80</v>
      </c>
      <c r="C830" s="0" t="s">
        <v>313</v>
      </c>
      <c r="D830" s="0" t="s">
        <v>3428</v>
      </c>
      <c r="E830" s="0" t="n">
        <v>2026</v>
      </c>
      <c r="H830" s="0" t="n">
        <v>1</v>
      </c>
      <c r="I830" s="0" t="n">
        <v>415</v>
      </c>
      <c r="J830" s="0" t="s">
        <v>294</v>
      </c>
      <c r="K830" s="0" t="s">
        <v>3411</v>
      </c>
      <c r="L830" s="0" t="s">
        <v>297</v>
      </c>
      <c r="M830" s="0" t="s">
        <v>3429</v>
      </c>
      <c r="N830" s="0" t="s">
        <v>3429</v>
      </c>
      <c r="O830" s="0" t="s">
        <v>3430</v>
      </c>
      <c r="P830" s="0" t="s">
        <v>3431</v>
      </c>
      <c r="R830" s="0" t="s">
        <v>279</v>
      </c>
      <c r="S830" s="0" t="s">
        <v>272</v>
      </c>
      <c r="T830" s="0" t="s">
        <v>280</v>
      </c>
      <c r="U830" s="0" t="s">
        <v>281</v>
      </c>
    </row>
    <row r="831" customFormat="false" ht="15" hidden="false" customHeight="false" outlineLevel="0" collapsed="false">
      <c r="A831" s="0" t="n">
        <v>38</v>
      </c>
      <c r="B831" s="0" t="s">
        <v>80</v>
      </c>
      <c r="C831" s="0" t="s">
        <v>313</v>
      </c>
      <c r="D831" s="0" t="s">
        <v>3432</v>
      </c>
      <c r="E831" s="0" t="n">
        <v>2025</v>
      </c>
      <c r="F831" s="0" t="s">
        <v>1881</v>
      </c>
      <c r="G831" s="0" t="s">
        <v>1882</v>
      </c>
      <c r="H831" s="0" t="n">
        <v>1</v>
      </c>
      <c r="I831" s="0" t="n">
        <v>1499</v>
      </c>
      <c r="J831" s="0" t="s">
        <v>294</v>
      </c>
      <c r="K831" s="0" t="s">
        <v>1883</v>
      </c>
      <c r="L831" s="0" t="s">
        <v>595</v>
      </c>
      <c r="M831" s="0" t="s">
        <v>3433</v>
      </c>
      <c r="N831" s="0" t="s">
        <v>3433</v>
      </c>
      <c r="O831" s="0" t="s">
        <v>3434</v>
      </c>
      <c r="P831" s="0" t="s">
        <v>3435</v>
      </c>
      <c r="R831" s="0" t="s">
        <v>279</v>
      </c>
      <c r="S831" s="0" t="s">
        <v>294</v>
      </c>
      <c r="T831" s="0" t="s">
        <v>318</v>
      </c>
      <c r="U831" s="0" t="s">
        <v>281</v>
      </c>
      <c r="V831" s="0" t="s">
        <v>3419</v>
      </c>
    </row>
    <row r="832" customFormat="false" ht="15" hidden="false" customHeight="false" outlineLevel="0" collapsed="false">
      <c r="A832" s="0" t="n">
        <v>38</v>
      </c>
      <c r="B832" s="0" t="s">
        <v>80</v>
      </c>
      <c r="C832" s="0" t="s">
        <v>313</v>
      </c>
      <c r="D832" s="0" t="s">
        <v>3436</v>
      </c>
      <c r="E832" s="0" t="n">
        <v>2025</v>
      </c>
      <c r="H832" s="0" t="n">
        <v>1</v>
      </c>
      <c r="I832" s="0" t="n">
        <v>266</v>
      </c>
      <c r="J832" s="0" t="s">
        <v>294</v>
      </c>
      <c r="K832" s="0" t="s">
        <v>3411</v>
      </c>
      <c r="L832" s="0" t="s">
        <v>297</v>
      </c>
      <c r="M832" s="0" t="s">
        <v>3437</v>
      </c>
      <c r="N832" s="0" t="s">
        <v>3437</v>
      </c>
      <c r="O832" s="0" t="s">
        <v>3438</v>
      </c>
      <c r="P832" s="0" t="s">
        <v>3439</v>
      </c>
      <c r="R832" s="0" t="s">
        <v>279</v>
      </c>
      <c r="S832" s="0" t="s">
        <v>294</v>
      </c>
      <c r="T832" s="0" t="s">
        <v>280</v>
      </c>
      <c r="U832" s="0" t="s">
        <v>281</v>
      </c>
    </row>
    <row r="833" customFormat="false" ht="15" hidden="false" customHeight="false" outlineLevel="0" collapsed="false">
      <c r="A833" s="0" t="n">
        <v>38</v>
      </c>
      <c r="B833" s="0" t="s">
        <v>80</v>
      </c>
      <c r="C833" s="0" t="s">
        <v>313</v>
      </c>
      <c r="D833" s="0" t="s">
        <v>3440</v>
      </c>
      <c r="E833" s="0" t="n">
        <v>2024</v>
      </c>
      <c r="H833" s="0" t="n">
        <v>1</v>
      </c>
      <c r="I833" s="0" t="n">
        <v>1012</v>
      </c>
      <c r="J833" s="0" t="s">
        <v>294</v>
      </c>
      <c r="K833" s="0" t="s">
        <v>1883</v>
      </c>
      <c r="L833" s="0" t="s">
        <v>595</v>
      </c>
      <c r="M833" s="0" t="s">
        <v>3441</v>
      </c>
      <c r="N833" s="0" t="s">
        <v>3441</v>
      </c>
      <c r="O833" s="0" t="s">
        <v>3442</v>
      </c>
      <c r="P833" s="0" t="s">
        <v>3443</v>
      </c>
      <c r="R833" s="0" t="s">
        <v>288</v>
      </c>
      <c r="S833" s="0" t="s">
        <v>294</v>
      </c>
      <c r="T833" s="0" t="s">
        <v>280</v>
      </c>
      <c r="U833" s="0" t="s">
        <v>281</v>
      </c>
    </row>
    <row r="834" customFormat="false" ht="15" hidden="false" customHeight="false" outlineLevel="0" collapsed="false">
      <c r="A834" s="0" t="n">
        <v>38</v>
      </c>
      <c r="B834" s="0" t="s">
        <v>80</v>
      </c>
      <c r="C834" s="0" t="s">
        <v>313</v>
      </c>
      <c r="D834" s="0" t="s">
        <v>3444</v>
      </c>
      <c r="E834" s="0" t="n">
        <v>2024</v>
      </c>
      <c r="H834" s="0" t="n">
        <v>9</v>
      </c>
      <c r="I834" s="0" t="n">
        <v>2609</v>
      </c>
      <c r="J834" s="0" t="s">
        <v>272</v>
      </c>
      <c r="K834" s="0" t="s">
        <v>3411</v>
      </c>
      <c r="L834" s="0" t="s">
        <v>297</v>
      </c>
      <c r="M834" s="0" t="s">
        <v>3445</v>
      </c>
      <c r="N834" s="0" t="s">
        <v>3445</v>
      </c>
      <c r="O834" s="0" t="s">
        <v>3446</v>
      </c>
      <c r="P834" s="0" t="s">
        <v>3447</v>
      </c>
      <c r="R834" s="0" t="s">
        <v>288</v>
      </c>
      <c r="S834" s="0" t="s">
        <v>294</v>
      </c>
      <c r="T834" s="0" t="s">
        <v>280</v>
      </c>
      <c r="U834" s="0" t="s">
        <v>281</v>
      </c>
    </row>
    <row r="835" customFormat="false" ht="15" hidden="false" customHeight="false" outlineLevel="0" collapsed="false">
      <c r="A835" s="0" t="n">
        <v>38</v>
      </c>
      <c r="B835" s="0" t="s">
        <v>80</v>
      </c>
      <c r="C835" s="0" t="s">
        <v>313</v>
      </c>
      <c r="D835" s="0" t="s">
        <v>3448</v>
      </c>
      <c r="E835" s="0" t="n">
        <v>2019</v>
      </c>
      <c r="H835" s="0" t="n">
        <v>1</v>
      </c>
      <c r="I835" s="0" t="n">
        <v>70</v>
      </c>
      <c r="J835" s="0" t="s">
        <v>272</v>
      </c>
      <c r="K835" s="0" t="s">
        <v>1883</v>
      </c>
      <c r="L835" s="0" t="s">
        <v>595</v>
      </c>
      <c r="M835" s="0" t="s">
        <v>3449</v>
      </c>
      <c r="N835" s="0" t="s">
        <v>3449</v>
      </c>
      <c r="O835" s="0" t="s">
        <v>3450</v>
      </c>
      <c r="P835" s="0" t="s">
        <v>3451</v>
      </c>
      <c r="R835" s="0" t="s">
        <v>288</v>
      </c>
      <c r="S835" s="0" t="s">
        <v>294</v>
      </c>
      <c r="T835" s="0" t="s">
        <v>318</v>
      </c>
      <c r="U835" s="0" t="s">
        <v>281</v>
      </c>
      <c r="V835" s="0" t="s">
        <v>3452</v>
      </c>
    </row>
    <row r="836" customFormat="false" ht="15" hidden="false" customHeight="false" outlineLevel="0" collapsed="false">
      <c r="A836" s="0" t="n">
        <v>159</v>
      </c>
      <c r="B836" s="0" t="s">
        <v>220</v>
      </c>
      <c r="C836" s="0" t="s">
        <v>313</v>
      </c>
      <c r="D836" s="0" t="s">
        <v>3448</v>
      </c>
      <c r="E836" s="0" t="n">
        <v>2019</v>
      </c>
      <c r="H836" s="0" t="n">
        <v>1</v>
      </c>
      <c r="I836" s="0" t="n">
        <v>70</v>
      </c>
      <c r="J836" s="0" t="s">
        <v>272</v>
      </c>
      <c r="K836" s="0" t="s">
        <v>1883</v>
      </c>
      <c r="L836" s="0" t="s">
        <v>595</v>
      </c>
      <c r="M836" s="0" t="s">
        <v>3449</v>
      </c>
      <c r="N836" s="0" t="s">
        <v>3449</v>
      </c>
      <c r="O836" s="0" t="s">
        <v>3450</v>
      </c>
      <c r="P836" s="0" t="s">
        <v>3451</v>
      </c>
      <c r="R836" s="0" t="s">
        <v>288</v>
      </c>
      <c r="S836" s="0" t="s">
        <v>294</v>
      </c>
      <c r="T836" s="0" t="s">
        <v>318</v>
      </c>
      <c r="U836" s="0" t="s">
        <v>281</v>
      </c>
      <c r="V836" s="0" t="s">
        <v>3452</v>
      </c>
    </row>
    <row r="837" customFormat="false" ht="15" hidden="false" customHeight="false" outlineLevel="0" collapsed="false">
      <c r="A837" s="0" t="n">
        <v>38</v>
      </c>
      <c r="B837" s="0" t="s">
        <v>80</v>
      </c>
      <c r="C837" s="0" t="s">
        <v>313</v>
      </c>
      <c r="D837" s="0" t="s">
        <v>3453</v>
      </c>
      <c r="E837" s="0" t="n">
        <v>2017</v>
      </c>
      <c r="H837" s="0" t="n">
        <v>1</v>
      </c>
      <c r="I837" s="0" t="n">
        <v>84</v>
      </c>
      <c r="J837" s="0" t="s">
        <v>272</v>
      </c>
      <c r="K837" s="0" t="s">
        <v>1883</v>
      </c>
      <c r="L837" s="0" t="s">
        <v>595</v>
      </c>
      <c r="M837" s="0" t="s">
        <v>3454</v>
      </c>
      <c r="N837" s="0" t="s">
        <v>3454</v>
      </c>
      <c r="O837" s="0" t="s">
        <v>3455</v>
      </c>
      <c r="P837" s="0" t="s">
        <v>3456</v>
      </c>
      <c r="R837" s="0" t="s">
        <v>288</v>
      </c>
      <c r="S837" s="0" t="s">
        <v>294</v>
      </c>
      <c r="T837" s="0" t="s">
        <v>280</v>
      </c>
      <c r="U837" s="0" t="s">
        <v>281</v>
      </c>
    </row>
    <row r="838" customFormat="false" ht="15" hidden="false" customHeight="false" outlineLevel="0" collapsed="false">
      <c r="A838" s="0" t="n">
        <v>38</v>
      </c>
      <c r="B838" s="0" t="s">
        <v>80</v>
      </c>
      <c r="C838" s="0" t="s">
        <v>1103</v>
      </c>
      <c r="D838" s="0" t="s">
        <v>3457</v>
      </c>
      <c r="E838" s="0" t="n">
        <v>2026</v>
      </c>
      <c r="H838" s="0" t="n">
        <v>1</v>
      </c>
      <c r="I838" s="0" t="n">
        <v>469</v>
      </c>
      <c r="J838" s="0" t="s">
        <v>294</v>
      </c>
      <c r="K838" s="0" t="s">
        <v>3411</v>
      </c>
      <c r="L838" s="0" t="s">
        <v>297</v>
      </c>
      <c r="M838" s="0" t="s">
        <v>3458</v>
      </c>
      <c r="N838" s="0" t="s">
        <v>3458</v>
      </c>
      <c r="O838" s="0" t="s">
        <v>3459</v>
      </c>
      <c r="P838" s="0" t="s">
        <v>3460</v>
      </c>
      <c r="R838" s="0" t="s">
        <v>279</v>
      </c>
      <c r="S838" s="0" t="s">
        <v>272</v>
      </c>
      <c r="T838" s="0" t="s">
        <v>280</v>
      </c>
      <c r="U838" s="0" t="s">
        <v>281</v>
      </c>
    </row>
    <row r="839" customFormat="false" ht="15" hidden="false" customHeight="false" outlineLevel="0" collapsed="false">
      <c r="A839" s="0" t="n">
        <v>38</v>
      </c>
      <c r="B839" s="0" t="s">
        <v>80</v>
      </c>
      <c r="C839" s="0" t="s">
        <v>616</v>
      </c>
      <c r="D839" s="0" t="s">
        <v>3461</v>
      </c>
      <c r="E839" s="0" t="n">
        <v>2025</v>
      </c>
      <c r="H839" s="0" t="n">
        <v>10</v>
      </c>
      <c r="I839" s="0" t="n">
        <v>271</v>
      </c>
      <c r="J839" s="0" t="s">
        <v>272</v>
      </c>
      <c r="K839" s="0" t="s">
        <v>3411</v>
      </c>
      <c r="L839" s="0" t="s">
        <v>297</v>
      </c>
      <c r="M839" s="0" t="s">
        <v>3462</v>
      </c>
      <c r="N839" s="0" t="s">
        <v>3462</v>
      </c>
      <c r="O839" s="0" t="s">
        <v>3463</v>
      </c>
      <c r="P839" s="0" t="s">
        <v>3464</v>
      </c>
      <c r="R839" s="0" t="s">
        <v>279</v>
      </c>
      <c r="S839" s="0" t="s">
        <v>272</v>
      </c>
      <c r="T839" s="0" t="s">
        <v>280</v>
      </c>
      <c r="U839" s="0" t="s">
        <v>281</v>
      </c>
    </row>
    <row r="840" customFormat="false" ht="15" hidden="false" customHeight="false" outlineLevel="0" collapsed="false">
      <c r="A840" s="0" t="n">
        <v>38</v>
      </c>
      <c r="B840" s="0" t="s">
        <v>80</v>
      </c>
      <c r="C840" s="0" t="s">
        <v>270</v>
      </c>
      <c r="D840" s="0" t="s">
        <v>3465</v>
      </c>
      <c r="E840" s="0" t="n">
        <v>2024</v>
      </c>
      <c r="H840" s="0" t="n">
        <v>1</v>
      </c>
      <c r="I840" s="0" t="n">
        <v>64</v>
      </c>
      <c r="J840" s="0" t="s">
        <v>272</v>
      </c>
      <c r="K840" s="0" t="s">
        <v>3411</v>
      </c>
      <c r="L840" s="0" t="s">
        <v>297</v>
      </c>
      <c r="M840" s="0" t="s">
        <v>3466</v>
      </c>
      <c r="N840" s="0" t="s">
        <v>3466</v>
      </c>
      <c r="O840" s="0" t="s">
        <v>3467</v>
      </c>
      <c r="P840" s="0" t="s">
        <v>3468</v>
      </c>
      <c r="R840" s="0" t="s">
        <v>288</v>
      </c>
      <c r="S840" s="0" t="s">
        <v>294</v>
      </c>
      <c r="T840" s="0" t="s">
        <v>280</v>
      </c>
      <c r="U840" s="0" t="s">
        <v>281</v>
      </c>
    </row>
    <row r="841" customFormat="false" ht="15" hidden="false" customHeight="false" outlineLevel="0" collapsed="false">
      <c r="A841" s="0" t="n">
        <v>38</v>
      </c>
      <c r="B841" s="0" t="s">
        <v>80</v>
      </c>
      <c r="C841" s="0" t="s">
        <v>270</v>
      </c>
      <c r="D841" s="0" t="s">
        <v>3469</v>
      </c>
      <c r="E841" s="0" t="n">
        <v>2024</v>
      </c>
      <c r="H841" s="0" t="n">
        <v>1</v>
      </c>
      <c r="I841" s="0" t="n">
        <v>64</v>
      </c>
      <c r="J841" s="0" t="s">
        <v>272</v>
      </c>
      <c r="K841" s="0" t="s">
        <v>3411</v>
      </c>
      <c r="L841" s="0" t="s">
        <v>297</v>
      </c>
      <c r="M841" s="0" t="s">
        <v>3470</v>
      </c>
      <c r="N841" s="0" t="s">
        <v>3470</v>
      </c>
      <c r="O841" s="0" t="s">
        <v>3471</v>
      </c>
      <c r="P841" s="0" t="s">
        <v>3472</v>
      </c>
      <c r="R841" s="0" t="s">
        <v>288</v>
      </c>
      <c r="S841" s="0" t="s">
        <v>294</v>
      </c>
      <c r="T841" s="0" t="s">
        <v>280</v>
      </c>
      <c r="U841" s="0" t="s">
        <v>281</v>
      </c>
    </row>
    <row r="842" customFormat="false" ht="15" hidden="false" customHeight="false" outlineLevel="0" collapsed="false">
      <c r="A842" s="0" t="n">
        <v>38</v>
      </c>
      <c r="B842" s="0" t="s">
        <v>80</v>
      </c>
      <c r="C842" s="0" t="s">
        <v>270</v>
      </c>
      <c r="D842" s="0" t="s">
        <v>3473</v>
      </c>
      <c r="E842" s="0" t="n">
        <v>2024</v>
      </c>
      <c r="H842" s="0" t="n">
        <v>8</v>
      </c>
      <c r="I842" s="0" t="n">
        <v>188</v>
      </c>
      <c r="J842" s="0" t="s">
        <v>272</v>
      </c>
      <c r="K842" s="0" t="s">
        <v>3411</v>
      </c>
      <c r="L842" s="0" t="s">
        <v>297</v>
      </c>
      <c r="M842" s="0" t="s">
        <v>3474</v>
      </c>
      <c r="N842" s="0" t="s">
        <v>3474</v>
      </c>
      <c r="O842" s="0" t="s">
        <v>3475</v>
      </c>
      <c r="P842" s="0" t="s">
        <v>3476</v>
      </c>
      <c r="R842" s="0" t="s">
        <v>288</v>
      </c>
      <c r="S842" s="0" t="s">
        <v>294</v>
      </c>
      <c r="T842" s="0" t="s">
        <v>280</v>
      </c>
      <c r="U842" s="0" t="s">
        <v>281</v>
      </c>
    </row>
    <row r="843" customFormat="false" ht="15" hidden="false" customHeight="false" outlineLevel="0" collapsed="false">
      <c r="A843" s="0" t="n">
        <v>38</v>
      </c>
      <c r="B843" s="0" t="s">
        <v>80</v>
      </c>
      <c r="C843" s="0" t="s">
        <v>270</v>
      </c>
      <c r="D843" s="0" t="s">
        <v>3477</v>
      </c>
      <c r="E843" s="0" t="n">
        <v>2024</v>
      </c>
      <c r="H843" s="0" t="n">
        <v>15</v>
      </c>
      <c r="I843" s="0" t="n">
        <v>258</v>
      </c>
      <c r="J843" s="0" t="s">
        <v>272</v>
      </c>
      <c r="K843" s="0" t="s">
        <v>3411</v>
      </c>
      <c r="L843" s="0" t="s">
        <v>297</v>
      </c>
      <c r="M843" s="0" t="s">
        <v>3478</v>
      </c>
      <c r="N843" s="0" t="s">
        <v>3478</v>
      </c>
      <c r="O843" s="0" t="s">
        <v>3479</v>
      </c>
      <c r="P843" s="0" t="s">
        <v>3480</v>
      </c>
      <c r="R843" s="0" t="s">
        <v>288</v>
      </c>
      <c r="S843" s="0" t="s">
        <v>272</v>
      </c>
      <c r="T843" s="0" t="s">
        <v>280</v>
      </c>
      <c r="U843" s="0" t="s">
        <v>281</v>
      </c>
    </row>
    <row r="844" customFormat="false" ht="15" hidden="false" customHeight="false" outlineLevel="0" collapsed="false">
      <c r="A844" s="0" t="n">
        <v>38</v>
      </c>
      <c r="B844" s="0" t="s">
        <v>80</v>
      </c>
      <c r="C844" s="0" t="s">
        <v>270</v>
      </c>
      <c r="D844" s="0" t="s">
        <v>3481</v>
      </c>
      <c r="E844" s="0" t="n">
        <v>2024</v>
      </c>
      <c r="H844" s="0" t="n">
        <v>9</v>
      </c>
      <c r="I844" s="0" t="n">
        <v>349</v>
      </c>
      <c r="J844" s="0" t="s">
        <v>272</v>
      </c>
      <c r="K844" s="0" t="s">
        <v>3411</v>
      </c>
      <c r="L844" s="0" t="s">
        <v>297</v>
      </c>
      <c r="M844" s="0" t="s">
        <v>3482</v>
      </c>
      <c r="N844" s="0" t="s">
        <v>3482</v>
      </c>
      <c r="O844" s="0" t="s">
        <v>3483</v>
      </c>
      <c r="P844" s="0" t="s">
        <v>3484</v>
      </c>
      <c r="R844" s="0" t="s">
        <v>288</v>
      </c>
      <c r="S844" s="0" t="s">
        <v>294</v>
      </c>
      <c r="T844" s="0" t="s">
        <v>280</v>
      </c>
      <c r="U844" s="0" t="s">
        <v>281</v>
      </c>
    </row>
    <row r="845" customFormat="false" ht="15" hidden="false" customHeight="false" outlineLevel="0" collapsed="false">
      <c r="A845" s="0" t="n">
        <v>38</v>
      </c>
      <c r="B845" s="0" t="s">
        <v>80</v>
      </c>
      <c r="C845" s="0" t="s">
        <v>270</v>
      </c>
      <c r="D845" s="0" t="s">
        <v>3485</v>
      </c>
      <c r="E845" s="0" t="n">
        <v>2024</v>
      </c>
      <c r="H845" s="0" t="n">
        <v>2</v>
      </c>
      <c r="I845" s="0" t="n">
        <v>263</v>
      </c>
      <c r="J845" s="0" t="s">
        <v>272</v>
      </c>
      <c r="K845" s="0" t="s">
        <v>3411</v>
      </c>
      <c r="L845" s="0" t="s">
        <v>297</v>
      </c>
      <c r="M845" s="0" t="s">
        <v>3486</v>
      </c>
      <c r="N845" s="0" t="s">
        <v>3486</v>
      </c>
      <c r="O845" s="0" t="s">
        <v>3487</v>
      </c>
      <c r="P845" s="0" t="s">
        <v>3488</v>
      </c>
      <c r="R845" s="0" t="s">
        <v>288</v>
      </c>
      <c r="S845" s="0" t="s">
        <v>294</v>
      </c>
      <c r="T845" s="0" t="s">
        <v>280</v>
      </c>
      <c r="U845" s="0" t="s">
        <v>281</v>
      </c>
    </row>
    <row r="846" customFormat="false" ht="15" hidden="false" customHeight="false" outlineLevel="0" collapsed="false">
      <c r="A846" s="0" t="n">
        <v>38</v>
      </c>
      <c r="B846" s="0" t="s">
        <v>80</v>
      </c>
      <c r="C846" s="0" t="s">
        <v>270</v>
      </c>
      <c r="D846" s="0" t="s">
        <v>3489</v>
      </c>
      <c r="E846" s="0" t="n">
        <v>2024</v>
      </c>
      <c r="H846" s="0" t="n">
        <v>2</v>
      </c>
      <c r="I846" s="0" t="n">
        <v>62</v>
      </c>
      <c r="J846" s="0" t="s">
        <v>272</v>
      </c>
      <c r="K846" s="0" t="s">
        <v>3411</v>
      </c>
      <c r="L846" s="0" t="s">
        <v>297</v>
      </c>
      <c r="M846" s="0" t="s">
        <v>3490</v>
      </c>
      <c r="N846" s="0" t="s">
        <v>3490</v>
      </c>
      <c r="O846" s="0" t="s">
        <v>3491</v>
      </c>
      <c r="P846" s="0" t="s">
        <v>3492</v>
      </c>
      <c r="R846" s="0" t="s">
        <v>288</v>
      </c>
      <c r="S846" s="0" t="s">
        <v>294</v>
      </c>
      <c r="T846" s="0" t="s">
        <v>280</v>
      </c>
      <c r="U846" s="0" t="s">
        <v>281</v>
      </c>
    </row>
    <row r="847" customFormat="false" ht="15" hidden="false" customHeight="false" outlineLevel="0" collapsed="false">
      <c r="A847" s="0" t="n">
        <v>38</v>
      </c>
      <c r="B847" s="0" t="s">
        <v>80</v>
      </c>
      <c r="C847" s="0" t="s">
        <v>270</v>
      </c>
      <c r="D847" s="0" t="s">
        <v>3493</v>
      </c>
      <c r="E847" s="0" t="n">
        <v>2023</v>
      </c>
      <c r="H847" s="0" t="n">
        <v>13</v>
      </c>
      <c r="I847" s="0" t="n">
        <v>675</v>
      </c>
      <c r="J847" s="0" t="s">
        <v>272</v>
      </c>
      <c r="K847" s="0" t="s">
        <v>3411</v>
      </c>
      <c r="L847" s="0" t="s">
        <v>297</v>
      </c>
      <c r="M847" s="0" t="s">
        <v>3494</v>
      </c>
      <c r="N847" s="0" t="s">
        <v>3494</v>
      </c>
      <c r="O847" s="0" t="s">
        <v>3495</v>
      </c>
      <c r="P847" s="0" t="s">
        <v>3496</v>
      </c>
      <c r="R847" s="0" t="s">
        <v>288</v>
      </c>
      <c r="S847" s="0" t="s">
        <v>294</v>
      </c>
      <c r="T847" s="0" t="s">
        <v>280</v>
      </c>
      <c r="U847" s="0" t="s">
        <v>281</v>
      </c>
    </row>
    <row r="848" customFormat="false" ht="15" hidden="false" customHeight="false" outlineLevel="0" collapsed="false">
      <c r="A848" s="0" t="n">
        <v>38</v>
      </c>
      <c r="B848" s="0" t="s">
        <v>80</v>
      </c>
      <c r="C848" s="0" t="s">
        <v>270</v>
      </c>
      <c r="D848" s="0" t="s">
        <v>3497</v>
      </c>
      <c r="E848" s="0" t="n">
        <v>2022</v>
      </c>
      <c r="H848" s="0" t="n">
        <v>14</v>
      </c>
      <c r="I848" s="0" t="n">
        <v>396</v>
      </c>
      <c r="J848" s="0" t="s">
        <v>272</v>
      </c>
      <c r="K848" s="0" t="s">
        <v>3411</v>
      </c>
      <c r="L848" s="0" t="s">
        <v>297</v>
      </c>
      <c r="M848" s="0" t="s">
        <v>3498</v>
      </c>
      <c r="N848" s="0" t="s">
        <v>3498</v>
      </c>
      <c r="O848" s="0" t="s">
        <v>3499</v>
      </c>
      <c r="P848" s="0" t="s">
        <v>3500</v>
      </c>
      <c r="R848" s="0" t="s">
        <v>288</v>
      </c>
      <c r="S848" s="0" t="s">
        <v>294</v>
      </c>
      <c r="T848" s="0" t="s">
        <v>280</v>
      </c>
      <c r="U848" s="0" t="s">
        <v>281</v>
      </c>
    </row>
    <row r="849" customFormat="false" ht="15" hidden="false" customHeight="false" outlineLevel="0" collapsed="false">
      <c r="A849" s="0" t="n">
        <v>38</v>
      </c>
      <c r="B849" s="0" t="s">
        <v>80</v>
      </c>
      <c r="C849" s="0" t="s">
        <v>328</v>
      </c>
      <c r="D849" s="0" t="s">
        <v>3501</v>
      </c>
      <c r="E849" s="0" t="n">
        <v>2026</v>
      </c>
      <c r="H849" s="0" t="n">
        <v>1</v>
      </c>
      <c r="I849" s="0" t="n">
        <v>63</v>
      </c>
      <c r="J849" s="0" t="s">
        <v>272</v>
      </c>
      <c r="K849" s="0" t="s">
        <v>3411</v>
      </c>
      <c r="L849" s="0" t="s">
        <v>297</v>
      </c>
      <c r="M849" s="0" t="s">
        <v>3502</v>
      </c>
      <c r="N849" s="0" t="s">
        <v>3502</v>
      </c>
      <c r="O849" s="0" t="s">
        <v>3503</v>
      </c>
      <c r="P849" s="0" t="s">
        <v>3504</v>
      </c>
      <c r="R849" s="0" t="s">
        <v>279</v>
      </c>
      <c r="S849" s="0" t="s">
        <v>294</v>
      </c>
      <c r="T849" s="0" t="s">
        <v>280</v>
      </c>
      <c r="U849" s="0" t="s">
        <v>281</v>
      </c>
    </row>
    <row r="850" customFormat="false" ht="15" hidden="false" customHeight="false" outlineLevel="0" collapsed="false">
      <c r="A850" s="0" t="n">
        <v>38</v>
      </c>
      <c r="B850" s="0" t="s">
        <v>80</v>
      </c>
      <c r="C850" s="0" t="s">
        <v>328</v>
      </c>
      <c r="D850" s="0" t="s">
        <v>3505</v>
      </c>
      <c r="E850" s="0" t="n">
        <v>2026</v>
      </c>
      <c r="H850" s="0" t="n">
        <v>17</v>
      </c>
      <c r="I850" s="0" t="n">
        <v>26859</v>
      </c>
      <c r="J850" s="0" t="s">
        <v>272</v>
      </c>
      <c r="K850" s="0" t="s">
        <v>3411</v>
      </c>
      <c r="L850" s="0" t="s">
        <v>297</v>
      </c>
      <c r="M850" s="0" t="s">
        <v>3506</v>
      </c>
      <c r="N850" s="0" t="s">
        <v>3506</v>
      </c>
      <c r="O850" s="0" t="s">
        <v>3507</v>
      </c>
      <c r="P850" s="0" t="s">
        <v>3508</v>
      </c>
      <c r="R850" s="0" t="s">
        <v>279</v>
      </c>
      <c r="S850" s="0" t="s">
        <v>272</v>
      </c>
      <c r="T850" s="0" t="s">
        <v>280</v>
      </c>
      <c r="U850" s="0" t="s">
        <v>281</v>
      </c>
    </row>
    <row r="851" customFormat="false" ht="15" hidden="false" customHeight="false" outlineLevel="0" collapsed="false">
      <c r="A851" s="0" t="n">
        <v>38</v>
      </c>
      <c r="B851" s="0" t="s">
        <v>80</v>
      </c>
      <c r="C851" s="0" t="s">
        <v>328</v>
      </c>
      <c r="D851" s="0" t="s">
        <v>3509</v>
      </c>
      <c r="E851" s="0" t="n">
        <v>2026</v>
      </c>
      <c r="H851" s="0" t="n">
        <v>2</v>
      </c>
      <c r="I851" s="0" t="n">
        <v>46</v>
      </c>
      <c r="J851" s="0" t="s">
        <v>272</v>
      </c>
      <c r="K851" s="0" t="s">
        <v>3411</v>
      </c>
      <c r="L851" s="0" t="s">
        <v>297</v>
      </c>
      <c r="M851" s="0" t="s">
        <v>3510</v>
      </c>
      <c r="N851" s="0" t="s">
        <v>3510</v>
      </c>
      <c r="O851" s="0" t="s">
        <v>3511</v>
      </c>
      <c r="P851" s="0" t="s">
        <v>3512</v>
      </c>
      <c r="R851" s="0" t="s">
        <v>279</v>
      </c>
      <c r="S851" s="0" t="s">
        <v>294</v>
      </c>
      <c r="T851" s="0" t="s">
        <v>280</v>
      </c>
      <c r="U851" s="0" t="s">
        <v>281</v>
      </c>
    </row>
    <row r="852" customFormat="false" ht="15" hidden="false" customHeight="false" outlineLevel="0" collapsed="false">
      <c r="A852" s="0" t="n">
        <v>38</v>
      </c>
      <c r="B852" s="0" t="s">
        <v>80</v>
      </c>
      <c r="C852" s="0" t="s">
        <v>328</v>
      </c>
      <c r="D852" s="0" t="s">
        <v>3513</v>
      </c>
      <c r="E852" s="0" t="n">
        <v>2026</v>
      </c>
      <c r="H852" s="0" t="n">
        <v>11</v>
      </c>
      <c r="I852" s="0" t="n">
        <v>46704</v>
      </c>
      <c r="J852" s="0" t="s">
        <v>272</v>
      </c>
      <c r="K852" s="0" t="s">
        <v>3411</v>
      </c>
      <c r="L852" s="0" t="s">
        <v>297</v>
      </c>
      <c r="M852" s="0" t="s">
        <v>3514</v>
      </c>
      <c r="N852" s="0" t="s">
        <v>3514</v>
      </c>
      <c r="O852" s="0" t="s">
        <v>3515</v>
      </c>
      <c r="P852" s="0" t="s">
        <v>3516</v>
      </c>
      <c r="R852" s="0" t="s">
        <v>279</v>
      </c>
      <c r="S852" s="0" t="s">
        <v>294</v>
      </c>
      <c r="T852" s="0" t="s">
        <v>280</v>
      </c>
      <c r="U852" s="0" t="s">
        <v>281</v>
      </c>
    </row>
    <row r="853" customFormat="false" ht="15" hidden="false" customHeight="false" outlineLevel="0" collapsed="false">
      <c r="A853" s="0" t="n">
        <v>38</v>
      </c>
      <c r="B853" s="0" t="s">
        <v>80</v>
      </c>
      <c r="C853" s="0" t="s">
        <v>328</v>
      </c>
      <c r="D853" s="0" t="s">
        <v>3517</v>
      </c>
      <c r="E853" s="0" t="n">
        <v>2025</v>
      </c>
      <c r="F853" s="0" t="s">
        <v>1881</v>
      </c>
      <c r="G853" s="0" t="s">
        <v>1882</v>
      </c>
      <c r="H853" s="0" t="n">
        <v>1</v>
      </c>
      <c r="I853" s="0" t="n">
        <v>65</v>
      </c>
      <c r="J853" s="0" t="s">
        <v>272</v>
      </c>
      <c r="K853" s="0" t="s">
        <v>3411</v>
      </c>
      <c r="L853" s="0" t="s">
        <v>297</v>
      </c>
      <c r="M853" s="0" t="s">
        <v>3518</v>
      </c>
      <c r="N853" s="0" t="s">
        <v>3518</v>
      </c>
      <c r="O853" s="0" t="s">
        <v>3519</v>
      </c>
      <c r="P853" s="0" t="s">
        <v>3520</v>
      </c>
      <c r="R853" s="0" t="s">
        <v>279</v>
      </c>
      <c r="S853" s="0" t="s">
        <v>294</v>
      </c>
      <c r="T853" s="0" t="s">
        <v>280</v>
      </c>
      <c r="U853" s="0" t="s">
        <v>281</v>
      </c>
    </row>
    <row r="854" customFormat="false" ht="15" hidden="false" customHeight="false" outlineLevel="0" collapsed="false">
      <c r="A854" s="0" t="n">
        <v>38</v>
      </c>
      <c r="B854" s="0" t="s">
        <v>80</v>
      </c>
      <c r="C854" s="0" t="s">
        <v>328</v>
      </c>
      <c r="D854" s="0" t="s">
        <v>3521</v>
      </c>
      <c r="E854" s="0" t="n">
        <v>2025</v>
      </c>
      <c r="F854" s="0" t="s">
        <v>1881</v>
      </c>
      <c r="G854" s="0" t="s">
        <v>1882</v>
      </c>
      <c r="H854" s="0" t="n">
        <v>11</v>
      </c>
      <c r="I854" s="0" t="n">
        <v>17934</v>
      </c>
      <c r="J854" s="0" t="s">
        <v>272</v>
      </c>
      <c r="K854" s="0" t="s">
        <v>3411</v>
      </c>
      <c r="L854" s="0" t="s">
        <v>297</v>
      </c>
      <c r="M854" s="0" t="s">
        <v>3522</v>
      </c>
      <c r="N854" s="0" t="s">
        <v>3522</v>
      </c>
      <c r="O854" s="0" t="s">
        <v>3523</v>
      </c>
      <c r="P854" s="0" t="s">
        <v>3524</v>
      </c>
      <c r="R854" s="0" t="s">
        <v>279</v>
      </c>
      <c r="S854" s="0" t="s">
        <v>294</v>
      </c>
      <c r="T854" s="0" t="s">
        <v>280</v>
      </c>
      <c r="U854" s="0" t="s">
        <v>281</v>
      </c>
    </row>
    <row r="855" customFormat="false" ht="15" hidden="false" customHeight="false" outlineLevel="0" collapsed="false">
      <c r="A855" s="0" t="n">
        <v>38</v>
      </c>
      <c r="B855" s="0" t="s">
        <v>80</v>
      </c>
      <c r="C855" s="0" t="s">
        <v>328</v>
      </c>
      <c r="D855" s="0" t="s">
        <v>3525</v>
      </c>
      <c r="E855" s="0" t="n">
        <v>2025</v>
      </c>
      <c r="F855" s="0" t="s">
        <v>1881</v>
      </c>
      <c r="G855" s="0" t="s">
        <v>1882</v>
      </c>
      <c r="H855" s="0" t="n">
        <v>17</v>
      </c>
      <c r="I855" s="0" t="n">
        <v>9596</v>
      </c>
      <c r="J855" s="0" t="s">
        <v>272</v>
      </c>
      <c r="K855" s="0" t="s">
        <v>3411</v>
      </c>
      <c r="L855" s="0" t="s">
        <v>297</v>
      </c>
      <c r="M855" s="0" t="s">
        <v>3526</v>
      </c>
      <c r="N855" s="0" t="s">
        <v>3526</v>
      </c>
      <c r="O855" s="0" t="s">
        <v>3527</v>
      </c>
      <c r="P855" s="0" t="s">
        <v>3528</v>
      </c>
      <c r="R855" s="0" t="s">
        <v>279</v>
      </c>
      <c r="S855" s="0" t="s">
        <v>294</v>
      </c>
      <c r="T855" s="0" t="s">
        <v>280</v>
      </c>
      <c r="U855" s="0" t="s">
        <v>281</v>
      </c>
    </row>
    <row r="856" customFormat="false" ht="15" hidden="false" customHeight="false" outlineLevel="0" collapsed="false">
      <c r="A856" s="0" t="n">
        <v>38</v>
      </c>
      <c r="B856" s="0" t="s">
        <v>80</v>
      </c>
      <c r="C856" s="0" t="s">
        <v>328</v>
      </c>
      <c r="D856" s="0" t="s">
        <v>3529</v>
      </c>
      <c r="E856" s="0" t="n">
        <v>2024</v>
      </c>
      <c r="H856" s="0" t="n">
        <v>17</v>
      </c>
      <c r="I856" s="0" t="n">
        <v>1332</v>
      </c>
      <c r="J856" s="0" t="s">
        <v>272</v>
      </c>
      <c r="K856" s="0" t="s">
        <v>3411</v>
      </c>
      <c r="L856" s="0" t="s">
        <v>297</v>
      </c>
      <c r="M856" s="0" t="s">
        <v>3530</v>
      </c>
      <c r="N856" s="0" t="s">
        <v>3530</v>
      </c>
      <c r="O856" s="0" t="s">
        <v>3531</v>
      </c>
      <c r="P856" s="0" t="s">
        <v>3532</v>
      </c>
      <c r="R856" s="0" t="s">
        <v>288</v>
      </c>
      <c r="S856" s="0" t="s">
        <v>294</v>
      </c>
      <c r="T856" s="0" t="s">
        <v>280</v>
      </c>
      <c r="U856" s="0" t="s">
        <v>281</v>
      </c>
    </row>
    <row r="857" customFormat="false" ht="15" hidden="false" customHeight="false" outlineLevel="0" collapsed="false">
      <c r="A857" s="0" t="n">
        <v>38</v>
      </c>
      <c r="B857" s="0" t="s">
        <v>80</v>
      </c>
      <c r="C857" s="0" t="s">
        <v>328</v>
      </c>
      <c r="D857" s="0" t="s">
        <v>3533</v>
      </c>
      <c r="E857" s="0" t="n">
        <v>2024</v>
      </c>
      <c r="H857" s="0" t="n">
        <v>11</v>
      </c>
      <c r="I857" s="0" t="n">
        <v>1288</v>
      </c>
      <c r="J857" s="0" t="s">
        <v>272</v>
      </c>
      <c r="K857" s="0" t="s">
        <v>3411</v>
      </c>
      <c r="L857" s="0" t="s">
        <v>297</v>
      </c>
      <c r="M857" s="0" t="s">
        <v>3534</v>
      </c>
      <c r="N857" s="0" t="s">
        <v>3534</v>
      </c>
      <c r="O857" s="0" t="s">
        <v>3535</v>
      </c>
      <c r="P857" s="0" t="s">
        <v>3536</v>
      </c>
      <c r="R857" s="0" t="s">
        <v>288</v>
      </c>
      <c r="S857" s="0" t="s">
        <v>294</v>
      </c>
      <c r="T857" s="0" t="s">
        <v>280</v>
      </c>
      <c r="U857" s="0" t="s">
        <v>281</v>
      </c>
    </row>
    <row r="858" customFormat="false" ht="15" hidden="false" customHeight="false" outlineLevel="0" collapsed="false">
      <c r="A858" s="0" t="n">
        <v>38</v>
      </c>
      <c r="B858" s="0" t="s">
        <v>80</v>
      </c>
      <c r="C858" s="0" t="s">
        <v>328</v>
      </c>
      <c r="D858" s="0" t="s">
        <v>3537</v>
      </c>
      <c r="E858" s="0" t="n">
        <v>2020</v>
      </c>
      <c r="H858" s="0" t="n">
        <v>7</v>
      </c>
      <c r="I858" s="0" t="n">
        <v>97</v>
      </c>
      <c r="J858" s="0" t="s">
        <v>272</v>
      </c>
      <c r="K858" s="0" t="s">
        <v>1883</v>
      </c>
      <c r="L858" s="0" t="s">
        <v>595</v>
      </c>
      <c r="M858" s="0" t="s">
        <v>3538</v>
      </c>
      <c r="N858" s="0" t="s">
        <v>3538</v>
      </c>
      <c r="O858" s="0" t="s">
        <v>3539</v>
      </c>
      <c r="P858" s="0" t="s">
        <v>3540</v>
      </c>
      <c r="R858" s="0" t="s">
        <v>288</v>
      </c>
      <c r="S858" s="0" t="s">
        <v>294</v>
      </c>
      <c r="T858" s="0" t="s">
        <v>318</v>
      </c>
      <c r="U858" s="0" t="s">
        <v>281</v>
      </c>
      <c r="V858" s="0" t="s">
        <v>3419</v>
      </c>
    </row>
    <row r="859" customFormat="false" ht="15" hidden="false" customHeight="false" outlineLevel="0" collapsed="false">
      <c r="A859" s="0" t="n">
        <v>38</v>
      </c>
      <c r="B859" s="0" t="s">
        <v>80</v>
      </c>
      <c r="C859" s="0" t="s">
        <v>339</v>
      </c>
      <c r="D859" s="0" t="s">
        <v>3541</v>
      </c>
      <c r="E859" s="0" t="n">
        <v>2026</v>
      </c>
      <c r="H859" s="0" t="n">
        <v>1</v>
      </c>
      <c r="I859" s="0" t="n">
        <v>117</v>
      </c>
      <c r="J859" s="0" t="s">
        <v>272</v>
      </c>
      <c r="K859" s="0" t="s">
        <v>3411</v>
      </c>
      <c r="L859" s="0" t="s">
        <v>297</v>
      </c>
      <c r="M859" s="0" t="s">
        <v>3542</v>
      </c>
      <c r="N859" s="0" t="s">
        <v>3542</v>
      </c>
      <c r="O859" s="0" t="s">
        <v>3543</v>
      </c>
      <c r="P859" s="0" t="s">
        <v>3544</v>
      </c>
      <c r="R859" s="0" t="s">
        <v>279</v>
      </c>
      <c r="S859" s="0" t="s">
        <v>294</v>
      </c>
      <c r="T859" s="0" t="s">
        <v>280</v>
      </c>
      <c r="U859" s="0" t="s">
        <v>281</v>
      </c>
    </row>
    <row r="860" customFormat="false" ht="15" hidden="false" customHeight="false" outlineLevel="0" collapsed="false">
      <c r="A860" s="0" t="n">
        <v>38</v>
      </c>
      <c r="B860" s="0" t="s">
        <v>80</v>
      </c>
      <c r="C860" s="0" t="s">
        <v>339</v>
      </c>
      <c r="D860" s="0" t="s">
        <v>3545</v>
      </c>
      <c r="E860" s="0" t="n">
        <v>2026</v>
      </c>
      <c r="H860" s="0" t="n">
        <v>1</v>
      </c>
      <c r="I860" s="0" t="n">
        <v>258</v>
      </c>
      <c r="J860" s="0" t="s">
        <v>294</v>
      </c>
      <c r="K860" s="0" t="s">
        <v>3411</v>
      </c>
      <c r="L860" s="0" t="s">
        <v>297</v>
      </c>
      <c r="M860" s="0" t="s">
        <v>3546</v>
      </c>
      <c r="N860" s="0" t="s">
        <v>3546</v>
      </c>
      <c r="O860" s="0" t="s">
        <v>3547</v>
      </c>
      <c r="P860" s="0" t="s">
        <v>3548</v>
      </c>
      <c r="R860" s="0" t="s">
        <v>279</v>
      </c>
      <c r="S860" s="0" t="s">
        <v>294</v>
      </c>
      <c r="T860" s="0" t="s">
        <v>280</v>
      </c>
      <c r="U860" s="0" t="s">
        <v>281</v>
      </c>
    </row>
    <row r="861" customFormat="false" ht="15" hidden="false" customHeight="false" outlineLevel="0" collapsed="false">
      <c r="A861" s="0" t="n">
        <v>38</v>
      </c>
      <c r="B861" s="0" t="s">
        <v>80</v>
      </c>
      <c r="C861" s="0" t="s">
        <v>339</v>
      </c>
      <c r="D861" s="0" t="s">
        <v>3549</v>
      </c>
      <c r="E861" s="0" t="n">
        <v>2026</v>
      </c>
      <c r="H861" s="0" t="n">
        <v>22</v>
      </c>
      <c r="I861" s="0" t="n">
        <v>2087</v>
      </c>
      <c r="J861" s="0" t="s">
        <v>272</v>
      </c>
      <c r="K861" s="0" t="s">
        <v>3411</v>
      </c>
      <c r="L861" s="0" t="s">
        <v>297</v>
      </c>
      <c r="M861" s="0" t="s">
        <v>3550</v>
      </c>
      <c r="N861" s="0" t="s">
        <v>3550</v>
      </c>
      <c r="O861" s="0" t="s">
        <v>3551</v>
      </c>
      <c r="P861" s="0" t="s">
        <v>3552</v>
      </c>
      <c r="R861" s="0" t="s">
        <v>279</v>
      </c>
      <c r="S861" s="0" t="s">
        <v>272</v>
      </c>
      <c r="T861" s="0" t="s">
        <v>280</v>
      </c>
      <c r="U861" s="0" t="s">
        <v>281</v>
      </c>
    </row>
    <row r="862" customFormat="false" ht="15" hidden="false" customHeight="false" outlineLevel="0" collapsed="false">
      <c r="A862" s="0" t="n">
        <v>38</v>
      </c>
      <c r="B862" s="0" t="s">
        <v>80</v>
      </c>
      <c r="C862" s="0" t="s">
        <v>339</v>
      </c>
      <c r="D862" s="0" t="s">
        <v>3553</v>
      </c>
      <c r="E862" s="0" t="n">
        <v>2026</v>
      </c>
      <c r="H862" s="0" t="n">
        <v>1</v>
      </c>
      <c r="I862" s="0" t="n">
        <v>45</v>
      </c>
      <c r="J862" s="0" t="s">
        <v>272</v>
      </c>
      <c r="K862" s="0" t="s">
        <v>3411</v>
      </c>
      <c r="L862" s="0" t="s">
        <v>297</v>
      </c>
      <c r="M862" s="0" t="s">
        <v>3554</v>
      </c>
      <c r="N862" s="0" t="s">
        <v>3554</v>
      </c>
      <c r="O862" s="0" t="s">
        <v>3555</v>
      </c>
      <c r="P862" s="0" t="s">
        <v>3556</v>
      </c>
      <c r="R862" s="0" t="s">
        <v>279</v>
      </c>
      <c r="S862" s="0" t="s">
        <v>294</v>
      </c>
      <c r="T862" s="0" t="s">
        <v>280</v>
      </c>
      <c r="U862" s="0" t="s">
        <v>281</v>
      </c>
    </row>
    <row r="863" customFormat="false" ht="15" hidden="false" customHeight="false" outlineLevel="0" collapsed="false">
      <c r="A863" s="0" t="n">
        <v>38</v>
      </c>
      <c r="B863" s="0" t="s">
        <v>80</v>
      </c>
      <c r="C863" s="0" t="s">
        <v>339</v>
      </c>
      <c r="D863" s="0" t="s">
        <v>3557</v>
      </c>
      <c r="E863" s="0" t="n">
        <v>2025</v>
      </c>
      <c r="F863" s="0" t="s">
        <v>1881</v>
      </c>
      <c r="G863" s="0" t="s">
        <v>1882</v>
      </c>
      <c r="H863" s="0" t="n">
        <v>1</v>
      </c>
      <c r="I863" s="0" t="n">
        <v>125</v>
      </c>
      <c r="J863" s="0" t="s">
        <v>272</v>
      </c>
      <c r="K863" s="0" t="s">
        <v>3411</v>
      </c>
      <c r="L863" s="0" t="s">
        <v>297</v>
      </c>
      <c r="M863" s="0" t="s">
        <v>3558</v>
      </c>
      <c r="N863" s="0" t="s">
        <v>3558</v>
      </c>
      <c r="O863" s="0" t="s">
        <v>3559</v>
      </c>
      <c r="P863" s="0" t="s">
        <v>3560</v>
      </c>
      <c r="R863" s="0" t="s">
        <v>279</v>
      </c>
      <c r="S863" s="0" t="s">
        <v>294</v>
      </c>
      <c r="T863" s="0" t="s">
        <v>280</v>
      </c>
      <c r="U863" s="0" t="s">
        <v>281</v>
      </c>
    </row>
    <row r="864" customFormat="false" ht="15" hidden="false" customHeight="false" outlineLevel="0" collapsed="false">
      <c r="A864" s="0" t="n">
        <v>38</v>
      </c>
      <c r="B864" s="0" t="s">
        <v>80</v>
      </c>
      <c r="C864" s="0" t="s">
        <v>339</v>
      </c>
      <c r="D864" s="0" t="s">
        <v>3561</v>
      </c>
      <c r="E864" s="0" t="n">
        <v>2025</v>
      </c>
      <c r="F864" s="0" t="s">
        <v>1881</v>
      </c>
      <c r="G864" s="0" t="s">
        <v>1882</v>
      </c>
      <c r="H864" s="0" t="n">
        <v>22</v>
      </c>
      <c r="I864" s="0" t="n">
        <v>30893</v>
      </c>
      <c r="J864" s="0" t="s">
        <v>272</v>
      </c>
      <c r="K864" s="0" t="s">
        <v>3411</v>
      </c>
      <c r="L864" s="0" t="s">
        <v>297</v>
      </c>
      <c r="M864" s="0" t="s">
        <v>3562</v>
      </c>
      <c r="N864" s="0" t="s">
        <v>3562</v>
      </c>
      <c r="O864" s="0" t="s">
        <v>3563</v>
      </c>
      <c r="P864" s="0" t="s">
        <v>3564</v>
      </c>
      <c r="R864" s="0" t="s">
        <v>279</v>
      </c>
      <c r="S864" s="0" t="s">
        <v>294</v>
      </c>
      <c r="T864" s="0" t="s">
        <v>280</v>
      </c>
      <c r="U864" s="0" t="s">
        <v>281</v>
      </c>
    </row>
    <row r="865" customFormat="false" ht="15" hidden="false" customHeight="false" outlineLevel="0" collapsed="false">
      <c r="A865" s="0" t="n">
        <v>38</v>
      </c>
      <c r="B865" s="0" t="s">
        <v>80</v>
      </c>
      <c r="C865" s="0" t="s">
        <v>339</v>
      </c>
      <c r="D865" s="0" t="s">
        <v>3565</v>
      </c>
      <c r="E865" s="0" t="n">
        <v>2025</v>
      </c>
      <c r="H865" s="0" t="n">
        <v>1</v>
      </c>
      <c r="I865" s="0" t="n">
        <v>234</v>
      </c>
      <c r="J865" s="0" t="s">
        <v>272</v>
      </c>
      <c r="K865" s="0" t="s">
        <v>3411</v>
      </c>
      <c r="L865" s="0" t="s">
        <v>297</v>
      </c>
      <c r="M865" s="0" t="s">
        <v>3566</v>
      </c>
      <c r="N865" s="0" t="s">
        <v>3566</v>
      </c>
      <c r="O865" s="0" t="s">
        <v>3567</v>
      </c>
      <c r="P865" s="0" t="s">
        <v>3568</v>
      </c>
      <c r="R865" s="0" t="s">
        <v>279</v>
      </c>
      <c r="S865" s="0" t="s">
        <v>294</v>
      </c>
      <c r="T865" s="0" t="s">
        <v>280</v>
      </c>
      <c r="U865" s="0" t="s">
        <v>281</v>
      </c>
    </row>
    <row r="866" customFormat="false" ht="15" hidden="false" customHeight="false" outlineLevel="0" collapsed="false">
      <c r="A866" s="0" t="n">
        <v>38</v>
      </c>
      <c r="B866" s="0" t="s">
        <v>80</v>
      </c>
      <c r="C866" s="0" t="s">
        <v>339</v>
      </c>
      <c r="D866" s="0" t="s">
        <v>3569</v>
      </c>
      <c r="E866" s="0" t="n">
        <v>2025</v>
      </c>
      <c r="H866" s="0" t="n">
        <v>1</v>
      </c>
      <c r="I866" s="0" t="n">
        <v>19</v>
      </c>
      <c r="J866" s="0" t="s">
        <v>272</v>
      </c>
      <c r="K866" s="0" t="s">
        <v>3411</v>
      </c>
      <c r="L866" s="0" t="s">
        <v>297</v>
      </c>
      <c r="M866" s="0" t="s">
        <v>3570</v>
      </c>
      <c r="N866" s="0" t="s">
        <v>3570</v>
      </c>
      <c r="O866" s="0" t="s">
        <v>3571</v>
      </c>
      <c r="P866" s="0" t="s">
        <v>3572</v>
      </c>
      <c r="R866" s="0" t="s">
        <v>279</v>
      </c>
      <c r="S866" s="0" t="s">
        <v>294</v>
      </c>
      <c r="T866" s="0" t="s">
        <v>280</v>
      </c>
      <c r="U866" s="0" t="s">
        <v>281</v>
      </c>
    </row>
    <row r="867" customFormat="false" ht="15" hidden="false" customHeight="false" outlineLevel="0" collapsed="false">
      <c r="A867" s="0" t="n">
        <v>38</v>
      </c>
      <c r="B867" s="0" t="s">
        <v>80</v>
      </c>
      <c r="C867" s="0" t="s">
        <v>339</v>
      </c>
      <c r="D867" s="0" t="s">
        <v>3573</v>
      </c>
      <c r="E867" s="0" t="n">
        <v>2024</v>
      </c>
      <c r="H867" s="0" t="n">
        <v>22</v>
      </c>
      <c r="I867" s="0" t="n">
        <v>839</v>
      </c>
      <c r="J867" s="0" t="s">
        <v>272</v>
      </c>
      <c r="K867" s="0" t="s">
        <v>3411</v>
      </c>
      <c r="L867" s="0" t="s">
        <v>297</v>
      </c>
      <c r="M867" s="0" t="s">
        <v>3574</v>
      </c>
      <c r="N867" s="0" t="s">
        <v>3574</v>
      </c>
      <c r="O867" s="0" t="s">
        <v>3575</v>
      </c>
      <c r="P867" s="0" t="s">
        <v>3576</v>
      </c>
      <c r="R867" s="0" t="s">
        <v>288</v>
      </c>
      <c r="S867" s="0" t="s">
        <v>294</v>
      </c>
      <c r="T867" s="0" t="s">
        <v>280</v>
      </c>
      <c r="U867" s="0" t="s">
        <v>281</v>
      </c>
    </row>
    <row r="868" customFormat="false" ht="15" hidden="false" customHeight="false" outlineLevel="0" collapsed="false">
      <c r="A868" s="0" t="n">
        <v>38</v>
      </c>
      <c r="B868" s="0" t="s">
        <v>80</v>
      </c>
      <c r="C868" s="0" t="s">
        <v>544</v>
      </c>
      <c r="D868" s="0" t="s">
        <v>3577</v>
      </c>
      <c r="E868" s="0" t="n">
        <v>2025</v>
      </c>
      <c r="H868" s="0" t="n">
        <v>5</v>
      </c>
      <c r="I868" s="0" t="n">
        <v>284</v>
      </c>
      <c r="J868" s="0" t="s">
        <v>272</v>
      </c>
      <c r="K868" s="0" t="s">
        <v>3411</v>
      </c>
      <c r="L868" s="0" t="s">
        <v>297</v>
      </c>
      <c r="M868" s="0" t="s">
        <v>3578</v>
      </c>
      <c r="N868" s="0" t="s">
        <v>3578</v>
      </c>
      <c r="O868" s="0" t="s">
        <v>3579</v>
      </c>
      <c r="P868" s="0" t="s">
        <v>3580</v>
      </c>
      <c r="R868" s="0" t="s">
        <v>279</v>
      </c>
      <c r="S868" s="0" t="s">
        <v>272</v>
      </c>
      <c r="T868" s="0" t="s">
        <v>280</v>
      </c>
      <c r="U868" s="0" t="s">
        <v>281</v>
      </c>
    </row>
    <row r="869" customFormat="false" ht="15" hidden="false" customHeight="false" outlineLevel="0" collapsed="false">
      <c r="A869" s="0" t="n">
        <v>38</v>
      </c>
      <c r="B869" s="0" t="s">
        <v>80</v>
      </c>
      <c r="C869" s="0" t="s">
        <v>491</v>
      </c>
      <c r="D869" s="0" t="s">
        <v>3581</v>
      </c>
      <c r="E869" s="0" t="n">
        <v>2026</v>
      </c>
      <c r="H869" s="0" t="n">
        <v>8</v>
      </c>
      <c r="I869" s="0" t="n">
        <v>1904</v>
      </c>
      <c r="J869" s="0" t="s">
        <v>272</v>
      </c>
      <c r="K869" s="0" t="s">
        <v>3411</v>
      </c>
      <c r="L869" s="0" t="s">
        <v>297</v>
      </c>
      <c r="M869" s="0" t="s">
        <v>3582</v>
      </c>
      <c r="N869" s="0" t="s">
        <v>3582</v>
      </c>
      <c r="O869" s="0" t="s">
        <v>3583</v>
      </c>
      <c r="P869" s="0" t="s">
        <v>3584</v>
      </c>
      <c r="R869" s="0" t="s">
        <v>279</v>
      </c>
      <c r="S869" s="0" t="s">
        <v>272</v>
      </c>
      <c r="T869" s="0" t="s">
        <v>280</v>
      </c>
      <c r="U869" s="0" t="s">
        <v>281</v>
      </c>
    </row>
    <row r="870" customFormat="false" ht="15" hidden="false" customHeight="false" outlineLevel="0" collapsed="false">
      <c r="A870" s="0" t="n">
        <v>38</v>
      </c>
      <c r="B870" s="0" t="s">
        <v>80</v>
      </c>
      <c r="C870" s="0" t="s">
        <v>491</v>
      </c>
      <c r="D870" s="0" t="s">
        <v>3585</v>
      </c>
      <c r="E870" s="0" t="n">
        <v>2025</v>
      </c>
      <c r="H870" s="0" t="n">
        <v>8</v>
      </c>
      <c r="I870" s="0" t="n">
        <v>1133</v>
      </c>
      <c r="J870" s="0" t="s">
        <v>272</v>
      </c>
      <c r="K870" s="0" t="s">
        <v>3411</v>
      </c>
      <c r="L870" s="0" t="s">
        <v>297</v>
      </c>
      <c r="M870" s="0" t="s">
        <v>3586</v>
      </c>
      <c r="N870" s="0" t="s">
        <v>3586</v>
      </c>
      <c r="O870" s="0" t="s">
        <v>3587</v>
      </c>
      <c r="P870" s="0" t="s">
        <v>3588</v>
      </c>
      <c r="R870" s="0" t="s">
        <v>279</v>
      </c>
      <c r="S870" s="0" t="s">
        <v>294</v>
      </c>
      <c r="T870" s="0" t="s">
        <v>280</v>
      </c>
      <c r="U870" s="0" t="s">
        <v>281</v>
      </c>
    </row>
    <row r="871" customFormat="false" ht="15" hidden="false" customHeight="false" outlineLevel="0" collapsed="false">
      <c r="A871" s="0" t="n">
        <v>38</v>
      </c>
      <c r="B871" s="0" t="s">
        <v>80</v>
      </c>
      <c r="C871" s="0" t="s">
        <v>282</v>
      </c>
      <c r="D871" s="0" t="s">
        <v>3589</v>
      </c>
      <c r="E871" s="0" t="n">
        <v>2026</v>
      </c>
      <c r="H871" s="0" t="n">
        <v>3</v>
      </c>
      <c r="I871" s="0" t="n">
        <v>14277</v>
      </c>
      <c r="J871" s="0" t="s">
        <v>272</v>
      </c>
      <c r="K871" s="0" t="s">
        <v>3411</v>
      </c>
      <c r="L871" s="0" t="s">
        <v>297</v>
      </c>
      <c r="M871" s="0" t="s">
        <v>3590</v>
      </c>
      <c r="N871" s="0" t="s">
        <v>3590</v>
      </c>
      <c r="O871" s="0" t="s">
        <v>3591</v>
      </c>
      <c r="P871" s="0" t="s">
        <v>3592</v>
      </c>
      <c r="R871" s="0" t="s">
        <v>279</v>
      </c>
      <c r="S871" s="0" t="s">
        <v>272</v>
      </c>
      <c r="T871" s="0" t="s">
        <v>280</v>
      </c>
      <c r="U871" s="0" t="s">
        <v>281</v>
      </c>
    </row>
    <row r="872" customFormat="false" ht="15" hidden="false" customHeight="false" outlineLevel="0" collapsed="false">
      <c r="A872" s="0" t="n">
        <v>38</v>
      </c>
      <c r="B872" s="0" t="s">
        <v>80</v>
      </c>
      <c r="C872" s="0" t="s">
        <v>282</v>
      </c>
      <c r="D872" s="0" t="s">
        <v>3593</v>
      </c>
      <c r="E872" s="0" t="n">
        <v>2025</v>
      </c>
      <c r="H872" s="0" t="n">
        <v>22</v>
      </c>
      <c r="I872" s="0" t="n">
        <v>6609</v>
      </c>
      <c r="J872" s="0" t="s">
        <v>272</v>
      </c>
      <c r="K872" s="0" t="s">
        <v>1943</v>
      </c>
      <c r="L872" s="0" t="s">
        <v>297</v>
      </c>
      <c r="M872" s="0" t="s">
        <v>3594</v>
      </c>
      <c r="N872" s="0" t="s">
        <v>3594</v>
      </c>
      <c r="O872" s="0" t="s">
        <v>3595</v>
      </c>
      <c r="P872" s="0" t="s">
        <v>3596</v>
      </c>
      <c r="R872" s="0" t="s">
        <v>279</v>
      </c>
      <c r="S872" s="0" t="s">
        <v>272</v>
      </c>
      <c r="T872" s="0" t="s">
        <v>318</v>
      </c>
      <c r="U872" s="0" t="s">
        <v>599</v>
      </c>
      <c r="V872" s="0" t="s">
        <v>3597</v>
      </c>
    </row>
    <row r="873" customFormat="false" ht="15" hidden="false" customHeight="false" outlineLevel="0" collapsed="false">
      <c r="A873" s="0" t="n">
        <v>28</v>
      </c>
      <c r="B873" s="0" t="s">
        <v>68</v>
      </c>
      <c r="C873" s="0" t="s">
        <v>282</v>
      </c>
      <c r="D873" s="0" t="s">
        <v>3593</v>
      </c>
      <c r="E873" s="0" t="n">
        <v>2025</v>
      </c>
      <c r="H873" s="0" t="n">
        <v>22</v>
      </c>
      <c r="I873" s="0" t="n">
        <v>6609</v>
      </c>
      <c r="J873" s="0" t="s">
        <v>272</v>
      </c>
      <c r="K873" s="0" t="s">
        <v>1943</v>
      </c>
      <c r="L873" s="0" t="s">
        <v>297</v>
      </c>
      <c r="M873" s="0" t="s">
        <v>3594</v>
      </c>
      <c r="N873" s="0" t="s">
        <v>3594</v>
      </c>
      <c r="O873" s="0" t="s">
        <v>3595</v>
      </c>
      <c r="P873" s="0" t="s">
        <v>3596</v>
      </c>
      <c r="R873" s="0" t="s">
        <v>279</v>
      </c>
      <c r="S873" s="0" t="s">
        <v>272</v>
      </c>
      <c r="T873" s="0" t="s">
        <v>318</v>
      </c>
      <c r="U873" s="0" t="s">
        <v>599</v>
      </c>
      <c r="V873" s="0" t="s">
        <v>3597</v>
      </c>
    </row>
    <row r="874" customFormat="false" ht="15" hidden="false" customHeight="false" outlineLevel="0" collapsed="false">
      <c r="A874" s="0" t="n">
        <v>78</v>
      </c>
      <c r="B874" s="0" t="s">
        <v>129</v>
      </c>
      <c r="C874" s="0" t="s">
        <v>282</v>
      </c>
      <c r="D874" s="0" t="s">
        <v>3593</v>
      </c>
      <c r="E874" s="0" t="n">
        <v>2025</v>
      </c>
      <c r="H874" s="0" t="n">
        <v>22</v>
      </c>
      <c r="I874" s="0" t="n">
        <v>6609</v>
      </c>
      <c r="J874" s="0" t="s">
        <v>272</v>
      </c>
      <c r="K874" s="0" t="s">
        <v>1943</v>
      </c>
      <c r="L874" s="0" t="s">
        <v>297</v>
      </c>
      <c r="M874" s="0" t="s">
        <v>3594</v>
      </c>
      <c r="N874" s="0" t="s">
        <v>3594</v>
      </c>
      <c r="O874" s="0" t="s">
        <v>3595</v>
      </c>
      <c r="P874" s="0" t="s">
        <v>3596</v>
      </c>
      <c r="R874" s="0" t="s">
        <v>279</v>
      </c>
      <c r="S874" s="0" t="s">
        <v>272</v>
      </c>
      <c r="T874" s="0" t="s">
        <v>318</v>
      </c>
      <c r="U874" s="0" t="s">
        <v>599</v>
      </c>
      <c r="V874" s="0" t="s">
        <v>3597</v>
      </c>
    </row>
    <row r="875" customFormat="false" ht="15" hidden="false" customHeight="false" outlineLevel="0" collapsed="false">
      <c r="A875" s="0" t="n">
        <v>174</v>
      </c>
      <c r="B875" s="0" t="s">
        <v>238</v>
      </c>
      <c r="C875" s="0" t="s">
        <v>282</v>
      </c>
      <c r="D875" s="0" t="s">
        <v>3593</v>
      </c>
      <c r="E875" s="0" t="n">
        <v>2025</v>
      </c>
      <c r="H875" s="0" t="n">
        <v>22</v>
      </c>
      <c r="I875" s="0" t="n">
        <v>6609</v>
      </c>
      <c r="J875" s="0" t="s">
        <v>272</v>
      </c>
      <c r="K875" s="0" t="s">
        <v>1943</v>
      </c>
      <c r="L875" s="0" t="s">
        <v>297</v>
      </c>
      <c r="M875" s="0" t="s">
        <v>3594</v>
      </c>
      <c r="N875" s="0" t="s">
        <v>3594</v>
      </c>
      <c r="O875" s="0" t="s">
        <v>3595</v>
      </c>
      <c r="P875" s="0" t="s">
        <v>3596</v>
      </c>
      <c r="R875" s="0" t="s">
        <v>279</v>
      </c>
      <c r="S875" s="0" t="s">
        <v>272</v>
      </c>
      <c r="T875" s="0" t="s">
        <v>318</v>
      </c>
      <c r="U875" s="0" t="s">
        <v>599</v>
      </c>
      <c r="V875" s="0" t="s">
        <v>3597</v>
      </c>
    </row>
    <row r="876" customFormat="false" ht="15" hidden="false" customHeight="false" outlineLevel="0" collapsed="false">
      <c r="A876" s="0" t="n">
        <v>30</v>
      </c>
      <c r="B876" s="0" t="s">
        <v>71</v>
      </c>
      <c r="C876" s="0" t="s">
        <v>282</v>
      </c>
      <c r="D876" s="0" t="s">
        <v>3593</v>
      </c>
      <c r="E876" s="0" t="n">
        <v>2025</v>
      </c>
      <c r="H876" s="0" t="n">
        <v>22</v>
      </c>
      <c r="I876" s="0" t="n">
        <v>6609</v>
      </c>
      <c r="J876" s="0" t="s">
        <v>272</v>
      </c>
      <c r="K876" s="0" t="s">
        <v>1943</v>
      </c>
      <c r="L876" s="0" t="s">
        <v>297</v>
      </c>
      <c r="M876" s="0" t="s">
        <v>3594</v>
      </c>
      <c r="N876" s="0" t="s">
        <v>3594</v>
      </c>
      <c r="O876" s="0" t="s">
        <v>3595</v>
      </c>
      <c r="P876" s="0" t="s">
        <v>3596</v>
      </c>
      <c r="R876" s="0" t="s">
        <v>279</v>
      </c>
      <c r="S876" s="0" t="s">
        <v>272</v>
      </c>
      <c r="T876" s="0" t="s">
        <v>318</v>
      </c>
      <c r="U876" s="0" t="s">
        <v>599</v>
      </c>
      <c r="V876" s="0" t="s">
        <v>3597</v>
      </c>
    </row>
    <row r="877" customFormat="false" ht="15" hidden="false" customHeight="false" outlineLevel="0" collapsed="false">
      <c r="A877" s="0" t="n">
        <v>38</v>
      </c>
      <c r="B877" s="0" t="s">
        <v>80</v>
      </c>
      <c r="C877" s="0" t="s">
        <v>926</v>
      </c>
      <c r="D877" s="0" t="s">
        <v>3598</v>
      </c>
      <c r="E877" s="0" t="n">
        <v>2026</v>
      </c>
      <c r="H877" s="0" t="n">
        <v>1</v>
      </c>
      <c r="I877" s="0" t="n">
        <v>113</v>
      </c>
      <c r="J877" s="0" t="s">
        <v>272</v>
      </c>
      <c r="K877" s="0" t="s">
        <v>3411</v>
      </c>
      <c r="L877" s="0" t="s">
        <v>297</v>
      </c>
      <c r="M877" s="0" t="s">
        <v>3599</v>
      </c>
      <c r="N877" s="0" t="s">
        <v>3599</v>
      </c>
      <c r="O877" s="0" t="s">
        <v>3600</v>
      </c>
      <c r="P877" s="0" t="s">
        <v>3601</v>
      </c>
      <c r="R877" s="0" t="s">
        <v>279</v>
      </c>
      <c r="S877" s="0" t="s">
        <v>294</v>
      </c>
      <c r="T877" s="0" t="s">
        <v>280</v>
      </c>
      <c r="U877" s="0" t="s">
        <v>281</v>
      </c>
    </row>
    <row r="878" customFormat="false" ht="15" hidden="false" customHeight="false" outlineLevel="0" collapsed="false">
      <c r="A878" s="0" t="n">
        <v>38</v>
      </c>
      <c r="B878" s="0" t="s">
        <v>80</v>
      </c>
      <c r="C878" s="0" t="s">
        <v>926</v>
      </c>
      <c r="D878" s="0" t="s">
        <v>3602</v>
      </c>
      <c r="E878" s="0" t="n">
        <v>2026</v>
      </c>
      <c r="H878" s="0" t="n">
        <v>1</v>
      </c>
      <c r="I878" s="0" t="n">
        <v>198</v>
      </c>
      <c r="J878" s="0" t="s">
        <v>272</v>
      </c>
      <c r="K878" s="0" t="s">
        <v>3411</v>
      </c>
      <c r="L878" s="0" t="s">
        <v>297</v>
      </c>
      <c r="M878" s="0" t="s">
        <v>3603</v>
      </c>
      <c r="N878" s="0" t="s">
        <v>3603</v>
      </c>
      <c r="O878" s="0" t="s">
        <v>3604</v>
      </c>
      <c r="P878" s="0" t="s">
        <v>3605</v>
      </c>
      <c r="R878" s="0" t="s">
        <v>279</v>
      </c>
      <c r="S878" s="0" t="s">
        <v>294</v>
      </c>
      <c r="T878" s="0" t="s">
        <v>280</v>
      </c>
      <c r="U878" s="0" t="s">
        <v>281</v>
      </c>
    </row>
    <row r="879" customFormat="false" ht="15" hidden="false" customHeight="false" outlineLevel="0" collapsed="false">
      <c r="A879" s="0" t="n">
        <v>38</v>
      </c>
      <c r="B879" s="0" t="s">
        <v>80</v>
      </c>
      <c r="C879" s="0" t="s">
        <v>926</v>
      </c>
      <c r="D879" s="0" t="s">
        <v>3606</v>
      </c>
      <c r="E879" s="0" t="n">
        <v>2026</v>
      </c>
      <c r="H879" s="0" t="n">
        <v>2</v>
      </c>
      <c r="I879" s="0" t="n">
        <v>185</v>
      </c>
      <c r="J879" s="0" t="s">
        <v>272</v>
      </c>
      <c r="K879" s="0" t="s">
        <v>3411</v>
      </c>
      <c r="L879" s="0" t="s">
        <v>297</v>
      </c>
      <c r="M879" s="0" t="s">
        <v>3607</v>
      </c>
      <c r="N879" s="0" t="s">
        <v>3607</v>
      </c>
      <c r="O879" s="0" t="s">
        <v>3608</v>
      </c>
      <c r="P879" s="0" t="s">
        <v>3609</v>
      </c>
      <c r="R879" s="0" t="s">
        <v>279</v>
      </c>
      <c r="S879" s="0" t="s">
        <v>272</v>
      </c>
      <c r="T879" s="0" t="s">
        <v>280</v>
      </c>
      <c r="U879" s="0" t="s">
        <v>281</v>
      </c>
    </row>
    <row r="880" customFormat="false" ht="15" hidden="false" customHeight="false" outlineLevel="0" collapsed="false">
      <c r="A880" s="0" t="n">
        <v>38</v>
      </c>
      <c r="B880" s="0" t="s">
        <v>80</v>
      </c>
      <c r="C880" s="0" t="s">
        <v>926</v>
      </c>
      <c r="D880" s="0" t="s">
        <v>3610</v>
      </c>
      <c r="E880" s="0" t="n">
        <v>2026</v>
      </c>
      <c r="H880" s="0" t="n">
        <v>1</v>
      </c>
      <c r="I880" s="0" t="n">
        <v>46</v>
      </c>
      <c r="J880" s="0" t="s">
        <v>272</v>
      </c>
      <c r="K880" s="0" t="s">
        <v>3411</v>
      </c>
      <c r="L880" s="0" t="s">
        <v>297</v>
      </c>
      <c r="M880" s="0" t="s">
        <v>3611</v>
      </c>
      <c r="N880" s="0" t="s">
        <v>3611</v>
      </c>
      <c r="O880" s="0" t="s">
        <v>3612</v>
      </c>
      <c r="P880" s="0" t="s">
        <v>3613</v>
      </c>
      <c r="R880" s="0" t="s">
        <v>279</v>
      </c>
      <c r="S880" s="0" t="s">
        <v>294</v>
      </c>
      <c r="T880" s="0" t="s">
        <v>280</v>
      </c>
      <c r="U880" s="0" t="s">
        <v>281</v>
      </c>
    </row>
    <row r="881" customFormat="false" ht="15" hidden="false" customHeight="false" outlineLevel="0" collapsed="false">
      <c r="A881" s="0" t="n">
        <v>38</v>
      </c>
      <c r="B881" s="0" t="s">
        <v>80</v>
      </c>
      <c r="C881" s="0" t="s">
        <v>926</v>
      </c>
      <c r="D881" s="0" t="s">
        <v>3614</v>
      </c>
      <c r="E881" s="0" t="n">
        <v>2025</v>
      </c>
      <c r="H881" s="0" t="n">
        <v>16</v>
      </c>
      <c r="I881" s="0" t="n">
        <v>7260</v>
      </c>
      <c r="J881" s="0" t="s">
        <v>272</v>
      </c>
      <c r="K881" s="0" t="s">
        <v>3411</v>
      </c>
      <c r="L881" s="0" t="s">
        <v>297</v>
      </c>
      <c r="M881" s="0" t="s">
        <v>3615</v>
      </c>
      <c r="N881" s="0" t="s">
        <v>3615</v>
      </c>
      <c r="O881" s="0" t="s">
        <v>3616</v>
      </c>
      <c r="P881" s="0" t="s">
        <v>3617</v>
      </c>
      <c r="R881" s="0" t="s">
        <v>279</v>
      </c>
      <c r="S881" s="0" t="s">
        <v>294</v>
      </c>
      <c r="T881" s="0" t="s">
        <v>280</v>
      </c>
      <c r="U881" s="0" t="s">
        <v>281</v>
      </c>
    </row>
    <row r="882" customFormat="false" ht="15" hidden="false" customHeight="false" outlineLevel="0" collapsed="false">
      <c r="A882" s="0" t="n">
        <v>38</v>
      </c>
      <c r="B882" s="0" t="s">
        <v>80</v>
      </c>
      <c r="C882" s="0" t="s">
        <v>383</v>
      </c>
      <c r="D882" s="0" t="s">
        <v>3618</v>
      </c>
      <c r="E882" s="0" t="n">
        <v>2025</v>
      </c>
      <c r="H882" s="0" t="n">
        <v>12</v>
      </c>
      <c r="I882" s="0" t="n">
        <v>1010</v>
      </c>
      <c r="J882" s="0" t="s">
        <v>272</v>
      </c>
      <c r="K882" s="0" t="s">
        <v>3411</v>
      </c>
      <c r="L882" s="0" t="s">
        <v>297</v>
      </c>
      <c r="M882" s="0" t="s">
        <v>3619</v>
      </c>
      <c r="N882" s="0" t="s">
        <v>3619</v>
      </c>
      <c r="O882" s="0" t="s">
        <v>3620</v>
      </c>
      <c r="P882" s="0" t="s">
        <v>3621</v>
      </c>
      <c r="R882" s="0" t="s">
        <v>279</v>
      </c>
      <c r="S882" s="0" t="s">
        <v>272</v>
      </c>
      <c r="T882" s="0" t="s">
        <v>280</v>
      </c>
      <c r="U882" s="0" t="s">
        <v>281</v>
      </c>
    </row>
    <row r="883" customFormat="false" ht="15" hidden="false" customHeight="false" outlineLevel="0" collapsed="false">
      <c r="A883" s="0" t="n">
        <v>39</v>
      </c>
      <c r="B883" s="0" t="s">
        <v>82</v>
      </c>
      <c r="C883" s="0" t="s">
        <v>57</v>
      </c>
      <c r="D883" s="0" t="s">
        <v>3622</v>
      </c>
      <c r="E883" s="0" t="n">
        <v>2018</v>
      </c>
      <c r="H883" s="0" t="n">
        <v>1</v>
      </c>
      <c r="I883" s="0" t="n">
        <v>1188</v>
      </c>
      <c r="J883" s="0" t="s">
        <v>272</v>
      </c>
      <c r="K883" s="0" t="s">
        <v>302</v>
      </c>
      <c r="L883" s="0" t="s">
        <v>274</v>
      </c>
      <c r="M883" s="0" t="s">
        <v>3623</v>
      </c>
      <c r="N883" s="0" t="s">
        <v>3623</v>
      </c>
      <c r="O883" s="0" t="s">
        <v>3624</v>
      </c>
      <c r="P883" s="0" t="s">
        <v>3625</v>
      </c>
      <c r="R883" s="0" t="s">
        <v>288</v>
      </c>
      <c r="S883" s="0" t="s">
        <v>272</v>
      </c>
      <c r="T883" s="0" t="s">
        <v>280</v>
      </c>
      <c r="U883" s="0" t="s">
        <v>281</v>
      </c>
    </row>
    <row r="884" customFormat="false" ht="15" hidden="false" customHeight="false" outlineLevel="0" collapsed="false">
      <c r="A884" s="0" t="n">
        <v>39</v>
      </c>
      <c r="B884" s="0" t="s">
        <v>82</v>
      </c>
      <c r="C884" s="0" t="s">
        <v>313</v>
      </c>
      <c r="D884" s="0" t="s">
        <v>3626</v>
      </c>
      <c r="E884" s="0" t="n">
        <v>2019</v>
      </c>
      <c r="H884" s="0" t="n">
        <v>1</v>
      </c>
      <c r="I884" s="0" t="n">
        <v>220</v>
      </c>
      <c r="J884" s="0" t="s">
        <v>294</v>
      </c>
      <c r="K884" s="0" t="s">
        <v>302</v>
      </c>
      <c r="L884" s="0" t="s">
        <v>274</v>
      </c>
      <c r="M884" s="0" t="s">
        <v>3627</v>
      </c>
      <c r="N884" s="0" t="s">
        <v>3627</v>
      </c>
      <c r="O884" s="0" t="s">
        <v>3628</v>
      </c>
      <c r="P884" s="0" t="s">
        <v>3629</v>
      </c>
      <c r="R884" s="0" t="s">
        <v>288</v>
      </c>
      <c r="S884" s="0" t="s">
        <v>272</v>
      </c>
      <c r="T884" s="0" t="s">
        <v>280</v>
      </c>
      <c r="U884" s="0" t="s">
        <v>281</v>
      </c>
    </row>
    <row r="885" customFormat="false" ht="15" hidden="false" customHeight="false" outlineLevel="0" collapsed="false">
      <c r="A885" s="0" t="n">
        <v>40</v>
      </c>
      <c r="B885" s="0" t="s">
        <v>84</v>
      </c>
      <c r="C885" s="0" t="s">
        <v>57</v>
      </c>
      <c r="D885" s="0" t="s">
        <v>3630</v>
      </c>
      <c r="E885" s="0" t="n">
        <v>2021</v>
      </c>
      <c r="H885" s="0" t="n">
        <v>24</v>
      </c>
      <c r="I885" s="0" t="n">
        <v>2786</v>
      </c>
      <c r="J885" s="0" t="s">
        <v>272</v>
      </c>
      <c r="K885" s="0" t="s">
        <v>302</v>
      </c>
      <c r="L885" s="0" t="s">
        <v>274</v>
      </c>
      <c r="M885" s="0" t="s">
        <v>3631</v>
      </c>
      <c r="N885" s="0" t="s">
        <v>3631</v>
      </c>
      <c r="O885" s="0" t="s">
        <v>3632</v>
      </c>
      <c r="P885" s="0" t="s">
        <v>3633</v>
      </c>
      <c r="R885" s="0" t="s">
        <v>288</v>
      </c>
      <c r="S885" s="0" t="s">
        <v>272</v>
      </c>
      <c r="T885" s="0" t="s">
        <v>280</v>
      </c>
      <c r="U885" s="0" t="s">
        <v>281</v>
      </c>
    </row>
    <row r="886" customFormat="false" ht="15" hidden="false" customHeight="false" outlineLevel="0" collapsed="false">
      <c r="A886" s="0" t="n">
        <v>40</v>
      </c>
      <c r="B886" s="0" t="s">
        <v>84</v>
      </c>
      <c r="C886" s="0" t="s">
        <v>313</v>
      </c>
      <c r="D886" s="0" t="s">
        <v>3634</v>
      </c>
      <c r="E886" s="0" t="n">
        <v>2022</v>
      </c>
      <c r="H886" s="0" t="n">
        <v>1</v>
      </c>
      <c r="I886" s="0" t="n">
        <v>227</v>
      </c>
      <c r="J886" s="0" t="s">
        <v>294</v>
      </c>
      <c r="K886" s="0" t="s">
        <v>302</v>
      </c>
      <c r="L886" s="0" t="s">
        <v>274</v>
      </c>
      <c r="M886" s="0" t="s">
        <v>3635</v>
      </c>
      <c r="N886" s="0" t="s">
        <v>3635</v>
      </c>
      <c r="O886" s="0" t="s">
        <v>3636</v>
      </c>
      <c r="P886" s="0" t="s">
        <v>3637</v>
      </c>
      <c r="R886" s="0" t="s">
        <v>288</v>
      </c>
      <c r="S886" s="0" t="s">
        <v>272</v>
      </c>
      <c r="T886" s="0" t="s">
        <v>280</v>
      </c>
      <c r="U886" s="0" t="s">
        <v>281</v>
      </c>
    </row>
    <row r="887" customFormat="false" ht="15" hidden="false" customHeight="false" outlineLevel="0" collapsed="false">
      <c r="A887" s="0" t="n">
        <v>41</v>
      </c>
      <c r="B887" s="0" t="s">
        <v>85</v>
      </c>
      <c r="C887" s="0" t="s">
        <v>57</v>
      </c>
      <c r="D887" s="0" t="s">
        <v>3638</v>
      </c>
      <c r="E887" s="0" t="n">
        <v>2025</v>
      </c>
      <c r="H887" s="0" t="n">
        <v>8</v>
      </c>
      <c r="I887" s="0" t="n">
        <v>2590</v>
      </c>
      <c r="J887" s="0" t="s">
        <v>272</v>
      </c>
      <c r="K887" s="0" t="s">
        <v>302</v>
      </c>
      <c r="L887" s="0" t="s">
        <v>274</v>
      </c>
      <c r="M887" s="0" t="s">
        <v>3639</v>
      </c>
      <c r="N887" s="0" t="s">
        <v>3639</v>
      </c>
      <c r="O887" s="0" t="s">
        <v>3640</v>
      </c>
      <c r="P887" s="0" t="s">
        <v>3641</v>
      </c>
      <c r="R887" s="0" t="s">
        <v>279</v>
      </c>
      <c r="S887" s="0" t="s">
        <v>272</v>
      </c>
      <c r="T887" s="0" t="s">
        <v>280</v>
      </c>
      <c r="U887" s="0" t="s">
        <v>281</v>
      </c>
    </row>
    <row r="888" customFormat="false" ht="15" hidden="false" customHeight="false" outlineLevel="0" collapsed="false">
      <c r="A888" s="0" t="n">
        <v>41</v>
      </c>
      <c r="B888" s="0" t="s">
        <v>85</v>
      </c>
      <c r="C888" s="0" t="s">
        <v>313</v>
      </c>
      <c r="D888" s="0" t="s">
        <v>3642</v>
      </c>
      <c r="E888" s="0" t="n">
        <v>2023</v>
      </c>
      <c r="H888" s="0" t="n">
        <v>1</v>
      </c>
      <c r="I888" s="0" t="n">
        <v>1241</v>
      </c>
      <c r="J888" s="0" t="s">
        <v>272</v>
      </c>
      <c r="K888" s="0" t="s">
        <v>302</v>
      </c>
      <c r="L888" s="0" t="s">
        <v>274</v>
      </c>
      <c r="M888" s="0" t="s">
        <v>3643</v>
      </c>
      <c r="N888" s="0" t="s">
        <v>3643</v>
      </c>
      <c r="O888" s="0" t="s">
        <v>3644</v>
      </c>
      <c r="P888" s="0" t="s">
        <v>3645</v>
      </c>
      <c r="R888" s="0" t="s">
        <v>288</v>
      </c>
      <c r="S888" s="0" t="s">
        <v>272</v>
      </c>
      <c r="T888" s="0" t="s">
        <v>280</v>
      </c>
      <c r="U888" s="0" t="s">
        <v>281</v>
      </c>
    </row>
    <row r="889" customFormat="false" ht="15" hidden="false" customHeight="false" outlineLevel="0" collapsed="false">
      <c r="A889" s="0" t="n">
        <v>43</v>
      </c>
      <c r="B889" s="0" t="s">
        <v>88</v>
      </c>
      <c r="C889" s="0" t="s">
        <v>57</v>
      </c>
      <c r="D889" s="0" t="s">
        <v>3646</v>
      </c>
      <c r="E889" s="0" t="n">
        <v>2025</v>
      </c>
      <c r="H889" s="0" t="n">
        <v>6</v>
      </c>
      <c r="I889" s="0" t="n">
        <v>6616</v>
      </c>
      <c r="J889" s="0" t="s">
        <v>294</v>
      </c>
      <c r="K889" s="0" t="s">
        <v>3647</v>
      </c>
      <c r="L889" s="0" t="s">
        <v>297</v>
      </c>
      <c r="M889" s="0" t="s">
        <v>3648</v>
      </c>
      <c r="N889" s="0" t="s">
        <v>3648</v>
      </c>
      <c r="O889" s="0" t="s">
        <v>3649</v>
      </c>
      <c r="P889" s="0" t="s">
        <v>3650</v>
      </c>
      <c r="R889" s="0" t="s">
        <v>279</v>
      </c>
      <c r="S889" s="0" t="s">
        <v>272</v>
      </c>
      <c r="T889" s="0" t="s">
        <v>280</v>
      </c>
      <c r="U889" s="0" t="s">
        <v>281</v>
      </c>
    </row>
    <row r="890" customFormat="false" ht="15" hidden="false" customHeight="false" outlineLevel="0" collapsed="false">
      <c r="A890" s="0" t="n">
        <v>43</v>
      </c>
      <c r="B890" s="0" t="s">
        <v>88</v>
      </c>
      <c r="C890" s="0" t="s">
        <v>57</v>
      </c>
      <c r="D890" s="0" t="s">
        <v>3651</v>
      </c>
      <c r="E890" s="0" t="n">
        <v>2024</v>
      </c>
      <c r="H890" s="0" t="n">
        <v>4</v>
      </c>
      <c r="I890" s="0" t="n">
        <v>11930</v>
      </c>
      <c r="J890" s="0" t="s">
        <v>272</v>
      </c>
      <c r="K890" s="0" t="s">
        <v>3647</v>
      </c>
      <c r="L890" s="0" t="s">
        <v>297</v>
      </c>
      <c r="M890" s="0" t="s">
        <v>3652</v>
      </c>
      <c r="N890" s="0" t="s">
        <v>3652</v>
      </c>
      <c r="O890" s="0" t="s">
        <v>3653</v>
      </c>
      <c r="P890" s="0" t="s">
        <v>3654</v>
      </c>
      <c r="R890" s="0" t="s">
        <v>288</v>
      </c>
      <c r="S890" s="0" t="s">
        <v>294</v>
      </c>
      <c r="T890" s="0" t="s">
        <v>280</v>
      </c>
      <c r="U890" s="0" t="s">
        <v>281</v>
      </c>
    </row>
    <row r="891" customFormat="false" ht="15" hidden="false" customHeight="false" outlineLevel="0" collapsed="false">
      <c r="A891" s="0" t="n">
        <v>43</v>
      </c>
      <c r="B891" s="0" t="s">
        <v>88</v>
      </c>
      <c r="C891" s="0" t="s">
        <v>57</v>
      </c>
      <c r="D891" s="0" t="s">
        <v>3655</v>
      </c>
      <c r="E891" s="0" t="n">
        <v>2020</v>
      </c>
      <c r="H891" s="0" t="n">
        <v>14</v>
      </c>
      <c r="I891" s="0" t="n">
        <v>2625</v>
      </c>
      <c r="J891" s="0" t="s">
        <v>272</v>
      </c>
      <c r="K891" s="0" t="s">
        <v>3647</v>
      </c>
      <c r="L891" s="0" t="s">
        <v>297</v>
      </c>
      <c r="M891" s="0" t="s">
        <v>3656</v>
      </c>
      <c r="N891" s="0" t="s">
        <v>3656</v>
      </c>
      <c r="O891" s="0" t="s">
        <v>3657</v>
      </c>
      <c r="P891" s="0" t="s">
        <v>3658</v>
      </c>
      <c r="R891" s="0" t="s">
        <v>288</v>
      </c>
      <c r="S891" s="0" t="s">
        <v>294</v>
      </c>
      <c r="T891" s="0" t="s">
        <v>280</v>
      </c>
      <c r="U891" s="0" t="s">
        <v>281</v>
      </c>
    </row>
    <row r="892" customFormat="false" ht="15" hidden="false" customHeight="false" outlineLevel="0" collapsed="false">
      <c r="A892" s="0" t="n">
        <v>43</v>
      </c>
      <c r="B892" s="0" t="s">
        <v>88</v>
      </c>
      <c r="C892" s="0" t="s">
        <v>57</v>
      </c>
      <c r="D892" s="0" t="s">
        <v>3659</v>
      </c>
      <c r="E892" s="0" t="n">
        <v>2017</v>
      </c>
      <c r="H892" s="0" t="n">
        <v>6</v>
      </c>
      <c r="I892" s="0" t="n">
        <v>873</v>
      </c>
      <c r="J892" s="0" t="s">
        <v>272</v>
      </c>
      <c r="K892" s="0" t="s">
        <v>3647</v>
      </c>
      <c r="L892" s="0" t="s">
        <v>297</v>
      </c>
      <c r="M892" s="0" t="s">
        <v>3660</v>
      </c>
      <c r="N892" s="0" t="s">
        <v>3661</v>
      </c>
      <c r="O892" s="0" t="s">
        <v>3662</v>
      </c>
      <c r="P892" s="0" t="s">
        <v>3663</v>
      </c>
      <c r="R892" s="0" t="s">
        <v>288</v>
      </c>
      <c r="S892" s="0" t="s">
        <v>294</v>
      </c>
      <c r="T892" s="0" t="s">
        <v>280</v>
      </c>
      <c r="U892" s="0" t="s">
        <v>281</v>
      </c>
    </row>
    <row r="893" customFormat="false" ht="15" hidden="false" customHeight="false" outlineLevel="0" collapsed="false">
      <c r="A893" s="0" t="n">
        <v>43</v>
      </c>
      <c r="B893" s="0" t="s">
        <v>88</v>
      </c>
      <c r="C893" s="0" t="s">
        <v>92</v>
      </c>
      <c r="D893" s="0" t="s">
        <v>3664</v>
      </c>
      <c r="E893" s="0" t="n">
        <v>2024</v>
      </c>
      <c r="H893" s="0" t="n">
        <v>5</v>
      </c>
      <c r="I893" s="0" t="n">
        <v>5436</v>
      </c>
      <c r="J893" s="0" t="s">
        <v>272</v>
      </c>
      <c r="K893" s="0" t="s">
        <v>3647</v>
      </c>
      <c r="L893" s="0" t="s">
        <v>297</v>
      </c>
      <c r="M893" s="0" t="s">
        <v>3665</v>
      </c>
      <c r="N893" s="0" t="s">
        <v>3665</v>
      </c>
      <c r="O893" s="0" t="s">
        <v>3666</v>
      </c>
      <c r="P893" s="0" t="s">
        <v>3667</v>
      </c>
      <c r="R893" s="0" t="s">
        <v>288</v>
      </c>
      <c r="S893" s="0" t="s">
        <v>272</v>
      </c>
      <c r="T893" s="0" t="s">
        <v>280</v>
      </c>
      <c r="U893" s="0" t="s">
        <v>281</v>
      </c>
    </row>
    <row r="894" customFormat="false" ht="15" hidden="false" customHeight="false" outlineLevel="0" collapsed="false">
      <c r="A894" s="0" t="n">
        <v>43</v>
      </c>
      <c r="B894" s="0" t="s">
        <v>88</v>
      </c>
      <c r="C894" s="0" t="s">
        <v>616</v>
      </c>
      <c r="D894" s="0" t="s">
        <v>3668</v>
      </c>
      <c r="E894" s="0" t="n">
        <v>2017</v>
      </c>
      <c r="H894" s="0" t="n">
        <v>1</v>
      </c>
      <c r="I894" s="0" t="n">
        <v>1121</v>
      </c>
      <c r="J894" s="0" t="s">
        <v>272</v>
      </c>
      <c r="K894" s="0" t="s">
        <v>3647</v>
      </c>
      <c r="L894" s="0" t="s">
        <v>297</v>
      </c>
      <c r="M894" s="0" t="s">
        <v>3669</v>
      </c>
      <c r="N894" s="0" t="s">
        <v>3669</v>
      </c>
      <c r="O894" s="0" t="s">
        <v>3670</v>
      </c>
      <c r="P894" s="0" t="s">
        <v>3671</v>
      </c>
      <c r="R894" s="0" t="s">
        <v>288</v>
      </c>
      <c r="S894" s="0" t="s">
        <v>272</v>
      </c>
      <c r="T894" s="0" t="s">
        <v>280</v>
      </c>
      <c r="U894" s="0" t="s">
        <v>281</v>
      </c>
    </row>
    <row r="895" customFormat="false" ht="15" hidden="false" customHeight="false" outlineLevel="0" collapsed="false">
      <c r="A895" s="0" t="n">
        <v>43</v>
      </c>
      <c r="B895" s="0" t="s">
        <v>88</v>
      </c>
      <c r="C895" s="0" t="s">
        <v>544</v>
      </c>
      <c r="D895" s="0" t="s">
        <v>3672</v>
      </c>
      <c r="E895" s="0" t="n">
        <v>2016</v>
      </c>
      <c r="H895" s="0" t="n">
        <v>5</v>
      </c>
      <c r="I895" s="0" t="n">
        <v>489</v>
      </c>
      <c r="J895" s="0" t="s">
        <v>272</v>
      </c>
      <c r="K895" s="0" t="s">
        <v>3647</v>
      </c>
      <c r="L895" s="0" t="s">
        <v>297</v>
      </c>
      <c r="M895" s="0" t="s">
        <v>3673</v>
      </c>
      <c r="N895" s="0" t="s">
        <v>3673</v>
      </c>
      <c r="O895" s="0" t="s">
        <v>3674</v>
      </c>
      <c r="P895" s="0" t="s">
        <v>3675</v>
      </c>
      <c r="R895" s="0" t="s">
        <v>288</v>
      </c>
      <c r="S895" s="0" t="s">
        <v>272</v>
      </c>
      <c r="T895" s="0" t="s">
        <v>280</v>
      </c>
      <c r="U895" s="0" t="s">
        <v>281</v>
      </c>
    </row>
    <row r="896" customFormat="false" ht="15" hidden="false" customHeight="false" outlineLevel="0" collapsed="false">
      <c r="A896" s="0" t="n">
        <v>43</v>
      </c>
      <c r="B896" s="0" t="s">
        <v>88</v>
      </c>
      <c r="C896" s="0" t="s">
        <v>383</v>
      </c>
      <c r="D896" s="0" t="s">
        <v>3676</v>
      </c>
      <c r="E896" s="0" t="n">
        <v>2018</v>
      </c>
      <c r="H896" s="0" t="n">
        <v>28</v>
      </c>
      <c r="I896" s="0" t="n">
        <v>5043</v>
      </c>
      <c r="J896" s="0" t="s">
        <v>294</v>
      </c>
      <c r="K896" s="0" t="s">
        <v>3647</v>
      </c>
      <c r="L896" s="0" t="s">
        <v>297</v>
      </c>
      <c r="M896" s="0" t="s">
        <v>3677</v>
      </c>
      <c r="N896" s="0" t="s">
        <v>3677</v>
      </c>
      <c r="O896" s="0" t="s">
        <v>3678</v>
      </c>
      <c r="P896" s="0" t="s">
        <v>3679</v>
      </c>
      <c r="R896" s="0" t="s">
        <v>288</v>
      </c>
      <c r="S896" s="0" t="s">
        <v>272</v>
      </c>
      <c r="T896" s="0" t="s">
        <v>280</v>
      </c>
      <c r="U896" s="0" t="s">
        <v>281</v>
      </c>
    </row>
    <row r="897" customFormat="false" ht="15" hidden="false" customHeight="false" outlineLevel="0" collapsed="false">
      <c r="A897" s="0" t="n">
        <v>43</v>
      </c>
      <c r="B897" s="0" t="s">
        <v>88</v>
      </c>
      <c r="C897" s="0" t="s">
        <v>383</v>
      </c>
      <c r="D897" s="0" t="s">
        <v>3680</v>
      </c>
      <c r="E897" s="0" t="n">
        <v>2017</v>
      </c>
      <c r="H897" s="0" t="n">
        <v>69</v>
      </c>
      <c r="I897" s="0" t="n">
        <v>10160</v>
      </c>
      <c r="J897" s="0" t="s">
        <v>272</v>
      </c>
      <c r="K897" s="0" t="s">
        <v>3647</v>
      </c>
      <c r="L897" s="0" t="s">
        <v>297</v>
      </c>
      <c r="M897" s="0" t="s">
        <v>3681</v>
      </c>
      <c r="N897" s="0" t="s">
        <v>3681</v>
      </c>
      <c r="O897" s="0" t="s">
        <v>3682</v>
      </c>
      <c r="P897" s="0" t="s">
        <v>3683</v>
      </c>
      <c r="R897" s="0" t="s">
        <v>288</v>
      </c>
      <c r="S897" s="0" t="s">
        <v>294</v>
      </c>
      <c r="T897" s="0" t="s">
        <v>280</v>
      </c>
      <c r="U897" s="0" t="s">
        <v>281</v>
      </c>
    </row>
    <row r="898" customFormat="false" ht="15" hidden="false" customHeight="false" outlineLevel="0" collapsed="false">
      <c r="A898" s="0" t="n">
        <v>43</v>
      </c>
      <c r="B898" s="0" t="s">
        <v>88</v>
      </c>
      <c r="C898" s="0" t="s">
        <v>383</v>
      </c>
      <c r="D898" s="0" t="s">
        <v>3684</v>
      </c>
      <c r="E898" s="0" t="n">
        <v>2016</v>
      </c>
      <c r="H898" s="0" t="n">
        <v>69</v>
      </c>
      <c r="I898" s="0" t="n">
        <v>11354</v>
      </c>
      <c r="J898" s="0" t="s">
        <v>272</v>
      </c>
      <c r="K898" s="0" t="s">
        <v>3647</v>
      </c>
      <c r="L898" s="0" t="s">
        <v>297</v>
      </c>
      <c r="M898" s="0" t="s">
        <v>3685</v>
      </c>
      <c r="N898" s="0" t="s">
        <v>3685</v>
      </c>
      <c r="O898" s="0" t="s">
        <v>3686</v>
      </c>
      <c r="P898" s="0" t="s">
        <v>3687</v>
      </c>
      <c r="R898" s="0" t="s">
        <v>288</v>
      </c>
      <c r="S898" s="0" t="s">
        <v>294</v>
      </c>
      <c r="T898" s="0" t="s">
        <v>280</v>
      </c>
      <c r="U898" s="0" t="s">
        <v>281</v>
      </c>
    </row>
    <row r="899" customFormat="false" ht="15" hidden="false" customHeight="false" outlineLevel="0" collapsed="false">
      <c r="A899" s="0" t="n">
        <v>44</v>
      </c>
      <c r="B899" s="0" t="s">
        <v>89</v>
      </c>
      <c r="C899" s="0" t="s">
        <v>92</v>
      </c>
      <c r="D899" s="0" t="s">
        <v>3688</v>
      </c>
      <c r="E899" s="0" t="n">
        <v>2026</v>
      </c>
      <c r="H899" s="0" t="n">
        <v>11</v>
      </c>
      <c r="I899" s="0" t="n">
        <v>4964</v>
      </c>
      <c r="J899" s="0" t="s">
        <v>272</v>
      </c>
      <c r="K899" s="0" t="s">
        <v>3689</v>
      </c>
      <c r="L899" s="0" t="s">
        <v>297</v>
      </c>
      <c r="M899" s="0" t="s">
        <v>3690</v>
      </c>
      <c r="N899" s="0" t="s">
        <v>3690</v>
      </c>
      <c r="O899" s="0" t="s">
        <v>3691</v>
      </c>
      <c r="P899" s="0" t="s">
        <v>3692</v>
      </c>
      <c r="R899" s="0" t="s">
        <v>279</v>
      </c>
      <c r="S899" s="0" t="s">
        <v>272</v>
      </c>
      <c r="T899" s="0" t="s">
        <v>280</v>
      </c>
      <c r="U899" s="0" t="s">
        <v>281</v>
      </c>
    </row>
    <row r="900" customFormat="false" ht="15" hidden="false" customHeight="false" outlineLevel="0" collapsed="false">
      <c r="A900" s="0" t="n">
        <v>44</v>
      </c>
      <c r="B900" s="0" t="s">
        <v>89</v>
      </c>
      <c r="C900" s="0" t="s">
        <v>313</v>
      </c>
      <c r="D900" s="0" t="s">
        <v>3693</v>
      </c>
      <c r="E900" s="0" t="n">
        <v>2026</v>
      </c>
      <c r="H900" s="0" t="n">
        <v>1</v>
      </c>
      <c r="I900" s="0" t="n">
        <v>1100</v>
      </c>
      <c r="J900" s="0" t="s">
        <v>272</v>
      </c>
      <c r="K900" s="0" t="s">
        <v>3689</v>
      </c>
      <c r="L900" s="0" t="s">
        <v>297</v>
      </c>
      <c r="M900" s="0" t="s">
        <v>3694</v>
      </c>
      <c r="N900" s="0" t="s">
        <v>3694</v>
      </c>
      <c r="O900" s="0" t="s">
        <v>3695</v>
      </c>
      <c r="P900" s="0" t="s">
        <v>3696</v>
      </c>
      <c r="R900" s="0" t="s">
        <v>279</v>
      </c>
      <c r="S900" s="0" t="s">
        <v>272</v>
      </c>
      <c r="T900" s="0" t="s">
        <v>280</v>
      </c>
      <c r="U900" s="0" t="s">
        <v>281</v>
      </c>
    </row>
    <row r="901" customFormat="false" ht="15" hidden="false" customHeight="false" outlineLevel="0" collapsed="false">
      <c r="A901" s="0" t="n">
        <v>44</v>
      </c>
      <c r="B901" s="0" t="s">
        <v>89</v>
      </c>
      <c r="C901" s="0" t="s">
        <v>313</v>
      </c>
      <c r="D901" s="0" t="s">
        <v>3697</v>
      </c>
      <c r="E901" s="0" t="n">
        <v>2024</v>
      </c>
      <c r="H901" s="0" t="n">
        <v>1</v>
      </c>
      <c r="I901" s="0" t="n">
        <v>1377</v>
      </c>
      <c r="J901" s="0" t="s">
        <v>294</v>
      </c>
      <c r="K901" s="0" t="s">
        <v>3689</v>
      </c>
      <c r="L901" s="0" t="s">
        <v>297</v>
      </c>
      <c r="M901" s="0" t="s">
        <v>3698</v>
      </c>
      <c r="N901" s="0" t="s">
        <v>3698</v>
      </c>
      <c r="O901" s="0" t="s">
        <v>3699</v>
      </c>
      <c r="P901" s="0" t="s">
        <v>3700</v>
      </c>
      <c r="R901" s="0" t="s">
        <v>288</v>
      </c>
      <c r="S901" s="0" t="s">
        <v>294</v>
      </c>
      <c r="T901" s="0" t="s">
        <v>280</v>
      </c>
      <c r="U901" s="0" t="s">
        <v>281</v>
      </c>
    </row>
    <row r="902" customFormat="false" ht="15" hidden="false" customHeight="false" outlineLevel="0" collapsed="false">
      <c r="A902" s="0" t="n">
        <v>44</v>
      </c>
      <c r="B902" s="0" t="s">
        <v>89</v>
      </c>
      <c r="C902" s="0" t="s">
        <v>313</v>
      </c>
      <c r="D902" s="0" t="s">
        <v>3701</v>
      </c>
      <c r="E902" s="0" t="n">
        <v>2023</v>
      </c>
      <c r="H902" s="0" t="n">
        <v>18</v>
      </c>
      <c r="I902" s="0" t="n">
        <v>3400</v>
      </c>
      <c r="J902" s="0" t="s">
        <v>272</v>
      </c>
      <c r="K902" s="0" t="s">
        <v>3702</v>
      </c>
      <c r="L902" s="0" t="s">
        <v>297</v>
      </c>
      <c r="M902" s="0" t="s">
        <v>3703</v>
      </c>
      <c r="N902" s="0" t="s">
        <v>3703</v>
      </c>
      <c r="O902" s="0" t="s">
        <v>3704</v>
      </c>
      <c r="P902" s="0" t="s">
        <v>3705</v>
      </c>
      <c r="R902" s="0" t="s">
        <v>288</v>
      </c>
      <c r="S902" s="0" t="s">
        <v>294</v>
      </c>
      <c r="T902" s="0" t="s">
        <v>318</v>
      </c>
      <c r="U902" s="0" t="s">
        <v>281</v>
      </c>
      <c r="V902" s="0" t="s">
        <v>3706</v>
      </c>
    </row>
    <row r="903" customFormat="false" ht="15" hidden="false" customHeight="false" outlineLevel="0" collapsed="false">
      <c r="A903" s="0" t="n">
        <v>45</v>
      </c>
      <c r="B903" s="0" t="s">
        <v>91</v>
      </c>
      <c r="C903" s="0" t="s">
        <v>313</v>
      </c>
      <c r="D903" s="0" t="s">
        <v>3701</v>
      </c>
      <c r="E903" s="0" t="n">
        <v>2023</v>
      </c>
      <c r="H903" s="0" t="n">
        <v>18</v>
      </c>
      <c r="I903" s="0" t="n">
        <v>3400</v>
      </c>
      <c r="J903" s="0" t="s">
        <v>272</v>
      </c>
      <c r="K903" s="0" t="s">
        <v>3702</v>
      </c>
      <c r="L903" s="0" t="s">
        <v>297</v>
      </c>
      <c r="M903" s="0" t="s">
        <v>3703</v>
      </c>
      <c r="N903" s="0" t="s">
        <v>3703</v>
      </c>
      <c r="O903" s="0" t="s">
        <v>3704</v>
      </c>
      <c r="P903" s="0" t="s">
        <v>3705</v>
      </c>
      <c r="R903" s="0" t="s">
        <v>288</v>
      </c>
      <c r="S903" s="0" t="s">
        <v>294</v>
      </c>
      <c r="T903" s="0" t="s">
        <v>318</v>
      </c>
      <c r="U903" s="0" t="s">
        <v>281</v>
      </c>
      <c r="V903" s="0" t="s">
        <v>3706</v>
      </c>
    </row>
    <row r="904" customFormat="false" ht="15" hidden="false" customHeight="false" outlineLevel="0" collapsed="false">
      <c r="A904" s="0" t="n">
        <v>162</v>
      </c>
      <c r="B904" s="0" t="s">
        <v>223</v>
      </c>
      <c r="C904" s="0" t="s">
        <v>313</v>
      </c>
      <c r="D904" s="0" t="s">
        <v>3701</v>
      </c>
      <c r="E904" s="0" t="n">
        <v>2023</v>
      </c>
      <c r="H904" s="0" t="n">
        <v>18</v>
      </c>
      <c r="I904" s="0" t="n">
        <v>3400</v>
      </c>
      <c r="J904" s="0" t="s">
        <v>272</v>
      </c>
      <c r="K904" s="0" t="s">
        <v>3702</v>
      </c>
      <c r="L904" s="0" t="s">
        <v>297</v>
      </c>
      <c r="M904" s="0" t="s">
        <v>3703</v>
      </c>
      <c r="N904" s="0" t="s">
        <v>3703</v>
      </c>
      <c r="O904" s="0" t="s">
        <v>3704</v>
      </c>
      <c r="P904" s="0" t="s">
        <v>3705</v>
      </c>
      <c r="R904" s="0" t="s">
        <v>288</v>
      </c>
      <c r="S904" s="0" t="s">
        <v>294</v>
      </c>
      <c r="T904" s="0" t="s">
        <v>318</v>
      </c>
      <c r="U904" s="0" t="s">
        <v>281</v>
      </c>
      <c r="V904" s="0" t="s">
        <v>3706</v>
      </c>
    </row>
    <row r="905" customFormat="false" ht="15" hidden="false" customHeight="false" outlineLevel="0" collapsed="false">
      <c r="A905" s="0" t="n">
        <v>44</v>
      </c>
      <c r="B905" s="0" t="s">
        <v>89</v>
      </c>
      <c r="C905" s="0" t="s">
        <v>616</v>
      </c>
      <c r="D905" s="0" t="s">
        <v>3707</v>
      </c>
      <c r="E905" s="0" t="n">
        <v>2026</v>
      </c>
      <c r="H905" s="0" t="n">
        <v>3</v>
      </c>
      <c r="I905" s="0" t="n">
        <v>350</v>
      </c>
      <c r="J905" s="0" t="s">
        <v>272</v>
      </c>
      <c r="K905" s="0" t="s">
        <v>3689</v>
      </c>
      <c r="L905" s="0" t="s">
        <v>297</v>
      </c>
      <c r="M905" s="0" t="s">
        <v>3708</v>
      </c>
      <c r="N905" s="0" t="s">
        <v>3708</v>
      </c>
      <c r="O905" s="0" t="s">
        <v>3709</v>
      </c>
      <c r="P905" s="0" t="s">
        <v>3710</v>
      </c>
      <c r="R905" s="0" t="s">
        <v>279</v>
      </c>
      <c r="S905" s="0" t="s">
        <v>272</v>
      </c>
      <c r="T905" s="0" t="s">
        <v>318</v>
      </c>
      <c r="U905" s="0" t="s">
        <v>281</v>
      </c>
      <c r="V905" s="0" t="s">
        <v>3711</v>
      </c>
    </row>
    <row r="906" customFormat="false" ht="15" hidden="false" customHeight="false" outlineLevel="0" collapsed="false">
      <c r="A906" s="0" t="n">
        <v>44</v>
      </c>
      <c r="B906" s="0" t="s">
        <v>89</v>
      </c>
      <c r="C906" s="0" t="s">
        <v>616</v>
      </c>
      <c r="D906" s="0" t="s">
        <v>3712</v>
      </c>
      <c r="E906" s="0" t="n">
        <v>2025</v>
      </c>
      <c r="H906" s="0" t="n">
        <v>35</v>
      </c>
      <c r="I906" s="0" t="n">
        <v>3653</v>
      </c>
      <c r="J906" s="0" t="s">
        <v>272</v>
      </c>
      <c r="K906" s="0" t="s">
        <v>3689</v>
      </c>
      <c r="L906" s="0" t="s">
        <v>297</v>
      </c>
      <c r="M906" s="0" t="s">
        <v>3713</v>
      </c>
      <c r="N906" s="0" t="s">
        <v>3713</v>
      </c>
      <c r="O906" s="0" t="s">
        <v>3714</v>
      </c>
      <c r="P906" s="0" t="s">
        <v>3715</v>
      </c>
      <c r="R906" s="0" t="s">
        <v>279</v>
      </c>
      <c r="S906" s="0" t="s">
        <v>294</v>
      </c>
      <c r="T906" s="0" t="s">
        <v>318</v>
      </c>
      <c r="U906" s="0" t="s">
        <v>281</v>
      </c>
      <c r="V906" s="0" t="s">
        <v>3711</v>
      </c>
    </row>
    <row r="907" customFormat="false" ht="15" hidden="false" customHeight="false" outlineLevel="0" collapsed="false">
      <c r="A907" s="0" t="n">
        <v>44</v>
      </c>
      <c r="B907" s="0" t="s">
        <v>89</v>
      </c>
      <c r="C907" s="0" t="s">
        <v>616</v>
      </c>
      <c r="D907" s="0" t="s">
        <v>3716</v>
      </c>
      <c r="E907" s="0" t="n">
        <v>2025</v>
      </c>
      <c r="H907" s="0" t="n">
        <v>2</v>
      </c>
      <c r="I907" s="0" t="n">
        <v>130</v>
      </c>
      <c r="J907" s="0" t="s">
        <v>272</v>
      </c>
      <c r="K907" s="0" t="s">
        <v>3689</v>
      </c>
      <c r="L907" s="0" t="s">
        <v>297</v>
      </c>
      <c r="M907" s="0" t="s">
        <v>3717</v>
      </c>
      <c r="N907" s="0" t="s">
        <v>3717</v>
      </c>
      <c r="O907" s="0" t="s">
        <v>3718</v>
      </c>
      <c r="P907" s="0" t="s">
        <v>3719</v>
      </c>
      <c r="R907" s="0" t="s">
        <v>279</v>
      </c>
      <c r="S907" s="0" t="s">
        <v>294</v>
      </c>
      <c r="T907" s="0" t="s">
        <v>318</v>
      </c>
      <c r="U907" s="0" t="s">
        <v>281</v>
      </c>
      <c r="V907" s="0" t="s">
        <v>3711</v>
      </c>
    </row>
    <row r="908" customFormat="false" ht="15" hidden="false" customHeight="false" outlineLevel="0" collapsed="false">
      <c r="A908" s="0" t="n">
        <v>44</v>
      </c>
      <c r="B908" s="0" t="s">
        <v>89</v>
      </c>
      <c r="C908" s="0" t="s">
        <v>270</v>
      </c>
      <c r="D908" s="0" t="s">
        <v>3720</v>
      </c>
      <c r="E908" s="0" t="n">
        <v>2026</v>
      </c>
      <c r="H908" s="0" t="n">
        <v>2</v>
      </c>
      <c r="I908" s="0" t="n">
        <v>989</v>
      </c>
      <c r="J908" s="0" t="s">
        <v>272</v>
      </c>
      <c r="K908" s="0" t="s">
        <v>3689</v>
      </c>
      <c r="L908" s="0" t="s">
        <v>297</v>
      </c>
      <c r="M908" s="0" t="s">
        <v>3721</v>
      </c>
      <c r="N908" s="0" t="s">
        <v>3721</v>
      </c>
      <c r="O908" s="0" t="s">
        <v>3722</v>
      </c>
      <c r="P908" s="0" t="s">
        <v>3723</v>
      </c>
      <c r="R908" s="0" t="s">
        <v>279</v>
      </c>
      <c r="S908" s="0" t="s">
        <v>294</v>
      </c>
      <c r="T908" s="0" t="s">
        <v>318</v>
      </c>
      <c r="U908" s="0" t="s">
        <v>281</v>
      </c>
      <c r="V908" s="0" t="s">
        <v>3711</v>
      </c>
    </row>
    <row r="909" customFormat="false" ht="15" hidden="false" customHeight="false" outlineLevel="0" collapsed="false">
      <c r="A909" s="0" t="n">
        <v>44</v>
      </c>
      <c r="B909" s="0" t="s">
        <v>89</v>
      </c>
      <c r="C909" s="0" t="s">
        <v>270</v>
      </c>
      <c r="D909" s="0" t="s">
        <v>3724</v>
      </c>
      <c r="E909" s="0" t="n">
        <v>2026</v>
      </c>
      <c r="H909" s="0" t="n">
        <v>2</v>
      </c>
      <c r="I909" s="0" t="n">
        <v>1444</v>
      </c>
      <c r="J909" s="0" t="s">
        <v>272</v>
      </c>
      <c r="K909" s="0" t="s">
        <v>3689</v>
      </c>
      <c r="L909" s="0" t="s">
        <v>297</v>
      </c>
      <c r="M909" s="0" t="s">
        <v>3725</v>
      </c>
      <c r="N909" s="0" t="s">
        <v>3725</v>
      </c>
      <c r="O909" s="0" t="s">
        <v>3726</v>
      </c>
      <c r="P909" s="0" t="s">
        <v>3727</v>
      </c>
      <c r="R909" s="0" t="s">
        <v>279</v>
      </c>
      <c r="S909" s="0" t="s">
        <v>294</v>
      </c>
      <c r="T909" s="0" t="s">
        <v>318</v>
      </c>
      <c r="U909" s="0" t="s">
        <v>281</v>
      </c>
      <c r="V909" s="0" t="s">
        <v>3711</v>
      </c>
    </row>
    <row r="910" customFormat="false" ht="15" hidden="false" customHeight="false" outlineLevel="0" collapsed="false">
      <c r="A910" s="0" t="n">
        <v>44</v>
      </c>
      <c r="B910" s="0" t="s">
        <v>89</v>
      </c>
      <c r="C910" s="0" t="s">
        <v>270</v>
      </c>
      <c r="D910" s="0" t="s">
        <v>3728</v>
      </c>
      <c r="E910" s="0" t="n">
        <v>2026</v>
      </c>
      <c r="H910" s="0" t="n">
        <v>2</v>
      </c>
      <c r="I910" s="0" t="n">
        <v>993</v>
      </c>
      <c r="J910" s="0" t="s">
        <v>272</v>
      </c>
      <c r="K910" s="0" t="s">
        <v>3689</v>
      </c>
      <c r="L910" s="0" t="s">
        <v>297</v>
      </c>
      <c r="M910" s="0" t="s">
        <v>3729</v>
      </c>
      <c r="N910" s="0" t="s">
        <v>3729</v>
      </c>
      <c r="O910" s="0" t="s">
        <v>3730</v>
      </c>
      <c r="P910" s="0" t="s">
        <v>3731</v>
      </c>
      <c r="R910" s="0" t="s">
        <v>279</v>
      </c>
      <c r="S910" s="0" t="s">
        <v>294</v>
      </c>
      <c r="T910" s="0" t="s">
        <v>318</v>
      </c>
      <c r="U910" s="0" t="s">
        <v>281</v>
      </c>
      <c r="V910" s="0" t="s">
        <v>3711</v>
      </c>
    </row>
    <row r="911" customFormat="false" ht="15" hidden="false" customHeight="false" outlineLevel="0" collapsed="false">
      <c r="A911" s="0" t="n">
        <v>44</v>
      </c>
      <c r="B911" s="0" t="s">
        <v>89</v>
      </c>
      <c r="C911" s="0" t="s">
        <v>270</v>
      </c>
      <c r="D911" s="0" t="s">
        <v>3732</v>
      </c>
      <c r="E911" s="0" t="n">
        <v>2026</v>
      </c>
      <c r="H911" s="0" t="n">
        <v>2</v>
      </c>
      <c r="I911" s="0" t="n">
        <v>1108</v>
      </c>
      <c r="J911" s="0" t="s">
        <v>272</v>
      </c>
      <c r="K911" s="0" t="s">
        <v>3689</v>
      </c>
      <c r="L911" s="0" t="s">
        <v>297</v>
      </c>
      <c r="M911" s="0" t="s">
        <v>3733</v>
      </c>
      <c r="N911" s="0" t="s">
        <v>3733</v>
      </c>
      <c r="O911" s="0" t="s">
        <v>3734</v>
      </c>
      <c r="P911" s="0" t="s">
        <v>3735</v>
      </c>
      <c r="R911" s="0" t="s">
        <v>279</v>
      </c>
      <c r="S911" s="0" t="s">
        <v>294</v>
      </c>
      <c r="T911" s="0" t="s">
        <v>318</v>
      </c>
      <c r="U911" s="0" t="s">
        <v>281</v>
      </c>
      <c r="V911" s="0" t="s">
        <v>3711</v>
      </c>
    </row>
    <row r="912" customFormat="false" ht="15" hidden="false" customHeight="false" outlineLevel="0" collapsed="false">
      <c r="A912" s="0" t="n">
        <v>44</v>
      </c>
      <c r="B912" s="0" t="s">
        <v>89</v>
      </c>
      <c r="C912" s="0" t="s">
        <v>270</v>
      </c>
      <c r="D912" s="0" t="s">
        <v>3736</v>
      </c>
      <c r="E912" s="0" t="n">
        <v>2026</v>
      </c>
      <c r="H912" s="0" t="n">
        <v>2</v>
      </c>
      <c r="I912" s="0" t="n">
        <v>1545</v>
      </c>
      <c r="J912" s="0" t="s">
        <v>272</v>
      </c>
      <c r="K912" s="0" t="s">
        <v>3689</v>
      </c>
      <c r="L912" s="0" t="s">
        <v>297</v>
      </c>
      <c r="M912" s="0" t="s">
        <v>3737</v>
      </c>
      <c r="N912" s="0" t="s">
        <v>3737</v>
      </c>
      <c r="O912" s="0" t="s">
        <v>3738</v>
      </c>
      <c r="P912" s="0" t="s">
        <v>3739</v>
      </c>
      <c r="R912" s="0" t="s">
        <v>279</v>
      </c>
      <c r="S912" s="0" t="s">
        <v>294</v>
      </c>
      <c r="T912" s="0" t="s">
        <v>318</v>
      </c>
      <c r="U912" s="0" t="s">
        <v>281</v>
      </c>
      <c r="V912" s="0" t="s">
        <v>3711</v>
      </c>
    </row>
    <row r="913" customFormat="false" ht="15" hidden="false" customHeight="false" outlineLevel="0" collapsed="false">
      <c r="A913" s="0" t="n">
        <v>44</v>
      </c>
      <c r="B913" s="0" t="s">
        <v>89</v>
      </c>
      <c r="C913" s="0" t="s">
        <v>270</v>
      </c>
      <c r="D913" s="0" t="s">
        <v>3740</v>
      </c>
      <c r="E913" s="0" t="n">
        <v>2026</v>
      </c>
      <c r="H913" s="0" t="n">
        <v>2</v>
      </c>
      <c r="I913" s="0" t="n">
        <v>4970</v>
      </c>
      <c r="J913" s="0" t="s">
        <v>272</v>
      </c>
      <c r="K913" s="0" t="s">
        <v>3689</v>
      </c>
      <c r="L913" s="0" t="s">
        <v>297</v>
      </c>
      <c r="M913" s="0" t="s">
        <v>3741</v>
      </c>
      <c r="N913" s="0" t="s">
        <v>3741</v>
      </c>
      <c r="O913" s="0" t="s">
        <v>3742</v>
      </c>
      <c r="P913" s="0" t="s">
        <v>3743</v>
      </c>
      <c r="R913" s="0" t="s">
        <v>279</v>
      </c>
      <c r="S913" s="0" t="s">
        <v>294</v>
      </c>
      <c r="T913" s="0" t="s">
        <v>318</v>
      </c>
      <c r="U913" s="0" t="s">
        <v>281</v>
      </c>
      <c r="V913" s="0" t="s">
        <v>3711</v>
      </c>
    </row>
    <row r="914" customFormat="false" ht="15" hidden="false" customHeight="false" outlineLevel="0" collapsed="false">
      <c r="A914" s="0" t="n">
        <v>44</v>
      </c>
      <c r="B914" s="0" t="s">
        <v>89</v>
      </c>
      <c r="C914" s="0" t="s">
        <v>270</v>
      </c>
      <c r="D914" s="0" t="s">
        <v>3744</v>
      </c>
      <c r="E914" s="0" t="n">
        <v>2026</v>
      </c>
      <c r="H914" s="0" t="n">
        <v>2</v>
      </c>
      <c r="I914" s="0" t="n">
        <v>999</v>
      </c>
      <c r="J914" s="0" t="s">
        <v>272</v>
      </c>
      <c r="K914" s="0" t="s">
        <v>3689</v>
      </c>
      <c r="L914" s="0" t="s">
        <v>297</v>
      </c>
      <c r="M914" s="0" t="s">
        <v>3745</v>
      </c>
      <c r="N914" s="0" t="s">
        <v>3745</v>
      </c>
      <c r="O914" s="0" t="s">
        <v>3746</v>
      </c>
      <c r="P914" s="0" t="s">
        <v>3747</v>
      </c>
      <c r="R914" s="0" t="s">
        <v>279</v>
      </c>
      <c r="S914" s="0" t="s">
        <v>294</v>
      </c>
      <c r="T914" s="0" t="s">
        <v>318</v>
      </c>
      <c r="U914" s="0" t="s">
        <v>281</v>
      </c>
      <c r="V914" s="0" t="s">
        <v>3711</v>
      </c>
    </row>
    <row r="915" customFormat="false" ht="15" hidden="false" customHeight="false" outlineLevel="0" collapsed="false">
      <c r="A915" s="0" t="n">
        <v>44</v>
      </c>
      <c r="B915" s="0" t="s">
        <v>89</v>
      </c>
      <c r="C915" s="0" t="s">
        <v>270</v>
      </c>
      <c r="D915" s="0" t="s">
        <v>3748</v>
      </c>
      <c r="E915" s="0" t="n">
        <v>2026</v>
      </c>
      <c r="H915" s="0" t="n">
        <v>2</v>
      </c>
      <c r="I915" s="0" t="n">
        <v>1101</v>
      </c>
      <c r="J915" s="0" t="s">
        <v>272</v>
      </c>
      <c r="K915" s="0" t="s">
        <v>3689</v>
      </c>
      <c r="L915" s="0" t="s">
        <v>297</v>
      </c>
      <c r="M915" s="0" t="s">
        <v>3749</v>
      </c>
      <c r="N915" s="0" t="s">
        <v>3749</v>
      </c>
      <c r="O915" s="0" t="s">
        <v>3750</v>
      </c>
      <c r="P915" s="0" t="s">
        <v>3751</v>
      </c>
      <c r="R915" s="0" t="s">
        <v>279</v>
      </c>
      <c r="S915" s="0" t="s">
        <v>294</v>
      </c>
      <c r="T915" s="0" t="s">
        <v>318</v>
      </c>
      <c r="U915" s="0" t="s">
        <v>281</v>
      </c>
      <c r="V915" s="0" t="s">
        <v>3711</v>
      </c>
    </row>
    <row r="916" customFormat="false" ht="15" hidden="false" customHeight="false" outlineLevel="0" collapsed="false">
      <c r="A916" s="0" t="n">
        <v>44</v>
      </c>
      <c r="B916" s="0" t="s">
        <v>89</v>
      </c>
      <c r="C916" s="0" t="s">
        <v>270</v>
      </c>
      <c r="D916" s="0" t="s">
        <v>3752</v>
      </c>
      <c r="E916" s="0" t="n">
        <v>2026</v>
      </c>
      <c r="H916" s="0" t="n">
        <v>2</v>
      </c>
      <c r="I916" s="0" t="n">
        <v>860</v>
      </c>
      <c r="J916" s="0" t="s">
        <v>272</v>
      </c>
      <c r="K916" s="0" t="s">
        <v>3689</v>
      </c>
      <c r="L916" s="0" t="s">
        <v>297</v>
      </c>
      <c r="M916" s="0" t="s">
        <v>3753</v>
      </c>
      <c r="N916" s="0" t="s">
        <v>3753</v>
      </c>
      <c r="O916" s="0" t="s">
        <v>3754</v>
      </c>
      <c r="P916" s="0" t="s">
        <v>3755</v>
      </c>
      <c r="R916" s="0" t="s">
        <v>279</v>
      </c>
      <c r="S916" s="0" t="s">
        <v>294</v>
      </c>
      <c r="T916" s="0" t="s">
        <v>318</v>
      </c>
      <c r="U916" s="0" t="s">
        <v>281</v>
      </c>
      <c r="V916" s="0" t="s">
        <v>3711</v>
      </c>
    </row>
    <row r="917" customFormat="false" ht="15" hidden="false" customHeight="false" outlineLevel="0" collapsed="false">
      <c r="A917" s="0" t="n">
        <v>44</v>
      </c>
      <c r="B917" s="0" t="s">
        <v>89</v>
      </c>
      <c r="C917" s="0" t="s">
        <v>270</v>
      </c>
      <c r="D917" s="0" t="s">
        <v>3756</v>
      </c>
      <c r="E917" s="0" t="n">
        <v>2026</v>
      </c>
      <c r="H917" s="0" t="n">
        <v>2</v>
      </c>
      <c r="I917" s="0" t="n">
        <v>800</v>
      </c>
      <c r="J917" s="0" t="s">
        <v>272</v>
      </c>
      <c r="K917" s="0" t="s">
        <v>3689</v>
      </c>
      <c r="L917" s="0" t="s">
        <v>297</v>
      </c>
      <c r="M917" s="0" t="s">
        <v>3757</v>
      </c>
      <c r="N917" s="0" t="s">
        <v>3757</v>
      </c>
      <c r="O917" s="0" t="s">
        <v>3758</v>
      </c>
      <c r="P917" s="0" t="s">
        <v>3759</v>
      </c>
      <c r="R917" s="0" t="s">
        <v>279</v>
      </c>
      <c r="S917" s="0" t="s">
        <v>294</v>
      </c>
      <c r="T917" s="0" t="s">
        <v>318</v>
      </c>
      <c r="U917" s="0" t="s">
        <v>281</v>
      </c>
      <c r="V917" s="0" t="s">
        <v>3711</v>
      </c>
    </row>
    <row r="918" customFormat="false" ht="15" hidden="false" customHeight="false" outlineLevel="0" collapsed="false">
      <c r="A918" s="0" t="n">
        <v>44</v>
      </c>
      <c r="B918" s="0" t="s">
        <v>89</v>
      </c>
      <c r="C918" s="0" t="s">
        <v>270</v>
      </c>
      <c r="D918" s="0" t="s">
        <v>3760</v>
      </c>
      <c r="E918" s="0" t="n">
        <v>2026</v>
      </c>
      <c r="H918" s="0" t="n">
        <v>10</v>
      </c>
      <c r="I918" s="0" t="n">
        <v>485</v>
      </c>
      <c r="J918" s="0" t="s">
        <v>272</v>
      </c>
      <c r="K918" s="0" t="s">
        <v>3689</v>
      </c>
      <c r="L918" s="0" t="s">
        <v>297</v>
      </c>
      <c r="M918" s="0" t="s">
        <v>3761</v>
      </c>
      <c r="N918" s="0" t="s">
        <v>3761</v>
      </c>
      <c r="O918" s="0" t="s">
        <v>3762</v>
      </c>
      <c r="P918" s="0" t="s">
        <v>3763</v>
      </c>
      <c r="R918" s="0" t="s">
        <v>279</v>
      </c>
      <c r="S918" s="0" t="s">
        <v>272</v>
      </c>
      <c r="T918" s="0" t="s">
        <v>280</v>
      </c>
      <c r="U918" s="0" t="s">
        <v>281</v>
      </c>
    </row>
    <row r="919" customFormat="false" ht="15" hidden="false" customHeight="false" outlineLevel="0" collapsed="false">
      <c r="A919" s="0" t="n">
        <v>44</v>
      </c>
      <c r="B919" s="0" t="s">
        <v>89</v>
      </c>
      <c r="C919" s="0" t="s">
        <v>270</v>
      </c>
      <c r="D919" s="0" t="s">
        <v>3764</v>
      </c>
      <c r="E919" s="0" t="n">
        <v>2026</v>
      </c>
      <c r="H919" s="0" t="n">
        <v>2</v>
      </c>
      <c r="I919" s="0" t="n">
        <v>1026</v>
      </c>
      <c r="J919" s="0" t="s">
        <v>272</v>
      </c>
      <c r="K919" s="0" t="s">
        <v>3689</v>
      </c>
      <c r="L919" s="0" t="s">
        <v>297</v>
      </c>
      <c r="M919" s="0" t="s">
        <v>3765</v>
      </c>
      <c r="N919" s="0" t="s">
        <v>3765</v>
      </c>
      <c r="O919" s="0" t="s">
        <v>3766</v>
      </c>
      <c r="P919" s="0" t="s">
        <v>3767</v>
      </c>
      <c r="R919" s="0" t="s">
        <v>279</v>
      </c>
      <c r="S919" s="0" t="s">
        <v>294</v>
      </c>
      <c r="T919" s="0" t="s">
        <v>318</v>
      </c>
      <c r="U919" s="0" t="s">
        <v>281</v>
      </c>
      <c r="V919" s="0" t="s">
        <v>3711</v>
      </c>
    </row>
    <row r="920" customFormat="false" ht="15" hidden="false" customHeight="false" outlineLevel="0" collapsed="false">
      <c r="A920" s="0" t="n">
        <v>44</v>
      </c>
      <c r="B920" s="0" t="s">
        <v>89</v>
      </c>
      <c r="C920" s="0" t="s">
        <v>270</v>
      </c>
      <c r="D920" s="0" t="s">
        <v>3768</v>
      </c>
      <c r="E920" s="0" t="n">
        <v>2026</v>
      </c>
      <c r="H920" s="0" t="n">
        <v>2</v>
      </c>
      <c r="I920" s="0" t="n">
        <v>4009</v>
      </c>
      <c r="J920" s="0" t="s">
        <v>272</v>
      </c>
      <c r="K920" s="0" t="s">
        <v>3689</v>
      </c>
      <c r="L920" s="0" t="s">
        <v>297</v>
      </c>
      <c r="M920" s="0" t="s">
        <v>3769</v>
      </c>
      <c r="N920" s="0" t="s">
        <v>3769</v>
      </c>
      <c r="O920" s="0" t="s">
        <v>3770</v>
      </c>
      <c r="P920" s="0" t="s">
        <v>3771</v>
      </c>
      <c r="R920" s="0" t="s">
        <v>279</v>
      </c>
      <c r="S920" s="0" t="s">
        <v>294</v>
      </c>
      <c r="T920" s="0" t="s">
        <v>318</v>
      </c>
      <c r="U920" s="0" t="s">
        <v>281</v>
      </c>
      <c r="V920" s="0" t="s">
        <v>3711</v>
      </c>
    </row>
    <row r="921" customFormat="false" ht="15" hidden="false" customHeight="false" outlineLevel="0" collapsed="false">
      <c r="A921" s="0" t="n">
        <v>44</v>
      </c>
      <c r="B921" s="0" t="s">
        <v>89</v>
      </c>
      <c r="C921" s="0" t="s">
        <v>270</v>
      </c>
      <c r="D921" s="0" t="s">
        <v>3772</v>
      </c>
      <c r="E921" s="0" t="n">
        <v>2026</v>
      </c>
      <c r="H921" s="0" t="n">
        <v>3</v>
      </c>
      <c r="I921" s="0" t="n">
        <v>1243</v>
      </c>
      <c r="J921" s="0" t="s">
        <v>272</v>
      </c>
      <c r="K921" s="0" t="s">
        <v>3689</v>
      </c>
      <c r="L921" s="0" t="s">
        <v>297</v>
      </c>
      <c r="M921" s="0" t="s">
        <v>3773</v>
      </c>
      <c r="N921" s="0" t="s">
        <v>3773</v>
      </c>
      <c r="O921" s="0" t="s">
        <v>3774</v>
      </c>
      <c r="P921" s="0" t="s">
        <v>3775</v>
      </c>
      <c r="R921" s="0" t="s">
        <v>279</v>
      </c>
      <c r="S921" s="0" t="s">
        <v>294</v>
      </c>
      <c r="T921" s="0" t="s">
        <v>318</v>
      </c>
      <c r="U921" s="0" t="s">
        <v>281</v>
      </c>
      <c r="V921" s="0" t="s">
        <v>3711</v>
      </c>
    </row>
    <row r="922" customFormat="false" ht="15" hidden="false" customHeight="false" outlineLevel="0" collapsed="false">
      <c r="A922" s="0" t="n">
        <v>44</v>
      </c>
      <c r="B922" s="0" t="s">
        <v>89</v>
      </c>
      <c r="C922" s="0" t="s">
        <v>270</v>
      </c>
      <c r="D922" s="0" t="s">
        <v>3776</v>
      </c>
      <c r="E922" s="0" t="n">
        <v>2025</v>
      </c>
      <c r="H922" s="0" t="n">
        <v>16</v>
      </c>
      <c r="I922" s="0" t="n">
        <v>3779</v>
      </c>
      <c r="J922" s="0" t="s">
        <v>272</v>
      </c>
      <c r="K922" s="0" t="s">
        <v>3689</v>
      </c>
      <c r="L922" s="0" t="s">
        <v>297</v>
      </c>
      <c r="M922" s="0" t="s">
        <v>3777</v>
      </c>
      <c r="N922" s="0" t="s">
        <v>3777</v>
      </c>
      <c r="O922" s="0" t="s">
        <v>3778</v>
      </c>
      <c r="P922" s="0" t="s">
        <v>3779</v>
      </c>
      <c r="R922" s="0" t="s">
        <v>279</v>
      </c>
      <c r="S922" s="0" t="s">
        <v>294</v>
      </c>
      <c r="T922" s="0" t="s">
        <v>318</v>
      </c>
      <c r="U922" s="0" t="s">
        <v>281</v>
      </c>
      <c r="V922" s="0" t="s">
        <v>3711</v>
      </c>
    </row>
    <row r="923" customFormat="false" ht="15" hidden="false" customHeight="false" outlineLevel="0" collapsed="false">
      <c r="A923" s="0" t="n">
        <v>44</v>
      </c>
      <c r="B923" s="0" t="s">
        <v>89</v>
      </c>
      <c r="C923" s="0" t="s">
        <v>270</v>
      </c>
      <c r="D923" s="0" t="s">
        <v>3780</v>
      </c>
      <c r="E923" s="0" t="n">
        <v>2025</v>
      </c>
      <c r="H923" s="0" t="n">
        <v>12</v>
      </c>
      <c r="I923" s="0" t="n">
        <v>4770</v>
      </c>
      <c r="J923" s="0" t="s">
        <v>272</v>
      </c>
      <c r="K923" s="0" t="s">
        <v>3689</v>
      </c>
      <c r="L923" s="0" t="s">
        <v>297</v>
      </c>
      <c r="M923" s="0" t="s">
        <v>3781</v>
      </c>
      <c r="N923" s="0" t="s">
        <v>3781</v>
      </c>
      <c r="O923" s="0" t="s">
        <v>3782</v>
      </c>
      <c r="P923" s="0" t="s">
        <v>3783</v>
      </c>
      <c r="R923" s="0" t="s">
        <v>279</v>
      </c>
      <c r="S923" s="0" t="s">
        <v>294</v>
      </c>
      <c r="T923" s="0" t="s">
        <v>318</v>
      </c>
      <c r="U923" s="0" t="s">
        <v>281</v>
      </c>
      <c r="V923" s="0" t="s">
        <v>3711</v>
      </c>
    </row>
    <row r="924" customFormat="false" ht="15" hidden="false" customHeight="false" outlineLevel="0" collapsed="false">
      <c r="A924" s="0" t="n">
        <v>44</v>
      </c>
      <c r="B924" s="0" t="s">
        <v>89</v>
      </c>
      <c r="C924" s="0" t="s">
        <v>270</v>
      </c>
      <c r="D924" s="0" t="s">
        <v>3784</v>
      </c>
      <c r="E924" s="0" t="n">
        <v>2025</v>
      </c>
      <c r="H924" s="0" t="n">
        <v>12</v>
      </c>
      <c r="I924" s="0" t="n">
        <v>4834</v>
      </c>
      <c r="J924" s="0" t="s">
        <v>272</v>
      </c>
      <c r="K924" s="0" t="s">
        <v>3689</v>
      </c>
      <c r="L924" s="0" t="s">
        <v>297</v>
      </c>
      <c r="M924" s="0" t="s">
        <v>3785</v>
      </c>
      <c r="N924" s="0" t="s">
        <v>3785</v>
      </c>
      <c r="O924" s="0" t="s">
        <v>3786</v>
      </c>
      <c r="P924" s="0" t="s">
        <v>3787</v>
      </c>
      <c r="R924" s="0" t="s">
        <v>279</v>
      </c>
      <c r="S924" s="0" t="s">
        <v>294</v>
      </c>
      <c r="T924" s="0" t="s">
        <v>318</v>
      </c>
      <c r="U924" s="0" t="s">
        <v>281</v>
      </c>
      <c r="V924" s="0" t="s">
        <v>3711</v>
      </c>
    </row>
    <row r="925" customFormat="false" ht="15" hidden="false" customHeight="false" outlineLevel="0" collapsed="false">
      <c r="A925" s="0" t="n">
        <v>44</v>
      </c>
      <c r="B925" s="0" t="s">
        <v>89</v>
      </c>
      <c r="C925" s="0" t="s">
        <v>270</v>
      </c>
      <c r="D925" s="0" t="s">
        <v>3788</v>
      </c>
      <c r="E925" s="0" t="n">
        <v>2025</v>
      </c>
      <c r="H925" s="0" t="n">
        <v>12</v>
      </c>
      <c r="I925" s="0" t="n">
        <v>4936</v>
      </c>
      <c r="J925" s="0" t="s">
        <v>272</v>
      </c>
      <c r="K925" s="0" t="s">
        <v>3689</v>
      </c>
      <c r="L925" s="0" t="s">
        <v>297</v>
      </c>
      <c r="M925" s="0" t="s">
        <v>3789</v>
      </c>
      <c r="N925" s="0" t="s">
        <v>3789</v>
      </c>
      <c r="O925" s="0" t="s">
        <v>3790</v>
      </c>
      <c r="P925" s="0" t="s">
        <v>3791</v>
      </c>
      <c r="R925" s="0" t="s">
        <v>279</v>
      </c>
      <c r="S925" s="0" t="s">
        <v>294</v>
      </c>
      <c r="T925" s="0" t="s">
        <v>318</v>
      </c>
      <c r="U925" s="0" t="s">
        <v>281</v>
      </c>
      <c r="V925" s="0" t="s">
        <v>3711</v>
      </c>
    </row>
    <row r="926" customFormat="false" ht="15" hidden="false" customHeight="false" outlineLevel="0" collapsed="false">
      <c r="A926" s="0" t="n">
        <v>44</v>
      </c>
      <c r="B926" s="0" t="s">
        <v>89</v>
      </c>
      <c r="C926" s="0" t="s">
        <v>270</v>
      </c>
      <c r="D926" s="0" t="s">
        <v>3792</v>
      </c>
      <c r="E926" s="0" t="n">
        <v>2024</v>
      </c>
      <c r="H926" s="0" t="n">
        <v>1</v>
      </c>
      <c r="I926" s="0" t="n">
        <v>1750</v>
      </c>
      <c r="J926" s="0" t="s">
        <v>272</v>
      </c>
      <c r="K926" s="0" t="s">
        <v>3689</v>
      </c>
      <c r="L926" s="0" t="s">
        <v>297</v>
      </c>
      <c r="M926" s="0" t="s">
        <v>3793</v>
      </c>
      <c r="N926" s="0" t="s">
        <v>3793</v>
      </c>
      <c r="O926" s="0" t="s">
        <v>3794</v>
      </c>
      <c r="P926" s="0" t="s">
        <v>3795</v>
      </c>
      <c r="R926" s="0" t="s">
        <v>288</v>
      </c>
      <c r="S926" s="0" t="s">
        <v>294</v>
      </c>
      <c r="T926" s="0" t="s">
        <v>318</v>
      </c>
      <c r="U926" s="0" t="s">
        <v>281</v>
      </c>
      <c r="V926" s="0" t="s">
        <v>3711</v>
      </c>
    </row>
    <row r="927" customFormat="false" ht="15" hidden="false" customHeight="false" outlineLevel="0" collapsed="false">
      <c r="A927" s="0" t="n">
        <v>44</v>
      </c>
      <c r="B927" s="0" t="s">
        <v>89</v>
      </c>
      <c r="C927" s="0" t="s">
        <v>270</v>
      </c>
      <c r="D927" s="0" t="s">
        <v>3796</v>
      </c>
      <c r="E927" s="0" t="n">
        <v>2023</v>
      </c>
      <c r="H927" s="0" t="n">
        <v>2</v>
      </c>
      <c r="I927" s="0" t="n">
        <v>1470</v>
      </c>
      <c r="J927" s="0" t="s">
        <v>272</v>
      </c>
      <c r="K927" s="0" t="s">
        <v>3689</v>
      </c>
      <c r="L927" s="0" t="s">
        <v>297</v>
      </c>
      <c r="M927" s="0" t="s">
        <v>3797</v>
      </c>
      <c r="N927" s="0" t="s">
        <v>3797</v>
      </c>
      <c r="O927" s="0" t="s">
        <v>3798</v>
      </c>
      <c r="P927" s="0" t="s">
        <v>3799</v>
      </c>
      <c r="R927" s="0" t="s">
        <v>288</v>
      </c>
      <c r="S927" s="0" t="s">
        <v>294</v>
      </c>
      <c r="T927" s="0" t="s">
        <v>318</v>
      </c>
      <c r="U927" s="0" t="s">
        <v>281</v>
      </c>
      <c r="V927" s="0" t="s">
        <v>3711</v>
      </c>
    </row>
    <row r="928" customFormat="false" ht="15" hidden="false" customHeight="false" outlineLevel="0" collapsed="false">
      <c r="A928" s="0" t="n">
        <v>44</v>
      </c>
      <c r="B928" s="0" t="s">
        <v>89</v>
      </c>
      <c r="C928" s="0" t="s">
        <v>270</v>
      </c>
      <c r="D928" s="0" t="s">
        <v>3800</v>
      </c>
      <c r="E928" s="0" t="n">
        <v>2019</v>
      </c>
      <c r="H928" s="0" t="n">
        <v>2</v>
      </c>
      <c r="I928" s="0" t="n">
        <v>431</v>
      </c>
      <c r="J928" s="0" t="s">
        <v>272</v>
      </c>
      <c r="K928" s="0" t="s">
        <v>3689</v>
      </c>
      <c r="L928" s="0" t="s">
        <v>297</v>
      </c>
      <c r="M928" s="0" t="s">
        <v>3801</v>
      </c>
      <c r="N928" s="0" t="s">
        <v>3801</v>
      </c>
      <c r="O928" s="0" t="s">
        <v>3802</v>
      </c>
      <c r="P928" s="0" t="s">
        <v>3803</v>
      </c>
      <c r="R928" s="0" t="s">
        <v>288</v>
      </c>
      <c r="S928" s="0" t="s">
        <v>294</v>
      </c>
      <c r="T928" s="0" t="s">
        <v>280</v>
      </c>
      <c r="U928" s="0" t="s">
        <v>281</v>
      </c>
    </row>
    <row r="929" customFormat="false" ht="15" hidden="false" customHeight="false" outlineLevel="0" collapsed="false">
      <c r="A929" s="0" t="n">
        <v>44</v>
      </c>
      <c r="B929" s="0" t="s">
        <v>89</v>
      </c>
      <c r="C929" s="0" t="s">
        <v>282</v>
      </c>
      <c r="D929" s="0" t="s">
        <v>3804</v>
      </c>
      <c r="E929" s="0" t="n">
        <v>2024</v>
      </c>
      <c r="H929" s="0" t="n">
        <v>39</v>
      </c>
      <c r="I929" s="0" t="n">
        <v>49029</v>
      </c>
      <c r="J929" s="0" t="s">
        <v>272</v>
      </c>
      <c r="K929" s="0" t="s">
        <v>3689</v>
      </c>
      <c r="L929" s="0" t="s">
        <v>297</v>
      </c>
      <c r="M929" s="0" t="s">
        <v>3805</v>
      </c>
      <c r="N929" s="0" t="s">
        <v>3805</v>
      </c>
      <c r="O929" s="0" t="s">
        <v>3806</v>
      </c>
      <c r="P929" s="0" t="s">
        <v>3807</v>
      </c>
      <c r="R929" s="0" t="s">
        <v>288</v>
      </c>
      <c r="S929" s="0" t="s">
        <v>272</v>
      </c>
      <c r="T929" s="0" t="s">
        <v>318</v>
      </c>
      <c r="U929" s="0" t="s">
        <v>281</v>
      </c>
      <c r="V929" s="0" t="s">
        <v>3711</v>
      </c>
    </row>
    <row r="930" customFormat="false" ht="15" hidden="false" customHeight="false" outlineLevel="0" collapsed="false">
      <c r="A930" s="0" t="n">
        <v>44</v>
      </c>
      <c r="B930" s="0" t="s">
        <v>89</v>
      </c>
      <c r="C930" s="0" t="s">
        <v>282</v>
      </c>
      <c r="D930" s="0" t="s">
        <v>3808</v>
      </c>
      <c r="E930" s="0" t="n">
        <v>2023</v>
      </c>
      <c r="H930" s="0" t="n">
        <v>7</v>
      </c>
      <c r="I930" s="0" t="n">
        <v>1638</v>
      </c>
      <c r="J930" s="0" t="s">
        <v>272</v>
      </c>
      <c r="K930" s="0" t="s">
        <v>3702</v>
      </c>
      <c r="L930" s="0" t="s">
        <v>297</v>
      </c>
      <c r="M930" s="0" t="s">
        <v>3809</v>
      </c>
      <c r="N930" s="0" t="s">
        <v>3809</v>
      </c>
      <c r="O930" s="0" t="s">
        <v>3810</v>
      </c>
      <c r="P930" s="0" t="s">
        <v>3811</v>
      </c>
      <c r="R930" s="0" t="s">
        <v>288</v>
      </c>
      <c r="S930" s="0" t="s">
        <v>294</v>
      </c>
      <c r="T930" s="0" t="s">
        <v>318</v>
      </c>
      <c r="U930" s="0" t="s">
        <v>281</v>
      </c>
      <c r="V930" s="0" t="s">
        <v>3706</v>
      </c>
    </row>
    <row r="931" customFormat="false" ht="15" hidden="false" customHeight="false" outlineLevel="0" collapsed="false">
      <c r="A931" s="0" t="n">
        <v>45</v>
      </c>
      <c r="B931" s="0" t="s">
        <v>91</v>
      </c>
      <c r="C931" s="0" t="s">
        <v>282</v>
      </c>
      <c r="D931" s="0" t="s">
        <v>3808</v>
      </c>
      <c r="E931" s="0" t="n">
        <v>2023</v>
      </c>
      <c r="H931" s="0" t="n">
        <v>7</v>
      </c>
      <c r="I931" s="0" t="n">
        <v>1638</v>
      </c>
      <c r="J931" s="0" t="s">
        <v>272</v>
      </c>
      <c r="K931" s="0" t="s">
        <v>3702</v>
      </c>
      <c r="L931" s="0" t="s">
        <v>297</v>
      </c>
      <c r="M931" s="0" t="s">
        <v>3809</v>
      </c>
      <c r="N931" s="0" t="s">
        <v>3809</v>
      </c>
      <c r="O931" s="0" t="s">
        <v>3810</v>
      </c>
      <c r="P931" s="0" t="s">
        <v>3811</v>
      </c>
      <c r="R931" s="0" t="s">
        <v>288</v>
      </c>
      <c r="S931" s="0" t="s">
        <v>294</v>
      </c>
      <c r="T931" s="0" t="s">
        <v>318</v>
      </c>
      <c r="U931" s="0" t="s">
        <v>281</v>
      </c>
      <c r="V931" s="0" t="s">
        <v>3706</v>
      </c>
    </row>
    <row r="932" customFormat="false" ht="15" hidden="false" customHeight="false" outlineLevel="0" collapsed="false">
      <c r="A932" s="0" t="n">
        <v>162</v>
      </c>
      <c r="B932" s="0" t="s">
        <v>223</v>
      </c>
      <c r="C932" s="0" t="s">
        <v>282</v>
      </c>
      <c r="D932" s="0" t="s">
        <v>3808</v>
      </c>
      <c r="E932" s="0" t="n">
        <v>2023</v>
      </c>
      <c r="H932" s="0" t="n">
        <v>7</v>
      </c>
      <c r="I932" s="0" t="n">
        <v>1638</v>
      </c>
      <c r="J932" s="0" t="s">
        <v>272</v>
      </c>
      <c r="K932" s="0" t="s">
        <v>3702</v>
      </c>
      <c r="L932" s="0" t="s">
        <v>297</v>
      </c>
      <c r="M932" s="0" t="s">
        <v>3809</v>
      </c>
      <c r="N932" s="0" t="s">
        <v>3809</v>
      </c>
      <c r="O932" s="0" t="s">
        <v>3810</v>
      </c>
      <c r="P932" s="0" t="s">
        <v>3811</v>
      </c>
      <c r="R932" s="0" t="s">
        <v>288</v>
      </c>
      <c r="S932" s="0" t="s">
        <v>294</v>
      </c>
      <c r="T932" s="0" t="s">
        <v>318</v>
      </c>
      <c r="U932" s="0" t="s">
        <v>281</v>
      </c>
      <c r="V932" s="0" t="s">
        <v>3706</v>
      </c>
    </row>
    <row r="933" customFormat="false" ht="15" hidden="false" customHeight="false" outlineLevel="0" collapsed="false">
      <c r="A933" s="0" t="n">
        <v>44</v>
      </c>
      <c r="B933" s="0" t="s">
        <v>89</v>
      </c>
      <c r="C933" s="0" t="s">
        <v>383</v>
      </c>
      <c r="D933" s="0" t="s">
        <v>3812</v>
      </c>
      <c r="E933" s="0" t="n">
        <v>2025</v>
      </c>
      <c r="H933" s="0" t="n">
        <v>28</v>
      </c>
      <c r="I933" s="0" t="n">
        <v>5987</v>
      </c>
      <c r="J933" s="0" t="s">
        <v>272</v>
      </c>
      <c r="K933" s="0" t="s">
        <v>302</v>
      </c>
      <c r="L933" s="0" t="s">
        <v>274</v>
      </c>
      <c r="M933" s="0" t="s">
        <v>3813</v>
      </c>
      <c r="N933" s="0" t="s">
        <v>3813</v>
      </c>
      <c r="O933" s="0" t="s">
        <v>3814</v>
      </c>
      <c r="P933" s="0" t="s">
        <v>3815</v>
      </c>
      <c r="R933" s="0" t="s">
        <v>279</v>
      </c>
      <c r="S933" s="0" t="s">
        <v>272</v>
      </c>
      <c r="T933" s="0" t="s">
        <v>280</v>
      </c>
      <c r="U933" s="0" t="s">
        <v>281</v>
      </c>
    </row>
    <row r="934" customFormat="false" ht="15" hidden="false" customHeight="false" outlineLevel="0" collapsed="false">
      <c r="A934" s="0" t="n">
        <v>44</v>
      </c>
      <c r="B934" s="0" t="s">
        <v>89</v>
      </c>
      <c r="C934" s="0" t="s">
        <v>383</v>
      </c>
      <c r="D934" s="0" t="s">
        <v>3816</v>
      </c>
      <c r="E934" s="0" t="n">
        <v>2019</v>
      </c>
      <c r="H934" s="0" t="n">
        <v>15</v>
      </c>
      <c r="I934" s="0" t="n">
        <v>3435</v>
      </c>
      <c r="J934" s="0" t="s">
        <v>272</v>
      </c>
      <c r="K934" s="0" t="s">
        <v>3689</v>
      </c>
      <c r="L934" s="0" t="s">
        <v>297</v>
      </c>
      <c r="M934" s="0" t="s">
        <v>3817</v>
      </c>
      <c r="N934" s="0" t="s">
        <v>3817</v>
      </c>
      <c r="O934" s="0" t="s">
        <v>3818</v>
      </c>
      <c r="P934" s="0" t="s">
        <v>3819</v>
      </c>
      <c r="R934" s="0" t="s">
        <v>288</v>
      </c>
      <c r="S934" s="0" t="s">
        <v>294</v>
      </c>
      <c r="T934" s="0" t="s">
        <v>318</v>
      </c>
      <c r="U934" s="0" t="s">
        <v>281</v>
      </c>
      <c r="V934" s="0" t="s">
        <v>3711</v>
      </c>
    </row>
    <row r="935" customFormat="false" ht="15" hidden="false" customHeight="false" outlineLevel="0" collapsed="false">
      <c r="A935" s="0" t="n">
        <v>44</v>
      </c>
      <c r="B935" s="0" t="s">
        <v>89</v>
      </c>
      <c r="C935" s="0" t="s">
        <v>514</v>
      </c>
      <c r="D935" s="0" t="s">
        <v>3820</v>
      </c>
      <c r="E935" s="0" t="n">
        <v>2026</v>
      </c>
      <c r="H935" s="0" t="n">
        <v>1</v>
      </c>
      <c r="I935" s="0" t="n">
        <v>3865</v>
      </c>
      <c r="J935" s="0" t="s">
        <v>272</v>
      </c>
      <c r="K935" s="0" t="s">
        <v>3702</v>
      </c>
      <c r="L935" s="0" t="s">
        <v>297</v>
      </c>
      <c r="M935" s="0" t="s">
        <v>3821</v>
      </c>
      <c r="N935" s="0" t="s">
        <v>3821</v>
      </c>
      <c r="O935" s="0" t="s">
        <v>3822</v>
      </c>
      <c r="P935" s="0" t="s">
        <v>3823</v>
      </c>
      <c r="R935" s="0" t="s">
        <v>279</v>
      </c>
      <c r="S935" s="0" t="s">
        <v>272</v>
      </c>
      <c r="T935" s="0" t="s">
        <v>318</v>
      </c>
      <c r="U935" s="0" t="s">
        <v>281</v>
      </c>
      <c r="V935" s="0" t="s">
        <v>3824</v>
      </c>
    </row>
    <row r="936" customFormat="false" ht="15" hidden="false" customHeight="false" outlineLevel="0" collapsed="false">
      <c r="A936" s="0" t="n">
        <v>162</v>
      </c>
      <c r="B936" s="0" t="s">
        <v>223</v>
      </c>
      <c r="C936" s="0" t="s">
        <v>514</v>
      </c>
      <c r="D936" s="0" t="s">
        <v>3820</v>
      </c>
      <c r="E936" s="0" t="n">
        <v>2026</v>
      </c>
      <c r="H936" s="0" t="n">
        <v>1</v>
      </c>
      <c r="I936" s="0" t="n">
        <v>3865</v>
      </c>
      <c r="J936" s="0" t="s">
        <v>272</v>
      </c>
      <c r="K936" s="0" t="s">
        <v>3702</v>
      </c>
      <c r="L936" s="0" t="s">
        <v>297</v>
      </c>
      <c r="M936" s="0" t="s">
        <v>3821</v>
      </c>
      <c r="N936" s="0" t="s">
        <v>3821</v>
      </c>
      <c r="O936" s="0" t="s">
        <v>3822</v>
      </c>
      <c r="P936" s="0" t="s">
        <v>3823</v>
      </c>
      <c r="R936" s="0" t="s">
        <v>279</v>
      </c>
      <c r="S936" s="0" t="s">
        <v>272</v>
      </c>
      <c r="T936" s="0" t="s">
        <v>318</v>
      </c>
      <c r="U936" s="0" t="s">
        <v>281</v>
      </c>
      <c r="V936" s="0" t="s">
        <v>3824</v>
      </c>
    </row>
    <row r="937" customFormat="false" ht="15" hidden="false" customHeight="false" outlineLevel="0" collapsed="false">
      <c r="A937" s="0" t="n">
        <v>45</v>
      </c>
      <c r="B937" s="0" t="s">
        <v>91</v>
      </c>
      <c r="C937" s="0" t="s">
        <v>57</v>
      </c>
      <c r="D937" s="0" t="s">
        <v>3825</v>
      </c>
      <c r="E937" s="0" t="n">
        <v>2025</v>
      </c>
      <c r="H937" s="0" t="n">
        <v>19</v>
      </c>
      <c r="I937" s="0" t="n">
        <v>23874</v>
      </c>
      <c r="J937" s="0" t="s">
        <v>272</v>
      </c>
      <c r="K937" s="0" t="s">
        <v>3826</v>
      </c>
      <c r="L937" s="0" t="s">
        <v>297</v>
      </c>
      <c r="M937" s="0" t="s">
        <v>3827</v>
      </c>
      <c r="N937" s="0" t="s">
        <v>3828</v>
      </c>
      <c r="O937" s="0" t="s">
        <v>3829</v>
      </c>
      <c r="P937" s="0" t="s">
        <v>3830</v>
      </c>
      <c r="R937" s="0" t="s">
        <v>279</v>
      </c>
      <c r="S937" s="0" t="s">
        <v>272</v>
      </c>
      <c r="T937" s="0" t="s">
        <v>280</v>
      </c>
      <c r="U937" s="0" t="s">
        <v>281</v>
      </c>
    </row>
    <row r="938" customFormat="false" ht="15" hidden="false" customHeight="false" outlineLevel="0" collapsed="false">
      <c r="A938" s="0" t="n">
        <v>45</v>
      </c>
      <c r="B938" s="0" t="s">
        <v>91</v>
      </c>
      <c r="C938" s="0" t="s">
        <v>57</v>
      </c>
      <c r="D938" s="0" t="s">
        <v>3831</v>
      </c>
      <c r="E938" s="0" t="n">
        <v>2025</v>
      </c>
      <c r="H938" s="0" t="n">
        <v>2</v>
      </c>
      <c r="I938" s="0" t="n">
        <v>2971</v>
      </c>
      <c r="J938" s="0" t="s">
        <v>272</v>
      </c>
      <c r="K938" s="0" t="s">
        <v>3826</v>
      </c>
      <c r="L938" s="0" t="s">
        <v>297</v>
      </c>
      <c r="M938" s="0" t="s">
        <v>3832</v>
      </c>
      <c r="N938" s="0" t="s">
        <v>3832</v>
      </c>
      <c r="O938" s="0" t="s">
        <v>3833</v>
      </c>
      <c r="P938" s="0" t="s">
        <v>3834</v>
      </c>
      <c r="R938" s="0" t="s">
        <v>279</v>
      </c>
      <c r="S938" s="0" t="s">
        <v>294</v>
      </c>
      <c r="T938" s="0" t="s">
        <v>318</v>
      </c>
      <c r="U938" s="0" t="s">
        <v>281</v>
      </c>
      <c r="V938" s="0" t="s">
        <v>3835</v>
      </c>
    </row>
    <row r="939" customFormat="false" ht="15" hidden="false" customHeight="false" outlineLevel="0" collapsed="false">
      <c r="A939" s="0" t="n">
        <v>45</v>
      </c>
      <c r="B939" s="0" t="s">
        <v>91</v>
      </c>
      <c r="C939" s="0" t="s">
        <v>34</v>
      </c>
      <c r="D939" s="0" t="s">
        <v>3836</v>
      </c>
      <c r="E939" s="0" t="n">
        <v>2026</v>
      </c>
      <c r="H939" s="0" t="n">
        <v>1</v>
      </c>
      <c r="I939" s="0" t="n">
        <v>304</v>
      </c>
      <c r="J939" s="0" t="s">
        <v>272</v>
      </c>
      <c r="K939" s="0" t="s">
        <v>3826</v>
      </c>
      <c r="L939" s="0" t="s">
        <v>297</v>
      </c>
      <c r="M939" s="0" t="s">
        <v>3837</v>
      </c>
      <c r="N939" s="0" t="s">
        <v>3837</v>
      </c>
      <c r="O939" s="0" t="s">
        <v>3838</v>
      </c>
      <c r="P939" s="0" t="s">
        <v>3839</v>
      </c>
      <c r="R939" s="0" t="s">
        <v>279</v>
      </c>
      <c r="S939" s="0" t="s">
        <v>272</v>
      </c>
      <c r="T939" s="0" t="s">
        <v>318</v>
      </c>
      <c r="U939" s="0" t="s">
        <v>281</v>
      </c>
      <c r="V939" s="0" t="s">
        <v>3835</v>
      </c>
    </row>
    <row r="940" customFormat="false" ht="15" hidden="false" customHeight="false" outlineLevel="0" collapsed="false">
      <c r="A940" s="0" t="n">
        <v>45</v>
      </c>
      <c r="B940" s="0" t="s">
        <v>91</v>
      </c>
      <c r="C940" s="0" t="s">
        <v>34</v>
      </c>
      <c r="D940" s="0" t="s">
        <v>3840</v>
      </c>
      <c r="E940" s="0" t="n">
        <v>2026</v>
      </c>
      <c r="H940" s="0" t="n">
        <v>1</v>
      </c>
      <c r="I940" s="0" t="n">
        <v>943</v>
      </c>
      <c r="J940" s="0" t="s">
        <v>272</v>
      </c>
      <c r="K940" s="0" t="s">
        <v>3826</v>
      </c>
      <c r="L940" s="0" t="s">
        <v>297</v>
      </c>
      <c r="M940" s="0" t="s">
        <v>3841</v>
      </c>
      <c r="N940" s="0" t="s">
        <v>3841</v>
      </c>
      <c r="O940" s="0" t="s">
        <v>3842</v>
      </c>
      <c r="P940" s="0" t="s">
        <v>3843</v>
      </c>
      <c r="R940" s="0" t="s">
        <v>279</v>
      </c>
      <c r="S940" s="0" t="s">
        <v>294</v>
      </c>
      <c r="T940" s="0" t="s">
        <v>318</v>
      </c>
      <c r="U940" s="0" t="s">
        <v>281</v>
      </c>
      <c r="V940" s="0" t="s">
        <v>3835</v>
      </c>
    </row>
    <row r="941" customFormat="false" ht="15" hidden="false" customHeight="false" outlineLevel="0" collapsed="false">
      <c r="A941" s="0" t="n">
        <v>45</v>
      </c>
      <c r="B941" s="0" t="s">
        <v>91</v>
      </c>
      <c r="C941" s="0" t="s">
        <v>34</v>
      </c>
      <c r="D941" s="0" t="s">
        <v>3844</v>
      </c>
      <c r="E941" s="0" t="n">
        <v>2026</v>
      </c>
      <c r="H941" s="0" t="n">
        <v>1</v>
      </c>
      <c r="I941" s="0" t="n">
        <v>942</v>
      </c>
      <c r="J941" s="0" t="s">
        <v>272</v>
      </c>
      <c r="K941" s="0" t="s">
        <v>3826</v>
      </c>
      <c r="L941" s="0" t="s">
        <v>297</v>
      </c>
      <c r="M941" s="0" t="s">
        <v>3845</v>
      </c>
      <c r="N941" s="0" t="s">
        <v>3845</v>
      </c>
      <c r="O941" s="0" t="s">
        <v>3846</v>
      </c>
      <c r="P941" s="0" t="s">
        <v>3847</v>
      </c>
      <c r="R941" s="0" t="s">
        <v>279</v>
      </c>
      <c r="S941" s="0" t="s">
        <v>294</v>
      </c>
      <c r="T941" s="0" t="s">
        <v>318</v>
      </c>
      <c r="U941" s="0" t="s">
        <v>281</v>
      </c>
      <c r="V941" s="0" t="s">
        <v>3835</v>
      </c>
    </row>
    <row r="942" customFormat="false" ht="15" hidden="false" customHeight="false" outlineLevel="0" collapsed="false">
      <c r="A942" s="0" t="n">
        <v>45</v>
      </c>
      <c r="B942" s="0" t="s">
        <v>91</v>
      </c>
      <c r="C942" s="0" t="s">
        <v>34</v>
      </c>
      <c r="D942" s="0" t="s">
        <v>3848</v>
      </c>
      <c r="E942" s="0" t="n">
        <v>2026</v>
      </c>
      <c r="H942" s="0" t="n">
        <v>1</v>
      </c>
      <c r="I942" s="0" t="n">
        <v>1718</v>
      </c>
      <c r="J942" s="0" t="s">
        <v>272</v>
      </c>
      <c r="K942" s="0" t="s">
        <v>3826</v>
      </c>
      <c r="L942" s="0" t="s">
        <v>297</v>
      </c>
      <c r="M942" s="0" t="s">
        <v>3849</v>
      </c>
      <c r="N942" s="0" t="s">
        <v>3849</v>
      </c>
      <c r="O942" s="0" t="s">
        <v>3850</v>
      </c>
      <c r="P942" s="0" t="s">
        <v>3851</v>
      </c>
      <c r="R942" s="0" t="s">
        <v>279</v>
      </c>
      <c r="S942" s="0" t="s">
        <v>294</v>
      </c>
      <c r="T942" s="0" t="s">
        <v>318</v>
      </c>
      <c r="U942" s="0" t="s">
        <v>281</v>
      </c>
      <c r="V942" s="0" t="s">
        <v>3835</v>
      </c>
    </row>
    <row r="943" customFormat="false" ht="15" hidden="false" customHeight="false" outlineLevel="0" collapsed="false">
      <c r="A943" s="0" t="n">
        <v>45</v>
      </c>
      <c r="B943" s="0" t="s">
        <v>91</v>
      </c>
      <c r="C943" s="0" t="s">
        <v>313</v>
      </c>
      <c r="D943" s="0" t="s">
        <v>3852</v>
      </c>
      <c r="E943" s="0" t="n">
        <v>2026</v>
      </c>
      <c r="H943" s="0" t="n">
        <v>1</v>
      </c>
      <c r="I943" s="0" t="n">
        <v>681</v>
      </c>
      <c r="J943" s="0" t="s">
        <v>272</v>
      </c>
      <c r="K943" s="0" t="s">
        <v>3826</v>
      </c>
      <c r="L943" s="0" t="s">
        <v>297</v>
      </c>
      <c r="M943" s="0" t="s">
        <v>3853</v>
      </c>
      <c r="N943" s="0" t="s">
        <v>3853</v>
      </c>
      <c r="O943" s="0" t="s">
        <v>3854</v>
      </c>
      <c r="P943" s="0" t="s">
        <v>3855</v>
      </c>
      <c r="R943" s="0" t="s">
        <v>279</v>
      </c>
      <c r="S943" s="0" t="s">
        <v>272</v>
      </c>
      <c r="T943" s="0" t="s">
        <v>318</v>
      </c>
      <c r="U943" s="0" t="s">
        <v>281</v>
      </c>
      <c r="V943" s="0" t="s">
        <v>3835</v>
      </c>
    </row>
    <row r="944" customFormat="false" ht="15" hidden="false" customHeight="false" outlineLevel="0" collapsed="false">
      <c r="A944" s="0" t="n">
        <v>45</v>
      </c>
      <c r="B944" s="0" t="s">
        <v>91</v>
      </c>
      <c r="C944" s="0" t="s">
        <v>313</v>
      </c>
      <c r="D944" s="0" t="s">
        <v>3856</v>
      </c>
      <c r="E944" s="0" t="n">
        <v>2025</v>
      </c>
      <c r="H944" s="0" t="n">
        <v>2</v>
      </c>
      <c r="I944" s="0" t="n">
        <v>463</v>
      </c>
      <c r="J944" s="0" t="s">
        <v>272</v>
      </c>
      <c r="K944" s="0" t="s">
        <v>3826</v>
      </c>
      <c r="L944" s="0" t="s">
        <v>297</v>
      </c>
      <c r="M944" s="0" t="s">
        <v>3857</v>
      </c>
      <c r="N944" s="0" t="s">
        <v>3858</v>
      </c>
      <c r="O944" s="0" t="s">
        <v>3859</v>
      </c>
      <c r="P944" s="0" t="s">
        <v>3860</v>
      </c>
      <c r="R944" s="0" t="s">
        <v>279</v>
      </c>
      <c r="S944" s="0" t="s">
        <v>294</v>
      </c>
      <c r="T944" s="0" t="s">
        <v>280</v>
      </c>
      <c r="U944" s="0" t="s">
        <v>281</v>
      </c>
    </row>
    <row r="945" customFormat="false" ht="15" hidden="false" customHeight="false" outlineLevel="0" collapsed="false">
      <c r="A945" s="0" t="n">
        <v>45</v>
      </c>
      <c r="B945" s="0" t="s">
        <v>91</v>
      </c>
      <c r="C945" s="0" t="s">
        <v>313</v>
      </c>
      <c r="D945" s="0" t="s">
        <v>3861</v>
      </c>
      <c r="E945" s="0" t="n">
        <v>2025</v>
      </c>
      <c r="H945" s="0" t="n">
        <v>13</v>
      </c>
      <c r="I945" s="0" t="n">
        <v>2001</v>
      </c>
      <c r="J945" s="0" t="s">
        <v>294</v>
      </c>
      <c r="K945" s="0" t="s">
        <v>3826</v>
      </c>
      <c r="L945" s="0" t="s">
        <v>297</v>
      </c>
      <c r="M945" s="0" t="s">
        <v>3862</v>
      </c>
      <c r="N945" s="0" t="s">
        <v>3862</v>
      </c>
      <c r="O945" s="0" t="s">
        <v>3863</v>
      </c>
      <c r="P945" s="0" t="s">
        <v>3864</v>
      </c>
      <c r="R945" s="0" t="s">
        <v>279</v>
      </c>
      <c r="S945" s="0" t="s">
        <v>294</v>
      </c>
      <c r="T945" s="0" t="s">
        <v>318</v>
      </c>
      <c r="U945" s="0" t="s">
        <v>281</v>
      </c>
      <c r="V945" s="0" t="s">
        <v>3835</v>
      </c>
    </row>
    <row r="946" customFormat="false" ht="15" hidden="false" customHeight="false" outlineLevel="0" collapsed="false">
      <c r="A946" s="0" t="n">
        <v>45</v>
      </c>
      <c r="B946" s="0" t="s">
        <v>91</v>
      </c>
      <c r="C946" s="0" t="s">
        <v>313</v>
      </c>
      <c r="D946" s="0" t="s">
        <v>3865</v>
      </c>
      <c r="E946" s="0" t="n">
        <v>2024</v>
      </c>
      <c r="H946" s="0" t="n">
        <v>1</v>
      </c>
      <c r="I946" s="0" t="n">
        <v>1478</v>
      </c>
      <c r="J946" s="0" t="s">
        <v>272</v>
      </c>
      <c r="K946" s="0" t="s">
        <v>302</v>
      </c>
      <c r="L946" s="0" t="s">
        <v>274</v>
      </c>
      <c r="M946" s="0" t="s">
        <v>3866</v>
      </c>
      <c r="N946" s="0" t="s">
        <v>3866</v>
      </c>
      <c r="O946" s="0" t="s">
        <v>3867</v>
      </c>
      <c r="P946" s="0" t="s">
        <v>3868</v>
      </c>
      <c r="R946" s="0" t="s">
        <v>288</v>
      </c>
      <c r="S946" s="0" t="s">
        <v>294</v>
      </c>
      <c r="T946" s="0" t="s">
        <v>280</v>
      </c>
      <c r="U946" s="0" t="s">
        <v>281</v>
      </c>
    </row>
    <row r="947" customFormat="false" ht="15" hidden="false" customHeight="false" outlineLevel="0" collapsed="false">
      <c r="A947" s="0" t="n">
        <v>45</v>
      </c>
      <c r="B947" s="0" t="s">
        <v>91</v>
      </c>
      <c r="C947" s="0" t="s">
        <v>616</v>
      </c>
      <c r="D947" s="0" t="s">
        <v>3869</v>
      </c>
      <c r="E947" s="0" t="n">
        <v>2025</v>
      </c>
      <c r="H947" s="0" t="n">
        <v>16</v>
      </c>
      <c r="I947" s="0" t="n">
        <v>11313</v>
      </c>
      <c r="J947" s="0" t="s">
        <v>272</v>
      </c>
      <c r="K947" s="0" t="s">
        <v>3826</v>
      </c>
      <c r="L947" s="0" t="s">
        <v>297</v>
      </c>
      <c r="M947" s="0" t="s">
        <v>3870</v>
      </c>
      <c r="N947" s="0" t="s">
        <v>3870</v>
      </c>
      <c r="O947" s="0" t="s">
        <v>3871</v>
      </c>
      <c r="P947" s="0" t="s">
        <v>3872</v>
      </c>
      <c r="R947" s="0" t="s">
        <v>279</v>
      </c>
      <c r="S947" s="0" t="s">
        <v>272</v>
      </c>
      <c r="T947" s="0" t="s">
        <v>318</v>
      </c>
      <c r="U947" s="0" t="s">
        <v>281</v>
      </c>
      <c r="V947" s="0" t="s">
        <v>3835</v>
      </c>
    </row>
    <row r="948" customFormat="false" ht="15" hidden="false" customHeight="false" outlineLevel="0" collapsed="false">
      <c r="A948" s="0" t="n">
        <v>45</v>
      </c>
      <c r="B948" s="0" t="s">
        <v>91</v>
      </c>
      <c r="C948" s="0" t="s">
        <v>616</v>
      </c>
      <c r="D948" s="0" t="s">
        <v>3873</v>
      </c>
      <c r="E948" s="0" t="n">
        <v>2025</v>
      </c>
      <c r="H948" s="0" t="n">
        <v>2</v>
      </c>
      <c r="I948" s="0" t="n">
        <v>1654</v>
      </c>
      <c r="J948" s="0" t="s">
        <v>272</v>
      </c>
      <c r="K948" s="0" t="s">
        <v>3826</v>
      </c>
      <c r="L948" s="0" t="s">
        <v>297</v>
      </c>
      <c r="M948" s="0" t="s">
        <v>3874</v>
      </c>
      <c r="N948" s="0" t="s">
        <v>3874</v>
      </c>
      <c r="O948" s="0" t="s">
        <v>3875</v>
      </c>
      <c r="P948" s="0" t="s">
        <v>3876</v>
      </c>
      <c r="R948" s="0" t="s">
        <v>279</v>
      </c>
      <c r="S948" s="0" t="s">
        <v>294</v>
      </c>
      <c r="T948" s="0" t="s">
        <v>318</v>
      </c>
      <c r="U948" s="0" t="s">
        <v>281</v>
      </c>
      <c r="V948" s="0" t="s">
        <v>3835</v>
      </c>
    </row>
    <row r="949" customFormat="false" ht="15" hidden="false" customHeight="false" outlineLevel="0" collapsed="false">
      <c r="A949" s="0" t="n">
        <v>45</v>
      </c>
      <c r="B949" s="0" t="s">
        <v>91</v>
      </c>
      <c r="C949" s="0" t="s">
        <v>616</v>
      </c>
      <c r="D949" s="0" t="s">
        <v>3877</v>
      </c>
      <c r="E949" s="0" t="n">
        <v>2025</v>
      </c>
      <c r="H949" s="0" t="n">
        <v>2</v>
      </c>
      <c r="I949" s="0" t="n">
        <v>121</v>
      </c>
      <c r="J949" s="0" t="s">
        <v>272</v>
      </c>
      <c r="K949" s="0" t="s">
        <v>3826</v>
      </c>
      <c r="L949" s="0" t="s">
        <v>297</v>
      </c>
      <c r="M949" s="0" t="s">
        <v>3878</v>
      </c>
      <c r="N949" s="0" t="s">
        <v>3879</v>
      </c>
      <c r="O949" s="0" t="s">
        <v>3880</v>
      </c>
      <c r="P949" s="0" t="s">
        <v>3881</v>
      </c>
      <c r="R949" s="0" t="s">
        <v>279</v>
      </c>
      <c r="S949" s="0" t="s">
        <v>294</v>
      </c>
      <c r="T949" s="0" t="s">
        <v>318</v>
      </c>
      <c r="U949" s="0" t="s">
        <v>281</v>
      </c>
      <c r="V949" s="0" t="s">
        <v>3835</v>
      </c>
    </row>
    <row r="950" customFormat="false" ht="15" hidden="false" customHeight="false" outlineLevel="0" collapsed="false">
      <c r="A950" s="0" t="n">
        <v>45</v>
      </c>
      <c r="B950" s="0" t="s">
        <v>91</v>
      </c>
      <c r="C950" s="0" t="s">
        <v>616</v>
      </c>
      <c r="D950" s="0" t="s">
        <v>3882</v>
      </c>
      <c r="E950" s="0" t="n">
        <v>2025</v>
      </c>
      <c r="H950" s="0" t="n">
        <v>2</v>
      </c>
      <c r="I950" s="0" t="n">
        <v>1531</v>
      </c>
      <c r="J950" s="0" t="s">
        <v>272</v>
      </c>
      <c r="K950" s="0" t="s">
        <v>3826</v>
      </c>
      <c r="L950" s="0" t="s">
        <v>297</v>
      </c>
      <c r="M950" s="0" t="s">
        <v>3883</v>
      </c>
      <c r="N950" s="0" t="s">
        <v>3883</v>
      </c>
      <c r="O950" s="0" t="s">
        <v>3884</v>
      </c>
      <c r="P950" s="0" t="s">
        <v>3885</v>
      </c>
      <c r="R950" s="0" t="s">
        <v>279</v>
      </c>
      <c r="S950" s="0" t="s">
        <v>294</v>
      </c>
      <c r="T950" s="0" t="s">
        <v>318</v>
      </c>
      <c r="U950" s="0" t="s">
        <v>281</v>
      </c>
      <c r="V950" s="0" t="s">
        <v>3835</v>
      </c>
    </row>
    <row r="951" customFormat="false" ht="15" hidden="false" customHeight="false" outlineLevel="0" collapsed="false">
      <c r="A951" s="0" t="n">
        <v>45</v>
      </c>
      <c r="B951" s="0" t="s">
        <v>91</v>
      </c>
      <c r="C951" s="0" t="s">
        <v>616</v>
      </c>
      <c r="D951" s="0" t="s">
        <v>3886</v>
      </c>
      <c r="E951" s="0" t="n">
        <v>2025</v>
      </c>
      <c r="H951" s="0" t="n">
        <v>15</v>
      </c>
      <c r="I951" s="0" t="n">
        <v>5594</v>
      </c>
      <c r="J951" s="0" t="s">
        <v>272</v>
      </c>
      <c r="K951" s="0" t="s">
        <v>3826</v>
      </c>
      <c r="L951" s="0" t="s">
        <v>297</v>
      </c>
      <c r="M951" s="0" t="s">
        <v>3887</v>
      </c>
      <c r="N951" s="0" t="s">
        <v>3887</v>
      </c>
      <c r="O951" s="0" t="s">
        <v>3888</v>
      </c>
      <c r="P951" s="0" t="s">
        <v>3889</v>
      </c>
      <c r="R951" s="0" t="s">
        <v>279</v>
      </c>
      <c r="S951" s="0" t="s">
        <v>294</v>
      </c>
      <c r="T951" s="0" t="s">
        <v>318</v>
      </c>
      <c r="U951" s="0" t="s">
        <v>281</v>
      </c>
      <c r="V951" s="0" t="s">
        <v>3835</v>
      </c>
    </row>
    <row r="952" customFormat="false" ht="15" hidden="false" customHeight="false" outlineLevel="0" collapsed="false">
      <c r="A952" s="0" t="n">
        <v>45</v>
      </c>
      <c r="B952" s="0" t="s">
        <v>91</v>
      </c>
      <c r="C952" s="0" t="s">
        <v>616</v>
      </c>
      <c r="D952" s="0" t="s">
        <v>3890</v>
      </c>
      <c r="E952" s="0" t="n">
        <v>2025</v>
      </c>
      <c r="H952" s="0" t="n">
        <v>15</v>
      </c>
      <c r="I952" s="0" t="n">
        <v>1182</v>
      </c>
      <c r="J952" s="0" t="s">
        <v>272</v>
      </c>
      <c r="K952" s="0" t="s">
        <v>3826</v>
      </c>
      <c r="L952" s="0" t="s">
        <v>297</v>
      </c>
      <c r="M952" s="0" t="s">
        <v>3891</v>
      </c>
      <c r="N952" s="0" t="s">
        <v>3891</v>
      </c>
      <c r="O952" s="0" t="s">
        <v>3892</v>
      </c>
      <c r="P952" s="0" t="s">
        <v>3893</v>
      </c>
      <c r="R952" s="0" t="s">
        <v>279</v>
      </c>
      <c r="S952" s="0" t="s">
        <v>294</v>
      </c>
      <c r="T952" s="0" t="s">
        <v>318</v>
      </c>
      <c r="U952" s="0" t="s">
        <v>281</v>
      </c>
      <c r="V952" s="0" t="s">
        <v>3835</v>
      </c>
    </row>
    <row r="953" customFormat="false" ht="15" hidden="false" customHeight="false" outlineLevel="0" collapsed="false">
      <c r="A953" s="0" t="n">
        <v>45</v>
      </c>
      <c r="B953" s="0" t="s">
        <v>91</v>
      </c>
      <c r="C953" s="0" t="s">
        <v>270</v>
      </c>
      <c r="D953" s="0" t="s">
        <v>3894</v>
      </c>
      <c r="E953" s="0" t="n">
        <v>2026</v>
      </c>
      <c r="H953" s="0" t="n">
        <v>1</v>
      </c>
      <c r="I953" s="0" t="n">
        <v>115</v>
      </c>
      <c r="J953" s="0" t="s">
        <v>272</v>
      </c>
      <c r="K953" s="0" t="s">
        <v>3826</v>
      </c>
      <c r="L953" s="0" t="s">
        <v>297</v>
      </c>
      <c r="M953" s="0" t="s">
        <v>3895</v>
      </c>
      <c r="N953" s="0" t="s">
        <v>3895</v>
      </c>
      <c r="O953" s="0" t="s">
        <v>3896</v>
      </c>
      <c r="P953" s="0" t="s">
        <v>3897</v>
      </c>
      <c r="R953" s="0" t="s">
        <v>279</v>
      </c>
      <c r="S953" s="0" t="s">
        <v>294</v>
      </c>
      <c r="T953" s="0" t="s">
        <v>318</v>
      </c>
      <c r="U953" s="0" t="s">
        <v>281</v>
      </c>
      <c r="V953" s="0" t="s">
        <v>3835</v>
      </c>
    </row>
    <row r="954" customFormat="false" ht="15" hidden="false" customHeight="false" outlineLevel="0" collapsed="false">
      <c r="A954" s="0" t="n">
        <v>45</v>
      </c>
      <c r="B954" s="0" t="s">
        <v>91</v>
      </c>
      <c r="C954" s="0" t="s">
        <v>270</v>
      </c>
      <c r="D954" s="0" t="s">
        <v>3898</v>
      </c>
      <c r="E954" s="0" t="n">
        <v>2026</v>
      </c>
      <c r="H954" s="0" t="n">
        <v>1</v>
      </c>
      <c r="I954" s="0" t="n">
        <v>368</v>
      </c>
      <c r="J954" s="0" t="s">
        <v>272</v>
      </c>
      <c r="K954" s="0" t="s">
        <v>3826</v>
      </c>
      <c r="L954" s="0" t="s">
        <v>297</v>
      </c>
      <c r="M954" s="0" t="s">
        <v>3899</v>
      </c>
      <c r="N954" s="0" t="s">
        <v>3899</v>
      </c>
      <c r="O954" s="0" t="s">
        <v>3900</v>
      </c>
      <c r="P954" s="0" t="s">
        <v>3901</v>
      </c>
      <c r="R954" s="0" t="s">
        <v>279</v>
      </c>
      <c r="S954" s="0" t="s">
        <v>294</v>
      </c>
      <c r="T954" s="0" t="s">
        <v>318</v>
      </c>
      <c r="U954" s="0" t="s">
        <v>281</v>
      </c>
      <c r="V954" s="0" t="s">
        <v>3835</v>
      </c>
    </row>
    <row r="955" customFormat="false" ht="15" hidden="false" customHeight="false" outlineLevel="0" collapsed="false">
      <c r="A955" s="0" t="n">
        <v>45</v>
      </c>
      <c r="B955" s="0" t="s">
        <v>91</v>
      </c>
      <c r="C955" s="0" t="s">
        <v>270</v>
      </c>
      <c r="D955" s="0" t="s">
        <v>3902</v>
      </c>
      <c r="E955" s="0" t="n">
        <v>2026</v>
      </c>
      <c r="H955" s="0" t="n">
        <v>1</v>
      </c>
      <c r="I955" s="0" t="n">
        <v>796</v>
      </c>
      <c r="J955" s="0" t="s">
        <v>272</v>
      </c>
      <c r="K955" s="0" t="s">
        <v>3826</v>
      </c>
      <c r="L955" s="0" t="s">
        <v>297</v>
      </c>
      <c r="M955" s="0" t="s">
        <v>3903</v>
      </c>
      <c r="N955" s="0" t="s">
        <v>3903</v>
      </c>
      <c r="O955" s="0" t="s">
        <v>3904</v>
      </c>
      <c r="P955" s="0" t="s">
        <v>3905</v>
      </c>
      <c r="R955" s="0" t="s">
        <v>279</v>
      </c>
      <c r="S955" s="0" t="s">
        <v>294</v>
      </c>
      <c r="T955" s="0" t="s">
        <v>318</v>
      </c>
      <c r="U955" s="0" t="s">
        <v>281</v>
      </c>
      <c r="V955" s="0" t="s">
        <v>3835</v>
      </c>
    </row>
    <row r="956" customFormat="false" ht="15" hidden="false" customHeight="false" outlineLevel="0" collapsed="false">
      <c r="A956" s="0" t="n">
        <v>45</v>
      </c>
      <c r="B956" s="0" t="s">
        <v>91</v>
      </c>
      <c r="C956" s="0" t="s">
        <v>270</v>
      </c>
      <c r="D956" s="0" t="s">
        <v>3906</v>
      </c>
      <c r="E956" s="0" t="n">
        <v>2026</v>
      </c>
      <c r="H956" s="0" t="n">
        <v>1</v>
      </c>
      <c r="I956" s="0" t="n">
        <v>893</v>
      </c>
      <c r="J956" s="0" t="s">
        <v>272</v>
      </c>
      <c r="K956" s="0" t="s">
        <v>3826</v>
      </c>
      <c r="L956" s="0" t="s">
        <v>297</v>
      </c>
      <c r="M956" s="0" t="s">
        <v>3907</v>
      </c>
      <c r="N956" s="0" t="s">
        <v>3907</v>
      </c>
      <c r="O956" s="0" t="s">
        <v>3908</v>
      </c>
      <c r="P956" s="0" t="s">
        <v>3909</v>
      </c>
      <c r="R956" s="0" t="s">
        <v>279</v>
      </c>
      <c r="S956" s="0" t="s">
        <v>294</v>
      </c>
      <c r="T956" s="0" t="s">
        <v>318</v>
      </c>
      <c r="U956" s="0" t="s">
        <v>281</v>
      </c>
      <c r="V956" s="0" t="s">
        <v>3835</v>
      </c>
    </row>
    <row r="957" customFormat="false" ht="15" hidden="false" customHeight="false" outlineLevel="0" collapsed="false">
      <c r="A957" s="0" t="n">
        <v>45</v>
      </c>
      <c r="B957" s="0" t="s">
        <v>91</v>
      </c>
      <c r="C957" s="0" t="s">
        <v>270</v>
      </c>
      <c r="D957" s="0" t="s">
        <v>3910</v>
      </c>
      <c r="E957" s="0" t="n">
        <v>2026</v>
      </c>
      <c r="H957" s="0" t="n">
        <v>1</v>
      </c>
      <c r="I957" s="0" t="n">
        <v>1876</v>
      </c>
      <c r="J957" s="0" t="s">
        <v>272</v>
      </c>
      <c r="K957" s="0" t="s">
        <v>3826</v>
      </c>
      <c r="L957" s="0" t="s">
        <v>297</v>
      </c>
      <c r="M957" s="0" t="s">
        <v>3911</v>
      </c>
      <c r="N957" s="0" t="s">
        <v>3911</v>
      </c>
      <c r="O957" s="0" t="s">
        <v>3912</v>
      </c>
      <c r="P957" s="0" t="s">
        <v>3913</v>
      </c>
      <c r="R957" s="0" t="s">
        <v>279</v>
      </c>
      <c r="S957" s="0" t="s">
        <v>294</v>
      </c>
      <c r="T957" s="0" t="s">
        <v>318</v>
      </c>
      <c r="U957" s="0" t="s">
        <v>281</v>
      </c>
      <c r="V957" s="0" t="s">
        <v>3835</v>
      </c>
    </row>
    <row r="958" customFormat="false" ht="15" hidden="false" customHeight="false" outlineLevel="0" collapsed="false">
      <c r="A958" s="0" t="n">
        <v>45</v>
      </c>
      <c r="B958" s="0" t="s">
        <v>91</v>
      </c>
      <c r="C958" s="0" t="s">
        <v>270</v>
      </c>
      <c r="D958" s="0" t="s">
        <v>3914</v>
      </c>
      <c r="E958" s="0" t="n">
        <v>2026</v>
      </c>
      <c r="H958" s="0" t="n">
        <v>20</v>
      </c>
      <c r="I958" s="0" t="n">
        <v>432</v>
      </c>
      <c r="J958" s="0" t="s">
        <v>272</v>
      </c>
      <c r="K958" s="0" t="s">
        <v>3826</v>
      </c>
      <c r="L958" s="0" t="s">
        <v>297</v>
      </c>
      <c r="M958" s="0" t="s">
        <v>3915</v>
      </c>
      <c r="N958" s="0" t="s">
        <v>3915</v>
      </c>
      <c r="O958" s="0" t="s">
        <v>3916</v>
      </c>
      <c r="P958" s="0" t="s">
        <v>3917</v>
      </c>
      <c r="R958" s="0" t="s">
        <v>279</v>
      </c>
      <c r="S958" s="0" t="s">
        <v>272</v>
      </c>
      <c r="T958" s="0" t="s">
        <v>318</v>
      </c>
      <c r="U958" s="0" t="s">
        <v>281</v>
      </c>
      <c r="V958" s="0" t="s">
        <v>3835</v>
      </c>
    </row>
    <row r="959" customFormat="false" ht="15" hidden="false" customHeight="false" outlineLevel="0" collapsed="false">
      <c r="A959" s="0" t="n">
        <v>45</v>
      </c>
      <c r="B959" s="0" t="s">
        <v>91</v>
      </c>
      <c r="C959" s="0" t="s">
        <v>270</v>
      </c>
      <c r="D959" s="0" t="s">
        <v>3918</v>
      </c>
      <c r="E959" s="0" t="n">
        <v>2026</v>
      </c>
      <c r="H959" s="0" t="n">
        <v>1</v>
      </c>
      <c r="I959" s="0" t="n">
        <v>608</v>
      </c>
      <c r="J959" s="0" t="s">
        <v>272</v>
      </c>
      <c r="K959" s="0" t="s">
        <v>3826</v>
      </c>
      <c r="L959" s="0" t="s">
        <v>297</v>
      </c>
      <c r="M959" s="0" t="s">
        <v>3919</v>
      </c>
      <c r="N959" s="0" t="s">
        <v>3919</v>
      </c>
      <c r="O959" s="0" t="s">
        <v>3920</v>
      </c>
      <c r="P959" s="0" t="s">
        <v>3921</v>
      </c>
      <c r="R959" s="0" t="s">
        <v>279</v>
      </c>
      <c r="S959" s="0" t="s">
        <v>294</v>
      </c>
      <c r="T959" s="0" t="s">
        <v>318</v>
      </c>
      <c r="U959" s="0" t="s">
        <v>281</v>
      </c>
      <c r="V959" s="0" t="s">
        <v>3835</v>
      </c>
    </row>
    <row r="960" customFormat="false" ht="15" hidden="false" customHeight="false" outlineLevel="0" collapsed="false">
      <c r="A960" s="0" t="n">
        <v>45</v>
      </c>
      <c r="B960" s="0" t="s">
        <v>91</v>
      </c>
      <c r="C960" s="0" t="s">
        <v>270</v>
      </c>
      <c r="D960" s="0" t="s">
        <v>3922</v>
      </c>
      <c r="E960" s="0" t="n">
        <v>2025</v>
      </c>
      <c r="H960" s="0" t="n">
        <v>2</v>
      </c>
      <c r="I960" s="0" t="n">
        <v>178</v>
      </c>
      <c r="J960" s="0" t="s">
        <v>272</v>
      </c>
      <c r="K960" s="0" t="s">
        <v>3826</v>
      </c>
      <c r="L960" s="0" t="s">
        <v>297</v>
      </c>
      <c r="M960" s="0" t="s">
        <v>3923</v>
      </c>
      <c r="N960" s="0" t="s">
        <v>3923</v>
      </c>
      <c r="O960" s="0" t="s">
        <v>3924</v>
      </c>
      <c r="P960" s="0" t="s">
        <v>3925</v>
      </c>
      <c r="R960" s="0" t="s">
        <v>279</v>
      </c>
      <c r="S960" s="0" t="s">
        <v>294</v>
      </c>
      <c r="T960" s="0" t="s">
        <v>318</v>
      </c>
      <c r="U960" s="0" t="s">
        <v>281</v>
      </c>
      <c r="V960" s="0" t="s">
        <v>3835</v>
      </c>
    </row>
    <row r="961" customFormat="false" ht="15" hidden="false" customHeight="false" outlineLevel="0" collapsed="false">
      <c r="A961" s="0" t="n">
        <v>45</v>
      </c>
      <c r="B961" s="0" t="s">
        <v>91</v>
      </c>
      <c r="C961" s="0" t="s">
        <v>270</v>
      </c>
      <c r="D961" s="0" t="s">
        <v>3926</v>
      </c>
      <c r="E961" s="0" t="n">
        <v>2025</v>
      </c>
      <c r="H961" s="0" t="n">
        <v>1</v>
      </c>
      <c r="I961" s="0" t="n">
        <v>79</v>
      </c>
      <c r="J961" s="0" t="s">
        <v>272</v>
      </c>
      <c r="K961" s="0" t="s">
        <v>3826</v>
      </c>
      <c r="L961" s="0" t="s">
        <v>297</v>
      </c>
      <c r="M961" s="0" t="s">
        <v>3927</v>
      </c>
      <c r="N961" s="0" t="s">
        <v>3927</v>
      </c>
      <c r="O961" s="0" t="s">
        <v>3928</v>
      </c>
      <c r="P961" s="0" t="s">
        <v>3929</v>
      </c>
      <c r="R961" s="0" t="s">
        <v>279</v>
      </c>
      <c r="S961" s="0" t="s">
        <v>294</v>
      </c>
      <c r="T961" s="0" t="s">
        <v>318</v>
      </c>
      <c r="U961" s="0" t="s">
        <v>281</v>
      </c>
      <c r="V961" s="0" t="s">
        <v>3835</v>
      </c>
    </row>
    <row r="962" customFormat="false" ht="15" hidden="false" customHeight="false" outlineLevel="0" collapsed="false">
      <c r="A962" s="0" t="n">
        <v>45</v>
      </c>
      <c r="B962" s="0" t="s">
        <v>91</v>
      </c>
      <c r="C962" s="0" t="s">
        <v>270</v>
      </c>
      <c r="D962" s="0" t="s">
        <v>3930</v>
      </c>
      <c r="E962" s="0" t="n">
        <v>2025</v>
      </c>
      <c r="H962" s="0" t="n">
        <v>1</v>
      </c>
      <c r="I962" s="0" t="n">
        <v>100</v>
      </c>
      <c r="J962" s="0" t="s">
        <v>272</v>
      </c>
      <c r="K962" s="0" t="s">
        <v>3826</v>
      </c>
      <c r="L962" s="0" t="s">
        <v>297</v>
      </c>
      <c r="M962" s="0" t="s">
        <v>3931</v>
      </c>
      <c r="N962" s="0" t="s">
        <v>3931</v>
      </c>
      <c r="O962" s="0" t="s">
        <v>3932</v>
      </c>
      <c r="P962" s="0" t="s">
        <v>3933</v>
      </c>
      <c r="R962" s="0" t="s">
        <v>279</v>
      </c>
      <c r="S962" s="0" t="s">
        <v>294</v>
      </c>
      <c r="T962" s="0" t="s">
        <v>318</v>
      </c>
      <c r="U962" s="0" t="s">
        <v>281</v>
      </c>
      <c r="V962" s="0" t="s">
        <v>3835</v>
      </c>
    </row>
    <row r="963" customFormat="false" ht="15" hidden="false" customHeight="false" outlineLevel="0" collapsed="false">
      <c r="A963" s="0" t="n">
        <v>45</v>
      </c>
      <c r="B963" s="0" t="s">
        <v>91</v>
      </c>
      <c r="C963" s="0" t="s">
        <v>270</v>
      </c>
      <c r="D963" s="0" t="s">
        <v>3934</v>
      </c>
      <c r="E963" s="0" t="n">
        <v>2025</v>
      </c>
      <c r="H963" s="0" t="n">
        <v>4</v>
      </c>
      <c r="I963" s="0" t="n">
        <v>1223</v>
      </c>
      <c r="J963" s="0" t="s">
        <v>272</v>
      </c>
      <c r="K963" s="0" t="s">
        <v>3826</v>
      </c>
      <c r="L963" s="0" t="s">
        <v>297</v>
      </c>
      <c r="M963" s="0" t="s">
        <v>3935</v>
      </c>
      <c r="N963" s="0" t="s">
        <v>3935</v>
      </c>
      <c r="O963" s="0" t="s">
        <v>3936</v>
      </c>
      <c r="P963" s="0" t="s">
        <v>3937</v>
      </c>
      <c r="R963" s="0" t="s">
        <v>279</v>
      </c>
      <c r="S963" s="0" t="s">
        <v>294</v>
      </c>
      <c r="T963" s="0" t="s">
        <v>318</v>
      </c>
      <c r="U963" s="0" t="s">
        <v>281</v>
      </c>
      <c r="V963" s="0" t="s">
        <v>3835</v>
      </c>
    </row>
    <row r="964" customFormat="false" ht="15" hidden="false" customHeight="false" outlineLevel="0" collapsed="false">
      <c r="A964" s="0" t="n">
        <v>45</v>
      </c>
      <c r="B964" s="0" t="s">
        <v>91</v>
      </c>
      <c r="C964" s="0" t="s">
        <v>270</v>
      </c>
      <c r="D964" s="0" t="s">
        <v>3938</v>
      </c>
      <c r="E964" s="0" t="n">
        <v>2025</v>
      </c>
      <c r="H964" s="0" t="n">
        <v>2</v>
      </c>
      <c r="I964" s="0" t="n">
        <v>1755</v>
      </c>
      <c r="J964" s="0" t="s">
        <v>272</v>
      </c>
      <c r="K964" s="0" t="s">
        <v>3826</v>
      </c>
      <c r="L964" s="0" t="s">
        <v>297</v>
      </c>
      <c r="M964" s="0" t="s">
        <v>3939</v>
      </c>
      <c r="N964" s="0" t="s">
        <v>3939</v>
      </c>
      <c r="O964" s="0" t="s">
        <v>3940</v>
      </c>
      <c r="P964" s="0" t="s">
        <v>3941</v>
      </c>
      <c r="R964" s="0" t="s">
        <v>279</v>
      </c>
      <c r="S964" s="0" t="s">
        <v>294</v>
      </c>
      <c r="T964" s="0" t="s">
        <v>318</v>
      </c>
      <c r="U964" s="0" t="s">
        <v>281</v>
      </c>
      <c r="V964" s="0" t="s">
        <v>3835</v>
      </c>
    </row>
    <row r="965" customFormat="false" ht="15" hidden="false" customHeight="false" outlineLevel="0" collapsed="false">
      <c r="A965" s="0" t="n">
        <v>45</v>
      </c>
      <c r="B965" s="0" t="s">
        <v>91</v>
      </c>
      <c r="C965" s="0" t="s">
        <v>270</v>
      </c>
      <c r="D965" s="0" t="s">
        <v>3942</v>
      </c>
      <c r="E965" s="0" t="n">
        <v>2022</v>
      </c>
      <c r="H965" s="0" t="n">
        <v>13</v>
      </c>
      <c r="I965" s="0" t="n">
        <v>236</v>
      </c>
      <c r="J965" s="0" t="s">
        <v>272</v>
      </c>
      <c r="K965" s="0" t="s">
        <v>3826</v>
      </c>
      <c r="L965" s="0" t="s">
        <v>297</v>
      </c>
      <c r="M965" s="0" t="s">
        <v>3943</v>
      </c>
      <c r="N965" s="0" t="s">
        <v>3943</v>
      </c>
      <c r="O965" s="0" t="s">
        <v>3944</v>
      </c>
      <c r="P965" s="0" t="s">
        <v>3945</v>
      </c>
      <c r="R965" s="0" t="s">
        <v>288</v>
      </c>
      <c r="S965" s="0" t="s">
        <v>294</v>
      </c>
      <c r="T965" s="0" t="s">
        <v>318</v>
      </c>
      <c r="U965" s="0" t="s">
        <v>281</v>
      </c>
      <c r="V965" s="0" t="s">
        <v>3835</v>
      </c>
    </row>
    <row r="966" customFormat="false" ht="15" hidden="false" customHeight="false" outlineLevel="0" collapsed="false">
      <c r="A966" s="0" t="n">
        <v>45</v>
      </c>
      <c r="B966" s="0" t="s">
        <v>91</v>
      </c>
      <c r="C966" s="0" t="s">
        <v>328</v>
      </c>
      <c r="D966" s="0" t="s">
        <v>3946</v>
      </c>
      <c r="E966" s="0" t="n">
        <v>2026</v>
      </c>
      <c r="H966" s="0" t="n">
        <v>1</v>
      </c>
      <c r="I966" s="0" t="n">
        <v>157</v>
      </c>
      <c r="J966" s="0" t="s">
        <v>272</v>
      </c>
      <c r="K966" s="0" t="s">
        <v>3826</v>
      </c>
      <c r="L966" s="0" t="s">
        <v>297</v>
      </c>
      <c r="M966" s="0" t="s">
        <v>3947</v>
      </c>
      <c r="N966" s="0" t="s">
        <v>3947</v>
      </c>
      <c r="O966" s="0" t="s">
        <v>3948</v>
      </c>
      <c r="P966" s="0" t="s">
        <v>3949</v>
      </c>
      <c r="R966" s="0" t="s">
        <v>279</v>
      </c>
      <c r="S966" s="0" t="s">
        <v>272</v>
      </c>
      <c r="T966" s="0" t="s">
        <v>318</v>
      </c>
      <c r="U966" s="0" t="s">
        <v>281</v>
      </c>
      <c r="V966" s="0" t="s">
        <v>3835</v>
      </c>
    </row>
    <row r="967" customFormat="false" ht="15" hidden="false" customHeight="false" outlineLevel="0" collapsed="false">
      <c r="A967" s="0" t="n">
        <v>45</v>
      </c>
      <c r="B967" s="0" t="s">
        <v>91</v>
      </c>
      <c r="C967" s="0" t="s">
        <v>328</v>
      </c>
      <c r="D967" s="0" t="s">
        <v>3950</v>
      </c>
      <c r="E967" s="0" t="n">
        <v>2026</v>
      </c>
      <c r="H967" s="0" t="n">
        <v>1</v>
      </c>
      <c r="I967" s="0" t="n">
        <v>274</v>
      </c>
      <c r="J967" s="0" t="s">
        <v>272</v>
      </c>
      <c r="K967" s="0" t="s">
        <v>3826</v>
      </c>
      <c r="L967" s="0" t="s">
        <v>297</v>
      </c>
      <c r="M967" s="0" t="s">
        <v>3951</v>
      </c>
      <c r="N967" s="0" t="s">
        <v>3951</v>
      </c>
      <c r="O967" s="0" t="s">
        <v>3952</v>
      </c>
      <c r="P967" s="0" t="s">
        <v>3953</v>
      </c>
      <c r="R967" s="0" t="s">
        <v>279</v>
      </c>
      <c r="S967" s="0" t="s">
        <v>294</v>
      </c>
      <c r="T967" s="0" t="s">
        <v>318</v>
      </c>
      <c r="U967" s="0" t="s">
        <v>281</v>
      </c>
      <c r="V967" s="0" t="s">
        <v>3835</v>
      </c>
    </row>
    <row r="968" customFormat="false" ht="15" hidden="false" customHeight="false" outlineLevel="0" collapsed="false">
      <c r="A968" s="0" t="n">
        <v>45</v>
      </c>
      <c r="B968" s="0" t="s">
        <v>91</v>
      </c>
      <c r="C968" s="0" t="s">
        <v>328</v>
      </c>
      <c r="D968" s="0" t="s">
        <v>3954</v>
      </c>
      <c r="E968" s="0" t="n">
        <v>2026</v>
      </c>
      <c r="H968" s="0" t="n">
        <v>1</v>
      </c>
      <c r="I968" s="0" t="n">
        <v>837</v>
      </c>
      <c r="J968" s="0" t="s">
        <v>272</v>
      </c>
      <c r="K968" s="0" t="s">
        <v>3826</v>
      </c>
      <c r="L968" s="0" t="s">
        <v>297</v>
      </c>
      <c r="M968" s="0" t="s">
        <v>3955</v>
      </c>
      <c r="N968" s="0" t="s">
        <v>3955</v>
      </c>
      <c r="O968" s="0" t="s">
        <v>3956</v>
      </c>
      <c r="P968" s="0" t="s">
        <v>3957</v>
      </c>
      <c r="R968" s="0" t="s">
        <v>279</v>
      </c>
      <c r="S968" s="0" t="s">
        <v>294</v>
      </c>
      <c r="T968" s="0" t="s">
        <v>318</v>
      </c>
      <c r="U968" s="0" t="s">
        <v>281</v>
      </c>
      <c r="V968" s="0" t="s">
        <v>3835</v>
      </c>
    </row>
    <row r="969" customFormat="false" ht="15" hidden="false" customHeight="false" outlineLevel="0" collapsed="false">
      <c r="A969" s="0" t="n">
        <v>45</v>
      </c>
      <c r="B969" s="0" t="s">
        <v>91</v>
      </c>
      <c r="C969" s="0" t="s">
        <v>328</v>
      </c>
      <c r="D969" s="0" t="s">
        <v>3958</v>
      </c>
      <c r="E969" s="0" t="n">
        <v>2026</v>
      </c>
      <c r="H969" s="0" t="n">
        <v>1</v>
      </c>
      <c r="I969" s="0" t="n">
        <v>1079</v>
      </c>
      <c r="J969" s="0" t="s">
        <v>272</v>
      </c>
      <c r="K969" s="0" t="s">
        <v>3826</v>
      </c>
      <c r="L969" s="0" t="s">
        <v>297</v>
      </c>
      <c r="M969" s="0" t="s">
        <v>3959</v>
      </c>
      <c r="N969" s="0" t="s">
        <v>3959</v>
      </c>
      <c r="O969" s="0" t="s">
        <v>3960</v>
      </c>
      <c r="P969" s="0" t="s">
        <v>3961</v>
      </c>
      <c r="R969" s="0" t="s">
        <v>279</v>
      </c>
      <c r="S969" s="0" t="s">
        <v>294</v>
      </c>
      <c r="T969" s="0" t="s">
        <v>318</v>
      </c>
      <c r="U969" s="0" t="s">
        <v>281</v>
      </c>
      <c r="V969" s="0" t="s">
        <v>3835</v>
      </c>
    </row>
    <row r="970" customFormat="false" ht="15" hidden="false" customHeight="false" outlineLevel="0" collapsed="false">
      <c r="A970" s="0" t="n">
        <v>45</v>
      </c>
      <c r="B970" s="0" t="s">
        <v>91</v>
      </c>
      <c r="C970" s="0" t="s">
        <v>339</v>
      </c>
      <c r="D970" s="0" t="s">
        <v>3962</v>
      </c>
      <c r="E970" s="0" t="n">
        <v>2026</v>
      </c>
      <c r="H970" s="0" t="n">
        <v>2</v>
      </c>
      <c r="I970" s="0" t="n">
        <v>590</v>
      </c>
      <c r="J970" s="0" t="s">
        <v>272</v>
      </c>
      <c r="K970" s="0" t="s">
        <v>3826</v>
      </c>
      <c r="L970" s="0" t="s">
        <v>297</v>
      </c>
      <c r="M970" s="0" t="s">
        <v>3963</v>
      </c>
      <c r="N970" s="0" t="s">
        <v>3963</v>
      </c>
      <c r="O970" s="0" t="s">
        <v>3964</v>
      </c>
      <c r="P970" s="0" t="s">
        <v>3965</v>
      </c>
      <c r="R970" s="0" t="s">
        <v>279</v>
      </c>
      <c r="S970" s="0" t="s">
        <v>272</v>
      </c>
      <c r="T970" s="0" t="s">
        <v>318</v>
      </c>
      <c r="U970" s="0" t="s">
        <v>281</v>
      </c>
      <c r="V970" s="0" t="s">
        <v>3835</v>
      </c>
    </row>
    <row r="971" customFormat="false" ht="15" hidden="false" customHeight="false" outlineLevel="0" collapsed="false">
      <c r="A971" s="0" t="n">
        <v>45</v>
      </c>
      <c r="B971" s="0" t="s">
        <v>91</v>
      </c>
      <c r="C971" s="0" t="s">
        <v>339</v>
      </c>
      <c r="D971" s="0" t="s">
        <v>3966</v>
      </c>
      <c r="E971" s="0" t="n">
        <v>2026</v>
      </c>
      <c r="H971" s="0" t="n">
        <v>2</v>
      </c>
      <c r="I971" s="0" t="n">
        <v>505</v>
      </c>
      <c r="J971" s="0" t="s">
        <v>272</v>
      </c>
      <c r="K971" s="0" t="s">
        <v>3826</v>
      </c>
      <c r="L971" s="0" t="s">
        <v>297</v>
      </c>
      <c r="M971" s="0" t="s">
        <v>3967</v>
      </c>
      <c r="N971" s="0" t="s">
        <v>3967</v>
      </c>
      <c r="O971" s="0" t="s">
        <v>3968</v>
      </c>
      <c r="P971" s="0" t="s">
        <v>3969</v>
      </c>
      <c r="R971" s="0" t="s">
        <v>279</v>
      </c>
      <c r="S971" s="0" t="s">
        <v>294</v>
      </c>
      <c r="T971" s="0" t="s">
        <v>318</v>
      </c>
      <c r="U971" s="0" t="s">
        <v>281</v>
      </c>
      <c r="V971" s="0" t="s">
        <v>3835</v>
      </c>
    </row>
    <row r="972" customFormat="false" ht="15" hidden="false" customHeight="false" outlineLevel="0" collapsed="false">
      <c r="A972" s="0" t="n">
        <v>45</v>
      </c>
      <c r="B972" s="0" t="s">
        <v>91</v>
      </c>
      <c r="C972" s="0" t="s">
        <v>339</v>
      </c>
      <c r="D972" s="0" t="s">
        <v>3970</v>
      </c>
      <c r="E972" s="0" t="n">
        <v>2026</v>
      </c>
      <c r="H972" s="0" t="n">
        <v>1</v>
      </c>
      <c r="I972" s="0" t="n">
        <v>1056</v>
      </c>
      <c r="J972" s="0" t="s">
        <v>272</v>
      </c>
      <c r="K972" s="0" t="s">
        <v>3826</v>
      </c>
      <c r="L972" s="0" t="s">
        <v>297</v>
      </c>
      <c r="M972" s="0" t="s">
        <v>3971</v>
      </c>
      <c r="N972" s="0" t="s">
        <v>3971</v>
      </c>
      <c r="O972" s="0" t="s">
        <v>3972</v>
      </c>
      <c r="P972" s="0" t="s">
        <v>3973</v>
      </c>
      <c r="R972" s="0" t="s">
        <v>279</v>
      </c>
      <c r="S972" s="0" t="s">
        <v>294</v>
      </c>
      <c r="T972" s="0" t="s">
        <v>318</v>
      </c>
      <c r="U972" s="0" t="s">
        <v>281</v>
      </c>
      <c r="V972" s="0" t="s">
        <v>3835</v>
      </c>
    </row>
    <row r="973" customFormat="false" ht="15" hidden="false" customHeight="false" outlineLevel="0" collapsed="false">
      <c r="A973" s="0" t="n">
        <v>45</v>
      </c>
      <c r="B973" s="0" t="s">
        <v>91</v>
      </c>
      <c r="C973" s="0" t="s">
        <v>339</v>
      </c>
      <c r="D973" s="0" t="s">
        <v>3974</v>
      </c>
      <c r="E973" s="0" t="n">
        <v>2026</v>
      </c>
      <c r="H973" s="0" t="n">
        <v>1</v>
      </c>
      <c r="I973" s="0" t="n">
        <v>1023</v>
      </c>
      <c r="J973" s="0" t="s">
        <v>272</v>
      </c>
      <c r="K973" s="0" t="s">
        <v>3826</v>
      </c>
      <c r="L973" s="0" t="s">
        <v>297</v>
      </c>
      <c r="M973" s="0" t="s">
        <v>3975</v>
      </c>
      <c r="N973" s="0" t="s">
        <v>3975</v>
      </c>
      <c r="O973" s="0" t="s">
        <v>3976</v>
      </c>
      <c r="P973" s="0" t="s">
        <v>3977</v>
      </c>
      <c r="R973" s="0" t="s">
        <v>279</v>
      </c>
      <c r="S973" s="0" t="s">
        <v>294</v>
      </c>
      <c r="T973" s="0" t="s">
        <v>318</v>
      </c>
      <c r="U973" s="0" t="s">
        <v>281</v>
      </c>
      <c r="V973" s="0" t="s">
        <v>3835</v>
      </c>
    </row>
    <row r="974" customFormat="false" ht="15" hidden="false" customHeight="false" outlineLevel="0" collapsed="false">
      <c r="A974" s="0" t="n">
        <v>45</v>
      </c>
      <c r="B974" s="0" t="s">
        <v>91</v>
      </c>
      <c r="C974" s="0" t="s">
        <v>339</v>
      </c>
      <c r="D974" s="0" t="s">
        <v>3978</v>
      </c>
      <c r="E974" s="0" t="n">
        <v>2026</v>
      </c>
      <c r="H974" s="0" t="n">
        <v>1</v>
      </c>
      <c r="I974" s="0" t="n">
        <v>1023</v>
      </c>
      <c r="J974" s="0" t="s">
        <v>272</v>
      </c>
      <c r="K974" s="0" t="s">
        <v>3826</v>
      </c>
      <c r="L974" s="0" t="s">
        <v>297</v>
      </c>
      <c r="M974" s="0" t="s">
        <v>3979</v>
      </c>
      <c r="N974" s="0" t="s">
        <v>3979</v>
      </c>
      <c r="O974" s="0" t="s">
        <v>3980</v>
      </c>
      <c r="P974" s="0" t="s">
        <v>3981</v>
      </c>
      <c r="R974" s="0" t="s">
        <v>279</v>
      </c>
      <c r="S974" s="0" t="s">
        <v>294</v>
      </c>
      <c r="T974" s="0" t="s">
        <v>318</v>
      </c>
      <c r="U974" s="0" t="s">
        <v>281</v>
      </c>
      <c r="V974" s="0" t="s">
        <v>3835</v>
      </c>
    </row>
    <row r="975" customFormat="false" ht="15" hidden="false" customHeight="false" outlineLevel="0" collapsed="false">
      <c r="A975" s="0" t="n">
        <v>45</v>
      </c>
      <c r="B975" s="0" t="s">
        <v>91</v>
      </c>
      <c r="C975" s="0" t="s">
        <v>339</v>
      </c>
      <c r="D975" s="0" t="s">
        <v>3982</v>
      </c>
      <c r="E975" s="0" t="n">
        <v>2026</v>
      </c>
      <c r="H975" s="0" t="n">
        <v>1</v>
      </c>
      <c r="I975" s="0" t="n">
        <v>1056</v>
      </c>
      <c r="J975" s="0" t="s">
        <v>272</v>
      </c>
      <c r="K975" s="0" t="s">
        <v>3826</v>
      </c>
      <c r="L975" s="0" t="s">
        <v>297</v>
      </c>
      <c r="M975" s="0" t="s">
        <v>3983</v>
      </c>
      <c r="N975" s="0" t="s">
        <v>3983</v>
      </c>
      <c r="O975" s="0" t="s">
        <v>3984</v>
      </c>
      <c r="P975" s="0" t="s">
        <v>3985</v>
      </c>
      <c r="R975" s="0" t="s">
        <v>279</v>
      </c>
      <c r="S975" s="0" t="s">
        <v>294</v>
      </c>
      <c r="T975" s="0" t="s">
        <v>318</v>
      </c>
      <c r="U975" s="0" t="s">
        <v>281</v>
      </c>
      <c r="V975" s="0" t="s">
        <v>3835</v>
      </c>
    </row>
    <row r="976" customFormat="false" ht="15" hidden="false" customHeight="false" outlineLevel="0" collapsed="false">
      <c r="A976" s="0" t="n">
        <v>45</v>
      </c>
      <c r="B976" s="0" t="s">
        <v>91</v>
      </c>
      <c r="C976" s="0" t="s">
        <v>339</v>
      </c>
      <c r="D976" s="0" t="s">
        <v>3986</v>
      </c>
      <c r="E976" s="0" t="n">
        <v>2026</v>
      </c>
      <c r="H976" s="0" t="n">
        <v>2</v>
      </c>
      <c r="I976" s="0" t="n">
        <v>6907</v>
      </c>
      <c r="J976" s="0" t="s">
        <v>272</v>
      </c>
      <c r="K976" s="0" t="s">
        <v>3826</v>
      </c>
      <c r="L976" s="0" t="s">
        <v>297</v>
      </c>
      <c r="M976" s="0" t="s">
        <v>3987</v>
      </c>
      <c r="N976" s="0" t="s">
        <v>3987</v>
      </c>
      <c r="O976" s="0" t="s">
        <v>3988</v>
      </c>
      <c r="P976" s="0" t="s">
        <v>3989</v>
      </c>
      <c r="R976" s="0" t="s">
        <v>279</v>
      </c>
      <c r="S976" s="0" t="s">
        <v>294</v>
      </c>
      <c r="T976" s="0" t="s">
        <v>318</v>
      </c>
      <c r="U976" s="0" t="s">
        <v>281</v>
      </c>
      <c r="V976" s="0" t="s">
        <v>3835</v>
      </c>
    </row>
    <row r="977" customFormat="false" ht="15" hidden="false" customHeight="false" outlineLevel="0" collapsed="false">
      <c r="A977" s="0" t="n">
        <v>45</v>
      </c>
      <c r="B977" s="0" t="s">
        <v>91</v>
      </c>
      <c r="C977" s="0" t="s">
        <v>339</v>
      </c>
      <c r="D977" s="0" t="s">
        <v>3990</v>
      </c>
      <c r="E977" s="0" t="n">
        <v>2026</v>
      </c>
      <c r="H977" s="0" t="n">
        <v>1</v>
      </c>
      <c r="I977" s="0" t="n">
        <v>830</v>
      </c>
      <c r="J977" s="0" t="s">
        <v>272</v>
      </c>
      <c r="K977" s="0" t="s">
        <v>3826</v>
      </c>
      <c r="L977" s="0" t="s">
        <v>297</v>
      </c>
      <c r="M977" s="0" t="s">
        <v>3991</v>
      </c>
      <c r="N977" s="0" t="s">
        <v>3991</v>
      </c>
      <c r="O977" s="0" t="s">
        <v>3992</v>
      </c>
      <c r="P977" s="0" t="s">
        <v>3993</v>
      </c>
      <c r="R977" s="0" t="s">
        <v>279</v>
      </c>
      <c r="S977" s="0" t="s">
        <v>294</v>
      </c>
      <c r="T977" s="0" t="s">
        <v>318</v>
      </c>
      <c r="U977" s="0" t="s">
        <v>281</v>
      </c>
      <c r="V977" s="0" t="s">
        <v>3835</v>
      </c>
    </row>
    <row r="978" customFormat="false" ht="15" hidden="false" customHeight="false" outlineLevel="0" collapsed="false">
      <c r="A978" s="0" t="n">
        <v>45</v>
      </c>
      <c r="B978" s="0" t="s">
        <v>91</v>
      </c>
      <c r="C978" s="0" t="s">
        <v>339</v>
      </c>
      <c r="D978" s="0" t="s">
        <v>3994</v>
      </c>
      <c r="E978" s="0" t="n">
        <v>2026</v>
      </c>
      <c r="H978" s="0" t="n">
        <v>2</v>
      </c>
      <c r="I978" s="0" t="n">
        <v>1127</v>
      </c>
      <c r="J978" s="0" t="s">
        <v>272</v>
      </c>
      <c r="K978" s="0" t="s">
        <v>3826</v>
      </c>
      <c r="L978" s="0" t="s">
        <v>297</v>
      </c>
      <c r="M978" s="0" t="s">
        <v>3995</v>
      </c>
      <c r="N978" s="0" t="s">
        <v>3995</v>
      </c>
      <c r="O978" s="0" t="s">
        <v>3996</v>
      </c>
      <c r="P978" s="0" t="s">
        <v>3997</v>
      </c>
      <c r="R978" s="0" t="s">
        <v>279</v>
      </c>
      <c r="S978" s="0" t="s">
        <v>294</v>
      </c>
      <c r="T978" s="0" t="s">
        <v>318</v>
      </c>
      <c r="U978" s="0" t="s">
        <v>281</v>
      </c>
      <c r="V978" s="0" t="s">
        <v>3835</v>
      </c>
    </row>
    <row r="979" customFormat="false" ht="15" hidden="false" customHeight="false" outlineLevel="0" collapsed="false">
      <c r="A979" s="0" t="n">
        <v>45</v>
      </c>
      <c r="B979" s="0" t="s">
        <v>91</v>
      </c>
      <c r="C979" s="0" t="s">
        <v>339</v>
      </c>
      <c r="D979" s="0" t="s">
        <v>3998</v>
      </c>
      <c r="E979" s="0" t="n">
        <v>2026</v>
      </c>
      <c r="H979" s="0" t="n">
        <v>2</v>
      </c>
      <c r="I979" s="0" t="n">
        <v>386</v>
      </c>
      <c r="J979" s="0" t="s">
        <v>272</v>
      </c>
      <c r="K979" s="0" t="s">
        <v>3826</v>
      </c>
      <c r="L979" s="0" t="s">
        <v>297</v>
      </c>
      <c r="M979" s="0" t="s">
        <v>3999</v>
      </c>
      <c r="N979" s="0" t="s">
        <v>3999</v>
      </c>
      <c r="O979" s="0" t="s">
        <v>4000</v>
      </c>
      <c r="P979" s="0" t="s">
        <v>4001</v>
      </c>
      <c r="R979" s="0" t="s">
        <v>279</v>
      </c>
      <c r="S979" s="0" t="s">
        <v>294</v>
      </c>
      <c r="T979" s="0" t="s">
        <v>318</v>
      </c>
      <c r="U979" s="0" t="s">
        <v>281</v>
      </c>
      <c r="V979" s="0" t="s">
        <v>3835</v>
      </c>
    </row>
    <row r="980" customFormat="false" ht="15" hidden="false" customHeight="false" outlineLevel="0" collapsed="false">
      <c r="A980" s="0" t="n">
        <v>45</v>
      </c>
      <c r="B980" s="0" t="s">
        <v>91</v>
      </c>
      <c r="C980" s="0" t="s">
        <v>868</v>
      </c>
      <c r="D980" s="0" t="s">
        <v>4002</v>
      </c>
      <c r="E980" s="0" t="n">
        <v>2026</v>
      </c>
      <c r="H980" s="0" t="n">
        <v>24</v>
      </c>
      <c r="I980" s="0" t="n">
        <v>9580</v>
      </c>
      <c r="J980" s="0" t="s">
        <v>272</v>
      </c>
      <c r="K980" s="0" t="s">
        <v>3826</v>
      </c>
      <c r="L980" s="0" t="s">
        <v>297</v>
      </c>
      <c r="M980" s="0" t="s">
        <v>4003</v>
      </c>
      <c r="N980" s="0" t="s">
        <v>4003</v>
      </c>
      <c r="O980" s="0" t="s">
        <v>4004</v>
      </c>
      <c r="P980" s="0" t="s">
        <v>4005</v>
      </c>
      <c r="R980" s="0" t="s">
        <v>279</v>
      </c>
      <c r="S980" s="0" t="s">
        <v>272</v>
      </c>
      <c r="T980" s="0" t="s">
        <v>280</v>
      </c>
      <c r="U980" s="0" t="s">
        <v>281</v>
      </c>
    </row>
    <row r="981" customFormat="false" ht="15" hidden="false" customHeight="false" outlineLevel="0" collapsed="false">
      <c r="A981" s="0" t="n">
        <v>45</v>
      </c>
      <c r="B981" s="0" t="s">
        <v>91</v>
      </c>
      <c r="C981" s="0" t="s">
        <v>868</v>
      </c>
      <c r="D981" s="0" t="s">
        <v>4006</v>
      </c>
      <c r="E981" s="0" t="n">
        <v>2026</v>
      </c>
      <c r="H981" s="0" t="n">
        <v>24</v>
      </c>
      <c r="I981" s="0" t="n">
        <v>9546</v>
      </c>
      <c r="J981" s="0" t="s">
        <v>272</v>
      </c>
      <c r="K981" s="0" t="s">
        <v>3826</v>
      </c>
      <c r="L981" s="0" t="s">
        <v>297</v>
      </c>
      <c r="M981" s="0" t="s">
        <v>4007</v>
      </c>
      <c r="N981" s="0" t="s">
        <v>4007</v>
      </c>
      <c r="O981" s="0" t="s">
        <v>4008</v>
      </c>
      <c r="P981" s="0" t="s">
        <v>4009</v>
      </c>
      <c r="R981" s="0" t="s">
        <v>279</v>
      </c>
      <c r="S981" s="0" t="s">
        <v>294</v>
      </c>
      <c r="T981" s="0" t="s">
        <v>280</v>
      </c>
      <c r="U981" s="0" t="s">
        <v>281</v>
      </c>
    </row>
    <row r="982" customFormat="false" ht="15" hidden="false" customHeight="false" outlineLevel="0" collapsed="false">
      <c r="A982" s="0" t="n">
        <v>45</v>
      </c>
      <c r="B982" s="0" t="s">
        <v>91</v>
      </c>
      <c r="C982" s="0" t="s">
        <v>868</v>
      </c>
      <c r="D982" s="0" t="s">
        <v>4010</v>
      </c>
      <c r="E982" s="0" t="n">
        <v>2026</v>
      </c>
      <c r="H982" s="0" t="n">
        <v>1</v>
      </c>
      <c r="I982" s="0" t="n">
        <v>148</v>
      </c>
      <c r="J982" s="0" t="s">
        <v>272</v>
      </c>
      <c r="K982" s="0" t="s">
        <v>3826</v>
      </c>
      <c r="L982" s="0" t="s">
        <v>297</v>
      </c>
      <c r="M982" s="0" t="s">
        <v>4011</v>
      </c>
      <c r="N982" s="0" t="s">
        <v>4011</v>
      </c>
      <c r="O982" s="0" t="s">
        <v>4012</v>
      </c>
      <c r="P982" s="0" t="s">
        <v>4013</v>
      </c>
      <c r="R982" s="0" t="s">
        <v>279</v>
      </c>
      <c r="S982" s="0" t="s">
        <v>294</v>
      </c>
      <c r="T982" s="0" t="s">
        <v>318</v>
      </c>
      <c r="U982" s="0" t="s">
        <v>281</v>
      </c>
      <c r="V982" s="0" t="s">
        <v>3835</v>
      </c>
    </row>
    <row r="983" customFormat="false" ht="15" hidden="false" customHeight="false" outlineLevel="0" collapsed="false">
      <c r="A983" s="0" t="n">
        <v>45</v>
      </c>
      <c r="B983" s="0" t="s">
        <v>91</v>
      </c>
      <c r="C983" s="0" t="s">
        <v>868</v>
      </c>
      <c r="D983" s="0" t="s">
        <v>4014</v>
      </c>
      <c r="E983" s="0" t="n">
        <v>2026</v>
      </c>
      <c r="H983" s="0" t="n">
        <v>1</v>
      </c>
      <c r="I983" s="0" t="n">
        <v>130</v>
      </c>
      <c r="J983" s="0" t="s">
        <v>272</v>
      </c>
      <c r="K983" s="0" t="s">
        <v>3826</v>
      </c>
      <c r="L983" s="0" t="s">
        <v>297</v>
      </c>
      <c r="M983" s="0" t="s">
        <v>4015</v>
      </c>
      <c r="N983" s="0" t="s">
        <v>4015</v>
      </c>
      <c r="O983" s="0" t="s">
        <v>4016</v>
      </c>
      <c r="P983" s="0" t="s">
        <v>4017</v>
      </c>
      <c r="R983" s="0" t="s">
        <v>279</v>
      </c>
      <c r="S983" s="0" t="s">
        <v>294</v>
      </c>
      <c r="T983" s="0" t="s">
        <v>318</v>
      </c>
      <c r="U983" s="0" t="s">
        <v>281</v>
      </c>
      <c r="V983" s="0" t="s">
        <v>3835</v>
      </c>
    </row>
    <row r="984" customFormat="false" ht="15" hidden="false" customHeight="false" outlineLevel="0" collapsed="false">
      <c r="A984" s="0" t="n">
        <v>45</v>
      </c>
      <c r="B984" s="0" t="s">
        <v>91</v>
      </c>
      <c r="C984" s="0" t="s">
        <v>868</v>
      </c>
      <c r="D984" s="0" t="s">
        <v>4018</v>
      </c>
      <c r="E984" s="0" t="n">
        <v>2026</v>
      </c>
      <c r="H984" s="0" t="n">
        <v>1</v>
      </c>
      <c r="I984" s="0" t="n">
        <v>310</v>
      </c>
      <c r="J984" s="0" t="s">
        <v>272</v>
      </c>
      <c r="K984" s="0" t="s">
        <v>3826</v>
      </c>
      <c r="L984" s="0" t="s">
        <v>297</v>
      </c>
      <c r="M984" s="0" t="s">
        <v>4019</v>
      </c>
      <c r="N984" s="0" t="s">
        <v>4019</v>
      </c>
      <c r="O984" s="0" t="s">
        <v>4020</v>
      </c>
      <c r="P984" s="0" t="s">
        <v>4021</v>
      </c>
      <c r="R984" s="0" t="s">
        <v>279</v>
      </c>
      <c r="S984" s="0" t="s">
        <v>294</v>
      </c>
      <c r="T984" s="0" t="s">
        <v>318</v>
      </c>
      <c r="U984" s="0" t="s">
        <v>281</v>
      </c>
      <c r="V984" s="0" t="s">
        <v>3835</v>
      </c>
    </row>
    <row r="985" customFormat="false" ht="15" hidden="false" customHeight="false" outlineLevel="0" collapsed="false">
      <c r="A985" s="0" t="n">
        <v>45</v>
      </c>
      <c r="B985" s="0" t="s">
        <v>91</v>
      </c>
      <c r="C985" s="0" t="s">
        <v>868</v>
      </c>
      <c r="D985" s="0" t="s">
        <v>4022</v>
      </c>
      <c r="E985" s="0" t="n">
        <v>2025</v>
      </c>
      <c r="H985" s="0" t="n">
        <v>1</v>
      </c>
      <c r="I985" s="0" t="n">
        <v>1374</v>
      </c>
      <c r="J985" s="0" t="s">
        <v>272</v>
      </c>
      <c r="K985" s="0" t="s">
        <v>3826</v>
      </c>
      <c r="L985" s="0" t="s">
        <v>297</v>
      </c>
      <c r="M985" s="0" t="s">
        <v>4023</v>
      </c>
      <c r="N985" s="0" t="s">
        <v>4023</v>
      </c>
      <c r="O985" s="0" t="s">
        <v>4024</v>
      </c>
      <c r="P985" s="0" t="s">
        <v>4025</v>
      </c>
      <c r="R985" s="0" t="s">
        <v>279</v>
      </c>
      <c r="S985" s="0" t="s">
        <v>294</v>
      </c>
      <c r="T985" s="0" t="s">
        <v>280</v>
      </c>
      <c r="U985" s="0" t="s">
        <v>281</v>
      </c>
    </row>
    <row r="986" customFormat="false" ht="15" hidden="false" customHeight="false" outlineLevel="0" collapsed="false">
      <c r="A986" s="0" t="n">
        <v>45</v>
      </c>
      <c r="B986" s="0" t="s">
        <v>91</v>
      </c>
      <c r="C986" s="0" t="s">
        <v>868</v>
      </c>
      <c r="D986" s="0" t="s">
        <v>4026</v>
      </c>
      <c r="E986" s="0" t="n">
        <v>2025</v>
      </c>
      <c r="H986" s="0" t="n">
        <v>1</v>
      </c>
      <c r="I986" s="0" t="n">
        <v>495</v>
      </c>
      <c r="J986" s="0" t="s">
        <v>272</v>
      </c>
      <c r="K986" s="0" t="s">
        <v>3702</v>
      </c>
      <c r="L986" s="0" t="s">
        <v>297</v>
      </c>
      <c r="M986" s="0" t="s">
        <v>4027</v>
      </c>
      <c r="N986" s="0" t="s">
        <v>4027</v>
      </c>
      <c r="O986" s="0" t="s">
        <v>4028</v>
      </c>
      <c r="P986" s="0" t="s">
        <v>4029</v>
      </c>
      <c r="R986" s="0" t="s">
        <v>279</v>
      </c>
      <c r="S986" s="0" t="s">
        <v>294</v>
      </c>
      <c r="T986" s="0" t="s">
        <v>318</v>
      </c>
      <c r="U986" s="0" t="s">
        <v>281</v>
      </c>
      <c r="V986" s="0" t="s">
        <v>4030</v>
      </c>
    </row>
    <row r="987" customFormat="false" ht="15" hidden="false" customHeight="false" outlineLevel="0" collapsed="false">
      <c r="A987" s="0" t="n">
        <v>162</v>
      </c>
      <c r="B987" s="0" t="s">
        <v>223</v>
      </c>
      <c r="C987" s="0" t="s">
        <v>868</v>
      </c>
      <c r="D987" s="0" t="s">
        <v>4026</v>
      </c>
      <c r="E987" s="0" t="n">
        <v>2025</v>
      </c>
      <c r="H987" s="0" t="n">
        <v>1</v>
      </c>
      <c r="I987" s="0" t="n">
        <v>495</v>
      </c>
      <c r="J987" s="0" t="s">
        <v>272</v>
      </c>
      <c r="K987" s="0" t="s">
        <v>3702</v>
      </c>
      <c r="L987" s="0" t="s">
        <v>297</v>
      </c>
      <c r="M987" s="0" t="s">
        <v>4027</v>
      </c>
      <c r="N987" s="0" t="s">
        <v>4027</v>
      </c>
      <c r="O987" s="0" t="s">
        <v>4028</v>
      </c>
      <c r="P987" s="0" t="s">
        <v>4029</v>
      </c>
      <c r="R987" s="0" t="s">
        <v>279</v>
      </c>
      <c r="S987" s="0" t="s">
        <v>294</v>
      </c>
      <c r="T987" s="0" t="s">
        <v>318</v>
      </c>
      <c r="U987" s="0" t="s">
        <v>281</v>
      </c>
      <c r="V987" s="0" t="s">
        <v>4030</v>
      </c>
    </row>
    <row r="988" customFormat="false" ht="15" hidden="false" customHeight="false" outlineLevel="0" collapsed="false">
      <c r="A988" s="0" t="n">
        <v>45</v>
      </c>
      <c r="B988" s="0" t="s">
        <v>91</v>
      </c>
      <c r="C988" s="0" t="s">
        <v>544</v>
      </c>
      <c r="D988" s="0" t="s">
        <v>4031</v>
      </c>
      <c r="E988" s="0" t="n">
        <v>2025</v>
      </c>
      <c r="H988" s="0" t="n">
        <v>2</v>
      </c>
      <c r="I988" s="0" t="n">
        <v>113</v>
      </c>
      <c r="J988" s="0" t="s">
        <v>272</v>
      </c>
      <c r="K988" s="0" t="s">
        <v>3826</v>
      </c>
      <c r="L988" s="0" t="s">
        <v>297</v>
      </c>
      <c r="M988" s="0" t="s">
        <v>4032</v>
      </c>
      <c r="N988" s="0" t="s">
        <v>4032</v>
      </c>
      <c r="O988" s="0" t="s">
        <v>4033</v>
      </c>
      <c r="P988" s="0" t="s">
        <v>4034</v>
      </c>
      <c r="R988" s="0" t="s">
        <v>279</v>
      </c>
      <c r="S988" s="0" t="s">
        <v>272</v>
      </c>
      <c r="T988" s="0" t="s">
        <v>318</v>
      </c>
      <c r="U988" s="0" t="s">
        <v>281</v>
      </c>
      <c r="V988" s="0" t="s">
        <v>3835</v>
      </c>
    </row>
    <row r="989" customFormat="false" ht="15" hidden="false" customHeight="false" outlineLevel="0" collapsed="false">
      <c r="A989" s="0" t="n">
        <v>45</v>
      </c>
      <c r="B989" s="0" t="s">
        <v>91</v>
      </c>
      <c r="C989" s="0" t="s">
        <v>544</v>
      </c>
      <c r="D989" s="0" t="s">
        <v>4035</v>
      </c>
      <c r="E989" s="0" t="n">
        <v>2025</v>
      </c>
      <c r="H989" s="0" t="n">
        <v>1</v>
      </c>
      <c r="I989" s="0" t="n">
        <v>1156</v>
      </c>
      <c r="J989" s="0" t="s">
        <v>272</v>
      </c>
      <c r="K989" s="0" t="s">
        <v>3826</v>
      </c>
      <c r="L989" s="0" t="s">
        <v>297</v>
      </c>
      <c r="M989" s="0" t="s">
        <v>4036</v>
      </c>
      <c r="N989" s="0" t="s">
        <v>4036</v>
      </c>
      <c r="O989" s="0" t="s">
        <v>4037</v>
      </c>
      <c r="P989" s="0" t="s">
        <v>4038</v>
      </c>
      <c r="R989" s="0" t="s">
        <v>279</v>
      </c>
      <c r="S989" s="0" t="s">
        <v>294</v>
      </c>
      <c r="T989" s="0" t="s">
        <v>318</v>
      </c>
      <c r="U989" s="0" t="s">
        <v>281</v>
      </c>
      <c r="V989" s="0" t="s">
        <v>3835</v>
      </c>
    </row>
    <row r="990" customFormat="false" ht="15" hidden="false" customHeight="false" outlineLevel="0" collapsed="false">
      <c r="A990" s="0" t="n">
        <v>45</v>
      </c>
      <c r="B990" s="0" t="s">
        <v>91</v>
      </c>
      <c r="C990" s="0" t="s">
        <v>544</v>
      </c>
      <c r="D990" s="0" t="s">
        <v>4039</v>
      </c>
      <c r="E990" s="0" t="n">
        <v>2023</v>
      </c>
      <c r="H990" s="0" t="n">
        <v>1</v>
      </c>
      <c r="I990" s="0" t="n">
        <v>756</v>
      </c>
      <c r="J990" s="0" t="s">
        <v>272</v>
      </c>
      <c r="K990" s="0" t="s">
        <v>3826</v>
      </c>
      <c r="L990" s="0" t="s">
        <v>297</v>
      </c>
      <c r="M990" s="0" t="s">
        <v>4040</v>
      </c>
      <c r="N990" s="0" t="s">
        <v>4040</v>
      </c>
      <c r="O990" s="0" t="s">
        <v>4041</v>
      </c>
      <c r="P990" s="0" t="s">
        <v>4042</v>
      </c>
      <c r="R990" s="0" t="s">
        <v>288</v>
      </c>
      <c r="S990" s="0" t="s">
        <v>294</v>
      </c>
      <c r="T990" s="0" t="s">
        <v>318</v>
      </c>
      <c r="U990" s="0" t="s">
        <v>281</v>
      </c>
      <c r="V990" s="0" t="s">
        <v>3835</v>
      </c>
    </row>
    <row r="991" customFormat="false" ht="15" hidden="false" customHeight="false" outlineLevel="0" collapsed="false">
      <c r="A991" s="0" t="n">
        <v>45</v>
      </c>
      <c r="B991" s="0" t="s">
        <v>91</v>
      </c>
      <c r="C991" s="0" t="s">
        <v>491</v>
      </c>
      <c r="D991" s="0" t="s">
        <v>4043</v>
      </c>
      <c r="E991" s="0" t="n">
        <v>2026</v>
      </c>
      <c r="H991" s="0" t="n">
        <v>1</v>
      </c>
      <c r="I991" s="0" t="n">
        <v>1620</v>
      </c>
      <c r="J991" s="0" t="s">
        <v>272</v>
      </c>
      <c r="K991" s="0" t="s">
        <v>290</v>
      </c>
      <c r="L991" s="0" t="s">
        <v>274</v>
      </c>
      <c r="M991" s="0" t="s">
        <v>4044</v>
      </c>
      <c r="N991" s="0" t="s">
        <v>4044</v>
      </c>
      <c r="O991" s="0" t="s">
        <v>4045</v>
      </c>
      <c r="P991" s="0" t="s">
        <v>4046</v>
      </c>
      <c r="R991" s="0" t="s">
        <v>279</v>
      </c>
      <c r="S991" s="0" t="s">
        <v>272</v>
      </c>
      <c r="T991" s="0" t="s">
        <v>280</v>
      </c>
      <c r="U991" s="0" t="s">
        <v>281</v>
      </c>
    </row>
    <row r="992" customFormat="false" ht="15" hidden="false" customHeight="false" outlineLevel="0" collapsed="false">
      <c r="A992" s="0" t="n">
        <v>45</v>
      </c>
      <c r="B992" s="0" t="s">
        <v>91</v>
      </c>
      <c r="C992" s="0" t="s">
        <v>491</v>
      </c>
      <c r="D992" s="0" t="s">
        <v>4047</v>
      </c>
      <c r="E992" s="0" t="n">
        <v>2025</v>
      </c>
      <c r="H992" s="0" t="n">
        <v>1</v>
      </c>
      <c r="I992" s="0" t="n">
        <v>1372</v>
      </c>
      <c r="J992" s="0" t="s">
        <v>272</v>
      </c>
      <c r="K992" s="0" t="s">
        <v>3826</v>
      </c>
      <c r="L992" s="0" t="s">
        <v>297</v>
      </c>
      <c r="M992" s="0" t="s">
        <v>4048</v>
      </c>
      <c r="N992" s="0" t="s">
        <v>4048</v>
      </c>
      <c r="O992" s="0" t="s">
        <v>4049</v>
      </c>
      <c r="P992" s="0" t="s">
        <v>4050</v>
      </c>
      <c r="R992" s="0" t="s">
        <v>279</v>
      </c>
      <c r="S992" s="0" t="s">
        <v>294</v>
      </c>
      <c r="T992" s="0" t="s">
        <v>280</v>
      </c>
      <c r="U992" s="0" t="s">
        <v>281</v>
      </c>
    </row>
    <row r="993" customFormat="false" ht="15" hidden="false" customHeight="false" outlineLevel="0" collapsed="false">
      <c r="A993" s="0" t="n">
        <v>45</v>
      </c>
      <c r="B993" s="0" t="s">
        <v>91</v>
      </c>
      <c r="C993" s="0" t="s">
        <v>282</v>
      </c>
      <c r="D993" s="0" t="s">
        <v>4051</v>
      </c>
      <c r="E993" s="0" t="n">
        <v>2024</v>
      </c>
      <c r="H993" s="0" t="n">
        <v>37</v>
      </c>
      <c r="I993" s="0" t="n">
        <v>24418</v>
      </c>
      <c r="J993" s="0" t="s">
        <v>272</v>
      </c>
      <c r="K993" s="0" t="s">
        <v>3826</v>
      </c>
      <c r="L993" s="0" t="s">
        <v>297</v>
      </c>
      <c r="M993" s="0" t="s">
        <v>4052</v>
      </c>
      <c r="N993" s="0" t="s">
        <v>4052</v>
      </c>
      <c r="O993" s="0" t="s">
        <v>4053</v>
      </c>
      <c r="P993" s="0" t="s">
        <v>4054</v>
      </c>
      <c r="R993" s="0" t="s">
        <v>288</v>
      </c>
      <c r="S993" s="0" t="s">
        <v>272</v>
      </c>
      <c r="T993" s="0" t="s">
        <v>318</v>
      </c>
      <c r="U993" s="0" t="s">
        <v>281</v>
      </c>
      <c r="V993" s="0" t="s">
        <v>3835</v>
      </c>
    </row>
    <row r="994" customFormat="false" ht="15" hidden="false" customHeight="false" outlineLevel="0" collapsed="false">
      <c r="A994" s="0" t="n">
        <v>45</v>
      </c>
      <c r="B994" s="0" t="s">
        <v>91</v>
      </c>
      <c r="C994" s="0" t="s">
        <v>926</v>
      </c>
      <c r="D994" s="0" t="s">
        <v>4055</v>
      </c>
      <c r="E994" s="0" t="n">
        <v>2026</v>
      </c>
      <c r="H994" s="0" t="n">
        <v>12</v>
      </c>
      <c r="I994" s="0" t="n">
        <v>3682</v>
      </c>
      <c r="J994" s="0" t="s">
        <v>294</v>
      </c>
      <c r="K994" s="0" t="s">
        <v>3826</v>
      </c>
      <c r="L994" s="0" t="s">
        <v>297</v>
      </c>
      <c r="M994" s="0" t="s">
        <v>4056</v>
      </c>
      <c r="N994" s="0" t="s">
        <v>4056</v>
      </c>
      <c r="O994" s="0" t="s">
        <v>4057</v>
      </c>
      <c r="P994" s="0" t="s">
        <v>4058</v>
      </c>
      <c r="R994" s="0" t="s">
        <v>279</v>
      </c>
      <c r="S994" s="0" t="s">
        <v>294</v>
      </c>
      <c r="T994" s="0" t="s">
        <v>318</v>
      </c>
      <c r="U994" s="0" t="s">
        <v>281</v>
      </c>
      <c r="V994" s="0" t="s">
        <v>3835</v>
      </c>
    </row>
    <row r="995" customFormat="false" ht="15" hidden="false" customHeight="false" outlineLevel="0" collapsed="false">
      <c r="A995" s="0" t="n">
        <v>45</v>
      </c>
      <c r="B995" s="0" t="s">
        <v>91</v>
      </c>
      <c r="C995" s="0" t="s">
        <v>926</v>
      </c>
      <c r="D995" s="0" t="s">
        <v>4059</v>
      </c>
      <c r="E995" s="0" t="n">
        <v>2026</v>
      </c>
      <c r="H995" s="0" t="n">
        <v>1</v>
      </c>
      <c r="I995" s="0" t="n">
        <v>291</v>
      </c>
      <c r="J995" s="0" t="s">
        <v>272</v>
      </c>
      <c r="K995" s="0" t="s">
        <v>3826</v>
      </c>
      <c r="L995" s="0" t="s">
        <v>297</v>
      </c>
      <c r="M995" s="0" t="s">
        <v>4060</v>
      </c>
      <c r="N995" s="0" t="s">
        <v>4060</v>
      </c>
      <c r="O995" s="0" t="s">
        <v>4061</v>
      </c>
      <c r="P995" s="0" t="s">
        <v>4062</v>
      </c>
      <c r="R995" s="0" t="s">
        <v>279</v>
      </c>
      <c r="S995" s="0" t="s">
        <v>294</v>
      </c>
      <c r="T995" s="0" t="s">
        <v>318</v>
      </c>
      <c r="U995" s="0" t="s">
        <v>281</v>
      </c>
      <c r="V995" s="0" t="s">
        <v>3835</v>
      </c>
    </row>
    <row r="996" customFormat="false" ht="15" hidden="false" customHeight="false" outlineLevel="0" collapsed="false">
      <c r="A996" s="0" t="n">
        <v>45</v>
      </c>
      <c r="B996" s="0" t="s">
        <v>91</v>
      </c>
      <c r="C996" s="0" t="s">
        <v>926</v>
      </c>
      <c r="D996" s="0" t="s">
        <v>4063</v>
      </c>
      <c r="E996" s="0" t="n">
        <v>2026</v>
      </c>
      <c r="H996" s="0" t="n">
        <v>1</v>
      </c>
      <c r="I996" s="0" t="n">
        <v>1283</v>
      </c>
      <c r="J996" s="0" t="s">
        <v>272</v>
      </c>
      <c r="K996" s="0" t="s">
        <v>3826</v>
      </c>
      <c r="L996" s="0" t="s">
        <v>297</v>
      </c>
      <c r="M996" s="0" t="s">
        <v>4064</v>
      </c>
      <c r="N996" s="0" t="s">
        <v>4064</v>
      </c>
      <c r="O996" s="0" t="s">
        <v>4065</v>
      </c>
      <c r="P996" s="0" t="s">
        <v>4066</v>
      </c>
      <c r="R996" s="0" t="s">
        <v>279</v>
      </c>
      <c r="S996" s="0" t="s">
        <v>294</v>
      </c>
      <c r="T996" s="0" t="s">
        <v>318</v>
      </c>
      <c r="U996" s="0" t="s">
        <v>281</v>
      </c>
      <c r="V996" s="0" t="s">
        <v>3835</v>
      </c>
    </row>
    <row r="997" customFormat="false" ht="15" hidden="false" customHeight="false" outlineLevel="0" collapsed="false">
      <c r="A997" s="0" t="n">
        <v>45</v>
      </c>
      <c r="B997" s="0" t="s">
        <v>91</v>
      </c>
      <c r="C997" s="0" t="s">
        <v>926</v>
      </c>
      <c r="D997" s="0" t="s">
        <v>4067</v>
      </c>
      <c r="E997" s="0" t="n">
        <v>2026</v>
      </c>
      <c r="H997" s="0" t="n">
        <v>1</v>
      </c>
      <c r="I997" s="0" t="n">
        <v>1099</v>
      </c>
      <c r="J997" s="0" t="s">
        <v>272</v>
      </c>
      <c r="K997" s="0" t="s">
        <v>3826</v>
      </c>
      <c r="L997" s="0" t="s">
        <v>297</v>
      </c>
      <c r="M997" s="0" t="s">
        <v>4068</v>
      </c>
      <c r="N997" s="0" t="s">
        <v>4068</v>
      </c>
      <c r="O997" s="0" t="s">
        <v>4069</v>
      </c>
      <c r="P997" s="0" t="s">
        <v>4070</v>
      </c>
      <c r="R997" s="0" t="s">
        <v>279</v>
      </c>
      <c r="S997" s="0" t="s">
        <v>294</v>
      </c>
      <c r="T997" s="0" t="s">
        <v>318</v>
      </c>
      <c r="U997" s="0" t="s">
        <v>281</v>
      </c>
      <c r="V997" s="0" t="s">
        <v>3835</v>
      </c>
    </row>
    <row r="998" customFormat="false" ht="15" hidden="false" customHeight="false" outlineLevel="0" collapsed="false">
      <c r="A998" s="0" t="n">
        <v>45</v>
      </c>
      <c r="B998" s="0" t="s">
        <v>91</v>
      </c>
      <c r="C998" s="0" t="s">
        <v>926</v>
      </c>
      <c r="D998" s="0" t="s">
        <v>4071</v>
      </c>
      <c r="E998" s="0" t="n">
        <v>2026</v>
      </c>
      <c r="H998" s="0" t="n">
        <v>1</v>
      </c>
      <c r="I998" s="0" t="n">
        <v>874</v>
      </c>
      <c r="J998" s="0" t="s">
        <v>272</v>
      </c>
      <c r="K998" s="0" t="s">
        <v>3826</v>
      </c>
      <c r="L998" s="0" t="s">
        <v>297</v>
      </c>
      <c r="M998" s="0" t="s">
        <v>4072</v>
      </c>
      <c r="N998" s="0" t="s">
        <v>4072</v>
      </c>
      <c r="O998" s="0" t="s">
        <v>4073</v>
      </c>
      <c r="P998" s="0" t="s">
        <v>4074</v>
      </c>
      <c r="R998" s="0" t="s">
        <v>279</v>
      </c>
      <c r="S998" s="0" t="s">
        <v>294</v>
      </c>
      <c r="T998" s="0" t="s">
        <v>318</v>
      </c>
      <c r="U998" s="0" t="s">
        <v>281</v>
      </c>
      <c r="V998" s="0" t="s">
        <v>3835</v>
      </c>
    </row>
    <row r="999" customFormat="false" ht="15" hidden="false" customHeight="false" outlineLevel="0" collapsed="false">
      <c r="A999" s="0" t="n">
        <v>45</v>
      </c>
      <c r="B999" s="0" t="s">
        <v>91</v>
      </c>
      <c r="C999" s="0" t="s">
        <v>926</v>
      </c>
      <c r="D999" s="0" t="s">
        <v>4075</v>
      </c>
      <c r="E999" s="0" t="n">
        <v>2026</v>
      </c>
      <c r="H999" s="0" t="n">
        <v>13</v>
      </c>
      <c r="I999" s="0" t="n">
        <v>1785</v>
      </c>
      <c r="J999" s="0" t="s">
        <v>272</v>
      </c>
      <c r="K999" s="0" t="s">
        <v>3826</v>
      </c>
      <c r="L999" s="0" t="s">
        <v>297</v>
      </c>
      <c r="M999" s="0" t="s">
        <v>4076</v>
      </c>
      <c r="N999" s="0" t="s">
        <v>4076</v>
      </c>
      <c r="O999" s="0" t="s">
        <v>4077</v>
      </c>
      <c r="P999" s="0" t="s">
        <v>4078</v>
      </c>
      <c r="R999" s="0" t="s">
        <v>279</v>
      </c>
      <c r="S999" s="0" t="s">
        <v>272</v>
      </c>
      <c r="T999" s="0" t="s">
        <v>318</v>
      </c>
      <c r="U999" s="0" t="s">
        <v>281</v>
      </c>
      <c r="V999" s="0" t="s">
        <v>3835</v>
      </c>
    </row>
    <row r="1000" customFormat="false" ht="15" hidden="false" customHeight="false" outlineLevel="0" collapsed="false">
      <c r="A1000" s="0" t="n">
        <v>45</v>
      </c>
      <c r="B1000" s="0" t="s">
        <v>91</v>
      </c>
      <c r="C1000" s="0" t="s">
        <v>926</v>
      </c>
      <c r="D1000" s="0" t="s">
        <v>4079</v>
      </c>
      <c r="E1000" s="0" t="n">
        <v>2026</v>
      </c>
      <c r="H1000" s="0" t="n">
        <v>2</v>
      </c>
      <c r="I1000" s="0" t="n">
        <v>3969</v>
      </c>
      <c r="J1000" s="0" t="s">
        <v>272</v>
      </c>
      <c r="K1000" s="0" t="s">
        <v>3702</v>
      </c>
      <c r="L1000" s="0" t="s">
        <v>297</v>
      </c>
      <c r="M1000" s="0" t="s">
        <v>4080</v>
      </c>
      <c r="N1000" s="0" t="s">
        <v>4080</v>
      </c>
      <c r="O1000" s="0" t="s">
        <v>4081</v>
      </c>
      <c r="P1000" s="0" t="s">
        <v>4082</v>
      </c>
      <c r="R1000" s="0" t="s">
        <v>279</v>
      </c>
      <c r="S1000" s="0" t="s">
        <v>272</v>
      </c>
      <c r="T1000" s="0" t="s">
        <v>318</v>
      </c>
      <c r="U1000" s="0" t="s">
        <v>281</v>
      </c>
      <c r="V1000" s="0" t="s">
        <v>4030</v>
      </c>
    </row>
    <row r="1001" customFormat="false" ht="15" hidden="false" customHeight="false" outlineLevel="0" collapsed="false">
      <c r="A1001" s="0" t="n">
        <v>162</v>
      </c>
      <c r="B1001" s="0" t="s">
        <v>223</v>
      </c>
      <c r="C1001" s="0" t="s">
        <v>926</v>
      </c>
      <c r="D1001" s="0" t="s">
        <v>4079</v>
      </c>
      <c r="E1001" s="0" t="n">
        <v>2026</v>
      </c>
      <c r="H1001" s="0" t="n">
        <v>2</v>
      </c>
      <c r="I1001" s="0" t="n">
        <v>3969</v>
      </c>
      <c r="J1001" s="0" t="s">
        <v>272</v>
      </c>
      <c r="K1001" s="0" t="s">
        <v>3702</v>
      </c>
      <c r="L1001" s="0" t="s">
        <v>297</v>
      </c>
      <c r="M1001" s="0" t="s">
        <v>4080</v>
      </c>
      <c r="N1001" s="0" t="s">
        <v>4080</v>
      </c>
      <c r="O1001" s="0" t="s">
        <v>4081</v>
      </c>
      <c r="P1001" s="0" t="s">
        <v>4082</v>
      </c>
      <c r="R1001" s="0" t="s">
        <v>279</v>
      </c>
      <c r="S1001" s="0" t="s">
        <v>272</v>
      </c>
      <c r="T1001" s="0" t="s">
        <v>318</v>
      </c>
      <c r="U1001" s="0" t="s">
        <v>281</v>
      </c>
      <c r="V1001" s="0" t="s">
        <v>4030</v>
      </c>
    </row>
    <row r="1002" customFormat="false" ht="15" hidden="false" customHeight="false" outlineLevel="0" collapsed="false">
      <c r="A1002" s="0" t="n">
        <v>45</v>
      </c>
      <c r="B1002" s="0" t="s">
        <v>91</v>
      </c>
      <c r="C1002" s="0" t="s">
        <v>926</v>
      </c>
      <c r="D1002" s="0" t="s">
        <v>4083</v>
      </c>
      <c r="E1002" s="0" t="n">
        <v>2025</v>
      </c>
      <c r="H1002" s="0" t="n">
        <v>10</v>
      </c>
      <c r="I1002" s="0" t="n">
        <v>1898</v>
      </c>
      <c r="J1002" s="0" t="s">
        <v>294</v>
      </c>
      <c r="K1002" s="0" t="s">
        <v>3826</v>
      </c>
      <c r="L1002" s="0" t="s">
        <v>297</v>
      </c>
      <c r="M1002" s="0" t="s">
        <v>4084</v>
      </c>
      <c r="N1002" s="0" t="s">
        <v>4084</v>
      </c>
      <c r="O1002" s="0" t="s">
        <v>4085</v>
      </c>
      <c r="P1002" s="0" t="s">
        <v>4086</v>
      </c>
      <c r="R1002" s="0" t="s">
        <v>279</v>
      </c>
      <c r="S1002" s="0" t="s">
        <v>294</v>
      </c>
      <c r="T1002" s="0" t="s">
        <v>318</v>
      </c>
      <c r="U1002" s="0" t="s">
        <v>281</v>
      </c>
      <c r="V1002" s="0" t="s">
        <v>3835</v>
      </c>
    </row>
    <row r="1003" customFormat="false" ht="15" hidden="false" customHeight="false" outlineLevel="0" collapsed="false">
      <c r="A1003" s="0" t="n">
        <v>45</v>
      </c>
      <c r="B1003" s="0" t="s">
        <v>91</v>
      </c>
      <c r="C1003" s="0" t="s">
        <v>514</v>
      </c>
      <c r="D1003" s="0" t="s">
        <v>4087</v>
      </c>
      <c r="E1003" s="0" t="n">
        <v>2026</v>
      </c>
      <c r="H1003" s="0" t="n">
        <v>1</v>
      </c>
      <c r="I1003" s="0" t="n">
        <v>387</v>
      </c>
      <c r="J1003" s="0" t="s">
        <v>294</v>
      </c>
      <c r="K1003" s="0" t="s">
        <v>3826</v>
      </c>
      <c r="L1003" s="0" t="s">
        <v>297</v>
      </c>
      <c r="M1003" s="0" t="s">
        <v>4088</v>
      </c>
      <c r="N1003" s="0" t="s">
        <v>4089</v>
      </c>
      <c r="O1003" s="0" t="s">
        <v>4090</v>
      </c>
      <c r="P1003" s="0" t="s">
        <v>4091</v>
      </c>
      <c r="R1003" s="0" t="s">
        <v>279</v>
      </c>
      <c r="S1003" s="0" t="s">
        <v>294</v>
      </c>
      <c r="T1003" s="0" t="s">
        <v>318</v>
      </c>
      <c r="U1003" s="0" t="s">
        <v>281</v>
      </c>
      <c r="V1003" s="0" t="s">
        <v>3835</v>
      </c>
    </row>
    <row r="1004" customFormat="false" ht="15" hidden="false" customHeight="false" outlineLevel="0" collapsed="false">
      <c r="A1004" s="0" t="n">
        <v>45</v>
      </c>
      <c r="B1004" s="0" t="s">
        <v>91</v>
      </c>
      <c r="C1004" s="0" t="s">
        <v>514</v>
      </c>
      <c r="D1004" s="0" t="s">
        <v>4092</v>
      </c>
      <c r="E1004" s="0" t="n">
        <v>2026</v>
      </c>
      <c r="H1004" s="0" t="n">
        <v>12</v>
      </c>
      <c r="I1004" s="0" t="n">
        <v>130</v>
      </c>
      <c r="J1004" s="0" t="s">
        <v>272</v>
      </c>
      <c r="K1004" s="0" t="s">
        <v>3826</v>
      </c>
      <c r="L1004" s="0" t="s">
        <v>297</v>
      </c>
      <c r="M1004" s="0" t="s">
        <v>4093</v>
      </c>
      <c r="N1004" s="0" t="s">
        <v>4093</v>
      </c>
      <c r="O1004" s="0" t="s">
        <v>4094</v>
      </c>
      <c r="P1004" s="0" t="s">
        <v>4095</v>
      </c>
      <c r="R1004" s="0" t="s">
        <v>279</v>
      </c>
      <c r="S1004" s="0" t="s">
        <v>294</v>
      </c>
      <c r="T1004" s="0" t="s">
        <v>318</v>
      </c>
      <c r="U1004" s="0" t="s">
        <v>281</v>
      </c>
      <c r="V1004" s="0" t="s">
        <v>3835</v>
      </c>
    </row>
    <row r="1005" customFormat="false" ht="15" hidden="false" customHeight="false" outlineLevel="0" collapsed="false">
      <c r="A1005" s="0" t="n">
        <v>45</v>
      </c>
      <c r="B1005" s="0" t="s">
        <v>91</v>
      </c>
      <c r="C1005" s="0" t="s">
        <v>514</v>
      </c>
      <c r="D1005" s="0" t="s">
        <v>4096</v>
      </c>
      <c r="E1005" s="0" t="n">
        <v>2026</v>
      </c>
      <c r="H1005" s="0" t="n">
        <v>1</v>
      </c>
      <c r="I1005" s="0" t="n">
        <v>931</v>
      </c>
      <c r="J1005" s="0" t="s">
        <v>272</v>
      </c>
      <c r="K1005" s="0" t="s">
        <v>3826</v>
      </c>
      <c r="L1005" s="0" t="s">
        <v>297</v>
      </c>
      <c r="M1005" s="0" t="s">
        <v>4097</v>
      </c>
      <c r="N1005" s="0" t="s">
        <v>4097</v>
      </c>
      <c r="O1005" s="0" t="s">
        <v>4098</v>
      </c>
      <c r="P1005" s="0" t="s">
        <v>4099</v>
      </c>
      <c r="R1005" s="0" t="s">
        <v>279</v>
      </c>
      <c r="S1005" s="0" t="s">
        <v>294</v>
      </c>
      <c r="T1005" s="0" t="s">
        <v>318</v>
      </c>
      <c r="U1005" s="0" t="s">
        <v>281</v>
      </c>
      <c r="V1005" s="0" t="s">
        <v>3835</v>
      </c>
    </row>
    <row r="1006" customFormat="false" ht="15" hidden="false" customHeight="false" outlineLevel="0" collapsed="false">
      <c r="A1006" s="0" t="n">
        <v>45</v>
      </c>
      <c r="B1006" s="0" t="s">
        <v>91</v>
      </c>
      <c r="C1006" s="0" t="s">
        <v>514</v>
      </c>
      <c r="D1006" s="0" t="s">
        <v>4100</v>
      </c>
      <c r="E1006" s="0" t="n">
        <v>2026</v>
      </c>
      <c r="H1006" s="0" t="n">
        <v>1</v>
      </c>
      <c r="I1006" s="0" t="n">
        <v>1706</v>
      </c>
      <c r="J1006" s="0" t="s">
        <v>272</v>
      </c>
      <c r="K1006" s="0" t="s">
        <v>3826</v>
      </c>
      <c r="L1006" s="0" t="s">
        <v>297</v>
      </c>
      <c r="M1006" s="0" t="s">
        <v>4101</v>
      </c>
      <c r="N1006" s="0" t="s">
        <v>4101</v>
      </c>
      <c r="O1006" s="0" t="s">
        <v>4102</v>
      </c>
      <c r="P1006" s="0" t="s">
        <v>4103</v>
      </c>
      <c r="R1006" s="0" t="s">
        <v>279</v>
      </c>
      <c r="S1006" s="0" t="s">
        <v>294</v>
      </c>
      <c r="T1006" s="0" t="s">
        <v>318</v>
      </c>
      <c r="U1006" s="0" t="s">
        <v>281</v>
      </c>
      <c r="V1006" s="0" t="s">
        <v>3835</v>
      </c>
    </row>
    <row r="1007" customFormat="false" ht="15" hidden="false" customHeight="false" outlineLevel="0" collapsed="false">
      <c r="A1007" s="0" t="n">
        <v>45</v>
      </c>
      <c r="B1007" s="0" t="s">
        <v>91</v>
      </c>
      <c r="C1007" s="0" t="s">
        <v>514</v>
      </c>
      <c r="D1007" s="0" t="s">
        <v>4104</v>
      </c>
      <c r="E1007" s="0" t="n">
        <v>2026</v>
      </c>
      <c r="H1007" s="0" t="n">
        <v>18</v>
      </c>
      <c r="I1007" s="0" t="n">
        <v>2180</v>
      </c>
      <c r="J1007" s="0" t="s">
        <v>294</v>
      </c>
      <c r="K1007" s="0" t="s">
        <v>3826</v>
      </c>
      <c r="L1007" s="0" t="s">
        <v>297</v>
      </c>
      <c r="M1007" s="0" t="s">
        <v>4105</v>
      </c>
      <c r="N1007" s="0" t="s">
        <v>4105</v>
      </c>
      <c r="O1007" s="0" t="s">
        <v>4106</v>
      </c>
      <c r="P1007" s="0" t="s">
        <v>4107</v>
      </c>
      <c r="R1007" s="0" t="s">
        <v>279</v>
      </c>
      <c r="S1007" s="0" t="s">
        <v>272</v>
      </c>
      <c r="T1007" s="0" t="s">
        <v>318</v>
      </c>
      <c r="U1007" s="0" t="s">
        <v>281</v>
      </c>
      <c r="V1007" s="0" t="s">
        <v>3835</v>
      </c>
    </row>
    <row r="1008" customFormat="false" ht="15" hidden="false" customHeight="false" outlineLevel="0" collapsed="false">
      <c r="A1008" s="0" t="n">
        <v>46</v>
      </c>
      <c r="B1008" s="0" t="s">
        <v>94</v>
      </c>
      <c r="C1008" s="0" t="s">
        <v>57</v>
      </c>
      <c r="D1008" s="0" t="s">
        <v>4108</v>
      </c>
      <c r="E1008" s="0" t="n">
        <v>2025</v>
      </c>
      <c r="H1008" s="0" t="n">
        <v>6</v>
      </c>
      <c r="I1008" s="0" t="n">
        <v>7824</v>
      </c>
      <c r="J1008" s="0" t="s">
        <v>272</v>
      </c>
      <c r="K1008" s="0" t="s">
        <v>302</v>
      </c>
      <c r="L1008" s="0" t="s">
        <v>274</v>
      </c>
      <c r="M1008" s="0" t="s">
        <v>4109</v>
      </c>
      <c r="N1008" s="0" t="s">
        <v>4109</v>
      </c>
      <c r="O1008" s="0" t="s">
        <v>4110</v>
      </c>
      <c r="P1008" s="0" t="s">
        <v>4111</v>
      </c>
      <c r="R1008" s="0" t="s">
        <v>279</v>
      </c>
      <c r="S1008" s="0" t="s">
        <v>272</v>
      </c>
      <c r="T1008" s="0" t="s">
        <v>280</v>
      </c>
      <c r="U1008" s="0" t="s">
        <v>281</v>
      </c>
    </row>
    <row r="1009" customFormat="false" ht="15" hidden="false" customHeight="false" outlineLevel="0" collapsed="false">
      <c r="A1009" s="0" t="n">
        <v>46</v>
      </c>
      <c r="B1009" s="0" t="s">
        <v>94</v>
      </c>
      <c r="C1009" s="0" t="s">
        <v>92</v>
      </c>
      <c r="D1009" s="0" t="s">
        <v>4112</v>
      </c>
      <c r="E1009" s="0" t="n">
        <v>2026</v>
      </c>
      <c r="H1009" s="0" t="n">
        <v>27</v>
      </c>
      <c r="I1009" s="0" t="n">
        <v>18899</v>
      </c>
      <c r="J1009" s="0" t="s">
        <v>272</v>
      </c>
      <c r="K1009" s="0" t="s">
        <v>551</v>
      </c>
      <c r="L1009" s="0" t="s">
        <v>297</v>
      </c>
      <c r="M1009" s="0" t="s">
        <v>4113</v>
      </c>
      <c r="N1009" s="0" t="s">
        <v>4113</v>
      </c>
      <c r="O1009" s="0" t="s">
        <v>4114</v>
      </c>
      <c r="P1009" s="0" t="s">
        <v>4115</v>
      </c>
      <c r="R1009" s="0" t="s">
        <v>279</v>
      </c>
      <c r="S1009" s="0" t="s">
        <v>272</v>
      </c>
      <c r="T1009" s="0" t="s">
        <v>318</v>
      </c>
      <c r="U1009" s="0" t="s">
        <v>281</v>
      </c>
      <c r="V1009" s="0" t="s">
        <v>4116</v>
      </c>
    </row>
    <row r="1010" customFormat="false" ht="15" hidden="false" customHeight="false" outlineLevel="0" collapsed="false">
      <c r="A1010" s="0" t="n">
        <v>46</v>
      </c>
      <c r="B1010" s="0" t="s">
        <v>94</v>
      </c>
      <c r="C1010" s="0" t="s">
        <v>92</v>
      </c>
      <c r="D1010" s="0" t="s">
        <v>4117</v>
      </c>
      <c r="E1010" s="0" t="n">
        <v>2025</v>
      </c>
      <c r="H1010" s="0" t="n">
        <v>8</v>
      </c>
      <c r="I1010" s="0" t="n">
        <v>2670</v>
      </c>
      <c r="J1010" s="0" t="s">
        <v>272</v>
      </c>
      <c r="K1010" s="0" t="s">
        <v>551</v>
      </c>
      <c r="L1010" s="0" t="s">
        <v>297</v>
      </c>
      <c r="M1010" s="0" t="s">
        <v>4118</v>
      </c>
      <c r="N1010" s="0" t="s">
        <v>4118</v>
      </c>
      <c r="O1010" s="0" t="s">
        <v>4119</v>
      </c>
      <c r="P1010" s="0" t="s">
        <v>4120</v>
      </c>
      <c r="R1010" s="0" t="s">
        <v>279</v>
      </c>
      <c r="S1010" s="0" t="s">
        <v>294</v>
      </c>
      <c r="T1010" s="0" t="s">
        <v>280</v>
      </c>
      <c r="U1010" s="0" t="s">
        <v>281</v>
      </c>
    </row>
    <row r="1011" customFormat="false" ht="15" hidden="false" customHeight="false" outlineLevel="0" collapsed="false">
      <c r="A1011" s="0" t="n">
        <v>46</v>
      </c>
      <c r="B1011" s="0" t="s">
        <v>94</v>
      </c>
      <c r="C1011" s="0" t="s">
        <v>34</v>
      </c>
      <c r="D1011" s="0" t="s">
        <v>4121</v>
      </c>
      <c r="E1011" s="0" t="n">
        <v>2026</v>
      </c>
      <c r="H1011" s="0" t="n">
        <v>14</v>
      </c>
      <c r="I1011" s="0" t="n">
        <v>11870</v>
      </c>
      <c r="J1011" s="0" t="s">
        <v>272</v>
      </c>
      <c r="K1011" s="0" t="s">
        <v>551</v>
      </c>
      <c r="L1011" s="0" t="s">
        <v>297</v>
      </c>
      <c r="M1011" s="0" t="s">
        <v>4122</v>
      </c>
      <c r="N1011" s="0" t="s">
        <v>4122</v>
      </c>
      <c r="O1011" s="0" t="s">
        <v>4123</v>
      </c>
      <c r="P1011" s="0" t="s">
        <v>4124</v>
      </c>
      <c r="R1011" s="0" t="s">
        <v>279</v>
      </c>
      <c r="S1011" s="0" t="s">
        <v>272</v>
      </c>
      <c r="T1011" s="0" t="s">
        <v>318</v>
      </c>
      <c r="U1011" s="0" t="s">
        <v>281</v>
      </c>
      <c r="V1011" s="0" t="s">
        <v>4116</v>
      </c>
    </row>
    <row r="1012" customFormat="false" ht="15" hidden="false" customHeight="false" outlineLevel="0" collapsed="false">
      <c r="A1012" s="0" t="n">
        <v>46</v>
      </c>
      <c r="B1012" s="0" t="s">
        <v>94</v>
      </c>
      <c r="C1012" s="0" t="s">
        <v>34</v>
      </c>
      <c r="D1012" s="0" t="s">
        <v>4125</v>
      </c>
      <c r="E1012" s="0" t="n">
        <v>2026</v>
      </c>
      <c r="H1012" s="0" t="n">
        <v>14</v>
      </c>
      <c r="I1012" s="0" t="n">
        <v>11858</v>
      </c>
      <c r="J1012" s="0" t="s">
        <v>272</v>
      </c>
      <c r="K1012" s="0" t="s">
        <v>551</v>
      </c>
      <c r="L1012" s="0" t="s">
        <v>297</v>
      </c>
      <c r="M1012" s="0" t="s">
        <v>4126</v>
      </c>
      <c r="N1012" s="0" t="s">
        <v>4126</v>
      </c>
      <c r="O1012" s="0" t="s">
        <v>4127</v>
      </c>
      <c r="P1012" s="0" t="s">
        <v>4128</v>
      </c>
      <c r="R1012" s="0" t="s">
        <v>279</v>
      </c>
      <c r="S1012" s="0" t="s">
        <v>294</v>
      </c>
      <c r="T1012" s="0" t="s">
        <v>318</v>
      </c>
      <c r="U1012" s="0" t="s">
        <v>281</v>
      </c>
      <c r="V1012" s="0" t="s">
        <v>4116</v>
      </c>
    </row>
    <row r="1013" customFormat="false" ht="15" hidden="false" customHeight="false" outlineLevel="0" collapsed="false">
      <c r="A1013" s="0" t="n">
        <v>46</v>
      </c>
      <c r="B1013" s="0" t="s">
        <v>94</v>
      </c>
      <c r="C1013" s="0" t="s">
        <v>313</v>
      </c>
      <c r="D1013" s="0" t="s">
        <v>4129</v>
      </c>
      <c r="E1013" s="0" t="n">
        <v>2026</v>
      </c>
      <c r="H1013" s="0" t="n">
        <v>2</v>
      </c>
      <c r="I1013" s="0" t="n">
        <v>2330</v>
      </c>
      <c r="J1013" s="0" t="s">
        <v>272</v>
      </c>
      <c r="K1013" s="0" t="s">
        <v>551</v>
      </c>
      <c r="L1013" s="0" t="s">
        <v>297</v>
      </c>
      <c r="M1013" s="0" t="s">
        <v>4130</v>
      </c>
      <c r="N1013" s="0" t="s">
        <v>4130</v>
      </c>
      <c r="O1013" s="0" t="s">
        <v>4131</v>
      </c>
      <c r="P1013" s="0" t="s">
        <v>4132</v>
      </c>
      <c r="R1013" s="0" t="s">
        <v>279</v>
      </c>
      <c r="S1013" s="0" t="s">
        <v>272</v>
      </c>
      <c r="T1013" s="0" t="s">
        <v>318</v>
      </c>
      <c r="U1013" s="0" t="s">
        <v>281</v>
      </c>
      <c r="V1013" s="0" t="s">
        <v>4116</v>
      </c>
    </row>
    <row r="1014" customFormat="false" ht="15" hidden="false" customHeight="false" outlineLevel="0" collapsed="false">
      <c r="A1014" s="0" t="n">
        <v>46</v>
      </c>
      <c r="B1014" s="0" t="s">
        <v>94</v>
      </c>
      <c r="C1014" s="0" t="s">
        <v>313</v>
      </c>
      <c r="D1014" s="0" t="s">
        <v>4133</v>
      </c>
      <c r="E1014" s="0" t="n">
        <v>2025</v>
      </c>
      <c r="H1014" s="0" t="n">
        <v>12</v>
      </c>
      <c r="I1014" s="0" t="n">
        <v>1542</v>
      </c>
      <c r="J1014" s="0" t="s">
        <v>272</v>
      </c>
      <c r="K1014" s="0" t="s">
        <v>551</v>
      </c>
      <c r="L1014" s="0" t="s">
        <v>297</v>
      </c>
      <c r="M1014" s="0" t="s">
        <v>4134</v>
      </c>
      <c r="N1014" s="0" t="s">
        <v>4134</v>
      </c>
      <c r="O1014" s="0" t="s">
        <v>4135</v>
      </c>
      <c r="P1014" s="0" t="s">
        <v>4136</v>
      </c>
      <c r="R1014" s="0" t="s">
        <v>279</v>
      </c>
      <c r="S1014" s="0" t="s">
        <v>294</v>
      </c>
      <c r="T1014" s="0" t="s">
        <v>280</v>
      </c>
      <c r="U1014" s="0" t="s">
        <v>281</v>
      </c>
    </row>
    <row r="1015" customFormat="false" ht="15" hidden="false" customHeight="false" outlineLevel="0" collapsed="false">
      <c r="A1015" s="0" t="n">
        <v>46</v>
      </c>
      <c r="B1015" s="0" t="s">
        <v>94</v>
      </c>
      <c r="C1015" s="0" t="s">
        <v>313</v>
      </c>
      <c r="D1015" s="0" t="s">
        <v>4137</v>
      </c>
      <c r="E1015" s="0" t="n">
        <v>2024</v>
      </c>
      <c r="H1015" s="0" t="n">
        <v>1</v>
      </c>
      <c r="I1015" s="0" t="n">
        <v>939</v>
      </c>
      <c r="J1015" s="0" t="s">
        <v>272</v>
      </c>
      <c r="K1015" s="0" t="s">
        <v>302</v>
      </c>
      <c r="L1015" s="0" t="s">
        <v>274</v>
      </c>
      <c r="M1015" s="0" t="s">
        <v>4138</v>
      </c>
      <c r="N1015" s="0" t="s">
        <v>4138</v>
      </c>
      <c r="O1015" s="0" t="s">
        <v>4139</v>
      </c>
      <c r="P1015" s="0" t="s">
        <v>4140</v>
      </c>
      <c r="R1015" s="0" t="s">
        <v>288</v>
      </c>
      <c r="S1015" s="0" t="s">
        <v>294</v>
      </c>
      <c r="T1015" s="0" t="s">
        <v>280</v>
      </c>
      <c r="U1015" s="0" t="s">
        <v>281</v>
      </c>
    </row>
    <row r="1016" customFormat="false" ht="15" hidden="false" customHeight="false" outlineLevel="0" collapsed="false">
      <c r="A1016" s="0" t="n">
        <v>46</v>
      </c>
      <c r="B1016" s="0" t="s">
        <v>94</v>
      </c>
      <c r="C1016" s="0" t="s">
        <v>616</v>
      </c>
      <c r="D1016" s="0" t="s">
        <v>4141</v>
      </c>
      <c r="E1016" s="0" t="n">
        <v>2026</v>
      </c>
      <c r="H1016" s="0" t="n">
        <v>3</v>
      </c>
      <c r="I1016" s="0" t="n">
        <v>4549</v>
      </c>
      <c r="J1016" s="0" t="s">
        <v>272</v>
      </c>
      <c r="K1016" s="0" t="s">
        <v>551</v>
      </c>
      <c r="L1016" s="0" t="s">
        <v>297</v>
      </c>
      <c r="M1016" s="0" t="s">
        <v>4142</v>
      </c>
      <c r="N1016" s="0" t="s">
        <v>4142</v>
      </c>
      <c r="O1016" s="0" t="s">
        <v>4143</v>
      </c>
      <c r="P1016" s="0" t="s">
        <v>4144</v>
      </c>
      <c r="R1016" s="0" t="s">
        <v>279</v>
      </c>
      <c r="S1016" s="0" t="s">
        <v>272</v>
      </c>
      <c r="T1016" s="0" t="s">
        <v>318</v>
      </c>
      <c r="U1016" s="0" t="s">
        <v>281</v>
      </c>
      <c r="V1016" s="0" t="s">
        <v>4116</v>
      </c>
    </row>
    <row r="1017" customFormat="false" ht="15" hidden="false" customHeight="false" outlineLevel="0" collapsed="false">
      <c r="A1017" s="0" t="n">
        <v>46</v>
      </c>
      <c r="B1017" s="0" t="s">
        <v>94</v>
      </c>
      <c r="C1017" s="0" t="s">
        <v>270</v>
      </c>
      <c r="D1017" s="0" t="s">
        <v>4145</v>
      </c>
      <c r="E1017" s="0" t="n">
        <v>2026</v>
      </c>
      <c r="H1017" s="0" t="n">
        <v>2</v>
      </c>
      <c r="I1017" s="0" t="n">
        <v>438</v>
      </c>
      <c r="J1017" s="0" t="s">
        <v>294</v>
      </c>
      <c r="K1017" s="0" t="s">
        <v>551</v>
      </c>
      <c r="L1017" s="0" t="s">
        <v>297</v>
      </c>
      <c r="M1017" s="0" t="s">
        <v>4146</v>
      </c>
      <c r="N1017" s="0" t="s">
        <v>4146</v>
      </c>
      <c r="O1017" s="0" t="s">
        <v>4147</v>
      </c>
      <c r="P1017" s="0" t="s">
        <v>4148</v>
      </c>
      <c r="R1017" s="0" t="s">
        <v>279</v>
      </c>
      <c r="S1017" s="0" t="s">
        <v>272</v>
      </c>
      <c r="T1017" s="0" t="s">
        <v>318</v>
      </c>
      <c r="U1017" s="0" t="s">
        <v>281</v>
      </c>
      <c r="V1017" s="0" t="s">
        <v>4116</v>
      </c>
    </row>
    <row r="1018" customFormat="false" ht="15" hidden="false" customHeight="false" outlineLevel="0" collapsed="false">
      <c r="A1018" s="0" t="n">
        <v>46</v>
      </c>
      <c r="B1018" s="0" t="s">
        <v>94</v>
      </c>
      <c r="C1018" s="0" t="s">
        <v>270</v>
      </c>
      <c r="D1018" s="0" t="s">
        <v>4149</v>
      </c>
      <c r="E1018" s="0" t="n">
        <v>2026</v>
      </c>
      <c r="H1018" s="0" t="n">
        <v>2</v>
      </c>
      <c r="I1018" s="0" t="n">
        <v>536</v>
      </c>
      <c r="J1018" s="0" t="s">
        <v>272</v>
      </c>
      <c r="K1018" s="0" t="s">
        <v>551</v>
      </c>
      <c r="L1018" s="0" t="s">
        <v>297</v>
      </c>
      <c r="M1018" s="0" t="s">
        <v>4150</v>
      </c>
      <c r="N1018" s="0" t="s">
        <v>4150</v>
      </c>
      <c r="O1018" s="0" t="s">
        <v>4151</v>
      </c>
      <c r="P1018" s="0" t="s">
        <v>4152</v>
      </c>
      <c r="R1018" s="0" t="s">
        <v>279</v>
      </c>
      <c r="S1018" s="0" t="s">
        <v>294</v>
      </c>
      <c r="T1018" s="0" t="s">
        <v>318</v>
      </c>
      <c r="U1018" s="0" t="s">
        <v>281</v>
      </c>
      <c r="V1018" s="0" t="s">
        <v>4116</v>
      </c>
    </row>
    <row r="1019" customFormat="false" ht="15" hidden="false" customHeight="false" outlineLevel="0" collapsed="false">
      <c r="A1019" s="0" t="n">
        <v>46</v>
      </c>
      <c r="B1019" s="0" t="s">
        <v>94</v>
      </c>
      <c r="C1019" s="0" t="s">
        <v>270</v>
      </c>
      <c r="D1019" s="0" t="s">
        <v>4153</v>
      </c>
      <c r="E1019" s="0" t="n">
        <v>2026</v>
      </c>
      <c r="H1019" s="0" t="n">
        <v>1</v>
      </c>
      <c r="I1019" s="0" t="n">
        <v>442</v>
      </c>
      <c r="J1019" s="0" t="s">
        <v>272</v>
      </c>
      <c r="K1019" s="0" t="s">
        <v>551</v>
      </c>
      <c r="L1019" s="0" t="s">
        <v>297</v>
      </c>
      <c r="M1019" s="0" t="s">
        <v>4154</v>
      </c>
      <c r="N1019" s="0" t="s">
        <v>4154</v>
      </c>
      <c r="O1019" s="0" t="s">
        <v>4155</v>
      </c>
      <c r="P1019" s="0" t="s">
        <v>4156</v>
      </c>
      <c r="R1019" s="0" t="s">
        <v>279</v>
      </c>
      <c r="S1019" s="0" t="s">
        <v>294</v>
      </c>
      <c r="T1019" s="0" t="s">
        <v>318</v>
      </c>
      <c r="U1019" s="0" t="s">
        <v>281</v>
      </c>
      <c r="V1019" s="0" t="s">
        <v>4116</v>
      </c>
    </row>
    <row r="1020" customFormat="false" ht="15" hidden="false" customHeight="false" outlineLevel="0" collapsed="false">
      <c r="A1020" s="0" t="n">
        <v>46</v>
      </c>
      <c r="B1020" s="0" t="s">
        <v>94</v>
      </c>
      <c r="C1020" s="0" t="s">
        <v>270</v>
      </c>
      <c r="D1020" s="0" t="s">
        <v>4157</v>
      </c>
      <c r="E1020" s="0" t="n">
        <v>2026</v>
      </c>
      <c r="H1020" s="0" t="n">
        <v>1</v>
      </c>
      <c r="I1020" s="0" t="n">
        <v>49</v>
      </c>
      <c r="J1020" s="0" t="s">
        <v>272</v>
      </c>
      <c r="K1020" s="0" t="s">
        <v>551</v>
      </c>
      <c r="L1020" s="0" t="s">
        <v>297</v>
      </c>
      <c r="M1020" s="0" t="s">
        <v>4158</v>
      </c>
      <c r="N1020" s="0" t="s">
        <v>4158</v>
      </c>
      <c r="O1020" s="0" t="s">
        <v>4159</v>
      </c>
      <c r="P1020" s="0" t="s">
        <v>4160</v>
      </c>
      <c r="R1020" s="0" t="s">
        <v>279</v>
      </c>
      <c r="S1020" s="0" t="s">
        <v>294</v>
      </c>
      <c r="T1020" s="0" t="s">
        <v>318</v>
      </c>
      <c r="U1020" s="0" t="s">
        <v>281</v>
      </c>
      <c r="V1020" s="0" t="s">
        <v>4116</v>
      </c>
    </row>
    <row r="1021" customFormat="false" ht="15" hidden="false" customHeight="false" outlineLevel="0" collapsed="false">
      <c r="A1021" s="0" t="n">
        <v>46</v>
      </c>
      <c r="B1021" s="0" t="s">
        <v>94</v>
      </c>
      <c r="C1021" s="0" t="s">
        <v>270</v>
      </c>
      <c r="D1021" s="0" t="s">
        <v>4161</v>
      </c>
      <c r="E1021" s="0" t="n">
        <v>2025</v>
      </c>
      <c r="H1021" s="0" t="n">
        <v>4</v>
      </c>
      <c r="I1021" s="0" t="n">
        <v>170</v>
      </c>
      <c r="J1021" s="0" t="s">
        <v>272</v>
      </c>
      <c r="K1021" s="0" t="s">
        <v>551</v>
      </c>
      <c r="L1021" s="0" t="s">
        <v>297</v>
      </c>
      <c r="M1021" s="0" t="s">
        <v>4162</v>
      </c>
      <c r="N1021" s="0" t="s">
        <v>4162</v>
      </c>
      <c r="O1021" s="0" t="s">
        <v>4163</v>
      </c>
      <c r="P1021" s="0" t="s">
        <v>4164</v>
      </c>
      <c r="R1021" s="0" t="s">
        <v>279</v>
      </c>
      <c r="S1021" s="0" t="s">
        <v>294</v>
      </c>
      <c r="T1021" s="0" t="s">
        <v>318</v>
      </c>
      <c r="U1021" s="0" t="s">
        <v>281</v>
      </c>
      <c r="V1021" s="0" t="s">
        <v>4116</v>
      </c>
    </row>
    <row r="1022" customFormat="false" ht="15" hidden="false" customHeight="false" outlineLevel="0" collapsed="false">
      <c r="A1022" s="0" t="n">
        <v>46</v>
      </c>
      <c r="B1022" s="0" t="s">
        <v>94</v>
      </c>
      <c r="C1022" s="0" t="s">
        <v>270</v>
      </c>
      <c r="D1022" s="0" t="s">
        <v>4165</v>
      </c>
      <c r="E1022" s="0" t="n">
        <v>2025</v>
      </c>
      <c r="H1022" s="0" t="n">
        <v>4</v>
      </c>
      <c r="I1022" s="0" t="n">
        <v>736</v>
      </c>
      <c r="J1022" s="0" t="s">
        <v>272</v>
      </c>
      <c r="K1022" s="0" t="s">
        <v>551</v>
      </c>
      <c r="L1022" s="0" t="s">
        <v>297</v>
      </c>
      <c r="M1022" s="0" t="s">
        <v>4166</v>
      </c>
      <c r="N1022" s="0" t="s">
        <v>4166</v>
      </c>
      <c r="O1022" s="0" t="s">
        <v>4167</v>
      </c>
      <c r="P1022" s="0" t="s">
        <v>4168</v>
      </c>
      <c r="R1022" s="0" t="s">
        <v>279</v>
      </c>
      <c r="S1022" s="0" t="s">
        <v>294</v>
      </c>
      <c r="T1022" s="0" t="s">
        <v>280</v>
      </c>
      <c r="U1022" s="0" t="s">
        <v>281</v>
      </c>
    </row>
    <row r="1023" customFormat="false" ht="15" hidden="false" customHeight="false" outlineLevel="0" collapsed="false">
      <c r="A1023" s="0" t="n">
        <v>46</v>
      </c>
      <c r="B1023" s="0" t="s">
        <v>94</v>
      </c>
      <c r="C1023" s="0" t="s">
        <v>270</v>
      </c>
      <c r="D1023" s="0" t="s">
        <v>4169</v>
      </c>
      <c r="E1023" s="0" t="n">
        <v>2025</v>
      </c>
      <c r="H1023" s="0" t="n">
        <v>24</v>
      </c>
      <c r="I1023" s="0" t="n">
        <v>2086</v>
      </c>
      <c r="J1023" s="0" t="s">
        <v>272</v>
      </c>
      <c r="K1023" s="0" t="s">
        <v>551</v>
      </c>
      <c r="L1023" s="0" t="s">
        <v>297</v>
      </c>
      <c r="M1023" s="0" t="s">
        <v>4170</v>
      </c>
      <c r="N1023" s="0" t="s">
        <v>4170</v>
      </c>
      <c r="O1023" s="0" t="s">
        <v>4171</v>
      </c>
      <c r="P1023" s="0" t="s">
        <v>4172</v>
      </c>
      <c r="R1023" s="0" t="s">
        <v>279</v>
      </c>
      <c r="S1023" s="0" t="s">
        <v>294</v>
      </c>
      <c r="T1023" s="0" t="s">
        <v>280</v>
      </c>
      <c r="U1023" s="0" t="s">
        <v>281</v>
      </c>
    </row>
    <row r="1024" customFormat="false" ht="15" hidden="false" customHeight="false" outlineLevel="0" collapsed="false">
      <c r="A1024" s="0" t="n">
        <v>46</v>
      </c>
      <c r="B1024" s="0" t="s">
        <v>94</v>
      </c>
      <c r="C1024" s="0" t="s">
        <v>270</v>
      </c>
      <c r="D1024" s="0" t="s">
        <v>4173</v>
      </c>
      <c r="E1024" s="0" t="n">
        <v>2025</v>
      </c>
      <c r="H1024" s="0" t="n">
        <v>2</v>
      </c>
      <c r="I1024" s="0" t="n">
        <v>49</v>
      </c>
      <c r="J1024" s="0" t="s">
        <v>272</v>
      </c>
      <c r="K1024" s="0" t="s">
        <v>551</v>
      </c>
      <c r="L1024" s="0" t="s">
        <v>297</v>
      </c>
      <c r="M1024" s="0" t="s">
        <v>4174</v>
      </c>
      <c r="N1024" s="0" t="s">
        <v>4174</v>
      </c>
      <c r="O1024" s="0" t="s">
        <v>4175</v>
      </c>
      <c r="P1024" s="0" t="s">
        <v>4176</v>
      </c>
      <c r="R1024" s="0" t="s">
        <v>279</v>
      </c>
      <c r="S1024" s="0" t="s">
        <v>294</v>
      </c>
      <c r="T1024" s="0" t="s">
        <v>280</v>
      </c>
      <c r="U1024" s="0" t="s">
        <v>281</v>
      </c>
    </row>
    <row r="1025" customFormat="false" ht="15" hidden="false" customHeight="false" outlineLevel="0" collapsed="false">
      <c r="A1025" s="0" t="n">
        <v>46</v>
      </c>
      <c r="B1025" s="0" t="s">
        <v>94</v>
      </c>
      <c r="C1025" s="0" t="s">
        <v>270</v>
      </c>
      <c r="D1025" s="0" t="s">
        <v>4177</v>
      </c>
      <c r="E1025" s="0" t="n">
        <v>2025</v>
      </c>
      <c r="H1025" s="0" t="n">
        <v>24</v>
      </c>
      <c r="I1025" s="0" t="n">
        <v>1315</v>
      </c>
      <c r="J1025" s="0" t="s">
        <v>272</v>
      </c>
      <c r="K1025" s="0" t="s">
        <v>551</v>
      </c>
      <c r="L1025" s="0" t="s">
        <v>297</v>
      </c>
      <c r="M1025" s="0" t="s">
        <v>4178</v>
      </c>
      <c r="N1025" s="0" t="s">
        <v>4178</v>
      </c>
      <c r="O1025" s="0" t="s">
        <v>4179</v>
      </c>
      <c r="P1025" s="0" t="s">
        <v>4180</v>
      </c>
      <c r="R1025" s="0" t="s">
        <v>279</v>
      </c>
      <c r="S1025" s="0" t="s">
        <v>294</v>
      </c>
      <c r="T1025" s="0" t="s">
        <v>280</v>
      </c>
      <c r="U1025" s="0" t="s">
        <v>281</v>
      </c>
    </row>
    <row r="1026" customFormat="false" ht="15" hidden="false" customHeight="false" outlineLevel="0" collapsed="false">
      <c r="A1026" s="0" t="n">
        <v>46</v>
      </c>
      <c r="B1026" s="0" t="s">
        <v>94</v>
      </c>
      <c r="C1026" s="0" t="s">
        <v>270</v>
      </c>
      <c r="D1026" s="0" t="s">
        <v>4181</v>
      </c>
      <c r="E1026" s="0" t="n">
        <v>2025</v>
      </c>
      <c r="H1026" s="0" t="n">
        <v>8</v>
      </c>
      <c r="I1026" s="0" t="n">
        <v>371</v>
      </c>
      <c r="J1026" s="0" t="s">
        <v>272</v>
      </c>
      <c r="K1026" s="0" t="s">
        <v>551</v>
      </c>
      <c r="L1026" s="0" t="s">
        <v>297</v>
      </c>
      <c r="M1026" s="0" t="s">
        <v>4182</v>
      </c>
      <c r="N1026" s="0" t="s">
        <v>4182</v>
      </c>
      <c r="O1026" s="0" t="s">
        <v>4183</v>
      </c>
      <c r="P1026" s="0" t="s">
        <v>4184</v>
      </c>
      <c r="R1026" s="0" t="s">
        <v>279</v>
      </c>
      <c r="S1026" s="0" t="s">
        <v>294</v>
      </c>
      <c r="T1026" s="0" t="s">
        <v>280</v>
      </c>
      <c r="U1026" s="0" t="s">
        <v>281</v>
      </c>
    </row>
    <row r="1027" customFormat="false" ht="15" hidden="false" customHeight="false" outlineLevel="0" collapsed="false">
      <c r="A1027" s="0" t="n">
        <v>46</v>
      </c>
      <c r="B1027" s="0" t="s">
        <v>94</v>
      </c>
      <c r="C1027" s="0" t="s">
        <v>270</v>
      </c>
      <c r="D1027" s="0" t="s">
        <v>4185</v>
      </c>
      <c r="E1027" s="0" t="n">
        <v>2025</v>
      </c>
      <c r="H1027" s="0" t="n">
        <v>12</v>
      </c>
      <c r="I1027" s="0" t="n">
        <v>614</v>
      </c>
      <c r="J1027" s="0" t="s">
        <v>272</v>
      </c>
      <c r="K1027" s="0" t="s">
        <v>551</v>
      </c>
      <c r="L1027" s="0" t="s">
        <v>297</v>
      </c>
      <c r="M1027" s="0" t="s">
        <v>4186</v>
      </c>
      <c r="N1027" s="0" t="s">
        <v>4186</v>
      </c>
      <c r="O1027" s="0" t="s">
        <v>4187</v>
      </c>
      <c r="P1027" s="0" t="s">
        <v>4188</v>
      </c>
      <c r="R1027" s="0" t="s">
        <v>279</v>
      </c>
      <c r="S1027" s="0" t="s">
        <v>294</v>
      </c>
      <c r="T1027" s="0" t="s">
        <v>280</v>
      </c>
      <c r="U1027" s="0" t="s">
        <v>281</v>
      </c>
    </row>
    <row r="1028" customFormat="false" ht="15" hidden="false" customHeight="false" outlineLevel="0" collapsed="false">
      <c r="A1028" s="0" t="n">
        <v>46</v>
      </c>
      <c r="B1028" s="0" t="s">
        <v>94</v>
      </c>
      <c r="C1028" s="0" t="s">
        <v>270</v>
      </c>
      <c r="D1028" s="0" t="s">
        <v>4189</v>
      </c>
      <c r="E1028" s="0" t="n">
        <v>2025</v>
      </c>
      <c r="H1028" s="0" t="n">
        <v>12</v>
      </c>
      <c r="I1028" s="0" t="n">
        <v>623</v>
      </c>
      <c r="J1028" s="0" t="s">
        <v>272</v>
      </c>
      <c r="K1028" s="0" t="s">
        <v>551</v>
      </c>
      <c r="L1028" s="0" t="s">
        <v>297</v>
      </c>
      <c r="M1028" s="0" t="s">
        <v>4190</v>
      </c>
      <c r="N1028" s="0" t="s">
        <v>4190</v>
      </c>
      <c r="O1028" s="0" t="s">
        <v>4191</v>
      </c>
      <c r="P1028" s="0" t="s">
        <v>4192</v>
      </c>
      <c r="R1028" s="0" t="s">
        <v>279</v>
      </c>
      <c r="S1028" s="0" t="s">
        <v>294</v>
      </c>
      <c r="T1028" s="0" t="s">
        <v>280</v>
      </c>
      <c r="U1028" s="0" t="s">
        <v>281</v>
      </c>
    </row>
    <row r="1029" customFormat="false" ht="15" hidden="false" customHeight="false" outlineLevel="0" collapsed="false">
      <c r="A1029" s="0" t="n">
        <v>46</v>
      </c>
      <c r="B1029" s="0" t="s">
        <v>94</v>
      </c>
      <c r="C1029" s="0" t="s">
        <v>270</v>
      </c>
      <c r="D1029" s="0" t="s">
        <v>4193</v>
      </c>
      <c r="E1029" s="0" t="n">
        <v>2025</v>
      </c>
      <c r="H1029" s="0" t="n">
        <v>4</v>
      </c>
      <c r="I1029" s="0" t="n">
        <v>297</v>
      </c>
      <c r="J1029" s="0" t="s">
        <v>272</v>
      </c>
      <c r="K1029" s="0" t="s">
        <v>551</v>
      </c>
      <c r="L1029" s="0" t="s">
        <v>297</v>
      </c>
      <c r="M1029" s="0" t="s">
        <v>4194</v>
      </c>
      <c r="N1029" s="0" t="s">
        <v>4194</v>
      </c>
      <c r="O1029" s="0" t="s">
        <v>4195</v>
      </c>
      <c r="P1029" s="0" t="s">
        <v>4196</v>
      </c>
      <c r="R1029" s="0" t="s">
        <v>279</v>
      </c>
      <c r="S1029" s="0" t="s">
        <v>294</v>
      </c>
      <c r="T1029" s="0" t="s">
        <v>280</v>
      </c>
      <c r="U1029" s="0" t="s">
        <v>281</v>
      </c>
    </row>
    <row r="1030" customFormat="false" ht="15" hidden="false" customHeight="false" outlineLevel="0" collapsed="false">
      <c r="A1030" s="0" t="n">
        <v>46</v>
      </c>
      <c r="B1030" s="0" t="s">
        <v>94</v>
      </c>
      <c r="C1030" s="0" t="s">
        <v>270</v>
      </c>
      <c r="D1030" s="0" t="s">
        <v>4197</v>
      </c>
      <c r="E1030" s="0" t="n">
        <v>2025</v>
      </c>
      <c r="H1030" s="0" t="n">
        <v>2</v>
      </c>
      <c r="I1030" s="0" t="n">
        <v>2737</v>
      </c>
      <c r="J1030" s="0" t="s">
        <v>272</v>
      </c>
      <c r="K1030" s="0" t="s">
        <v>551</v>
      </c>
      <c r="L1030" s="0" t="s">
        <v>297</v>
      </c>
      <c r="M1030" s="0" t="s">
        <v>4198</v>
      </c>
      <c r="N1030" s="0" t="s">
        <v>4198</v>
      </c>
      <c r="O1030" s="0" t="s">
        <v>4199</v>
      </c>
      <c r="P1030" s="0" t="s">
        <v>4200</v>
      </c>
      <c r="R1030" s="0" t="s">
        <v>279</v>
      </c>
      <c r="S1030" s="0" t="s">
        <v>294</v>
      </c>
      <c r="T1030" s="0" t="s">
        <v>280</v>
      </c>
      <c r="U1030" s="0" t="s">
        <v>281</v>
      </c>
    </row>
    <row r="1031" customFormat="false" ht="15" hidden="false" customHeight="false" outlineLevel="0" collapsed="false">
      <c r="A1031" s="0" t="n">
        <v>46</v>
      </c>
      <c r="B1031" s="0" t="s">
        <v>94</v>
      </c>
      <c r="C1031" s="0" t="s">
        <v>270</v>
      </c>
      <c r="D1031" s="0" t="s">
        <v>4201</v>
      </c>
      <c r="E1031" s="0" t="n">
        <v>2025</v>
      </c>
      <c r="H1031" s="0" t="n">
        <v>1</v>
      </c>
      <c r="I1031" s="0" t="n">
        <v>1991</v>
      </c>
      <c r="J1031" s="0" t="s">
        <v>272</v>
      </c>
      <c r="K1031" s="0" t="s">
        <v>551</v>
      </c>
      <c r="L1031" s="0" t="s">
        <v>297</v>
      </c>
      <c r="M1031" s="0" t="s">
        <v>4202</v>
      </c>
      <c r="N1031" s="0" t="s">
        <v>4202</v>
      </c>
      <c r="O1031" s="0" t="s">
        <v>4203</v>
      </c>
      <c r="P1031" s="0" t="s">
        <v>4204</v>
      </c>
      <c r="R1031" s="0" t="s">
        <v>279</v>
      </c>
      <c r="S1031" s="0" t="s">
        <v>294</v>
      </c>
      <c r="T1031" s="0" t="s">
        <v>280</v>
      </c>
      <c r="U1031" s="0" t="s">
        <v>281</v>
      </c>
    </row>
    <row r="1032" customFormat="false" ht="15" hidden="false" customHeight="false" outlineLevel="0" collapsed="false">
      <c r="A1032" s="0" t="n">
        <v>46</v>
      </c>
      <c r="B1032" s="0" t="s">
        <v>94</v>
      </c>
      <c r="C1032" s="0" t="s">
        <v>270</v>
      </c>
      <c r="D1032" s="0" t="s">
        <v>4205</v>
      </c>
      <c r="E1032" s="0" t="n">
        <v>2025</v>
      </c>
      <c r="H1032" s="0" t="n">
        <v>9</v>
      </c>
      <c r="I1032" s="0" t="n">
        <v>78</v>
      </c>
      <c r="J1032" s="0" t="s">
        <v>272</v>
      </c>
      <c r="K1032" s="0" t="s">
        <v>551</v>
      </c>
      <c r="L1032" s="0" t="s">
        <v>297</v>
      </c>
      <c r="M1032" s="0" t="s">
        <v>4206</v>
      </c>
      <c r="N1032" s="0" t="s">
        <v>4206</v>
      </c>
      <c r="O1032" s="0" t="s">
        <v>4207</v>
      </c>
      <c r="P1032" s="0" t="s">
        <v>4208</v>
      </c>
      <c r="R1032" s="0" t="s">
        <v>279</v>
      </c>
      <c r="S1032" s="0" t="s">
        <v>294</v>
      </c>
      <c r="T1032" s="0" t="s">
        <v>280</v>
      </c>
      <c r="U1032" s="0" t="s">
        <v>281</v>
      </c>
    </row>
    <row r="1033" customFormat="false" ht="15" hidden="false" customHeight="false" outlineLevel="0" collapsed="false">
      <c r="A1033" s="0" t="n">
        <v>46</v>
      </c>
      <c r="B1033" s="0" t="s">
        <v>94</v>
      </c>
      <c r="C1033" s="0" t="s">
        <v>270</v>
      </c>
      <c r="D1033" s="0" t="s">
        <v>4209</v>
      </c>
      <c r="E1033" s="0" t="n">
        <v>2025</v>
      </c>
      <c r="H1033" s="0" t="n">
        <v>20</v>
      </c>
      <c r="I1033" s="0" t="n">
        <v>190</v>
      </c>
      <c r="J1033" s="0" t="s">
        <v>272</v>
      </c>
      <c r="K1033" s="0" t="s">
        <v>551</v>
      </c>
      <c r="L1033" s="0" t="s">
        <v>297</v>
      </c>
      <c r="M1033" s="0" t="s">
        <v>4210</v>
      </c>
      <c r="N1033" s="0" t="s">
        <v>4210</v>
      </c>
      <c r="O1033" s="0" t="s">
        <v>4211</v>
      </c>
      <c r="P1033" s="0" t="s">
        <v>4212</v>
      </c>
      <c r="R1033" s="0" t="s">
        <v>279</v>
      </c>
      <c r="S1033" s="0" t="s">
        <v>294</v>
      </c>
      <c r="T1033" s="0" t="s">
        <v>280</v>
      </c>
      <c r="U1033" s="0" t="s">
        <v>281</v>
      </c>
    </row>
    <row r="1034" customFormat="false" ht="15" hidden="false" customHeight="false" outlineLevel="0" collapsed="false">
      <c r="A1034" s="0" t="n">
        <v>46</v>
      </c>
      <c r="B1034" s="0" t="s">
        <v>94</v>
      </c>
      <c r="C1034" s="0" t="s">
        <v>270</v>
      </c>
      <c r="D1034" s="0" t="s">
        <v>4213</v>
      </c>
      <c r="E1034" s="0" t="n">
        <v>2025</v>
      </c>
      <c r="H1034" s="0" t="n">
        <v>5</v>
      </c>
      <c r="I1034" s="0" t="n">
        <v>3698</v>
      </c>
      <c r="J1034" s="0" t="s">
        <v>272</v>
      </c>
      <c r="K1034" s="0" t="s">
        <v>551</v>
      </c>
      <c r="L1034" s="0" t="s">
        <v>297</v>
      </c>
      <c r="M1034" s="0" t="s">
        <v>4214</v>
      </c>
      <c r="N1034" s="0" t="s">
        <v>4214</v>
      </c>
      <c r="O1034" s="0" t="s">
        <v>4215</v>
      </c>
      <c r="P1034" s="0" t="s">
        <v>4216</v>
      </c>
      <c r="R1034" s="0" t="s">
        <v>279</v>
      </c>
      <c r="S1034" s="0" t="s">
        <v>294</v>
      </c>
      <c r="T1034" s="0" t="s">
        <v>280</v>
      </c>
      <c r="U1034" s="0" t="s">
        <v>281</v>
      </c>
    </row>
    <row r="1035" customFormat="false" ht="15" hidden="false" customHeight="false" outlineLevel="0" collapsed="false">
      <c r="A1035" s="0" t="n">
        <v>46</v>
      </c>
      <c r="B1035" s="0" t="s">
        <v>94</v>
      </c>
      <c r="C1035" s="0" t="s">
        <v>270</v>
      </c>
      <c r="D1035" s="0" t="s">
        <v>4217</v>
      </c>
      <c r="E1035" s="0" t="n">
        <v>2025</v>
      </c>
      <c r="H1035" s="0" t="n">
        <v>4</v>
      </c>
      <c r="I1035" s="0" t="n">
        <v>4215</v>
      </c>
      <c r="J1035" s="0" t="s">
        <v>272</v>
      </c>
      <c r="K1035" s="0" t="s">
        <v>551</v>
      </c>
      <c r="L1035" s="0" t="s">
        <v>297</v>
      </c>
      <c r="M1035" s="0" t="s">
        <v>4218</v>
      </c>
      <c r="N1035" s="0" t="s">
        <v>4218</v>
      </c>
      <c r="O1035" s="0" t="s">
        <v>4219</v>
      </c>
      <c r="P1035" s="0" t="s">
        <v>4220</v>
      </c>
      <c r="R1035" s="0" t="s">
        <v>279</v>
      </c>
      <c r="S1035" s="0" t="s">
        <v>294</v>
      </c>
      <c r="T1035" s="0" t="s">
        <v>280</v>
      </c>
      <c r="U1035" s="0" t="s">
        <v>281</v>
      </c>
    </row>
    <row r="1036" customFormat="false" ht="15" hidden="false" customHeight="false" outlineLevel="0" collapsed="false">
      <c r="A1036" s="0" t="n">
        <v>46</v>
      </c>
      <c r="B1036" s="0" t="s">
        <v>94</v>
      </c>
      <c r="C1036" s="0" t="s">
        <v>270</v>
      </c>
      <c r="D1036" s="0" t="s">
        <v>4221</v>
      </c>
      <c r="E1036" s="0" t="n">
        <v>2018</v>
      </c>
      <c r="H1036" s="0" t="n">
        <v>12</v>
      </c>
      <c r="I1036" s="0" t="n">
        <v>419</v>
      </c>
      <c r="J1036" s="0" t="s">
        <v>272</v>
      </c>
      <c r="K1036" s="0" t="s">
        <v>551</v>
      </c>
      <c r="L1036" s="0" t="s">
        <v>297</v>
      </c>
      <c r="M1036" s="0" t="s">
        <v>4222</v>
      </c>
      <c r="N1036" s="0" t="s">
        <v>4222</v>
      </c>
      <c r="O1036" s="0" t="s">
        <v>4223</v>
      </c>
      <c r="P1036" s="0" t="s">
        <v>4224</v>
      </c>
      <c r="R1036" s="0" t="s">
        <v>288</v>
      </c>
      <c r="S1036" s="0" t="s">
        <v>294</v>
      </c>
      <c r="T1036" s="0" t="s">
        <v>280</v>
      </c>
      <c r="U1036" s="0" t="s">
        <v>281</v>
      </c>
    </row>
    <row r="1037" customFormat="false" ht="15" hidden="false" customHeight="false" outlineLevel="0" collapsed="false">
      <c r="A1037" s="0" t="n">
        <v>46</v>
      </c>
      <c r="B1037" s="0" t="s">
        <v>94</v>
      </c>
      <c r="C1037" s="0" t="s">
        <v>270</v>
      </c>
      <c r="D1037" s="0" t="s">
        <v>4225</v>
      </c>
      <c r="E1037" s="0" t="n">
        <v>2018</v>
      </c>
      <c r="H1037" s="0" t="n">
        <v>12</v>
      </c>
      <c r="I1037" s="0" t="n">
        <v>272</v>
      </c>
      <c r="J1037" s="0" t="s">
        <v>272</v>
      </c>
      <c r="K1037" s="0" t="s">
        <v>551</v>
      </c>
      <c r="L1037" s="0" t="s">
        <v>297</v>
      </c>
      <c r="M1037" s="0" t="s">
        <v>4226</v>
      </c>
      <c r="N1037" s="0" t="s">
        <v>4226</v>
      </c>
      <c r="O1037" s="0" t="s">
        <v>4227</v>
      </c>
      <c r="P1037" s="0" t="s">
        <v>4228</v>
      </c>
      <c r="R1037" s="0" t="s">
        <v>288</v>
      </c>
      <c r="S1037" s="0" t="s">
        <v>294</v>
      </c>
      <c r="T1037" s="0" t="s">
        <v>280</v>
      </c>
      <c r="U1037" s="0" t="s">
        <v>281</v>
      </c>
    </row>
    <row r="1038" customFormat="false" ht="15" hidden="false" customHeight="false" outlineLevel="0" collapsed="false">
      <c r="A1038" s="0" t="n">
        <v>46</v>
      </c>
      <c r="B1038" s="0" t="s">
        <v>94</v>
      </c>
      <c r="C1038" s="0" t="s">
        <v>339</v>
      </c>
      <c r="D1038" s="0" t="s">
        <v>4229</v>
      </c>
      <c r="E1038" s="0" t="n">
        <v>2026</v>
      </c>
      <c r="H1038" s="0" t="n">
        <v>1</v>
      </c>
      <c r="I1038" s="0" t="n">
        <v>253</v>
      </c>
      <c r="J1038" s="0" t="s">
        <v>294</v>
      </c>
      <c r="K1038" s="0" t="s">
        <v>551</v>
      </c>
      <c r="L1038" s="0" t="s">
        <v>297</v>
      </c>
      <c r="M1038" s="0" t="s">
        <v>4230</v>
      </c>
      <c r="N1038" s="0" t="s">
        <v>4230</v>
      </c>
      <c r="O1038" s="0" t="s">
        <v>4231</v>
      </c>
      <c r="P1038" s="0" t="s">
        <v>4232</v>
      </c>
      <c r="R1038" s="0" t="s">
        <v>279</v>
      </c>
      <c r="S1038" s="0" t="s">
        <v>272</v>
      </c>
      <c r="T1038" s="0" t="s">
        <v>280</v>
      </c>
      <c r="U1038" s="0" t="s">
        <v>281</v>
      </c>
    </row>
    <row r="1039" customFormat="false" ht="15" hidden="false" customHeight="false" outlineLevel="0" collapsed="false">
      <c r="A1039" s="0" t="n">
        <v>46</v>
      </c>
      <c r="B1039" s="0" t="s">
        <v>94</v>
      </c>
      <c r="C1039" s="0" t="s">
        <v>339</v>
      </c>
      <c r="D1039" s="0" t="s">
        <v>4233</v>
      </c>
      <c r="E1039" s="0" t="n">
        <v>2025</v>
      </c>
      <c r="H1039" s="0" t="n">
        <v>10</v>
      </c>
      <c r="I1039" s="0" t="n">
        <v>8894</v>
      </c>
      <c r="J1039" s="0" t="s">
        <v>272</v>
      </c>
      <c r="K1039" s="0" t="s">
        <v>551</v>
      </c>
      <c r="L1039" s="0" t="s">
        <v>297</v>
      </c>
      <c r="M1039" s="0" t="s">
        <v>4234</v>
      </c>
      <c r="N1039" s="0" t="s">
        <v>4234</v>
      </c>
      <c r="O1039" s="0" t="s">
        <v>4235</v>
      </c>
      <c r="P1039" s="0" t="s">
        <v>4236</v>
      </c>
      <c r="R1039" s="0" t="s">
        <v>279</v>
      </c>
      <c r="S1039" s="0" t="s">
        <v>294</v>
      </c>
      <c r="T1039" s="0" t="s">
        <v>280</v>
      </c>
      <c r="U1039" s="0" t="s">
        <v>281</v>
      </c>
    </row>
    <row r="1040" customFormat="false" ht="15" hidden="false" customHeight="false" outlineLevel="0" collapsed="false">
      <c r="A1040" s="0" t="n">
        <v>46</v>
      </c>
      <c r="B1040" s="0" t="s">
        <v>94</v>
      </c>
      <c r="C1040" s="0" t="s">
        <v>491</v>
      </c>
      <c r="D1040" s="0" t="s">
        <v>4237</v>
      </c>
      <c r="E1040" s="0" t="n">
        <v>2026</v>
      </c>
      <c r="H1040" s="0" t="n">
        <v>2</v>
      </c>
      <c r="I1040" s="0" t="n">
        <v>1659</v>
      </c>
      <c r="J1040" s="0" t="s">
        <v>272</v>
      </c>
      <c r="K1040" s="0" t="s">
        <v>551</v>
      </c>
      <c r="L1040" s="0" t="s">
        <v>297</v>
      </c>
      <c r="M1040" s="0" t="s">
        <v>4238</v>
      </c>
      <c r="N1040" s="0" t="s">
        <v>4238</v>
      </c>
      <c r="O1040" s="0" t="s">
        <v>4239</v>
      </c>
      <c r="P1040" s="0" t="s">
        <v>4240</v>
      </c>
      <c r="R1040" s="0" t="s">
        <v>279</v>
      </c>
      <c r="S1040" s="0" t="s">
        <v>272</v>
      </c>
      <c r="T1040" s="0" t="s">
        <v>318</v>
      </c>
      <c r="U1040" s="0" t="s">
        <v>281</v>
      </c>
      <c r="V1040" s="0" t="s">
        <v>4116</v>
      </c>
    </row>
    <row r="1041" customFormat="false" ht="15" hidden="false" customHeight="false" outlineLevel="0" collapsed="false">
      <c r="A1041" s="0" t="n">
        <v>46</v>
      </c>
      <c r="B1041" s="0" t="s">
        <v>94</v>
      </c>
      <c r="C1041" s="0" t="s">
        <v>491</v>
      </c>
      <c r="D1041" s="0" t="s">
        <v>4241</v>
      </c>
      <c r="E1041" s="0" t="n">
        <v>2026</v>
      </c>
      <c r="H1041" s="0" t="n">
        <v>2</v>
      </c>
      <c r="I1041" s="0" t="n">
        <v>1662</v>
      </c>
      <c r="J1041" s="0" t="s">
        <v>272</v>
      </c>
      <c r="K1041" s="0" t="s">
        <v>551</v>
      </c>
      <c r="L1041" s="0" t="s">
        <v>297</v>
      </c>
      <c r="M1041" s="0" t="s">
        <v>4242</v>
      </c>
      <c r="N1041" s="0" t="s">
        <v>4242</v>
      </c>
      <c r="O1041" s="0" t="s">
        <v>4243</v>
      </c>
      <c r="P1041" s="0" t="s">
        <v>4244</v>
      </c>
      <c r="R1041" s="0" t="s">
        <v>279</v>
      </c>
      <c r="S1041" s="0" t="s">
        <v>294</v>
      </c>
      <c r="T1041" s="0" t="s">
        <v>318</v>
      </c>
      <c r="U1041" s="0" t="s">
        <v>281</v>
      </c>
      <c r="V1041" s="0" t="s">
        <v>4116</v>
      </c>
    </row>
    <row r="1042" customFormat="false" ht="15" hidden="false" customHeight="false" outlineLevel="0" collapsed="false">
      <c r="A1042" s="0" t="n">
        <v>46</v>
      </c>
      <c r="B1042" s="0" t="s">
        <v>94</v>
      </c>
      <c r="C1042" s="0" t="s">
        <v>491</v>
      </c>
      <c r="D1042" s="0" t="s">
        <v>4245</v>
      </c>
      <c r="E1042" s="0" t="n">
        <v>2025</v>
      </c>
      <c r="H1042" s="0" t="n">
        <v>1</v>
      </c>
      <c r="I1042" s="0" t="n">
        <v>49</v>
      </c>
      <c r="J1042" s="0" t="s">
        <v>272</v>
      </c>
      <c r="K1042" s="0" t="s">
        <v>551</v>
      </c>
      <c r="L1042" s="0" t="s">
        <v>297</v>
      </c>
      <c r="M1042" s="0" t="s">
        <v>4246</v>
      </c>
      <c r="N1042" s="0" t="s">
        <v>4246</v>
      </c>
      <c r="O1042" s="0" t="s">
        <v>4247</v>
      </c>
      <c r="P1042" s="0" t="s">
        <v>4248</v>
      </c>
      <c r="R1042" s="0" t="s">
        <v>279</v>
      </c>
      <c r="S1042" s="0" t="s">
        <v>294</v>
      </c>
      <c r="T1042" s="0" t="s">
        <v>280</v>
      </c>
      <c r="U1042" s="0" t="s">
        <v>281</v>
      </c>
    </row>
    <row r="1043" customFormat="false" ht="15" hidden="false" customHeight="false" outlineLevel="0" collapsed="false">
      <c r="A1043" s="0" t="n">
        <v>46</v>
      </c>
      <c r="B1043" s="0" t="s">
        <v>94</v>
      </c>
      <c r="C1043" s="0" t="s">
        <v>282</v>
      </c>
      <c r="D1043" s="0" t="s">
        <v>4249</v>
      </c>
      <c r="E1043" s="0" t="n">
        <v>2025</v>
      </c>
      <c r="H1043" s="0" t="n">
        <v>4</v>
      </c>
      <c r="I1043" s="0" t="n">
        <v>297</v>
      </c>
      <c r="J1043" s="0" t="s">
        <v>272</v>
      </c>
      <c r="K1043" s="0" t="s">
        <v>551</v>
      </c>
      <c r="L1043" s="0" t="s">
        <v>297</v>
      </c>
      <c r="M1043" s="0" t="s">
        <v>4250</v>
      </c>
      <c r="N1043" s="0" t="s">
        <v>4250</v>
      </c>
      <c r="O1043" s="0" t="s">
        <v>4251</v>
      </c>
      <c r="P1043" s="0" t="s">
        <v>4252</v>
      </c>
      <c r="R1043" s="0" t="s">
        <v>279</v>
      </c>
      <c r="S1043" s="0" t="s">
        <v>294</v>
      </c>
      <c r="T1043" s="0" t="s">
        <v>280</v>
      </c>
      <c r="U1043" s="0" t="s">
        <v>281</v>
      </c>
    </row>
    <row r="1044" customFormat="false" ht="15" hidden="false" customHeight="false" outlineLevel="0" collapsed="false">
      <c r="A1044" s="0" t="n">
        <v>46</v>
      </c>
      <c r="B1044" s="0" t="s">
        <v>94</v>
      </c>
      <c r="C1044" s="0" t="s">
        <v>282</v>
      </c>
      <c r="D1044" s="0" t="s">
        <v>4253</v>
      </c>
      <c r="E1044" s="0" t="n">
        <v>2025</v>
      </c>
      <c r="H1044" s="0" t="n">
        <v>6</v>
      </c>
      <c r="I1044" s="0" t="n">
        <v>1346</v>
      </c>
      <c r="J1044" s="0" t="s">
        <v>272</v>
      </c>
      <c r="K1044" s="0" t="s">
        <v>551</v>
      </c>
      <c r="L1044" s="0" t="s">
        <v>297</v>
      </c>
      <c r="M1044" s="0" t="s">
        <v>4254</v>
      </c>
      <c r="N1044" s="0" t="s">
        <v>4254</v>
      </c>
      <c r="O1044" s="0" t="s">
        <v>4255</v>
      </c>
      <c r="P1044" s="0" t="s">
        <v>4256</v>
      </c>
      <c r="R1044" s="0" t="s">
        <v>279</v>
      </c>
      <c r="S1044" s="0" t="s">
        <v>272</v>
      </c>
      <c r="T1044" s="0" t="s">
        <v>280</v>
      </c>
      <c r="U1044" s="0" t="s">
        <v>281</v>
      </c>
    </row>
    <row r="1045" customFormat="false" ht="15" hidden="false" customHeight="false" outlineLevel="0" collapsed="false">
      <c r="A1045" s="0" t="n">
        <v>46</v>
      </c>
      <c r="B1045" s="0" t="s">
        <v>94</v>
      </c>
      <c r="C1045" s="0" t="s">
        <v>282</v>
      </c>
      <c r="D1045" s="0" t="s">
        <v>4257</v>
      </c>
      <c r="E1045" s="0" t="n">
        <v>2024</v>
      </c>
      <c r="H1045" s="0" t="n">
        <v>3</v>
      </c>
      <c r="I1045" s="0" t="n">
        <v>1646</v>
      </c>
      <c r="J1045" s="0" t="s">
        <v>272</v>
      </c>
      <c r="K1045" s="0" t="s">
        <v>551</v>
      </c>
      <c r="L1045" s="0" t="s">
        <v>297</v>
      </c>
      <c r="M1045" s="0" t="s">
        <v>4258</v>
      </c>
      <c r="N1045" s="0" t="s">
        <v>4258</v>
      </c>
      <c r="O1045" s="0" t="s">
        <v>4259</v>
      </c>
      <c r="P1045" s="0" t="s">
        <v>4260</v>
      </c>
      <c r="R1045" s="0" t="s">
        <v>288</v>
      </c>
      <c r="S1045" s="0" t="s">
        <v>294</v>
      </c>
      <c r="T1045" s="0" t="s">
        <v>318</v>
      </c>
      <c r="U1045" s="0" t="s">
        <v>281</v>
      </c>
      <c r="V1045" s="0" t="s">
        <v>4116</v>
      </c>
    </row>
    <row r="1046" customFormat="false" ht="15" hidden="false" customHeight="false" outlineLevel="0" collapsed="false">
      <c r="A1046" s="0" t="n">
        <v>46</v>
      </c>
      <c r="B1046" s="0" t="s">
        <v>94</v>
      </c>
      <c r="C1046" s="0" t="s">
        <v>926</v>
      </c>
      <c r="D1046" s="0" t="s">
        <v>4261</v>
      </c>
      <c r="E1046" s="0" t="n">
        <v>2026</v>
      </c>
      <c r="H1046" s="0" t="n">
        <v>22</v>
      </c>
      <c r="I1046" s="0" t="n">
        <v>5930</v>
      </c>
      <c r="J1046" s="0" t="s">
        <v>272</v>
      </c>
      <c r="K1046" s="0" t="s">
        <v>551</v>
      </c>
      <c r="L1046" s="0" t="s">
        <v>297</v>
      </c>
      <c r="M1046" s="0" t="s">
        <v>4262</v>
      </c>
      <c r="N1046" s="0" t="s">
        <v>4262</v>
      </c>
      <c r="O1046" s="0" t="s">
        <v>4263</v>
      </c>
      <c r="P1046" s="0" t="s">
        <v>4264</v>
      </c>
      <c r="R1046" s="0" t="s">
        <v>279</v>
      </c>
      <c r="S1046" s="0" t="s">
        <v>272</v>
      </c>
      <c r="T1046" s="0" t="s">
        <v>280</v>
      </c>
      <c r="U1046" s="0" t="s">
        <v>281</v>
      </c>
    </row>
    <row r="1047" customFormat="false" ht="15" hidden="false" customHeight="false" outlineLevel="0" collapsed="false">
      <c r="A1047" s="0" t="n">
        <v>46</v>
      </c>
      <c r="B1047" s="0" t="s">
        <v>94</v>
      </c>
      <c r="C1047" s="0" t="s">
        <v>926</v>
      </c>
      <c r="D1047" s="0" t="s">
        <v>4265</v>
      </c>
      <c r="E1047" s="0" t="n">
        <v>2026</v>
      </c>
      <c r="H1047" s="0" t="n">
        <v>4</v>
      </c>
      <c r="I1047" s="0" t="n">
        <v>407</v>
      </c>
      <c r="J1047" s="0" t="s">
        <v>272</v>
      </c>
      <c r="K1047" s="0" t="s">
        <v>551</v>
      </c>
      <c r="L1047" s="0" t="s">
        <v>297</v>
      </c>
      <c r="M1047" s="0" t="s">
        <v>4266</v>
      </c>
      <c r="N1047" s="0" t="s">
        <v>4266</v>
      </c>
      <c r="O1047" s="0" t="s">
        <v>4267</v>
      </c>
      <c r="P1047" s="0" t="s">
        <v>4268</v>
      </c>
      <c r="R1047" s="0" t="s">
        <v>279</v>
      </c>
      <c r="S1047" s="0" t="s">
        <v>294</v>
      </c>
      <c r="T1047" s="0" t="s">
        <v>318</v>
      </c>
      <c r="U1047" s="0" t="s">
        <v>281</v>
      </c>
      <c r="V1047" s="0" t="s">
        <v>4116</v>
      </c>
    </row>
    <row r="1048" customFormat="false" ht="15" hidden="false" customHeight="false" outlineLevel="0" collapsed="false">
      <c r="A1048" s="0" t="n">
        <v>46</v>
      </c>
      <c r="B1048" s="0" t="s">
        <v>94</v>
      </c>
      <c r="C1048" s="0" t="s">
        <v>926</v>
      </c>
      <c r="D1048" s="0" t="s">
        <v>4269</v>
      </c>
      <c r="E1048" s="0" t="n">
        <v>2026</v>
      </c>
      <c r="H1048" s="0" t="n">
        <v>4</v>
      </c>
      <c r="I1048" s="0" t="n">
        <v>243</v>
      </c>
      <c r="J1048" s="0" t="s">
        <v>272</v>
      </c>
      <c r="K1048" s="0" t="s">
        <v>551</v>
      </c>
      <c r="L1048" s="0" t="s">
        <v>297</v>
      </c>
      <c r="M1048" s="0" t="s">
        <v>4270</v>
      </c>
      <c r="N1048" s="0" t="s">
        <v>4270</v>
      </c>
      <c r="O1048" s="0" t="s">
        <v>4271</v>
      </c>
      <c r="P1048" s="0" t="s">
        <v>4272</v>
      </c>
      <c r="R1048" s="0" t="s">
        <v>279</v>
      </c>
      <c r="S1048" s="0" t="s">
        <v>294</v>
      </c>
      <c r="T1048" s="0" t="s">
        <v>318</v>
      </c>
      <c r="U1048" s="0" t="s">
        <v>281</v>
      </c>
      <c r="V1048" s="0" t="s">
        <v>4116</v>
      </c>
    </row>
    <row r="1049" customFormat="false" ht="15" hidden="false" customHeight="false" outlineLevel="0" collapsed="false">
      <c r="A1049" s="0" t="n">
        <v>46</v>
      </c>
      <c r="B1049" s="0" t="s">
        <v>94</v>
      </c>
      <c r="C1049" s="0" t="s">
        <v>926</v>
      </c>
      <c r="D1049" s="0" t="s">
        <v>4273</v>
      </c>
      <c r="E1049" s="0" t="n">
        <v>2026</v>
      </c>
      <c r="H1049" s="0" t="n">
        <v>4</v>
      </c>
      <c r="I1049" s="0" t="n">
        <v>215</v>
      </c>
      <c r="J1049" s="0" t="s">
        <v>272</v>
      </c>
      <c r="K1049" s="0" t="s">
        <v>551</v>
      </c>
      <c r="L1049" s="0" t="s">
        <v>297</v>
      </c>
      <c r="M1049" s="0" t="s">
        <v>4274</v>
      </c>
      <c r="N1049" s="0" t="s">
        <v>4274</v>
      </c>
      <c r="O1049" s="0" t="s">
        <v>4275</v>
      </c>
      <c r="P1049" s="0" t="s">
        <v>4276</v>
      </c>
      <c r="R1049" s="0" t="s">
        <v>279</v>
      </c>
      <c r="S1049" s="0" t="s">
        <v>294</v>
      </c>
      <c r="T1049" s="0" t="s">
        <v>318</v>
      </c>
      <c r="U1049" s="0" t="s">
        <v>281</v>
      </c>
      <c r="V1049" s="0" t="s">
        <v>4116</v>
      </c>
    </row>
    <row r="1050" customFormat="false" ht="15" hidden="false" customHeight="false" outlineLevel="0" collapsed="false">
      <c r="A1050" s="0" t="n">
        <v>46</v>
      </c>
      <c r="B1050" s="0" t="s">
        <v>94</v>
      </c>
      <c r="C1050" s="0" t="s">
        <v>926</v>
      </c>
      <c r="D1050" s="0" t="s">
        <v>4277</v>
      </c>
      <c r="E1050" s="0" t="n">
        <v>2025</v>
      </c>
      <c r="H1050" s="0" t="n">
        <v>3</v>
      </c>
      <c r="I1050" s="0" t="n">
        <v>262</v>
      </c>
      <c r="J1050" s="0" t="s">
        <v>272</v>
      </c>
      <c r="K1050" s="0" t="s">
        <v>551</v>
      </c>
      <c r="L1050" s="0" t="s">
        <v>297</v>
      </c>
      <c r="M1050" s="0" t="s">
        <v>4278</v>
      </c>
      <c r="N1050" s="0" t="s">
        <v>4278</v>
      </c>
      <c r="O1050" s="0" t="s">
        <v>4279</v>
      </c>
      <c r="P1050" s="0" t="s">
        <v>4280</v>
      </c>
      <c r="R1050" s="0" t="s">
        <v>279</v>
      </c>
      <c r="S1050" s="0" t="s">
        <v>294</v>
      </c>
      <c r="T1050" s="0" t="s">
        <v>280</v>
      </c>
      <c r="U1050" s="0" t="s">
        <v>281</v>
      </c>
    </row>
    <row r="1051" customFormat="false" ht="15" hidden="false" customHeight="false" outlineLevel="0" collapsed="false">
      <c r="A1051" s="0" t="n">
        <v>46</v>
      </c>
      <c r="B1051" s="0" t="s">
        <v>94</v>
      </c>
      <c r="C1051" s="0" t="s">
        <v>926</v>
      </c>
      <c r="D1051" s="0" t="s">
        <v>4281</v>
      </c>
      <c r="E1051" s="0" t="n">
        <v>2025</v>
      </c>
      <c r="H1051" s="0" t="n">
        <v>4</v>
      </c>
      <c r="I1051" s="0" t="n">
        <v>378</v>
      </c>
      <c r="J1051" s="0" t="s">
        <v>272</v>
      </c>
      <c r="K1051" s="0" t="s">
        <v>551</v>
      </c>
      <c r="L1051" s="0" t="s">
        <v>297</v>
      </c>
      <c r="M1051" s="0" t="s">
        <v>4282</v>
      </c>
      <c r="N1051" s="0" t="s">
        <v>4282</v>
      </c>
      <c r="O1051" s="0" t="s">
        <v>4283</v>
      </c>
      <c r="P1051" s="0" t="s">
        <v>4284</v>
      </c>
      <c r="R1051" s="0" t="s">
        <v>279</v>
      </c>
      <c r="S1051" s="0" t="s">
        <v>294</v>
      </c>
      <c r="T1051" s="0" t="s">
        <v>318</v>
      </c>
      <c r="U1051" s="0" t="s">
        <v>281</v>
      </c>
      <c r="V1051" s="0" t="s">
        <v>4116</v>
      </c>
    </row>
    <row r="1052" customFormat="false" ht="15" hidden="false" customHeight="false" outlineLevel="0" collapsed="false">
      <c r="A1052" s="0" t="n">
        <v>46</v>
      </c>
      <c r="B1052" s="0" t="s">
        <v>94</v>
      </c>
      <c r="C1052" s="0" t="s">
        <v>508</v>
      </c>
      <c r="D1052" s="0" t="s">
        <v>4285</v>
      </c>
      <c r="E1052" s="0" t="n">
        <v>2026</v>
      </c>
      <c r="H1052" s="0" t="n">
        <v>4</v>
      </c>
      <c r="I1052" s="0" t="n">
        <v>993</v>
      </c>
      <c r="J1052" s="0" t="s">
        <v>272</v>
      </c>
      <c r="K1052" s="0" t="s">
        <v>551</v>
      </c>
      <c r="L1052" s="0" t="s">
        <v>297</v>
      </c>
      <c r="M1052" s="0" t="s">
        <v>4286</v>
      </c>
      <c r="N1052" s="0" t="s">
        <v>4286</v>
      </c>
      <c r="O1052" s="0" t="s">
        <v>4287</v>
      </c>
      <c r="P1052" s="0" t="s">
        <v>4288</v>
      </c>
      <c r="R1052" s="0" t="s">
        <v>279</v>
      </c>
      <c r="S1052" s="0" t="s">
        <v>294</v>
      </c>
      <c r="T1052" s="0" t="s">
        <v>318</v>
      </c>
      <c r="U1052" s="0" t="s">
        <v>281</v>
      </c>
      <c r="V1052" s="0" t="s">
        <v>4116</v>
      </c>
    </row>
    <row r="1053" customFormat="false" ht="15" hidden="false" customHeight="false" outlineLevel="0" collapsed="false">
      <c r="A1053" s="0" t="n">
        <v>46</v>
      </c>
      <c r="B1053" s="0" t="s">
        <v>94</v>
      </c>
      <c r="C1053" s="0" t="s">
        <v>508</v>
      </c>
      <c r="D1053" s="0" t="s">
        <v>4289</v>
      </c>
      <c r="E1053" s="0" t="n">
        <v>2026</v>
      </c>
      <c r="H1053" s="0" t="n">
        <v>4</v>
      </c>
      <c r="I1053" s="0" t="n">
        <v>1079</v>
      </c>
      <c r="J1053" s="0" t="s">
        <v>272</v>
      </c>
      <c r="K1053" s="0" t="s">
        <v>551</v>
      </c>
      <c r="L1053" s="0" t="s">
        <v>297</v>
      </c>
      <c r="M1053" s="0" t="s">
        <v>4290</v>
      </c>
      <c r="N1053" s="0" t="s">
        <v>4290</v>
      </c>
      <c r="O1053" s="0" t="s">
        <v>4291</v>
      </c>
      <c r="P1053" s="0" t="s">
        <v>4292</v>
      </c>
      <c r="R1053" s="0" t="s">
        <v>279</v>
      </c>
      <c r="S1053" s="0" t="s">
        <v>294</v>
      </c>
      <c r="T1053" s="0" t="s">
        <v>318</v>
      </c>
      <c r="U1053" s="0" t="s">
        <v>281</v>
      </c>
      <c r="V1053" s="0" t="s">
        <v>4116</v>
      </c>
    </row>
    <row r="1054" customFormat="false" ht="15" hidden="false" customHeight="false" outlineLevel="0" collapsed="false">
      <c r="A1054" s="0" t="n">
        <v>46</v>
      </c>
      <c r="B1054" s="0" t="s">
        <v>94</v>
      </c>
      <c r="C1054" s="0" t="s">
        <v>508</v>
      </c>
      <c r="D1054" s="0" t="s">
        <v>4293</v>
      </c>
      <c r="E1054" s="0" t="n">
        <v>2026</v>
      </c>
      <c r="H1054" s="0" t="n">
        <v>3</v>
      </c>
      <c r="I1054" s="0" t="n">
        <v>669</v>
      </c>
      <c r="J1054" s="0" t="s">
        <v>272</v>
      </c>
      <c r="K1054" s="0" t="s">
        <v>551</v>
      </c>
      <c r="L1054" s="0" t="s">
        <v>297</v>
      </c>
      <c r="M1054" s="0" t="s">
        <v>4294</v>
      </c>
      <c r="N1054" s="0" t="s">
        <v>4294</v>
      </c>
      <c r="O1054" s="0" t="s">
        <v>4295</v>
      </c>
      <c r="P1054" s="0" t="s">
        <v>4296</v>
      </c>
      <c r="R1054" s="0" t="s">
        <v>279</v>
      </c>
      <c r="S1054" s="0" t="s">
        <v>294</v>
      </c>
      <c r="T1054" s="0" t="s">
        <v>280</v>
      </c>
      <c r="U1054" s="0" t="s">
        <v>281</v>
      </c>
    </row>
    <row r="1055" customFormat="false" ht="15" hidden="false" customHeight="false" outlineLevel="0" collapsed="false">
      <c r="A1055" s="0" t="n">
        <v>46</v>
      </c>
      <c r="B1055" s="0" t="s">
        <v>94</v>
      </c>
      <c r="C1055" s="0" t="s">
        <v>508</v>
      </c>
      <c r="D1055" s="0" t="s">
        <v>4297</v>
      </c>
      <c r="E1055" s="0" t="n">
        <v>2026</v>
      </c>
      <c r="H1055" s="0" t="n">
        <v>8</v>
      </c>
      <c r="I1055" s="0" t="n">
        <v>1043</v>
      </c>
      <c r="J1055" s="0" t="s">
        <v>272</v>
      </c>
      <c r="K1055" s="0" t="s">
        <v>551</v>
      </c>
      <c r="L1055" s="0" t="s">
        <v>297</v>
      </c>
      <c r="M1055" s="0" t="s">
        <v>4298</v>
      </c>
      <c r="N1055" s="0" t="s">
        <v>4298</v>
      </c>
      <c r="O1055" s="0" t="s">
        <v>4299</v>
      </c>
      <c r="P1055" s="0" t="s">
        <v>4300</v>
      </c>
      <c r="R1055" s="0" t="s">
        <v>279</v>
      </c>
      <c r="S1055" s="0" t="s">
        <v>272</v>
      </c>
      <c r="T1055" s="0" t="s">
        <v>280</v>
      </c>
      <c r="U1055" s="0" t="s">
        <v>281</v>
      </c>
    </row>
    <row r="1056" customFormat="false" ht="15" hidden="false" customHeight="false" outlineLevel="0" collapsed="false">
      <c r="A1056" s="0" t="n">
        <v>46</v>
      </c>
      <c r="B1056" s="0" t="s">
        <v>94</v>
      </c>
      <c r="C1056" s="0" t="s">
        <v>508</v>
      </c>
      <c r="D1056" s="0" t="s">
        <v>4301</v>
      </c>
      <c r="E1056" s="0" t="n">
        <v>2026</v>
      </c>
      <c r="H1056" s="0" t="n">
        <v>7</v>
      </c>
      <c r="I1056" s="0" t="n">
        <v>2140</v>
      </c>
      <c r="J1056" s="0" t="s">
        <v>272</v>
      </c>
      <c r="K1056" s="0" t="s">
        <v>551</v>
      </c>
      <c r="L1056" s="0" t="s">
        <v>297</v>
      </c>
      <c r="M1056" s="0" t="s">
        <v>4302</v>
      </c>
      <c r="N1056" s="0" t="s">
        <v>4302</v>
      </c>
      <c r="O1056" s="0" t="s">
        <v>4303</v>
      </c>
      <c r="P1056" s="0" t="s">
        <v>4304</v>
      </c>
      <c r="R1056" s="0" t="s">
        <v>279</v>
      </c>
      <c r="S1056" s="0" t="s">
        <v>294</v>
      </c>
      <c r="T1056" s="0" t="s">
        <v>280</v>
      </c>
      <c r="U1056" s="0" t="s">
        <v>281</v>
      </c>
    </row>
    <row r="1057" customFormat="false" ht="15" hidden="false" customHeight="false" outlineLevel="0" collapsed="false">
      <c r="A1057" s="0" t="n">
        <v>46</v>
      </c>
      <c r="B1057" s="0" t="s">
        <v>94</v>
      </c>
      <c r="C1057" s="0" t="s">
        <v>508</v>
      </c>
      <c r="D1057" s="0" t="s">
        <v>4305</v>
      </c>
      <c r="E1057" s="0" t="n">
        <v>2026</v>
      </c>
      <c r="H1057" s="0" t="n">
        <v>3</v>
      </c>
      <c r="I1057" s="0" t="n">
        <v>2237</v>
      </c>
      <c r="J1057" s="0" t="s">
        <v>272</v>
      </c>
      <c r="K1057" s="0" t="s">
        <v>551</v>
      </c>
      <c r="L1057" s="0" t="s">
        <v>297</v>
      </c>
      <c r="M1057" s="0" t="s">
        <v>4306</v>
      </c>
      <c r="N1057" s="0" t="s">
        <v>4306</v>
      </c>
      <c r="O1057" s="0" t="s">
        <v>4307</v>
      </c>
      <c r="P1057" s="0" t="s">
        <v>4308</v>
      </c>
      <c r="R1057" s="0" t="s">
        <v>279</v>
      </c>
      <c r="S1057" s="0" t="s">
        <v>294</v>
      </c>
      <c r="T1057" s="0" t="s">
        <v>318</v>
      </c>
      <c r="U1057" s="0" t="s">
        <v>281</v>
      </c>
      <c r="V1057" s="0" t="s">
        <v>4116</v>
      </c>
    </row>
    <row r="1058" customFormat="false" ht="15" hidden="false" customHeight="false" outlineLevel="0" collapsed="false">
      <c r="A1058" s="0" t="n">
        <v>46</v>
      </c>
      <c r="B1058" s="0" t="s">
        <v>94</v>
      </c>
      <c r="C1058" s="0" t="s">
        <v>508</v>
      </c>
      <c r="D1058" s="0" t="s">
        <v>4309</v>
      </c>
      <c r="E1058" s="0" t="n">
        <v>2026</v>
      </c>
      <c r="H1058" s="0" t="n">
        <v>3</v>
      </c>
      <c r="I1058" s="0" t="n">
        <v>627</v>
      </c>
      <c r="J1058" s="0" t="s">
        <v>272</v>
      </c>
      <c r="K1058" s="0" t="s">
        <v>551</v>
      </c>
      <c r="L1058" s="0" t="s">
        <v>297</v>
      </c>
      <c r="M1058" s="0" t="s">
        <v>4310</v>
      </c>
      <c r="N1058" s="0" t="s">
        <v>4310</v>
      </c>
      <c r="O1058" s="0" t="s">
        <v>4311</v>
      </c>
      <c r="P1058" s="0" t="s">
        <v>4312</v>
      </c>
      <c r="R1058" s="0" t="s">
        <v>279</v>
      </c>
      <c r="S1058" s="0" t="s">
        <v>294</v>
      </c>
      <c r="T1058" s="0" t="s">
        <v>318</v>
      </c>
      <c r="U1058" s="0" t="s">
        <v>281</v>
      </c>
      <c r="V1058" s="0" t="s">
        <v>4116</v>
      </c>
    </row>
    <row r="1059" customFormat="false" ht="15" hidden="false" customHeight="false" outlineLevel="0" collapsed="false">
      <c r="A1059" s="0" t="n">
        <v>46</v>
      </c>
      <c r="B1059" s="0" t="s">
        <v>94</v>
      </c>
      <c r="C1059" s="0" t="s">
        <v>508</v>
      </c>
      <c r="D1059" s="0" t="s">
        <v>4313</v>
      </c>
      <c r="E1059" s="0" t="n">
        <v>2025</v>
      </c>
      <c r="H1059" s="0" t="n">
        <v>3</v>
      </c>
      <c r="I1059" s="0" t="n">
        <v>288</v>
      </c>
      <c r="J1059" s="0" t="s">
        <v>272</v>
      </c>
      <c r="K1059" s="0" t="s">
        <v>551</v>
      </c>
      <c r="L1059" s="0" t="s">
        <v>297</v>
      </c>
      <c r="M1059" s="0" t="s">
        <v>4314</v>
      </c>
      <c r="N1059" s="0" t="s">
        <v>4314</v>
      </c>
      <c r="O1059" s="0" t="s">
        <v>4315</v>
      </c>
      <c r="P1059" s="0" t="s">
        <v>4316</v>
      </c>
      <c r="R1059" s="0" t="s">
        <v>279</v>
      </c>
      <c r="S1059" s="0" t="s">
        <v>294</v>
      </c>
      <c r="T1059" s="0" t="s">
        <v>280</v>
      </c>
      <c r="U1059" s="0" t="s">
        <v>281</v>
      </c>
    </row>
    <row r="1060" customFormat="false" ht="15" hidden="false" customHeight="false" outlineLevel="0" collapsed="false">
      <c r="A1060" s="0" t="n">
        <v>46</v>
      </c>
      <c r="B1060" s="0" t="s">
        <v>94</v>
      </c>
      <c r="C1060" s="0" t="s">
        <v>508</v>
      </c>
      <c r="D1060" s="0" t="s">
        <v>4317</v>
      </c>
      <c r="E1060" s="0" t="n">
        <v>2025</v>
      </c>
      <c r="H1060" s="0" t="n">
        <v>3</v>
      </c>
      <c r="I1060" s="0" t="n">
        <v>327</v>
      </c>
      <c r="J1060" s="0" t="s">
        <v>272</v>
      </c>
      <c r="K1060" s="0" t="s">
        <v>551</v>
      </c>
      <c r="L1060" s="0" t="s">
        <v>297</v>
      </c>
      <c r="M1060" s="0" t="s">
        <v>4318</v>
      </c>
      <c r="N1060" s="0" t="s">
        <v>4318</v>
      </c>
      <c r="O1060" s="0" t="s">
        <v>4319</v>
      </c>
      <c r="P1060" s="0" t="s">
        <v>4320</v>
      </c>
      <c r="R1060" s="0" t="s">
        <v>279</v>
      </c>
      <c r="S1060" s="0" t="s">
        <v>294</v>
      </c>
      <c r="T1060" s="0" t="s">
        <v>280</v>
      </c>
      <c r="U1060" s="0" t="s">
        <v>281</v>
      </c>
    </row>
    <row r="1061" customFormat="false" ht="15" hidden="false" customHeight="false" outlineLevel="0" collapsed="false">
      <c r="A1061" s="0" t="n">
        <v>48</v>
      </c>
      <c r="B1061" s="0" t="s">
        <v>96</v>
      </c>
      <c r="C1061" s="0" t="s">
        <v>57</v>
      </c>
      <c r="D1061" s="0" t="s">
        <v>4321</v>
      </c>
      <c r="E1061" s="0" t="n">
        <v>2026</v>
      </c>
      <c r="H1061" s="0" t="n">
        <v>7</v>
      </c>
      <c r="I1061" s="0" t="n">
        <v>7328</v>
      </c>
      <c r="J1061" s="0" t="s">
        <v>272</v>
      </c>
      <c r="K1061" s="0" t="s">
        <v>302</v>
      </c>
      <c r="L1061" s="0" t="s">
        <v>274</v>
      </c>
      <c r="M1061" s="0" t="s">
        <v>4322</v>
      </c>
      <c r="N1061" s="0" t="s">
        <v>4322</v>
      </c>
      <c r="O1061" s="0" t="s">
        <v>4323</v>
      </c>
      <c r="P1061" s="0" t="s">
        <v>4324</v>
      </c>
      <c r="R1061" s="0" t="s">
        <v>279</v>
      </c>
      <c r="S1061" s="0" t="s">
        <v>272</v>
      </c>
      <c r="T1061" s="0" t="s">
        <v>280</v>
      </c>
      <c r="U1061" s="0" t="s">
        <v>281</v>
      </c>
    </row>
    <row r="1062" customFormat="false" ht="15" hidden="false" customHeight="false" outlineLevel="0" collapsed="false">
      <c r="A1062" s="0" t="n">
        <v>48</v>
      </c>
      <c r="B1062" s="0" t="s">
        <v>96</v>
      </c>
      <c r="C1062" s="0" t="s">
        <v>313</v>
      </c>
      <c r="D1062" s="0" t="s">
        <v>4325</v>
      </c>
      <c r="E1062" s="0" t="n">
        <v>2024</v>
      </c>
      <c r="H1062" s="0" t="n">
        <v>2</v>
      </c>
      <c r="I1062" s="0" t="n">
        <v>1874</v>
      </c>
      <c r="J1062" s="0" t="s">
        <v>272</v>
      </c>
      <c r="K1062" s="0" t="s">
        <v>302</v>
      </c>
      <c r="L1062" s="0" t="s">
        <v>274</v>
      </c>
      <c r="M1062" s="0" t="s">
        <v>4326</v>
      </c>
      <c r="N1062" s="0" t="s">
        <v>4326</v>
      </c>
      <c r="O1062" s="0" t="s">
        <v>4327</v>
      </c>
      <c r="P1062" s="0" t="s">
        <v>4328</v>
      </c>
      <c r="R1062" s="0" t="s">
        <v>288</v>
      </c>
      <c r="S1062" s="0" t="s">
        <v>272</v>
      </c>
      <c r="T1062" s="0" t="s">
        <v>280</v>
      </c>
      <c r="U1062" s="0" t="s">
        <v>281</v>
      </c>
    </row>
    <row r="1063" customFormat="false" ht="15" hidden="false" customHeight="false" outlineLevel="0" collapsed="false">
      <c r="A1063" s="0" t="n">
        <v>48</v>
      </c>
      <c r="B1063" s="0" t="s">
        <v>96</v>
      </c>
      <c r="C1063" s="0" t="s">
        <v>926</v>
      </c>
      <c r="D1063" s="0" t="s">
        <v>4329</v>
      </c>
      <c r="E1063" s="0" t="n">
        <v>2026</v>
      </c>
      <c r="H1063" s="0" t="n">
        <v>14</v>
      </c>
      <c r="I1063" s="0" t="n">
        <v>4501</v>
      </c>
      <c r="J1063" s="0" t="s">
        <v>272</v>
      </c>
      <c r="K1063" s="0" t="s">
        <v>290</v>
      </c>
      <c r="L1063" s="0" t="s">
        <v>274</v>
      </c>
      <c r="M1063" s="0" t="s">
        <v>4330</v>
      </c>
      <c r="N1063" s="0" t="s">
        <v>4330</v>
      </c>
      <c r="O1063" s="0" t="s">
        <v>4331</v>
      </c>
      <c r="P1063" s="0" t="s">
        <v>4332</v>
      </c>
      <c r="R1063" s="0" t="s">
        <v>279</v>
      </c>
      <c r="S1063" s="0" t="s">
        <v>294</v>
      </c>
      <c r="T1063" s="0" t="s">
        <v>280</v>
      </c>
      <c r="U1063" s="0" t="s">
        <v>281</v>
      </c>
    </row>
    <row r="1064" customFormat="false" ht="15" hidden="false" customHeight="false" outlineLevel="0" collapsed="false">
      <c r="A1064" s="0" t="n">
        <v>48</v>
      </c>
      <c r="B1064" s="0" t="s">
        <v>96</v>
      </c>
      <c r="C1064" s="0" t="s">
        <v>926</v>
      </c>
      <c r="D1064" s="0" t="s">
        <v>4333</v>
      </c>
      <c r="E1064" s="0" t="n">
        <v>2026</v>
      </c>
      <c r="H1064" s="0" t="n">
        <v>15</v>
      </c>
      <c r="I1064" s="0" t="n">
        <v>4706</v>
      </c>
      <c r="J1064" s="0" t="s">
        <v>272</v>
      </c>
      <c r="K1064" s="0" t="s">
        <v>290</v>
      </c>
      <c r="L1064" s="0" t="s">
        <v>274</v>
      </c>
      <c r="M1064" s="0" t="s">
        <v>4334</v>
      </c>
      <c r="N1064" s="0" t="s">
        <v>4334</v>
      </c>
      <c r="O1064" s="0" t="s">
        <v>4335</v>
      </c>
      <c r="P1064" s="0" t="s">
        <v>4336</v>
      </c>
      <c r="R1064" s="0" t="s">
        <v>279</v>
      </c>
      <c r="S1064" s="0" t="s">
        <v>272</v>
      </c>
      <c r="T1064" s="0" t="s">
        <v>280</v>
      </c>
      <c r="U1064" s="0" t="s">
        <v>281</v>
      </c>
    </row>
    <row r="1065" customFormat="false" ht="15" hidden="false" customHeight="false" outlineLevel="0" collapsed="false">
      <c r="A1065" s="0" t="n">
        <v>49</v>
      </c>
      <c r="B1065" s="0" t="s">
        <v>97</v>
      </c>
      <c r="C1065" s="0" t="s">
        <v>57</v>
      </c>
      <c r="D1065" s="0" t="s">
        <v>4337</v>
      </c>
      <c r="E1065" s="0" t="n">
        <v>2025</v>
      </c>
      <c r="H1065" s="0" t="n">
        <v>4</v>
      </c>
      <c r="I1065" s="0" t="n">
        <v>4837</v>
      </c>
      <c r="J1065" s="0" t="s">
        <v>272</v>
      </c>
      <c r="K1065" s="0" t="s">
        <v>4338</v>
      </c>
      <c r="L1065" s="0" t="s">
        <v>297</v>
      </c>
      <c r="M1065" s="0" t="s">
        <v>4339</v>
      </c>
      <c r="N1065" s="0" t="s">
        <v>4339</v>
      </c>
      <c r="O1065" s="0" t="s">
        <v>4340</v>
      </c>
      <c r="P1065" s="0" t="s">
        <v>4341</v>
      </c>
      <c r="R1065" s="0" t="s">
        <v>279</v>
      </c>
      <c r="S1065" s="0" t="s">
        <v>272</v>
      </c>
      <c r="T1065" s="0" t="s">
        <v>280</v>
      </c>
      <c r="U1065" s="0" t="s">
        <v>281</v>
      </c>
    </row>
    <row r="1066" customFormat="false" ht="15" hidden="false" customHeight="false" outlineLevel="0" collapsed="false">
      <c r="A1066" s="0" t="n">
        <v>49</v>
      </c>
      <c r="B1066" s="0" t="s">
        <v>97</v>
      </c>
      <c r="C1066" s="0" t="s">
        <v>57</v>
      </c>
      <c r="D1066" s="0" t="s">
        <v>4342</v>
      </c>
      <c r="E1066" s="0" t="n">
        <v>2022</v>
      </c>
      <c r="H1066" s="0" t="n">
        <v>4</v>
      </c>
      <c r="I1066" s="0" t="n">
        <v>5306</v>
      </c>
      <c r="J1066" s="0" t="s">
        <v>272</v>
      </c>
      <c r="K1066" s="0" t="s">
        <v>302</v>
      </c>
      <c r="L1066" s="0" t="s">
        <v>274</v>
      </c>
      <c r="M1066" s="0" t="s">
        <v>4343</v>
      </c>
      <c r="N1066" s="0" t="s">
        <v>4343</v>
      </c>
      <c r="O1066" s="0" t="s">
        <v>4344</v>
      </c>
      <c r="P1066" s="0" t="s">
        <v>4345</v>
      </c>
      <c r="R1066" s="0" t="s">
        <v>288</v>
      </c>
      <c r="S1066" s="0" t="s">
        <v>294</v>
      </c>
      <c r="T1066" s="0" t="s">
        <v>280</v>
      </c>
      <c r="U1066" s="0" t="s">
        <v>281</v>
      </c>
    </row>
    <row r="1067" customFormat="false" ht="15" hidden="false" customHeight="false" outlineLevel="0" collapsed="false">
      <c r="A1067" s="0" t="n">
        <v>49</v>
      </c>
      <c r="B1067" s="0" t="s">
        <v>97</v>
      </c>
      <c r="C1067" s="0" t="s">
        <v>92</v>
      </c>
      <c r="D1067" s="0" t="s">
        <v>4346</v>
      </c>
      <c r="E1067" s="0" t="n">
        <v>2024</v>
      </c>
      <c r="H1067" s="0" t="n">
        <v>9</v>
      </c>
      <c r="I1067" s="0" t="n">
        <v>1681</v>
      </c>
      <c r="J1067" s="0" t="s">
        <v>272</v>
      </c>
      <c r="K1067" s="0" t="s">
        <v>4338</v>
      </c>
      <c r="L1067" s="0" t="s">
        <v>297</v>
      </c>
      <c r="M1067" s="0" t="s">
        <v>4347</v>
      </c>
      <c r="N1067" s="0" t="s">
        <v>4347</v>
      </c>
      <c r="O1067" s="0" t="s">
        <v>4348</v>
      </c>
      <c r="P1067" s="0" t="s">
        <v>4349</v>
      </c>
      <c r="R1067" s="0" t="s">
        <v>288</v>
      </c>
      <c r="S1067" s="0" t="s">
        <v>272</v>
      </c>
      <c r="T1067" s="0" t="s">
        <v>280</v>
      </c>
      <c r="U1067" s="0" t="s">
        <v>281</v>
      </c>
    </row>
    <row r="1068" customFormat="false" ht="15" hidden="false" customHeight="false" outlineLevel="0" collapsed="false">
      <c r="A1068" s="0" t="n">
        <v>49</v>
      </c>
      <c r="B1068" s="0" t="s">
        <v>97</v>
      </c>
      <c r="C1068" s="0" t="s">
        <v>92</v>
      </c>
      <c r="D1068" s="0" t="s">
        <v>4350</v>
      </c>
      <c r="E1068" s="0" t="n">
        <v>2019</v>
      </c>
      <c r="H1068" s="0" t="n">
        <v>1</v>
      </c>
      <c r="I1068" s="0" t="n">
        <v>179</v>
      </c>
      <c r="J1068" s="0" t="s">
        <v>272</v>
      </c>
      <c r="K1068" s="0" t="s">
        <v>4338</v>
      </c>
      <c r="L1068" s="0" t="s">
        <v>297</v>
      </c>
      <c r="M1068" s="0" t="s">
        <v>4351</v>
      </c>
      <c r="N1068" s="0" t="s">
        <v>4351</v>
      </c>
      <c r="O1068" s="0" t="s">
        <v>4352</v>
      </c>
      <c r="P1068" s="0" t="s">
        <v>4353</v>
      </c>
      <c r="R1068" s="0" t="s">
        <v>288</v>
      </c>
      <c r="S1068" s="0" t="s">
        <v>294</v>
      </c>
      <c r="T1068" s="0" t="s">
        <v>280</v>
      </c>
      <c r="U1068" s="0" t="s">
        <v>281</v>
      </c>
    </row>
    <row r="1069" customFormat="false" ht="15" hidden="false" customHeight="false" outlineLevel="0" collapsed="false">
      <c r="A1069" s="0" t="n">
        <v>49</v>
      </c>
      <c r="B1069" s="0" t="s">
        <v>97</v>
      </c>
      <c r="C1069" s="0" t="s">
        <v>313</v>
      </c>
      <c r="D1069" s="0" t="s">
        <v>4354</v>
      </c>
      <c r="E1069" s="0" t="n">
        <v>2019</v>
      </c>
      <c r="H1069" s="0" t="n">
        <v>1</v>
      </c>
      <c r="I1069" s="0" t="n">
        <v>997</v>
      </c>
      <c r="J1069" s="0" t="s">
        <v>272</v>
      </c>
      <c r="K1069" s="0" t="s">
        <v>302</v>
      </c>
      <c r="L1069" s="0" t="s">
        <v>274</v>
      </c>
      <c r="M1069" s="0" t="s">
        <v>4355</v>
      </c>
      <c r="N1069" s="0" t="s">
        <v>4355</v>
      </c>
      <c r="O1069" s="0" t="s">
        <v>4356</v>
      </c>
      <c r="P1069" s="0" t="s">
        <v>4357</v>
      </c>
      <c r="R1069" s="0" t="s">
        <v>288</v>
      </c>
      <c r="S1069" s="0" t="s">
        <v>272</v>
      </c>
      <c r="T1069" s="0" t="s">
        <v>280</v>
      </c>
      <c r="U1069" s="0" t="s">
        <v>281</v>
      </c>
    </row>
    <row r="1070" customFormat="false" ht="15" hidden="false" customHeight="false" outlineLevel="0" collapsed="false">
      <c r="A1070" s="0" t="n">
        <v>49</v>
      </c>
      <c r="B1070" s="0" t="s">
        <v>97</v>
      </c>
      <c r="C1070" s="0" t="s">
        <v>616</v>
      </c>
      <c r="D1070" s="0" t="s">
        <v>4358</v>
      </c>
      <c r="E1070" s="0" t="n">
        <v>2026</v>
      </c>
      <c r="H1070" s="0" t="n">
        <v>19</v>
      </c>
      <c r="I1070" s="0" t="n">
        <v>13853</v>
      </c>
      <c r="J1070" s="0" t="s">
        <v>272</v>
      </c>
      <c r="K1070" s="0" t="s">
        <v>4338</v>
      </c>
      <c r="L1070" s="0" t="s">
        <v>297</v>
      </c>
      <c r="M1070" s="0" t="s">
        <v>4359</v>
      </c>
      <c r="N1070" s="0" t="s">
        <v>4359</v>
      </c>
      <c r="O1070" s="0" t="s">
        <v>4360</v>
      </c>
      <c r="P1070" s="0" t="s">
        <v>4361</v>
      </c>
      <c r="R1070" s="0" t="s">
        <v>279</v>
      </c>
      <c r="S1070" s="0" t="s">
        <v>272</v>
      </c>
      <c r="T1070" s="0" t="s">
        <v>280</v>
      </c>
      <c r="U1070" s="0" t="s">
        <v>281</v>
      </c>
    </row>
    <row r="1071" customFormat="false" ht="15" hidden="false" customHeight="false" outlineLevel="0" collapsed="false">
      <c r="A1071" s="0" t="n">
        <v>49</v>
      </c>
      <c r="B1071" s="0" t="s">
        <v>97</v>
      </c>
      <c r="C1071" s="0" t="s">
        <v>616</v>
      </c>
      <c r="D1071" s="0" t="s">
        <v>4362</v>
      </c>
      <c r="E1071" s="0" t="n">
        <v>2026</v>
      </c>
      <c r="H1071" s="0" t="n">
        <v>4</v>
      </c>
      <c r="I1071" s="0" t="n">
        <v>11877</v>
      </c>
      <c r="J1071" s="0" t="s">
        <v>294</v>
      </c>
      <c r="K1071" s="0" t="s">
        <v>4338</v>
      </c>
      <c r="L1071" s="0" t="s">
        <v>297</v>
      </c>
      <c r="M1071" s="0" t="s">
        <v>4363</v>
      </c>
      <c r="N1071" s="0" t="s">
        <v>4363</v>
      </c>
      <c r="O1071" s="0" t="s">
        <v>4364</v>
      </c>
      <c r="P1071" s="0" t="s">
        <v>4365</v>
      </c>
      <c r="R1071" s="0" t="s">
        <v>279</v>
      </c>
      <c r="S1071" s="0" t="s">
        <v>294</v>
      </c>
      <c r="T1071" s="0" t="s">
        <v>280</v>
      </c>
      <c r="U1071" s="0" t="s">
        <v>281</v>
      </c>
    </row>
    <row r="1072" customFormat="false" ht="15" hidden="false" customHeight="false" outlineLevel="0" collapsed="false">
      <c r="A1072" s="0" t="n">
        <v>49</v>
      </c>
      <c r="B1072" s="0" t="s">
        <v>97</v>
      </c>
      <c r="C1072" s="0" t="s">
        <v>616</v>
      </c>
      <c r="D1072" s="0" t="s">
        <v>4366</v>
      </c>
      <c r="E1072" s="0" t="n">
        <v>2026</v>
      </c>
      <c r="H1072" s="0" t="n">
        <v>8</v>
      </c>
      <c r="I1072" s="0" t="n">
        <v>12834</v>
      </c>
      <c r="J1072" s="0" t="s">
        <v>294</v>
      </c>
      <c r="K1072" s="0" t="s">
        <v>4338</v>
      </c>
      <c r="L1072" s="0" t="s">
        <v>297</v>
      </c>
      <c r="M1072" s="0" t="s">
        <v>4367</v>
      </c>
      <c r="N1072" s="0" t="s">
        <v>4367</v>
      </c>
      <c r="O1072" s="0" t="s">
        <v>4368</v>
      </c>
      <c r="P1072" s="0" t="s">
        <v>4369</v>
      </c>
      <c r="R1072" s="0" t="s">
        <v>279</v>
      </c>
      <c r="S1072" s="0" t="s">
        <v>294</v>
      </c>
      <c r="T1072" s="0" t="s">
        <v>280</v>
      </c>
      <c r="U1072" s="0" t="s">
        <v>281</v>
      </c>
    </row>
    <row r="1073" customFormat="false" ht="15" hidden="false" customHeight="false" outlineLevel="0" collapsed="false">
      <c r="A1073" s="0" t="n">
        <v>49</v>
      </c>
      <c r="B1073" s="0" t="s">
        <v>97</v>
      </c>
      <c r="C1073" s="0" t="s">
        <v>616</v>
      </c>
      <c r="D1073" s="0" t="s">
        <v>4370</v>
      </c>
      <c r="E1073" s="0" t="n">
        <v>2026</v>
      </c>
      <c r="H1073" s="0" t="n">
        <v>4</v>
      </c>
      <c r="I1073" s="0" t="n">
        <v>9143</v>
      </c>
      <c r="J1073" s="0" t="s">
        <v>272</v>
      </c>
      <c r="K1073" s="0" t="s">
        <v>4338</v>
      </c>
      <c r="L1073" s="0" t="s">
        <v>297</v>
      </c>
      <c r="M1073" s="0" t="s">
        <v>4371</v>
      </c>
      <c r="N1073" s="0" t="s">
        <v>4371</v>
      </c>
      <c r="O1073" s="0" t="s">
        <v>4372</v>
      </c>
      <c r="P1073" s="0" t="s">
        <v>4373</v>
      </c>
      <c r="R1073" s="0" t="s">
        <v>279</v>
      </c>
      <c r="S1073" s="0" t="s">
        <v>294</v>
      </c>
      <c r="T1073" s="0" t="s">
        <v>280</v>
      </c>
      <c r="U1073" s="0" t="s">
        <v>281</v>
      </c>
    </row>
    <row r="1074" customFormat="false" ht="15" hidden="false" customHeight="false" outlineLevel="0" collapsed="false">
      <c r="A1074" s="0" t="n">
        <v>49</v>
      </c>
      <c r="B1074" s="0" t="s">
        <v>97</v>
      </c>
      <c r="C1074" s="0" t="s">
        <v>270</v>
      </c>
      <c r="D1074" s="0" t="s">
        <v>4374</v>
      </c>
      <c r="E1074" s="0" t="n">
        <v>2026</v>
      </c>
      <c r="H1074" s="0" t="n">
        <v>4</v>
      </c>
      <c r="I1074" s="0" t="n">
        <v>1672</v>
      </c>
      <c r="J1074" s="0" t="s">
        <v>272</v>
      </c>
      <c r="K1074" s="0" t="s">
        <v>4338</v>
      </c>
      <c r="L1074" s="0" t="s">
        <v>297</v>
      </c>
      <c r="M1074" s="0" t="s">
        <v>4375</v>
      </c>
      <c r="N1074" s="0" t="s">
        <v>4375</v>
      </c>
      <c r="O1074" s="0" t="s">
        <v>4376</v>
      </c>
      <c r="P1074" s="0" t="s">
        <v>4377</v>
      </c>
      <c r="R1074" s="0" t="s">
        <v>279</v>
      </c>
      <c r="S1074" s="0" t="s">
        <v>294</v>
      </c>
      <c r="T1074" s="0" t="s">
        <v>280</v>
      </c>
      <c r="U1074" s="0" t="s">
        <v>281</v>
      </c>
    </row>
    <row r="1075" customFormat="false" ht="15" hidden="false" customHeight="false" outlineLevel="0" collapsed="false">
      <c r="A1075" s="0" t="n">
        <v>49</v>
      </c>
      <c r="B1075" s="0" t="s">
        <v>97</v>
      </c>
      <c r="C1075" s="0" t="s">
        <v>270</v>
      </c>
      <c r="D1075" s="0" t="s">
        <v>4378</v>
      </c>
      <c r="E1075" s="0" t="n">
        <v>2026</v>
      </c>
      <c r="H1075" s="0" t="n">
        <v>1</v>
      </c>
      <c r="I1075" s="0" t="n">
        <v>150</v>
      </c>
      <c r="J1075" s="0" t="s">
        <v>272</v>
      </c>
      <c r="K1075" s="0" t="s">
        <v>4338</v>
      </c>
      <c r="L1075" s="0" t="s">
        <v>297</v>
      </c>
      <c r="M1075" s="0" t="s">
        <v>4379</v>
      </c>
      <c r="N1075" s="0" t="s">
        <v>4379</v>
      </c>
      <c r="O1075" s="0" t="s">
        <v>4380</v>
      </c>
      <c r="P1075" s="0" t="s">
        <v>4381</v>
      </c>
      <c r="R1075" s="0" t="s">
        <v>279</v>
      </c>
      <c r="S1075" s="0" t="s">
        <v>294</v>
      </c>
      <c r="T1075" s="0" t="s">
        <v>280</v>
      </c>
      <c r="U1075" s="0" t="s">
        <v>281</v>
      </c>
    </row>
    <row r="1076" customFormat="false" ht="15" hidden="false" customHeight="false" outlineLevel="0" collapsed="false">
      <c r="A1076" s="0" t="n">
        <v>49</v>
      </c>
      <c r="B1076" s="0" t="s">
        <v>97</v>
      </c>
      <c r="C1076" s="0" t="s">
        <v>270</v>
      </c>
      <c r="D1076" s="0" t="s">
        <v>4382</v>
      </c>
      <c r="E1076" s="0" t="n">
        <v>2026</v>
      </c>
      <c r="H1076" s="0" t="n">
        <v>7</v>
      </c>
      <c r="I1076" s="0" t="n">
        <v>288</v>
      </c>
      <c r="J1076" s="0" t="s">
        <v>272</v>
      </c>
      <c r="K1076" s="0" t="s">
        <v>4338</v>
      </c>
      <c r="L1076" s="0" t="s">
        <v>297</v>
      </c>
      <c r="M1076" s="0" t="s">
        <v>4383</v>
      </c>
      <c r="N1076" s="0" t="s">
        <v>4383</v>
      </c>
      <c r="O1076" s="0" t="s">
        <v>4384</v>
      </c>
      <c r="P1076" s="0" t="s">
        <v>4385</v>
      </c>
      <c r="R1076" s="0" t="s">
        <v>279</v>
      </c>
      <c r="S1076" s="0" t="s">
        <v>294</v>
      </c>
      <c r="T1076" s="0" t="s">
        <v>280</v>
      </c>
      <c r="U1076" s="0" t="s">
        <v>281</v>
      </c>
    </row>
    <row r="1077" customFormat="false" ht="15" hidden="false" customHeight="false" outlineLevel="0" collapsed="false">
      <c r="A1077" s="0" t="n">
        <v>49</v>
      </c>
      <c r="B1077" s="0" t="s">
        <v>97</v>
      </c>
      <c r="C1077" s="0" t="s">
        <v>270</v>
      </c>
      <c r="D1077" s="0" t="s">
        <v>4386</v>
      </c>
      <c r="E1077" s="0" t="n">
        <v>2026</v>
      </c>
      <c r="H1077" s="0" t="n">
        <v>4</v>
      </c>
      <c r="I1077" s="0" t="n">
        <v>445</v>
      </c>
      <c r="J1077" s="0" t="s">
        <v>272</v>
      </c>
      <c r="K1077" s="0" t="s">
        <v>4338</v>
      </c>
      <c r="L1077" s="0" t="s">
        <v>297</v>
      </c>
      <c r="M1077" s="0" t="s">
        <v>4387</v>
      </c>
      <c r="N1077" s="0" t="s">
        <v>4387</v>
      </c>
      <c r="O1077" s="0" t="s">
        <v>4388</v>
      </c>
      <c r="P1077" s="0" t="s">
        <v>4389</v>
      </c>
      <c r="R1077" s="0" t="s">
        <v>279</v>
      </c>
      <c r="S1077" s="0" t="s">
        <v>294</v>
      </c>
      <c r="T1077" s="0" t="s">
        <v>280</v>
      </c>
      <c r="U1077" s="0" t="s">
        <v>281</v>
      </c>
    </row>
    <row r="1078" customFormat="false" ht="15" hidden="false" customHeight="false" outlineLevel="0" collapsed="false">
      <c r="A1078" s="0" t="n">
        <v>49</v>
      </c>
      <c r="B1078" s="0" t="s">
        <v>97</v>
      </c>
      <c r="C1078" s="0" t="s">
        <v>270</v>
      </c>
      <c r="D1078" s="0" t="s">
        <v>4390</v>
      </c>
      <c r="E1078" s="0" t="n">
        <v>2026</v>
      </c>
      <c r="H1078" s="0" t="n">
        <v>16</v>
      </c>
      <c r="I1078" s="0" t="n">
        <v>1101</v>
      </c>
      <c r="J1078" s="0" t="s">
        <v>272</v>
      </c>
      <c r="K1078" s="0" t="s">
        <v>4338</v>
      </c>
      <c r="L1078" s="0" t="s">
        <v>297</v>
      </c>
      <c r="M1078" s="0" t="s">
        <v>4391</v>
      </c>
      <c r="N1078" s="0" t="s">
        <v>4391</v>
      </c>
      <c r="O1078" s="0" t="s">
        <v>4392</v>
      </c>
      <c r="P1078" s="0" t="s">
        <v>4393</v>
      </c>
      <c r="R1078" s="0" t="s">
        <v>279</v>
      </c>
      <c r="S1078" s="0" t="s">
        <v>294</v>
      </c>
      <c r="T1078" s="0" t="s">
        <v>280</v>
      </c>
      <c r="U1078" s="0" t="s">
        <v>281</v>
      </c>
    </row>
    <row r="1079" customFormat="false" ht="15" hidden="false" customHeight="false" outlineLevel="0" collapsed="false">
      <c r="A1079" s="0" t="n">
        <v>49</v>
      </c>
      <c r="B1079" s="0" t="s">
        <v>97</v>
      </c>
      <c r="C1079" s="0" t="s">
        <v>270</v>
      </c>
      <c r="D1079" s="0" t="s">
        <v>4394</v>
      </c>
      <c r="E1079" s="0" t="n">
        <v>2026</v>
      </c>
      <c r="H1079" s="0" t="n">
        <v>20</v>
      </c>
      <c r="I1079" s="0" t="n">
        <v>339</v>
      </c>
      <c r="J1079" s="0" t="s">
        <v>272</v>
      </c>
      <c r="K1079" s="0" t="s">
        <v>4338</v>
      </c>
      <c r="L1079" s="0" t="s">
        <v>297</v>
      </c>
      <c r="M1079" s="0" t="s">
        <v>4395</v>
      </c>
      <c r="N1079" s="0" t="s">
        <v>4395</v>
      </c>
      <c r="O1079" s="0" t="s">
        <v>4396</v>
      </c>
      <c r="P1079" s="0" t="s">
        <v>4397</v>
      </c>
      <c r="R1079" s="0" t="s">
        <v>279</v>
      </c>
      <c r="S1079" s="0" t="s">
        <v>294</v>
      </c>
      <c r="T1079" s="0" t="s">
        <v>280</v>
      </c>
      <c r="U1079" s="0" t="s">
        <v>281</v>
      </c>
    </row>
    <row r="1080" customFormat="false" ht="15" hidden="false" customHeight="false" outlineLevel="0" collapsed="false">
      <c r="A1080" s="0" t="n">
        <v>49</v>
      </c>
      <c r="B1080" s="0" t="s">
        <v>97</v>
      </c>
      <c r="C1080" s="0" t="s">
        <v>270</v>
      </c>
      <c r="D1080" s="0" t="s">
        <v>4398</v>
      </c>
      <c r="E1080" s="0" t="n">
        <v>2026</v>
      </c>
      <c r="H1080" s="0" t="n">
        <v>4</v>
      </c>
      <c r="I1080" s="0" t="n">
        <v>158</v>
      </c>
      <c r="J1080" s="0" t="s">
        <v>272</v>
      </c>
      <c r="K1080" s="0" t="s">
        <v>4338</v>
      </c>
      <c r="L1080" s="0" t="s">
        <v>297</v>
      </c>
      <c r="M1080" s="0" t="s">
        <v>4399</v>
      </c>
      <c r="N1080" s="0" t="s">
        <v>4399</v>
      </c>
      <c r="O1080" s="0" t="s">
        <v>4400</v>
      </c>
      <c r="P1080" s="0" t="s">
        <v>4401</v>
      </c>
      <c r="R1080" s="0" t="s">
        <v>279</v>
      </c>
      <c r="S1080" s="0" t="s">
        <v>294</v>
      </c>
      <c r="T1080" s="0" t="s">
        <v>280</v>
      </c>
      <c r="U1080" s="0" t="s">
        <v>281</v>
      </c>
    </row>
    <row r="1081" customFormat="false" ht="15" hidden="false" customHeight="false" outlineLevel="0" collapsed="false">
      <c r="A1081" s="0" t="n">
        <v>49</v>
      </c>
      <c r="B1081" s="0" t="s">
        <v>97</v>
      </c>
      <c r="C1081" s="0" t="s">
        <v>270</v>
      </c>
      <c r="D1081" s="0" t="s">
        <v>4402</v>
      </c>
      <c r="E1081" s="0" t="n">
        <v>2026</v>
      </c>
      <c r="H1081" s="0" t="n">
        <v>37</v>
      </c>
      <c r="I1081" s="0" t="n">
        <v>8706</v>
      </c>
      <c r="J1081" s="0" t="s">
        <v>294</v>
      </c>
      <c r="K1081" s="0" t="s">
        <v>4338</v>
      </c>
      <c r="L1081" s="0" t="s">
        <v>297</v>
      </c>
      <c r="M1081" s="0" t="s">
        <v>4403</v>
      </c>
      <c r="N1081" s="0" t="s">
        <v>4403</v>
      </c>
      <c r="O1081" s="0" t="s">
        <v>4404</v>
      </c>
      <c r="P1081" s="0" t="s">
        <v>4405</v>
      </c>
      <c r="R1081" s="0" t="s">
        <v>279</v>
      </c>
      <c r="S1081" s="0" t="s">
        <v>272</v>
      </c>
      <c r="T1081" s="0" t="s">
        <v>280</v>
      </c>
      <c r="U1081" s="0" t="s">
        <v>281</v>
      </c>
    </row>
    <row r="1082" customFormat="false" ht="15" hidden="false" customHeight="false" outlineLevel="0" collapsed="false">
      <c r="A1082" s="0" t="n">
        <v>49</v>
      </c>
      <c r="B1082" s="0" t="s">
        <v>97</v>
      </c>
      <c r="C1082" s="0" t="s">
        <v>270</v>
      </c>
      <c r="D1082" s="0" t="s">
        <v>4406</v>
      </c>
      <c r="E1082" s="0" t="n">
        <v>2026</v>
      </c>
      <c r="H1082" s="0" t="n">
        <v>20</v>
      </c>
      <c r="I1082" s="0" t="n">
        <v>1129</v>
      </c>
      <c r="J1082" s="0" t="s">
        <v>272</v>
      </c>
      <c r="K1082" s="0" t="s">
        <v>4338</v>
      </c>
      <c r="L1082" s="0" t="s">
        <v>297</v>
      </c>
      <c r="M1082" s="0" t="s">
        <v>4407</v>
      </c>
      <c r="N1082" s="0" t="s">
        <v>4407</v>
      </c>
      <c r="O1082" s="0" t="s">
        <v>4408</v>
      </c>
      <c r="P1082" s="0" t="s">
        <v>4409</v>
      </c>
      <c r="R1082" s="0" t="s">
        <v>279</v>
      </c>
      <c r="S1082" s="0" t="s">
        <v>294</v>
      </c>
      <c r="T1082" s="0" t="s">
        <v>280</v>
      </c>
      <c r="U1082" s="0" t="s">
        <v>281</v>
      </c>
    </row>
    <row r="1083" customFormat="false" ht="15" hidden="false" customHeight="false" outlineLevel="0" collapsed="false">
      <c r="A1083" s="0" t="n">
        <v>49</v>
      </c>
      <c r="B1083" s="0" t="s">
        <v>97</v>
      </c>
      <c r="C1083" s="0" t="s">
        <v>270</v>
      </c>
      <c r="D1083" s="0" t="s">
        <v>4410</v>
      </c>
      <c r="E1083" s="0" t="n">
        <v>2019</v>
      </c>
      <c r="H1083" s="0" t="n">
        <v>1</v>
      </c>
      <c r="I1083" s="0" t="n">
        <v>115</v>
      </c>
      <c r="J1083" s="0" t="s">
        <v>272</v>
      </c>
      <c r="K1083" s="0" t="s">
        <v>4338</v>
      </c>
      <c r="L1083" s="0" t="s">
        <v>297</v>
      </c>
      <c r="M1083" s="0" t="s">
        <v>4411</v>
      </c>
      <c r="N1083" s="0" t="s">
        <v>4411</v>
      </c>
      <c r="O1083" s="0" t="s">
        <v>4412</v>
      </c>
      <c r="P1083" s="0" t="s">
        <v>4413</v>
      </c>
      <c r="R1083" s="0" t="s">
        <v>288</v>
      </c>
      <c r="S1083" s="0" t="s">
        <v>294</v>
      </c>
      <c r="T1083" s="0" t="s">
        <v>280</v>
      </c>
      <c r="U1083" s="0" t="s">
        <v>281</v>
      </c>
    </row>
    <row r="1084" customFormat="false" ht="15" hidden="false" customHeight="false" outlineLevel="0" collapsed="false">
      <c r="A1084" s="0" t="n">
        <v>49</v>
      </c>
      <c r="B1084" s="0" t="s">
        <v>97</v>
      </c>
      <c r="C1084" s="0" t="s">
        <v>270</v>
      </c>
      <c r="D1084" s="0" t="s">
        <v>4414</v>
      </c>
      <c r="E1084" s="0" t="n">
        <v>2019</v>
      </c>
      <c r="H1084" s="0" t="n">
        <v>3</v>
      </c>
      <c r="I1084" s="0" t="n">
        <v>241</v>
      </c>
      <c r="J1084" s="0" t="s">
        <v>272</v>
      </c>
      <c r="K1084" s="0" t="s">
        <v>4338</v>
      </c>
      <c r="L1084" s="0" t="s">
        <v>297</v>
      </c>
      <c r="M1084" s="0" t="s">
        <v>4415</v>
      </c>
      <c r="N1084" s="0" t="s">
        <v>4415</v>
      </c>
      <c r="O1084" s="0" t="s">
        <v>4416</v>
      </c>
      <c r="P1084" s="0" t="s">
        <v>4417</v>
      </c>
      <c r="R1084" s="0" t="s">
        <v>288</v>
      </c>
      <c r="S1084" s="0" t="s">
        <v>294</v>
      </c>
      <c r="T1084" s="0" t="s">
        <v>280</v>
      </c>
      <c r="U1084" s="0" t="s">
        <v>281</v>
      </c>
    </row>
    <row r="1085" customFormat="false" ht="15" hidden="false" customHeight="false" outlineLevel="0" collapsed="false">
      <c r="A1085" s="0" t="n">
        <v>49</v>
      </c>
      <c r="B1085" s="0" t="s">
        <v>97</v>
      </c>
      <c r="C1085" s="0" t="s">
        <v>339</v>
      </c>
      <c r="D1085" s="0" t="s">
        <v>4418</v>
      </c>
      <c r="E1085" s="0" t="n">
        <v>2026</v>
      </c>
      <c r="H1085" s="0" t="n">
        <v>1</v>
      </c>
      <c r="I1085" s="0" t="n">
        <v>312</v>
      </c>
      <c r="J1085" s="0" t="s">
        <v>272</v>
      </c>
      <c r="K1085" s="0" t="s">
        <v>4338</v>
      </c>
      <c r="L1085" s="0" t="s">
        <v>297</v>
      </c>
      <c r="M1085" s="0" t="s">
        <v>4419</v>
      </c>
      <c r="N1085" s="0" t="s">
        <v>4419</v>
      </c>
      <c r="O1085" s="0" t="s">
        <v>4420</v>
      </c>
      <c r="P1085" s="0" t="s">
        <v>4421</v>
      </c>
      <c r="R1085" s="0" t="s">
        <v>279</v>
      </c>
      <c r="S1085" s="0" t="s">
        <v>272</v>
      </c>
      <c r="T1085" s="0" t="s">
        <v>280</v>
      </c>
      <c r="U1085" s="0" t="s">
        <v>281</v>
      </c>
    </row>
    <row r="1086" customFormat="false" ht="15" hidden="false" customHeight="false" outlineLevel="0" collapsed="false">
      <c r="A1086" s="0" t="n">
        <v>49</v>
      </c>
      <c r="B1086" s="0" t="s">
        <v>97</v>
      </c>
      <c r="C1086" s="0" t="s">
        <v>339</v>
      </c>
      <c r="D1086" s="0" t="s">
        <v>4422</v>
      </c>
      <c r="E1086" s="0" t="n">
        <v>2024</v>
      </c>
      <c r="H1086" s="0" t="n">
        <v>1</v>
      </c>
      <c r="I1086" s="0" t="n">
        <v>1442</v>
      </c>
      <c r="J1086" s="0" t="s">
        <v>272</v>
      </c>
      <c r="K1086" s="0" t="s">
        <v>4338</v>
      </c>
      <c r="L1086" s="0" t="s">
        <v>297</v>
      </c>
      <c r="M1086" s="0" t="s">
        <v>4423</v>
      </c>
      <c r="N1086" s="0" t="s">
        <v>4423</v>
      </c>
      <c r="O1086" s="0" t="s">
        <v>4424</v>
      </c>
      <c r="P1086" s="0" t="s">
        <v>4425</v>
      </c>
      <c r="R1086" s="0" t="s">
        <v>288</v>
      </c>
      <c r="S1086" s="0" t="s">
        <v>294</v>
      </c>
      <c r="T1086" s="0" t="s">
        <v>280</v>
      </c>
      <c r="U1086" s="0" t="s">
        <v>281</v>
      </c>
    </row>
    <row r="1087" customFormat="false" ht="15" hidden="false" customHeight="false" outlineLevel="0" collapsed="false">
      <c r="A1087" s="0" t="n">
        <v>49</v>
      </c>
      <c r="B1087" s="0" t="s">
        <v>97</v>
      </c>
      <c r="C1087" s="0" t="s">
        <v>339</v>
      </c>
      <c r="D1087" s="0" t="s">
        <v>4426</v>
      </c>
      <c r="E1087" s="0" t="n">
        <v>2019</v>
      </c>
      <c r="H1087" s="0" t="n">
        <v>2</v>
      </c>
      <c r="I1087" s="0" t="n">
        <v>316</v>
      </c>
      <c r="J1087" s="0" t="s">
        <v>272</v>
      </c>
      <c r="K1087" s="0" t="s">
        <v>4338</v>
      </c>
      <c r="L1087" s="0" t="s">
        <v>297</v>
      </c>
      <c r="M1087" s="0" t="s">
        <v>4427</v>
      </c>
      <c r="N1087" s="0" t="s">
        <v>4427</v>
      </c>
      <c r="O1087" s="0" t="s">
        <v>4428</v>
      </c>
      <c r="P1087" s="0" t="s">
        <v>4429</v>
      </c>
      <c r="R1087" s="0" t="s">
        <v>288</v>
      </c>
      <c r="S1087" s="0" t="s">
        <v>294</v>
      </c>
      <c r="T1087" s="0" t="s">
        <v>280</v>
      </c>
      <c r="U1087" s="0" t="s">
        <v>281</v>
      </c>
    </row>
    <row r="1088" customFormat="false" ht="15" hidden="false" customHeight="false" outlineLevel="0" collapsed="false">
      <c r="A1088" s="0" t="n">
        <v>49</v>
      </c>
      <c r="B1088" s="0" t="s">
        <v>97</v>
      </c>
      <c r="C1088" s="0" t="s">
        <v>339</v>
      </c>
      <c r="D1088" s="0" t="s">
        <v>4430</v>
      </c>
      <c r="E1088" s="0" t="n">
        <v>2019</v>
      </c>
      <c r="H1088" s="0" t="n">
        <v>3</v>
      </c>
      <c r="I1088" s="0" t="n">
        <v>86</v>
      </c>
      <c r="J1088" s="0" t="s">
        <v>272</v>
      </c>
      <c r="K1088" s="0" t="s">
        <v>4338</v>
      </c>
      <c r="L1088" s="0" t="s">
        <v>297</v>
      </c>
      <c r="M1088" s="0" t="s">
        <v>4431</v>
      </c>
      <c r="N1088" s="0" t="s">
        <v>4431</v>
      </c>
      <c r="O1088" s="0" t="s">
        <v>4432</v>
      </c>
      <c r="P1088" s="0" t="s">
        <v>4433</v>
      </c>
      <c r="R1088" s="0" t="s">
        <v>288</v>
      </c>
      <c r="S1088" s="0" t="s">
        <v>294</v>
      </c>
      <c r="T1088" s="0" t="s">
        <v>280</v>
      </c>
      <c r="U1088" s="0" t="s">
        <v>281</v>
      </c>
    </row>
    <row r="1089" customFormat="false" ht="15" hidden="false" customHeight="false" outlineLevel="0" collapsed="false">
      <c r="A1089" s="0" t="n">
        <v>49</v>
      </c>
      <c r="B1089" s="0" t="s">
        <v>97</v>
      </c>
      <c r="C1089" s="0" t="s">
        <v>544</v>
      </c>
      <c r="D1089" s="0" t="s">
        <v>4434</v>
      </c>
      <c r="E1089" s="0" t="n">
        <v>2017</v>
      </c>
      <c r="H1089" s="0" t="n">
        <v>1</v>
      </c>
      <c r="I1089" s="0" t="n">
        <v>164</v>
      </c>
      <c r="J1089" s="0" t="s">
        <v>272</v>
      </c>
      <c r="K1089" s="0" t="s">
        <v>4338</v>
      </c>
      <c r="L1089" s="0" t="s">
        <v>297</v>
      </c>
      <c r="M1089" s="0" t="s">
        <v>4435</v>
      </c>
      <c r="N1089" s="0" t="s">
        <v>4435</v>
      </c>
      <c r="O1089" s="0" t="s">
        <v>4436</v>
      </c>
      <c r="P1089" s="0" t="s">
        <v>4437</v>
      </c>
      <c r="R1089" s="0" t="s">
        <v>288</v>
      </c>
      <c r="S1089" s="0" t="s">
        <v>272</v>
      </c>
      <c r="T1089" s="0" t="s">
        <v>280</v>
      </c>
      <c r="U1089" s="0" t="s">
        <v>281</v>
      </c>
    </row>
    <row r="1090" customFormat="false" ht="15" hidden="false" customHeight="false" outlineLevel="0" collapsed="false">
      <c r="A1090" s="0" t="n">
        <v>49</v>
      </c>
      <c r="B1090" s="0" t="s">
        <v>97</v>
      </c>
      <c r="C1090" s="0" t="s">
        <v>491</v>
      </c>
      <c r="D1090" s="0" t="s">
        <v>4438</v>
      </c>
      <c r="E1090" s="0" t="n">
        <v>2019</v>
      </c>
      <c r="H1090" s="0" t="n">
        <v>2</v>
      </c>
      <c r="I1090" s="0" t="n">
        <v>3791</v>
      </c>
      <c r="J1090" s="0" t="s">
        <v>272</v>
      </c>
      <c r="K1090" s="0" t="s">
        <v>4338</v>
      </c>
      <c r="L1090" s="0" t="s">
        <v>297</v>
      </c>
      <c r="M1090" s="0" t="s">
        <v>4439</v>
      </c>
      <c r="N1090" s="0" t="s">
        <v>4439</v>
      </c>
      <c r="O1090" s="0" t="s">
        <v>4440</v>
      </c>
      <c r="P1090" s="0" t="s">
        <v>4441</v>
      </c>
      <c r="R1090" s="0" t="s">
        <v>288</v>
      </c>
      <c r="S1090" s="0" t="s">
        <v>272</v>
      </c>
      <c r="T1090" s="0" t="s">
        <v>280</v>
      </c>
      <c r="U1090" s="0" t="s">
        <v>281</v>
      </c>
    </row>
    <row r="1091" customFormat="false" ht="15" hidden="false" customHeight="false" outlineLevel="0" collapsed="false">
      <c r="A1091" s="0" t="n">
        <v>49</v>
      </c>
      <c r="B1091" s="0" t="s">
        <v>97</v>
      </c>
      <c r="C1091" s="0" t="s">
        <v>926</v>
      </c>
      <c r="D1091" s="0" t="s">
        <v>4442</v>
      </c>
      <c r="E1091" s="0" t="n">
        <v>2024</v>
      </c>
      <c r="H1091" s="0" t="n">
        <v>11</v>
      </c>
      <c r="I1091" s="0" t="n">
        <v>6279</v>
      </c>
      <c r="J1091" s="0" t="s">
        <v>272</v>
      </c>
      <c r="K1091" s="0" t="s">
        <v>4338</v>
      </c>
      <c r="L1091" s="0" t="s">
        <v>297</v>
      </c>
      <c r="M1091" s="0" t="s">
        <v>4443</v>
      </c>
      <c r="N1091" s="0" t="s">
        <v>4443</v>
      </c>
      <c r="O1091" s="0" t="s">
        <v>4444</v>
      </c>
      <c r="P1091" s="0" t="s">
        <v>4445</v>
      </c>
      <c r="R1091" s="0" t="s">
        <v>288</v>
      </c>
      <c r="S1091" s="0" t="s">
        <v>272</v>
      </c>
      <c r="T1091" s="0" t="s">
        <v>280</v>
      </c>
      <c r="U1091" s="0" t="s">
        <v>281</v>
      </c>
    </row>
    <row r="1092" customFormat="false" ht="15" hidden="false" customHeight="false" outlineLevel="0" collapsed="false">
      <c r="A1092" s="0" t="n">
        <v>49</v>
      </c>
      <c r="B1092" s="0" t="s">
        <v>97</v>
      </c>
      <c r="C1092" s="0" t="s">
        <v>926</v>
      </c>
      <c r="D1092" s="0" t="s">
        <v>4446</v>
      </c>
      <c r="E1092" s="0" t="n">
        <v>2023</v>
      </c>
      <c r="H1092" s="0" t="n">
        <v>11</v>
      </c>
      <c r="I1092" s="0" t="n">
        <v>4786</v>
      </c>
      <c r="J1092" s="0" t="s">
        <v>294</v>
      </c>
      <c r="K1092" s="0" t="s">
        <v>4338</v>
      </c>
      <c r="L1092" s="0" t="s">
        <v>297</v>
      </c>
      <c r="M1092" s="0" t="s">
        <v>4447</v>
      </c>
      <c r="N1092" s="0" t="s">
        <v>4447</v>
      </c>
      <c r="O1092" s="0" t="s">
        <v>4448</v>
      </c>
      <c r="P1092" s="0" t="s">
        <v>4449</v>
      </c>
      <c r="R1092" s="0" t="s">
        <v>288</v>
      </c>
      <c r="S1092" s="0" t="s">
        <v>294</v>
      </c>
      <c r="T1092" s="0" t="s">
        <v>280</v>
      </c>
      <c r="U1092" s="0" t="s">
        <v>281</v>
      </c>
    </row>
    <row r="1093" customFormat="false" ht="15" hidden="false" customHeight="false" outlineLevel="0" collapsed="false">
      <c r="A1093" s="0" t="n">
        <v>49</v>
      </c>
      <c r="B1093" s="0" t="s">
        <v>97</v>
      </c>
      <c r="C1093" s="0" t="s">
        <v>926</v>
      </c>
      <c r="D1093" s="0" t="s">
        <v>4450</v>
      </c>
      <c r="E1093" s="0" t="n">
        <v>2023</v>
      </c>
      <c r="H1093" s="0" t="n">
        <v>1</v>
      </c>
      <c r="I1093" s="0" t="n">
        <v>298</v>
      </c>
      <c r="J1093" s="0" t="s">
        <v>272</v>
      </c>
      <c r="K1093" s="0" t="s">
        <v>290</v>
      </c>
      <c r="L1093" s="0" t="s">
        <v>274</v>
      </c>
      <c r="M1093" s="0" t="s">
        <v>4451</v>
      </c>
      <c r="N1093" s="0" t="s">
        <v>4451</v>
      </c>
      <c r="O1093" s="0" t="s">
        <v>4452</v>
      </c>
      <c r="P1093" s="0" t="s">
        <v>4453</v>
      </c>
      <c r="R1093" s="0" t="s">
        <v>288</v>
      </c>
      <c r="S1093" s="0" t="s">
        <v>294</v>
      </c>
      <c r="T1093" s="0" t="s">
        <v>280</v>
      </c>
      <c r="U1093" s="0" t="s">
        <v>281</v>
      </c>
    </row>
    <row r="1094" customFormat="false" ht="15" hidden="false" customHeight="false" outlineLevel="0" collapsed="false">
      <c r="A1094" s="0" t="n">
        <v>49</v>
      </c>
      <c r="B1094" s="0" t="s">
        <v>97</v>
      </c>
      <c r="C1094" s="0" t="s">
        <v>383</v>
      </c>
      <c r="D1094" s="0" t="s">
        <v>4454</v>
      </c>
      <c r="E1094" s="0" t="n">
        <v>2026</v>
      </c>
      <c r="H1094" s="0" t="n">
        <v>19</v>
      </c>
      <c r="I1094" s="0" t="n">
        <v>16945</v>
      </c>
      <c r="J1094" s="0" t="s">
        <v>272</v>
      </c>
      <c r="K1094" s="0" t="s">
        <v>4338</v>
      </c>
      <c r="L1094" s="0" t="s">
        <v>297</v>
      </c>
      <c r="M1094" s="0" t="s">
        <v>4455</v>
      </c>
      <c r="N1094" s="0" t="s">
        <v>4455</v>
      </c>
      <c r="O1094" s="0" t="s">
        <v>4456</v>
      </c>
      <c r="P1094" s="0" t="s">
        <v>4457</v>
      </c>
      <c r="R1094" s="0" t="s">
        <v>279</v>
      </c>
      <c r="S1094" s="0" t="s">
        <v>272</v>
      </c>
      <c r="T1094" s="0" t="s">
        <v>280</v>
      </c>
      <c r="U1094" s="0" t="s">
        <v>281</v>
      </c>
    </row>
    <row r="1095" customFormat="false" ht="15" hidden="false" customHeight="false" outlineLevel="0" collapsed="false">
      <c r="A1095" s="0" t="n">
        <v>49</v>
      </c>
      <c r="B1095" s="0" t="s">
        <v>97</v>
      </c>
      <c r="C1095" s="0" t="s">
        <v>383</v>
      </c>
      <c r="D1095" s="0" t="s">
        <v>4458</v>
      </c>
      <c r="E1095" s="0" t="n">
        <v>2026</v>
      </c>
      <c r="H1095" s="0" t="n">
        <v>19</v>
      </c>
      <c r="I1095" s="0" t="n">
        <v>12236</v>
      </c>
      <c r="J1095" s="0" t="s">
        <v>272</v>
      </c>
      <c r="K1095" s="0" t="s">
        <v>4338</v>
      </c>
      <c r="L1095" s="0" t="s">
        <v>297</v>
      </c>
      <c r="M1095" s="0" t="s">
        <v>4459</v>
      </c>
      <c r="N1095" s="0" t="s">
        <v>4459</v>
      </c>
      <c r="O1095" s="0" t="s">
        <v>4460</v>
      </c>
      <c r="P1095" s="0" t="s">
        <v>4461</v>
      </c>
      <c r="R1095" s="0" t="s">
        <v>279</v>
      </c>
      <c r="S1095" s="0" t="s">
        <v>294</v>
      </c>
      <c r="T1095" s="0" t="s">
        <v>280</v>
      </c>
      <c r="U1095" s="0" t="s">
        <v>281</v>
      </c>
    </row>
    <row r="1096" customFormat="false" ht="15" hidden="false" customHeight="false" outlineLevel="0" collapsed="false">
      <c r="A1096" s="0" t="n">
        <v>49</v>
      </c>
      <c r="B1096" s="0" t="s">
        <v>97</v>
      </c>
      <c r="C1096" s="0" t="s">
        <v>383</v>
      </c>
      <c r="D1096" s="0" t="s">
        <v>4462</v>
      </c>
      <c r="E1096" s="0" t="n">
        <v>2025</v>
      </c>
      <c r="H1096" s="0" t="n">
        <v>1</v>
      </c>
      <c r="I1096" s="0" t="n">
        <v>1191</v>
      </c>
      <c r="J1096" s="0" t="s">
        <v>272</v>
      </c>
      <c r="K1096" s="0" t="s">
        <v>4338</v>
      </c>
      <c r="L1096" s="0" t="s">
        <v>297</v>
      </c>
      <c r="M1096" s="0" t="s">
        <v>4463</v>
      </c>
      <c r="N1096" s="0" t="s">
        <v>4463</v>
      </c>
      <c r="O1096" s="0" t="s">
        <v>4464</v>
      </c>
      <c r="P1096" s="0" t="s">
        <v>4465</v>
      </c>
      <c r="R1096" s="0" t="s">
        <v>279</v>
      </c>
      <c r="S1096" s="0" t="s">
        <v>294</v>
      </c>
      <c r="T1096" s="0" t="s">
        <v>280</v>
      </c>
      <c r="U1096" s="0" t="s">
        <v>281</v>
      </c>
    </row>
    <row r="1097" customFormat="false" ht="15" hidden="false" customHeight="false" outlineLevel="0" collapsed="false">
      <c r="A1097" s="0" t="n">
        <v>49</v>
      </c>
      <c r="B1097" s="0" t="s">
        <v>97</v>
      </c>
      <c r="C1097" s="0" t="s">
        <v>508</v>
      </c>
      <c r="D1097" s="0" t="s">
        <v>4466</v>
      </c>
      <c r="E1097" s="0" t="n">
        <v>2022</v>
      </c>
      <c r="H1097" s="0" t="n">
        <v>3</v>
      </c>
      <c r="I1097" s="0" t="n">
        <v>283</v>
      </c>
      <c r="J1097" s="0" t="s">
        <v>272</v>
      </c>
      <c r="K1097" s="0" t="s">
        <v>4338</v>
      </c>
      <c r="L1097" s="0" t="s">
        <v>297</v>
      </c>
      <c r="M1097" s="0" t="s">
        <v>4467</v>
      </c>
      <c r="N1097" s="0" t="s">
        <v>4467</v>
      </c>
      <c r="O1097" s="0" t="s">
        <v>4468</v>
      </c>
      <c r="P1097" s="0" t="s">
        <v>4469</v>
      </c>
      <c r="R1097" s="0" t="s">
        <v>288</v>
      </c>
      <c r="S1097" s="0" t="s">
        <v>272</v>
      </c>
      <c r="T1097" s="0" t="s">
        <v>280</v>
      </c>
      <c r="U1097" s="0" t="s">
        <v>281</v>
      </c>
    </row>
    <row r="1098" customFormat="false" ht="15" hidden="false" customHeight="false" outlineLevel="0" collapsed="false">
      <c r="A1098" s="0" t="n">
        <v>49</v>
      </c>
      <c r="B1098" s="0" t="s">
        <v>97</v>
      </c>
      <c r="C1098" s="0" t="s">
        <v>514</v>
      </c>
      <c r="D1098" s="0" t="s">
        <v>4470</v>
      </c>
      <c r="E1098" s="0" t="n">
        <v>2019</v>
      </c>
      <c r="H1098" s="0" t="n">
        <v>1</v>
      </c>
      <c r="I1098" s="0" t="n">
        <v>1299</v>
      </c>
      <c r="J1098" s="0" t="s">
        <v>294</v>
      </c>
      <c r="K1098" s="0" t="s">
        <v>4338</v>
      </c>
      <c r="L1098" s="0" t="s">
        <v>297</v>
      </c>
      <c r="M1098" s="0" t="s">
        <v>4471</v>
      </c>
      <c r="N1098" s="0" t="s">
        <v>4471</v>
      </c>
      <c r="O1098" s="0" t="s">
        <v>4472</v>
      </c>
      <c r="P1098" s="0" t="s">
        <v>4473</v>
      </c>
      <c r="R1098" s="0" t="s">
        <v>288</v>
      </c>
      <c r="S1098" s="0" t="s">
        <v>272</v>
      </c>
      <c r="T1098" s="0" t="s">
        <v>280</v>
      </c>
      <c r="U1098" s="0" t="s">
        <v>281</v>
      </c>
    </row>
    <row r="1099" customFormat="false" ht="15" hidden="false" customHeight="false" outlineLevel="0" collapsed="false">
      <c r="A1099" s="0" t="n">
        <v>50</v>
      </c>
      <c r="B1099" s="0" t="s">
        <v>98</v>
      </c>
      <c r="C1099" s="0" t="s">
        <v>57</v>
      </c>
      <c r="D1099" s="0" t="s">
        <v>4474</v>
      </c>
      <c r="E1099" s="0" t="n">
        <v>2026</v>
      </c>
      <c r="H1099" s="0" t="n">
        <v>6</v>
      </c>
      <c r="I1099" s="0" t="n">
        <v>3873</v>
      </c>
      <c r="J1099" s="0" t="s">
        <v>272</v>
      </c>
      <c r="K1099" s="0" t="s">
        <v>4475</v>
      </c>
      <c r="L1099" s="0" t="s">
        <v>297</v>
      </c>
      <c r="M1099" s="0" t="s">
        <v>4476</v>
      </c>
      <c r="N1099" s="0" t="s">
        <v>4476</v>
      </c>
      <c r="O1099" s="0" t="s">
        <v>4477</v>
      </c>
      <c r="P1099" s="0" t="s">
        <v>4478</v>
      </c>
      <c r="R1099" s="0" t="s">
        <v>279</v>
      </c>
      <c r="S1099" s="0" t="s">
        <v>272</v>
      </c>
      <c r="T1099" s="0" t="s">
        <v>280</v>
      </c>
      <c r="U1099" s="0" t="s">
        <v>281</v>
      </c>
    </row>
    <row r="1100" customFormat="false" ht="15" hidden="false" customHeight="false" outlineLevel="0" collapsed="false">
      <c r="A1100" s="0" t="n">
        <v>50</v>
      </c>
      <c r="B1100" s="0" t="s">
        <v>98</v>
      </c>
      <c r="C1100" s="0" t="s">
        <v>57</v>
      </c>
      <c r="D1100" s="0" t="s">
        <v>4479</v>
      </c>
      <c r="E1100" s="0" t="n">
        <v>2025</v>
      </c>
      <c r="H1100" s="0" t="n">
        <v>8</v>
      </c>
      <c r="I1100" s="0" t="n">
        <v>6395</v>
      </c>
      <c r="J1100" s="0" t="s">
        <v>272</v>
      </c>
      <c r="K1100" s="0" t="s">
        <v>302</v>
      </c>
      <c r="L1100" s="0" t="s">
        <v>274</v>
      </c>
      <c r="M1100" s="0" t="s">
        <v>4480</v>
      </c>
      <c r="N1100" s="0" t="s">
        <v>4480</v>
      </c>
      <c r="O1100" s="0" t="s">
        <v>4481</v>
      </c>
      <c r="P1100" s="0" t="s">
        <v>4482</v>
      </c>
      <c r="R1100" s="0" t="s">
        <v>279</v>
      </c>
      <c r="S1100" s="0" t="s">
        <v>294</v>
      </c>
      <c r="T1100" s="0" t="s">
        <v>280</v>
      </c>
      <c r="U1100" s="0" t="s">
        <v>281</v>
      </c>
    </row>
    <row r="1101" customFormat="false" ht="15" hidden="false" customHeight="false" outlineLevel="0" collapsed="false">
      <c r="A1101" s="0" t="n">
        <v>50</v>
      </c>
      <c r="B1101" s="0" t="s">
        <v>98</v>
      </c>
      <c r="C1101" s="0" t="s">
        <v>92</v>
      </c>
      <c r="D1101" s="0" t="s">
        <v>4483</v>
      </c>
      <c r="E1101" s="0" t="n">
        <v>2025</v>
      </c>
      <c r="H1101" s="0" t="n">
        <v>1</v>
      </c>
      <c r="I1101" s="0" t="n">
        <v>1402</v>
      </c>
      <c r="J1101" s="0" t="s">
        <v>272</v>
      </c>
      <c r="K1101" s="0" t="s">
        <v>302</v>
      </c>
      <c r="L1101" s="0" t="s">
        <v>274</v>
      </c>
      <c r="M1101" s="0" t="s">
        <v>4484</v>
      </c>
      <c r="N1101" s="0" t="s">
        <v>4484</v>
      </c>
      <c r="O1101" s="0" t="s">
        <v>4485</v>
      </c>
      <c r="P1101" s="0" t="s">
        <v>4486</v>
      </c>
      <c r="R1101" s="0" t="s">
        <v>279</v>
      </c>
      <c r="S1101" s="0" t="s">
        <v>294</v>
      </c>
      <c r="T1101" s="0" t="s">
        <v>280</v>
      </c>
      <c r="U1101" s="0" t="s">
        <v>281</v>
      </c>
    </row>
    <row r="1102" customFormat="false" ht="15" hidden="false" customHeight="false" outlineLevel="0" collapsed="false">
      <c r="A1102" s="0" t="n">
        <v>50</v>
      </c>
      <c r="B1102" s="0" t="s">
        <v>98</v>
      </c>
      <c r="C1102" s="0" t="s">
        <v>92</v>
      </c>
      <c r="D1102" s="0" t="s">
        <v>4487</v>
      </c>
      <c r="E1102" s="0" t="n">
        <v>2025</v>
      </c>
      <c r="H1102" s="0" t="n">
        <v>1</v>
      </c>
      <c r="I1102" s="0" t="n">
        <v>488</v>
      </c>
      <c r="J1102" s="0" t="s">
        <v>272</v>
      </c>
      <c r="K1102" s="0" t="s">
        <v>4475</v>
      </c>
      <c r="L1102" s="0" t="s">
        <v>297</v>
      </c>
      <c r="M1102" s="0" t="s">
        <v>4488</v>
      </c>
      <c r="N1102" s="0" t="s">
        <v>4488</v>
      </c>
      <c r="O1102" s="0" t="s">
        <v>4489</v>
      </c>
      <c r="P1102" s="0" t="s">
        <v>4490</v>
      </c>
      <c r="R1102" s="0" t="s">
        <v>279</v>
      </c>
      <c r="S1102" s="0" t="s">
        <v>294</v>
      </c>
      <c r="T1102" s="0" t="s">
        <v>280</v>
      </c>
      <c r="U1102" s="0" t="s">
        <v>281</v>
      </c>
    </row>
    <row r="1103" customFormat="false" ht="15" hidden="false" customHeight="false" outlineLevel="0" collapsed="false">
      <c r="A1103" s="0" t="n">
        <v>50</v>
      </c>
      <c r="B1103" s="0" t="s">
        <v>98</v>
      </c>
      <c r="C1103" s="0" t="s">
        <v>92</v>
      </c>
      <c r="D1103" s="0" t="s">
        <v>4491</v>
      </c>
      <c r="E1103" s="0" t="n">
        <v>2025</v>
      </c>
      <c r="H1103" s="0" t="n">
        <v>5</v>
      </c>
      <c r="I1103" s="0" t="n">
        <v>1152</v>
      </c>
      <c r="J1103" s="0" t="s">
        <v>272</v>
      </c>
      <c r="K1103" s="0" t="s">
        <v>4475</v>
      </c>
      <c r="L1103" s="0" t="s">
        <v>297</v>
      </c>
      <c r="M1103" s="0" t="s">
        <v>4492</v>
      </c>
      <c r="N1103" s="0" t="s">
        <v>4492</v>
      </c>
      <c r="O1103" s="0" t="s">
        <v>4493</v>
      </c>
      <c r="P1103" s="0" t="s">
        <v>4494</v>
      </c>
      <c r="R1103" s="0" t="s">
        <v>279</v>
      </c>
      <c r="S1103" s="0" t="s">
        <v>272</v>
      </c>
      <c r="T1103" s="0" t="s">
        <v>280</v>
      </c>
      <c r="U1103" s="0" t="s">
        <v>281</v>
      </c>
    </row>
    <row r="1104" customFormat="false" ht="15" hidden="false" customHeight="false" outlineLevel="0" collapsed="false">
      <c r="A1104" s="0" t="n">
        <v>50</v>
      </c>
      <c r="B1104" s="0" t="s">
        <v>98</v>
      </c>
      <c r="C1104" s="0" t="s">
        <v>34</v>
      </c>
      <c r="D1104" s="0" t="s">
        <v>4495</v>
      </c>
      <c r="E1104" s="0" t="n">
        <v>2026</v>
      </c>
      <c r="H1104" s="0" t="n">
        <v>41</v>
      </c>
      <c r="I1104" s="0" t="n">
        <v>16453</v>
      </c>
      <c r="J1104" s="0" t="s">
        <v>272</v>
      </c>
      <c r="K1104" s="0" t="s">
        <v>4475</v>
      </c>
      <c r="L1104" s="0" t="s">
        <v>297</v>
      </c>
      <c r="M1104" s="0" t="s">
        <v>4496</v>
      </c>
      <c r="N1104" s="0" t="s">
        <v>4496</v>
      </c>
      <c r="O1104" s="0" t="s">
        <v>4497</v>
      </c>
      <c r="P1104" s="0" t="s">
        <v>4498</v>
      </c>
      <c r="R1104" s="0" t="s">
        <v>279</v>
      </c>
      <c r="S1104" s="0" t="s">
        <v>272</v>
      </c>
      <c r="T1104" s="0" t="s">
        <v>318</v>
      </c>
      <c r="U1104" s="0" t="s">
        <v>281</v>
      </c>
      <c r="V1104" s="0" t="s">
        <v>4499</v>
      </c>
    </row>
    <row r="1105" customFormat="false" ht="15" hidden="false" customHeight="false" outlineLevel="0" collapsed="false">
      <c r="A1105" s="0" t="n">
        <v>50</v>
      </c>
      <c r="B1105" s="0" t="s">
        <v>98</v>
      </c>
      <c r="C1105" s="0" t="s">
        <v>313</v>
      </c>
      <c r="D1105" s="0" t="s">
        <v>4500</v>
      </c>
      <c r="E1105" s="0" t="n">
        <v>2026</v>
      </c>
      <c r="H1105" s="0" t="n">
        <v>2</v>
      </c>
      <c r="I1105" s="0" t="n">
        <v>1227</v>
      </c>
      <c r="J1105" s="0" t="s">
        <v>272</v>
      </c>
      <c r="K1105" s="0" t="s">
        <v>4475</v>
      </c>
      <c r="L1105" s="0" t="s">
        <v>297</v>
      </c>
      <c r="M1105" s="0" t="s">
        <v>4501</v>
      </c>
      <c r="N1105" s="0" t="s">
        <v>4501</v>
      </c>
      <c r="O1105" s="0" t="s">
        <v>4502</v>
      </c>
      <c r="P1105" s="0" t="s">
        <v>4503</v>
      </c>
      <c r="R1105" s="0" t="s">
        <v>279</v>
      </c>
      <c r="S1105" s="0" t="s">
        <v>272</v>
      </c>
      <c r="T1105" s="0" t="s">
        <v>318</v>
      </c>
      <c r="U1105" s="0" t="s">
        <v>281</v>
      </c>
      <c r="V1105" s="0" t="s">
        <v>4499</v>
      </c>
    </row>
    <row r="1106" customFormat="false" ht="15" hidden="false" customHeight="false" outlineLevel="0" collapsed="false">
      <c r="A1106" s="0" t="n">
        <v>50</v>
      </c>
      <c r="B1106" s="0" t="s">
        <v>98</v>
      </c>
      <c r="C1106" s="0" t="s">
        <v>616</v>
      </c>
      <c r="D1106" s="0" t="s">
        <v>4504</v>
      </c>
      <c r="E1106" s="0" t="n">
        <v>2025</v>
      </c>
      <c r="H1106" s="0" t="n">
        <v>1</v>
      </c>
      <c r="I1106" s="0" t="n">
        <v>280</v>
      </c>
      <c r="J1106" s="0" t="s">
        <v>272</v>
      </c>
      <c r="K1106" s="0" t="s">
        <v>4475</v>
      </c>
      <c r="L1106" s="0" t="s">
        <v>297</v>
      </c>
      <c r="M1106" s="0" t="s">
        <v>4505</v>
      </c>
      <c r="N1106" s="0" t="s">
        <v>4505</v>
      </c>
      <c r="O1106" s="0" t="s">
        <v>4506</v>
      </c>
      <c r="P1106" s="0" t="s">
        <v>4507</v>
      </c>
      <c r="R1106" s="0" t="s">
        <v>279</v>
      </c>
      <c r="S1106" s="0" t="s">
        <v>272</v>
      </c>
      <c r="T1106" s="0" t="s">
        <v>280</v>
      </c>
      <c r="U1106" s="0" t="s">
        <v>281</v>
      </c>
    </row>
    <row r="1107" customFormat="false" ht="15" hidden="false" customHeight="false" outlineLevel="0" collapsed="false">
      <c r="A1107" s="0" t="n">
        <v>50</v>
      </c>
      <c r="B1107" s="0" t="s">
        <v>98</v>
      </c>
      <c r="C1107" s="0" t="s">
        <v>270</v>
      </c>
      <c r="D1107" s="0" t="s">
        <v>4508</v>
      </c>
      <c r="E1107" s="0" t="n">
        <v>2024</v>
      </c>
      <c r="H1107" s="0" t="n">
        <v>5</v>
      </c>
      <c r="I1107" s="0" t="n">
        <v>5126</v>
      </c>
      <c r="J1107" s="0" t="s">
        <v>272</v>
      </c>
      <c r="K1107" s="0" t="s">
        <v>4475</v>
      </c>
      <c r="L1107" s="0" t="s">
        <v>297</v>
      </c>
      <c r="M1107" s="0" t="s">
        <v>4509</v>
      </c>
      <c r="N1107" s="0" t="s">
        <v>4509</v>
      </c>
      <c r="O1107" s="0" t="s">
        <v>4510</v>
      </c>
      <c r="P1107" s="0" t="s">
        <v>4511</v>
      </c>
      <c r="R1107" s="0" t="s">
        <v>288</v>
      </c>
      <c r="S1107" s="0" t="s">
        <v>272</v>
      </c>
      <c r="T1107" s="0" t="s">
        <v>280</v>
      </c>
      <c r="U1107" s="0" t="s">
        <v>599</v>
      </c>
    </row>
    <row r="1108" customFormat="false" ht="15" hidden="false" customHeight="false" outlineLevel="0" collapsed="false">
      <c r="A1108" s="0" t="n">
        <v>50</v>
      </c>
      <c r="B1108" s="0" t="s">
        <v>98</v>
      </c>
      <c r="C1108" s="0" t="s">
        <v>328</v>
      </c>
      <c r="D1108" s="0" t="s">
        <v>4512</v>
      </c>
      <c r="E1108" s="0" t="n">
        <v>2026</v>
      </c>
      <c r="H1108" s="0" t="n">
        <v>9</v>
      </c>
      <c r="I1108" s="0" t="n">
        <v>3374</v>
      </c>
      <c r="J1108" s="0" t="s">
        <v>272</v>
      </c>
      <c r="K1108" s="0" t="s">
        <v>4475</v>
      </c>
      <c r="L1108" s="0" t="s">
        <v>297</v>
      </c>
      <c r="M1108" s="0" t="s">
        <v>4513</v>
      </c>
      <c r="N1108" s="0" t="s">
        <v>4513</v>
      </c>
      <c r="O1108" s="0" t="s">
        <v>4514</v>
      </c>
      <c r="P1108" s="0" t="s">
        <v>4515</v>
      </c>
      <c r="R1108" s="0" t="s">
        <v>279</v>
      </c>
      <c r="S1108" s="0" t="s">
        <v>272</v>
      </c>
      <c r="T1108" s="0" t="s">
        <v>280</v>
      </c>
      <c r="U1108" s="0" t="s">
        <v>281</v>
      </c>
    </row>
    <row r="1109" customFormat="false" ht="15" hidden="false" customHeight="false" outlineLevel="0" collapsed="false">
      <c r="A1109" s="0" t="n">
        <v>50</v>
      </c>
      <c r="B1109" s="0" t="s">
        <v>98</v>
      </c>
      <c r="C1109" s="0" t="s">
        <v>339</v>
      </c>
      <c r="D1109" s="0" t="s">
        <v>4516</v>
      </c>
      <c r="E1109" s="0" t="n">
        <v>2026</v>
      </c>
      <c r="H1109" s="0" t="n">
        <v>8</v>
      </c>
      <c r="I1109" s="0" t="n">
        <v>1752</v>
      </c>
      <c r="J1109" s="0" t="s">
        <v>272</v>
      </c>
      <c r="K1109" s="0" t="s">
        <v>290</v>
      </c>
      <c r="L1109" s="0" t="s">
        <v>274</v>
      </c>
      <c r="M1109" s="0" t="s">
        <v>4517</v>
      </c>
      <c r="N1109" s="0" t="s">
        <v>4517</v>
      </c>
      <c r="O1109" s="0" t="s">
        <v>4518</v>
      </c>
      <c r="P1109" s="0" t="s">
        <v>4519</v>
      </c>
      <c r="R1109" s="0" t="s">
        <v>279</v>
      </c>
      <c r="S1109" s="0" t="s">
        <v>272</v>
      </c>
      <c r="T1109" s="0" t="s">
        <v>280</v>
      </c>
      <c r="U1109" s="0" t="s">
        <v>281</v>
      </c>
    </row>
    <row r="1110" customFormat="false" ht="15" hidden="false" customHeight="false" outlineLevel="0" collapsed="false">
      <c r="A1110" s="0" t="n">
        <v>50</v>
      </c>
      <c r="B1110" s="0" t="s">
        <v>98</v>
      </c>
      <c r="C1110" s="0" t="s">
        <v>926</v>
      </c>
      <c r="D1110" s="0" t="s">
        <v>4520</v>
      </c>
      <c r="E1110" s="0" t="n">
        <v>2027</v>
      </c>
      <c r="H1110" s="0" t="n">
        <v>8</v>
      </c>
      <c r="I1110" s="0" t="n">
        <v>1959</v>
      </c>
      <c r="J1110" s="0" t="s">
        <v>272</v>
      </c>
      <c r="K1110" s="0" t="s">
        <v>4475</v>
      </c>
      <c r="L1110" s="0" t="s">
        <v>297</v>
      </c>
      <c r="M1110" s="0" t="s">
        <v>4521</v>
      </c>
      <c r="N1110" s="0" t="s">
        <v>4521</v>
      </c>
      <c r="O1110" s="0" t="s">
        <v>4522</v>
      </c>
      <c r="P1110" s="0" t="s">
        <v>4523</v>
      </c>
      <c r="R1110" s="0" t="s">
        <v>279</v>
      </c>
      <c r="S1110" s="0" t="s">
        <v>272</v>
      </c>
      <c r="T1110" s="0" t="s">
        <v>280</v>
      </c>
      <c r="U1110" s="0" t="s">
        <v>281</v>
      </c>
    </row>
    <row r="1111" customFormat="false" ht="15" hidden="false" customHeight="false" outlineLevel="0" collapsed="false">
      <c r="A1111" s="0" t="n">
        <v>50</v>
      </c>
      <c r="B1111" s="0" t="s">
        <v>98</v>
      </c>
      <c r="C1111" s="0" t="s">
        <v>926</v>
      </c>
      <c r="D1111" s="0" t="s">
        <v>4524</v>
      </c>
      <c r="E1111" s="0" t="n">
        <v>2026</v>
      </c>
      <c r="H1111" s="0" t="n">
        <v>8</v>
      </c>
      <c r="I1111" s="0" t="n">
        <v>1953</v>
      </c>
      <c r="J1111" s="0" t="s">
        <v>272</v>
      </c>
      <c r="K1111" s="0" t="s">
        <v>4475</v>
      </c>
      <c r="L1111" s="0" t="s">
        <v>297</v>
      </c>
      <c r="M1111" s="0" t="s">
        <v>4525</v>
      </c>
      <c r="N1111" s="0" t="s">
        <v>4525</v>
      </c>
      <c r="O1111" s="0" t="s">
        <v>4526</v>
      </c>
      <c r="P1111" s="0" t="s">
        <v>4527</v>
      </c>
      <c r="R1111" s="0" t="s">
        <v>279</v>
      </c>
      <c r="S1111" s="0" t="s">
        <v>294</v>
      </c>
      <c r="T1111" s="0" t="s">
        <v>280</v>
      </c>
      <c r="U1111" s="0" t="s">
        <v>281</v>
      </c>
    </row>
    <row r="1112" customFormat="false" ht="15" hidden="false" customHeight="false" outlineLevel="0" collapsed="false">
      <c r="A1112" s="0" t="n">
        <v>50</v>
      </c>
      <c r="B1112" s="0" t="s">
        <v>98</v>
      </c>
      <c r="C1112" s="0" t="s">
        <v>926</v>
      </c>
      <c r="D1112" s="0" t="s">
        <v>4528</v>
      </c>
      <c r="E1112" s="0" t="n">
        <v>2022</v>
      </c>
      <c r="H1112" s="0" t="n">
        <v>22</v>
      </c>
      <c r="I1112" s="0" t="n">
        <v>8064</v>
      </c>
      <c r="J1112" s="0" t="s">
        <v>272</v>
      </c>
      <c r="K1112" s="0" t="s">
        <v>290</v>
      </c>
      <c r="L1112" s="0" t="s">
        <v>274</v>
      </c>
      <c r="M1112" s="0" t="s">
        <v>4529</v>
      </c>
      <c r="N1112" s="0" t="s">
        <v>4529</v>
      </c>
      <c r="O1112" s="0" t="s">
        <v>4530</v>
      </c>
      <c r="P1112" s="0" t="s">
        <v>4531</v>
      </c>
      <c r="R1112" s="0" t="s">
        <v>288</v>
      </c>
      <c r="S1112" s="0" t="s">
        <v>294</v>
      </c>
      <c r="T1112" s="0" t="s">
        <v>280</v>
      </c>
      <c r="U1112" s="0" t="s">
        <v>281</v>
      </c>
    </row>
    <row r="1113" customFormat="false" ht="15" hidden="false" customHeight="false" outlineLevel="0" collapsed="false">
      <c r="A1113" s="0" t="n">
        <v>50</v>
      </c>
      <c r="B1113" s="0" t="s">
        <v>98</v>
      </c>
      <c r="C1113" s="0" t="s">
        <v>514</v>
      </c>
      <c r="D1113" s="0" t="s">
        <v>4532</v>
      </c>
      <c r="E1113" s="0" t="n">
        <v>2023</v>
      </c>
      <c r="H1113" s="0" t="n">
        <v>1</v>
      </c>
      <c r="I1113" s="0" t="n">
        <v>947</v>
      </c>
      <c r="J1113" s="0" t="s">
        <v>294</v>
      </c>
      <c r="K1113" s="0" t="s">
        <v>4475</v>
      </c>
      <c r="L1113" s="0" t="s">
        <v>297</v>
      </c>
      <c r="M1113" s="0" t="s">
        <v>4533</v>
      </c>
      <c r="N1113" s="0" t="s">
        <v>4533</v>
      </c>
      <c r="O1113" s="0" t="s">
        <v>4534</v>
      </c>
      <c r="P1113" s="0" t="s">
        <v>4535</v>
      </c>
      <c r="R1113" s="0" t="s">
        <v>288</v>
      </c>
      <c r="S1113" s="0" t="s">
        <v>272</v>
      </c>
      <c r="T1113" s="0" t="s">
        <v>280</v>
      </c>
      <c r="U1113" s="0" t="s">
        <v>281</v>
      </c>
    </row>
    <row r="1114" customFormat="false" ht="15" hidden="false" customHeight="false" outlineLevel="0" collapsed="false">
      <c r="A1114" s="0" t="n">
        <v>51</v>
      </c>
      <c r="B1114" s="0" t="s">
        <v>100</v>
      </c>
      <c r="C1114" s="0" t="s">
        <v>313</v>
      </c>
      <c r="D1114" s="0" t="s">
        <v>4536</v>
      </c>
      <c r="E1114" s="0" t="n">
        <v>2025</v>
      </c>
      <c r="H1114" s="0" t="n">
        <v>18</v>
      </c>
      <c r="I1114" s="0" t="n">
        <v>2173</v>
      </c>
      <c r="J1114" s="0" t="s">
        <v>272</v>
      </c>
      <c r="K1114" s="0" t="s">
        <v>4537</v>
      </c>
      <c r="L1114" s="0" t="s">
        <v>297</v>
      </c>
      <c r="M1114" s="0" t="s">
        <v>4538</v>
      </c>
      <c r="N1114" s="0" t="s">
        <v>4538</v>
      </c>
      <c r="O1114" s="0" t="s">
        <v>4539</v>
      </c>
      <c r="P1114" s="0" t="s">
        <v>4540</v>
      </c>
      <c r="R1114" s="0" t="s">
        <v>279</v>
      </c>
      <c r="S1114" s="0" t="s">
        <v>272</v>
      </c>
      <c r="T1114" s="0" t="s">
        <v>280</v>
      </c>
      <c r="U1114" s="0" t="s">
        <v>281</v>
      </c>
    </row>
    <row r="1115" customFormat="false" ht="15" hidden="false" customHeight="false" outlineLevel="0" collapsed="false">
      <c r="A1115" s="0" t="n">
        <v>51</v>
      </c>
      <c r="B1115" s="0" t="s">
        <v>100</v>
      </c>
      <c r="C1115" s="0" t="s">
        <v>313</v>
      </c>
      <c r="D1115" s="0" t="s">
        <v>4541</v>
      </c>
      <c r="E1115" s="0" t="n">
        <v>2024</v>
      </c>
      <c r="H1115" s="0" t="n">
        <v>12</v>
      </c>
      <c r="I1115" s="0" t="n">
        <v>797</v>
      </c>
      <c r="J1115" s="0" t="s">
        <v>272</v>
      </c>
      <c r="K1115" s="0" t="s">
        <v>4537</v>
      </c>
      <c r="L1115" s="0" t="s">
        <v>297</v>
      </c>
      <c r="M1115" s="0" t="s">
        <v>4542</v>
      </c>
      <c r="N1115" s="0" t="s">
        <v>4542</v>
      </c>
      <c r="O1115" s="0" t="s">
        <v>4543</v>
      </c>
      <c r="P1115" s="0" t="s">
        <v>4544</v>
      </c>
      <c r="R1115" s="0" t="s">
        <v>288</v>
      </c>
      <c r="S1115" s="0" t="s">
        <v>294</v>
      </c>
      <c r="T1115" s="0" t="s">
        <v>280</v>
      </c>
      <c r="U1115" s="0" t="s">
        <v>281</v>
      </c>
    </row>
    <row r="1116" customFormat="false" ht="15" hidden="false" customHeight="false" outlineLevel="0" collapsed="false">
      <c r="A1116" s="0" t="n">
        <v>51</v>
      </c>
      <c r="B1116" s="0" t="s">
        <v>100</v>
      </c>
      <c r="C1116" s="0" t="s">
        <v>313</v>
      </c>
      <c r="D1116" s="0" t="s">
        <v>4545</v>
      </c>
      <c r="E1116" s="0" t="n">
        <v>2019</v>
      </c>
      <c r="H1116" s="0" t="n">
        <v>1</v>
      </c>
      <c r="I1116" s="0" t="n">
        <v>6925</v>
      </c>
      <c r="J1116" s="0" t="s">
        <v>294</v>
      </c>
      <c r="K1116" s="0" t="s">
        <v>302</v>
      </c>
      <c r="L1116" s="0" t="s">
        <v>274</v>
      </c>
      <c r="M1116" s="0" t="s">
        <v>4546</v>
      </c>
      <c r="N1116" s="0" t="s">
        <v>4546</v>
      </c>
      <c r="O1116" s="0" t="s">
        <v>4547</v>
      </c>
      <c r="P1116" s="0" t="s">
        <v>4548</v>
      </c>
      <c r="R1116" s="0" t="s">
        <v>288</v>
      </c>
      <c r="S1116" s="0" t="s">
        <v>294</v>
      </c>
      <c r="T1116" s="0" t="s">
        <v>280</v>
      </c>
      <c r="U1116" s="0" t="s">
        <v>281</v>
      </c>
    </row>
    <row r="1117" customFormat="false" ht="15" hidden="false" customHeight="false" outlineLevel="0" collapsed="false">
      <c r="A1117" s="0" t="n">
        <v>51</v>
      </c>
      <c r="B1117" s="0" t="s">
        <v>100</v>
      </c>
      <c r="C1117" s="0" t="s">
        <v>616</v>
      </c>
      <c r="D1117" s="0" t="s">
        <v>4549</v>
      </c>
      <c r="E1117" s="0" t="n">
        <v>2022</v>
      </c>
      <c r="H1117" s="0" t="n">
        <v>19</v>
      </c>
      <c r="I1117" s="0" t="n">
        <v>4467</v>
      </c>
      <c r="J1117" s="0" t="s">
        <v>272</v>
      </c>
      <c r="K1117" s="0" t="s">
        <v>4537</v>
      </c>
      <c r="L1117" s="0" t="s">
        <v>297</v>
      </c>
      <c r="M1117" s="0" t="s">
        <v>4550</v>
      </c>
      <c r="N1117" s="0" t="s">
        <v>4550</v>
      </c>
      <c r="O1117" s="0" t="s">
        <v>4551</v>
      </c>
      <c r="P1117" s="0" t="s">
        <v>4552</v>
      </c>
      <c r="R1117" s="0" t="s">
        <v>288</v>
      </c>
      <c r="S1117" s="0" t="s">
        <v>272</v>
      </c>
      <c r="T1117" s="0" t="s">
        <v>280</v>
      </c>
      <c r="U1117" s="0" t="s">
        <v>281</v>
      </c>
    </row>
    <row r="1118" customFormat="false" ht="15" hidden="false" customHeight="false" outlineLevel="0" collapsed="false">
      <c r="A1118" s="0" t="n">
        <v>51</v>
      </c>
      <c r="B1118" s="0" t="s">
        <v>100</v>
      </c>
      <c r="C1118" s="0" t="s">
        <v>616</v>
      </c>
      <c r="D1118" s="0" t="s">
        <v>4553</v>
      </c>
      <c r="E1118" s="0" t="n">
        <v>2020</v>
      </c>
      <c r="H1118" s="0" t="n">
        <v>6</v>
      </c>
      <c r="I1118" s="0" t="n">
        <v>9654</v>
      </c>
      <c r="J1118" s="0" t="s">
        <v>272</v>
      </c>
      <c r="K1118" s="0" t="s">
        <v>4537</v>
      </c>
      <c r="L1118" s="0" t="s">
        <v>297</v>
      </c>
      <c r="M1118" s="0" t="s">
        <v>4554</v>
      </c>
      <c r="N1118" s="0" t="s">
        <v>4554</v>
      </c>
      <c r="O1118" s="0" t="s">
        <v>4555</v>
      </c>
      <c r="P1118" s="0" t="s">
        <v>4556</v>
      </c>
      <c r="R1118" s="0" t="s">
        <v>288</v>
      </c>
      <c r="S1118" s="0" t="s">
        <v>294</v>
      </c>
      <c r="T1118" s="0" t="s">
        <v>280</v>
      </c>
      <c r="U1118" s="0" t="s">
        <v>281</v>
      </c>
    </row>
    <row r="1119" customFormat="false" ht="15" hidden="false" customHeight="false" outlineLevel="0" collapsed="false">
      <c r="A1119" s="0" t="n">
        <v>51</v>
      </c>
      <c r="B1119" s="0" t="s">
        <v>100</v>
      </c>
      <c r="C1119" s="0" t="s">
        <v>616</v>
      </c>
      <c r="D1119" s="0" t="s">
        <v>4557</v>
      </c>
      <c r="E1119" s="0" t="n">
        <v>2020</v>
      </c>
      <c r="H1119" s="0" t="n">
        <v>3</v>
      </c>
      <c r="I1119" s="0" t="n">
        <v>192</v>
      </c>
      <c r="J1119" s="0" t="s">
        <v>272</v>
      </c>
      <c r="K1119" s="0" t="s">
        <v>4537</v>
      </c>
      <c r="L1119" s="0" t="s">
        <v>297</v>
      </c>
      <c r="M1119" s="0" t="s">
        <v>4558</v>
      </c>
      <c r="N1119" s="0" t="s">
        <v>4558</v>
      </c>
      <c r="O1119" s="0" t="s">
        <v>4559</v>
      </c>
      <c r="P1119" s="0" t="s">
        <v>4560</v>
      </c>
      <c r="R1119" s="0" t="s">
        <v>288</v>
      </c>
      <c r="S1119" s="0" t="s">
        <v>294</v>
      </c>
      <c r="T1119" s="0" t="s">
        <v>280</v>
      </c>
      <c r="U1119" s="0" t="s">
        <v>281</v>
      </c>
    </row>
    <row r="1120" customFormat="false" ht="15" hidden="false" customHeight="false" outlineLevel="0" collapsed="false">
      <c r="A1120" s="0" t="n">
        <v>51</v>
      </c>
      <c r="B1120" s="0" t="s">
        <v>100</v>
      </c>
      <c r="C1120" s="0" t="s">
        <v>616</v>
      </c>
      <c r="D1120" s="0" t="s">
        <v>4561</v>
      </c>
      <c r="E1120" s="0" t="n">
        <v>2019</v>
      </c>
      <c r="H1120" s="0" t="n">
        <v>6</v>
      </c>
      <c r="I1120" s="0" t="n">
        <v>5941</v>
      </c>
      <c r="J1120" s="0" t="s">
        <v>272</v>
      </c>
      <c r="K1120" s="0" t="s">
        <v>302</v>
      </c>
      <c r="L1120" s="0" t="s">
        <v>274</v>
      </c>
      <c r="M1120" s="0" t="s">
        <v>4562</v>
      </c>
      <c r="N1120" s="0" t="s">
        <v>4562</v>
      </c>
      <c r="O1120" s="0" t="s">
        <v>4563</v>
      </c>
      <c r="P1120" s="0" t="s">
        <v>4564</v>
      </c>
      <c r="R1120" s="0" t="s">
        <v>288</v>
      </c>
      <c r="S1120" s="0" t="s">
        <v>294</v>
      </c>
      <c r="T1120" s="0" t="s">
        <v>280</v>
      </c>
      <c r="U1120" s="0" t="s">
        <v>281</v>
      </c>
    </row>
    <row r="1121" customFormat="false" ht="15" hidden="false" customHeight="false" outlineLevel="0" collapsed="false">
      <c r="A1121" s="0" t="n">
        <v>51</v>
      </c>
      <c r="B1121" s="0" t="s">
        <v>100</v>
      </c>
      <c r="C1121" s="0" t="s">
        <v>616</v>
      </c>
      <c r="D1121" s="0" t="s">
        <v>4565</v>
      </c>
      <c r="E1121" s="0" t="n">
        <v>2019</v>
      </c>
      <c r="H1121" s="0" t="n">
        <v>13</v>
      </c>
      <c r="I1121" s="0" t="n">
        <v>3891</v>
      </c>
      <c r="J1121" s="0" t="s">
        <v>272</v>
      </c>
      <c r="K1121" s="0" t="s">
        <v>4537</v>
      </c>
      <c r="L1121" s="0" t="s">
        <v>297</v>
      </c>
      <c r="M1121" s="0" t="s">
        <v>4566</v>
      </c>
      <c r="N1121" s="0" t="s">
        <v>4566</v>
      </c>
      <c r="O1121" s="0" t="s">
        <v>4567</v>
      </c>
      <c r="P1121" s="0" t="s">
        <v>4568</v>
      </c>
      <c r="R1121" s="0" t="s">
        <v>288</v>
      </c>
      <c r="S1121" s="0" t="s">
        <v>294</v>
      </c>
      <c r="T1121" s="0" t="s">
        <v>318</v>
      </c>
      <c r="U1121" s="0" t="s">
        <v>281</v>
      </c>
      <c r="V1121" s="0" t="s">
        <v>4569</v>
      </c>
    </row>
    <row r="1122" customFormat="false" ht="15" hidden="false" customHeight="false" outlineLevel="0" collapsed="false">
      <c r="A1122" s="0" t="n">
        <v>51</v>
      </c>
      <c r="B1122" s="0" t="s">
        <v>100</v>
      </c>
      <c r="C1122" s="0" t="s">
        <v>328</v>
      </c>
      <c r="D1122" s="0" t="s">
        <v>4570</v>
      </c>
      <c r="E1122" s="0" t="n">
        <v>2026</v>
      </c>
      <c r="H1122" s="0" t="n">
        <v>4</v>
      </c>
      <c r="I1122" s="0" t="n">
        <v>282</v>
      </c>
      <c r="J1122" s="0" t="s">
        <v>272</v>
      </c>
      <c r="K1122" s="0" t="s">
        <v>4537</v>
      </c>
      <c r="L1122" s="0" t="s">
        <v>297</v>
      </c>
      <c r="M1122" s="0" t="s">
        <v>4571</v>
      </c>
      <c r="N1122" s="0" t="s">
        <v>4571</v>
      </c>
      <c r="O1122" s="0" t="s">
        <v>4572</v>
      </c>
      <c r="P1122" s="0" t="s">
        <v>4573</v>
      </c>
      <c r="R1122" s="0" t="s">
        <v>279</v>
      </c>
      <c r="S1122" s="0" t="s">
        <v>272</v>
      </c>
      <c r="T1122" s="0" t="s">
        <v>280</v>
      </c>
      <c r="U1122" s="0" t="s">
        <v>281</v>
      </c>
    </row>
    <row r="1123" customFormat="false" ht="15" hidden="false" customHeight="false" outlineLevel="0" collapsed="false">
      <c r="A1123" s="0" t="n">
        <v>51</v>
      </c>
      <c r="B1123" s="0" t="s">
        <v>100</v>
      </c>
      <c r="C1123" s="0" t="s">
        <v>544</v>
      </c>
      <c r="D1123" s="0" t="s">
        <v>4574</v>
      </c>
      <c r="E1123" s="0" t="n">
        <v>2022</v>
      </c>
      <c r="H1123" s="0" t="n">
        <v>6</v>
      </c>
      <c r="I1123" s="0" t="n">
        <v>6994</v>
      </c>
      <c r="J1123" s="0" t="s">
        <v>272</v>
      </c>
      <c r="K1123" s="0" t="s">
        <v>4537</v>
      </c>
      <c r="L1123" s="0" t="s">
        <v>297</v>
      </c>
      <c r="M1123" s="0" t="s">
        <v>4575</v>
      </c>
      <c r="N1123" s="0" t="s">
        <v>4575</v>
      </c>
      <c r="O1123" s="0" t="s">
        <v>4576</v>
      </c>
      <c r="P1123" s="0" t="s">
        <v>4577</v>
      </c>
      <c r="R1123" s="0" t="s">
        <v>288</v>
      </c>
      <c r="S1123" s="0" t="s">
        <v>272</v>
      </c>
      <c r="T1123" s="0" t="s">
        <v>318</v>
      </c>
      <c r="U1123" s="0" t="s">
        <v>281</v>
      </c>
      <c r="V1123" s="0" t="s">
        <v>4569</v>
      </c>
    </row>
    <row r="1124" customFormat="false" ht="15" hidden="false" customHeight="false" outlineLevel="0" collapsed="false">
      <c r="A1124" s="0" t="n">
        <v>51</v>
      </c>
      <c r="B1124" s="0" t="s">
        <v>100</v>
      </c>
      <c r="C1124" s="0" t="s">
        <v>491</v>
      </c>
      <c r="D1124" s="0" t="s">
        <v>4578</v>
      </c>
      <c r="E1124" s="0" t="n">
        <v>2020</v>
      </c>
      <c r="H1124" s="0" t="n">
        <v>3</v>
      </c>
      <c r="I1124" s="0" t="n">
        <v>1942</v>
      </c>
      <c r="J1124" s="0" t="s">
        <v>272</v>
      </c>
      <c r="K1124" s="0" t="s">
        <v>4537</v>
      </c>
      <c r="L1124" s="0" t="s">
        <v>297</v>
      </c>
      <c r="M1124" s="0" t="s">
        <v>4579</v>
      </c>
      <c r="N1124" s="0" t="s">
        <v>4579</v>
      </c>
      <c r="O1124" s="0" t="s">
        <v>4580</v>
      </c>
      <c r="P1124" s="0" t="s">
        <v>4581</v>
      </c>
      <c r="R1124" s="0" t="s">
        <v>288</v>
      </c>
      <c r="S1124" s="0" t="s">
        <v>272</v>
      </c>
      <c r="T1124" s="0" t="s">
        <v>280</v>
      </c>
      <c r="U1124" s="0" t="s">
        <v>281</v>
      </c>
    </row>
    <row r="1125" customFormat="false" ht="15" hidden="false" customHeight="false" outlineLevel="0" collapsed="false">
      <c r="A1125" s="0" t="n">
        <v>51</v>
      </c>
      <c r="B1125" s="0" t="s">
        <v>100</v>
      </c>
      <c r="C1125" s="0" t="s">
        <v>282</v>
      </c>
      <c r="D1125" s="0" t="s">
        <v>4582</v>
      </c>
      <c r="E1125" s="0" t="n">
        <v>2025</v>
      </c>
      <c r="H1125" s="0" t="n">
        <v>8</v>
      </c>
      <c r="I1125" s="0" t="n">
        <v>3578</v>
      </c>
      <c r="J1125" s="0" t="s">
        <v>272</v>
      </c>
      <c r="K1125" s="0" t="s">
        <v>4537</v>
      </c>
      <c r="L1125" s="0" t="s">
        <v>297</v>
      </c>
      <c r="M1125" s="0" t="s">
        <v>4583</v>
      </c>
      <c r="N1125" s="0" t="s">
        <v>4583</v>
      </c>
      <c r="O1125" s="0" t="s">
        <v>4584</v>
      </c>
      <c r="P1125" s="0" t="s">
        <v>4585</v>
      </c>
      <c r="R1125" s="0" t="s">
        <v>279</v>
      </c>
      <c r="S1125" s="0" t="s">
        <v>294</v>
      </c>
      <c r="T1125" s="0" t="s">
        <v>280</v>
      </c>
      <c r="U1125" s="0" t="s">
        <v>281</v>
      </c>
    </row>
    <row r="1126" customFormat="false" ht="15" hidden="false" customHeight="false" outlineLevel="0" collapsed="false">
      <c r="A1126" s="0" t="n">
        <v>51</v>
      </c>
      <c r="B1126" s="0" t="s">
        <v>100</v>
      </c>
      <c r="C1126" s="0" t="s">
        <v>282</v>
      </c>
      <c r="D1126" s="0" t="s">
        <v>4586</v>
      </c>
      <c r="E1126" s="0" t="n">
        <v>2025</v>
      </c>
      <c r="H1126" s="0" t="n">
        <v>21</v>
      </c>
      <c r="I1126" s="0" t="n">
        <v>2596</v>
      </c>
      <c r="J1126" s="0" t="s">
        <v>272</v>
      </c>
      <c r="K1126" s="0" t="s">
        <v>4537</v>
      </c>
      <c r="L1126" s="0" t="s">
        <v>297</v>
      </c>
      <c r="M1126" s="0" t="s">
        <v>4587</v>
      </c>
      <c r="N1126" s="0" t="s">
        <v>4587</v>
      </c>
      <c r="O1126" s="0" t="s">
        <v>4588</v>
      </c>
      <c r="P1126" s="0" t="s">
        <v>4589</v>
      </c>
      <c r="R1126" s="0" t="s">
        <v>279</v>
      </c>
      <c r="S1126" s="0" t="s">
        <v>272</v>
      </c>
      <c r="T1126" s="0" t="s">
        <v>280</v>
      </c>
      <c r="U1126" s="0" t="s">
        <v>281</v>
      </c>
    </row>
    <row r="1127" customFormat="false" ht="15" hidden="false" customHeight="false" outlineLevel="0" collapsed="false">
      <c r="A1127" s="0" t="n">
        <v>51</v>
      </c>
      <c r="B1127" s="0" t="s">
        <v>100</v>
      </c>
      <c r="C1127" s="0" t="s">
        <v>282</v>
      </c>
      <c r="D1127" s="0" t="s">
        <v>4590</v>
      </c>
      <c r="E1127" s="0" t="n">
        <v>2024</v>
      </c>
      <c r="H1127" s="0" t="n">
        <v>12</v>
      </c>
      <c r="I1127" s="0" t="n">
        <v>792</v>
      </c>
      <c r="J1127" s="0" t="s">
        <v>272</v>
      </c>
      <c r="K1127" s="0" t="s">
        <v>4537</v>
      </c>
      <c r="L1127" s="0" t="s">
        <v>297</v>
      </c>
      <c r="M1127" s="0" t="s">
        <v>4591</v>
      </c>
      <c r="N1127" s="0" t="s">
        <v>4591</v>
      </c>
      <c r="O1127" s="0" t="s">
        <v>4592</v>
      </c>
      <c r="P1127" s="0" t="s">
        <v>4593</v>
      </c>
      <c r="R1127" s="0" t="s">
        <v>288</v>
      </c>
      <c r="S1127" s="0" t="s">
        <v>294</v>
      </c>
      <c r="T1127" s="0" t="s">
        <v>280</v>
      </c>
      <c r="U1127" s="0" t="s">
        <v>281</v>
      </c>
    </row>
    <row r="1128" customFormat="false" ht="15" hidden="false" customHeight="false" outlineLevel="0" collapsed="false">
      <c r="A1128" s="0" t="n">
        <v>51</v>
      </c>
      <c r="B1128" s="0" t="s">
        <v>100</v>
      </c>
      <c r="C1128" s="0" t="s">
        <v>282</v>
      </c>
      <c r="D1128" s="0" t="s">
        <v>4594</v>
      </c>
      <c r="E1128" s="0" t="n">
        <v>2014</v>
      </c>
      <c r="H1128" s="0" t="n">
        <v>14</v>
      </c>
      <c r="I1128" s="0" t="n">
        <v>1130</v>
      </c>
      <c r="J1128" s="0" t="s">
        <v>272</v>
      </c>
      <c r="K1128" s="0" t="s">
        <v>4537</v>
      </c>
      <c r="L1128" s="0" t="s">
        <v>297</v>
      </c>
      <c r="M1128" s="0" t="s">
        <v>4595</v>
      </c>
      <c r="N1128" s="0" t="s">
        <v>4596</v>
      </c>
      <c r="O1128" s="0" t="s">
        <v>4597</v>
      </c>
      <c r="P1128" s="0" t="s">
        <v>4598</v>
      </c>
      <c r="R1128" s="0" t="s">
        <v>288</v>
      </c>
      <c r="S1128" s="0" t="s">
        <v>294</v>
      </c>
      <c r="T1128" s="0" t="s">
        <v>318</v>
      </c>
      <c r="U1128" s="0" t="s">
        <v>281</v>
      </c>
      <c r="V1128" s="0" t="s">
        <v>4569</v>
      </c>
    </row>
    <row r="1129" customFormat="false" ht="15" hidden="false" customHeight="false" outlineLevel="0" collapsed="false">
      <c r="A1129" s="0" t="n">
        <v>51</v>
      </c>
      <c r="B1129" s="0" t="s">
        <v>100</v>
      </c>
      <c r="C1129" s="0" t="s">
        <v>282</v>
      </c>
      <c r="D1129" s="0" t="s">
        <v>4599</v>
      </c>
      <c r="E1129" s="0" t="n">
        <v>2012</v>
      </c>
      <c r="H1129" s="0" t="n">
        <v>32</v>
      </c>
      <c r="I1129" s="0" t="n">
        <v>2857</v>
      </c>
      <c r="J1129" s="0" t="s">
        <v>272</v>
      </c>
      <c r="K1129" s="0" t="s">
        <v>4537</v>
      </c>
      <c r="L1129" s="0" t="s">
        <v>297</v>
      </c>
      <c r="M1129" s="0" t="s">
        <v>4600</v>
      </c>
      <c r="N1129" s="0" t="s">
        <v>4600</v>
      </c>
      <c r="O1129" s="0" t="s">
        <v>4601</v>
      </c>
      <c r="P1129" s="0" t="s">
        <v>4602</v>
      </c>
      <c r="R1129" s="0" t="s">
        <v>288</v>
      </c>
      <c r="S1129" s="0" t="s">
        <v>294</v>
      </c>
      <c r="T1129" s="0" t="s">
        <v>280</v>
      </c>
      <c r="U1129" s="0" t="s">
        <v>281</v>
      </c>
    </row>
    <row r="1130" customFormat="false" ht="15" hidden="false" customHeight="false" outlineLevel="0" collapsed="false">
      <c r="A1130" s="0" t="n">
        <v>51</v>
      </c>
      <c r="B1130" s="0" t="s">
        <v>100</v>
      </c>
      <c r="C1130" s="0" t="s">
        <v>383</v>
      </c>
      <c r="D1130" s="0" t="s">
        <v>4603</v>
      </c>
      <c r="E1130" s="0" t="n">
        <v>2026</v>
      </c>
      <c r="H1130" s="0" t="n">
        <v>6</v>
      </c>
      <c r="I1130" s="0" t="n">
        <v>7632</v>
      </c>
      <c r="J1130" s="0" t="s">
        <v>272</v>
      </c>
      <c r="K1130" s="0" t="s">
        <v>4537</v>
      </c>
      <c r="L1130" s="0" t="s">
        <v>297</v>
      </c>
      <c r="M1130" s="0" t="s">
        <v>4604</v>
      </c>
      <c r="N1130" s="0" t="s">
        <v>4604</v>
      </c>
      <c r="O1130" s="0" t="s">
        <v>4605</v>
      </c>
      <c r="P1130" s="0" t="s">
        <v>4606</v>
      </c>
      <c r="R1130" s="0" t="s">
        <v>279</v>
      </c>
      <c r="S1130" s="0" t="s">
        <v>272</v>
      </c>
      <c r="T1130" s="0" t="s">
        <v>280</v>
      </c>
      <c r="U1130" s="0" t="s">
        <v>281</v>
      </c>
    </row>
    <row r="1131" customFormat="false" ht="15" hidden="false" customHeight="false" outlineLevel="0" collapsed="false">
      <c r="A1131" s="0" t="n">
        <v>51</v>
      </c>
      <c r="B1131" s="0" t="s">
        <v>100</v>
      </c>
      <c r="C1131" s="0" t="s">
        <v>514</v>
      </c>
      <c r="D1131" s="0" t="s">
        <v>4607</v>
      </c>
      <c r="E1131" s="0" t="n">
        <v>2026</v>
      </c>
      <c r="H1131" s="0" t="n">
        <v>12</v>
      </c>
      <c r="I1131" s="0" t="n">
        <v>5679</v>
      </c>
      <c r="J1131" s="0" t="s">
        <v>294</v>
      </c>
      <c r="K1131" s="0" t="s">
        <v>4537</v>
      </c>
      <c r="L1131" s="0" t="s">
        <v>297</v>
      </c>
      <c r="M1131" s="0" t="s">
        <v>4608</v>
      </c>
      <c r="N1131" s="0" t="s">
        <v>4608</v>
      </c>
      <c r="O1131" s="0" t="s">
        <v>4609</v>
      </c>
      <c r="P1131" s="0" t="s">
        <v>4610</v>
      </c>
      <c r="R1131" s="0" t="s">
        <v>279</v>
      </c>
      <c r="S1131" s="0" t="s">
        <v>272</v>
      </c>
      <c r="T1131" s="0" t="s">
        <v>318</v>
      </c>
      <c r="U1131" s="0" t="s">
        <v>281</v>
      </c>
      <c r="V1131" s="0" t="s">
        <v>4569</v>
      </c>
    </row>
    <row r="1132" customFormat="false" ht="15" hidden="false" customHeight="false" outlineLevel="0" collapsed="false">
      <c r="A1132" s="0" t="n">
        <v>52</v>
      </c>
      <c r="B1132" s="0" t="s">
        <v>101</v>
      </c>
      <c r="C1132" s="0" t="s">
        <v>57</v>
      </c>
      <c r="D1132" s="0" t="s">
        <v>4611</v>
      </c>
      <c r="E1132" s="0" t="n">
        <v>2026</v>
      </c>
      <c r="H1132" s="0" t="n">
        <v>5</v>
      </c>
      <c r="I1132" s="0" t="n">
        <v>7367</v>
      </c>
      <c r="J1132" s="0" t="s">
        <v>272</v>
      </c>
      <c r="K1132" s="0" t="s">
        <v>4612</v>
      </c>
      <c r="L1132" s="0" t="s">
        <v>595</v>
      </c>
      <c r="M1132" s="0" t="s">
        <v>4613</v>
      </c>
      <c r="N1132" s="0" t="s">
        <v>4613</v>
      </c>
      <c r="O1132" s="0" t="s">
        <v>4614</v>
      </c>
      <c r="P1132" s="0" t="s">
        <v>4615</v>
      </c>
      <c r="R1132" s="0" t="s">
        <v>279</v>
      </c>
      <c r="S1132" s="0" t="s">
        <v>272</v>
      </c>
      <c r="T1132" s="0" t="s">
        <v>280</v>
      </c>
      <c r="U1132" s="0" t="s">
        <v>281</v>
      </c>
    </row>
    <row r="1133" customFormat="false" ht="15" hidden="false" customHeight="false" outlineLevel="0" collapsed="false">
      <c r="A1133" s="0" t="n">
        <v>52</v>
      </c>
      <c r="B1133" s="0" t="s">
        <v>101</v>
      </c>
      <c r="C1133" s="0" t="s">
        <v>57</v>
      </c>
      <c r="D1133" s="0" t="s">
        <v>4616</v>
      </c>
      <c r="E1133" s="0" t="n">
        <v>2024</v>
      </c>
      <c r="H1133" s="0" t="n">
        <v>4</v>
      </c>
      <c r="I1133" s="0" t="n">
        <v>5097</v>
      </c>
      <c r="J1133" s="0" t="s">
        <v>272</v>
      </c>
      <c r="K1133" s="0" t="s">
        <v>302</v>
      </c>
      <c r="L1133" s="0" t="s">
        <v>274</v>
      </c>
      <c r="M1133" s="0" t="s">
        <v>4617</v>
      </c>
      <c r="N1133" s="0" t="s">
        <v>4617</v>
      </c>
      <c r="O1133" s="0" t="s">
        <v>4618</v>
      </c>
      <c r="P1133" s="0" t="s">
        <v>4619</v>
      </c>
      <c r="R1133" s="0" t="s">
        <v>288</v>
      </c>
      <c r="S1133" s="0" t="s">
        <v>294</v>
      </c>
      <c r="T1133" s="0" t="s">
        <v>280</v>
      </c>
      <c r="U1133" s="0" t="s">
        <v>281</v>
      </c>
    </row>
    <row r="1134" customFormat="false" ht="15" hidden="false" customHeight="false" outlineLevel="0" collapsed="false">
      <c r="A1134" s="0" t="n">
        <v>52</v>
      </c>
      <c r="B1134" s="0" t="s">
        <v>101</v>
      </c>
      <c r="C1134" s="0" t="s">
        <v>92</v>
      </c>
      <c r="D1134" s="0" t="s">
        <v>4620</v>
      </c>
      <c r="E1134" s="0" t="n">
        <v>2026</v>
      </c>
      <c r="H1134" s="0" t="n">
        <v>14</v>
      </c>
      <c r="I1134" s="0" t="n">
        <v>44731</v>
      </c>
      <c r="J1134" s="0" t="s">
        <v>272</v>
      </c>
      <c r="K1134" s="0" t="s">
        <v>4612</v>
      </c>
      <c r="L1134" s="0" t="s">
        <v>595</v>
      </c>
      <c r="M1134" s="0" t="s">
        <v>4621</v>
      </c>
      <c r="N1134" s="0" t="s">
        <v>4621</v>
      </c>
      <c r="O1134" s="0" t="s">
        <v>4622</v>
      </c>
      <c r="P1134" s="0" t="s">
        <v>4623</v>
      </c>
      <c r="R1134" s="0" t="s">
        <v>279</v>
      </c>
      <c r="S1134" s="0" t="s">
        <v>272</v>
      </c>
      <c r="T1134" s="0" t="s">
        <v>280</v>
      </c>
      <c r="U1134" s="0" t="s">
        <v>281</v>
      </c>
    </row>
    <row r="1135" customFormat="false" ht="15" hidden="false" customHeight="false" outlineLevel="0" collapsed="false">
      <c r="A1135" s="0" t="n">
        <v>52</v>
      </c>
      <c r="B1135" s="0" t="s">
        <v>101</v>
      </c>
      <c r="C1135" s="0" t="s">
        <v>313</v>
      </c>
      <c r="D1135" s="0" t="s">
        <v>4624</v>
      </c>
      <c r="E1135" s="0" t="n">
        <v>2028</v>
      </c>
      <c r="H1135" s="0" t="n">
        <v>4</v>
      </c>
      <c r="I1135" s="0" t="n">
        <v>11120</v>
      </c>
      <c r="J1135" s="0" t="s">
        <v>272</v>
      </c>
      <c r="K1135" s="0" t="s">
        <v>4625</v>
      </c>
      <c r="L1135" s="0" t="s">
        <v>297</v>
      </c>
      <c r="M1135" s="0" t="s">
        <v>4626</v>
      </c>
      <c r="N1135" s="0" t="s">
        <v>4626</v>
      </c>
      <c r="O1135" s="0" t="s">
        <v>4627</v>
      </c>
      <c r="P1135" s="0" t="s">
        <v>4628</v>
      </c>
      <c r="R1135" s="0" t="s">
        <v>279</v>
      </c>
      <c r="S1135" s="0" t="s">
        <v>272</v>
      </c>
      <c r="T1135" s="0" t="s">
        <v>318</v>
      </c>
      <c r="U1135" s="0" t="s">
        <v>281</v>
      </c>
      <c r="V1135" s="0" t="s">
        <v>4629</v>
      </c>
    </row>
    <row r="1136" customFormat="false" ht="15" hidden="false" customHeight="false" outlineLevel="0" collapsed="false">
      <c r="A1136" s="0" t="n">
        <v>110</v>
      </c>
      <c r="B1136" s="0" t="s">
        <v>166</v>
      </c>
      <c r="C1136" s="0" t="s">
        <v>313</v>
      </c>
      <c r="D1136" s="0" t="s">
        <v>4624</v>
      </c>
      <c r="E1136" s="0" t="n">
        <v>2028</v>
      </c>
      <c r="H1136" s="0" t="n">
        <v>4</v>
      </c>
      <c r="I1136" s="0" t="n">
        <v>11120</v>
      </c>
      <c r="J1136" s="0" t="s">
        <v>272</v>
      </c>
      <c r="K1136" s="0" t="s">
        <v>4625</v>
      </c>
      <c r="L1136" s="0" t="s">
        <v>297</v>
      </c>
      <c r="M1136" s="0" t="s">
        <v>4626</v>
      </c>
      <c r="N1136" s="0" t="s">
        <v>4626</v>
      </c>
      <c r="O1136" s="0" t="s">
        <v>4627</v>
      </c>
      <c r="P1136" s="0" t="s">
        <v>4628</v>
      </c>
      <c r="R1136" s="0" t="s">
        <v>279</v>
      </c>
      <c r="S1136" s="0" t="s">
        <v>272</v>
      </c>
      <c r="T1136" s="0" t="s">
        <v>318</v>
      </c>
      <c r="U1136" s="0" t="s">
        <v>281</v>
      </c>
      <c r="V1136" s="0" t="s">
        <v>4629</v>
      </c>
    </row>
    <row r="1137" customFormat="false" ht="15" hidden="false" customHeight="false" outlineLevel="0" collapsed="false">
      <c r="A1137" s="0" t="n">
        <v>52</v>
      </c>
      <c r="B1137" s="0" t="s">
        <v>101</v>
      </c>
      <c r="C1137" s="0" t="s">
        <v>313</v>
      </c>
      <c r="D1137" s="0" t="s">
        <v>4630</v>
      </c>
      <c r="E1137" s="0" t="n">
        <v>2027</v>
      </c>
      <c r="H1137" s="0" t="n">
        <v>3</v>
      </c>
      <c r="I1137" s="0" t="n">
        <v>263</v>
      </c>
      <c r="J1137" s="0" t="s">
        <v>272</v>
      </c>
      <c r="K1137" s="0" t="s">
        <v>4625</v>
      </c>
      <c r="L1137" s="0" t="s">
        <v>297</v>
      </c>
      <c r="M1137" s="0" t="s">
        <v>4631</v>
      </c>
      <c r="N1137" s="0" t="s">
        <v>4631</v>
      </c>
      <c r="O1137" s="0" t="s">
        <v>4632</v>
      </c>
      <c r="P1137" s="0" t="s">
        <v>4633</v>
      </c>
      <c r="R1137" s="0" t="s">
        <v>279</v>
      </c>
      <c r="S1137" s="0" t="s">
        <v>294</v>
      </c>
      <c r="T1137" s="0" t="s">
        <v>318</v>
      </c>
      <c r="U1137" s="0" t="s">
        <v>281</v>
      </c>
      <c r="V1137" s="0" t="s">
        <v>4629</v>
      </c>
    </row>
    <row r="1138" customFormat="false" ht="15" hidden="false" customHeight="false" outlineLevel="0" collapsed="false">
      <c r="A1138" s="0" t="n">
        <v>110</v>
      </c>
      <c r="B1138" s="0" t="s">
        <v>166</v>
      </c>
      <c r="C1138" s="0" t="s">
        <v>313</v>
      </c>
      <c r="D1138" s="0" t="s">
        <v>4630</v>
      </c>
      <c r="E1138" s="0" t="n">
        <v>2027</v>
      </c>
      <c r="H1138" s="0" t="n">
        <v>3</v>
      </c>
      <c r="I1138" s="0" t="n">
        <v>263</v>
      </c>
      <c r="J1138" s="0" t="s">
        <v>272</v>
      </c>
      <c r="K1138" s="0" t="s">
        <v>4625</v>
      </c>
      <c r="L1138" s="0" t="s">
        <v>297</v>
      </c>
      <c r="M1138" s="0" t="s">
        <v>4631</v>
      </c>
      <c r="N1138" s="0" t="s">
        <v>4631</v>
      </c>
      <c r="O1138" s="0" t="s">
        <v>4632</v>
      </c>
      <c r="P1138" s="0" t="s">
        <v>4633</v>
      </c>
      <c r="R1138" s="0" t="s">
        <v>279</v>
      </c>
      <c r="S1138" s="0" t="s">
        <v>294</v>
      </c>
      <c r="T1138" s="0" t="s">
        <v>318</v>
      </c>
      <c r="U1138" s="0" t="s">
        <v>281</v>
      </c>
      <c r="V1138" s="0" t="s">
        <v>4629</v>
      </c>
    </row>
    <row r="1139" customFormat="false" ht="15" hidden="false" customHeight="false" outlineLevel="0" collapsed="false">
      <c r="A1139" s="0" t="n">
        <v>52</v>
      </c>
      <c r="B1139" s="0" t="s">
        <v>101</v>
      </c>
      <c r="C1139" s="0" t="s">
        <v>313</v>
      </c>
      <c r="D1139" s="0" t="s">
        <v>4634</v>
      </c>
      <c r="E1139" s="0" t="n">
        <v>2026</v>
      </c>
      <c r="H1139" s="0" t="n">
        <v>1</v>
      </c>
      <c r="I1139" s="0" t="n">
        <v>16049</v>
      </c>
      <c r="J1139" s="0" t="s">
        <v>294</v>
      </c>
      <c r="K1139" s="0" t="s">
        <v>4612</v>
      </c>
      <c r="L1139" s="0" t="s">
        <v>595</v>
      </c>
      <c r="M1139" s="0" t="s">
        <v>4635</v>
      </c>
      <c r="N1139" s="0" t="s">
        <v>4635</v>
      </c>
      <c r="O1139" s="0" t="s">
        <v>4636</v>
      </c>
      <c r="P1139" s="0" t="s">
        <v>4637</v>
      </c>
      <c r="R1139" s="0" t="s">
        <v>279</v>
      </c>
      <c r="S1139" s="0" t="s">
        <v>294</v>
      </c>
      <c r="T1139" s="0" t="s">
        <v>280</v>
      </c>
      <c r="U1139" s="0" t="s">
        <v>281</v>
      </c>
    </row>
    <row r="1140" customFormat="false" ht="15" hidden="false" customHeight="false" outlineLevel="0" collapsed="false">
      <c r="A1140" s="0" t="n">
        <v>52</v>
      </c>
      <c r="B1140" s="0" t="s">
        <v>101</v>
      </c>
      <c r="C1140" s="0" t="s">
        <v>313</v>
      </c>
      <c r="D1140" s="0" t="s">
        <v>4638</v>
      </c>
      <c r="E1140" s="0" t="n">
        <v>2024</v>
      </c>
      <c r="H1140" s="0" t="n">
        <v>1</v>
      </c>
      <c r="I1140" s="0" t="n">
        <v>3145</v>
      </c>
      <c r="J1140" s="0" t="s">
        <v>294</v>
      </c>
      <c r="K1140" s="0" t="s">
        <v>302</v>
      </c>
      <c r="L1140" s="0" t="s">
        <v>274</v>
      </c>
      <c r="M1140" s="0" t="s">
        <v>4639</v>
      </c>
      <c r="N1140" s="0" t="s">
        <v>4639</v>
      </c>
      <c r="O1140" s="0" t="s">
        <v>4640</v>
      </c>
      <c r="P1140" s="0" t="s">
        <v>4641</v>
      </c>
      <c r="R1140" s="0" t="s">
        <v>288</v>
      </c>
      <c r="S1140" s="0" t="s">
        <v>294</v>
      </c>
      <c r="T1140" s="0" t="s">
        <v>318</v>
      </c>
      <c r="U1140" s="0" t="s">
        <v>281</v>
      </c>
      <c r="V1140" s="0" t="s">
        <v>4642</v>
      </c>
    </row>
    <row r="1141" customFormat="false" ht="15" hidden="false" customHeight="false" outlineLevel="0" collapsed="false">
      <c r="A1141" s="0" t="n">
        <v>52</v>
      </c>
      <c r="B1141" s="0" t="s">
        <v>101</v>
      </c>
      <c r="C1141" s="0" t="s">
        <v>313</v>
      </c>
      <c r="D1141" s="0" t="s">
        <v>4643</v>
      </c>
      <c r="E1141" s="0" t="n">
        <v>2023</v>
      </c>
      <c r="H1141" s="0" t="n">
        <v>1</v>
      </c>
      <c r="I1141" s="0" t="n">
        <v>28952</v>
      </c>
      <c r="J1141" s="0" t="s">
        <v>294</v>
      </c>
      <c r="K1141" s="0" t="s">
        <v>4625</v>
      </c>
      <c r="L1141" s="0" t="s">
        <v>297</v>
      </c>
      <c r="M1141" s="0" t="s">
        <v>4644</v>
      </c>
      <c r="N1141" s="0" t="s">
        <v>4644</v>
      </c>
      <c r="O1141" s="0" t="s">
        <v>4645</v>
      </c>
      <c r="P1141" s="0" t="s">
        <v>4646</v>
      </c>
      <c r="R1141" s="0" t="s">
        <v>288</v>
      </c>
      <c r="S1141" s="0" t="s">
        <v>294</v>
      </c>
      <c r="T1141" s="0" t="s">
        <v>318</v>
      </c>
      <c r="U1141" s="0" t="s">
        <v>281</v>
      </c>
      <c r="V1141" s="0" t="s">
        <v>4629</v>
      </c>
    </row>
    <row r="1142" customFormat="false" ht="15" hidden="false" customHeight="false" outlineLevel="0" collapsed="false">
      <c r="A1142" s="0" t="n">
        <v>110</v>
      </c>
      <c r="B1142" s="0" t="s">
        <v>166</v>
      </c>
      <c r="C1142" s="0" t="s">
        <v>313</v>
      </c>
      <c r="D1142" s="0" t="s">
        <v>4643</v>
      </c>
      <c r="E1142" s="0" t="n">
        <v>2023</v>
      </c>
      <c r="H1142" s="0" t="n">
        <v>1</v>
      </c>
      <c r="I1142" s="0" t="n">
        <v>28952</v>
      </c>
      <c r="J1142" s="0" t="s">
        <v>294</v>
      </c>
      <c r="K1142" s="0" t="s">
        <v>4625</v>
      </c>
      <c r="L1142" s="0" t="s">
        <v>297</v>
      </c>
      <c r="M1142" s="0" t="s">
        <v>4644</v>
      </c>
      <c r="N1142" s="0" t="s">
        <v>4644</v>
      </c>
      <c r="O1142" s="0" t="s">
        <v>4645</v>
      </c>
      <c r="P1142" s="0" t="s">
        <v>4646</v>
      </c>
      <c r="R1142" s="0" t="s">
        <v>288</v>
      </c>
      <c r="S1142" s="0" t="s">
        <v>294</v>
      </c>
      <c r="T1142" s="0" t="s">
        <v>318</v>
      </c>
      <c r="U1142" s="0" t="s">
        <v>281</v>
      </c>
      <c r="V1142" s="0" t="s">
        <v>4629</v>
      </c>
    </row>
    <row r="1143" customFormat="false" ht="15" hidden="false" customHeight="false" outlineLevel="0" collapsed="false">
      <c r="A1143" s="0" t="n">
        <v>52</v>
      </c>
      <c r="B1143" s="0" t="s">
        <v>101</v>
      </c>
      <c r="C1143" s="0" t="s">
        <v>616</v>
      </c>
      <c r="D1143" s="0" t="s">
        <v>4647</v>
      </c>
      <c r="E1143" s="0" t="n">
        <v>2026</v>
      </c>
      <c r="H1143" s="0" t="n">
        <v>3</v>
      </c>
      <c r="I1143" s="0" t="n">
        <v>120</v>
      </c>
      <c r="J1143" s="0" t="s">
        <v>272</v>
      </c>
      <c r="K1143" s="0" t="s">
        <v>4612</v>
      </c>
      <c r="L1143" s="0" t="s">
        <v>595</v>
      </c>
      <c r="M1143" s="0" t="s">
        <v>4648</v>
      </c>
      <c r="N1143" s="0" t="s">
        <v>4648</v>
      </c>
      <c r="O1143" s="0" t="s">
        <v>4649</v>
      </c>
      <c r="P1143" s="0" t="s">
        <v>4650</v>
      </c>
      <c r="R1143" s="0" t="s">
        <v>279</v>
      </c>
      <c r="S1143" s="0" t="s">
        <v>272</v>
      </c>
      <c r="T1143" s="0" t="s">
        <v>280</v>
      </c>
      <c r="U1143" s="0" t="s">
        <v>281</v>
      </c>
    </row>
    <row r="1144" customFormat="false" ht="15" hidden="false" customHeight="false" outlineLevel="0" collapsed="false">
      <c r="A1144" s="0" t="n">
        <v>52</v>
      </c>
      <c r="B1144" s="0" t="s">
        <v>101</v>
      </c>
      <c r="C1144" s="0" t="s">
        <v>616</v>
      </c>
      <c r="D1144" s="0" t="s">
        <v>4651</v>
      </c>
      <c r="E1144" s="0" t="n">
        <v>2026</v>
      </c>
      <c r="H1144" s="0" t="n">
        <v>1</v>
      </c>
      <c r="I1144" s="0" t="n">
        <v>565</v>
      </c>
      <c r="J1144" s="0" t="s">
        <v>272</v>
      </c>
      <c r="K1144" s="0" t="s">
        <v>4612</v>
      </c>
      <c r="L1144" s="0" t="s">
        <v>595</v>
      </c>
      <c r="M1144" s="0" t="s">
        <v>4652</v>
      </c>
      <c r="N1144" s="0" t="s">
        <v>4652</v>
      </c>
      <c r="O1144" s="0" t="s">
        <v>4653</v>
      </c>
      <c r="P1144" s="0" t="s">
        <v>4654</v>
      </c>
      <c r="R1144" s="0" t="s">
        <v>279</v>
      </c>
      <c r="S1144" s="0" t="s">
        <v>294</v>
      </c>
      <c r="T1144" s="0" t="s">
        <v>280</v>
      </c>
      <c r="U1144" s="0" t="s">
        <v>281</v>
      </c>
    </row>
    <row r="1145" customFormat="false" ht="15" hidden="false" customHeight="false" outlineLevel="0" collapsed="false">
      <c r="A1145" s="0" t="n">
        <v>52</v>
      </c>
      <c r="B1145" s="0" t="s">
        <v>101</v>
      </c>
      <c r="C1145" s="0" t="s">
        <v>616</v>
      </c>
      <c r="D1145" s="0" t="s">
        <v>4655</v>
      </c>
      <c r="E1145" s="0" t="n">
        <v>2023</v>
      </c>
      <c r="H1145" s="0" t="n">
        <v>13</v>
      </c>
      <c r="I1145" s="0" t="n">
        <v>3103</v>
      </c>
      <c r="J1145" s="0" t="s">
        <v>272</v>
      </c>
      <c r="K1145" s="0" t="s">
        <v>4625</v>
      </c>
      <c r="L1145" s="0" t="s">
        <v>297</v>
      </c>
      <c r="M1145" s="0" t="s">
        <v>4656</v>
      </c>
      <c r="N1145" s="0" t="s">
        <v>4656</v>
      </c>
      <c r="O1145" s="0" t="s">
        <v>4657</v>
      </c>
      <c r="P1145" s="0" t="s">
        <v>4658</v>
      </c>
      <c r="R1145" s="0" t="s">
        <v>288</v>
      </c>
      <c r="S1145" s="0" t="s">
        <v>294</v>
      </c>
      <c r="T1145" s="0" t="s">
        <v>318</v>
      </c>
      <c r="U1145" s="0" t="s">
        <v>281</v>
      </c>
      <c r="V1145" s="0" t="s">
        <v>4629</v>
      </c>
    </row>
    <row r="1146" customFormat="false" ht="15" hidden="false" customHeight="false" outlineLevel="0" collapsed="false">
      <c r="A1146" s="0" t="n">
        <v>110</v>
      </c>
      <c r="B1146" s="0" t="s">
        <v>166</v>
      </c>
      <c r="C1146" s="0" t="s">
        <v>616</v>
      </c>
      <c r="D1146" s="0" t="s">
        <v>4655</v>
      </c>
      <c r="E1146" s="0" t="n">
        <v>2023</v>
      </c>
      <c r="H1146" s="0" t="n">
        <v>13</v>
      </c>
      <c r="I1146" s="0" t="n">
        <v>3103</v>
      </c>
      <c r="J1146" s="0" t="s">
        <v>272</v>
      </c>
      <c r="K1146" s="0" t="s">
        <v>4625</v>
      </c>
      <c r="L1146" s="0" t="s">
        <v>297</v>
      </c>
      <c r="M1146" s="0" t="s">
        <v>4656</v>
      </c>
      <c r="N1146" s="0" t="s">
        <v>4656</v>
      </c>
      <c r="O1146" s="0" t="s">
        <v>4657</v>
      </c>
      <c r="P1146" s="0" t="s">
        <v>4658</v>
      </c>
      <c r="R1146" s="0" t="s">
        <v>288</v>
      </c>
      <c r="S1146" s="0" t="s">
        <v>294</v>
      </c>
      <c r="T1146" s="0" t="s">
        <v>318</v>
      </c>
      <c r="U1146" s="0" t="s">
        <v>281</v>
      </c>
      <c r="V1146" s="0" t="s">
        <v>4629</v>
      </c>
    </row>
    <row r="1147" customFormat="false" ht="15" hidden="false" customHeight="false" outlineLevel="0" collapsed="false">
      <c r="A1147" s="0" t="n">
        <v>52</v>
      </c>
      <c r="B1147" s="0" t="s">
        <v>101</v>
      </c>
      <c r="C1147" s="0" t="s">
        <v>270</v>
      </c>
      <c r="D1147" s="0" t="s">
        <v>4659</v>
      </c>
      <c r="E1147" s="0" t="n">
        <v>2026</v>
      </c>
      <c r="H1147" s="0" t="n">
        <v>5</v>
      </c>
      <c r="I1147" s="0" t="n">
        <v>3471</v>
      </c>
      <c r="J1147" s="0" t="s">
        <v>272</v>
      </c>
      <c r="K1147" s="0" t="s">
        <v>4612</v>
      </c>
      <c r="L1147" s="0" t="s">
        <v>595</v>
      </c>
      <c r="M1147" s="0" t="s">
        <v>4660</v>
      </c>
      <c r="N1147" s="0" t="s">
        <v>4660</v>
      </c>
      <c r="O1147" s="0" t="s">
        <v>4661</v>
      </c>
      <c r="P1147" s="0" t="s">
        <v>4662</v>
      </c>
      <c r="R1147" s="0" t="s">
        <v>279</v>
      </c>
      <c r="S1147" s="0" t="s">
        <v>272</v>
      </c>
      <c r="T1147" s="0" t="s">
        <v>280</v>
      </c>
      <c r="U1147" s="0" t="s">
        <v>281</v>
      </c>
    </row>
    <row r="1148" customFormat="false" ht="15" hidden="false" customHeight="false" outlineLevel="0" collapsed="false">
      <c r="A1148" s="0" t="n">
        <v>52</v>
      </c>
      <c r="B1148" s="0" t="s">
        <v>101</v>
      </c>
      <c r="C1148" s="0" t="s">
        <v>270</v>
      </c>
      <c r="D1148" s="0" t="s">
        <v>4663</v>
      </c>
      <c r="E1148" s="0" t="n">
        <v>2026</v>
      </c>
      <c r="H1148" s="0" t="n">
        <v>2</v>
      </c>
      <c r="I1148" s="0" t="n">
        <v>155</v>
      </c>
      <c r="J1148" s="0" t="s">
        <v>272</v>
      </c>
      <c r="K1148" s="0" t="s">
        <v>4612</v>
      </c>
      <c r="L1148" s="0" t="s">
        <v>595</v>
      </c>
      <c r="M1148" s="0" t="s">
        <v>4664</v>
      </c>
      <c r="N1148" s="0" t="s">
        <v>4664</v>
      </c>
      <c r="O1148" s="0" t="s">
        <v>4665</v>
      </c>
      <c r="P1148" s="0" t="s">
        <v>4666</v>
      </c>
      <c r="R1148" s="0" t="s">
        <v>279</v>
      </c>
      <c r="S1148" s="0" t="s">
        <v>294</v>
      </c>
      <c r="T1148" s="0" t="s">
        <v>280</v>
      </c>
      <c r="U1148" s="0" t="s">
        <v>281</v>
      </c>
    </row>
    <row r="1149" customFormat="false" ht="15" hidden="false" customHeight="false" outlineLevel="0" collapsed="false">
      <c r="A1149" s="0" t="n">
        <v>52</v>
      </c>
      <c r="B1149" s="0" t="s">
        <v>101</v>
      </c>
      <c r="C1149" s="0" t="s">
        <v>270</v>
      </c>
      <c r="D1149" s="0" t="s">
        <v>4667</v>
      </c>
      <c r="E1149" s="0" t="n">
        <v>2026</v>
      </c>
      <c r="H1149" s="0" t="n">
        <v>4</v>
      </c>
      <c r="I1149" s="0" t="n">
        <v>322</v>
      </c>
      <c r="J1149" s="0" t="s">
        <v>272</v>
      </c>
      <c r="K1149" s="0" t="s">
        <v>4612</v>
      </c>
      <c r="L1149" s="0" t="s">
        <v>595</v>
      </c>
      <c r="M1149" s="0" t="s">
        <v>4668</v>
      </c>
      <c r="N1149" s="0" t="s">
        <v>4668</v>
      </c>
      <c r="O1149" s="0" t="s">
        <v>4669</v>
      </c>
      <c r="P1149" s="0" t="s">
        <v>4670</v>
      </c>
      <c r="R1149" s="0" t="s">
        <v>279</v>
      </c>
      <c r="S1149" s="0" t="s">
        <v>294</v>
      </c>
      <c r="T1149" s="0" t="s">
        <v>280</v>
      </c>
      <c r="U1149" s="0" t="s">
        <v>281</v>
      </c>
    </row>
    <row r="1150" customFormat="false" ht="15" hidden="false" customHeight="false" outlineLevel="0" collapsed="false">
      <c r="A1150" s="0" t="n">
        <v>52</v>
      </c>
      <c r="B1150" s="0" t="s">
        <v>101</v>
      </c>
      <c r="C1150" s="0" t="s">
        <v>270</v>
      </c>
      <c r="D1150" s="0" t="s">
        <v>4671</v>
      </c>
      <c r="E1150" s="0" t="n">
        <v>2025</v>
      </c>
      <c r="H1150" s="0" t="n">
        <v>4</v>
      </c>
      <c r="I1150" s="0" t="n">
        <v>869</v>
      </c>
      <c r="J1150" s="0" t="s">
        <v>272</v>
      </c>
      <c r="K1150" s="0" t="s">
        <v>4612</v>
      </c>
      <c r="L1150" s="0" t="s">
        <v>595</v>
      </c>
      <c r="M1150" s="0" t="s">
        <v>4672</v>
      </c>
      <c r="N1150" s="0" t="s">
        <v>4672</v>
      </c>
      <c r="O1150" s="0" t="s">
        <v>4673</v>
      </c>
      <c r="P1150" s="0" t="s">
        <v>4674</v>
      </c>
      <c r="R1150" s="0" t="s">
        <v>279</v>
      </c>
      <c r="S1150" s="0" t="s">
        <v>294</v>
      </c>
      <c r="T1150" s="0" t="s">
        <v>280</v>
      </c>
      <c r="U1150" s="0" t="s">
        <v>281</v>
      </c>
    </row>
    <row r="1151" customFormat="false" ht="15" hidden="false" customHeight="false" outlineLevel="0" collapsed="false">
      <c r="A1151" s="0" t="n">
        <v>52</v>
      </c>
      <c r="B1151" s="0" t="s">
        <v>101</v>
      </c>
      <c r="C1151" s="0" t="s">
        <v>270</v>
      </c>
      <c r="D1151" s="0" t="s">
        <v>4675</v>
      </c>
      <c r="E1151" s="0" t="n">
        <v>2023</v>
      </c>
      <c r="H1151" s="0" t="n">
        <v>10</v>
      </c>
      <c r="I1151" s="0" t="n">
        <v>303</v>
      </c>
      <c r="J1151" s="0" t="s">
        <v>272</v>
      </c>
      <c r="K1151" s="0" t="s">
        <v>4612</v>
      </c>
      <c r="L1151" s="0" t="s">
        <v>595</v>
      </c>
      <c r="M1151" s="0" t="s">
        <v>4676</v>
      </c>
      <c r="N1151" s="0" t="s">
        <v>4676</v>
      </c>
      <c r="O1151" s="0" t="s">
        <v>4677</v>
      </c>
      <c r="P1151" s="0" t="s">
        <v>4678</v>
      </c>
      <c r="R1151" s="0" t="s">
        <v>288</v>
      </c>
      <c r="S1151" s="0" t="s">
        <v>294</v>
      </c>
      <c r="T1151" s="0" t="s">
        <v>280</v>
      </c>
      <c r="U1151" s="0" t="s">
        <v>281</v>
      </c>
    </row>
    <row r="1152" customFormat="false" ht="15" hidden="false" customHeight="false" outlineLevel="0" collapsed="false">
      <c r="A1152" s="0" t="n">
        <v>52</v>
      </c>
      <c r="B1152" s="0" t="s">
        <v>101</v>
      </c>
      <c r="C1152" s="0" t="s">
        <v>328</v>
      </c>
      <c r="D1152" s="0" t="s">
        <v>4679</v>
      </c>
      <c r="E1152" s="0" t="n">
        <v>2026</v>
      </c>
      <c r="H1152" s="0" t="n">
        <v>14</v>
      </c>
      <c r="I1152" s="0" t="n">
        <v>3944</v>
      </c>
      <c r="J1152" s="0" t="s">
        <v>272</v>
      </c>
      <c r="K1152" s="0" t="s">
        <v>4612</v>
      </c>
      <c r="L1152" s="0" t="s">
        <v>595</v>
      </c>
      <c r="M1152" s="0" t="s">
        <v>4680</v>
      </c>
      <c r="N1152" s="0" t="s">
        <v>4680</v>
      </c>
      <c r="O1152" s="0" t="s">
        <v>4681</v>
      </c>
      <c r="P1152" s="0" t="s">
        <v>4682</v>
      </c>
      <c r="R1152" s="0" t="s">
        <v>279</v>
      </c>
      <c r="S1152" s="0" t="s">
        <v>272</v>
      </c>
      <c r="T1152" s="0" t="s">
        <v>280</v>
      </c>
      <c r="U1152" s="0" t="s">
        <v>281</v>
      </c>
    </row>
    <row r="1153" customFormat="false" ht="15" hidden="false" customHeight="false" outlineLevel="0" collapsed="false">
      <c r="A1153" s="0" t="n">
        <v>52</v>
      </c>
      <c r="B1153" s="0" t="s">
        <v>101</v>
      </c>
      <c r="C1153" s="0" t="s">
        <v>328</v>
      </c>
      <c r="D1153" s="0" t="s">
        <v>4683</v>
      </c>
      <c r="E1153" s="0" t="n">
        <v>2025</v>
      </c>
      <c r="H1153" s="0" t="n">
        <v>8</v>
      </c>
      <c r="I1153" s="0" t="n">
        <v>3130</v>
      </c>
      <c r="J1153" s="0" t="s">
        <v>272</v>
      </c>
      <c r="K1153" s="0" t="s">
        <v>4612</v>
      </c>
      <c r="L1153" s="0" t="s">
        <v>595</v>
      </c>
      <c r="M1153" s="0" t="s">
        <v>4684</v>
      </c>
      <c r="N1153" s="0" t="s">
        <v>4684</v>
      </c>
      <c r="O1153" s="0" t="s">
        <v>4685</v>
      </c>
      <c r="P1153" s="0" t="s">
        <v>4686</v>
      </c>
      <c r="R1153" s="0" t="s">
        <v>279</v>
      </c>
      <c r="S1153" s="0" t="s">
        <v>294</v>
      </c>
      <c r="T1153" s="0" t="s">
        <v>280</v>
      </c>
      <c r="U1153" s="0" t="s">
        <v>281</v>
      </c>
    </row>
    <row r="1154" customFormat="false" ht="15" hidden="false" customHeight="false" outlineLevel="0" collapsed="false">
      <c r="A1154" s="0" t="n">
        <v>52</v>
      </c>
      <c r="B1154" s="0" t="s">
        <v>101</v>
      </c>
      <c r="C1154" s="0" t="s">
        <v>339</v>
      </c>
      <c r="D1154" s="0" t="s">
        <v>4687</v>
      </c>
      <c r="E1154" s="0" t="n">
        <v>2025</v>
      </c>
      <c r="H1154" s="0" t="n">
        <v>8</v>
      </c>
      <c r="I1154" s="0" t="n">
        <v>11785</v>
      </c>
      <c r="J1154" s="0" t="s">
        <v>272</v>
      </c>
      <c r="K1154" s="0" t="s">
        <v>4612</v>
      </c>
      <c r="L1154" s="0" t="s">
        <v>595</v>
      </c>
      <c r="M1154" s="0" t="s">
        <v>4688</v>
      </c>
      <c r="N1154" s="0" t="s">
        <v>4688</v>
      </c>
      <c r="O1154" s="0" t="s">
        <v>4689</v>
      </c>
      <c r="P1154" s="0" t="s">
        <v>4690</v>
      </c>
      <c r="R1154" s="0" t="s">
        <v>279</v>
      </c>
      <c r="S1154" s="0" t="s">
        <v>272</v>
      </c>
      <c r="T1154" s="0" t="s">
        <v>280</v>
      </c>
      <c r="U1154" s="0" t="s">
        <v>281</v>
      </c>
    </row>
    <row r="1155" customFormat="false" ht="15" hidden="false" customHeight="false" outlineLevel="0" collapsed="false">
      <c r="A1155" s="0" t="n">
        <v>52</v>
      </c>
      <c r="B1155" s="0" t="s">
        <v>101</v>
      </c>
      <c r="C1155" s="0" t="s">
        <v>491</v>
      </c>
      <c r="D1155" s="0" t="s">
        <v>4691</v>
      </c>
      <c r="E1155" s="0" t="n">
        <v>2028</v>
      </c>
      <c r="H1155" s="0" t="n">
        <v>4</v>
      </c>
      <c r="I1155" s="0" t="n">
        <v>1752</v>
      </c>
      <c r="J1155" s="0" t="s">
        <v>272</v>
      </c>
      <c r="K1155" s="0" t="s">
        <v>290</v>
      </c>
      <c r="L1155" s="0" t="s">
        <v>274</v>
      </c>
      <c r="M1155" s="0" t="s">
        <v>4692</v>
      </c>
      <c r="N1155" s="0" t="s">
        <v>4692</v>
      </c>
      <c r="O1155" s="0" t="s">
        <v>4693</v>
      </c>
      <c r="P1155" s="0" t="s">
        <v>4694</v>
      </c>
      <c r="R1155" s="0" t="s">
        <v>279</v>
      </c>
      <c r="S1155" s="0" t="s">
        <v>272</v>
      </c>
      <c r="T1155" s="0" t="s">
        <v>280</v>
      </c>
      <c r="U1155" s="0" t="s">
        <v>281</v>
      </c>
    </row>
    <row r="1156" customFormat="false" ht="15" hidden="false" customHeight="false" outlineLevel="0" collapsed="false">
      <c r="A1156" s="0" t="n">
        <v>52</v>
      </c>
      <c r="B1156" s="0" t="s">
        <v>101</v>
      </c>
      <c r="C1156" s="0" t="s">
        <v>383</v>
      </c>
      <c r="D1156" s="0" t="s">
        <v>4695</v>
      </c>
      <c r="E1156" s="0" t="n">
        <v>2026</v>
      </c>
      <c r="H1156" s="0" t="n">
        <v>29</v>
      </c>
      <c r="I1156" s="0" t="n">
        <v>32368</v>
      </c>
      <c r="J1156" s="0" t="s">
        <v>272</v>
      </c>
      <c r="K1156" s="0" t="s">
        <v>4612</v>
      </c>
      <c r="L1156" s="0" t="s">
        <v>595</v>
      </c>
      <c r="M1156" s="0" t="s">
        <v>4696</v>
      </c>
      <c r="N1156" s="0" t="s">
        <v>4696</v>
      </c>
      <c r="O1156" s="0" t="s">
        <v>4697</v>
      </c>
      <c r="P1156" s="0" t="s">
        <v>4698</v>
      </c>
      <c r="R1156" s="0" t="s">
        <v>279</v>
      </c>
      <c r="S1156" s="0" t="s">
        <v>272</v>
      </c>
      <c r="T1156" s="0" t="s">
        <v>280</v>
      </c>
      <c r="U1156" s="0" t="s">
        <v>281</v>
      </c>
    </row>
    <row r="1157" customFormat="false" ht="15" hidden="false" customHeight="false" outlineLevel="0" collapsed="false">
      <c r="A1157" s="0" t="n">
        <v>53</v>
      </c>
      <c r="B1157" s="0" t="s">
        <v>102</v>
      </c>
      <c r="C1157" s="0" t="s">
        <v>270</v>
      </c>
      <c r="D1157" s="0" t="s">
        <v>4699</v>
      </c>
      <c r="E1157" s="0" t="n">
        <v>2025</v>
      </c>
      <c r="H1157" s="0" t="n">
        <v>2</v>
      </c>
      <c r="I1157" s="0" t="n">
        <v>3799</v>
      </c>
      <c r="J1157" s="0" t="s">
        <v>294</v>
      </c>
      <c r="K1157" s="0" t="s">
        <v>4700</v>
      </c>
      <c r="L1157" s="0" t="s">
        <v>297</v>
      </c>
      <c r="M1157" s="0" t="s">
        <v>4701</v>
      </c>
      <c r="N1157" s="0" t="s">
        <v>4701</v>
      </c>
      <c r="O1157" s="0" t="s">
        <v>4702</v>
      </c>
      <c r="P1157" s="0" t="s">
        <v>4703</v>
      </c>
      <c r="R1157" s="0" t="s">
        <v>279</v>
      </c>
      <c r="S1157" s="0" t="s">
        <v>294</v>
      </c>
      <c r="T1157" s="0" t="s">
        <v>318</v>
      </c>
      <c r="U1157" s="0" t="s">
        <v>599</v>
      </c>
      <c r="V1157" s="0" t="s">
        <v>4704</v>
      </c>
    </row>
    <row r="1158" customFormat="false" ht="15" hidden="false" customHeight="false" outlineLevel="0" collapsed="false">
      <c r="A1158" s="0" t="n">
        <v>159</v>
      </c>
      <c r="B1158" s="0" t="s">
        <v>220</v>
      </c>
      <c r="C1158" s="0" t="s">
        <v>270</v>
      </c>
      <c r="D1158" s="0" t="s">
        <v>4699</v>
      </c>
      <c r="E1158" s="0" t="n">
        <v>2025</v>
      </c>
      <c r="H1158" s="0" t="n">
        <v>2</v>
      </c>
      <c r="I1158" s="0" t="n">
        <v>3799</v>
      </c>
      <c r="J1158" s="0" t="s">
        <v>294</v>
      </c>
      <c r="K1158" s="0" t="s">
        <v>4700</v>
      </c>
      <c r="L1158" s="0" t="s">
        <v>297</v>
      </c>
      <c r="M1158" s="0" t="s">
        <v>4701</v>
      </c>
      <c r="N1158" s="0" t="s">
        <v>4701</v>
      </c>
      <c r="O1158" s="0" t="s">
        <v>4702</v>
      </c>
      <c r="P1158" s="0" t="s">
        <v>4703</v>
      </c>
      <c r="R1158" s="0" t="s">
        <v>279</v>
      </c>
      <c r="S1158" s="0" t="s">
        <v>294</v>
      </c>
      <c r="T1158" s="0" t="s">
        <v>318</v>
      </c>
      <c r="U1158" s="0" t="s">
        <v>599</v>
      </c>
      <c r="V1158" s="0" t="s">
        <v>4704</v>
      </c>
    </row>
    <row r="1159" customFormat="false" ht="15" hidden="false" customHeight="false" outlineLevel="0" collapsed="false">
      <c r="A1159" s="0" t="n">
        <v>160</v>
      </c>
      <c r="B1159" s="0" t="s">
        <v>221</v>
      </c>
      <c r="C1159" s="0" t="s">
        <v>270</v>
      </c>
      <c r="D1159" s="0" t="s">
        <v>4699</v>
      </c>
      <c r="E1159" s="0" t="n">
        <v>2025</v>
      </c>
      <c r="H1159" s="0" t="n">
        <v>2</v>
      </c>
      <c r="I1159" s="0" t="n">
        <v>3799</v>
      </c>
      <c r="J1159" s="0" t="s">
        <v>294</v>
      </c>
      <c r="K1159" s="0" t="s">
        <v>4700</v>
      </c>
      <c r="L1159" s="0" t="s">
        <v>297</v>
      </c>
      <c r="M1159" s="0" t="s">
        <v>4701</v>
      </c>
      <c r="N1159" s="0" t="s">
        <v>4701</v>
      </c>
      <c r="O1159" s="0" t="s">
        <v>4702</v>
      </c>
      <c r="P1159" s="0" t="s">
        <v>4703</v>
      </c>
      <c r="R1159" s="0" t="s">
        <v>279</v>
      </c>
      <c r="S1159" s="0" t="s">
        <v>294</v>
      </c>
      <c r="T1159" s="0" t="s">
        <v>318</v>
      </c>
      <c r="U1159" s="0" t="s">
        <v>599</v>
      </c>
      <c r="V1159" s="0" t="s">
        <v>4704</v>
      </c>
    </row>
    <row r="1160" customFormat="false" ht="15" hidden="false" customHeight="false" outlineLevel="0" collapsed="false">
      <c r="A1160" s="0" t="n">
        <v>161</v>
      </c>
      <c r="B1160" s="0" t="s">
        <v>222</v>
      </c>
      <c r="C1160" s="0" t="s">
        <v>270</v>
      </c>
      <c r="D1160" s="0" t="s">
        <v>4699</v>
      </c>
      <c r="E1160" s="0" t="n">
        <v>2025</v>
      </c>
      <c r="H1160" s="0" t="n">
        <v>2</v>
      </c>
      <c r="I1160" s="0" t="n">
        <v>3799</v>
      </c>
      <c r="J1160" s="0" t="s">
        <v>294</v>
      </c>
      <c r="K1160" s="0" t="s">
        <v>4700</v>
      </c>
      <c r="L1160" s="0" t="s">
        <v>297</v>
      </c>
      <c r="M1160" s="0" t="s">
        <v>4701</v>
      </c>
      <c r="N1160" s="0" t="s">
        <v>4701</v>
      </c>
      <c r="O1160" s="0" t="s">
        <v>4702</v>
      </c>
      <c r="P1160" s="0" t="s">
        <v>4703</v>
      </c>
      <c r="R1160" s="0" t="s">
        <v>279</v>
      </c>
      <c r="S1160" s="0" t="s">
        <v>294</v>
      </c>
      <c r="T1160" s="0" t="s">
        <v>318</v>
      </c>
      <c r="U1160" s="0" t="s">
        <v>599</v>
      </c>
      <c r="V1160" s="0" t="s">
        <v>4704</v>
      </c>
    </row>
    <row r="1161" customFormat="false" ht="15" hidden="false" customHeight="false" outlineLevel="0" collapsed="false">
      <c r="A1161" s="0" t="n">
        <v>53</v>
      </c>
      <c r="B1161" s="0" t="s">
        <v>102</v>
      </c>
      <c r="C1161" s="0" t="s">
        <v>270</v>
      </c>
      <c r="D1161" s="0" t="s">
        <v>4705</v>
      </c>
      <c r="E1161" s="0" t="n">
        <v>2025</v>
      </c>
      <c r="H1161" s="0" t="n">
        <v>6</v>
      </c>
      <c r="I1161" s="0" t="n">
        <v>4212</v>
      </c>
      <c r="J1161" s="0" t="s">
        <v>272</v>
      </c>
      <c r="K1161" s="0" t="s">
        <v>4700</v>
      </c>
      <c r="L1161" s="0" t="s">
        <v>297</v>
      </c>
      <c r="M1161" s="0" t="s">
        <v>4706</v>
      </c>
      <c r="N1161" s="0" t="s">
        <v>4706</v>
      </c>
      <c r="O1161" s="0" t="s">
        <v>4707</v>
      </c>
      <c r="P1161" s="0" t="s">
        <v>4708</v>
      </c>
      <c r="R1161" s="0" t="s">
        <v>279</v>
      </c>
      <c r="S1161" s="0" t="s">
        <v>294</v>
      </c>
      <c r="T1161" s="0" t="s">
        <v>318</v>
      </c>
      <c r="U1161" s="0" t="s">
        <v>599</v>
      </c>
      <c r="V1161" s="0" t="s">
        <v>4704</v>
      </c>
    </row>
    <row r="1162" customFormat="false" ht="15" hidden="false" customHeight="false" outlineLevel="0" collapsed="false">
      <c r="A1162" s="0" t="n">
        <v>159</v>
      </c>
      <c r="B1162" s="0" t="s">
        <v>220</v>
      </c>
      <c r="C1162" s="0" t="s">
        <v>270</v>
      </c>
      <c r="D1162" s="0" t="s">
        <v>4705</v>
      </c>
      <c r="E1162" s="0" t="n">
        <v>2025</v>
      </c>
      <c r="H1162" s="0" t="n">
        <v>6</v>
      </c>
      <c r="I1162" s="0" t="n">
        <v>4212</v>
      </c>
      <c r="J1162" s="0" t="s">
        <v>272</v>
      </c>
      <c r="K1162" s="0" t="s">
        <v>4700</v>
      </c>
      <c r="L1162" s="0" t="s">
        <v>297</v>
      </c>
      <c r="M1162" s="0" t="s">
        <v>4706</v>
      </c>
      <c r="N1162" s="0" t="s">
        <v>4706</v>
      </c>
      <c r="O1162" s="0" t="s">
        <v>4707</v>
      </c>
      <c r="P1162" s="0" t="s">
        <v>4708</v>
      </c>
      <c r="R1162" s="0" t="s">
        <v>279</v>
      </c>
      <c r="S1162" s="0" t="s">
        <v>294</v>
      </c>
      <c r="T1162" s="0" t="s">
        <v>318</v>
      </c>
      <c r="U1162" s="0" t="s">
        <v>599</v>
      </c>
      <c r="V1162" s="0" t="s">
        <v>4704</v>
      </c>
    </row>
    <row r="1163" customFormat="false" ht="15" hidden="false" customHeight="false" outlineLevel="0" collapsed="false">
      <c r="A1163" s="0" t="n">
        <v>160</v>
      </c>
      <c r="B1163" s="0" t="s">
        <v>221</v>
      </c>
      <c r="C1163" s="0" t="s">
        <v>270</v>
      </c>
      <c r="D1163" s="0" t="s">
        <v>4705</v>
      </c>
      <c r="E1163" s="0" t="n">
        <v>2025</v>
      </c>
      <c r="H1163" s="0" t="n">
        <v>6</v>
      </c>
      <c r="I1163" s="0" t="n">
        <v>4212</v>
      </c>
      <c r="J1163" s="0" t="s">
        <v>272</v>
      </c>
      <c r="K1163" s="0" t="s">
        <v>4700</v>
      </c>
      <c r="L1163" s="0" t="s">
        <v>297</v>
      </c>
      <c r="M1163" s="0" t="s">
        <v>4706</v>
      </c>
      <c r="N1163" s="0" t="s">
        <v>4706</v>
      </c>
      <c r="O1163" s="0" t="s">
        <v>4707</v>
      </c>
      <c r="P1163" s="0" t="s">
        <v>4708</v>
      </c>
      <c r="R1163" s="0" t="s">
        <v>279</v>
      </c>
      <c r="S1163" s="0" t="s">
        <v>294</v>
      </c>
      <c r="T1163" s="0" t="s">
        <v>318</v>
      </c>
      <c r="U1163" s="0" t="s">
        <v>599</v>
      </c>
      <c r="V1163" s="0" t="s">
        <v>4704</v>
      </c>
    </row>
    <row r="1164" customFormat="false" ht="15" hidden="false" customHeight="false" outlineLevel="0" collapsed="false">
      <c r="A1164" s="0" t="n">
        <v>161</v>
      </c>
      <c r="B1164" s="0" t="s">
        <v>222</v>
      </c>
      <c r="C1164" s="0" t="s">
        <v>270</v>
      </c>
      <c r="D1164" s="0" t="s">
        <v>4705</v>
      </c>
      <c r="E1164" s="0" t="n">
        <v>2025</v>
      </c>
      <c r="H1164" s="0" t="n">
        <v>6</v>
      </c>
      <c r="I1164" s="0" t="n">
        <v>4212</v>
      </c>
      <c r="J1164" s="0" t="s">
        <v>272</v>
      </c>
      <c r="K1164" s="0" t="s">
        <v>4700</v>
      </c>
      <c r="L1164" s="0" t="s">
        <v>297</v>
      </c>
      <c r="M1164" s="0" t="s">
        <v>4706</v>
      </c>
      <c r="N1164" s="0" t="s">
        <v>4706</v>
      </c>
      <c r="O1164" s="0" t="s">
        <v>4707</v>
      </c>
      <c r="P1164" s="0" t="s">
        <v>4708</v>
      </c>
      <c r="R1164" s="0" t="s">
        <v>279</v>
      </c>
      <c r="S1164" s="0" t="s">
        <v>294</v>
      </c>
      <c r="T1164" s="0" t="s">
        <v>318</v>
      </c>
      <c r="U1164" s="0" t="s">
        <v>599</v>
      </c>
      <c r="V1164" s="0" t="s">
        <v>4704</v>
      </c>
    </row>
    <row r="1165" customFormat="false" ht="15" hidden="false" customHeight="false" outlineLevel="0" collapsed="false">
      <c r="A1165" s="0" t="n">
        <v>53</v>
      </c>
      <c r="B1165" s="0" t="s">
        <v>102</v>
      </c>
      <c r="C1165" s="0" t="s">
        <v>270</v>
      </c>
      <c r="D1165" s="0" t="s">
        <v>4709</v>
      </c>
      <c r="E1165" s="0" t="n">
        <v>2025</v>
      </c>
      <c r="H1165" s="0" t="n">
        <v>3</v>
      </c>
      <c r="I1165" s="0" t="n">
        <v>19082</v>
      </c>
      <c r="J1165" s="0" t="s">
        <v>272</v>
      </c>
      <c r="K1165" s="0" t="s">
        <v>4700</v>
      </c>
      <c r="L1165" s="0" t="s">
        <v>297</v>
      </c>
      <c r="M1165" s="0" t="s">
        <v>4710</v>
      </c>
      <c r="N1165" s="0" t="s">
        <v>4710</v>
      </c>
      <c r="O1165" s="0" t="s">
        <v>4711</v>
      </c>
      <c r="P1165" s="0" t="s">
        <v>4712</v>
      </c>
      <c r="R1165" s="0" t="s">
        <v>279</v>
      </c>
      <c r="S1165" s="0" t="s">
        <v>294</v>
      </c>
      <c r="T1165" s="0" t="s">
        <v>318</v>
      </c>
      <c r="U1165" s="0" t="s">
        <v>599</v>
      </c>
      <c r="V1165" s="0" t="s">
        <v>4704</v>
      </c>
    </row>
    <row r="1166" customFormat="false" ht="15" hidden="false" customHeight="false" outlineLevel="0" collapsed="false">
      <c r="A1166" s="0" t="n">
        <v>159</v>
      </c>
      <c r="B1166" s="0" t="s">
        <v>220</v>
      </c>
      <c r="C1166" s="0" t="s">
        <v>270</v>
      </c>
      <c r="D1166" s="0" t="s">
        <v>4709</v>
      </c>
      <c r="E1166" s="0" t="n">
        <v>2025</v>
      </c>
      <c r="H1166" s="0" t="n">
        <v>3</v>
      </c>
      <c r="I1166" s="0" t="n">
        <v>19082</v>
      </c>
      <c r="J1166" s="0" t="s">
        <v>272</v>
      </c>
      <c r="K1166" s="0" t="s">
        <v>4700</v>
      </c>
      <c r="L1166" s="0" t="s">
        <v>297</v>
      </c>
      <c r="M1166" s="0" t="s">
        <v>4710</v>
      </c>
      <c r="N1166" s="0" t="s">
        <v>4710</v>
      </c>
      <c r="O1166" s="0" t="s">
        <v>4711</v>
      </c>
      <c r="P1166" s="0" t="s">
        <v>4712</v>
      </c>
      <c r="R1166" s="0" t="s">
        <v>279</v>
      </c>
      <c r="S1166" s="0" t="s">
        <v>294</v>
      </c>
      <c r="T1166" s="0" t="s">
        <v>318</v>
      </c>
      <c r="U1166" s="0" t="s">
        <v>599</v>
      </c>
      <c r="V1166" s="0" t="s">
        <v>4704</v>
      </c>
    </row>
    <row r="1167" customFormat="false" ht="15" hidden="false" customHeight="false" outlineLevel="0" collapsed="false">
      <c r="A1167" s="0" t="n">
        <v>160</v>
      </c>
      <c r="B1167" s="0" t="s">
        <v>221</v>
      </c>
      <c r="C1167" s="0" t="s">
        <v>270</v>
      </c>
      <c r="D1167" s="0" t="s">
        <v>4709</v>
      </c>
      <c r="E1167" s="0" t="n">
        <v>2025</v>
      </c>
      <c r="H1167" s="0" t="n">
        <v>3</v>
      </c>
      <c r="I1167" s="0" t="n">
        <v>19082</v>
      </c>
      <c r="J1167" s="0" t="s">
        <v>272</v>
      </c>
      <c r="K1167" s="0" t="s">
        <v>4700</v>
      </c>
      <c r="L1167" s="0" t="s">
        <v>297</v>
      </c>
      <c r="M1167" s="0" t="s">
        <v>4710</v>
      </c>
      <c r="N1167" s="0" t="s">
        <v>4710</v>
      </c>
      <c r="O1167" s="0" t="s">
        <v>4711</v>
      </c>
      <c r="P1167" s="0" t="s">
        <v>4712</v>
      </c>
      <c r="R1167" s="0" t="s">
        <v>279</v>
      </c>
      <c r="S1167" s="0" t="s">
        <v>294</v>
      </c>
      <c r="T1167" s="0" t="s">
        <v>318</v>
      </c>
      <c r="U1167" s="0" t="s">
        <v>599</v>
      </c>
      <c r="V1167" s="0" t="s">
        <v>4704</v>
      </c>
    </row>
    <row r="1168" customFormat="false" ht="15" hidden="false" customHeight="false" outlineLevel="0" collapsed="false">
      <c r="A1168" s="0" t="n">
        <v>161</v>
      </c>
      <c r="B1168" s="0" t="s">
        <v>222</v>
      </c>
      <c r="C1168" s="0" t="s">
        <v>270</v>
      </c>
      <c r="D1168" s="0" t="s">
        <v>4709</v>
      </c>
      <c r="E1168" s="0" t="n">
        <v>2025</v>
      </c>
      <c r="H1168" s="0" t="n">
        <v>3</v>
      </c>
      <c r="I1168" s="0" t="n">
        <v>19082</v>
      </c>
      <c r="J1168" s="0" t="s">
        <v>272</v>
      </c>
      <c r="K1168" s="0" t="s">
        <v>4700</v>
      </c>
      <c r="L1168" s="0" t="s">
        <v>297</v>
      </c>
      <c r="M1168" s="0" t="s">
        <v>4710</v>
      </c>
      <c r="N1168" s="0" t="s">
        <v>4710</v>
      </c>
      <c r="O1168" s="0" t="s">
        <v>4711</v>
      </c>
      <c r="P1168" s="0" t="s">
        <v>4712</v>
      </c>
      <c r="R1168" s="0" t="s">
        <v>279</v>
      </c>
      <c r="S1168" s="0" t="s">
        <v>294</v>
      </c>
      <c r="T1168" s="0" t="s">
        <v>318</v>
      </c>
      <c r="U1168" s="0" t="s">
        <v>599</v>
      </c>
      <c r="V1168" s="0" t="s">
        <v>4704</v>
      </c>
    </row>
    <row r="1169" customFormat="false" ht="15" hidden="false" customHeight="false" outlineLevel="0" collapsed="false">
      <c r="A1169" s="0" t="n">
        <v>53</v>
      </c>
      <c r="B1169" s="0" t="s">
        <v>102</v>
      </c>
      <c r="C1169" s="0" t="s">
        <v>270</v>
      </c>
      <c r="D1169" s="0" t="s">
        <v>4713</v>
      </c>
      <c r="E1169" s="0" t="n">
        <v>2025</v>
      </c>
      <c r="H1169" s="0" t="n">
        <v>1</v>
      </c>
      <c r="I1169" s="0" t="n">
        <v>1925</v>
      </c>
      <c r="J1169" s="0" t="s">
        <v>294</v>
      </c>
      <c r="K1169" s="0" t="s">
        <v>4700</v>
      </c>
      <c r="L1169" s="0" t="s">
        <v>297</v>
      </c>
      <c r="M1169" s="0" t="s">
        <v>4714</v>
      </c>
      <c r="N1169" s="0" t="s">
        <v>4714</v>
      </c>
      <c r="O1169" s="0" t="s">
        <v>4715</v>
      </c>
      <c r="P1169" s="0" t="s">
        <v>4716</v>
      </c>
      <c r="R1169" s="0" t="s">
        <v>279</v>
      </c>
      <c r="S1169" s="0" t="s">
        <v>294</v>
      </c>
      <c r="T1169" s="0" t="s">
        <v>318</v>
      </c>
      <c r="U1169" s="0" t="s">
        <v>599</v>
      </c>
      <c r="V1169" s="0" t="s">
        <v>4704</v>
      </c>
    </row>
    <row r="1170" customFormat="false" ht="15" hidden="false" customHeight="false" outlineLevel="0" collapsed="false">
      <c r="A1170" s="0" t="n">
        <v>159</v>
      </c>
      <c r="B1170" s="0" t="s">
        <v>220</v>
      </c>
      <c r="C1170" s="0" t="s">
        <v>270</v>
      </c>
      <c r="D1170" s="0" t="s">
        <v>4713</v>
      </c>
      <c r="E1170" s="0" t="n">
        <v>2025</v>
      </c>
      <c r="H1170" s="0" t="n">
        <v>1</v>
      </c>
      <c r="I1170" s="0" t="n">
        <v>1925</v>
      </c>
      <c r="J1170" s="0" t="s">
        <v>294</v>
      </c>
      <c r="K1170" s="0" t="s">
        <v>4700</v>
      </c>
      <c r="L1170" s="0" t="s">
        <v>297</v>
      </c>
      <c r="M1170" s="0" t="s">
        <v>4714</v>
      </c>
      <c r="N1170" s="0" t="s">
        <v>4714</v>
      </c>
      <c r="O1170" s="0" t="s">
        <v>4715</v>
      </c>
      <c r="P1170" s="0" t="s">
        <v>4716</v>
      </c>
      <c r="R1170" s="0" t="s">
        <v>279</v>
      </c>
      <c r="S1170" s="0" t="s">
        <v>294</v>
      </c>
      <c r="T1170" s="0" t="s">
        <v>318</v>
      </c>
      <c r="U1170" s="0" t="s">
        <v>599</v>
      </c>
      <c r="V1170" s="0" t="s">
        <v>4704</v>
      </c>
    </row>
    <row r="1171" customFormat="false" ht="15" hidden="false" customHeight="false" outlineLevel="0" collapsed="false">
      <c r="A1171" s="0" t="n">
        <v>160</v>
      </c>
      <c r="B1171" s="0" t="s">
        <v>221</v>
      </c>
      <c r="C1171" s="0" t="s">
        <v>270</v>
      </c>
      <c r="D1171" s="0" t="s">
        <v>4713</v>
      </c>
      <c r="E1171" s="0" t="n">
        <v>2025</v>
      </c>
      <c r="H1171" s="0" t="n">
        <v>1</v>
      </c>
      <c r="I1171" s="0" t="n">
        <v>1925</v>
      </c>
      <c r="J1171" s="0" t="s">
        <v>294</v>
      </c>
      <c r="K1171" s="0" t="s">
        <v>4700</v>
      </c>
      <c r="L1171" s="0" t="s">
        <v>297</v>
      </c>
      <c r="M1171" s="0" t="s">
        <v>4714</v>
      </c>
      <c r="N1171" s="0" t="s">
        <v>4714</v>
      </c>
      <c r="O1171" s="0" t="s">
        <v>4715</v>
      </c>
      <c r="P1171" s="0" t="s">
        <v>4716</v>
      </c>
      <c r="R1171" s="0" t="s">
        <v>279</v>
      </c>
      <c r="S1171" s="0" t="s">
        <v>294</v>
      </c>
      <c r="T1171" s="0" t="s">
        <v>318</v>
      </c>
      <c r="U1171" s="0" t="s">
        <v>599</v>
      </c>
      <c r="V1171" s="0" t="s">
        <v>4704</v>
      </c>
    </row>
    <row r="1172" customFormat="false" ht="15" hidden="false" customHeight="false" outlineLevel="0" collapsed="false">
      <c r="A1172" s="0" t="n">
        <v>161</v>
      </c>
      <c r="B1172" s="0" t="s">
        <v>222</v>
      </c>
      <c r="C1172" s="0" t="s">
        <v>270</v>
      </c>
      <c r="D1172" s="0" t="s">
        <v>4713</v>
      </c>
      <c r="E1172" s="0" t="n">
        <v>2025</v>
      </c>
      <c r="H1172" s="0" t="n">
        <v>1</v>
      </c>
      <c r="I1172" s="0" t="n">
        <v>1925</v>
      </c>
      <c r="J1172" s="0" t="s">
        <v>294</v>
      </c>
      <c r="K1172" s="0" t="s">
        <v>4700</v>
      </c>
      <c r="L1172" s="0" t="s">
        <v>297</v>
      </c>
      <c r="M1172" s="0" t="s">
        <v>4714</v>
      </c>
      <c r="N1172" s="0" t="s">
        <v>4714</v>
      </c>
      <c r="O1172" s="0" t="s">
        <v>4715</v>
      </c>
      <c r="P1172" s="0" t="s">
        <v>4716</v>
      </c>
      <c r="R1172" s="0" t="s">
        <v>279</v>
      </c>
      <c r="S1172" s="0" t="s">
        <v>294</v>
      </c>
      <c r="T1172" s="0" t="s">
        <v>318</v>
      </c>
      <c r="U1172" s="0" t="s">
        <v>599</v>
      </c>
      <c r="V1172" s="0" t="s">
        <v>4704</v>
      </c>
    </row>
    <row r="1173" customFormat="false" ht="15" hidden="false" customHeight="false" outlineLevel="0" collapsed="false">
      <c r="A1173" s="0" t="n">
        <v>53</v>
      </c>
      <c r="B1173" s="0" t="s">
        <v>102</v>
      </c>
      <c r="C1173" s="0" t="s">
        <v>270</v>
      </c>
      <c r="D1173" s="0" t="s">
        <v>4717</v>
      </c>
      <c r="E1173" s="0" t="n">
        <v>2025</v>
      </c>
      <c r="H1173" s="0" t="n">
        <v>8</v>
      </c>
      <c r="I1173" s="0" t="n">
        <v>12521</v>
      </c>
      <c r="J1173" s="0" t="s">
        <v>272</v>
      </c>
      <c r="K1173" s="0" t="s">
        <v>4700</v>
      </c>
      <c r="L1173" s="0" t="s">
        <v>297</v>
      </c>
      <c r="M1173" s="0" t="s">
        <v>4718</v>
      </c>
      <c r="N1173" s="0" t="s">
        <v>4718</v>
      </c>
      <c r="O1173" s="0" t="s">
        <v>4719</v>
      </c>
      <c r="P1173" s="0" t="s">
        <v>4720</v>
      </c>
      <c r="R1173" s="0" t="s">
        <v>279</v>
      </c>
      <c r="S1173" s="0" t="s">
        <v>294</v>
      </c>
      <c r="T1173" s="0" t="s">
        <v>318</v>
      </c>
      <c r="U1173" s="0" t="s">
        <v>599</v>
      </c>
      <c r="V1173" s="0" t="s">
        <v>4704</v>
      </c>
    </row>
    <row r="1174" customFormat="false" ht="15" hidden="false" customHeight="false" outlineLevel="0" collapsed="false">
      <c r="A1174" s="0" t="n">
        <v>159</v>
      </c>
      <c r="B1174" s="0" t="s">
        <v>220</v>
      </c>
      <c r="C1174" s="0" t="s">
        <v>270</v>
      </c>
      <c r="D1174" s="0" t="s">
        <v>4717</v>
      </c>
      <c r="E1174" s="0" t="n">
        <v>2025</v>
      </c>
      <c r="H1174" s="0" t="n">
        <v>8</v>
      </c>
      <c r="I1174" s="0" t="n">
        <v>12521</v>
      </c>
      <c r="J1174" s="0" t="s">
        <v>272</v>
      </c>
      <c r="K1174" s="0" t="s">
        <v>4700</v>
      </c>
      <c r="L1174" s="0" t="s">
        <v>297</v>
      </c>
      <c r="M1174" s="0" t="s">
        <v>4718</v>
      </c>
      <c r="N1174" s="0" t="s">
        <v>4718</v>
      </c>
      <c r="O1174" s="0" t="s">
        <v>4719</v>
      </c>
      <c r="P1174" s="0" t="s">
        <v>4720</v>
      </c>
      <c r="R1174" s="0" t="s">
        <v>279</v>
      </c>
      <c r="S1174" s="0" t="s">
        <v>294</v>
      </c>
      <c r="T1174" s="0" t="s">
        <v>318</v>
      </c>
      <c r="U1174" s="0" t="s">
        <v>599</v>
      </c>
      <c r="V1174" s="0" t="s">
        <v>4704</v>
      </c>
    </row>
    <row r="1175" customFormat="false" ht="15" hidden="false" customHeight="false" outlineLevel="0" collapsed="false">
      <c r="A1175" s="0" t="n">
        <v>160</v>
      </c>
      <c r="B1175" s="0" t="s">
        <v>221</v>
      </c>
      <c r="C1175" s="0" t="s">
        <v>270</v>
      </c>
      <c r="D1175" s="0" t="s">
        <v>4717</v>
      </c>
      <c r="E1175" s="0" t="n">
        <v>2025</v>
      </c>
      <c r="H1175" s="0" t="n">
        <v>8</v>
      </c>
      <c r="I1175" s="0" t="n">
        <v>12521</v>
      </c>
      <c r="J1175" s="0" t="s">
        <v>272</v>
      </c>
      <c r="K1175" s="0" t="s">
        <v>4700</v>
      </c>
      <c r="L1175" s="0" t="s">
        <v>297</v>
      </c>
      <c r="M1175" s="0" t="s">
        <v>4718</v>
      </c>
      <c r="N1175" s="0" t="s">
        <v>4718</v>
      </c>
      <c r="O1175" s="0" t="s">
        <v>4719</v>
      </c>
      <c r="P1175" s="0" t="s">
        <v>4720</v>
      </c>
      <c r="R1175" s="0" t="s">
        <v>279</v>
      </c>
      <c r="S1175" s="0" t="s">
        <v>294</v>
      </c>
      <c r="T1175" s="0" t="s">
        <v>318</v>
      </c>
      <c r="U1175" s="0" t="s">
        <v>599</v>
      </c>
      <c r="V1175" s="0" t="s">
        <v>4704</v>
      </c>
    </row>
    <row r="1176" customFormat="false" ht="15" hidden="false" customHeight="false" outlineLevel="0" collapsed="false">
      <c r="A1176" s="0" t="n">
        <v>161</v>
      </c>
      <c r="B1176" s="0" t="s">
        <v>222</v>
      </c>
      <c r="C1176" s="0" t="s">
        <v>270</v>
      </c>
      <c r="D1176" s="0" t="s">
        <v>4717</v>
      </c>
      <c r="E1176" s="0" t="n">
        <v>2025</v>
      </c>
      <c r="H1176" s="0" t="n">
        <v>8</v>
      </c>
      <c r="I1176" s="0" t="n">
        <v>12521</v>
      </c>
      <c r="J1176" s="0" t="s">
        <v>272</v>
      </c>
      <c r="K1176" s="0" t="s">
        <v>4700</v>
      </c>
      <c r="L1176" s="0" t="s">
        <v>297</v>
      </c>
      <c r="M1176" s="0" t="s">
        <v>4718</v>
      </c>
      <c r="N1176" s="0" t="s">
        <v>4718</v>
      </c>
      <c r="O1176" s="0" t="s">
        <v>4719</v>
      </c>
      <c r="P1176" s="0" t="s">
        <v>4720</v>
      </c>
      <c r="R1176" s="0" t="s">
        <v>279</v>
      </c>
      <c r="S1176" s="0" t="s">
        <v>294</v>
      </c>
      <c r="T1176" s="0" t="s">
        <v>318</v>
      </c>
      <c r="U1176" s="0" t="s">
        <v>599</v>
      </c>
      <c r="V1176" s="0" t="s">
        <v>4704</v>
      </c>
    </row>
    <row r="1177" customFormat="false" ht="15" hidden="false" customHeight="false" outlineLevel="0" collapsed="false">
      <c r="A1177" s="0" t="n">
        <v>53</v>
      </c>
      <c r="B1177" s="0" t="s">
        <v>102</v>
      </c>
      <c r="C1177" s="0" t="s">
        <v>270</v>
      </c>
      <c r="D1177" s="0" t="s">
        <v>4721</v>
      </c>
      <c r="E1177" s="0" t="n">
        <v>2025</v>
      </c>
      <c r="H1177" s="0" t="n">
        <v>12</v>
      </c>
      <c r="I1177" s="0" t="n">
        <v>979</v>
      </c>
      <c r="J1177" s="0" t="s">
        <v>272</v>
      </c>
      <c r="K1177" s="0" t="s">
        <v>4700</v>
      </c>
      <c r="L1177" s="0" t="s">
        <v>297</v>
      </c>
      <c r="M1177" s="0" t="s">
        <v>4722</v>
      </c>
      <c r="N1177" s="0" t="s">
        <v>4722</v>
      </c>
      <c r="O1177" s="0" t="s">
        <v>4723</v>
      </c>
      <c r="P1177" s="0" t="s">
        <v>4724</v>
      </c>
      <c r="R1177" s="0" t="s">
        <v>279</v>
      </c>
      <c r="S1177" s="0" t="s">
        <v>294</v>
      </c>
      <c r="T1177" s="0" t="s">
        <v>318</v>
      </c>
      <c r="U1177" s="0" t="s">
        <v>599</v>
      </c>
      <c r="V1177" s="0" t="s">
        <v>4704</v>
      </c>
    </row>
    <row r="1178" customFormat="false" ht="15" hidden="false" customHeight="false" outlineLevel="0" collapsed="false">
      <c r="A1178" s="0" t="n">
        <v>159</v>
      </c>
      <c r="B1178" s="0" t="s">
        <v>220</v>
      </c>
      <c r="C1178" s="0" t="s">
        <v>270</v>
      </c>
      <c r="D1178" s="0" t="s">
        <v>4721</v>
      </c>
      <c r="E1178" s="0" t="n">
        <v>2025</v>
      </c>
      <c r="H1178" s="0" t="n">
        <v>12</v>
      </c>
      <c r="I1178" s="0" t="n">
        <v>979</v>
      </c>
      <c r="J1178" s="0" t="s">
        <v>272</v>
      </c>
      <c r="K1178" s="0" t="s">
        <v>4700</v>
      </c>
      <c r="L1178" s="0" t="s">
        <v>297</v>
      </c>
      <c r="M1178" s="0" t="s">
        <v>4722</v>
      </c>
      <c r="N1178" s="0" t="s">
        <v>4722</v>
      </c>
      <c r="O1178" s="0" t="s">
        <v>4723</v>
      </c>
      <c r="P1178" s="0" t="s">
        <v>4724</v>
      </c>
      <c r="R1178" s="0" t="s">
        <v>279</v>
      </c>
      <c r="S1178" s="0" t="s">
        <v>294</v>
      </c>
      <c r="T1178" s="0" t="s">
        <v>318</v>
      </c>
      <c r="U1178" s="0" t="s">
        <v>599</v>
      </c>
      <c r="V1178" s="0" t="s">
        <v>4704</v>
      </c>
    </row>
    <row r="1179" customFormat="false" ht="15" hidden="false" customHeight="false" outlineLevel="0" collapsed="false">
      <c r="A1179" s="0" t="n">
        <v>160</v>
      </c>
      <c r="B1179" s="0" t="s">
        <v>221</v>
      </c>
      <c r="C1179" s="0" t="s">
        <v>270</v>
      </c>
      <c r="D1179" s="0" t="s">
        <v>4721</v>
      </c>
      <c r="E1179" s="0" t="n">
        <v>2025</v>
      </c>
      <c r="H1179" s="0" t="n">
        <v>12</v>
      </c>
      <c r="I1179" s="0" t="n">
        <v>979</v>
      </c>
      <c r="J1179" s="0" t="s">
        <v>272</v>
      </c>
      <c r="K1179" s="0" t="s">
        <v>4700</v>
      </c>
      <c r="L1179" s="0" t="s">
        <v>297</v>
      </c>
      <c r="M1179" s="0" t="s">
        <v>4722</v>
      </c>
      <c r="N1179" s="0" t="s">
        <v>4722</v>
      </c>
      <c r="O1179" s="0" t="s">
        <v>4723</v>
      </c>
      <c r="P1179" s="0" t="s">
        <v>4724</v>
      </c>
      <c r="R1179" s="0" t="s">
        <v>279</v>
      </c>
      <c r="S1179" s="0" t="s">
        <v>294</v>
      </c>
      <c r="T1179" s="0" t="s">
        <v>318</v>
      </c>
      <c r="U1179" s="0" t="s">
        <v>599</v>
      </c>
      <c r="V1179" s="0" t="s">
        <v>4704</v>
      </c>
    </row>
    <row r="1180" customFormat="false" ht="15" hidden="false" customHeight="false" outlineLevel="0" collapsed="false">
      <c r="A1180" s="0" t="n">
        <v>161</v>
      </c>
      <c r="B1180" s="0" t="s">
        <v>222</v>
      </c>
      <c r="C1180" s="0" t="s">
        <v>270</v>
      </c>
      <c r="D1180" s="0" t="s">
        <v>4721</v>
      </c>
      <c r="E1180" s="0" t="n">
        <v>2025</v>
      </c>
      <c r="H1180" s="0" t="n">
        <v>12</v>
      </c>
      <c r="I1180" s="0" t="n">
        <v>979</v>
      </c>
      <c r="J1180" s="0" t="s">
        <v>272</v>
      </c>
      <c r="K1180" s="0" t="s">
        <v>4700</v>
      </c>
      <c r="L1180" s="0" t="s">
        <v>297</v>
      </c>
      <c r="M1180" s="0" t="s">
        <v>4722</v>
      </c>
      <c r="N1180" s="0" t="s">
        <v>4722</v>
      </c>
      <c r="O1180" s="0" t="s">
        <v>4723</v>
      </c>
      <c r="P1180" s="0" t="s">
        <v>4724</v>
      </c>
      <c r="R1180" s="0" t="s">
        <v>279</v>
      </c>
      <c r="S1180" s="0" t="s">
        <v>294</v>
      </c>
      <c r="T1180" s="0" t="s">
        <v>318</v>
      </c>
      <c r="U1180" s="0" t="s">
        <v>599</v>
      </c>
      <c r="V1180" s="0" t="s">
        <v>4704</v>
      </c>
    </row>
    <row r="1181" customFormat="false" ht="15" hidden="false" customHeight="false" outlineLevel="0" collapsed="false">
      <c r="A1181" s="0" t="n">
        <v>53</v>
      </c>
      <c r="B1181" s="0" t="s">
        <v>102</v>
      </c>
      <c r="C1181" s="0" t="s">
        <v>270</v>
      </c>
      <c r="D1181" s="0" t="s">
        <v>4725</v>
      </c>
      <c r="E1181" s="0" t="n">
        <v>2025</v>
      </c>
      <c r="H1181" s="0" t="n">
        <v>7</v>
      </c>
      <c r="I1181" s="0" t="n">
        <v>13850</v>
      </c>
      <c r="J1181" s="0" t="s">
        <v>272</v>
      </c>
      <c r="K1181" s="0" t="s">
        <v>4700</v>
      </c>
      <c r="L1181" s="0" t="s">
        <v>297</v>
      </c>
      <c r="M1181" s="0" t="s">
        <v>4726</v>
      </c>
      <c r="N1181" s="0" t="s">
        <v>4726</v>
      </c>
      <c r="O1181" s="0" t="s">
        <v>4727</v>
      </c>
      <c r="P1181" s="0" t="s">
        <v>4728</v>
      </c>
      <c r="R1181" s="0" t="s">
        <v>279</v>
      </c>
      <c r="S1181" s="0" t="s">
        <v>294</v>
      </c>
      <c r="T1181" s="0" t="s">
        <v>318</v>
      </c>
      <c r="U1181" s="0" t="s">
        <v>599</v>
      </c>
      <c r="V1181" s="0" t="s">
        <v>4704</v>
      </c>
    </row>
    <row r="1182" customFormat="false" ht="15" hidden="false" customHeight="false" outlineLevel="0" collapsed="false">
      <c r="A1182" s="0" t="n">
        <v>159</v>
      </c>
      <c r="B1182" s="0" t="s">
        <v>220</v>
      </c>
      <c r="C1182" s="0" t="s">
        <v>270</v>
      </c>
      <c r="D1182" s="0" t="s">
        <v>4725</v>
      </c>
      <c r="E1182" s="0" t="n">
        <v>2025</v>
      </c>
      <c r="H1182" s="0" t="n">
        <v>7</v>
      </c>
      <c r="I1182" s="0" t="n">
        <v>13850</v>
      </c>
      <c r="J1182" s="0" t="s">
        <v>272</v>
      </c>
      <c r="K1182" s="0" t="s">
        <v>4700</v>
      </c>
      <c r="L1182" s="0" t="s">
        <v>297</v>
      </c>
      <c r="M1182" s="0" t="s">
        <v>4726</v>
      </c>
      <c r="N1182" s="0" t="s">
        <v>4726</v>
      </c>
      <c r="O1182" s="0" t="s">
        <v>4727</v>
      </c>
      <c r="P1182" s="0" t="s">
        <v>4728</v>
      </c>
      <c r="R1182" s="0" t="s">
        <v>279</v>
      </c>
      <c r="S1182" s="0" t="s">
        <v>294</v>
      </c>
      <c r="T1182" s="0" t="s">
        <v>318</v>
      </c>
      <c r="U1182" s="0" t="s">
        <v>599</v>
      </c>
      <c r="V1182" s="0" t="s">
        <v>4704</v>
      </c>
    </row>
    <row r="1183" customFormat="false" ht="15" hidden="false" customHeight="false" outlineLevel="0" collapsed="false">
      <c r="A1183" s="0" t="n">
        <v>160</v>
      </c>
      <c r="B1183" s="0" t="s">
        <v>221</v>
      </c>
      <c r="C1183" s="0" t="s">
        <v>270</v>
      </c>
      <c r="D1183" s="0" t="s">
        <v>4725</v>
      </c>
      <c r="E1183" s="0" t="n">
        <v>2025</v>
      </c>
      <c r="H1183" s="0" t="n">
        <v>7</v>
      </c>
      <c r="I1183" s="0" t="n">
        <v>13850</v>
      </c>
      <c r="J1183" s="0" t="s">
        <v>272</v>
      </c>
      <c r="K1183" s="0" t="s">
        <v>4700</v>
      </c>
      <c r="L1183" s="0" t="s">
        <v>297</v>
      </c>
      <c r="M1183" s="0" t="s">
        <v>4726</v>
      </c>
      <c r="N1183" s="0" t="s">
        <v>4726</v>
      </c>
      <c r="O1183" s="0" t="s">
        <v>4727</v>
      </c>
      <c r="P1183" s="0" t="s">
        <v>4728</v>
      </c>
      <c r="R1183" s="0" t="s">
        <v>279</v>
      </c>
      <c r="S1183" s="0" t="s">
        <v>294</v>
      </c>
      <c r="T1183" s="0" t="s">
        <v>318</v>
      </c>
      <c r="U1183" s="0" t="s">
        <v>599</v>
      </c>
      <c r="V1183" s="0" t="s">
        <v>4704</v>
      </c>
    </row>
    <row r="1184" customFormat="false" ht="15" hidden="false" customHeight="false" outlineLevel="0" collapsed="false">
      <c r="A1184" s="0" t="n">
        <v>161</v>
      </c>
      <c r="B1184" s="0" t="s">
        <v>222</v>
      </c>
      <c r="C1184" s="0" t="s">
        <v>270</v>
      </c>
      <c r="D1184" s="0" t="s">
        <v>4725</v>
      </c>
      <c r="E1184" s="0" t="n">
        <v>2025</v>
      </c>
      <c r="H1184" s="0" t="n">
        <v>7</v>
      </c>
      <c r="I1184" s="0" t="n">
        <v>13850</v>
      </c>
      <c r="J1184" s="0" t="s">
        <v>272</v>
      </c>
      <c r="K1184" s="0" t="s">
        <v>4700</v>
      </c>
      <c r="L1184" s="0" t="s">
        <v>297</v>
      </c>
      <c r="M1184" s="0" t="s">
        <v>4726</v>
      </c>
      <c r="N1184" s="0" t="s">
        <v>4726</v>
      </c>
      <c r="O1184" s="0" t="s">
        <v>4727</v>
      </c>
      <c r="P1184" s="0" t="s">
        <v>4728</v>
      </c>
      <c r="R1184" s="0" t="s">
        <v>279</v>
      </c>
      <c r="S1184" s="0" t="s">
        <v>294</v>
      </c>
      <c r="T1184" s="0" t="s">
        <v>318</v>
      </c>
      <c r="U1184" s="0" t="s">
        <v>599</v>
      </c>
      <c r="V1184" s="0" t="s">
        <v>4704</v>
      </c>
    </row>
    <row r="1185" customFormat="false" ht="15" hidden="false" customHeight="false" outlineLevel="0" collapsed="false">
      <c r="A1185" s="0" t="n">
        <v>53</v>
      </c>
      <c r="B1185" s="0" t="s">
        <v>102</v>
      </c>
      <c r="C1185" s="0" t="s">
        <v>270</v>
      </c>
      <c r="D1185" s="0" t="s">
        <v>4729</v>
      </c>
      <c r="E1185" s="0" t="n">
        <v>2025</v>
      </c>
      <c r="H1185" s="0" t="n">
        <v>5</v>
      </c>
      <c r="I1185" s="0" t="n">
        <v>114</v>
      </c>
      <c r="J1185" s="0" t="s">
        <v>272</v>
      </c>
      <c r="K1185" s="0" t="s">
        <v>4700</v>
      </c>
      <c r="L1185" s="0" t="s">
        <v>297</v>
      </c>
      <c r="M1185" s="0" t="s">
        <v>4730</v>
      </c>
      <c r="N1185" s="0" t="s">
        <v>4730</v>
      </c>
      <c r="O1185" s="0" t="s">
        <v>4731</v>
      </c>
      <c r="P1185" s="0" t="s">
        <v>4732</v>
      </c>
      <c r="R1185" s="0" t="s">
        <v>279</v>
      </c>
      <c r="S1185" s="0" t="s">
        <v>294</v>
      </c>
      <c r="T1185" s="0" t="s">
        <v>318</v>
      </c>
      <c r="U1185" s="0" t="s">
        <v>599</v>
      </c>
      <c r="V1185" s="0" t="s">
        <v>4704</v>
      </c>
    </row>
    <row r="1186" customFormat="false" ht="15" hidden="false" customHeight="false" outlineLevel="0" collapsed="false">
      <c r="A1186" s="0" t="n">
        <v>159</v>
      </c>
      <c r="B1186" s="0" t="s">
        <v>220</v>
      </c>
      <c r="C1186" s="0" t="s">
        <v>270</v>
      </c>
      <c r="D1186" s="0" t="s">
        <v>4729</v>
      </c>
      <c r="E1186" s="0" t="n">
        <v>2025</v>
      </c>
      <c r="H1186" s="0" t="n">
        <v>5</v>
      </c>
      <c r="I1186" s="0" t="n">
        <v>114</v>
      </c>
      <c r="J1186" s="0" t="s">
        <v>272</v>
      </c>
      <c r="K1186" s="0" t="s">
        <v>4700</v>
      </c>
      <c r="L1186" s="0" t="s">
        <v>297</v>
      </c>
      <c r="M1186" s="0" t="s">
        <v>4730</v>
      </c>
      <c r="N1186" s="0" t="s">
        <v>4730</v>
      </c>
      <c r="O1186" s="0" t="s">
        <v>4731</v>
      </c>
      <c r="P1186" s="0" t="s">
        <v>4732</v>
      </c>
      <c r="R1186" s="0" t="s">
        <v>279</v>
      </c>
      <c r="S1186" s="0" t="s">
        <v>294</v>
      </c>
      <c r="T1186" s="0" t="s">
        <v>318</v>
      </c>
      <c r="U1186" s="0" t="s">
        <v>599</v>
      </c>
      <c r="V1186" s="0" t="s">
        <v>4704</v>
      </c>
    </row>
    <row r="1187" customFormat="false" ht="15" hidden="false" customHeight="false" outlineLevel="0" collapsed="false">
      <c r="A1187" s="0" t="n">
        <v>160</v>
      </c>
      <c r="B1187" s="0" t="s">
        <v>221</v>
      </c>
      <c r="C1187" s="0" t="s">
        <v>270</v>
      </c>
      <c r="D1187" s="0" t="s">
        <v>4729</v>
      </c>
      <c r="E1187" s="0" t="n">
        <v>2025</v>
      </c>
      <c r="H1187" s="0" t="n">
        <v>5</v>
      </c>
      <c r="I1187" s="0" t="n">
        <v>114</v>
      </c>
      <c r="J1187" s="0" t="s">
        <v>272</v>
      </c>
      <c r="K1187" s="0" t="s">
        <v>4700</v>
      </c>
      <c r="L1187" s="0" t="s">
        <v>297</v>
      </c>
      <c r="M1187" s="0" t="s">
        <v>4730</v>
      </c>
      <c r="N1187" s="0" t="s">
        <v>4730</v>
      </c>
      <c r="O1187" s="0" t="s">
        <v>4731</v>
      </c>
      <c r="P1187" s="0" t="s">
        <v>4732</v>
      </c>
      <c r="R1187" s="0" t="s">
        <v>279</v>
      </c>
      <c r="S1187" s="0" t="s">
        <v>294</v>
      </c>
      <c r="T1187" s="0" t="s">
        <v>318</v>
      </c>
      <c r="U1187" s="0" t="s">
        <v>599</v>
      </c>
      <c r="V1187" s="0" t="s">
        <v>4704</v>
      </c>
    </row>
    <row r="1188" customFormat="false" ht="15" hidden="false" customHeight="false" outlineLevel="0" collapsed="false">
      <c r="A1188" s="0" t="n">
        <v>161</v>
      </c>
      <c r="B1188" s="0" t="s">
        <v>222</v>
      </c>
      <c r="C1188" s="0" t="s">
        <v>270</v>
      </c>
      <c r="D1188" s="0" t="s">
        <v>4729</v>
      </c>
      <c r="E1188" s="0" t="n">
        <v>2025</v>
      </c>
      <c r="H1188" s="0" t="n">
        <v>5</v>
      </c>
      <c r="I1188" s="0" t="n">
        <v>114</v>
      </c>
      <c r="J1188" s="0" t="s">
        <v>272</v>
      </c>
      <c r="K1188" s="0" t="s">
        <v>4700</v>
      </c>
      <c r="L1188" s="0" t="s">
        <v>297</v>
      </c>
      <c r="M1188" s="0" t="s">
        <v>4730</v>
      </c>
      <c r="N1188" s="0" t="s">
        <v>4730</v>
      </c>
      <c r="O1188" s="0" t="s">
        <v>4731</v>
      </c>
      <c r="P1188" s="0" t="s">
        <v>4732</v>
      </c>
      <c r="R1188" s="0" t="s">
        <v>279</v>
      </c>
      <c r="S1188" s="0" t="s">
        <v>294</v>
      </c>
      <c r="T1188" s="0" t="s">
        <v>318</v>
      </c>
      <c r="U1188" s="0" t="s">
        <v>599</v>
      </c>
      <c r="V1188" s="0" t="s">
        <v>4704</v>
      </c>
    </row>
    <row r="1189" customFormat="false" ht="15" hidden="false" customHeight="false" outlineLevel="0" collapsed="false">
      <c r="A1189" s="0" t="n">
        <v>53</v>
      </c>
      <c r="B1189" s="0" t="s">
        <v>102</v>
      </c>
      <c r="C1189" s="0" t="s">
        <v>270</v>
      </c>
      <c r="D1189" s="0" t="s">
        <v>4733</v>
      </c>
      <c r="E1189" s="0" t="n">
        <v>2025</v>
      </c>
      <c r="H1189" s="0" t="n">
        <v>22</v>
      </c>
      <c r="I1189" s="0" t="n">
        <v>576</v>
      </c>
      <c r="J1189" s="0" t="s">
        <v>272</v>
      </c>
      <c r="K1189" s="0" t="s">
        <v>4700</v>
      </c>
      <c r="L1189" s="0" t="s">
        <v>297</v>
      </c>
      <c r="M1189" s="0" t="s">
        <v>4734</v>
      </c>
      <c r="N1189" s="0" t="s">
        <v>4734</v>
      </c>
      <c r="O1189" s="0" t="s">
        <v>4735</v>
      </c>
      <c r="P1189" s="0" t="s">
        <v>4736</v>
      </c>
      <c r="R1189" s="0" t="s">
        <v>279</v>
      </c>
      <c r="S1189" s="0" t="s">
        <v>294</v>
      </c>
      <c r="T1189" s="0" t="s">
        <v>318</v>
      </c>
      <c r="U1189" s="0" t="s">
        <v>599</v>
      </c>
      <c r="V1189" s="0" t="s">
        <v>4704</v>
      </c>
    </row>
    <row r="1190" customFormat="false" ht="15" hidden="false" customHeight="false" outlineLevel="0" collapsed="false">
      <c r="A1190" s="0" t="n">
        <v>159</v>
      </c>
      <c r="B1190" s="0" t="s">
        <v>220</v>
      </c>
      <c r="C1190" s="0" t="s">
        <v>270</v>
      </c>
      <c r="D1190" s="0" t="s">
        <v>4733</v>
      </c>
      <c r="E1190" s="0" t="n">
        <v>2025</v>
      </c>
      <c r="H1190" s="0" t="n">
        <v>22</v>
      </c>
      <c r="I1190" s="0" t="n">
        <v>576</v>
      </c>
      <c r="J1190" s="0" t="s">
        <v>272</v>
      </c>
      <c r="K1190" s="0" t="s">
        <v>4700</v>
      </c>
      <c r="L1190" s="0" t="s">
        <v>297</v>
      </c>
      <c r="M1190" s="0" t="s">
        <v>4734</v>
      </c>
      <c r="N1190" s="0" t="s">
        <v>4734</v>
      </c>
      <c r="O1190" s="0" t="s">
        <v>4735</v>
      </c>
      <c r="P1190" s="0" t="s">
        <v>4736</v>
      </c>
      <c r="R1190" s="0" t="s">
        <v>279</v>
      </c>
      <c r="S1190" s="0" t="s">
        <v>294</v>
      </c>
      <c r="T1190" s="0" t="s">
        <v>318</v>
      </c>
      <c r="U1190" s="0" t="s">
        <v>599</v>
      </c>
      <c r="V1190" s="0" t="s">
        <v>4704</v>
      </c>
    </row>
    <row r="1191" customFormat="false" ht="15" hidden="false" customHeight="false" outlineLevel="0" collapsed="false">
      <c r="A1191" s="0" t="n">
        <v>160</v>
      </c>
      <c r="B1191" s="0" t="s">
        <v>221</v>
      </c>
      <c r="C1191" s="0" t="s">
        <v>270</v>
      </c>
      <c r="D1191" s="0" t="s">
        <v>4733</v>
      </c>
      <c r="E1191" s="0" t="n">
        <v>2025</v>
      </c>
      <c r="H1191" s="0" t="n">
        <v>22</v>
      </c>
      <c r="I1191" s="0" t="n">
        <v>576</v>
      </c>
      <c r="J1191" s="0" t="s">
        <v>272</v>
      </c>
      <c r="K1191" s="0" t="s">
        <v>4700</v>
      </c>
      <c r="L1191" s="0" t="s">
        <v>297</v>
      </c>
      <c r="M1191" s="0" t="s">
        <v>4734</v>
      </c>
      <c r="N1191" s="0" t="s">
        <v>4734</v>
      </c>
      <c r="O1191" s="0" t="s">
        <v>4735</v>
      </c>
      <c r="P1191" s="0" t="s">
        <v>4736</v>
      </c>
      <c r="R1191" s="0" t="s">
        <v>279</v>
      </c>
      <c r="S1191" s="0" t="s">
        <v>294</v>
      </c>
      <c r="T1191" s="0" t="s">
        <v>318</v>
      </c>
      <c r="U1191" s="0" t="s">
        <v>599</v>
      </c>
      <c r="V1191" s="0" t="s">
        <v>4704</v>
      </c>
    </row>
    <row r="1192" customFormat="false" ht="15" hidden="false" customHeight="false" outlineLevel="0" collapsed="false">
      <c r="A1192" s="0" t="n">
        <v>161</v>
      </c>
      <c r="B1192" s="0" t="s">
        <v>222</v>
      </c>
      <c r="C1192" s="0" t="s">
        <v>270</v>
      </c>
      <c r="D1192" s="0" t="s">
        <v>4733</v>
      </c>
      <c r="E1192" s="0" t="n">
        <v>2025</v>
      </c>
      <c r="H1192" s="0" t="n">
        <v>22</v>
      </c>
      <c r="I1192" s="0" t="n">
        <v>576</v>
      </c>
      <c r="J1192" s="0" t="s">
        <v>272</v>
      </c>
      <c r="K1192" s="0" t="s">
        <v>4700</v>
      </c>
      <c r="L1192" s="0" t="s">
        <v>297</v>
      </c>
      <c r="M1192" s="0" t="s">
        <v>4734</v>
      </c>
      <c r="N1192" s="0" t="s">
        <v>4734</v>
      </c>
      <c r="O1192" s="0" t="s">
        <v>4735</v>
      </c>
      <c r="P1192" s="0" t="s">
        <v>4736</v>
      </c>
      <c r="R1192" s="0" t="s">
        <v>279</v>
      </c>
      <c r="S1192" s="0" t="s">
        <v>294</v>
      </c>
      <c r="T1192" s="0" t="s">
        <v>318</v>
      </c>
      <c r="U1192" s="0" t="s">
        <v>599</v>
      </c>
      <c r="V1192" s="0" t="s">
        <v>4704</v>
      </c>
    </row>
    <row r="1193" customFormat="false" ht="15" hidden="false" customHeight="false" outlineLevel="0" collapsed="false">
      <c r="A1193" s="0" t="n">
        <v>53</v>
      </c>
      <c r="B1193" s="0" t="s">
        <v>102</v>
      </c>
      <c r="C1193" s="0" t="s">
        <v>270</v>
      </c>
      <c r="D1193" s="0" t="s">
        <v>4737</v>
      </c>
      <c r="E1193" s="0" t="n">
        <v>2025</v>
      </c>
      <c r="H1193" s="0" t="n">
        <v>30</v>
      </c>
      <c r="I1193" s="0" t="n">
        <v>4061</v>
      </c>
      <c r="J1193" s="0" t="s">
        <v>272</v>
      </c>
      <c r="K1193" s="0" t="s">
        <v>4700</v>
      </c>
      <c r="L1193" s="0" t="s">
        <v>297</v>
      </c>
      <c r="M1193" s="0" t="s">
        <v>4738</v>
      </c>
      <c r="N1193" s="0" t="s">
        <v>4738</v>
      </c>
      <c r="O1193" s="0" t="s">
        <v>4739</v>
      </c>
      <c r="P1193" s="0" t="s">
        <v>4740</v>
      </c>
      <c r="R1193" s="0" t="s">
        <v>279</v>
      </c>
      <c r="S1193" s="0" t="s">
        <v>272</v>
      </c>
      <c r="T1193" s="0" t="s">
        <v>318</v>
      </c>
      <c r="U1193" s="0" t="s">
        <v>599</v>
      </c>
      <c r="V1193" s="0" t="s">
        <v>4704</v>
      </c>
    </row>
    <row r="1194" customFormat="false" ht="15" hidden="false" customHeight="false" outlineLevel="0" collapsed="false">
      <c r="A1194" s="0" t="n">
        <v>159</v>
      </c>
      <c r="B1194" s="0" t="s">
        <v>220</v>
      </c>
      <c r="C1194" s="0" t="s">
        <v>270</v>
      </c>
      <c r="D1194" s="0" t="s">
        <v>4737</v>
      </c>
      <c r="E1194" s="0" t="n">
        <v>2025</v>
      </c>
      <c r="H1194" s="0" t="n">
        <v>30</v>
      </c>
      <c r="I1194" s="0" t="n">
        <v>4061</v>
      </c>
      <c r="J1194" s="0" t="s">
        <v>272</v>
      </c>
      <c r="K1194" s="0" t="s">
        <v>4700</v>
      </c>
      <c r="L1194" s="0" t="s">
        <v>297</v>
      </c>
      <c r="M1194" s="0" t="s">
        <v>4738</v>
      </c>
      <c r="N1194" s="0" t="s">
        <v>4738</v>
      </c>
      <c r="O1194" s="0" t="s">
        <v>4739</v>
      </c>
      <c r="P1194" s="0" t="s">
        <v>4740</v>
      </c>
      <c r="R1194" s="0" t="s">
        <v>279</v>
      </c>
      <c r="S1194" s="0" t="s">
        <v>272</v>
      </c>
      <c r="T1194" s="0" t="s">
        <v>318</v>
      </c>
      <c r="U1194" s="0" t="s">
        <v>599</v>
      </c>
      <c r="V1194" s="0" t="s">
        <v>4704</v>
      </c>
    </row>
    <row r="1195" customFormat="false" ht="15" hidden="false" customHeight="false" outlineLevel="0" collapsed="false">
      <c r="A1195" s="0" t="n">
        <v>160</v>
      </c>
      <c r="B1195" s="0" t="s">
        <v>221</v>
      </c>
      <c r="C1195" s="0" t="s">
        <v>270</v>
      </c>
      <c r="D1195" s="0" t="s">
        <v>4737</v>
      </c>
      <c r="E1195" s="0" t="n">
        <v>2025</v>
      </c>
      <c r="H1195" s="0" t="n">
        <v>30</v>
      </c>
      <c r="I1195" s="0" t="n">
        <v>4061</v>
      </c>
      <c r="J1195" s="0" t="s">
        <v>272</v>
      </c>
      <c r="K1195" s="0" t="s">
        <v>4700</v>
      </c>
      <c r="L1195" s="0" t="s">
        <v>297</v>
      </c>
      <c r="M1195" s="0" t="s">
        <v>4738</v>
      </c>
      <c r="N1195" s="0" t="s">
        <v>4738</v>
      </c>
      <c r="O1195" s="0" t="s">
        <v>4739</v>
      </c>
      <c r="P1195" s="0" t="s">
        <v>4740</v>
      </c>
      <c r="R1195" s="0" t="s">
        <v>279</v>
      </c>
      <c r="S1195" s="0" t="s">
        <v>272</v>
      </c>
      <c r="T1195" s="0" t="s">
        <v>318</v>
      </c>
      <c r="U1195" s="0" t="s">
        <v>599</v>
      </c>
      <c r="V1195" s="0" t="s">
        <v>4704</v>
      </c>
    </row>
    <row r="1196" customFormat="false" ht="15" hidden="false" customHeight="false" outlineLevel="0" collapsed="false">
      <c r="A1196" s="0" t="n">
        <v>161</v>
      </c>
      <c r="B1196" s="0" t="s">
        <v>222</v>
      </c>
      <c r="C1196" s="0" t="s">
        <v>270</v>
      </c>
      <c r="D1196" s="0" t="s">
        <v>4737</v>
      </c>
      <c r="E1196" s="0" t="n">
        <v>2025</v>
      </c>
      <c r="H1196" s="0" t="n">
        <v>30</v>
      </c>
      <c r="I1196" s="0" t="n">
        <v>4061</v>
      </c>
      <c r="J1196" s="0" t="s">
        <v>272</v>
      </c>
      <c r="K1196" s="0" t="s">
        <v>4700</v>
      </c>
      <c r="L1196" s="0" t="s">
        <v>297</v>
      </c>
      <c r="M1196" s="0" t="s">
        <v>4738</v>
      </c>
      <c r="N1196" s="0" t="s">
        <v>4738</v>
      </c>
      <c r="O1196" s="0" t="s">
        <v>4739</v>
      </c>
      <c r="P1196" s="0" t="s">
        <v>4740</v>
      </c>
      <c r="R1196" s="0" t="s">
        <v>279</v>
      </c>
      <c r="S1196" s="0" t="s">
        <v>272</v>
      </c>
      <c r="T1196" s="0" t="s">
        <v>318</v>
      </c>
      <c r="U1196" s="0" t="s">
        <v>599</v>
      </c>
      <c r="V1196" s="0" t="s">
        <v>4704</v>
      </c>
    </row>
    <row r="1197" customFormat="false" ht="15" hidden="false" customHeight="false" outlineLevel="0" collapsed="false">
      <c r="A1197" s="0" t="n">
        <v>53</v>
      </c>
      <c r="B1197" s="0" t="s">
        <v>102</v>
      </c>
      <c r="C1197" s="0" t="s">
        <v>270</v>
      </c>
      <c r="D1197" s="0" t="s">
        <v>4741</v>
      </c>
      <c r="E1197" s="0" t="n">
        <v>2025</v>
      </c>
      <c r="H1197" s="0" t="n">
        <v>21</v>
      </c>
      <c r="I1197" s="0" t="n">
        <v>132</v>
      </c>
      <c r="J1197" s="0" t="s">
        <v>272</v>
      </c>
      <c r="K1197" s="0" t="s">
        <v>4700</v>
      </c>
      <c r="L1197" s="0" t="s">
        <v>297</v>
      </c>
      <c r="M1197" s="0" t="s">
        <v>4742</v>
      </c>
      <c r="N1197" s="0" t="s">
        <v>4742</v>
      </c>
      <c r="O1197" s="0" t="s">
        <v>4743</v>
      </c>
      <c r="P1197" s="0" t="s">
        <v>4744</v>
      </c>
      <c r="R1197" s="0" t="s">
        <v>279</v>
      </c>
      <c r="S1197" s="0" t="s">
        <v>294</v>
      </c>
      <c r="T1197" s="0" t="s">
        <v>318</v>
      </c>
      <c r="U1197" s="0" t="s">
        <v>599</v>
      </c>
      <c r="V1197" s="0" t="s">
        <v>4704</v>
      </c>
    </row>
    <row r="1198" customFormat="false" ht="15" hidden="false" customHeight="false" outlineLevel="0" collapsed="false">
      <c r="A1198" s="0" t="n">
        <v>159</v>
      </c>
      <c r="B1198" s="0" t="s">
        <v>220</v>
      </c>
      <c r="C1198" s="0" t="s">
        <v>270</v>
      </c>
      <c r="D1198" s="0" t="s">
        <v>4741</v>
      </c>
      <c r="E1198" s="0" t="n">
        <v>2025</v>
      </c>
      <c r="H1198" s="0" t="n">
        <v>21</v>
      </c>
      <c r="I1198" s="0" t="n">
        <v>132</v>
      </c>
      <c r="J1198" s="0" t="s">
        <v>272</v>
      </c>
      <c r="K1198" s="0" t="s">
        <v>4700</v>
      </c>
      <c r="L1198" s="0" t="s">
        <v>297</v>
      </c>
      <c r="M1198" s="0" t="s">
        <v>4742</v>
      </c>
      <c r="N1198" s="0" t="s">
        <v>4742</v>
      </c>
      <c r="O1198" s="0" t="s">
        <v>4743</v>
      </c>
      <c r="P1198" s="0" t="s">
        <v>4744</v>
      </c>
      <c r="R1198" s="0" t="s">
        <v>279</v>
      </c>
      <c r="S1198" s="0" t="s">
        <v>294</v>
      </c>
      <c r="T1198" s="0" t="s">
        <v>318</v>
      </c>
      <c r="U1198" s="0" t="s">
        <v>599</v>
      </c>
      <c r="V1198" s="0" t="s">
        <v>4704</v>
      </c>
    </row>
    <row r="1199" customFormat="false" ht="15" hidden="false" customHeight="false" outlineLevel="0" collapsed="false">
      <c r="A1199" s="0" t="n">
        <v>160</v>
      </c>
      <c r="B1199" s="0" t="s">
        <v>221</v>
      </c>
      <c r="C1199" s="0" t="s">
        <v>270</v>
      </c>
      <c r="D1199" s="0" t="s">
        <v>4741</v>
      </c>
      <c r="E1199" s="0" t="n">
        <v>2025</v>
      </c>
      <c r="H1199" s="0" t="n">
        <v>21</v>
      </c>
      <c r="I1199" s="0" t="n">
        <v>132</v>
      </c>
      <c r="J1199" s="0" t="s">
        <v>272</v>
      </c>
      <c r="K1199" s="0" t="s">
        <v>4700</v>
      </c>
      <c r="L1199" s="0" t="s">
        <v>297</v>
      </c>
      <c r="M1199" s="0" t="s">
        <v>4742</v>
      </c>
      <c r="N1199" s="0" t="s">
        <v>4742</v>
      </c>
      <c r="O1199" s="0" t="s">
        <v>4743</v>
      </c>
      <c r="P1199" s="0" t="s">
        <v>4744</v>
      </c>
      <c r="R1199" s="0" t="s">
        <v>279</v>
      </c>
      <c r="S1199" s="0" t="s">
        <v>294</v>
      </c>
      <c r="T1199" s="0" t="s">
        <v>318</v>
      </c>
      <c r="U1199" s="0" t="s">
        <v>599</v>
      </c>
      <c r="V1199" s="0" t="s">
        <v>4704</v>
      </c>
    </row>
    <row r="1200" customFormat="false" ht="15" hidden="false" customHeight="false" outlineLevel="0" collapsed="false">
      <c r="A1200" s="0" t="n">
        <v>161</v>
      </c>
      <c r="B1200" s="0" t="s">
        <v>222</v>
      </c>
      <c r="C1200" s="0" t="s">
        <v>270</v>
      </c>
      <c r="D1200" s="0" t="s">
        <v>4741</v>
      </c>
      <c r="E1200" s="0" t="n">
        <v>2025</v>
      </c>
      <c r="H1200" s="0" t="n">
        <v>21</v>
      </c>
      <c r="I1200" s="0" t="n">
        <v>132</v>
      </c>
      <c r="J1200" s="0" t="s">
        <v>272</v>
      </c>
      <c r="K1200" s="0" t="s">
        <v>4700</v>
      </c>
      <c r="L1200" s="0" t="s">
        <v>297</v>
      </c>
      <c r="M1200" s="0" t="s">
        <v>4742</v>
      </c>
      <c r="N1200" s="0" t="s">
        <v>4742</v>
      </c>
      <c r="O1200" s="0" t="s">
        <v>4743</v>
      </c>
      <c r="P1200" s="0" t="s">
        <v>4744</v>
      </c>
      <c r="R1200" s="0" t="s">
        <v>279</v>
      </c>
      <c r="S1200" s="0" t="s">
        <v>294</v>
      </c>
      <c r="T1200" s="0" t="s">
        <v>318</v>
      </c>
      <c r="U1200" s="0" t="s">
        <v>599</v>
      </c>
      <c r="V1200" s="0" t="s">
        <v>4704</v>
      </c>
    </row>
    <row r="1201" customFormat="false" ht="15" hidden="false" customHeight="false" outlineLevel="0" collapsed="false">
      <c r="A1201" s="0" t="n">
        <v>53</v>
      </c>
      <c r="B1201" s="0" t="s">
        <v>102</v>
      </c>
      <c r="C1201" s="0" t="s">
        <v>270</v>
      </c>
      <c r="D1201" s="0" t="s">
        <v>4745</v>
      </c>
      <c r="E1201" s="0" t="n">
        <v>2021</v>
      </c>
      <c r="H1201" s="0" t="n">
        <v>16</v>
      </c>
      <c r="I1201" s="0" t="n">
        <v>2350</v>
      </c>
      <c r="J1201" s="0" t="s">
        <v>272</v>
      </c>
      <c r="K1201" s="0" t="s">
        <v>4700</v>
      </c>
      <c r="L1201" s="0" t="s">
        <v>297</v>
      </c>
      <c r="M1201" s="0" t="s">
        <v>4746</v>
      </c>
      <c r="N1201" s="0" t="s">
        <v>4746</v>
      </c>
      <c r="O1201" s="0" t="s">
        <v>4747</v>
      </c>
      <c r="P1201" s="0" t="s">
        <v>4748</v>
      </c>
      <c r="R1201" s="0" t="s">
        <v>288</v>
      </c>
      <c r="S1201" s="0" t="s">
        <v>294</v>
      </c>
      <c r="T1201" s="0" t="s">
        <v>318</v>
      </c>
      <c r="U1201" s="0" t="s">
        <v>599</v>
      </c>
      <c r="V1201" s="0" t="s">
        <v>4704</v>
      </c>
    </row>
    <row r="1202" customFormat="false" ht="15" hidden="false" customHeight="false" outlineLevel="0" collapsed="false">
      <c r="A1202" s="0" t="n">
        <v>159</v>
      </c>
      <c r="B1202" s="0" t="s">
        <v>220</v>
      </c>
      <c r="C1202" s="0" t="s">
        <v>270</v>
      </c>
      <c r="D1202" s="0" t="s">
        <v>4745</v>
      </c>
      <c r="E1202" s="0" t="n">
        <v>2021</v>
      </c>
      <c r="H1202" s="0" t="n">
        <v>16</v>
      </c>
      <c r="I1202" s="0" t="n">
        <v>2350</v>
      </c>
      <c r="J1202" s="0" t="s">
        <v>272</v>
      </c>
      <c r="K1202" s="0" t="s">
        <v>4700</v>
      </c>
      <c r="L1202" s="0" t="s">
        <v>297</v>
      </c>
      <c r="M1202" s="0" t="s">
        <v>4746</v>
      </c>
      <c r="N1202" s="0" t="s">
        <v>4746</v>
      </c>
      <c r="O1202" s="0" t="s">
        <v>4747</v>
      </c>
      <c r="P1202" s="0" t="s">
        <v>4748</v>
      </c>
      <c r="R1202" s="0" t="s">
        <v>288</v>
      </c>
      <c r="S1202" s="0" t="s">
        <v>294</v>
      </c>
      <c r="T1202" s="0" t="s">
        <v>318</v>
      </c>
      <c r="U1202" s="0" t="s">
        <v>599</v>
      </c>
      <c r="V1202" s="0" t="s">
        <v>4704</v>
      </c>
    </row>
    <row r="1203" customFormat="false" ht="15" hidden="false" customHeight="false" outlineLevel="0" collapsed="false">
      <c r="A1203" s="0" t="n">
        <v>160</v>
      </c>
      <c r="B1203" s="0" t="s">
        <v>221</v>
      </c>
      <c r="C1203" s="0" t="s">
        <v>270</v>
      </c>
      <c r="D1203" s="0" t="s">
        <v>4745</v>
      </c>
      <c r="E1203" s="0" t="n">
        <v>2021</v>
      </c>
      <c r="H1203" s="0" t="n">
        <v>16</v>
      </c>
      <c r="I1203" s="0" t="n">
        <v>2350</v>
      </c>
      <c r="J1203" s="0" t="s">
        <v>272</v>
      </c>
      <c r="K1203" s="0" t="s">
        <v>4700</v>
      </c>
      <c r="L1203" s="0" t="s">
        <v>297</v>
      </c>
      <c r="M1203" s="0" t="s">
        <v>4746</v>
      </c>
      <c r="N1203" s="0" t="s">
        <v>4746</v>
      </c>
      <c r="O1203" s="0" t="s">
        <v>4747</v>
      </c>
      <c r="P1203" s="0" t="s">
        <v>4748</v>
      </c>
      <c r="R1203" s="0" t="s">
        <v>288</v>
      </c>
      <c r="S1203" s="0" t="s">
        <v>294</v>
      </c>
      <c r="T1203" s="0" t="s">
        <v>318</v>
      </c>
      <c r="U1203" s="0" t="s">
        <v>599</v>
      </c>
      <c r="V1203" s="0" t="s">
        <v>4704</v>
      </c>
    </row>
    <row r="1204" customFormat="false" ht="15" hidden="false" customHeight="false" outlineLevel="0" collapsed="false">
      <c r="A1204" s="0" t="n">
        <v>161</v>
      </c>
      <c r="B1204" s="0" t="s">
        <v>222</v>
      </c>
      <c r="C1204" s="0" t="s">
        <v>270</v>
      </c>
      <c r="D1204" s="0" t="s">
        <v>4745</v>
      </c>
      <c r="E1204" s="0" t="n">
        <v>2021</v>
      </c>
      <c r="H1204" s="0" t="n">
        <v>16</v>
      </c>
      <c r="I1204" s="0" t="n">
        <v>2350</v>
      </c>
      <c r="J1204" s="0" t="s">
        <v>272</v>
      </c>
      <c r="K1204" s="0" t="s">
        <v>4700</v>
      </c>
      <c r="L1204" s="0" t="s">
        <v>297</v>
      </c>
      <c r="M1204" s="0" t="s">
        <v>4746</v>
      </c>
      <c r="N1204" s="0" t="s">
        <v>4746</v>
      </c>
      <c r="O1204" s="0" t="s">
        <v>4747</v>
      </c>
      <c r="P1204" s="0" t="s">
        <v>4748</v>
      </c>
      <c r="R1204" s="0" t="s">
        <v>288</v>
      </c>
      <c r="S1204" s="0" t="s">
        <v>294</v>
      </c>
      <c r="T1204" s="0" t="s">
        <v>318</v>
      </c>
      <c r="U1204" s="0" t="s">
        <v>599</v>
      </c>
      <c r="V1204" s="0" t="s">
        <v>4704</v>
      </c>
    </row>
    <row r="1205" customFormat="false" ht="15" hidden="false" customHeight="false" outlineLevel="0" collapsed="false">
      <c r="A1205" s="0" t="n">
        <v>53</v>
      </c>
      <c r="B1205" s="0" t="s">
        <v>102</v>
      </c>
      <c r="C1205" s="0" t="s">
        <v>339</v>
      </c>
      <c r="D1205" s="0" t="s">
        <v>4749</v>
      </c>
      <c r="E1205" s="0" t="n">
        <v>2024</v>
      </c>
      <c r="H1205" s="0" t="n">
        <v>288</v>
      </c>
      <c r="I1205" s="0" t="n">
        <v>11915</v>
      </c>
      <c r="J1205" s="0" t="s">
        <v>272</v>
      </c>
      <c r="K1205" s="0" t="s">
        <v>4700</v>
      </c>
      <c r="L1205" s="0" t="s">
        <v>297</v>
      </c>
      <c r="M1205" s="0" t="s">
        <v>4750</v>
      </c>
      <c r="N1205" s="0" t="s">
        <v>4750</v>
      </c>
      <c r="O1205" s="0" t="s">
        <v>4751</v>
      </c>
      <c r="P1205" s="0" t="s">
        <v>4752</v>
      </c>
      <c r="R1205" s="0" t="s">
        <v>288</v>
      </c>
      <c r="S1205" s="0" t="s">
        <v>294</v>
      </c>
      <c r="T1205" s="0" t="s">
        <v>318</v>
      </c>
      <c r="U1205" s="0" t="s">
        <v>599</v>
      </c>
      <c r="V1205" s="0" t="s">
        <v>4704</v>
      </c>
    </row>
    <row r="1206" customFormat="false" ht="15" hidden="false" customHeight="false" outlineLevel="0" collapsed="false">
      <c r="A1206" s="0" t="n">
        <v>159</v>
      </c>
      <c r="B1206" s="0" t="s">
        <v>220</v>
      </c>
      <c r="C1206" s="0" t="s">
        <v>339</v>
      </c>
      <c r="D1206" s="0" t="s">
        <v>4749</v>
      </c>
      <c r="E1206" s="0" t="n">
        <v>2024</v>
      </c>
      <c r="H1206" s="0" t="n">
        <v>288</v>
      </c>
      <c r="I1206" s="0" t="n">
        <v>11915</v>
      </c>
      <c r="J1206" s="0" t="s">
        <v>272</v>
      </c>
      <c r="K1206" s="0" t="s">
        <v>4700</v>
      </c>
      <c r="L1206" s="0" t="s">
        <v>297</v>
      </c>
      <c r="M1206" s="0" t="s">
        <v>4750</v>
      </c>
      <c r="N1206" s="0" t="s">
        <v>4750</v>
      </c>
      <c r="O1206" s="0" t="s">
        <v>4751</v>
      </c>
      <c r="P1206" s="0" t="s">
        <v>4752</v>
      </c>
      <c r="R1206" s="0" t="s">
        <v>288</v>
      </c>
      <c r="S1206" s="0" t="s">
        <v>294</v>
      </c>
      <c r="T1206" s="0" t="s">
        <v>318</v>
      </c>
      <c r="U1206" s="0" t="s">
        <v>599</v>
      </c>
      <c r="V1206" s="0" t="s">
        <v>4704</v>
      </c>
    </row>
    <row r="1207" customFormat="false" ht="15" hidden="false" customHeight="false" outlineLevel="0" collapsed="false">
      <c r="A1207" s="0" t="n">
        <v>160</v>
      </c>
      <c r="B1207" s="0" t="s">
        <v>221</v>
      </c>
      <c r="C1207" s="0" t="s">
        <v>339</v>
      </c>
      <c r="D1207" s="0" t="s">
        <v>4749</v>
      </c>
      <c r="E1207" s="0" t="n">
        <v>2024</v>
      </c>
      <c r="H1207" s="0" t="n">
        <v>288</v>
      </c>
      <c r="I1207" s="0" t="n">
        <v>11915</v>
      </c>
      <c r="J1207" s="0" t="s">
        <v>272</v>
      </c>
      <c r="K1207" s="0" t="s">
        <v>4700</v>
      </c>
      <c r="L1207" s="0" t="s">
        <v>297</v>
      </c>
      <c r="M1207" s="0" t="s">
        <v>4750</v>
      </c>
      <c r="N1207" s="0" t="s">
        <v>4750</v>
      </c>
      <c r="O1207" s="0" t="s">
        <v>4751</v>
      </c>
      <c r="P1207" s="0" t="s">
        <v>4752</v>
      </c>
      <c r="R1207" s="0" t="s">
        <v>288</v>
      </c>
      <c r="S1207" s="0" t="s">
        <v>294</v>
      </c>
      <c r="T1207" s="0" t="s">
        <v>318</v>
      </c>
      <c r="U1207" s="0" t="s">
        <v>599</v>
      </c>
      <c r="V1207" s="0" t="s">
        <v>4704</v>
      </c>
    </row>
    <row r="1208" customFormat="false" ht="15" hidden="false" customHeight="false" outlineLevel="0" collapsed="false">
      <c r="A1208" s="0" t="n">
        <v>161</v>
      </c>
      <c r="B1208" s="0" t="s">
        <v>222</v>
      </c>
      <c r="C1208" s="0" t="s">
        <v>339</v>
      </c>
      <c r="D1208" s="0" t="s">
        <v>4749</v>
      </c>
      <c r="E1208" s="0" t="n">
        <v>2024</v>
      </c>
      <c r="H1208" s="0" t="n">
        <v>288</v>
      </c>
      <c r="I1208" s="0" t="n">
        <v>11915</v>
      </c>
      <c r="J1208" s="0" t="s">
        <v>272</v>
      </c>
      <c r="K1208" s="0" t="s">
        <v>4700</v>
      </c>
      <c r="L1208" s="0" t="s">
        <v>297</v>
      </c>
      <c r="M1208" s="0" t="s">
        <v>4750</v>
      </c>
      <c r="N1208" s="0" t="s">
        <v>4750</v>
      </c>
      <c r="O1208" s="0" t="s">
        <v>4751</v>
      </c>
      <c r="P1208" s="0" t="s">
        <v>4752</v>
      </c>
      <c r="R1208" s="0" t="s">
        <v>288</v>
      </c>
      <c r="S1208" s="0" t="s">
        <v>294</v>
      </c>
      <c r="T1208" s="0" t="s">
        <v>318</v>
      </c>
      <c r="U1208" s="0" t="s">
        <v>599</v>
      </c>
      <c r="V1208" s="0" t="s">
        <v>4704</v>
      </c>
    </row>
    <row r="1209" customFormat="false" ht="15" hidden="false" customHeight="false" outlineLevel="0" collapsed="false">
      <c r="A1209" s="0" t="n">
        <v>53</v>
      </c>
      <c r="B1209" s="0" t="s">
        <v>102</v>
      </c>
      <c r="C1209" s="0" t="s">
        <v>339</v>
      </c>
      <c r="D1209" s="0" t="s">
        <v>4753</v>
      </c>
      <c r="E1209" s="0" t="n">
        <v>2024</v>
      </c>
      <c r="H1209" s="0" t="n">
        <v>308</v>
      </c>
      <c r="I1209" s="0" t="n">
        <v>12642</v>
      </c>
      <c r="J1209" s="0" t="s">
        <v>272</v>
      </c>
      <c r="K1209" s="0" t="s">
        <v>4700</v>
      </c>
      <c r="L1209" s="0" t="s">
        <v>297</v>
      </c>
      <c r="M1209" s="0" t="s">
        <v>4754</v>
      </c>
      <c r="N1209" s="0" t="s">
        <v>4754</v>
      </c>
      <c r="O1209" s="0" t="s">
        <v>4755</v>
      </c>
      <c r="P1209" s="0" t="s">
        <v>4756</v>
      </c>
      <c r="R1209" s="0" t="s">
        <v>288</v>
      </c>
      <c r="S1209" s="0" t="s">
        <v>272</v>
      </c>
      <c r="T1209" s="0" t="s">
        <v>318</v>
      </c>
      <c r="U1209" s="0" t="s">
        <v>599</v>
      </c>
      <c r="V1209" s="0" t="s">
        <v>4704</v>
      </c>
    </row>
    <row r="1210" customFormat="false" ht="15" hidden="false" customHeight="false" outlineLevel="0" collapsed="false">
      <c r="A1210" s="0" t="n">
        <v>159</v>
      </c>
      <c r="B1210" s="0" t="s">
        <v>220</v>
      </c>
      <c r="C1210" s="0" t="s">
        <v>339</v>
      </c>
      <c r="D1210" s="0" t="s">
        <v>4753</v>
      </c>
      <c r="E1210" s="0" t="n">
        <v>2024</v>
      </c>
      <c r="H1210" s="0" t="n">
        <v>308</v>
      </c>
      <c r="I1210" s="0" t="n">
        <v>12642</v>
      </c>
      <c r="J1210" s="0" t="s">
        <v>272</v>
      </c>
      <c r="K1210" s="0" t="s">
        <v>4700</v>
      </c>
      <c r="L1210" s="0" t="s">
        <v>297</v>
      </c>
      <c r="M1210" s="0" t="s">
        <v>4754</v>
      </c>
      <c r="N1210" s="0" t="s">
        <v>4754</v>
      </c>
      <c r="O1210" s="0" t="s">
        <v>4755</v>
      </c>
      <c r="P1210" s="0" t="s">
        <v>4756</v>
      </c>
      <c r="R1210" s="0" t="s">
        <v>288</v>
      </c>
      <c r="S1210" s="0" t="s">
        <v>272</v>
      </c>
      <c r="T1210" s="0" t="s">
        <v>318</v>
      </c>
      <c r="U1210" s="0" t="s">
        <v>599</v>
      </c>
      <c r="V1210" s="0" t="s">
        <v>4704</v>
      </c>
    </row>
    <row r="1211" customFormat="false" ht="15" hidden="false" customHeight="false" outlineLevel="0" collapsed="false">
      <c r="A1211" s="0" t="n">
        <v>160</v>
      </c>
      <c r="B1211" s="0" t="s">
        <v>221</v>
      </c>
      <c r="C1211" s="0" t="s">
        <v>339</v>
      </c>
      <c r="D1211" s="0" t="s">
        <v>4753</v>
      </c>
      <c r="E1211" s="0" t="n">
        <v>2024</v>
      </c>
      <c r="H1211" s="0" t="n">
        <v>308</v>
      </c>
      <c r="I1211" s="0" t="n">
        <v>12642</v>
      </c>
      <c r="J1211" s="0" t="s">
        <v>272</v>
      </c>
      <c r="K1211" s="0" t="s">
        <v>4700</v>
      </c>
      <c r="L1211" s="0" t="s">
        <v>297</v>
      </c>
      <c r="M1211" s="0" t="s">
        <v>4754</v>
      </c>
      <c r="N1211" s="0" t="s">
        <v>4754</v>
      </c>
      <c r="O1211" s="0" t="s">
        <v>4755</v>
      </c>
      <c r="P1211" s="0" t="s">
        <v>4756</v>
      </c>
      <c r="R1211" s="0" t="s">
        <v>288</v>
      </c>
      <c r="S1211" s="0" t="s">
        <v>272</v>
      </c>
      <c r="T1211" s="0" t="s">
        <v>318</v>
      </c>
      <c r="U1211" s="0" t="s">
        <v>599</v>
      </c>
      <c r="V1211" s="0" t="s">
        <v>4704</v>
      </c>
    </row>
    <row r="1212" customFormat="false" ht="15" hidden="false" customHeight="false" outlineLevel="0" collapsed="false">
      <c r="A1212" s="0" t="n">
        <v>161</v>
      </c>
      <c r="B1212" s="0" t="s">
        <v>222</v>
      </c>
      <c r="C1212" s="0" t="s">
        <v>339</v>
      </c>
      <c r="D1212" s="0" t="s">
        <v>4753</v>
      </c>
      <c r="E1212" s="0" t="n">
        <v>2024</v>
      </c>
      <c r="H1212" s="0" t="n">
        <v>308</v>
      </c>
      <c r="I1212" s="0" t="n">
        <v>12642</v>
      </c>
      <c r="J1212" s="0" t="s">
        <v>272</v>
      </c>
      <c r="K1212" s="0" t="s">
        <v>4700</v>
      </c>
      <c r="L1212" s="0" t="s">
        <v>297</v>
      </c>
      <c r="M1212" s="0" t="s">
        <v>4754</v>
      </c>
      <c r="N1212" s="0" t="s">
        <v>4754</v>
      </c>
      <c r="O1212" s="0" t="s">
        <v>4755</v>
      </c>
      <c r="P1212" s="0" t="s">
        <v>4756</v>
      </c>
      <c r="R1212" s="0" t="s">
        <v>288</v>
      </c>
      <c r="S1212" s="0" t="s">
        <v>272</v>
      </c>
      <c r="T1212" s="0" t="s">
        <v>318</v>
      </c>
      <c r="U1212" s="0" t="s">
        <v>599</v>
      </c>
      <c r="V1212" s="0" t="s">
        <v>4704</v>
      </c>
    </row>
    <row r="1213" customFormat="false" ht="15" hidden="false" customHeight="false" outlineLevel="0" collapsed="false">
      <c r="A1213" s="0" t="n">
        <v>53</v>
      </c>
      <c r="B1213" s="0" t="s">
        <v>102</v>
      </c>
      <c r="C1213" s="0" t="s">
        <v>491</v>
      </c>
      <c r="D1213" s="0" t="s">
        <v>4757</v>
      </c>
      <c r="E1213" s="0" t="n">
        <v>2024</v>
      </c>
      <c r="H1213" s="0" t="n">
        <v>308</v>
      </c>
      <c r="I1213" s="0" t="n">
        <v>15391</v>
      </c>
      <c r="J1213" s="0" t="s">
        <v>272</v>
      </c>
      <c r="K1213" s="0" t="s">
        <v>4700</v>
      </c>
      <c r="L1213" s="0" t="s">
        <v>297</v>
      </c>
      <c r="M1213" s="0" t="s">
        <v>4758</v>
      </c>
      <c r="N1213" s="0" t="s">
        <v>4758</v>
      </c>
      <c r="O1213" s="0" t="s">
        <v>4759</v>
      </c>
      <c r="P1213" s="0" t="s">
        <v>4760</v>
      </c>
      <c r="R1213" s="0" t="s">
        <v>288</v>
      </c>
      <c r="S1213" s="0" t="s">
        <v>272</v>
      </c>
      <c r="T1213" s="0" t="s">
        <v>318</v>
      </c>
      <c r="U1213" s="0" t="s">
        <v>599</v>
      </c>
      <c r="V1213" s="0" t="s">
        <v>4704</v>
      </c>
    </row>
    <row r="1214" customFormat="false" ht="15" hidden="false" customHeight="false" outlineLevel="0" collapsed="false">
      <c r="A1214" s="0" t="n">
        <v>159</v>
      </c>
      <c r="B1214" s="0" t="s">
        <v>220</v>
      </c>
      <c r="C1214" s="0" t="s">
        <v>491</v>
      </c>
      <c r="D1214" s="0" t="s">
        <v>4757</v>
      </c>
      <c r="E1214" s="0" t="n">
        <v>2024</v>
      </c>
      <c r="H1214" s="0" t="n">
        <v>308</v>
      </c>
      <c r="I1214" s="0" t="n">
        <v>15391</v>
      </c>
      <c r="J1214" s="0" t="s">
        <v>272</v>
      </c>
      <c r="K1214" s="0" t="s">
        <v>4700</v>
      </c>
      <c r="L1214" s="0" t="s">
        <v>297</v>
      </c>
      <c r="M1214" s="0" t="s">
        <v>4758</v>
      </c>
      <c r="N1214" s="0" t="s">
        <v>4758</v>
      </c>
      <c r="O1214" s="0" t="s">
        <v>4759</v>
      </c>
      <c r="P1214" s="0" t="s">
        <v>4760</v>
      </c>
      <c r="R1214" s="0" t="s">
        <v>288</v>
      </c>
      <c r="S1214" s="0" t="s">
        <v>272</v>
      </c>
      <c r="T1214" s="0" t="s">
        <v>318</v>
      </c>
      <c r="U1214" s="0" t="s">
        <v>599</v>
      </c>
      <c r="V1214" s="0" t="s">
        <v>4704</v>
      </c>
    </row>
    <row r="1215" customFormat="false" ht="15" hidden="false" customHeight="false" outlineLevel="0" collapsed="false">
      <c r="A1215" s="0" t="n">
        <v>160</v>
      </c>
      <c r="B1215" s="0" t="s">
        <v>221</v>
      </c>
      <c r="C1215" s="0" t="s">
        <v>491</v>
      </c>
      <c r="D1215" s="0" t="s">
        <v>4757</v>
      </c>
      <c r="E1215" s="0" t="n">
        <v>2024</v>
      </c>
      <c r="H1215" s="0" t="n">
        <v>308</v>
      </c>
      <c r="I1215" s="0" t="n">
        <v>15391</v>
      </c>
      <c r="J1215" s="0" t="s">
        <v>272</v>
      </c>
      <c r="K1215" s="0" t="s">
        <v>4700</v>
      </c>
      <c r="L1215" s="0" t="s">
        <v>297</v>
      </c>
      <c r="M1215" s="0" t="s">
        <v>4758</v>
      </c>
      <c r="N1215" s="0" t="s">
        <v>4758</v>
      </c>
      <c r="O1215" s="0" t="s">
        <v>4759</v>
      </c>
      <c r="P1215" s="0" t="s">
        <v>4760</v>
      </c>
      <c r="R1215" s="0" t="s">
        <v>288</v>
      </c>
      <c r="S1215" s="0" t="s">
        <v>272</v>
      </c>
      <c r="T1215" s="0" t="s">
        <v>318</v>
      </c>
      <c r="U1215" s="0" t="s">
        <v>599</v>
      </c>
      <c r="V1215" s="0" t="s">
        <v>4704</v>
      </c>
    </row>
    <row r="1216" customFormat="false" ht="15" hidden="false" customHeight="false" outlineLevel="0" collapsed="false">
      <c r="A1216" s="0" t="n">
        <v>161</v>
      </c>
      <c r="B1216" s="0" t="s">
        <v>222</v>
      </c>
      <c r="C1216" s="0" t="s">
        <v>491</v>
      </c>
      <c r="D1216" s="0" t="s">
        <v>4757</v>
      </c>
      <c r="E1216" s="0" t="n">
        <v>2024</v>
      </c>
      <c r="H1216" s="0" t="n">
        <v>308</v>
      </c>
      <c r="I1216" s="0" t="n">
        <v>15391</v>
      </c>
      <c r="J1216" s="0" t="s">
        <v>272</v>
      </c>
      <c r="K1216" s="0" t="s">
        <v>4700</v>
      </c>
      <c r="L1216" s="0" t="s">
        <v>297</v>
      </c>
      <c r="M1216" s="0" t="s">
        <v>4758</v>
      </c>
      <c r="N1216" s="0" t="s">
        <v>4758</v>
      </c>
      <c r="O1216" s="0" t="s">
        <v>4759</v>
      </c>
      <c r="P1216" s="0" t="s">
        <v>4760</v>
      </c>
      <c r="R1216" s="0" t="s">
        <v>288</v>
      </c>
      <c r="S1216" s="0" t="s">
        <v>272</v>
      </c>
      <c r="T1216" s="0" t="s">
        <v>318</v>
      </c>
      <c r="U1216" s="0" t="s">
        <v>599</v>
      </c>
      <c r="V1216" s="0" t="s">
        <v>4704</v>
      </c>
    </row>
    <row r="1217" customFormat="false" ht="15" hidden="false" customHeight="false" outlineLevel="0" collapsed="false">
      <c r="A1217" s="0" t="n">
        <v>53</v>
      </c>
      <c r="B1217" s="0" t="s">
        <v>102</v>
      </c>
      <c r="C1217" s="0" t="s">
        <v>514</v>
      </c>
      <c r="D1217" s="0" t="s">
        <v>4761</v>
      </c>
      <c r="E1217" s="0" t="n">
        <v>2024</v>
      </c>
      <c r="H1217" s="0" t="n">
        <v>15</v>
      </c>
      <c r="I1217" s="0" t="n">
        <v>992</v>
      </c>
      <c r="J1217" s="0" t="s">
        <v>272</v>
      </c>
      <c r="K1217" s="0" t="s">
        <v>4700</v>
      </c>
      <c r="L1217" s="0" t="s">
        <v>297</v>
      </c>
      <c r="M1217" s="0" t="s">
        <v>4762</v>
      </c>
      <c r="N1217" s="0" t="s">
        <v>4762</v>
      </c>
      <c r="O1217" s="0" t="s">
        <v>4763</v>
      </c>
      <c r="P1217" s="0" t="s">
        <v>4764</v>
      </c>
      <c r="R1217" s="0" t="s">
        <v>288</v>
      </c>
      <c r="S1217" s="0" t="s">
        <v>272</v>
      </c>
      <c r="T1217" s="0" t="s">
        <v>318</v>
      </c>
      <c r="U1217" s="0" t="s">
        <v>599</v>
      </c>
      <c r="V1217" s="0" t="s">
        <v>4704</v>
      </c>
    </row>
    <row r="1218" customFormat="false" ht="15" hidden="false" customHeight="false" outlineLevel="0" collapsed="false">
      <c r="A1218" s="0" t="n">
        <v>159</v>
      </c>
      <c r="B1218" s="0" t="s">
        <v>220</v>
      </c>
      <c r="C1218" s="0" t="s">
        <v>514</v>
      </c>
      <c r="D1218" s="0" t="s">
        <v>4761</v>
      </c>
      <c r="E1218" s="0" t="n">
        <v>2024</v>
      </c>
      <c r="H1218" s="0" t="n">
        <v>15</v>
      </c>
      <c r="I1218" s="0" t="n">
        <v>992</v>
      </c>
      <c r="J1218" s="0" t="s">
        <v>272</v>
      </c>
      <c r="K1218" s="0" t="s">
        <v>4700</v>
      </c>
      <c r="L1218" s="0" t="s">
        <v>297</v>
      </c>
      <c r="M1218" s="0" t="s">
        <v>4762</v>
      </c>
      <c r="N1218" s="0" t="s">
        <v>4762</v>
      </c>
      <c r="O1218" s="0" t="s">
        <v>4763</v>
      </c>
      <c r="P1218" s="0" t="s">
        <v>4764</v>
      </c>
      <c r="R1218" s="0" t="s">
        <v>288</v>
      </c>
      <c r="S1218" s="0" t="s">
        <v>272</v>
      </c>
      <c r="T1218" s="0" t="s">
        <v>318</v>
      </c>
      <c r="U1218" s="0" t="s">
        <v>599</v>
      </c>
      <c r="V1218" s="0" t="s">
        <v>4704</v>
      </c>
    </row>
    <row r="1219" customFormat="false" ht="15" hidden="false" customHeight="false" outlineLevel="0" collapsed="false">
      <c r="A1219" s="0" t="n">
        <v>160</v>
      </c>
      <c r="B1219" s="0" t="s">
        <v>221</v>
      </c>
      <c r="C1219" s="0" t="s">
        <v>514</v>
      </c>
      <c r="D1219" s="0" t="s">
        <v>4761</v>
      </c>
      <c r="E1219" s="0" t="n">
        <v>2024</v>
      </c>
      <c r="H1219" s="0" t="n">
        <v>15</v>
      </c>
      <c r="I1219" s="0" t="n">
        <v>992</v>
      </c>
      <c r="J1219" s="0" t="s">
        <v>272</v>
      </c>
      <c r="K1219" s="0" t="s">
        <v>4700</v>
      </c>
      <c r="L1219" s="0" t="s">
        <v>297</v>
      </c>
      <c r="M1219" s="0" t="s">
        <v>4762</v>
      </c>
      <c r="N1219" s="0" t="s">
        <v>4762</v>
      </c>
      <c r="O1219" s="0" t="s">
        <v>4763</v>
      </c>
      <c r="P1219" s="0" t="s">
        <v>4764</v>
      </c>
      <c r="R1219" s="0" t="s">
        <v>288</v>
      </c>
      <c r="S1219" s="0" t="s">
        <v>272</v>
      </c>
      <c r="T1219" s="0" t="s">
        <v>318</v>
      </c>
      <c r="U1219" s="0" t="s">
        <v>599</v>
      </c>
      <c r="V1219" s="0" t="s">
        <v>4704</v>
      </c>
    </row>
    <row r="1220" customFormat="false" ht="15" hidden="false" customHeight="false" outlineLevel="0" collapsed="false">
      <c r="A1220" s="0" t="n">
        <v>161</v>
      </c>
      <c r="B1220" s="0" t="s">
        <v>222</v>
      </c>
      <c r="C1220" s="0" t="s">
        <v>514</v>
      </c>
      <c r="D1220" s="0" t="s">
        <v>4761</v>
      </c>
      <c r="E1220" s="0" t="n">
        <v>2024</v>
      </c>
      <c r="H1220" s="0" t="n">
        <v>15</v>
      </c>
      <c r="I1220" s="0" t="n">
        <v>992</v>
      </c>
      <c r="J1220" s="0" t="s">
        <v>272</v>
      </c>
      <c r="K1220" s="0" t="s">
        <v>4700</v>
      </c>
      <c r="L1220" s="0" t="s">
        <v>297</v>
      </c>
      <c r="M1220" s="0" t="s">
        <v>4762</v>
      </c>
      <c r="N1220" s="0" t="s">
        <v>4762</v>
      </c>
      <c r="O1220" s="0" t="s">
        <v>4763</v>
      </c>
      <c r="P1220" s="0" t="s">
        <v>4764</v>
      </c>
      <c r="R1220" s="0" t="s">
        <v>288</v>
      </c>
      <c r="S1220" s="0" t="s">
        <v>272</v>
      </c>
      <c r="T1220" s="0" t="s">
        <v>318</v>
      </c>
      <c r="U1220" s="0" t="s">
        <v>599</v>
      </c>
      <c r="V1220" s="0" t="s">
        <v>4704</v>
      </c>
    </row>
    <row r="1221" customFormat="false" ht="15" hidden="false" customHeight="false" outlineLevel="0" collapsed="false">
      <c r="A1221" s="0" t="n">
        <v>53</v>
      </c>
      <c r="B1221" s="0" t="s">
        <v>102</v>
      </c>
      <c r="C1221" s="0" t="s">
        <v>514</v>
      </c>
      <c r="D1221" s="0" t="s">
        <v>4765</v>
      </c>
      <c r="E1221" s="0" t="n">
        <v>2024</v>
      </c>
      <c r="H1221" s="0" t="n">
        <v>10</v>
      </c>
      <c r="I1221" s="0" t="n">
        <v>480</v>
      </c>
      <c r="J1221" s="0" t="s">
        <v>272</v>
      </c>
      <c r="K1221" s="0" t="s">
        <v>4700</v>
      </c>
      <c r="L1221" s="0" t="s">
        <v>297</v>
      </c>
      <c r="M1221" s="0" t="s">
        <v>4766</v>
      </c>
      <c r="N1221" s="0" t="s">
        <v>4766</v>
      </c>
      <c r="O1221" s="0" t="s">
        <v>4767</v>
      </c>
      <c r="P1221" s="0" t="s">
        <v>4768</v>
      </c>
      <c r="R1221" s="0" t="s">
        <v>288</v>
      </c>
      <c r="S1221" s="0" t="s">
        <v>294</v>
      </c>
      <c r="T1221" s="0" t="s">
        <v>318</v>
      </c>
      <c r="U1221" s="0" t="s">
        <v>599</v>
      </c>
      <c r="V1221" s="0" t="s">
        <v>4704</v>
      </c>
    </row>
    <row r="1222" customFormat="false" ht="15" hidden="false" customHeight="false" outlineLevel="0" collapsed="false">
      <c r="A1222" s="0" t="n">
        <v>159</v>
      </c>
      <c r="B1222" s="0" t="s">
        <v>220</v>
      </c>
      <c r="C1222" s="0" t="s">
        <v>514</v>
      </c>
      <c r="D1222" s="0" t="s">
        <v>4765</v>
      </c>
      <c r="E1222" s="0" t="n">
        <v>2024</v>
      </c>
      <c r="H1222" s="0" t="n">
        <v>10</v>
      </c>
      <c r="I1222" s="0" t="n">
        <v>480</v>
      </c>
      <c r="J1222" s="0" t="s">
        <v>272</v>
      </c>
      <c r="K1222" s="0" t="s">
        <v>4700</v>
      </c>
      <c r="L1222" s="0" t="s">
        <v>297</v>
      </c>
      <c r="M1222" s="0" t="s">
        <v>4766</v>
      </c>
      <c r="N1222" s="0" t="s">
        <v>4766</v>
      </c>
      <c r="O1222" s="0" t="s">
        <v>4767</v>
      </c>
      <c r="P1222" s="0" t="s">
        <v>4768</v>
      </c>
      <c r="R1222" s="0" t="s">
        <v>288</v>
      </c>
      <c r="S1222" s="0" t="s">
        <v>294</v>
      </c>
      <c r="T1222" s="0" t="s">
        <v>318</v>
      </c>
      <c r="U1222" s="0" t="s">
        <v>599</v>
      </c>
      <c r="V1222" s="0" t="s">
        <v>4704</v>
      </c>
    </row>
    <row r="1223" customFormat="false" ht="15" hidden="false" customHeight="false" outlineLevel="0" collapsed="false">
      <c r="A1223" s="0" t="n">
        <v>160</v>
      </c>
      <c r="B1223" s="0" t="s">
        <v>221</v>
      </c>
      <c r="C1223" s="0" t="s">
        <v>514</v>
      </c>
      <c r="D1223" s="0" t="s">
        <v>4765</v>
      </c>
      <c r="E1223" s="0" t="n">
        <v>2024</v>
      </c>
      <c r="H1223" s="0" t="n">
        <v>10</v>
      </c>
      <c r="I1223" s="0" t="n">
        <v>480</v>
      </c>
      <c r="J1223" s="0" t="s">
        <v>272</v>
      </c>
      <c r="K1223" s="0" t="s">
        <v>4700</v>
      </c>
      <c r="L1223" s="0" t="s">
        <v>297</v>
      </c>
      <c r="M1223" s="0" t="s">
        <v>4766</v>
      </c>
      <c r="N1223" s="0" t="s">
        <v>4766</v>
      </c>
      <c r="O1223" s="0" t="s">
        <v>4767</v>
      </c>
      <c r="P1223" s="0" t="s">
        <v>4768</v>
      </c>
      <c r="R1223" s="0" t="s">
        <v>288</v>
      </c>
      <c r="S1223" s="0" t="s">
        <v>294</v>
      </c>
      <c r="T1223" s="0" t="s">
        <v>318</v>
      </c>
      <c r="U1223" s="0" t="s">
        <v>599</v>
      </c>
      <c r="V1223" s="0" t="s">
        <v>4704</v>
      </c>
    </row>
    <row r="1224" customFormat="false" ht="15" hidden="false" customHeight="false" outlineLevel="0" collapsed="false">
      <c r="A1224" s="0" t="n">
        <v>161</v>
      </c>
      <c r="B1224" s="0" t="s">
        <v>222</v>
      </c>
      <c r="C1224" s="0" t="s">
        <v>514</v>
      </c>
      <c r="D1224" s="0" t="s">
        <v>4765</v>
      </c>
      <c r="E1224" s="0" t="n">
        <v>2024</v>
      </c>
      <c r="H1224" s="0" t="n">
        <v>10</v>
      </c>
      <c r="I1224" s="0" t="n">
        <v>480</v>
      </c>
      <c r="J1224" s="0" t="s">
        <v>272</v>
      </c>
      <c r="K1224" s="0" t="s">
        <v>4700</v>
      </c>
      <c r="L1224" s="0" t="s">
        <v>297</v>
      </c>
      <c r="M1224" s="0" t="s">
        <v>4766</v>
      </c>
      <c r="N1224" s="0" t="s">
        <v>4766</v>
      </c>
      <c r="O1224" s="0" t="s">
        <v>4767</v>
      </c>
      <c r="P1224" s="0" t="s">
        <v>4768</v>
      </c>
      <c r="R1224" s="0" t="s">
        <v>288</v>
      </c>
      <c r="S1224" s="0" t="s">
        <v>294</v>
      </c>
      <c r="T1224" s="0" t="s">
        <v>318</v>
      </c>
      <c r="U1224" s="0" t="s">
        <v>599</v>
      </c>
      <c r="V1224" s="0" t="s">
        <v>4704</v>
      </c>
    </row>
    <row r="1225" customFormat="false" ht="15" hidden="false" customHeight="false" outlineLevel="0" collapsed="false">
      <c r="A1225" s="0" t="n">
        <v>53</v>
      </c>
      <c r="B1225" s="0" t="s">
        <v>102</v>
      </c>
      <c r="C1225" s="0" t="s">
        <v>514</v>
      </c>
      <c r="D1225" s="0" t="s">
        <v>4769</v>
      </c>
      <c r="E1225" s="0" t="n">
        <v>2024</v>
      </c>
      <c r="H1225" s="0" t="n">
        <v>11</v>
      </c>
      <c r="I1225" s="0" t="n">
        <v>339</v>
      </c>
      <c r="J1225" s="0" t="s">
        <v>272</v>
      </c>
      <c r="K1225" s="0" t="s">
        <v>4700</v>
      </c>
      <c r="L1225" s="0" t="s">
        <v>297</v>
      </c>
      <c r="M1225" s="0" t="s">
        <v>4770</v>
      </c>
      <c r="N1225" s="0" t="s">
        <v>4770</v>
      </c>
      <c r="O1225" s="0" t="s">
        <v>4771</v>
      </c>
      <c r="P1225" s="0" t="s">
        <v>4772</v>
      </c>
      <c r="R1225" s="0" t="s">
        <v>288</v>
      </c>
      <c r="S1225" s="0" t="s">
        <v>294</v>
      </c>
      <c r="T1225" s="0" t="s">
        <v>318</v>
      </c>
      <c r="U1225" s="0" t="s">
        <v>599</v>
      </c>
      <c r="V1225" s="0" t="s">
        <v>4704</v>
      </c>
    </row>
    <row r="1226" customFormat="false" ht="15" hidden="false" customHeight="false" outlineLevel="0" collapsed="false">
      <c r="A1226" s="0" t="n">
        <v>159</v>
      </c>
      <c r="B1226" s="0" t="s">
        <v>220</v>
      </c>
      <c r="C1226" s="0" t="s">
        <v>514</v>
      </c>
      <c r="D1226" s="0" t="s">
        <v>4769</v>
      </c>
      <c r="E1226" s="0" t="n">
        <v>2024</v>
      </c>
      <c r="H1226" s="0" t="n">
        <v>11</v>
      </c>
      <c r="I1226" s="0" t="n">
        <v>339</v>
      </c>
      <c r="J1226" s="0" t="s">
        <v>272</v>
      </c>
      <c r="K1226" s="0" t="s">
        <v>4700</v>
      </c>
      <c r="L1226" s="0" t="s">
        <v>297</v>
      </c>
      <c r="M1226" s="0" t="s">
        <v>4770</v>
      </c>
      <c r="N1226" s="0" t="s">
        <v>4770</v>
      </c>
      <c r="O1226" s="0" t="s">
        <v>4771</v>
      </c>
      <c r="P1226" s="0" t="s">
        <v>4772</v>
      </c>
      <c r="R1226" s="0" t="s">
        <v>288</v>
      </c>
      <c r="S1226" s="0" t="s">
        <v>294</v>
      </c>
      <c r="T1226" s="0" t="s">
        <v>318</v>
      </c>
      <c r="U1226" s="0" t="s">
        <v>599</v>
      </c>
      <c r="V1226" s="0" t="s">
        <v>4704</v>
      </c>
    </row>
    <row r="1227" customFormat="false" ht="15" hidden="false" customHeight="false" outlineLevel="0" collapsed="false">
      <c r="A1227" s="0" t="n">
        <v>160</v>
      </c>
      <c r="B1227" s="0" t="s">
        <v>221</v>
      </c>
      <c r="C1227" s="0" t="s">
        <v>514</v>
      </c>
      <c r="D1227" s="0" t="s">
        <v>4769</v>
      </c>
      <c r="E1227" s="0" t="n">
        <v>2024</v>
      </c>
      <c r="H1227" s="0" t="n">
        <v>11</v>
      </c>
      <c r="I1227" s="0" t="n">
        <v>339</v>
      </c>
      <c r="J1227" s="0" t="s">
        <v>272</v>
      </c>
      <c r="K1227" s="0" t="s">
        <v>4700</v>
      </c>
      <c r="L1227" s="0" t="s">
        <v>297</v>
      </c>
      <c r="M1227" s="0" t="s">
        <v>4770</v>
      </c>
      <c r="N1227" s="0" t="s">
        <v>4770</v>
      </c>
      <c r="O1227" s="0" t="s">
        <v>4771</v>
      </c>
      <c r="P1227" s="0" t="s">
        <v>4772</v>
      </c>
      <c r="R1227" s="0" t="s">
        <v>288</v>
      </c>
      <c r="S1227" s="0" t="s">
        <v>294</v>
      </c>
      <c r="T1227" s="0" t="s">
        <v>318</v>
      </c>
      <c r="U1227" s="0" t="s">
        <v>599</v>
      </c>
      <c r="V1227" s="0" t="s">
        <v>4704</v>
      </c>
    </row>
    <row r="1228" customFormat="false" ht="15" hidden="false" customHeight="false" outlineLevel="0" collapsed="false">
      <c r="A1228" s="0" t="n">
        <v>161</v>
      </c>
      <c r="B1228" s="0" t="s">
        <v>222</v>
      </c>
      <c r="C1228" s="0" t="s">
        <v>514</v>
      </c>
      <c r="D1228" s="0" t="s">
        <v>4769</v>
      </c>
      <c r="E1228" s="0" t="n">
        <v>2024</v>
      </c>
      <c r="H1228" s="0" t="n">
        <v>11</v>
      </c>
      <c r="I1228" s="0" t="n">
        <v>339</v>
      </c>
      <c r="J1228" s="0" t="s">
        <v>272</v>
      </c>
      <c r="K1228" s="0" t="s">
        <v>4700</v>
      </c>
      <c r="L1228" s="0" t="s">
        <v>297</v>
      </c>
      <c r="M1228" s="0" t="s">
        <v>4770</v>
      </c>
      <c r="N1228" s="0" t="s">
        <v>4770</v>
      </c>
      <c r="O1228" s="0" t="s">
        <v>4771</v>
      </c>
      <c r="P1228" s="0" t="s">
        <v>4772</v>
      </c>
      <c r="R1228" s="0" t="s">
        <v>288</v>
      </c>
      <c r="S1228" s="0" t="s">
        <v>294</v>
      </c>
      <c r="T1228" s="0" t="s">
        <v>318</v>
      </c>
      <c r="U1228" s="0" t="s">
        <v>599</v>
      </c>
      <c r="V1228" s="0" t="s">
        <v>4704</v>
      </c>
    </row>
    <row r="1229" customFormat="false" ht="15" hidden="false" customHeight="false" outlineLevel="0" collapsed="false">
      <c r="A1229" s="0" t="n">
        <v>53</v>
      </c>
      <c r="B1229" s="0" t="s">
        <v>102</v>
      </c>
      <c r="C1229" s="0" t="s">
        <v>514</v>
      </c>
      <c r="D1229" s="0" t="s">
        <v>4773</v>
      </c>
      <c r="E1229" s="0" t="n">
        <v>2023</v>
      </c>
      <c r="H1229" s="0" t="n">
        <v>2</v>
      </c>
      <c r="I1229" s="0" t="n">
        <v>113</v>
      </c>
      <c r="J1229" s="0" t="s">
        <v>272</v>
      </c>
      <c r="K1229" s="0" t="s">
        <v>4700</v>
      </c>
      <c r="L1229" s="0" t="s">
        <v>297</v>
      </c>
      <c r="M1229" s="0" t="s">
        <v>4774</v>
      </c>
      <c r="N1229" s="0" t="s">
        <v>4774</v>
      </c>
      <c r="O1229" s="0" t="s">
        <v>4775</v>
      </c>
      <c r="P1229" s="0" t="s">
        <v>4776</v>
      </c>
      <c r="R1229" s="0" t="s">
        <v>288</v>
      </c>
      <c r="S1229" s="0" t="s">
        <v>294</v>
      </c>
      <c r="T1229" s="0" t="s">
        <v>318</v>
      </c>
      <c r="U1229" s="0" t="s">
        <v>599</v>
      </c>
      <c r="V1229" s="0" t="s">
        <v>4704</v>
      </c>
    </row>
    <row r="1230" customFormat="false" ht="15" hidden="false" customHeight="false" outlineLevel="0" collapsed="false">
      <c r="A1230" s="0" t="n">
        <v>159</v>
      </c>
      <c r="B1230" s="0" t="s">
        <v>220</v>
      </c>
      <c r="C1230" s="0" t="s">
        <v>514</v>
      </c>
      <c r="D1230" s="0" t="s">
        <v>4773</v>
      </c>
      <c r="E1230" s="0" t="n">
        <v>2023</v>
      </c>
      <c r="H1230" s="0" t="n">
        <v>2</v>
      </c>
      <c r="I1230" s="0" t="n">
        <v>113</v>
      </c>
      <c r="J1230" s="0" t="s">
        <v>272</v>
      </c>
      <c r="K1230" s="0" t="s">
        <v>4700</v>
      </c>
      <c r="L1230" s="0" t="s">
        <v>297</v>
      </c>
      <c r="M1230" s="0" t="s">
        <v>4774</v>
      </c>
      <c r="N1230" s="0" t="s">
        <v>4774</v>
      </c>
      <c r="O1230" s="0" t="s">
        <v>4775</v>
      </c>
      <c r="P1230" s="0" t="s">
        <v>4776</v>
      </c>
      <c r="R1230" s="0" t="s">
        <v>288</v>
      </c>
      <c r="S1230" s="0" t="s">
        <v>294</v>
      </c>
      <c r="T1230" s="0" t="s">
        <v>318</v>
      </c>
      <c r="U1230" s="0" t="s">
        <v>599</v>
      </c>
      <c r="V1230" s="0" t="s">
        <v>4704</v>
      </c>
    </row>
    <row r="1231" customFormat="false" ht="15" hidden="false" customHeight="false" outlineLevel="0" collapsed="false">
      <c r="A1231" s="0" t="n">
        <v>160</v>
      </c>
      <c r="B1231" s="0" t="s">
        <v>221</v>
      </c>
      <c r="C1231" s="0" t="s">
        <v>514</v>
      </c>
      <c r="D1231" s="0" t="s">
        <v>4773</v>
      </c>
      <c r="E1231" s="0" t="n">
        <v>2023</v>
      </c>
      <c r="H1231" s="0" t="n">
        <v>2</v>
      </c>
      <c r="I1231" s="0" t="n">
        <v>113</v>
      </c>
      <c r="J1231" s="0" t="s">
        <v>272</v>
      </c>
      <c r="K1231" s="0" t="s">
        <v>4700</v>
      </c>
      <c r="L1231" s="0" t="s">
        <v>297</v>
      </c>
      <c r="M1231" s="0" t="s">
        <v>4774</v>
      </c>
      <c r="N1231" s="0" t="s">
        <v>4774</v>
      </c>
      <c r="O1231" s="0" t="s">
        <v>4775</v>
      </c>
      <c r="P1231" s="0" t="s">
        <v>4776</v>
      </c>
      <c r="R1231" s="0" t="s">
        <v>288</v>
      </c>
      <c r="S1231" s="0" t="s">
        <v>294</v>
      </c>
      <c r="T1231" s="0" t="s">
        <v>318</v>
      </c>
      <c r="U1231" s="0" t="s">
        <v>599</v>
      </c>
      <c r="V1231" s="0" t="s">
        <v>4704</v>
      </c>
    </row>
    <row r="1232" customFormat="false" ht="15" hidden="false" customHeight="false" outlineLevel="0" collapsed="false">
      <c r="A1232" s="0" t="n">
        <v>161</v>
      </c>
      <c r="B1232" s="0" t="s">
        <v>222</v>
      </c>
      <c r="C1232" s="0" t="s">
        <v>514</v>
      </c>
      <c r="D1232" s="0" t="s">
        <v>4773</v>
      </c>
      <c r="E1232" s="0" t="n">
        <v>2023</v>
      </c>
      <c r="H1232" s="0" t="n">
        <v>2</v>
      </c>
      <c r="I1232" s="0" t="n">
        <v>113</v>
      </c>
      <c r="J1232" s="0" t="s">
        <v>272</v>
      </c>
      <c r="K1232" s="0" t="s">
        <v>4700</v>
      </c>
      <c r="L1232" s="0" t="s">
        <v>297</v>
      </c>
      <c r="M1232" s="0" t="s">
        <v>4774</v>
      </c>
      <c r="N1232" s="0" t="s">
        <v>4774</v>
      </c>
      <c r="O1232" s="0" t="s">
        <v>4775</v>
      </c>
      <c r="P1232" s="0" t="s">
        <v>4776</v>
      </c>
      <c r="R1232" s="0" t="s">
        <v>288</v>
      </c>
      <c r="S1232" s="0" t="s">
        <v>294</v>
      </c>
      <c r="T1232" s="0" t="s">
        <v>318</v>
      </c>
      <c r="U1232" s="0" t="s">
        <v>599</v>
      </c>
      <c r="V1232" s="0" t="s">
        <v>4704</v>
      </c>
    </row>
    <row r="1233" customFormat="false" ht="15" hidden="false" customHeight="false" outlineLevel="0" collapsed="false">
      <c r="A1233" s="0" t="n">
        <v>54</v>
      </c>
      <c r="B1233" s="0" t="s">
        <v>103</v>
      </c>
      <c r="C1233" s="0" t="s">
        <v>313</v>
      </c>
      <c r="D1233" s="0" t="s">
        <v>4777</v>
      </c>
      <c r="E1233" s="0" t="n">
        <v>2026</v>
      </c>
      <c r="H1233" s="0" t="n">
        <v>1</v>
      </c>
      <c r="I1233" s="0" t="n">
        <v>539</v>
      </c>
      <c r="J1233" s="0" t="s">
        <v>294</v>
      </c>
      <c r="K1233" s="0" t="s">
        <v>302</v>
      </c>
      <c r="L1233" s="0" t="s">
        <v>274</v>
      </c>
      <c r="M1233" s="0" t="s">
        <v>4778</v>
      </c>
      <c r="N1233" s="0" t="s">
        <v>4778</v>
      </c>
      <c r="O1233" s="0" t="s">
        <v>4779</v>
      </c>
      <c r="P1233" s="0" t="s">
        <v>4780</v>
      </c>
      <c r="R1233" s="0" t="s">
        <v>279</v>
      </c>
      <c r="S1233" s="0" t="s">
        <v>294</v>
      </c>
      <c r="T1233" s="0" t="s">
        <v>280</v>
      </c>
      <c r="U1233" s="0" t="s">
        <v>281</v>
      </c>
    </row>
    <row r="1234" customFormat="false" ht="15" hidden="false" customHeight="false" outlineLevel="0" collapsed="false">
      <c r="A1234" s="0" t="n">
        <v>54</v>
      </c>
      <c r="B1234" s="0" t="s">
        <v>103</v>
      </c>
      <c r="C1234" s="0" t="s">
        <v>313</v>
      </c>
      <c r="D1234" s="0" t="s">
        <v>4781</v>
      </c>
      <c r="E1234" s="0" t="n">
        <v>2026</v>
      </c>
      <c r="H1234" s="0" t="n">
        <v>17</v>
      </c>
      <c r="I1234" s="0" t="n">
        <v>2602</v>
      </c>
      <c r="J1234" s="0" t="s">
        <v>272</v>
      </c>
      <c r="K1234" s="0" t="s">
        <v>4782</v>
      </c>
      <c r="L1234" s="0" t="s">
        <v>297</v>
      </c>
      <c r="M1234" s="0" t="s">
        <v>4783</v>
      </c>
      <c r="N1234" s="0" t="s">
        <v>4783</v>
      </c>
      <c r="O1234" s="0" t="s">
        <v>4784</v>
      </c>
      <c r="P1234" s="0" t="s">
        <v>4785</v>
      </c>
      <c r="R1234" s="0" t="s">
        <v>279</v>
      </c>
      <c r="S1234" s="0" t="s">
        <v>272</v>
      </c>
      <c r="T1234" s="0" t="s">
        <v>280</v>
      </c>
      <c r="U1234" s="0" t="s">
        <v>281</v>
      </c>
    </row>
    <row r="1235" customFormat="false" ht="15" hidden="false" customHeight="false" outlineLevel="0" collapsed="false">
      <c r="A1235" s="0" t="n">
        <v>54</v>
      </c>
      <c r="B1235" s="0" t="s">
        <v>103</v>
      </c>
      <c r="C1235" s="0" t="s">
        <v>313</v>
      </c>
      <c r="D1235" s="0" t="s">
        <v>4786</v>
      </c>
      <c r="E1235" s="0" t="n">
        <v>2025</v>
      </c>
      <c r="H1235" s="0" t="n">
        <v>12</v>
      </c>
      <c r="I1235" s="0" t="n">
        <v>413</v>
      </c>
      <c r="J1235" s="0" t="s">
        <v>272</v>
      </c>
      <c r="K1235" s="0" t="s">
        <v>4782</v>
      </c>
      <c r="L1235" s="0" t="s">
        <v>297</v>
      </c>
      <c r="M1235" s="0" t="s">
        <v>4787</v>
      </c>
      <c r="N1235" s="0" t="s">
        <v>4787</v>
      </c>
      <c r="O1235" s="0" t="s">
        <v>4788</v>
      </c>
      <c r="P1235" s="0" t="s">
        <v>4789</v>
      </c>
      <c r="R1235" s="0" t="s">
        <v>279</v>
      </c>
      <c r="S1235" s="0" t="s">
        <v>294</v>
      </c>
      <c r="T1235" s="0" t="s">
        <v>280</v>
      </c>
      <c r="U1235" s="0" t="s">
        <v>281</v>
      </c>
    </row>
    <row r="1236" customFormat="false" ht="15" hidden="false" customHeight="false" outlineLevel="0" collapsed="false">
      <c r="A1236" s="0" t="n">
        <v>54</v>
      </c>
      <c r="B1236" s="0" t="s">
        <v>103</v>
      </c>
      <c r="C1236" s="0" t="s">
        <v>313</v>
      </c>
      <c r="D1236" s="0" t="s">
        <v>4790</v>
      </c>
      <c r="E1236" s="0" t="n">
        <v>2022</v>
      </c>
      <c r="H1236" s="0" t="n">
        <v>1</v>
      </c>
      <c r="I1236" s="0" t="n">
        <v>24373</v>
      </c>
      <c r="J1236" s="0" t="s">
        <v>272</v>
      </c>
      <c r="K1236" s="0" t="s">
        <v>564</v>
      </c>
      <c r="L1236" s="0" t="s">
        <v>274</v>
      </c>
      <c r="M1236" s="0" t="s">
        <v>4791</v>
      </c>
      <c r="N1236" s="0" t="s">
        <v>4791</v>
      </c>
      <c r="O1236" s="0" t="s">
        <v>4792</v>
      </c>
      <c r="P1236" s="0" t="s">
        <v>4793</v>
      </c>
      <c r="R1236" s="0" t="s">
        <v>288</v>
      </c>
      <c r="S1236" s="0" t="s">
        <v>294</v>
      </c>
      <c r="T1236" s="0" t="s">
        <v>280</v>
      </c>
      <c r="U1236" s="0" t="s">
        <v>281</v>
      </c>
    </row>
    <row r="1237" customFormat="false" ht="15" hidden="false" customHeight="false" outlineLevel="0" collapsed="false">
      <c r="A1237" s="0" t="n">
        <v>54</v>
      </c>
      <c r="B1237" s="0" t="s">
        <v>103</v>
      </c>
      <c r="C1237" s="0" t="s">
        <v>616</v>
      </c>
      <c r="D1237" s="0" t="s">
        <v>4794</v>
      </c>
      <c r="E1237" s="0" t="n">
        <v>2025</v>
      </c>
      <c r="H1237" s="0" t="n">
        <v>21</v>
      </c>
      <c r="I1237" s="0" t="n">
        <v>1825</v>
      </c>
      <c r="J1237" s="0" t="s">
        <v>272</v>
      </c>
      <c r="K1237" s="0" t="s">
        <v>4782</v>
      </c>
      <c r="L1237" s="0" t="s">
        <v>297</v>
      </c>
      <c r="M1237" s="0" t="s">
        <v>4795</v>
      </c>
      <c r="N1237" s="0" t="s">
        <v>4795</v>
      </c>
      <c r="O1237" s="0" t="s">
        <v>4796</v>
      </c>
      <c r="P1237" s="0" t="s">
        <v>4797</v>
      </c>
      <c r="R1237" s="0" t="s">
        <v>279</v>
      </c>
      <c r="S1237" s="0" t="s">
        <v>272</v>
      </c>
      <c r="T1237" s="0" t="s">
        <v>280</v>
      </c>
      <c r="U1237" s="0" t="s">
        <v>281</v>
      </c>
    </row>
    <row r="1238" customFormat="false" ht="15" hidden="false" customHeight="false" outlineLevel="0" collapsed="false">
      <c r="A1238" s="0" t="n">
        <v>54</v>
      </c>
      <c r="B1238" s="0" t="s">
        <v>103</v>
      </c>
      <c r="C1238" s="0" t="s">
        <v>616</v>
      </c>
      <c r="D1238" s="0" t="s">
        <v>4798</v>
      </c>
      <c r="E1238" s="0" t="n">
        <v>2022</v>
      </c>
      <c r="H1238" s="0" t="n">
        <v>4</v>
      </c>
      <c r="I1238" s="0" t="n">
        <v>8269</v>
      </c>
      <c r="J1238" s="0" t="s">
        <v>272</v>
      </c>
      <c r="K1238" s="0" t="s">
        <v>4782</v>
      </c>
      <c r="L1238" s="0" t="s">
        <v>297</v>
      </c>
      <c r="M1238" s="0" t="s">
        <v>4799</v>
      </c>
      <c r="N1238" s="0" t="s">
        <v>4799</v>
      </c>
      <c r="O1238" s="0" t="s">
        <v>4800</v>
      </c>
      <c r="P1238" s="0" t="s">
        <v>4801</v>
      </c>
      <c r="R1238" s="0" t="s">
        <v>288</v>
      </c>
      <c r="S1238" s="0" t="s">
        <v>294</v>
      </c>
      <c r="T1238" s="0" t="s">
        <v>280</v>
      </c>
      <c r="U1238" s="0" t="s">
        <v>281</v>
      </c>
    </row>
    <row r="1239" customFormat="false" ht="15" hidden="false" customHeight="false" outlineLevel="0" collapsed="false">
      <c r="A1239" s="0" t="n">
        <v>54</v>
      </c>
      <c r="B1239" s="0" t="s">
        <v>103</v>
      </c>
      <c r="C1239" s="0" t="s">
        <v>328</v>
      </c>
      <c r="D1239" s="0" t="s">
        <v>4802</v>
      </c>
      <c r="E1239" s="0" t="n">
        <v>2023</v>
      </c>
      <c r="H1239" s="0" t="n">
        <v>6</v>
      </c>
      <c r="I1239" s="0" t="n">
        <v>287</v>
      </c>
      <c r="J1239" s="0" t="s">
        <v>272</v>
      </c>
      <c r="K1239" s="0" t="s">
        <v>4782</v>
      </c>
      <c r="L1239" s="0" t="s">
        <v>297</v>
      </c>
      <c r="M1239" s="0" t="s">
        <v>4803</v>
      </c>
      <c r="N1239" s="0" t="s">
        <v>4803</v>
      </c>
      <c r="O1239" s="0" t="s">
        <v>4804</v>
      </c>
      <c r="P1239" s="0" t="s">
        <v>4805</v>
      </c>
      <c r="R1239" s="0" t="s">
        <v>288</v>
      </c>
      <c r="S1239" s="0" t="s">
        <v>272</v>
      </c>
      <c r="T1239" s="0" t="s">
        <v>318</v>
      </c>
      <c r="U1239" s="0" t="s">
        <v>281</v>
      </c>
      <c r="V1239" s="0" t="s">
        <v>4806</v>
      </c>
    </row>
    <row r="1240" customFormat="false" ht="15" hidden="false" customHeight="false" outlineLevel="0" collapsed="false">
      <c r="A1240" s="0" t="n">
        <v>54</v>
      </c>
      <c r="B1240" s="0" t="s">
        <v>103</v>
      </c>
      <c r="C1240" s="0" t="s">
        <v>491</v>
      </c>
      <c r="D1240" s="0" t="s">
        <v>4807</v>
      </c>
      <c r="E1240" s="0" t="n">
        <v>2025</v>
      </c>
      <c r="H1240" s="0" t="n">
        <v>2</v>
      </c>
      <c r="I1240" s="0" t="n">
        <v>2592</v>
      </c>
      <c r="J1240" s="0" t="s">
        <v>272</v>
      </c>
      <c r="K1240" s="0" t="s">
        <v>4782</v>
      </c>
      <c r="L1240" s="0" t="s">
        <v>297</v>
      </c>
      <c r="M1240" s="0" t="s">
        <v>4808</v>
      </c>
      <c r="N1240" s="0" t="s">
        <v>4808</v>
      </c>
      <c r="O1240" s="0" t="s">
        <v>4809</v>
      </c>
      <c r="P1240" s="0" t="s">
        <v>4810</v>
      </c>
      <c r="R1240" s="0" t="s">
        <v>279</v>
      </c>
      <c r="S1240" s="0" t="s">
        <v>272</v>
      </c>
      <c r="T1240" s="0" t="s">
        <v>280</v>
      </c>
      <c r="U1240" s="0" t="s">
        <v>281</v>
      </c>
    </row>
    <row r="1241" customFormat="false" ht="15" hidden="false" customHeight="false" outlineLevel="0" collapsed="false">
      <c r="A1241" s="0" t="n">
        <v>54</v>
      </c>
      <c r="B1241" s="0" t="s">
        <v>103</v>
      </c>
      <c r="C1241" s="0" t="s">
        <v>491</v>
      </c>
      <c r="D1241" s="0" t="s">
        <v>4811</v>
      </c>
      <c r="E1241" s="0" t="n">
        <v>2022</v>
      </c>
      <c r="H1241" s="0" t="n">
        <v>2</v>
      </c>
      <c r="I1241" s="0" t="n">
        <v>3841</v>
      </c>
      <c r="J1241" s="0" t="s">
        <v>272</v>
      </c>
      <c r="K1241" s="0" t="s">
        <v>4782</v>
      </c>
      <c r="L1241" s="0" t="s">
        <v>297</v>
      </c>
      <c r="M1241" s="0" t="s">
        <v>4812</v>
      </c>
      <c r="N1241" s="0" t="s">
        <v>4812</v>
      </c>
      <c r="O1241" s="0" t="s">
        <v>4813</v>
      </c>
      <c r="P1241" s="0" t="s">
        <v>4814</v>
      </c>
      <c r="R1241" s="0" t="s">
        <v>288</v>
      </c>
      <c r="S1241" s="0" t="s">
        <v>294</v>
      </c>
      <c r="T1241" s="0" t="s">
        <v>280</v>
      </c>
      <c r="U1241" s="0" t="s">
        <v>281</v>
      </c>
    </row>
    <row r="1242" customFormat="false" ht="15" hidden="false" customHeight="false" outlineLevel="0" collapsed="false">
      <c r="A1242" s="0" t="n">
        <v>54</v>
      </c>
      <c r="B1242" s="0" t="s">
        <v>103</v>
      </c>
      <c r="C1242" s="0" t="s">
        <v>282</v>
      </c>
      <c r="D1242" s="0" t="s">
        <v>4815</v>
      </c>
      <c r="E1242" s="0" t="n">
        <v>2025</v>
      </c>
      <c r="H1242" s="0" t="n">
        <v>7</v>
      </c>
      <c r="I1242" s="0" t="n">
        <v>443</v>
      </c>
      <c r="J1242" s="0" t="s">
        <v>272</v>
      </c>
      <c r="K1242" s="0" t="s">
        <v>4782</v>
      </c>
      <c r="L1242" s="0" t="s">
        <v>297</v>
      </c>
      <c r="M1242" s="0" t="s">
        <v>4816</v>
      </c>
      <c r="N1242" s="0" t="s">
        <v>4816</v>
      </c>
      <c r="O1242" s="0" t="s">
        <v>4817</v>
      </c>
      <c r="P1242" s="0" t="s">
        <v>4818</v>
      </c>
      <c r="R1242" s="0" t="s">
        <v>279</v>
      </c>
      <c r="S1242" s="0" t="s">
        <v>272</v>
      </c>
      <c r="T1242" s="0" t="s">
        <v>280</v>
      </c>
      <c r="U1242" s="0" t="s">
        <v>281</v>
      </c>
    </row>
    <row r="1243" customFormat="false" ht="15" hidden="false" customHeight="false" outlineLevel="0" collapsed="false">
      <c r="A1243" s="0" t="n">
        <v>54</v>
      </c>
      <c r="B1243" s="0" t="s">
        <v>103</v>
      </c>
      <c r="C1243" s="0" t="s">
        <v>282</v>
      </c>
      <c r="D1243" s="0" t="s">
        <v>4819</v>
      </c>
      <c r="E1243" s="0" t="n">
        <v>2025</v>
      </c>
      <c r="H1243" s="0" t="n">
        <v>6</v>
      </c>
      <c r="I1243" s="0" t="n">
        <v>391</v>
      </c>
      <c r="J1243" s="0" t="s">
        <v>272</v>
      </c>
      <c r="K1243" s="0" t="s">
        <v>4782</v>
      </c>
      <c r="L1243" s="0" t="s">
        <v>297</v>
      </c>
      <c r="M1243" s="0" t="s">
        <v>4820</v>
      </c>
      <c r="N1243" s="0" t="s">
        <v>4820</v>
      </c>
      <c r="O1243" s="0" t="s">
        <v>4821</v>
      </c>
      <c r="P1243" s="0" t="s">
        <v>4822</v>
      </c>
      <c r="R1243" s="0" t="s">
        <v>279</v>
      </c>
      <c r="S1243" s="0" t="s">
        <v>294</v>
      </c>
      <c r="T1243" s="0" t="s">
        <v>280</v>
      </c>
      <c r="U1243" s="0" t="s">
        <v>281</v>
      </c>
    </row>
    <row r="1244" customFormat="false" ht="15" hidden="false" customHeight="false" outlineLevel="0" collapsed="false">
      <c r="A1244" s="0" t="n">
        <v>54</v>
      </c>
      <c r="B1244" s="0" t="s">
        <v>103</v>
      </c>
      <c r="C1244" s="0" t="s">
        <v>383</v>
      </c>
      <c r="D1244" s="0" t="s">
        <v>4823</v>
      </c>
      <c r="E1244" s="0" t="n">
        <v>2025</v>
      </c>
      <c r="H1244" s="0" t="n">
        <v>4</v>
      </c>
      <c r="I1244" s="0" t="n">
        <v>9463</v>
      </c>
      <c r="J1244" s="0" t="s">
        <v>272</v>
      </c>
      <c r="K1244" s="0" t="s">
        <v>302</v>
      </c>
      <c r="L1244" s="0" t="s">
        <v>274</v>
      </c>
      <c r="M1244" s="0" t="s">
        <v>4824</v>
      </c>
      <c r="N1244" s="0" t="s">
        <v>4824</v>
      </c>
      <c r="O1244" s="0" t="s">
        <v>4825</v>
      </c>
      <c r="P1244" s="0" t="s">
        <v>4826</v>
      </c>
      <c r="R1244" s="0" t="s">
        <v>279</v>
      </c>
      <c r="S1244" s="0" t="s">
        <v>272</v>
      </c>
      <c r="T1244" s="0" t="s">
        <v>280</v>
      </c>
      <c r="U1244" s="0" t="s">
        <v>281</v>
      </c>
    </row>
    <row r="1245" customFormat="false" ht="15" hidden="false" customHeight="false" outlineLevel="0" collapsed="false">
      <c r="A1245" s="0" t="n">
        <v>54</v>
      </c>
      <c r="B1245" s="0" t="s">
        <v>103</v>
      </c>
      <c r="C1245" s="0" t="s">
        <v>383</v>
      </c>
      <c r="D1245" s="0" t="s">
        <v>4827</v>
      </c>
      <c r="E1245" s="0" t="n">
        <v>2023</v>
      </c>
      <c r="H1245" s="0" t="n">
        <v>4</v>
      </c>
      <c r="I1245" s="0" t="n">
        <v>5987</v>
      </c>
      <c r="J1245" s="0" t="s">
        <v>272</v>
      </c>
      <c r="K1245" s="0" t="s">
        <v>4782</v>
      </c>
      <c r="L1245" s="0" t="s">
        <v>297</v>
      </c>
      <c r="M1245" s="0" t="s">
        <v>4828</v>
      </c>
      <c r="N1245" s="0" t="s">
        <v>4828</v>
      </c>
      <c r="O1245" s="0" t="s">
        <v>4829</v>
      </c>
      <c r="P1245" s="0" t="s">
        <v>4830</v>
      </c>
      <c r="R1245" s="0" t="s">
        <v>288</v>
      </c>
      <c r="S1245" s="0" t="s">
        <v>294</v>
      </c>
      <c r="T1245" s="0" t="s">
        <v>280</v>
      </c>
      <c r="U1245" s="0" t="s">
        <v>281</v>
      </c>
    </row>
    <row r="1246" customFormat="false" ht="15" hidden="false" customHeight="false" outlineLevel="0" collapsed="false">
      <c r="A1246" s="0" t="n">
        <v>54</v>
      </c>
      <c r="B1246" s="0" t="s">
        <v>103</v>
      </c>
      <c r="C1246" s="0" t="s">
        <v>508</v>
      </c>
      <c r="D1246" s="0" t="s">
        <v>4831</v>
      </c>
      <c r="E1246" s="0" t="n">
        <v>2026</v>
      </c>
      <c r="H1246" s="0" t="n">
        <v>15</v>
      </c>
      <c r="I1246" s="0" t="n">
        <v>1889</v>
      </c>
      <c r="J1246" s="0" t="s">
        <v>272</v>
      </c>
      <c r="K1246" s="0" t="s">
        <v>4782</v>
      </c>
      <c r="L1246" s="0" t="s">
        <v>297</v>
      </c>
      <c r="M1246" s="0" t="s">
        <v>4832</v>
      </c>
      <c r="N1246" s="0" t="s">
        <v>4832</v>
      </c>
      <c r="O1246" s="0" t="s">
        <v>4833</v>
      </c>
      <c r="P1246" s="0" t="s">
        <v>4834</v>
      </c>
      <c r="R1246" s="0" t="s">
        <v>279</v>
      </c>
      <c r="S1246" s="0" t="s">
        <v>272</v>
      </c>
      <c r="T1246" s="0" t="s">
        <v>280</v>
      </c>
      <c r="U1246" s="0" t="s">
        <v>281</v>
      </c>
    </row>
    <row r="1247" customFormat="false" ht="15" hidden="false" customHeight="false" outlineLevel="0" collapsed="false">
      <c r="A1247" s="0" t="n">
        <v>54</v>
      </c>
      <c r="B1247" s="0" t="s">
        <v>103</v>
      </c>
      <c r="C1247" s="0" t="s">
        <v>514</v>
      </c>
      <c r="D1247" s="0" t="s">
        <v>4835</v>
      </c>
      <c r="E1247" s="0" t="n">
        <v>2023</v>
      </c>
      <c r="H1247" s="0" t="n">
        <v>38</v>
      </c>
      <c r="I1247" s="0" t="n">
        <v>12103</v>
      </c>
      <c r="J1247" s="0" t="s">
        <v>294</v>
      </c>
      <c r="K1247" s="0" t="s">
        <v>564</v>
      </c>
      <c r="L1247" s="0" t="s">
        <v>274</v>
      </c>
      <c r="M1247" s="0" t="s">
        <v>4836</v>
      </c>
      <c r="N1247" s="0" t="s">
        <v>4836</v>
      </c>
      <c r="O1247" s="0" t="s">
        <v>4837</v>
      </c>
      <c r="P1247" s="0" t="s">
        <v>4838</v>
      </c>
      <c r="R1247" s="0" t="s">
        <v>288</v>
      </c>
      <c r="S1247" s="0" t="s">
        <v>272</v>
      </c>
      <c r="T1247" s="0" t="s">
        <v>280</v>
      </c>
      <c r="U1247" s="0" t="s">
        <v>281</v>
      </c>
    </row>
    <row r="1248" customFormat="false" ht="15" hidden="false" customHeight="false" outlineLevel="0" collapsed="false">
      <c r="A1248" s="0" t="n">
        <v>56</v>
      </c>
      <c r="B1248" s="0" t="s">
        <v>105</v>
      </c>
      <c r="C1248" s="0" t="s">
        <v>313</v>
      </c>
      <c r="D1248" s="0" t="s">
        <v>4839</v>
      </c>
      <c r="E1248" s="0" t="n">
        <v>2019</v>
      </c>
      <c r="H1248" s="0" t="n">
        <v>1</v>
      </c>
      <c r="I1248" s="0" t="n">
        <v>111</v>
      </c>
      <c r="J1248" s="0" t="s">
        <v>294</v>
      </c>
      <c r="K1248" s="0" t="s">
        <v>302</v>
      </c>
      <c r="L1248" s="0" t="s">
        <v>274</v>
      </c>
      <c r="M1248" s="0" t="s">
        <v>4840</v>
      </c>
      <c r="N1248" s="0" t="s">
        <v>4840</v>
      </c>
      <c r="O1248" s="0" t="s">
        <v>4841</v>
      </c>
      <c r="P1248" s="0" t="s">
        <v>4842</v>
      </c>
      <c r="R1248" s="0" t="s">
        <v>288</v>
      </c>
      <c r="S1248" s="0" t="s">
        <v>272</v>
      </c>
      <c r="T1248" s="0" t="s">
        <v>318</v>
      </c>
      <c r="U1248" s="0" t="s">
        <v>281</v>
      </c>
      <c r="V1248" s="0" t="s">
        <v>4843</v>
      </c>
    </row>
    <row r="1249" customFormat="false" ht="15" hidden="false" customHeight="false" outlineLevel="0" collapsed="false">
      <c r="A1249" s="0" t="n">
        <v>56</v>
      </c>
      <c r="B1249" s="0" t="s">
        <v>105</v>
      </c>
      <c r="C1249" s="0" t="s">
        <v>616</v>
      </c>
      <c r="D1249" s="0" t="s">
        <v>4844</v>
      </c>
      <c r="E1249" s="0" t="n">
        <v>2019</v>
      </c>
      <c r="H1249" s="0" t="n">
        <v>5</v>
      </c>
      <c r="I1249" s="0" t="n">
        <v>132</v>
      </c>
      <c r="J1249" s="0" t="s">
        <v>272</v>
      </c>
      <c r="K1249" s="0" t="s">
        <v>302</v>
      </c>
      <c r="L1249" s="0" t="s">
        <v>274</v>
      </c>
      <c r="M1249" s="0" t="s">
        <v>4845</v>
      </c>
      <c r="N1249" s="0" t="s">
        <v>4845</v>
      </c>
      <c r="O1249" s="0" t="s">
        <v>4846</v>
      </c>
      <c r="P1249" s="0" t="s">
        <v>4847</v>
      </c>
      <c r="R1249" s="0" t="s">
        <v>288</v>
      </c>
      <c r="S1249" s="0" t="s">
        <v>272</v>
      </c>
      <c r="T1249" s="0" t="s">
        <v>280</v>
      </c>
      <c r="U1249" s="0" t="s">
        <v>281</v>
      </c>
    </row>
    <row r="1250" customFormat="false" ht="15" hidden="false" customHeight="false" outlineLevel="0" collapsed="false">
      <c r="A1250" s="0" t="n">
        <v>57</v>
      </c>
      <c r="B1250" s="0" t="s">
        <v>106</v>
      </c>
      <c r="C1250" s="0" t="s">
        <v>926</v>
      </c>
      <c r="D1250" s="0" t="s">
        <v>4848</v>
      </c>
      <c r="E1250" s="0" t="n">
        <v>2024</v>
      </c>
      <c r="H1250" s="0" t="n">
        <v>1</v>
      </c>
      <c r="I1250" s="0" t="n">
        <v>2508</v>
      </c>
      <c r="J1250" s="0" t="s">
        <v>272</v>
      </c>
      <c r="K1250" s="0" t="s">
        <v>290</v>
      </c>
      <c r="L1250" s="0" t="s">
        <v>274</v>
      </c>
      <c r="M1250" s="0" t="s">
        <v>4849</v>
      </c>
      <c r="N1250" s="0" t="s">
        <v>4849</v>
      </c>
      <c r="O1250" s="0" t="s">
        <v>4850</v>
      </c>
      <c r="P1250" s="0" t="s">
        <v>4851</v>
      </c>
      <c r="R1250" s="0" t="s">
        <v>288</v>
      </c>
      <c r="S1250" s="0" t="s">
        <v>272</v>
      </c>
      <c r="T1250" s="0" t="s">
        <v>280</v>
      </c>
      <c r="U1250" s="0" t="s">
        <v>281</v>
      </c>
    </row>
    <row r="1251" customFormat="false" ht="15" hidden="false" customHeight="false" outlineLevel="0" collapsed="false">
      <c r="A1251" s="0" t="n">
        <v>57</v>
      </c>
      <c r="B1251" s="0" t="s">
        <v>106</v>
      </c>
      <c r="C1251" s="0" t="s">
        <v>383</v>
      </c>
      <c r="D1251" s="0" t="s">
        <v>4852</v>
      </c>
      <c r="E1251" s="0" t="n">
        <v>2026</v>
      </c>
      <c r="H1251" s="0" t="n">
        <v>40</v>
      </c>
      <c r="I1251" s="0" t="n">
        <v>5742</v>
      </c>
      <c r="J1251" s="0" t="s">
        <v>272</v>
      </c>
      <c r="K1251" s="0" t="s">
        <v>564</v>
      </c>
      <c r="L1251" s="0" t="s">
        <v>274</v>
      </c>
      <c r="M1251" s="0" t="s">
        <v>4853</v>
      </c>
      <c r="N1251" s="0" t="s">
        <v>4853</v>
      </c>
      <c r="O1251" s="0" t="s">
        <v>4854</v>
      </c>
      <c r="P1251" s="0" t="s">
        <v>4855</v>
      </c>
      <c r="R1251" s="0" t="s">
        <v>279</v>
      </c>
      <c r="S1251" s="0" t="s">
        <v>272</v>
      </c>
      <c r="T1251" s="0" t="s">
        <v>280</v>
      </c>
      <c r="U1251" s="0" t="s">
        <v>281</v>
      </c>
    </row>
    <row r="1252" customFormat="false" ht="15" hidden="false" customHeight="false" outlineLevel="0" collapsed="false">
      <c r="A1252" s="0" t="n">
        <v>58</v>
      </c>
      <c r="B1252" s="0" t="s">
        <v>107</v>
      </c>
      <c r="C1252" s="0" t="s">
        <v>57</v>
      </c>
      <c r="D1252" s="0" t="s">
        <v>4856</v>
      </c>
      <c r="E1252" s="0" t="n">
        <v>2023</v>
      </c>
      <c r="H1252" s="0" t="n">
        <v>4</v>
      </c>
      <c r="I1252" s="0" t="n">
        <v>7587</v>
      </c>
      <c r="J1252" s="0" t="s">
        <v>272</v>
      </c>
      <c r="K1252" s="0" t="s">
        <v>302</v>
      </c>
      <c r="L1252" s="0" t="s">
        <v>274</v>
      </c>
      <c r="M1252" s="0" t="s">
        <v>4857</v>
      </c>
      <c r="N1252" s="0" t="s">
        <v>4857</v>
      </c>
      <c r="O1252" s="0" t="s">
        <v>4858</v>
      </c>
      <c r="P1252" s="0" t="s">
        <v>4859</v>
      </c>
      <c r="R1252" s="0" t="s">
        <v>288</v>
      </c>
      <c r="S1252" s="0" t="s">
        <v>272</v>
      </c>
      <c r="T1252" s="0" t="s">
        <v>280</v>
      </c>
      <c r="U1252" s="0" t="s">
        <v>281</v>
      </c>
    </row>
    <row r="1253" customFormat="false" ht="15" hidden="false" customHeight="false" outlineLevel="0" collapsed="false">
      <c r="A1253" s="0" t="n">
        <v>58</v>
      </c>
      <c r="B1253" s="0" t="s">
        <v>107</v>
      </c>
      <c r="C1253" s="0" t="s">
        <v>313</v>
      </c>
      <c r="D1253" s="0" t="s">
        <v>4860</v>
      </c>
      <c r="E1253" s="0" t="n">
        <v>2019</v>
      </c>
      <c r="H1253" s="0" t="n">
        <v>2</v>
      </c>
      <c r="I1253" s="0" t="n">
        <v>587</v>
      </c>
      <c r="J1253" s="0" t="s">
        <v>272</v>
      </c>
      <c r="K1253" s="0" t="s">
        <v>302</v>
      </c>
      <c r="L1253" s="0" t="s">
        <v>274</v>
      </c>
      <c r="M1253" s="0" t="s">
        <v>4861</v>
      </c>
      <c r="N1253" s="0" t="s">
        <v>4861</v>
      </c>
      <c r="O1253" s="0" t="s">
        <v>4862</v>
      </c>
      <c r="P1253" s="0" t="s">
        <v>4863</v>
      </c>
      <c r="R1253" s="0" t="s">
        <v>288</v>
      </c>
      <c r="S1253" s="0" t="s">
        <v>272</v>
      </c>
      <c r="T1253" s="0" t="s">
        <v>280</v>
      </c>
      <c r="U1253" s="0" t="s">
        <v>281</v>
      </c>
    </row>
    <row r="1254" customFormat="false" ht="15" hidden="false" customHeight="false" outlineLevel="0" collapsed="false">
      <c r="A1254" s="0" t="n">
        <v>58</v>
      </c>
      <c r="B1254" s="0" t="s">
        <v>107</v>
      </c>
      <c r="C1254" s="0" t="s">
        <v>328</v>
      </c>
      <c r="D1254" s="0" t="s">
        <v>4864</v>
      </c>
      <c r="E1254" s="0" t="n">
        <v>2026</v>
      </c>
      <c r="H1254" s="0" t="n">
        <v>4</v>
      </c>
      <c r="I1254" s="0" t="n">
        <v>1786</v>
      </c>
      <c r="J1254" s="0" t="s">
        <v>272</v>
      </c>
      <c r="K1254" s="0" t="s">
        <v>290</v>
      </c>
      <c r="L1254" s="0" t="s">
        <v>274</v>
      </c>
      <c r="M1254" s="0" t="s">
        <v>4865</v>
      </c>
      <c r="N1254" s="0" t="s">
        <v>4865</v>
      </c>
      <c r="O1254" s="0" t="s">
        <v>4866</v>
      </c>
      <c r="P1254" s="0" t="s">
        <v>4867</v>
      </c>
      <c r="R1254" s="0" t="s">
        <v>279</v>
      </c>
      <c r="S1254" s="0" t="s">
        <v>272</v>
      </c>
      <c r="T1254" s="0" t="s">
        <v>280</v>
      </c>
      <c r="U1254" s="0" t="s">
        <v>281</v>
      </c>
    </row>
    <row r="1255" customFormat="false" ht="15" hidden="false" customHeight="false" outlineLevel="0" collapsed="false">
      <c r="A1255" s="0" t="n">
        <v>58</v>
      </c>
      <c r="B1255" s="0" t="s">
        <v>107</v>
      </c>
      <c r="C1255" s="0" t="s">
        <v>328</v>
      </c>
      <c r="D1255" s="0" t="s">
        <v>4868</v>
      </c>
      <c r="E1255" s="0" t="n">
        <v>2019</v>
      </c>
      <c r="H1255" s="0" t="n">
        <v>1</v>
      </c>
      <c r="I1255" s="0" t="n">
        <v>2652</v>
      </c>
      <c r="J1255" s="0" t="s">
        <v>272</v>
      </c>
      <c r="K1255" s="0" t="s">
        <v>302</v>
      </c>
      <c r="L1255" s="0" t="s">
        <v>274</v>
      </c>
      <c r="M1255" s="0" t="s">
        <v>4869</v>
      </c>
      <c r="N1255" s="0" t="s">
        <v>4869</v>
      </c>
      <c r="O1255" s="0" t="s">
        <v>4870</v>
      </c>
      <c r="P1255" s="0" t="s">
        <v>4871</v>
      </c>
      <c r="R1255" s="0" t="s">
        <v>288</v>
      </c>
      <c r="S1255" s="0" t="s">
        <v>294</v>
      </c>
      <c r="T1255" s="0" t="s">
        <v>280</v>
      </c>
      <c r="U1255" s="0" t="s">
        <v>281</v>
      </c>
    </row>
    <row r="1256" customFormat="false" ht="15" hidden="false" customHeight="false" outlineLevel="0" collapsed="false">
      <c r="A1256" s="0" t="n">
        <v>59</v>
      </c>
      <c r="B1256" s="0" t="s">
        <v>109</v>
      </c>
      <c r="C1256" s="0" t="s">
        <v>57</v>
      </c>
      <c r="D1256" s="0" t="s">
        <v>4872</v>
      </c>
      <c r="E1256" s="0" t="n">
        <v>2025</v>
      </c>
      <c r="H1256" s="0" t="n">
        <v>12</v>
      </c>
      <c r="I1256" s="0" t="n">
        <v>2725</v>
      </c>
      <c r="J1256" s="0" t="s">
        <v>272</v>
      </c>
      <c r="K1256" s="0" t="s">
        <v>302</v>
      </c>
      <c r="L1256" s="0" t="s">
        <v>274</v>
      </c>
      <c r="M1256" s="0" t="s">
        <v>4873</v>
      </c>
      <c r="N1256" s="0" t="s">
        <v>4873</v>
      </c>
      <c r="O1256" s="0" t="s">
        <v>4874</v>
      </c>
      <c r="P1256" s="0" t="s">
        <v>4875</v>
      </c>
      <c r="R1256" s="0" t="s">
        <v>279</v>
      </c>
      <c r="S1256" s="0" t="s">
        <v>272</v>
      </c>
      <c r="T1256" s="0" t="s">
        <v>280</v>
      </c>
      <c r="U1256" s="0" t="s">
        <v>281</v>
      </c>
    </row>
    <row r="1257" customFormat="false" ht="15" hidden="false" customHeight="false" outlineLevel="0" collapsed="false">
      <c r="A1257" s="0" t="n">
        <v>59</v>
      </c>
      <c r="B1257" s="0" t="s">
        <v>109</v>
      </c>
      <c r="C1257" s="0" t="s">
        <v>313</v>
      </c>
      <c r="D1257" s="0" t="s">
        <v>4876</v>
      </c>
      <c r="E1257" s="0" t="n">
        <v>2025</v>
      </c>
      <c r="H1257" s="0" t="n">
        <v>1</v>
      </c>
      <c r="I1257" s="0" t="n">
        <v>1365</v>
      </c>
      <c r="J1257" s="0" t="s">
        <v>294</v>
      </c>
      <c r="K1257" s="0" t="s">
        <v>302</v>
      </c>
      <c r="L1257" s="0" t="s">
        <v>274</v>
      </c>
      <c r="M1257" s="0" t="s">
        <v>4877</v>
      </c>
      <c r="N1257" s="0" t="s">
        <v>4877</v>
      </c>
      <c r="O1257" s="0" t="s">
        <v>4878</v>
      </c>
      <c r="P1257" s="0" t="s">
        <v>4879</v>
      </c>
      <c r="R1257" s="0" t="s">
        <v>279</v>
      </c>
      <c r="S1257" s="0" t="s">
        <v>272</v>
      </c>
      <c r="T1257" s="0" t="s">
        <v>280</v>
      </c>
      <c r="U1257" s="0" t="s">
        <v>281</v>
      </c>
    </row>
    <row r="1258" customFormat="false" ht="15" hidden="false" customHeight="false" outlineLevel="0" collapsed="false">
      <c r="A1258" s="0" t="n">
        <v>59</v>
      </c>
      <c r="B1258" s="0" t="s">
        <v>109</v>
      </c>
      <c r="C1258" s="0" t="s">
        <v>616</v>
      </c>
      <c r="D1258" s="0" t="s">
        <v>4880</v>
      </c>
      <c r="E1258" s="0" t="n">
        <v>2022</v>
      </c>
      <c r="H1258" s="0" t="n">
        <v>28</v>
      </c>
      <c r="I1258" s="0" t="n">
        <v>1031</v>
      </c>
      <c r="J1258" s="0" t="s">
        <v>272</v>
      </c>
      <c r="K1258" s="0" t="s">
        <v>284</v>
      </c>
      <c r="L1258" s="0" t="s">
        <v>274</v>
      </c>
      <c r="M1258" s="0" t="s">
        <v>4881</v>
      </c>
      <c r="N1258" s="0" t="s">
        <v>4881</v>
      </c>
      <c r="O1258" s="0" t="s">
        <v>4882</v>
      </c>
      <c r="P1258" s="0" t="s">
        <v>4883</v>
      </c>
      <c r="R1258" s="0" t="s">
        <v>288</v>
      </c>
      <c r="S1258" s="0" t="s">
        <v>272</v>
      </c>
      <c r="T1258" s="0" t="s">
        <v>318</v>
      </c>
      <c r="U1258" s="0" t="s">
        <v>281</v>
      </c>
      <c r="V1258" s="0" t="s">
        <v>4884</v>
      </c>
    </row>
    <row r="1259" customFormat="false" ht="15" hidden="false" customHeight="false" outlineLevel="0" collapsed="false">
      <c r="A1259" s="0" t="n">
        <v>133</v>
      </c>
      <c r="B1259" s="0" t="s">
        <v>191</v>
      </c>
      <c r="C1259" s="0" t="s">
        <v>616</v>
      </c>
      <c r="D1259" s="0" t="s">
        <v>4880</v>
      </c>
      <c r="E1259" s="0" t="n">
        <v>2022</v>
      </c>
      <c r="H1259" s="0" t="n">
        <v>28</v>
      </c>
      <c r="I1259" s="0" t="n">
        <v>1031</v>
      </c>
      <c r="J1259" s="0" t="s">
        <v>272</v>
      </c>
      <c r="K1259" s="0" t="s">
        <v>284</v>
      </c>
      <c r="L1259" s="0" t="s">
        <v>274</v>
      </c>
      <c r="M1259" s="0" t="s">
        <v>4881</v>
      </c>
      <c r="N1259" s="0" t="s">
        <v>4881</v>
      </c>
      <c r="O1259" s="0" t="s">
        <v>4882</v>
      </c>
      <c r="P1259" s="0" t="s">
        <v>4883</v>
      </c>
      <c r="R1259" s="0" t="s">
        <v>288</v>
      </c>
      <c r="S1259" s="0" t="s">
        <v>272</v>
      </c>
      <c r="T1259" s="0" t="s">
        <v>318</v>
      </c>
      <c r="U1259" s="0" t="s">
        <v>281</v>
      </c>
      <c r="V1259" s="0" t="s">
        <v>4884</v>
      </c>
    </row>
    <row r="1260" customFormat="false" ht="15" hidden="false" customHeight="false" outlineLevel="0" collapsed="false">
      <c r="A1260" s="0" t="n">
        <v>27</v>
      </c>
      <c r="B1260" s="0" t="s">
        <v>67</v>
      </c>
      <c r="C1260" s="0" t="s">
        <v>616</v>
      </c>
      <c r="D1260" s="0" t="s">
        <v>4880</v>
      </c>
      <c r="E1260" s="0" t="n">
        <v>2022</v>
      </c>
      <c r="H1260" s="0" t="n">
        <v>28</v>
      </c>
      <c r="I1260" s="0" t="n">
        <v>1031</v>
      </c>
      <c r="J1260" s="0" t="s">
        <v>272</v>
      </c>
      <c r="K1260" s="0" t="s">
        <v>284</v>
      </c>
      <c r="L1260" s="0" t="s">
        <v>274</v>
      </c>
      <c r="M1260" s="0" t="s">
        <v>4881</v>
      </c>
      <c r="N1260" s="0" t="s">
        <v>4881</v>
      </c>
      <c r="O1260" s="0" t="s">
        <v>4882</v>
      </c>
      <c r="P1260" s="0" t="s">
        <v>4883</v>
      </c>
      <c r="R1260" s="0" t="s">
        <v>288</v>
      </c>
      <c r="S1260" s="0" t="s">
        <v>272</v>
      </c>
      <c r="T1260" s="0" t="s">
        <v>318</v>
      </c>
      <c r="U1260" s="0" t="s">
        <v>281</v>
      </c>
      <c r="V1260" s="0" t="s">
        <v>4884</v>
      </c>
    </row>
    <row r="1261" customFormat="false" ht="15" hidden="false" customHeight="false" outlineLevel="0" collapsed="false">
      <c r="A1261" s="0" t="n">
        <v>41</v>
      </c>
      <c r="B1261" s="0" t="s">
        <v>85</v>
      </c>
      <c r="C1261" s="0" t="s">
        <v>616</v>
      </c>
      <c r="D1261" s="0" t="s">
        <v>4880</v>
      </c>
      <c r="E1261" s="0" t="n">
        <v>2022</v>
      </c>
      <c r="H1261" s="0" t="n">
        <v>28</v>
      </c>
      <c r="I1261" s="0" t="n">
        <v>1031</v>
      </c>
      <c r="J1261" s="0" t="s">
        <v>272</v>
      </c>
      <c r="K1261" s="0" t="s">
        <v>284</v>
      </c>
      <c r="L1261" s="0" t="s">
        <v>274</v>
      </c>
      <c r="M1261" s="0" t="s">
        <v>4881</v>
      </c>
      <c r="N1261" s="0" t="s">
        <v>4881</v>
      </c>
      <c r="O1261" s="0" t="s">
        <v>4882</v>
      </c>
      <c r="P1261" s="0" t="s">
        <v>4883</v>
      </c>
      <c r="R1261" s="0" t="s">
        <v>288</v>
      </c>
      <c r="S1261" s="0" t="s">
        <v>272</v>
      </c>
      <c r="T1261" s="0" t="s">
        <v>318</v>
      </c>
      <c r="U1261" s="0" t="s">
        <v>281</v>
      </c>
      <c r="V1261" s="0" t="s">
        <v>4884</v>
      </c>
    </row>
    <row r="1262" customFormat="false" ht="15" hidden="false" customHeight="false" outlineLevel="0" collapsed="false">
      <c r="A1262" s="0" t="n">
        <v>171</v>
      </c>
      <c r="B1262" s="0" t="s">
        <v>234</v>
      </c>
      <c r="C1262" s="0" t="s">
        <v>616</v>
      </c>
      <c r="D1262" s="0" t="s">
        <v>4880</v>
      </c>
      <c r="E1262" s="0" t="n">
        <v>2022</v>
      </c>
      <c r="H1262" s="0" t="n">
        <v>28</v>
      </c>
      <c r="I1262" s="0" t="n">
        <v>1031</v>
      </c>
      <c r="J1262" s="0" t="s">
        <v>272</v>
      </c>
      <c r="K1262" s="0" t="s">
        <v>284</v>
      </c>
      <c r="L1262" s="0" t="s">
        <v>274</v>
      </c>
      <c r="M1262" s="0" t="s">
        <v>4881</v>
      </c>
      <c r="N1262" s="0" t="s">
        <v>4881</v>
      </c>
      <c r="O1262" s="0" t="s">
        <v>4882</v>
      </c>
      <c r="P1262" s="0" t="s">
        <v>4883</v>
      </c>
      <c r="R1262" s="0" t="s">
        <v>288</v>
      </c>
      <c r="S1262" s="0" t="s">
        <v>272</v>
      </c>
      <c r="T1262" s="0" t="s">
        <v>318</v>
      </c>
      <c r="U1262" s="0" t="s">
        <v>281</v>
      </c>
      <c r="V1262" s="0" t="s">
        <v>4884</v>
      </c>
    </row>
    <row r="1263" customFormat="false" ht="15" hidden="false" customHeight="false" outlineLevel="0" collapsed="false">
      <c r="A1263" s="0" t="n">
        <v>50</v>
      </c>
      <c r="B1263" s="0" t="s">
        <v>98</v>
      </c>
      <c r="C1263" s="0" t="s">
        <v>616</v>
      </c>
      <c r="D1263" s="0" t="s">
        <v>4880</v>
      </c>
      <c r="E1263" s="0" t="n">
        <v>2022</v>
      </c>
      <c r="H1263" s="0" t="n">
        <v>28</v>
      </c>
      <c r="I1263" s="0" t="n">
        <v>1031</v>
      </c>
      <c r="J1263" s="0" t="s">
        <v>272</v>
      </c>
      <c r="K1263" s="0" t="s">
        <v>284</v>
      </c>
      <c r="L1263" s="0" t="s">
        <v>274</v>
      </c>
      <c r="M1263" s="0" t="s">
        <v>4881</v>
      </c>
      <c r="N1263" s="0" t="s">
        <v>4881</v>
      </c>
      <c r="O1263" s="0" t="s">
        <v>4882</v>
      </c>
      <c r="P1263" s="0" t="s">
        <v>4883</v>
      </c>
      <c r="R1263" s="0" t="s">
        <v>288</v>
      </c>
      <c r="S1263" s="0" t="s">
        <v>272</v>
      </c>
      <c r="T1263" s="0" t="s">
        <v>318</v>
      </c>
      <c r="U1263" s="0" t="s">
        <v>281</v>
      </c>
      <c r="V1263" s="0" t="s">
        <v>4884</v>
      </c>
    </row>
    <row r="1264" customFormat="false" ht="15" hidden="false" customHeight="false" outlineLevel="0" collapsed="false">
      <c r="A1264" s="0" t="n">
        <v>110</v>
      </c>
      <c r="B1264" s="0" t="s">
        <v>166</v>
      </c>
      <c r="C1264" s="0" t="s">
        <v>616</v>
      </c>
      <c r="D1264" s="0" t="s">
        <v>4880</v>
      </c>
      <c r="E1264" s="0" t="n">
        <v>2022</v>
      </c>
      <c r="H1264" s="0" t="n">
        <v>28</v>
      </c>
      <c r="I1264" s="0" t="n">
        <v>1031</v>
      </c>
      <c r="J1264" s="0" t="s">
        <v>272</v>
      </c>
      <c r="K1264" s="0" t="s">
        <v>284</v>
      </c>
      <c r="L1264" s="0" t="s">
        <v>274</v>
      </c>
      <c r="M1264" s="0" t="s">
        <v>4881</v>
      </c>
      <c r="N1264" s="0" t="s">
        <v>4881</v>
      </c>
      <c r="O1264" s="0" t="s">
        <v>4882</v>
      </c>
      <c r="P1264" s="0" t="s">
        <v>4883</v>
      </c>
      <c r="R1264" s="0" t="s">
        <v>288</v>
      </c>
      <c r="S1264" s="0" t="s">
        <v>272</v>
      </c>
      <c r="T1264" s="0" t="s">
        <v>318</v>
      </c>
      <c r="U1264" s="0" t="s">
        <v>281</v>
      </c>
      <c r="V1264" s="0" t="s">
        <v>4884</v>
      </c>
    </row>
    <row r="1265" customFormat="false" ht="15" hidden="false" customHeight="false" outlineLevel="0" collapsed="false">
      <c r="A1265" s="0" t="n">
        <v>44</v>
      </c>
      <c r="B1265" s="0" t="s">
        <v>89</v>
      </c>
      <c r="C1265" s="0" t="s">
        <v>616</v>
      </c>
      <c r="D1265" s="0" t="s">
        <v>4880</v>
      </c>
      <c r="E1265" s="0" t="n">
        <v>2022</v>
      </c>
      <c r="H1265" s="0" t="n">
        <v>28</v>
      </c>
      <c r="I1265" s="0" t="n">
        <v>1031</v>
      </c>
      <c r="J1265" s="0" t="s">
        <v>272</v>
      </c>
      <c r="K1265" s="0" t="s">
        <v>284</v>
      </c>
      <c r="L1265" s="0" t="s">
        <v>274</v>
      </c>
      <c r="M1265" s="0" t="s">
        <v>4881</v>
      </c>
      <c r="N1265" s="0" t="s">
        <v>4881</v>
      </c>
      <c r="O1265" s="0" t="s">
        <v>4882</v>
      </c>
      <c r="P1265" s="0" t="s">
        <v>4883</v>
      </c>
      <c r="R1265" s="0" t="s">
        <v>288</v>
      </c>
      <c r="S1265" s="0" t="s">
        <v>272</v>
      </c>
      <c r="T1265" s="0" t="s">
        <v>318</v>
      </c>
      <c r="U1265" s="0" t="s">
        <v>281</v>
      </c>
      <c r="V1265" s="0" t="s">
        <v>4884</v>
      </c>
    </row>
    <row r="1266" customFormat="false" ht="15" hidden="false" customHeight="false" outlineLevel="0" collapsed="false">
      <c r="A1266" s="0" t="n">
        <v>19</v>
      </c>
      <c r="B1266" s="0" t="s">
        <v>56</v>
      </c>
      <c r="C1266" s="0" t="s">
        <v>616</v>
      </c>
      <c r="D1266" s="0" t="s">
        <v>4880</v>
      </c>
      <c r="E1266" s="0" t="n">
        <v>2022</v>
      </c>
      <c r="H1266" s="0" t="n">
        <v>28</v>
      </c>
      <c r="I1266" s="0" t="n">
        <v>1031</v>
      </c>
      <c r="J1266" s="0" t="s">
        <v>272</v>
      </c>
      <c r="K1266" s="0" t="s">
        <v>284</v>
      </c>
      <c r="L1266" s="0" t="s">
        <v>274</v>
      </c>
      <c r="M1266" s="0" t="s">
        <v>4881</v>
      </c>
      <c r="N1266" s="0" t="s">
        <v>4881</v>
      </c>
      <c r="O1266" s="0" t="s">
        <v>4882</v>
      </c>
      <c r="P1266" s="0" t="s">
        <v>4883</v>
      </c>
      <c r="R1266" s="0" t="s">
        <v>288</v>
      </c>
      <c r="S1266" s="0" t="s">
        <v>272</v>
      </c>
      <c r="T1266" s="0" t="s">
        <v>318</v>
      </c>
      <c r="U1266" s="0" t="s">
        <v>281</v>
      </c>
      <c r="V1266" s="0" t="s">
        <v>4884</v>
      </c>
    </row>
    <row r="1267" customFormat="false" ht="15" hidden="false" customHeight="false" outlineLevel="0" collapsed="false">
      <c r="A1267" s="0" t="n">
        <v>59</v>
      </c>
      <c r="B1267" s="0" t="s">
        <v>109</v>
      </c>
      <c r="C1267" s="0" t="s">
        <v>616</v>
      </c>
      <c r="D1267" s="0" t="s">
        <v>4885</v>
      </c>
      <c r="E1267" s="0" t="n">
        <v>2022</v>
      </c>
      <c r="H1267" s="0" t="n">
        <v>28</v>
      </c>
      <c r="I1267" s="0" t="n">
        <v>1043</v>
      </c>
      <c r="J1267" s="0" t="s">
        <v>272</v>
      </c>
      <c r="K1267" s="0" t="s">
        <v>385</v>
      </c>
      <c r="L1267" s="0" t="s">
        <v>274</v>
      </c>
      <c r="M1267" s="0" t="s">
        <v>4886</v>
      </c>
      <c r="N1267" s="0" t="s">
        <v>4886</v>
      </c>
      <c r="O1267" s="0" t="s">
        <v>4887</v>
      </c>
      <c r="P1267" s="0" t="s">
        <v>4888</v>
      </c>
      <c r="R1267" s="0" t="s">
        <v>288</v>
      </c>
      <c r="S1267" s="0" t="s">
        <v>294</v>
      </c>
      <c r="T1267" s="0" t="s">
        <v>318</v>
      </c>
      <c r="U1267" s="0" t="s">
        <v>281</v>
      </c>
      <c r="V1267" s="0" t="s">
        <v>4884</v>
      </c>
    </row>
    <row r="1268" customFormat="false" ht="15" hidden="false" customHeight="false" outlineLevel="0" collapsed="false">
      <c r="A1268" s="0" t="n">
        <v>133</v>
      </c>
      <c r="B1268" s="0" t="s">
        <v>191</v>
      </c>
      <c r="C1268" s="0" t="s">
        <v>616</v>
      </c>
      <c r="D1268" s="0" t="s">
        <v>4885</v>
      </c>
      <c r="E1268" s="0" t="n">
        <v>2022</v>
      </c>
      <c r="H1268" s="0" t="n">
        <v>28</v>
      </c>
      <c r="I1268" s="0" t="n">
        <v>1043</v>
      </c>
      <c r="J1268" s="0" t="s">
        <v>272</v>
      </c>
      <c r="K1268" s="0" t="s">
        <v>385</v>
      </c>
      <c r="L1268" s="0" t="s">
        <v>274</v>
      </c>
      <c r="M1268" s="0" t="s">
        <v>4886</v>
      </c>
      <c r="N1268" s="0" t="s">
        <v>4886</v>
      </c>
      <c r="O1268" s="0" t="s">
        <v>4887</v>
      </c>
      <c r="P1268" s="0" t="s">
        <v>4888</v>
      </c>
      <c r="R1268" s="0" t="s">
        <v>288</v>
      </c>
      <c r="S1268" s="0" t="s">
        <v>294</v>
      </c>
      <c r="T1268" s="0" t="s">
        <v>318</v>
      </c>
      <c r="U1268" s="0" t="s">
        <v>281</v>
      </c>
      <c r="V1268" s="0" t="s">
        <v>4884</v>
      </c>
    </row>
    <row r="1269" customFormat="false" ht="15" hidden="false" customHeight="false" outlineLevel="0" collapsed="false">
      <c r="A1269" s="0" t="n">
        <v>27</v>
      </c>
      <c r="B1269" s="0" t="s">
        <v>67</v>
      </c>
      <c r="C1269" s="0" t="s">
        <v>616</v>
      </c>
      <c r="D1269" s="0" t="s">
        <v>4885</v>
      </c>
      <c r="E1269" s="0" t="n">
        <v>2022</v>
      </c>
      <c r="H1269" s="0" t="n">
        <v>28</v>
      </c>
      <c r="I1269" s="0" t="n">
        <v>1043</v>
      </c>
      <c r="J1269" s="0" t="s">
        <v>272</v>
      </c>
      <c r="K1269" s="0" t="s">
        <v>385</v>
      </c>
      <c r="L1269" s="0" t="s">
        <v>274</v>
      </c>
      <c r="M1269" s="0" t="s">
        <v>4886</v>
      </c>
      <c r="N1269" s="0" t="s">
        <v>4886</v>
      </c>
      <c r="O1269" s="0" t="s">
        <v>4887</v>
      </c>
      <c r="P1269" s="0" t="s">
        <v>4888</v>
      </c>
      <c r="R1269" s="0" t="s">
        <v>288</v>
      </c>
      <c r="S1269" s="0" t="s">
        <v>294</v>
      </c>
      <c r="T1269" s="0" t="s">
        <v>318</v>
      </c>
      <c r="U1269" s="0" t="s">
        <v>281</v>
      </c>
      <c r="V1269" s="0" t="s">
        <v>4884</v>
      </c>
    </row>
    <row r="1270" customFormat="false" ht="15" hidden="false" customHeight="false" outlineLevel="0" collapsed="false">
      <c r="A1270" s="0" t="n">
        <v>41</v>
      </c>
      <c r="B1270" s="0" t="s">
        <v>85</v>
      </c>
      <c r="C1270" s="0" t="s">
        <v>616</v>
      </c>
      <c r="D1270" s="0" t="s">
        <v>4885</v>
      </c>
      <c r="E1270" s="0" t="n">
        <v>2022</v>
      </c>
      <c r="H1270" s="0" t="n">
        <v>28</v>
      </c>
      <c r="I1270" s="0" t="n">
        <v>1043</v>
      </c>
      <c r="J1270" s="0" t="s">
        <v>272</v>
      </c>
      <c r="K1270" s="0" t="s">
        <v>385</v>
      </c>
      <c r="L1270" s="0" t="s">
        <v>274</v>
      </c>
      <c r="M1270" s="0" t="s">
        <v>4886</v>
      </c>
      <c r="N1270" s="0" t="s">
        <v>4886</v>
      </c>
      <c r="O1270" s="0" t="s">
        <v>4887</v>
      </c>
      <c r="P1270" s="0" t="s">
        <v>4888</v>
      </c>
      <c r="R1270" s="0" t="s">
        <v>288</v>
      </c>
      <c r="S1270" s="0" t="s">
        <v>294</v>
      </c>
      <c r="T1270" s="0" t="s">
        <v>318</v>
      </c>
      <c r="U1270" s="0" t="s">
        <v>281</v>
      </c>
      <c r="V1270" s="0" t="s">
        <v>4884</v>
      </c>
    </row>
    <row r="1271" customFormat="false" ht="15" hidden="false" customHeight="false" outlineLevel="0" collapsed="false">
      <c r="A1271" s="0" t="n">
        <v>171</v>
      </c>
      <c r="B1271" s="0" t="s">
        <v>234</v>
      </c>
      <c r="C1271" s="0" t="s">
        <v>616</v>
      </c>
      <c r="D1271" s="0" t="s">
        <v>4885</v>
      </c>
      <c r="E1271" s="0" t="n">
        <v>2022</v>
      </c>
      <c r="H1271" s="0" t="n">
        <v>28</v>
      </c>
      <c r="I1271" s="0" t="n">
        <v>1043</v>
      </c>
      <c r="J1271" s="0" t="s">
        <v>272</v>
      </c>
      <c r="K1271" s="0" t="s">
        <v>385</v>
      </c>
      <c r="L1271" s="0" t="s">
        <v>274</v>
      </c>
      <c r="M1271" s="0" t="s">
        <v>4886</v>
      </c>
      <c r="N1271" s="0" t="s">
        <v>4886</v>
      </c>
      <c r="O1271" s="0" t="s">
        <v>4887</v>
      </c>
      <c r="P1271" s="0" t="s">
        <v>4888</v>
      </c>
      <c r="R1271" s="0" t="s">
        <v>288</v>
      </c>
      <c r="S1271" s="0" t="s">
        <v>294</v>
      </c>
      <c r="T1271" s="0" t="s">
        <v>318</v>
      </c>
      <c r="U1271" s="0" t="s">
        <v>281</v>
      </c>
      <c r="V1271" s="0" t="s">
        <v>4884</v>
      </c>
    </row>
    <row r="1272" customFormat="false" ht="15" hidden="false" customHeight="false" outlineLevel="0" collapsed="false">
      <c r="A1272" s="0" t="n">
        <v>50</v>
      </c>
      <c r="B1272" s="0" t="s">
        <v>98</v>
      </c>
      <c r="C1272" s="0" t="s">
        <v>616</v>
      </c>
      <c r="D1272" s="0" t="s">
        <v>4885</v>
      </c>
      <c r="E1272" s="0" t="n">
        <v>2022</v>
      </c>
      <c r="H1272" s="0" t="n">
        <v>28</v>
      </c>
      <c r="I1272" s="0" t="n">
        <v>1043</v>
      </c>
      <c r="J1272" s="0" t="s">
        <v>272</v>
      </c>
      <c r="K1272" s="0" t="s">
        <v>385</v>
      </c>
      <c r="L1272" s="0" t="s">
        <v>274</v>
      </c>
      <c r="M1272" s="0" t="s">
        <v>4886</v>
      </c>
      <c r="N1272" s="0" t="s">
        <v>4886</v>
      </c>
      <c r="O1272" s="0" t="s">
        <v>4887</v>
      </c>
      <c r="P1272" s="0" t="s">
        <v>4888</v>
      </c>
      <c r="R1272" s="0" t="s">
        <v>288</v>
      </c>
      <c r="S1272" s="0" t="s">
        <v>294</v>
      </c>
      <c r="T1272" s="0" t="s">
        <v>318</v>
      </c>
      <c r="U1272" s="0" t="s">
        <v>281</v>
      </c>
      <c r="V1272" s="0" t="s">
        <v>4884</v>
      </c>
    </row>
    <row r="1273" customFormat="false" ht="15" hidden="false" customHeight="false" outlineLevel="0" collapsed="false">
      <c r="A1273" s="0" t="n">
        <v>110</v>
      </c>
      <c r="B1273" s="0" t="s">
        <v>166</v>
      </c>
      <c r="C1273" s="0" t="s">
        <v>616</v>
      </c>
      <c r="D1273" s="0" t="s">
        <v>4885</v>
      </c>
      <c r="E1273" s="0" t="n">
        <v>2022</v>
      </c>
      <c r="H1273" s="0" t="n">
        <v>28</v>
      </c>
      <c r="I1273" s="0" t="n">
        <v>1043</v>
      </c>
      <c r="J1273" s="0" t="s">
        <v>272</v>
      </c>
      <c r="K1273" s="0" t="s">
        <v>385</v>
      </c>
      <c r="L1273" s="0" t="s">
        <v>274</v>
      </c>
      <c r="M1273" s="0" t="s">
        <v>4886</v>
      </c>
      <c r="N1273" s="0" t="s">
        <v>4886</v>
      </c>
      <c r="O1273" s="0" t="s">
        <v>4887</v>
      </c>
      <c r="P1273" s="0" t="s">
        <v>4888</v>
      </c>
      <c r="R1273" s="0" t="s">
        <v>288</v>
      </c>
      <c r="S1273" s="0" t="s">
        <v>294</v>
      </c>
      <c r="T1273" s="0" t="s">
        <v>318</v>
      </c>
      <c r="U1273" s="0" t="s">
        <v>281</v>
      </c>
      <c r="V1273" s="0" t="s">
        <v>4884</v>
      </c>
    </row>
    <row r="1274" customFormat="false" ht="15" hidden="false" customHeight="false" outlineLevel="0" collapsed="false">
      <c r="A1274" s="0" t="n">
        <v>44</v>
      </c>
      <c r="B1274" s="0" t="s">
        <v>89</v>
      </c>
      <c r="C1274" s="0" t="s">
        <v>616</v>
      </c>
      <c r="D1274" s="0" t="s">
        <v>4885</v>
      </c>
      <c r="E1274" s="0" t="n">
        <v>2022</v>
      </c>
      <c r="H1274" s="0" t="n">
        <v>28</v>
      </c>
      <c r="I1274" s="0" t="n">
        <v>1043</v>
      </c>
      <c r="J1274" s="0" t="s">
        <v>272</v>
      </c>
      <c r="K1274" s="0" t="s">
        <v>385</v>
      </c>
      <c r="L1274" s="0" t="s">
        <v>274</v>
      </c>
      <c r="M1274" s="0" t="s">
        <v>4886</v>
      </c>
      <c r="N1274" s="0" t="s">
        <v>4886</v>
      </c>
      <c r="O1274" s="0" t="s">
        <v>4887</v>
      </c>
      <c r="P1274" s="0" t="s">
        <v>4888</v>
      </c>
      <c r="R1274" s="0" t="s">
        <v>288</v>
      </c>
      <c r="S1274" s="0" t="s">
        <v>294</v>
      </c>
      <c r="T1274" s="0" t="s">
        <v>318</v>
      </c>
      <c r="U1274" s="0" t="s">
        <v>281</v>
      </c>
      <c r="V1274" s="0" t="s">
        <v>4884</v>
      </c>
    </row>
    <row r="1275" customFormat="false" ht="15" hidden="false" customHeight="false" outlineLevel="0" collapsed="false">
      <c r="A1275" s="0" t="n">
        <v>19</v>
      </c>
      <c r="B1275" s="0" t="s">
        <v>56</v>
      </c>
      <c r="C1275" s="0" t="s">
        <v>616</v>
      </c>
      <c r="D1275" s="0" t="s">
        <v>4885</v>
      </c>
      <c r="E1275" s="0" t="n">
        <v>2022</v>
      </c>
      <c r="H1275" s="0" t="n">
        <v>28</v>
      </c>
      <c r="I1275" s="0" t="n">
        <v>1043</v>
      </c>
      <c r="J1275" s="0" t="s">
        <v>272</v>
      </c>
      <c r="K1275" s="0" t="s">
        <v>385</v>
      </c>
      <c r="L1275" s="0" t="s">
        <v>274</v>
      </c>
      <c r="M1275" s="0" t="s">
        <v>4886</v>
      </c>
      <c r="N1275" s="0" t="s">
        <v>4886</v>
      </c>
      <c r="O1275" s="0" t="s">
        <v>4887</v>
      </c>
      <c r="P1275" s="0" t="s">
        <v>4888</v>
      </c>
      <c r="R1275" s="0" t="s">
        <v>288</v>
      </c>
      <c r="S1275" s="0" t="s">
        <v>294</v>
      </c>
      <c r="T1275" s="0" t="s">
        <v>318</v>
      </c>
      <c r="U1275" s="0" t="s">
        <v>281</v>
      </c>
      <c r="V1275" s="0" t="s">
        <v>4884</v>
      </c>
    </row>
    <row r="1276" customFormat="false" ht="15" hidden="false" customHeight="false" outlineLevel="0" collapsed="false">
      <c r="A1276" s="0" t="n">
        <v>59</v>
      </c>
      <c r="B1276" s="0" t="s">
        <v>109</v>
      </c>
      <c r="C1276" s="0" t="s">
        <v>926</v>
      </c>
      <c r="D1276" s="0" t="s">
        <v>4889</v>
      </c>
      <c r="E1276" s="0" t="n">
        <v>2026</v>
      </c>
      <c r="H1276" s="0" t="n">
        <v>9</v>
      </c>
      <c r="I1276" s="0" t="n">
        <v>4663</v>
      </c>
      <c r="J1276" s="0" t="s">
        <v>272</v>
      </c>
      <c r="K1276" s="0" t="s">
        <v>290</v>
      </c>
      <c r="L1276" s="0" t="s">
        <v>274</v>
      </c>
      <c r="M1276" s="0" t="s">
        <v>4890</v>
      </c>
      <c r="N1276" s="0" t="s">
        <v>4890</v>
      </c>
      <c r="O1276" s="0" t="s">
        <v>4891</v>
      </c>
      <c r="P1276" s="0" t="s">
        <v>4892</v>
      </c>
      <c r="R1276" s="0" t="s">
        <v>279</v>
      </c>
      <c r="S1276" s="0" t="s">
        <v>272</v>
      </c>
      <c r="T1276" s="0" t="s">
        <v>280</v>
      </c>
      <c r="U1276" s="0" t="s">
        <v>281</v>
      </c>
    </row>
    <row r="1277" customFormat="false" ht="15" hidden="false" customHeight="false" outlineLevel="0" collapsed="false">
      <c r="A1277" s="0" t="n">
        <v>59</v>
      </c>
      <c r="B1277" s="0" t="s">
        <v>109</v>
      </c>
      <c r="C1277" s="0" t="s">
        <v>926</v>
      </c>
      <c r="D1277" s="0" t="s">
        <v>4893</v>
      </c>
      <c r="E1277" s="0" t="n">
        <v>2026</v>
      </c>
      <c r="H1277" s="0" t="n">
        <v>9</v>
      </c>
      <c r="I1277" s="0" t="n">
        <v>4559</v>
      </c>
      <c r="J1277" s="0" t="s">
        <v>272</v>
      </c>
      <c r="K1277" s="0" t="s">
        <v>290</v>
      </c>
      <c r="L1277" s="0" t="s">
        <v>274</v>
      </c>
      <c r="M1277" s="0" t="s">
        <v>4894</v>
      </c>
      <c r="N1277" s="0" t="s">
        <v>4895</v>
      </c>
      <c r="O1277" s="0" t="s">
        <v>4896</v>
      </c>
      <c r="P1277" s="0" t="s">
        <v>4897</v>
      </c>
      <c r="R1277" s="0" t="s">
        <v>279</v>
      </c>
      <c r="S1277" s="0" t="s">
        <v>294</v>
      </c>
      <c r="T1277" s="0" t="s">
        <v>280</v>
      </c>
      <c r="U1277" s="0" t="s">
        <v>281</v>
      </c>
    </row>
    <row r="1278" customFormat="false" ht="15" hidden="false" customHeight="false" outlineLevel="0" collapsed="false">
      <c r="A1278" s="0" t="n">
        <v>61</v>
      </c>
      <c r="B1278" s="0" t="s">
        <v>111</v>
      </c>
      <c r="C1278" s="0" t="s">
        <v>57</v>
      </c>
      <c r="D1278" s="0" t="s">
        <v>4898</v>
      </c>
      <c r="E1278" s="0" t="n">
        <v>2023</v>
      </c>
      <c r="H1278" s="0" t="n">
        <v>2</v>
      </c>
      <c r="I1278" s="0" t="n">
        <v>1406</v>
      </c>
      <c r="J1278" s="0" t="s">
        <v>272</v>
      </c>
      <c r="K1278" s="0" t="s">
        <v>4899</v>
      </c>
      <c r="L1278" s="0" t="s">
        <v>297</v>
      </c>
      <c r="M1278" s="0" t="s">
        <v>4900</v>
      </c>
      <c r="N1278" s="0" t="s">
        <v>4900</v>
      </c>
      <c r="O1278" s="0" t="s">
        <v>4901</v>
      </c>
      <c r="P1278" s="0" t="s">
        <v>4902</v>
      </c>
      <c r="R1278" s="0" t="s">
        <v>288</v>
      </c>
      <c r="S1278" s="0" t="s">
        <v>272</v>
      </c>
      <c r="T1278" s="0" t="s">
        <v>280</v>
      </c>
      <c r="U1278" s="0" t="s">
        <v>281</v>
      </c>
    </row>
    <row r="1279" customFormat="false" ht="15" hidden="false" customHeight="false" outlineLevel="0" collapsed="false">
      <c r="A1279" s="0" t="n">
        <v>61</v>
      </c>
      <c r="B1279" s="0" t="s">
        <v>111</v>
      </c>
      <c r="C1279" s="0" t="s">
        <v>616</v>
      </c>
      <c r="D1279" s="0" t="s">
        <v>4903</v>
      </c>
      <c r="E1279" s="0" t="n">
        <v>2023</v>
      </c>
      <c r="H1279" s="0" t="n">
        <v>1</v>
      </c>
      <c r="I1279" s="0" t="n">
        <v>118</v>
      </c>
      <c r="J1279" s="0" t="s">
        <v>272</v>
      </c>
      <c r="K1279" s="0" t="s">
        <v>4899</v>
      </c>
      <c r="L1279" s="0" t="s">
        <v>297</v>
      </c>
      <c r="M1279" s="0" t="s">
        <v>4904</v>
      </c>
      <c r="N1279" s="0" t="s">
        <v>4904</v>
      </c>
      <c r="O1279" s="0" t="s">
        <v>4905</v>
      </c>
      <c r="P1279" s="0" t="s">
        <v>4906</v>
      </c>
      <c r="R1279" s="0" t="s">
        <v>288</v>
      </c>
      <c r="S1279" s="0" t="s">
        <v>272</v>
      </c>
      <c r="T1279" s="0" t="s">
        <v>280</v>
      </c>
      <c r="U1279" s="0" t="s">
        <v>281</v>
      </c>
    </row>
    <row r="1280" customFormat="false" ht="15" hidden="false" customHeight="false" outlineLevel="0" collapsed="false">
      <c r="A1280" s="0" t="n">
        <v>61</v>
      </c>
      <c r="B1280" s="0" t="s">
        <v>111</v>
      </c>
      <c r="C1280" s="0" t="s">
        <v>616</v>
      </c>
      <c r="D1280" s="0" t="s">
        <v>4907</v>
      </c>
      <c r="E1280" s="0" t="n">
        <v>2023</v>
      </c>
      <c r="H1280" s="0" t="n">
        <v>1</v>
      </c>
      <c r="I1280" s="0" t="n">
        <v>185</v>
      </c>
      <c r="J1280" s="0" t="s">
        <v>272</v>
      </c>
      <c r="K1280" s="0" t="s">
        <v>4899</v>
      </c>
      <c r="L1280" s="0" t="s">
        <v>297</v>
      </c>
      <c r="M1280" s="0" t="s">
        <v>4908</v>
      </c>
      <c r="N1280" s="0" t="s">
        <v>4908</v>
      </c>
      <c r="O1280" s="0" t="s">
        <v>4909</v>
      </c>
      <c r="P1280" s="0" t="s">
        <v>4910</v>
      </c>
      <c r="R1280" s="0" t="s">
        <v>288</v>
      </c>
      <c r="S1280" s="0" t="s">
        <v>294</v>
      </c>
      <c r="T1280" s="0" t="s">
        <v>280</v>
      </c>
      <c r="U1280" s="0" t="s">
        <v>281</v>
      </c>
    </row>
    <row r="1281" customFormat="false" ht="15" hidden="false" customHeight="false" outlineLevel="0" collapsed="false">
      <c r="A1281" s="0" t="n">
        <v>61</v>
      </c>
      <c r="B1281" s="0" t="s">
        <v>111</v>
      </c>
      <c r="C1281" s="0" t="s">
        <v>270</v>
      </c>
      <c r="D1281" s="0" t="s">
        <v>4911</v>
      </c>
      <c r="E1281" s="0" t="n">
        <v>2023</v>
      </c>
      <c r="H1281" s="0" t="n">
        <v>8</v>
      </c>
      <c r="I1281" s="0" t="n">
        <v>883</v>
      </c>
      <c r="J1281" s="0" t="s">
        <v>272</v>
      </c>
      <c r="K1281" s="0" t="s">
        <v>4899</v>
      </c>
      <c r="L1281" s="0" t="s">
        <v>297</v>
      </c>
      <c r="M1281" s="0" t="s">
        <v>4912</v>
      </c>
      <c r="N1281" s="0" t="s">
        <v>4912</v>
      </c>
      <c r="O1281" s="0" t="s">
        <v>4913</v>
      </c>
      <c r="P1281" s="0" t="s">
        <v>4914</v>
      </c>
      <c r="R1281" s="0" t="s">
        <v>288</v>
      </c>
      <c r="S1281" s="0" t="s">
        <v>272</v>
      </c>
      <c r="T1281" s="0" t="s">
        <v>280</v>
      </c>
      <c r="U1281" s="0" t="s">
        <v>281</v>
      </c>
    </row>
    <row r="1282" customFormat="false" ht="15" hidden="false" customHeight="false" outlineLevel="0" collapsed="false">
      <c r="A1282" s="0" t="n">
        <v>61</v>
      </c>
      <c r="B1282" s="0" t="s">
        <v>111</v>
      </c>
      <c r="C1282" s="0" t="s">
        <v>270</v>
      </c>
      <c r="D1282" s="0" t="s">
        <v>4915</v>
      </c>
      <c r="E1282" s="0" t="n">
        <v>2017</v>
      </c>
      <c r="H1282" s="0" t="n">
        <v>8</v>
      </c>
      <c r="I1282" s="0" t="n">
        <v>6077</v>
      </c>
      <c r="J1282" s="0" t="s">
        <v>272</v>
      </c>
      <c r="K1282" s="0" t="s">
        <v>4899</v>
      </c>
      <c r="L1282" s="0" t="s">
        <v>297</v>
      </c>
      <c r="M1282" s="0" t="s">
        <v>4916</v>
      </c>
      <c r="N1282" s="0" t="s">
        <v>4916</v>
      </c>
      <c r="O1282" s="0" t="s">
        <v>4917</v>
      </c>
      <c r="P1282" s="0" t="s">
        <v>4918</v>
      </c>
      <c r="R1282" s="0" t="s">
        <v>288</v>
      </c>
      <c r="S1282" s="0" t="s">
        <v>294</v>
      </c>
      <c r="T1282" s="0" t="s">
        <v>280</v>
      </c>
      <c r="U1282" s="0" t="s">
        <v>281</v>
      </c>
    </row>
    <row r="1283" customFormat="false" ht="15" hidden="false" customHeight="false" outlineLevel="0" collapsed="false">
      <c r="A1283" s="0" t="n">
        <v>61</v>
      </c>
      <c r="B1283" s="0" t="s">
        <v>111</v>
      </c>
      <c r="C1283" s="0" t="s">
        <v>514</v>
      </c>
      <c r="D1283" s="0" t="s">
        <v>4919</v>
      </c>
      <c r="E1283" s="0" t="n">
        <v>2006</v>
      </c>
      <c r="H1283" s="0" t="n">
        <v>2</v>
      </c>
      <c r="I1283" s="0" t="n">
        <v>3</v>
      </c>
      <c r="J1283" s="0" t="s">
        <v>272</v>
      </c>
      <c r="K1283" s="0" t="s">
        <v>4899</v>
      </c>
      <c r="L1283" s="0" t="s">
        <v>297</v>
      </c>
      <c r="M1283" s="0" t="s">
        <v>4920</v>
      </c>
      <c r="N1283" s="0" t="s">
        <v>4921</v>
      </c>
      <c r="O1283" s="0" t="s">
        <v>4922</v>
      </c>
      <c r="P1283" s="0" t="s">
        <v>4923</v>
      </c>
      <c r="R1283" s="0" t="s">
        <v>288</v>
      </c>
      <c r="S1283" s="0" t="s">
        <v>272</v>
      </c>
      <c r="T1283" s="0" t="s">
        <v>280</v>
      </c>
      <c r="U1283" s="0" t="s">
        <v>281</v>
      </c>
    </row>
    <row r="1284" customFormat="false" ht="15" hidden="false" customHeight="false" outlineLevel="0" collapsed="false">
      <c r="A1284" s="0" t="n">
        <v>62</v>
      </c>
      <c r="B1284" s="0" t="s">
        <v>112</v>
      </c>
      <c r="C1284" s="0" t="s">
        <v>57</v>
      </c>
      <c r="D1284" s="0" t="s">
        <v>4924</v>
      </c>
      <c r="E1284" s="0" t="n">
        <v>2021</v>
      </c>
      <c r="H1284" s="0" t="n">
        <v>6</v>
      </c>
      <c r="I1284" s="0" t="n">
        <v>3244</v>
      </c>
      <c r="J1284" s="0" t="s">
        <v>272</v>
      </c>
      <c r="K1284" s="0" t="s">
        <v>302</v>
      </c>
      <c r="L1284" s="0" t="s">
        <v>274</v>
      </c>
      <c r="M1284" s="0" t="s">
        <v>4925</v>
      </c>
      <c r="N1284" s="0" t="s">
        <v>4925</v>
      </c>
      <c r="O1284" s="0" t="s">
        <v>4926</v>
      </c>
      <c r="P1284" s="0" t="s">
        <v>4927</v>
      </c>
      <c r="R1284" s="0" t="s">
        <v>288</v>
      </c>
      <c r="S1284" s="0" t="s">
        <v>272</v>
      </c>
      <c r="T1284" s="0" t="s">
        <v>280</v>
      </c>
      <c r="U1284" s="0" t="s">
        <v>281</v>
      </c>
    </row>
    <row r="1285" customFormat="false" ht="15" hidden="false" customHeight="false" outlineLevel="0" collapsed="false">
      <c r="A1285" s="0" t="n">
        <v>62</v>
      </c>
      <c r="B1285" s="0" t="s">
        <v>112</v>
      </c>
      <c r="C1285" s="0" t="s">
        <v>92</v>
      </c>
      <c r="D1285" s="0" t="s">
        <v>4928</v>
      </c>
      <c r="E1285" s="0" t="n">
        <v>2026</v>
      </c>
      <c r="H1285" s="0" t="n">
        <v>8</v>
      </c>
      <c r="I1285" s="0" t="n">
        <v>3129</v>
      </c>
      <c r="J1285" s="0" t="s">
        <v>272</v>
      </c>
      <c r="K1285" s="0" t="s">
        <v>4929</v>
      </c>
      <c r="L1285" s="0" t="s">
        <v>297</v>
      </c>
      <c r="M1285" s="0" t="s">
        <v>4930</v>
      </c>
      <c r="N1285" s="0" t="s">
        <v>4930</v>
      </c>
      <c r="O1285" s="0" t="s">
        <v>4931</v>
      </c>
      <c r="P1285" s="0" t="s">
        <v>4932</v>
      </c>
      <c r="R1285" s="0" t="s">
        <v>279</v>
      </c>
      <c r="S1285" s="0" t="s">
        <v>272</v>
      </c>
      <c r="T1285" s="0" t="s">
        <v>280</v>
      </c>
      <c r="U1285" s="0" t="s">
        <v>281</v>
      </c>
    </row>
    <row r="1286" customFormat="false" ht="15" hidden="false" customHeight="false" outlineLevel="0" collapsed="false">
      <c r="A1286" s="0" t="n">
        <v>62</v>
      </c>
      <c r="B1286" s="0" t="s">
        <v>112</v>
      </c>
      <c r="C1286" s="0" t="s">
        <v>313</v>
      </c>
      <c r="D1286" s="0" t="s">
        <v>4933</v>
      </c>
      <c r="E1286" s="0" t="n">
        <v>2026</v>
      </c>
      <c r="H1286" s="0" t="n">
        <v>6</v>
      </c>
      <c r="I1286" s="0" t="n">
        <v>2244</v>
      </c>
      <c r="J1286" s="0" t="s">
        <v>272</v>
      </c>
      <c r="K1286" s="0" t="s">
        <v>4929</v>
      </c>
      <c r="L1286" s="0" t="s">
        <v>297</v>
      </c>
      <c r="M1286" s="0" t="s">
        <v>4934</v>
      </c>
      <c r="N1286" s="0" t="s">
        <v>4934</v>
      </c>
      <c r="O1286" s="0" t="s">
        <v>4935</v>
      </c>
      <c r="P1286" s="0" t="s">
        <v>4936</v>
      </c>
      <c r="R1286" s="0" t="s">
        <v>279</v>
      </c>
      <c r="S1286" s="0" t="s">
        <v>294</v>
      </c>
      <c r="T1286" s="0" t="s">
        <v>280</v>
      </c>
      <c r="U1286" s="0" t="s">
        <v>281</v>
      </c>
    </row>
    <row r="1287" customFormat="false" ht="15" hidden="false" customHeight="false" outlineLevel="0" collapsed="false">
      <c r="A1287" s="0" t="n">
        <v>62</v>
      </c>
      <c r="B1287" s="0" t="s">
        <v>112</v>
      </c>
      <c r="C1287" s="0" t="s">
        <v>313</v>
      </c>
      <c r="D1287" s="0" t="s">
        <v>4937</v>
      </c>
      <c r="E1287" s="0" t="n">
        <v>2026</v>
      </c>
      <c r="H1287" s="0" t="n">
        <v>15</v>
      </c>
      <c r="I1287" s="0" t="n">
        <v>4119</v>
      </c>
      <c r="J1287" s="0" t="s">
        <v>272</v>
      </c>
      <c r="K1287" s="0" t="s">
        <v>4929</v>
      </c>
      <c r="L1287" s="0" t="s">
        <v>297</v>
      </c>
      <c r="M1287" s="0" t="s">
        <v>4938</v>
      </c>
      <c r="N1287" s="0" t="s">
        <v>4938</v>
      </c>
      <c r="O1287" s="0" t="s">
        <v>4939</v>
      </c>
      <c r="P1287" s="0" t="s">
        <v>4940</v>
      </c>
      <c r="R1287" s="0" t="s">
        <v>279</v>
      </c>
      <c r="S1287" s="0" t="s">
        <v>272</v>
      </c>
      <c r="T1287" s="0" t="s">
        <v>280</v>
      </c>
      <c r="U1287" s="0" t="s">
        <v>281</v>
      </c>
    </row>
    <row r="1288" customFormat="false" ht="15" hidden="false" customHeight="false" outlineLevel="0" collapsed="false">
      <c r="A1288" s="0" t="n">
        <v>62</v>
      </c>
      <c r="B1288" s="0" t="s">
        <v>112</v>
      </c>
      <c r="C1288" s="0" t="s">
        <v>313</v>
      </c>
      <c r="D1288" s="0" t="s">
        <v>4941</v>
      </c>
      <c r="E1288" s="0" t="n">
        <v>2025</v>
      </c>
      <c r="H1288" s="0" t="n">
        <v>1</v>
      </c>
      <c r="I1288" s="0" t="n">
        <v>4089</v>
      </c>
      <c r="J1288" s="0" t="s">
        <v>272</v>
      </c>
      <c r="K1288" s="0" t="s">
        <v>302</v>
      </c>
      <c r="L1288" s="0" t="s">
        <v>274</v>
      </c>
      <c r="M1288" s="0" t="s">
        <v>4942</v>
      </c>
      <c r="N1288" s="0" t="s">
        <v>4942</v>
      </c>
      <c r="O1288" s="0" t="s">
        <v>4943</v>
      </c>
      <c r="P1288" s="0" t="s">
        <v>4944</v>
      </c>
      <c r="R1288" s="0" t="s">
        <v>279</v>
      </c>
      <c r="S1288" s="0" t="s">
        <v>294</v>
      </c>
      <c r="T1288" s="0" t="s">
        <v>318</v>
      </c>
      <c r="U1288" s="0" t="s">
        <v>281</v>
      </c>
      <c r="V1288" s="0" t="s">
        <v>4945</v>
      </c>
    </row>
    <row r="1289" customFormat="false" ht="15" hidden="false" customHeight="false" outlineLevel="0" collapsed="false">
      <c r="A1289" s="0" t="n">
        <v>62</v>
      </c>
      <c r="B1289" s="0" t="s">
        <v>112</v>
      </c>
      <c r="C1289" s="0" t="s">
        <v>313</v>
      </c>
      <c r="D1289" s="0" t="s">
        <v>4946</v>
      </c>
      <c r="E1289" s="0" t="n">
        <v>2025</v>
      </c>
      <c r="H1289" s="0" t="n">
        <v>15</v>
      </c>
      <c r="I1289" s="0" t="n">
        <v>9331</v>
      </c>
      <c r="J1289" s="0" t="s">
        <v>272</v>
      </c>
      <c r="K1289" s="0" t="s">
        <v>4929</v>
      </c>
      <c r="L1289" s="0" t="s">
        <v>297</v>
      </c>
      <c r="M1289" s="0" t="s">
        <v>4947</v>
      </c>
      <c r="N1289" s="0" t="s">
        <v>4947</v>
      </c>
      <c r="O1289" s="0" t="s">
        <v>4948</v>
      </c>
      <c r="P1289" s="0" t="s">
        <v>4949</v>
      </c>
      <c r="R1289" s="0" t="s">
        <v>279</v>
      </c>
      <c r="S1289" s="0" t="s">
        <v>294</v>
      </c>
      <c r="T1289" s="0" t="s">
        <v>280</v>
      </c>
      <c r="U1289" s="0" t="s">
        <v>281</v>
      </c>
    </row>
    <row r="1290" customFormat="false" ht="15" hidden="false" customHeight="false" outlineLevel="0" collapsed="false">
      <c r="A1290" s="0" t="n">
        <v>62</v>
      </c>
      <c r="B1290" s="0" t="s">
        <v>112</v>
      </c>
      <c r="C1290" s="0" t="s">
        <v>313</v>
      </c>
      <c r="D1290" s="0" t="s">
        <v>4950</v>
      </c>
      <c r="E1290" s="0" t="n">
        <v>2024</v>
      </c>
      <c r="H1290" s="0" t="n">
        <v>6</v>
      </c>
      <c r="I1290" s="0" t="n">
        <v>2223</v>
      </c>
      <c r="J1290" s="0" t="s">
        <v>272</v>
      </c>
      <c r="K1290" s="0" t="s">
        <v>4929</v>
      </c>
      <c r="L1290" s="0" t="s">
        <v>297</v>
      </c>
      <c r="M1290" s="0" t="s">
        <v>4951</v>
      </c>
      <c r="N1290" s="0" t="s">
        <v>4951</v>
      </c>
      <c r="O1290" s="0" t="s">
        <v>4952</v>
      </c>
      <c r="P1290" s="0" t="s">
        <v>4953</v>
      </c>
      <c r="R1290" s="0" t="s">
        <v>288</v>
      </c>
      <c r="S1290" s="0" t="s">
        <v>294</v>
      </c>
      <c r="T1290" s="0" t="s">
        <v>280</v>
      </c>
      <c r="U1290" s="0" t="s">
        <v>281</v>
      </c>
    </row>
    <row r="1291" customFormat="false" ht="15" hidden="false" customHeight="false" outlineLevel="0" collapsed="false">
      <c r="A1291" s="0" t="n">
        <v>62</v>
      </c>
      <c r="B1291" s="0" t="s">
        <v>112</v>
      </c>
      <c r="C1291" s="0" t="s">
        <v>313</v>
      </c>
      <c r="D1291" s="0" t="s">
        <v>4954</v>
      </c>
      <c r="E1291" s="0" t="n">
        <v>2023</v>
      </c>
      <c r="H1291" s="0" t="n">
        <v>4</v>
      </c>
      <c r="I1291" s="0" t="n">
        <v>150</v>
      </c>
      <c r="J1291" s="0" t="s">
        <v>272</v>
      </c>
      <c r="K1291" s="0" t="s">
        <v>4929</v>
      </c>
      <c r="L1291" s="0" t="s">
        <v>297</v>
      </c>
      <c r="M1291" s="0" t="s">
        <v>4955</v>
      </c>
      <c r="N1291" s="0" t="s">
        <v>4955</v>
      </c>
      <c r="O1291" s="0" t="s">
        <v>4956</v>
      </c>
      <c r="P1291" s="0" t="s">
        <v>4957</v>
      </c>
      <c r="R1291" s="0" t="s">
        <v>288</v>
      </c>
      <c r="S1291" s="0" t="s">
        <v>294</v>
      </c>
      <c r="T1291" s="0" t="s">
        <v>280</v>
      </c>
      <c r="U1291" s="0" t="s">
        <v>281</v>
      </c>
    </row>
    <row r="1292" customFormat="false" ht="15" hidden="false" customHeight="false" outlineLevel="0" collapsed="false">
      <c r="A1292" s="0" t="n">
        <v>62</v>
      </c>
      <c r="B1292" s="0" t="s">
        <v>112</v>
      </c>
      <c r="C1292" s="0" t="s">
        <v>616</v>
      </c>
      <c r="D1292" s="0" t="s">
        <v>4958</v>
      </c>
      <c r="E1292" s="0" t="n">
        <v>2026</v>
      </c>
      <c r="H1292" s="0" t="n">
        <v>1</v>
      </c>
      <c r="I1292" s="0" t="n">
        <v>2110</v>
      </c>
      <c r="J1292" s="0" t="s">
        <v>272</v>
      </c>
      <c r="K1292" s="0" t="s">
        <v>4929</v>
      </c>
      <c r="L1292" s="0" t="s">
        <v>297</v>
      </c>
      <c r="M1292" s="0" t="s">
        <v>4959</v>
      </c>
      <c r="N1292" s="0" t="s">
        <v>4959</v>
      </c>
      <c r="O1292" s="0" t="s">
        <v>4960</v>
      </c>
      <c r="P1292" s="0" t="s">
        <v>4961</v>
      </c>
      <c r="R1292" s="0" t="s">
        <v>279</v>
      </c>
      <c r="S1292" s="0" t="s">
        <v>272</v>
      </c>
      <c r="T1292" s="0" t="s">
        <v>280</v>
      </c>
      <c r="U1292" s="0" t="s">
        <v>281</v>
      </c>
    </row>
    <row r="1293" customFormat="false" ht="15" hidden="false" customHeight="false" outlineLevel="0" collapsed="false">
      <c r="A1293" s="0" t="n">
        <v>62</v>
      </c>
      <c r="B1293" s="0" t="s">
        <v>112</v>
      </c>
      <c r="C1293" s="0" t="s">
        <v>616</v>
      </c>
      <c r="D1293" s="0" t="s">
        <v>4962</v>
      </c>
      <c r="E1293" s="0" t="n">
        <v>2025</v>
      </c>
      <c r="H1293" s="0" t="n">
        <v>19</v>
      </c>
      <c r="I1293" s="0" t="n">
        <v>1867</v>
      </c>
      <c r="J1293" s="0" t="s">
        <v>272</v>
      </c>
      <c r="K1293" s="0" t="s">
        <v>4929</v>
      </c>
      <c r="L1293" s="0" t="s">
        <v>297</v>
      </c>
      <c r="M1293" s="0" t="s">
        <v>4963</v>
      </c>
      <c r="N1293" s="0" t="s">
        <v>4963</v>
      </c>
      <c r="O1293" s="0" t="s">
        <v>4964</v>
      </c>
      <c r="P1293" s="0" t="s">
        <v>4965</v>
      </c>
      <c r="R1293" s="0" t="s">
        <v>279</v>
      </c>
      <c r="S1293" s="0" t="s">
        <v>294</v>
      </c>
      <c r="T1293" s="0" t="s">
        <v>280</v>
      </c>
      <c r="U1293" s="0" t="s">
        <v>281</v>
      </c>
    </row>
    <row r="1294" customFormat="false" ht="15" hidden="false" customHeight="false" outlineLevel="0" collapsed="false">
      <c r="A1294" s="0" t="n">
        <v>62</v>
      </c>
      <c r="B1294" s="0" t="s">
        <v>112</v>
      </c>
      <c r="C1294" s="0" t="s">
        <v>270</v>
      </c>
      <c r="D1294" s="0" t="s">
        <v>4966</v>
      </c>
      <c r="E1294" s="0" t="n">
        <v>2026</v>
      </c>
      <c r="H1294" s="0" t="n">
        <v>2</v>
      </c>
      <c r="I1294" s="0" t="n">
        <v>5632</v>
      </c>
      <c r="J1294" s="0" t="s">
        <v>272</v>
      </c>
      <c r="K1294" s="0" t="s">
        <v>4929</v>
      </c>
      <c r="L1294" s="0" t="s">
        <v>297</v>
      </c>
      <c r="M1294" s="0" t="s">
        <v>4967</v>
      </c>
      <c r="N1294" s="0" t="s">
        <v>4967</v>
      </c>
      <c r="O1294" s="0" t="s">
        <v>4968</v>
      </c>
      <c r="P1294" s="0" t="s">
        <v>4969</v>
      </c>
      <c r="R1294" s="0" t="s">
        <v>279</v>
      </c>
      <c r="S1294" s="0" t="s">
        <v>294</v>
      </c>
      <c r="T1294" s="0" t="s">
        <v>280</v>
      </c>
      <c r="U1294" s="0" t="s">
        <v>281</v>
      </c>
    </row>
    <row r="1295" customFormat="false" ht="15" hidden="false" customHeight="false" outlineLevel="0" collapsed="false">
      <c r="A1295" s="0" t="n">
        <v>62</v>
      </c>
      <c r="B1295" s="0" t="s">
        <v>112</v>
      </c>
      <c r="C1295" s="0" t="s">
        <v>270</v>
      </c>
      <c r="D1295" s="0" t="s">
        <v>4970</v>
      </c>
      <c r="E1295" s="0" t="n">
        <v>2026</v>
      </c>
      <c r="H1295" s="0" t="n">
        <v>5</v>
      </c>
      <c r="I1295" s="0" t="n">
        <v>7803</v>
      </c>
      <c r="J1295" s="0" t="s">
        <v>272</v>
      </c>
      <c r="K1295" s="0" t="s">
        <v>4929</v>
      </c>
      <c r="L1295" s="0" t="s">
        <v>297</v>
      </c>
      <c r="M1295" s="0" t="s">
        <v>4971</v>
      </c>
      <c r="N1295" s="0" t="s">
        <v>4971</v>
      </c>
      <c r="O1295" s="0" t="s">
        <v>4972</v>
      </c>
      <c r="P1295" s="0" t="s">
        <v>4973</v>
      </c>
      <c r="R1295" s="0" t="s">
        <v>279</v>
      </c>
      <c r="S1295" s="0" t="s">
        <v>294</v>
      </c>
      <c r="T1295" s="0" t="s">
        <v>280</v>
      </c>
      <c r="U1295" s="0" t="s">
        <v>281</v>
      </c>
    </row>
    <row r="1296" customFormat="false" ht="15" hidden="false" customHeight="false" outlineLevel="0" collapsed="false">
      <c r="A1296" s="0" t="n">
        <v>62</v>
      </c>
      <c r="B1296" s="0" t="s">
        <v>112</v>
      </c>
      <c r="C1296" s="0" t="s">
        <v>270</v>
      </c>
      <c r="D1296" s="0" t="s">
        <v>4974</v>
      </c>
      <c r="E1296" s="0" t="n">
        <v>2026</v>
      </c>
      <c r="H1296" s="0" t="n">
        <v>12</v>
      </c>
      <c r="I1296" s="0" t="n">
        <v>5456</v>
      </c>
      <c r="J1296" s="0" t="s">
        <v>272</v>
      </c>
      <c r="K1296" s="0" t="s">
        <v>4929</v>
      </c>
      <c r="L1296" s="0" t="s">
        <v>297</v>
      </c>
      <c r="M1296" s="0" t="s">
        <v>4975</v>
      </c>
      <c r="N1296" s="0" t="s">
        <v>4975</v>
      </c>
      <c r="O1296" s="0" t="s">
        <v>4976</v>
      </c>
      <c r="P1296" s="0" t="s">
        <v>4977</v>
      </c>
      <c r="R1296" s="0" t="s">
        <v>279</v>
      </c>
      <c r="S1296" s="0" t="s">
        <v>272</v>
      </c>
      <c r="T1296" s="0" t="s">
        <v>280</v>
      </c>
      <c r="U1296" s="0" t="s">
        <v>281</v>
      </c>
    </row>
    <row r="1297" customFormat="false" ht="15" hidden="false" customHeight="false" outlineLevel="0" collapsed="false">
      <c r="A1297" s="0" t="n">
        <v>62</v>
      </c>
      <c r="B1297" s="0" t="s">
        <v>112</v>
      </c>
      <c r="C1297" s="0" t="s">
        <v>270</v>
      </c>
      <c r="D1297" s="0" t="s">
        <v>4978</v>
      </c>
      <c r="E1297" s="0" t="n">
        <v>2026</v>
      </c>
      <c r="H1297" s="0" t="n">
        <v>12</v>
      </c>
      <c r="I1297" s="0" t="n">
        <v>5474</v>
      </c>
      <c r="J1297" s="0" t="s">
        <v>272</v>
      </c>
      <c r="K1297" s="0" t="s">
        <v>4929</v>
      </c>
      <c r="L1297" s="0" t="s">
        <v>297</v>
      </c>
      <c r="M1297" s="0" t="s">
        <v>4979</v>
      </c>
      <c r="N1297" s="0" t="s">
        <v>4979</v>
      </c>
      <c r="O1297" s="0" t="s">
        <v>4980</v>
      </c>
      <c r="P1297" s="0" t="s">
        <v>4981</v>
      </c>
      <c r="R1297" s="0" t="s">
        <v>279</v>
      </c>
      <c r="S1297" s="0" t="s">
        <v>294</v>
      </c>
      <c r="T1297" s="0" t="s">
        <v>280</v>
      </c>
      <c r="U1297" s="0" t="s">
        <v>281</v>
      </c>
    </row>
    <row r="1298" customFormat="false" ht="15" hidden="false" customHeight="false" outlineLevel="0" collapsed="false">
      <c r="A1298" s="0" t="n">
        <v>62</v>
      </c>
      <c r="B1298" s="0" t="s">
        <v>112</v>
      </c>
      <c r="C1298" s="0" t="s">
        <v>270</v>
      </c>
      <c r="D1298" s="0" t="s">
        <v>4982</v>
      </c>
      <c r="E1298" s="0" t="n">
        <v>2026</v>
      </c>
      <c r="H1298" s="0" t="n">
        <v>12</v>
      </c>
      <c r="I1298" s="0" t="n">
        <v>5475</v>
      </c>
      <c r="J1298" s="0" t="s">
        <v>272</v>
      </c>
      <c r="K1298" s="0" t="s">
        <v>4929</v>
      </c>
      <c r="L1298" s="0" t="s">
        <v>297</v>
      </c>
      <c r="M1298" s="0" t="s">
        <v>4983</v>
      </c>
      <c r="N1298" s="0" t="s">
        <v>4983</v>
      </c>
      <c r="O1298" s="0" t="s">
        <v>4984</v>
      </c>
      <c r="P1298" s="0" t="s">
        <v>4985</v>
      </c>
      <c r="R1298" s="0" t="s">
        <v>279</v>
      </c>
      <c r="S1298" s="0" t="s">
        <v>294</v>
      </c>
      <c r="T1298" s="0" t="s">
        <v>280</v>
      </c>
      <c r="U1298" s="0" t="s">
        <v>281</v>
      </c>
    </row>
    <row r="1299" customFormat="false" ht="15" hidden="false" customHeight="false" outlineLevel="0" collapsed="false">
      <c r="A1299" s="0" t="n">
        <v>62</v>
      </c>
      <c r="B1299" s="0" t="s">
        <v>112</v>
      </c>
      <c r="C1299" s="0" t="s">
        <v>270</v>
      </c>
      <c r="D1299" s="0" t="s">
        <v>4986</v>
      </c>
      <c r="E1299" s="0" t="n">
        <v>2026</v>
      </c>
      <c r="H1299" s="0" t="n">
        <v>12</v>
      </c>
      <c r="I1299" s="0" t="n">
        <v>5567</v>
      </c>
      <c r="J1299" s="0" t="s">
        <v>272</v>
      </c>
      <c r="K1299" s="0" t="s">
        <v>4929</v>
      </c>
      <c r="L1299" s="0" t="s">
        <v>297</v>
      </c>
      <c r="M1299" s="0" t="s">
        <v>4987</v>
      </c>
      <c r="N1299" s="0" t="s">
        <v>4987</v>
      </c>
      <c r="O1299" s="0" t="s">
        <v>4988</v>
      </c>
      <c r="P1299" s="0" t="s">
        <v>4989</v>
      </c>
      <c r="R1299" s="0" t="s">
        <v>279</v>
      </c>
      <c r="S1299" s="0" t="s">
        <v>294</v>
      </c>
      <c r="T1299" s="0" t="s">
        <v>280</v>
      </c>
      <c r="U1299" s="0" t="s">
        <v>281</v>
      </c>
    </row>
    <row r="1300" customFormat="false" ht="15" hidden="false" customHeight="false" outlineLevel="0" collapsed="false">
      <c r="A1300" s="0" t="n">
        <v>62</v>
      </c>
      <c r="B1300" s="0" t="s">
        <v>112</v>
      </c>
      <c r="C1300" s="0" t="s">
        <v>270</v>
      </c>
      <c r="D1300" s="0" t="s">
        <v>4990</v>
      </c>
      <c r="E1300" s="0" t="n">
        <v>2026</v>
      </c>
      <c r="H1300" s="0" t="n">
        <v>12</v>
      </c>
      <c r="I1300" s="0" t="n">
        <v>5214</v>
      </c>
      <c r="J1300" s="0" t="s">
        <v>272</v>
      </c>
      <c r="K1300" s="0" t="s">
        <v>4929</v>
      </c>
      <c r="L1300" s="0" t="s">
        <v>297</v>
      </c>
      <c r="M1300" s="0" t="s">
        <v>4991</v>
      </c>
      <c r="N1300" s="0" t="s">
        <v>4991</v>
      </c>
      <c r="O1300" s="0" t="s">
        <v>4992</v>
      </c>
      <c r="P1300" s="0" t="s">
        <v>4993</v>
      </c>
      <c r="R1300" s="0" t="s">
        <v>279</v>
      </c>
      <c r="S1300" s="0" t="s">
        <v>294</v>
      </c>
      <c r="T1300" s="0" t="s">
        <v>280</v>
      </c>
      <c r="U1300" s="0" t="s">
        <v>281</v>
      </c>
    </row>
    <row r="1301" customFormat="false" ht="15" hidden="false" customHeight="false" outlineLevel="0" collapsed="false">
      <c r="A1301" s="0" t="n">
        <v>62</v>
      </c>
      <c r="B1301" s="0" t="s">
        <v>112</v>
      </c>
      <c r="C1301" s="0" t="s">
        <v>270</v>
      </c>
      <c r="D1301" s="0" t="s">
        <v>4994</v>
      </c>
      <c r="E1301" s="0" t="n">
        <v>2026</v>
      </c>
      <c r="H1301" s="0" t="n">
        <v>2</v>
      </c>
      <c r="I1301" s="0" t="n">
        <v>3470</v>
      </c>
      <c r="J1301" s="0" t="s">
        <v>272</v>
      </c>
      <c r="K1301" s="0" t="s">
        <v>4929</v>
      </c>
      <c r="L1301" s="0" t="s">
        <v>297</v>
      </c>
      <c r="M1301" s="0" t="s">
        <v>4995</v>
      </c>
      <c r="N1301" s="0" t="s">
        <v>4995</v>
      </c>
      <c r="O1301" s="0" t="s">
        <v>4996</v>
      </c>
      <c r="P1301" s="0" t="s">
        <v>4997</v>
      </c>
      <c r="R1301" s="0" t="s">
        <v>279</v>
      </c>
      <c r="S1301" s="0" t="s">
        <v>294</v>
      </c>
      <c r="T1301" s="0" t="s">
        <v>280</v>
      </c>
      <c r="U1301" s="0" t="s">
        <v>281</v>
      </c>
    </row>
    <row r="1302" customFormat="false" ht="15" hidden="false" customHeight="false" outlineLevel="0" collapsed="false">
      <c r="A1302" s="0" t="n">
        <v>62</v>
      </c>
      <c r="B1302" s="0" t="s">
        <v>112</v>
      </c>
      <c r="C1302" s="0" t="s">
        <v>270</v>
      </c>
      <c r="D1302" s="0" t="s">
        <v>4998</v>
      </c>
      <c r="E1302" s="0" t="n">
        <v>2026</v>
      </c>
      <c r="H1302" s="0" t="n">
        <v>2</v>
      </c>
      <c r="I1302" s="0" t="n">
        <v>2467</v>
      </c>
      <c r="J1302" s="0" t="s">
        <v>272</v>
      </c>
      <c r="K1302" s="0" t="s">
        <v>4929</v>
      </c>
      <c r="L1302" s="0" t="s">
        <v>297</v>
      </c>
      <c r="M1302" s="0" t="s">
        <v>4999</v>
      </c>
      <c r="N1302" s="0" t="s">
        <v>4999</v>
      </c>
      <c r="O1302" s="0" t="s">
        <v>5000</v>
      </c>
      <c r="P1302" s="0" t="s">
        <v>5001</v>
      </c>
      <c r="R1302" s="0" t="s">
        <v>279</v>
      </c>
      <c r="S1302" s="0" t="s">
        <v>294</v>
      </c>
      <c r="T1302" s="0" t="s">
        <v>280</v>
      </c>
      <c r="U1302" s="0" t="s">
        <v>281</v>
      </c>
    </row>
    <row r="1303" customFormat="false" ht="15" hidden="false" customHeight="false" outlineLevel="0" collapsed="false">
      <c r="A1303" s="0" t="n">
        <v>62</v>
      </c>
      <c r="B1303" s="0" t="s">
        <v>112</v>
      </c>
      <c r="C1303" s="0" t="s">
        <v>270</v>
      </c>
      <c r="D1303" s="0" t="s">
        <v>5002</v>
      </c>
      <c r="E1303" s="0" t="n">
        <v>2025</v>
      </c>
      <c r="H1303" s="0" t="n">
        <v>3</v>
      </c>
      <c r="I1303" s="0" t="n">
        <v>8746</v>
      </c>
      <c r="J1303" s="0" t="s">
        <v>272</v>
      </c>
      <c r="K1303" s="0" t="s">
        <v>4929</v>
      </c>
      <c r="L1303" s="0" t="s">
        <v>297</v>
      </c>
      <c r="M1303" s="0" t="s">
        <v>5003</v>
      </c>
      <c r="N1303" s="0" t="s">
        <v>5003</v>
      </c>
      <c r="O1303" s="0" t="s">
        <v>5004</v>
      </c>
      <c r="P1303" s="0" t="s">
        <v>5005</v>
      </c>
      <c r="R1303" s="0" t="s">
        <v>279</v>
      </c>
      <c r="S1303" s="0" t="s">
        <v>294</v>
      </c>
      <c r="T1303" s="0" t="s">
        <v>280</v>
      </c>
      <c r="U1303" s="0" t="s">
        <v>281</v>
      </c>
    </row>
    <row r="1304" customFormat="false" ht="15" hidden="false" customHeight="false" outlineLevel="0" collapsed="false">
      <c r="A1304" s="0" t="n">
        <v>62</v>
      </c>
      <c r="B1304" s="0" t="s">
        <v>112</v>
      </c>
      <c r="C1304" s="0" t="s">
        <v>270</v>
      </c>
      <c r="D1304" s="0" t="s">
        <v>5006</v>
      </c>
      <c r="E1304" s="0" t="n">
        <v>2025</v>
      </c>
      <c r="H1304" s="0" t="n">
        <v>3</v>
      </c>
      <c r="I1304" s="0" t="n">
        <v>6670</v>
      </c>
      <c r="J1304" s="0" t="s">
        <v>272</v>
      </c>
      <c r="K1304" s="0" t="s">
        <v>4929</v>
      </c>
      <c r="L1304" s="0" t="s">
        <v>297</v>
      </c>
      <c r="M1304" s="0" t="s">
        <v>5007</v>
      </c>
      <c r="N1304" s="0" t="s">
        <v>5007</v>
      </c>
      <c r="O1304" s="0" t="s">
        <v>5008</v>
      </c>
      <c r="P1304" s="0" t="s">
        <v>5009</v>
      </c>
      <c r="R1304" s="0" t="s">
        <v>279</v>
      </c>
      <c r="S1304" s="0" t="s">
        <v>294</v>
      </c>
      <c r="T1304" s="0" t="s">
        <v>280</v>
      </c>
      <c r="U1304" s="0" t="s">
        <v>281</v>
      </c>
    </row>
    <row r="1305" customFormat="false" ht="15" hidden="false" customHeight="false" outlineLevel="0" collapsed="false">
      <c r="A1305" s="0" t="n">
        <v>62</v>
      </c>
      <c r="B1305" s="0" t="s">
        <v>112</v>
      </c>
      <c r="C1305" s="0" t="s">
        <v>270</v>
      </c>
      <c r="D1305" s="0" t="s">
        <v>5010</v>
      </c>
      <c r="E1305" s="0" t="n">
        <v>2025</v>
      </c>
      <c r="H1305" s="0" t="n">
        <v>23</v>
      </c>
      <c r="I1305" s="0" t="n">
        <v>2792</v>
      </c>
      <c r="J1305" s="0" t="s">
        <v>272</v>
      </c>
      <c r="K1305" s="0" t="s">
        <v>4929</v>
      </c>
      <c r="L1305" s="0" t="s">
        <v>297</v>
      </c>
      <c r="M1305" s="0" t="s">
        <v>5011</v>
      </c>
      <c r="N1305" s="0" t="s">
        <v>5011</v>
      </c>
      <c r="O1305" s="0" t="s">
        <v>5012</v>
      </c>
      <c r="P1305" s="0" t="s">
        <v>5013</v>
      </c>
      <c r="R1305" s="0" t="s">
        <v>279</v>
      </c>
      <c r="S1305" s="0" t="s">
        <v>294</v>
      </c>
      <c r="T1305" s="0" t="s">
        <v>280</v>
      </c>
      <c r="U1305" s="0" t="s">
        <v>281</v>
      </c>
    </row>
    <row r="1306" customFormat="false" ht="15" hidden="false" customHeight="false" outlineLevel="0" collapsed="false">
      <c r="A1306" s="0" t="n">
        <v>62</v>
      </c>
      <c r="B1306" s="0" t="s">
        <v>112</v>
      </c>
      <c r="C1306" s="0" t="s">
        <v>270</v>
      </c>
      <c r="D1306" s="0" t="s">
        <v>5014</v>
      </c>
      <c r="E1306" s="0" t="n">
        <v>2025</v>
      </c>
      <c r="H1306" s="0" t="n">
        <v>1</v>
      </c>
      <c r="I1306" s="0" t="n">
        <v>890</v>
      </c>
      <c r="J1306" s="0" t="s">
        <v>272</v>
      </c>
      <c r="K1306" s="0" t="s">
        <v>4929</v>
      </c>
      <c r="L1306" s="0" t="s">
        <v>297</v>
      </c>
      <c r="M1306" s="0" t="s">
        <v>5015</v>
      </c>
      <c r="N1306" s="0" t="s">
        <v>5015</v>
      </c>
      <c r="O1306" s="0" t="s">
        <v>5016</v>
      </c>
      <c r="P1306" s="0" t="s">
        <v>5017</v>
      </c>
      <c r="R1306" s="0" t="s">
        <v>279</v>
      </c>
      <c r="S1306" s="0" t="s">
        <v>294</v>
      </c>
      <c r="T1306" s="0" t="s">
        <v>280</v>
      </c>
      <c r="U1306" s="0" t="s">
        <v>281</v>
      </c>
    </row>
    <row r="1307" customFormat="false" ht="15" hidden="false" customHeight="false" outlineLevel="0" collapsed="false">
      <c r="A1307" s="0" t="n">
        <v>62</v>
      </c>
      <c r="B1307" s="0" t="s">
        <v>112</v>
      </c>
      <c r="C1307" s="0" t="s">
        <v>270</v>
      </c>
      <c r="D1307" s="0" t="s">
        <v>5018</v>
      </c>
      <c r="E1307" s="0" t="n">
        <v>2025</v>
      </c>
      <c r="H1307" s="0" t="n">
        <v>3</v>
      </c>
      <c r="I1307" s="0" t="n">
        <v>929</v>
      </c>
      <c r="J1307" s="0" t="s">
        <v>272</v>
      </c>
      <c r="K1307" s="0" t="s">
        <v>4929</v>
      </c>
      <c r="L1307" s="0" t="s">
        <v>297</v>
      </c>
      <c r="M1307" s="0" t="s">
        <v>5019</v>
      </c>
      <c r="N1307" s="0" t="s">
        <v>5019</v>
      </c>
      <c r="O1307" s="0" t="s">
        <v>5020</v>
      </c>
      <c r="P1307" s="0" t="s">
        <v>5021</v>
      </c>
      <c r="R1307" s="0" t="s">
        <v>279</v>
      </c>
      <c r="S1307" s="0" t="s">
        <v>294</v>
      </c>
      <c r="T1307" s="0" t="s">
        <v>280</v>
      </c>
      <c r="U1307" s="0" t="s">
        <v>281</v>
      </c>
    </row>
    <row r="1308" customFormat="false" ht="15" hidden="false" customHeight="false" outlineLevel="0" collapsed="false">
      <c r="A1308" s="0" t="n">
        <v>62</v>
      </c>
      <c r="B1308" s="0" t="s">
        <v>112</v>
      </c>
      <c r="C1308" s="0" t="s">
        <v>270</v>
      </c>
      <c r="D1308" s="0" t="s">
        <v>5022</v>
      </c>
      <c r="E1308" s="0" t="n">
        <v>2025</v>
      </c>
      <c r="H1308" s="0" t="n">
        <v>2</v>
      </c>
      <c r="I1308" s="0" t="n">
        <v>3327</v>
      </c>
      <c r="J1308" s="0" t="s">
        <v>272</v>
      </c>
      <c r="K1308" s="0" t="s">
        <v>4929</v>
      </c>
      <c r="L1308" s="0" t="s">
        <v>297</v>
      </c>
      <c r="M1308" s="0" t="s">
        <v>5023</v>
      </c>
      <c r="N1308" s="0" t="s">
        <v>5023</v>
      </c>
      <c r="O1308" s="0" t="s">
        <v>5024</v>
      </c>
      <c r="P1308" s="0" t="s">
        <v>5025</v>
      </c>
      <c r="R1308" s="0" t="s">
        <v>279</v>
      </c>
      <c r="S1308" s="0" t="s">
        <v>294</v>
      </c>
      <c r="T1308" s="0" t="s">
        <v>280</v>
      </c>
      <c r="U1308" s="0" t="s">
        <v>281</v>
      </c>
    </row>
    <row r="1309" customFormat="false" ht="15" hidden="false" customHeight="false" outlineLevel="0" collapsed="false">
      <c r="A1309" s="0" t="n">
        <v>62</v>
      </c>
      <c r="B1309" s="0" t="s">
        <v>112</v>
      </c>
      <c r="C1309" s="0" t="s">
        <v>270</v>
      </c>
      <c r="D1309" s="0" t="s">
        <v>5026</v>
      </c>
      <c r="E1309" s="0" t="n">
        <v>2025</v>
      </c>
      <c r="H1309" s="0" t="n">
        <v>7</v>
      </c>
      <c r="I1309" s="0" t="n">
        <v>3191</v>
      </c>
      <c r="J1309" s="0" t="s">
        <v>272</v>
      </c>
      <c r="K1309" s="0" t="s">
        <v>4929</v>
      </c>
      <c r="L1309" s="0" t="s">
        <v>297</v>
      </c>
      <c r="M1309" s="0" t="s">
        <v>5027</v>
      </c>
      <c r="N1309" s="0" t="s">
        <v>5027</v>
      </c>
      <c r="O1309" s="0" t="s">
        <v>5028</v>
      </c>
      <c r="P1309" s="0" t="s">
        <v>5029</v>
      </c>
      <c r="R1309" s="0" t="s">
        <v>279</v>
      </c>
      <c r="S1309" s="0" t="s">
        <v>294</v>
      </c>
      <c r="T1309" s="0" t="s">
        <v>280</v>
      </c>
      <c r="U1309" s="0" t="s">
        <v>281</v>
      </c>
    </row>
    <row r="1310" customFormat="false" ht="15" hidden="false" customHeight="false" outlineLevel="0" collapsed="false">
      <c r="A1310" s="0" t="n">
        <v>62</v>
      </c>
      <c r="B1310" s="0" t="s">
        <v>112</v>
      </c>
      <c r="C1310" s="0" t="s">
        <v>270</v>
      </c>
      <c r="D1310" s="0" t="s">
        <v>5030</v>
      </c>
      <c r="E1310" s="0" t="n">
        <v>2024</v>
      </c>
      <c r="H1310" s="0" t="n">
        <v>4</v>
      </c>
      <c r="I1310" s="0" t="n">
        <v>9079</v>
      </c>
      <c r="J1310" s="0" t="s">
        <v>272</v>
      </c>
      <c r="K1310" s="0" t="s">
        <v>4929</v>
      </c>
      <c r="L1310" s="0" t="s">
        <v>297</v>
      </c>
      <c r="M1310" s="0" t="s">
        <v>5031</v>
      </c>
      <c r="N1310" s="0" t="s">
        <v>5031</v>
      </c>
      <c r="O1310" s="0" t="s">
        <v>5032</v>
      </c>
      <c r="P1310" s="0" t="s">
        <v>5033</v>
      </c>
      <c r="R1310" s="0" t="s">
        <v>288</v>
      </c>
      <c r="S1310" s="0" t="s">
        <v>294</v>
      </c>
      <c r="T1310" s="0" t="s">
        <v>280</v>
      </c>
      <c r="U1310" s="0" t="s">
        <v>281</v>
      </c>
    </row>
    <row r="1311" customFormat="false" ht="15" hidden="false" customHeight="false" outlineLevel="0" collapsed="false">
      <c r="A1311" s="0" t="n">
        <v>62</v>
      </c>
      <c r="B1311" s="0" t="s">
        <v>112</v>
      </c>
      <c r="C1311" s="0" t="s">
        <v>270</v>
      </c>
      <c r="D1311" s="0" t="s">
        <v>5034</v>
      </c>
      <c r="E1311" s="0" t="n">
        <v>2023</v>
      </c>
      <c r="H1311" s="0" t="n">
        <v>3</v>
      </c>
      <c r="I1311" s="0" t="n">
        <v>1047</v>
      </c>
      <c r="J1311" s="0" t="s">
        <v>272</v>
      </c>
      <c r="K1311" s="0" t="s">
        <v>4929</v>
      </c>
      <c r="L1311" s="0" t="s">
        <v>297</v>
      </c>
      <c r="M1311" s="0" t="s">
        <v>5035</v>
      </c>
      <c r="N1311" s="0" t="s">
        <v>5035</v>
      </c>
      <c r="O1311" s="0" t="s">
        <v>5036</v>
      </c>
      <c r="P1311" s="0" t="s">
        <v>5037</v>
      </c>
      <c r="R1311" s="0" t="s">
        <v>288</v>
      </c>
      <c r="S1311" s="0" t="s">
        <v>294</v>
      </c>
      <c r="T1311" s="0" t="s">
        <v>280</v>
      </c>
      <c r="U1311" s="0" t="s">
        <v>281</v>
      </c>
    </row>
    <row r="1312" customFormat="false" ht="15" hidden="false" customHeight="false" outlineLevel="0" collapsed="false">
      <c r="A1312" s="0" t="n">
        <v>62</v>
      </c>
      <c r="B1312" s="0" t="s">
        <v>112</v>
      </c>
      <c r="C1312" s="0" t="s">
        <v>270</v>
      </c>
      <c r="D1312" s="0" t="s">
        <v>5038</v>
      </c>
      <c r="E1312" s="0" t="n">
        <v>2023</v>
      </c>
      <c r="H1312" s="0" t="n">
        <v>3</v>
      </c>
      <c r="I1312" s="0" t="n">
        <v>2308</v>
      </c>
      <c r="J1312" s="0" t="s">
        <v>272</v>
      </c>
      <c r="K1312" s="0" t="s">
        <v>4929</v>
      </c>
      <c r="L1312" s="0" t="s">
        <v>297</v>
      </c>
      <c r="M1312" s="0" t="s">
        <v>5039</v>
      </c>
      <c r="N1312" s="0" t="s">
        <v>5039</v>
      </c>
      <c r="O1312" s="0" t="s">
        <v>5040</v>
      </c>
      <c r="P1312" s="0" t="s">
        <v>5041</v>
      </c>
      <c r="R1312" s="0" t="s">
        <v>288</v>
      </c>
      <c r="S1312" s="0" t="s">
        <v>294</v>
      </c>
      <c r="T1312" s="0" t="s">
        <v>280</v>
      </c>
      <c r="U1312" s="0" t="s">
        <v>281</v>
      </c>
    </row>
    <row r="1313" customFormat="false" ht="15" hidden="false" customHeight="false" outlineLevel="0" collapsed="false">
      <c r="A1313" s="0" t="n">
        <v>62</v>
      </c>
      <c r="B1313" s="0" t="s">
        <v>112</v>
      </c>
      <c r="C1313" s="0" t="s">
        <v>270</v>
      </c>
      <c r="D1313" s="0" t="s">
        <v>5042</v>
      </c>
      <c r="E1313" s="0" t="n">
        <v>2023</v>
      </c>
      <c r="H1313" s="0" t="n">
        <v>11</v>
      </c>
      <c r="I1313" s="0" t="n">
        <v>9596</v>
      </c>
      <c r="J1313" s="0" t="s">
        <v>272</v>
      </c>
      <c r="K1313" s="0" t="s">
        <v>4929</v>
      </c>
      <c r="L1313" s="0" t="s">
        <v>297</v>
      </c>
      <c r="M1313" s="0" t="s">
        <v>5043</v>
      </c>
      <c r="N1313" s="0" t="s">
        <v>5043</v>
      </c>
      <c r="O1313" s="0" t="s">
        <v>5044</v>
      </c>
      <c r="P1313" s="0" t="s">
        <v>5045</v>
      </c>
      <c r="R1313" s="0" t="s">
        <v>288</v>
      </c>
      <c r="S1313" s="0" t="s">
        <v>294</v>
      </c>
      <c r="T1313" s="0" t="s">
        <v>280</v>
      </c>
      <c r="U1313" s="0" t="s">
        <v>281</v>
      </c>
    </row>
    <row r="1314" customFormat="false" ht="15" hidden="false" customHeight="false" outlineLevel="0" collapsed="false">
      <c r="A1314" s="0" t="n">
        <v>62</v>
      </c>
      <c r="B1314" s="0" t="s">
        <v>112</v>
      </c>
      <c r="C1314" s="0" t="s">
        <v>270</v>
      </c>
      <c r="D1314" s="0" t="s">
        <v>5046</v>
      </c>
      <c r="E1314" s="0" t="n">
        <v>2023</v>
      </c>
      <c r="H1314" s="0" t="n">
        <v>2</v>
      </c>
      <c r="I1314" s="0" t="n">
        <v>3165</v>
      </c>
      <c r="J1314" s="0" t="s">
        <v>272</v>
      </c>
      <c r="K1314" s="0" t="s">
        <v>4929</v>
      </c>
      <c r="L1314" s="0" t="s">
        <v>297</v>
      </c>
      <c r="M1314" s="0" t="s">
        <v>5047</v>
      </c>
      <c r="N1314" s="0" t="s">
        <v>5047</v>
      </c>
      <c r="O1314" s="0" t="s">
        <v>5048</v>
      </c>
      <c r="P1314" s="0" t="s">
        <v>5049</v>
      </c>
      <c r="R1314" s="0" t="s">
        <v>288</v>
      </c>
      <c r="S1314" s="0" t="s">
        <v>294</v>
      </c>
      <c r="T1314" s="0" t="s">
        <v>280</v>
      </c>
      <c r="U1314" s="0" t="s">
        <v>281</v>
      </c>
    </row>
    <row r="1315" customFormat="false" ht="15" hidden="false" customHeight="false" outlineLevel="0" collapsed="false">
      <c r="A1315" s="0" t="n">
        <v>62</v>
      </c>
      <c r="B1315" s="0" t="s">
        <v>112</v>
      </c>
      <c r="C1315" s="0" t="s">
        <v>270</v>
      </c>
      <c r="D1315" s="0" t="s">
        <v>5050</v>
      </c>
      <c r="E1315" s="0" t="n">
        <v>2023</v>
      </c>
      <c r="H1315" s="0" t="n">
        <v>2</v>
      </c>
      <c r="I1315" s="0" t="n">
        <v>1285</v>
      </c>
      <c r="J1315" s="0" t="s">
        <v>272</v>
      </c>
      <c r="K1315" s="0" t="s">
        <v>4929</v>
      </c>
      <c r="L1315" s="0" t="s">
        <v>297</v>
      </c>
      <c r="M1315" s="0" t="s">
        <v>5051</v>
      </c>
      <c r="N1315" s="0" t="s">
        <v>5051</v>
      </c>
      <c r="O1315" s="0" t="s">
        <v>5052</v>
      </c>
      <c r="P1315" s="0" t="s">
        <v>5053</v>
      </c>
      <c r="R1315" s="0" t="s">
        <v>288</v>
      </c>
      <c r="S1315" s="0" t="s">
        <v>294</v>
      </c>
      <c r="T1315" s="0" t="s">
        <v>280</v>
      </c>
      <c r="U1315" s="0" t="s">
        <v>281</v>
      </c>
    </row>
    <row r="1316" customFormat="false" ht="15" hidden="false" customHeight="false" outlineLevel="0" collapsed="false">
      <c r="A1316" s="0" t="n">
        <v>62</v>
      </c>
      <c r="B1316" s="0" t="s">
        <v>112</v>
      </c>
      <c r="C1316" s="0" t="s">
        <v>270</v>
      </c>
      <c r="D1316" s="0" t="s">
        <v>5054</v>
      </c>
      <c r="E1316" s="0" t="n">
        <v>2022</v>
      </c>
      <c r="H1316" s="0" t="n">
        <v>2</v>
      </c>
      <c r="I1316" s="0" t="n">
        <v>3158</v>
      </c>
      <c r="J1316" s="0" t="s">
        <v>272</v>
      </c>
      <c r="K1316" s="0" t="s">
        <v>4929</v>
      </c>
      <c r="L1316" s="0" t="s">
        <v>297</v>
      </c>
      <c r="M1316" s="0" t="s">
        <v>5055</v>
      </c>
      <c r="N1316" s="0" t="s">
        <v>5055</v>
      </c>
      <c r="O1316" s="0" t="s">
        <v>5056</v>
      </c>
      <c r="P1316" s="0" t="s">
        <v>5057</v>
      </c>
      <c r="R1316" s="0" t="s">
        <v>288</v>
      </c>
      <c r="S1316" s="0" t="s">
        <v>294</v>
      </c>
      <c r="T1316" s="0" t="s">
        <v>280</v>
      </c>
      <c r="U1316" s="0" t="s">
        <v>281</v>
      </c>
    </row>
    <row r="1317" customFormat="false" ht="15" hidden="false" customHeight="false" outlineLevel="0" collapsed="false">
      <c r="A1317" s="0" t="n">
        <v>62</v>
      </c>
      <c r="B1317" s="0" t="s">
        <v>112</v>
      </c>
      <c r="C1317" s="0" t="s">
        <v>270</v>
      </c>
      <c r="D1317" s="0" t="s">
        <v>5058</v>
      </c>
      <c r="E1317" s="0" t="n">
        <v>2022</v>
      </c>
      <c r="H1317" s="0" t="n">
        <v>2</v>
      </c>
      <c r="I1317" s="0" t="n">
        <v>3372</v>
      </c>
      <c r="J1317" s="0" t="s">
        <v>272</v>
      </c>
      <c r="K1317" s="0" t="s">
        <v>4929</v>
      </c>
      <c r="L1317" s="0" t="s">
        <v>297</v>
      </c>
      <c r="M1317" s="0" t="s">
        <v>5059</v>
      </c>
      <c r="N1317" s="0" t="s">
        <v>5059</v>
      </c>
      <c r="O1317" s="0" t="s">
        <v>5060</v>
      </c>
      <c r="P1317" s="0" t="s">
        <v>5061</v>
      </c>
      <c r="R1317" s="0" t="s">
        <v>288</v>
      </c>
      <c r="S1317" s="0" t="s">
        <v>294</v>
      </c>
      <c r="T1317" s="0" t="s">
        <v>280</v>
      </c>
      <c r="U1317" s="0" t="s">
        <v>281</v>
      </c>
    </row>
    <row r="1318" customFormat="false" ht="15" hidden="false" customHeight="false" outlineLevel="0" collapsed="false">
      <c r="A1318" s="0" t="n">
        <v>62</v>
      </c>
      <c r="B1318" s="0" t="s">
        <v>112</v>
      </c>
      <c r="C1318" s="0" t="s">
        <v>328</v>
      </c>
      <c r="D1318" s="0" t="s">
        <v>5062</v>
      </c>
      <c r="E1318" s="0" t="n">
        <v>2026</v>
      </c>
      <c r="H1318" s="0" t="n">
        <v>1</v>
      </c>
      <c r="I1318" s="0" t="n">
        <v>1573</v>
      </c>
      <c r="J1318" s="0" t="s">
        <v>272</v>
      </c>
      <c r="K1318" s="0" t="s">
        <v>4929</v>
      </c>
      <c r="L1318" s="0" t="s">
        <v>297</v>
      </c>
      <c r="M1318" s="0" t="s">
        <v>5063</v>
      </c>
      <c r="N1318" s="0" t="s">
        <v>5064</v>
      </c>
      <c r="O1318" s="0" t="s">
        <v>5065</v>
      </c>
      <c r="P1318" s="0" t="s">
        <v>5066</v>
      </c>
      <c r="R1318" s="0" t="s">
        <v>279</v>
      </c>
      <c r="S1318" s="0" t="s">
        <v>294</v>
      </c>
      <c r="T1318" s="0" t="s">
        <v>280</v>
      </c>
      <c r="U1318" s="0" t="s">
        <v>281</v>
      </c>
    </row>
    <row r="1319" customFormat="false" ht="15" hidden="false" customHeight="false" outlineLevel="0" collapsed="false">
      <c r="A1319" s="0" t="n">
        <v>62</v>
      </c>
      <c r="B1319" s="0" t="s">
        <v>112</v>
      </c>
      <c r="C1319" s="0" t="s">
        <v>328</v>
      </c>
      <c r="D1319" s="0" t="s">
        <v>5067</v>
      </c>
      <c r="E1319" s="0" t="n">
        <v>2026</v>
      </c>
      <c r="H1319" s="0" t="n">
        <v>4</v>
      </c>
      <c r="I1319" s="0" t="n">
        <v>1775</v>
      </c>
      <c r="J1319" s="0" t="s">
        <v>272</v>
      </c>
      <c r="K1319" s="0" t="s">
        <v>4929</v>
      </c>
      <c r="L1319" s="0" t="s">
        <v>297</v>
      </c>
      <c r="M1319" s="0" t="s">
        <v>5068</v>
      </c>
      <c r="N1319" s="0" t="s">
        <v>5069</v>
      </c>
      <c r="O1319" s="0" t="s">
        <v>5070</v>
      </c>
      <c r="P1319" s="0" t="s">
        <v>5071</v>
      </c>
      <c r="R1319" s="0" t="s">
        <v>279</v>
      </c>
      <c r="S1319" s="0" t="s">
        <v>272</v>
      </c>
      <c r="T1319" s="0" t="s">
        <v>280</v>
      </c>
      <c r="U1319" s="0" t="s">
        <v>281</v>
      </c>
    </row>
    <row r="1320" customFormat="false" ht="15" hidden="false" customHeight="false" outlineLevel="0" collapsed="false">
      <c r="A1320" s="0" t="n">
        <v>62</v>
      </c>
      <c r="B1320" s="0" t="s">
        <v>112</v>
      </c>
      <c r="C1320" s="0" t="s">
        <v>328</v>
      </c>
      <c r="D1320" s="0" t="s">
        <v>5072</v>
      </c>
      <c r="E1320" s="0" t="n">
        <v>2026</v>
      </c>
      <c r="H1320" s="0" t="n">
        <v>1</v>
      </c>
      <c r="I1320" s="0" t="n">
        <v>1596</v>
      </c>
      <c r="J1320" s="0" t="s">
        <v>272</v>
      </c>
      <c r="K1320" s="0" t="s">
        <v>4929</v>
      </c>
      <c r="L1320" s="0" t="s">
        <v>297</v>
      </c>
      <c r="M1320" s="0" t="s">
        <v>5073</v>
      </c>
      <c r="N1320" s="0" t="s">
        <v>5074</v>
      </c>
      <c r="O1320" s="0" t="s">
        <v>5075</v>
      </c>
      <c r="P1320" s="0" t="s">
        <v>5076</v>
      </c>
      <c r="R1320" s="0" t="s">
        <v>279</v>
      </c>
      <c r="S1320" s="0" t="s">
        <v>294</v>
      </c>
      <c r="T1320" s="0" t="s">
        <v>280</v>
      </c>
      <c r="U1320" s="0" t="s">
        <v>281</v>
      </c>
    </row>
    <row r="1321" customFormat="false" ht="15" hidden="false" customHeight="false" outlineLevel="0" collapsed="false">
      <c r="A1321" s="0" t="n">
        <v>62</v>
      </c>
      <c r="B1321" s="0" t="s">
        <v>112</v>
      </c>
      <c r="C1321" s="0" t="s">
        <v>328</v>
      </c>
      <c r="D1321" s="0" t="s">
        <v>5077</v>
      </c>
      <c r="E1321" s="0" t="n">
        <v>2026</v>
      </c>
      <c r="H1321" s="0" t="n">
        <v>1</v>
      </c>
      <c r="I1321" s="0" t="n">
        <v>1582</v>
      </c>
      <c r="J1321" s="0" t="s">
        <v>272</v>
      </c>
      <c r="K1321" s="0" t="s">
        <v>4929</v>
      </c>
      <c r="L1321" s="0" t="s">
        <v>297</v>
      </c>
      <c r="M1321" s="0" t="s">
        <v>5078</v>
      </c>
      <c r="N1321" s="0" t="s">
        <v>5079</v>
      </c>
      <c r="O1321" s="0" t="s">
        <v>5080</v>
      </c>
      <c r="P1321" s="0" t="s">
        <v>5081</v>
      </c>
      <c r="R1321" s="0" t="s">
        <v>279</v>
      </c>
      <c r="S1321" s="0" t="s">
        <v>294</v>
      </c>
      <c r="T1321" s="0" t="s">
        <v>280</v>
      </c>
      <c r="U1321" s="0" t="s">
        <v>281</v>
      </c>
    </row>
    <row r="1322" customFormat="false" ht="15" hidden="false" customHeight="false" outlineLevel="0" collapsed="false">
      <c r="A1322" s="0" t="n">
        <v>62</v>
      </c>
      <c r="B1322" s="0" t="s">
        <v>112</v>
      </c>
      <c r="C1322" s="0" t="s">
        <v>328</v>
      </c>
      <c r="D1322" s="0" t="s">
        <v>5082</v>
      </c>
      <c r="E1322" s="0" t="n">
        <v>2026</v>
      </c>
      <c r="H1322" s="0" t="n">
        <v>1</v>
      </c>
      <c r="I1322" s="0" t="n">
        <v>1572</v>
      </c>
      <c r="J1322" s="0" t="s">
        <v>272</v>
      </c>
      <c r="K1322" s="0" t="s">
        <v>4929</v>
      </c>
      <c r="L1322" s="0" t="s">
        <v>297</v>
      </c>
      <c r="M1322" s="0" t="s">
        <v>5083</v>
      </c>
      <c r="N1322" s="0" t="s">
        <v>5084</v>
      </c>
      <c r="O1322" s="0" t="s">
        <v>5085</v>
      </c>
      <c r="P1322" s="0" t="s">
        <v>5086</v>
      </c>
      <c r="R1322" s="0" t="s">
        <v>279</v>
      </c>
      <c r="S1322" s="0" t="s">
        <v>294</v>
      </c>
      <c r="T1322" s="0" t="s">
        <v>280</v>
      </c>
      <c r="U1322" s="0" t="s">
        <v>281</v>
      </c>
    </row>
    <row r="1323" customFormat="false" ht="15" hidden="false" customHeight="false" outlineLevel="0" collapsed="false">
      <c r="A1323" s="0" t="n">
        <v>62</v>
      </c>
      <c r="B1323" s="0" t="s">
        <v>112</v>
      </c>
      <c r="C1323" s="0" t="s">
        <v>328</v>
      </c>
      <c r="D1323" s="0" t="s">
        <v>5087</v>
      </c>
      <c r="E1323" s="0" t="n">
        <v>2025</v>
      </c>
      <c r="H1323" s="0" t="n">
        <v>4</v>
      </c>
      <c r="I1323" s="0" t="n">
        <v>3875</v>
      </c>
      <c r="J1323" s="0" t="s">
        <v>272</v>
      </c>
      <c r="K1323" s="0" t="s">
        <v>4929</v>
      </c>
      <c r="L1323" s="0" t="s">
        <v>297</v>
      </c>
      <c r="M1323" s="0" t="s">
        <v>5088</v>
      </c>
      <c r="N1323" s="0" t="s">
        <v>5088</v>
      </c>
      <c r="O1323" s="0" t="s">
        <v>5089</v>
      </c>
      <c r="P1323" s="0" t="s">
        <v>5090</v>
      </c>
      <c r="R1323" s="0" t="s">
        <v>279</v>
      </c>
      <c r="S1323" s="0" t="s">
        <v>294</v>
      </c>
      <c r="T1323" s="0" t="s">
        <v>280</v>
      </c>
      <c r="U1323" s="0" t="s">
        <v>281</v>
      </c>
    </row>
    <row r="1324" customFormat="false" ht="15" hidden="false" customHeight="false" outlineLevel="0" collapsed="false">
      <c r="A1324" s="0" t="n">
        <v>62</v>
      </c>
      <c r="B1324" s="0" t="s">
        <v>112</v>
      </c>
      <c r="C1324" s="0" t="s">
        <v>328</v>
      </c>
      <c r="D1324" s="0" t="s">
        <v>5091</v>
      </c>
      <c r="E1324" s="0" t="n">
        <v>2025</v>
      </c>
      <c r="H1324" s="0" t="n">
        <v>1</v>
      </c>
      <c r="I1324" s="0" t="n">
        <v>1587</v>
      </c>
      <c r="J1324" s="0" t="s">
        <v>272</v>
      </c>
      <c r="K1324" s="0" t="s">
        <v>4929</v>
      </c>
      <c r="L1324" s="0" t="s">
        <v>297</v>
      </c>
      <c r="M1324" s="0" t="s">
        <v>5092</v>
      </c>
      <c r="N1324" s="0" t="s">
        <v>5092</v>
      </c>
      <c r="O1324" s="0" t="s">
        <v>5093</v>
      </c>
      <c r="P1324" s="0" t="s">
        <v>5094</v>
      </c>
      <c r="R1324" s="0" t="s">
        <v>279</v>
      </c>
      <c r="S1324" s="0" t="s">
        <v>294</v>
      </c>
      <c r="T1324" s="0" t="s">
        <v>280</v>
      </c>
      <c r="U1324" s="0" t="s">
        <v>281</v>
      </c>
    </row>
    <row r="1325" customFormat="false" ht="15" hidden="false" customHeight="false" outlineLevel="0" collapsed="false">
      <c r="A1325" s="0" t="n">
        <v>62</v>
      </c>
      <c r="B1325" s="0" t="s">
        <v>112</v>
      </c>
      <c r="C1325" s="0" t="s">
        <v>328</v>
      </c>
      <c r="D1325" s="0" t="s">
        <v>5095</v>
      </c>
      <c r="E1325" s="0" t="n">
        <v>2025</v>
      </c>
      <c r="H1325" s="0" t="n">
        <v>1</v>
      </c>
      <c r="I1325" s="0" t="n">
        <v>1590</v>
      </c>
      <c r="J1325" s="0" t="s">
        <v>272</v>
      </c>
      <c r="K1325" s="0" t="s">
        <v>4929</v>
      </c>
      <c r="L1325" s="0" t="s">
        <v>297</v>
      </c>
      <c r="M1325" s="0" t="s">
        <v>5096</v>
      </c>
      <c r="N1325" s="0" t="s">
        <v>5096</v>
      </c>
      <c r="O1325" s="0" t="s">
        <v>5097</v>
      </c>
      <c r="P1325" s="0" t="s">
        <v>5098</v>
      </c>
      <c r="R1325" s="0" t="s">
        <v>279</v>
      </c>
      <c r="S1325" s="0" t="s">
        <v>294</v>
      </c>
      <c r="T1325" s="0" t="s">
        <v>280</v>
      </c>
      <c r="U1325" s="0" t="s">
        <v>281</v>
      </c>
    </row>
    <row r="1326" customFormat="false" ht="15" hidden="false" customHeight="false" outlineLevel="0" collapsed="false">
      <c r="A1326" s="0" t="n">
        <v>62</v>
      </c>
      <c r="B1326" s="0" t="s">
        <v>112</v>
      </c>
      <c r="C1326" s="0" t="s">
        <v>328</v>
      </c>
      <c r="D1326" s="0" t="s">
        <v>5099</v>
      </c>
      <c r="E1326" s="0" t="n">
        <v>2025</v>
      </c>
      <c r="H1326" s="0" t="n">
        <v>1</v>
      </c>
      <c r="I1326" s="0" t="n">
        <v>1599</v>
      </c>
      <c r="J1326" s="0" t="s">
        <v>272</v>
      </c>
      <c r="K1326" s="0" t="s">
        <v>4929</v>
      </c>
      <c r="L1326" s="0" t="s">
        <v>297</v>
      </c>
      <c r="M1326" s="0" t="s">
        <v>5100</v>
      </c>
      <c r="N1326" s="0" t="s">
        <v>5100</v>
      </c>
      <c r="O1326" s="0" t="s">
        <v>5101</v>
      </c>
      <c r="P1326" s="0" t="s">
        <v>5102</v>
      </c>
      <c r="R1326" s="0" t="s">
        <v>279</v>
      </c>
      <c r="S1326" s="0" t="s">
        <v>294</v>
      </c>
      <c r="T1326" s="0" t="s">
        <v>280</v>
      </c>
      <c r="U1326" s="0" t="s">
        <v>281</v>
      </c>
    </row>
    <row r="1327" customFormat="false" ht="15" hidden="false" customHeight="false" outlineLevel="0" collapsed="false">
      <c r="A1327" s="0" t="n">
        <v>62</v>
      </c>
      <c r="B1327" s="0" t="s">
        <v>112</v>
      </c>
      <c r="C1327" s="0" t="s">
        <v>328</v>
      </c>
      <c r="D1327" s="0" t="s">
        <v>5103</v>
      </c>
      <c r="E1327" s="0" t="n">
        <v>2025</v>
      </c>
      <c r="H1327" s="0" t="n">
        <v>4</v>
      </c>
      <c r="I1327" s="0" t="n">
        <v>36569</v>
      </c>
      <c r="J1327" s="0" t="s">
        <v>272</v>
      </c>
      <c r="K1327" s="0" t="s">
        <v>4929</v>
      </c>
      <c r="L1327" s="0" t="s">
        <v>297</v>
      </c>
      <c r="M1327" s="0" t="s">
        <v>5104</v>
      </c>
      <c r="N1327" s="0" t="s">
        <v>5104</v>
      </c>
      <c r="O1327" s="0" t="s">
        <v>5105</v>
      </c>
      <c r="P1327" s="0" t="s">
        <v>5106</v>
      </c>
      <c r="R1327" s="0" t="s">
        <v>279</v>
      </c>
      <c r="S1327" s="0" t="s">
        <v>294</v>
      </c>
      <c r="T1327" s="0" t="s">
        <v>280</v>
      </c>
      <c r="U1327" s="0" t="s">
        <v>281</v>
      </c>
    </row>
    <row r="1328" customFormat="false" ht="15" hidden="false" customHeight="false" outlineLevel="0" collapsed="false">
      <c r="A1328" s="0" t="n">
        <v>62</v>
      </c>
      <c r="B1328" s="0" t="s">
        <v>112</v>
      </c>
      <c r="C1328" s="0" t="s">
        <v>328</v>
      </c>
      <c r="D1328" s="0" t="s">
        <v>5107</v>
      </c>
      <c r="E1328" s="0" t="n">
        <v>2025</v>
      </c>
      <c r="H1328" s="0" t="n">
        <v>1</v>
      </c>
      <c r="I1328" s="0" t="n">
        <v>1594</v>
      </c>
      <c r="J1328" s="0" t="s">
        <v>272</v>
      </c>
      <c r="K1328" s="0" t="s">
        <v>4929</v>
      </c>
      <c r="L1328" s="0" t="s">
        <v>297</v>
      </c>
      <c r="M1328" s="0" t="s">
        <v>5108</v>
      </c>
      <c r="N1328" s="0" t="s">
        <v>5108</v>
      </c>
      <c r="O1328" s="0" t="s">
        <v>5109</v>
      </c>
      <c r="P1328" s="0" t="s">
        <v>5110</v>
      </c>
      <c r="R1328" s="0" t="s">
        <v>279</v>
      </c>
      <c r="S1328" s="0" t="s">
        <v>294</v>
      </c>
      <c r="T1328" s="0" t="s">
        <v>280</v>
      </c>
      <c r="U1328" s="0" t="s">
        <v>281</v>
      </c>
    </row>
    <row r="1329" customFormat="false" ht="15" hidden="false" customHeight="false" outlineLevel="0" collapsed="false">
      <c r="A1329" s="0" t="n">
        <v>62</v>
      </c>
      <c r="B1329" s="0" t="s">
        <v>112</v>
      </c>
      <c r="C1329" s="0" t="s">
        <v>328</v>
      </c>
      <c r="D1329" s="0" t="s">
        <v>5111</v>
      </c>
      <c r="E1329" s="0" t="n">
        <v>2024</v>
      </c>
      <c r="H1329" s="0" t="n">
        <v>13</v>
      </c>
      <c r="I1329" s="0" t="n">
        <v>3420</v>
      </c>
      <c r="J1329" s="0" t="s">
        <v>272</v>
      </c>
      <c r="K1329" s="0" t="s">
        <v>4929</v>
      </c>
      <c r="L1329" s="0" t="s">
        <v>297</v>
      </c>
      <c r="M1329" s="0" t="s">
        <v>5112</v>
      </c>
      <c r="N1329" s="0" t="s">
        <v>5112</v>
      </c>
      <c r="O1329" s="0" t="s">
        <v>5113</v>
      </c>
      <c r="P1329" s="0" t="s">
        <v>5114</v>
      </c>
      <c r="R1329" s="0" t="s">
        <v>288</v>
      </c>
      <c r="S1329" s="0" t="s">
        <v>294</v>
      </c>
      <c r="T1329" s="0" t="s">
        <v>280</v>
      </c>
      <c r="U1329" s="0" t="s">
        <v>281</v>
      </c>
    </row>
    <row r="1330" customFormat="false" ht="15" hidden="false" customHeight="false" outlineLevel="0" collapsed="false">
      <c r="A1330" s="0" t="n">
        <v>62</v>
      </c>
      <c r="B1330" s="0" t="s">
        <v>112</v>
      </c>
      <c r="C1330" s="0" t="s">
        <v>328</v>
      </c>
      <c r="D1330" s="0" t="s">
        <v>5115</v>
      </c>
      <c r="E1330" s="0" t="n">
        <v>2023</v>
      </c>
      <c r="H1330" s="0" t="n">
        <v>1</v>
      </c>
      <c r="I1330" s="0" t="n">
        <v>1525</v>
      </c>
      <c r="J1330" s="0" t="s">
        <v>272</v>
      </c>
      <c r="K1330" s="0" t="s">
        <v>4929</v>
      </c>
      <c r="L1330" s="0" t="s">
        <v>297</v>
      </c>
      <c r="M1330" s="0" t="s">
        <v>5116</v>
      </c>
      <c r="N1330" s="0" t="s">
        <v>5116</v>
      </c>
      <c r="O1330" s="0" t="s">
        <v>5117</v>
      </c>
      <c r="P1330" s="0" t="s">
        <v>5118</v>
      </c>
      <c r="R1330" s="0" t="s">
        <v>288</v>
      </c>
      <c r="S1330" s="0" t="s">
        <v>294</v>
      </c>
      <c r="T1330" s="0" t="s">
        <v>280</v>
      </c>
      <c r="U1330" s="0" t="s">
        <v>281</v>
      </c>
    </row>
    <row r="1331" customFormat="false" ht="15" hidden="false" customHeight="false" outlineLevel="0" collapsed="false">
      <c r="A1331" s="0" t="n">
        <v>62</v>
      </c>
      <c r="B1331" s="0" t="s">
        <v>112</v>
      </c>
      <c r="C1331" s="0" t="s">
        <v>339</v>
      </c>
      <c r="D1331" s="0" t="s">
        <v>5119</v>
      </c>
      <c r="E1331" s="0" t="n">
        <v>2026</v>
      </c>
      <c r="H1331" s="0" t="n">
        <v>3</v>
      </c>
      <c r="I1331" s="0" t="n">
        <v>8512</v>
      </c>
      <c r="J1331" s="0" t="s">
        <v>272</v>
      </c>
      <c r="K1331" s="0" t="s">
        <v>4929</v>
      </c>
      <c r="L1331" s="0" t="s">
        <v>297</v>
      </c>
      <c r="M1331" s="0" t="s">
        <v>5120</v>
      </c>
      <c r="N1331" s="0" t="s">
        <v>5120</v>
      </c>
      <c r="O1331" s="0" t="s">
        <v>5121</v>
      </c>
      <c r="P1331" s="0" t="s">
        <v>5122</v>
      </c>
      <c r="R1331" s="0" t="s">
        <v>279</v>
      </c>
      <c r="S1331" s="0" t="s">
        <v>272</v>
      </c>
      <c r="T1331" s="0" t="s">
        <v>280</v>
      </c>
      <c r="U1331" s="0" t="s">
        <v>281</v>
      </c>
    </row>
    <row r="1332" customFormat="false" ht="15" hidden="false" customHeight="false" outlineLevel="0" collapsed="false">
      <c r="A1332" s="0" t="n">
        <v>62</v>
      </c>
      <c r="B1332" s="0" t="s">
        <v>112</v>
      </c>
      <c r="C1332" s="0" t="s">
        <v>339</v>
      </c>
      <c r="D1332" s="0" t="s">
        <v>5123</v>
      </c>
      <c r="E1332" s="0" t="n">
        <v>2025</v>
      </c>
      <c r="H1332" s="0" t="n">
        <v>3</v>
      </c>
      <c r="I1332" s="0" t="n">
        <v>441</v>
      </c>
      <c r="J1332" s="0" t="s">
        <v>272</v>
      </c>
      <c r="K1332" s="0" t="s">
        <v>4929</v>
      </c>
      <c r="L1332" s="0" t="s">
        <v>297</v>
      </c>
      <c r="M1332" s="0" t="s">
        <v>5124</v>
      </c>
      <c r="N1332" s="0" t="s">
        <v>5124</v>
      </c>
      <c r="O1332" s="0" t="s">
        <v>5125</v>
      </c>
      <c r="P1332" s="0" t="s">
        <v>5126</v>
      </c>
      <c r="R1332" s="0" t="s">
        <v>279</v>
      </c>
      <c r="S1332" s="0" t="s">
        <v>294</v>
      </c>
      <c r="T1332" s="0" t="s">
        <v>280</v>
      </c>
      <c r="U1332" s="0" t="s">
        <v>281</v>
      </c>
    </row>
    <row r="1333" customFormat="false" ht="15" hidden="false" customHeight="false" outlineLevel="0" collapsed="false">
      <c r="A1333" s="0" t="n">
        <v>62</v>
      </c>
      <c r="B1333" s="0" t="s">
        <v>112</v>
      </c>
      <c r="C1333" s="0" t="s">
        <v>339</v>
      </c>
      <c r="D1333" s="0" t="s">
        <v>5127</v>
      </c>
      <c r="E1333" s="0" t="n">
        <v>2023</v>
      </c>
      <c r="H1333" s="0" t="n">
        <v>1</v>
      </c>
      <c r="I1333" s="0" t="n">
        <v>203</v>
      </c>
      <c r="J1333" s="0" t="s">
        <v>272</v>
      </c>
      <c r="K1333" s="0" t="s">
        <v>4929</v>
      </c>
      <c r="L1333" s="0" t="s">
        <v>297</v>
      </c>
      <c r="M1333" s="0" t="s">
        <v>5128</v>
      </c>
      <c r="N1333" s="0" t="s">
        <v>5128</v>
      </c>
      <c r="O1333" s="0" t="s">
        <v>5129</v>
      </c>
      <c r="P1333" s="0" t="s">
        <v>5130</v>
      </c>
      <c r="R1333" s="0" t="s">
        <v>288</v>
      </c>
      <c r="S1333" s="0" t="s">
        <v>294</v>
      </c>
      <c r="T1333" s="0" t="s">
        <v>280</v>
      </c>
      <c r="U1333" s="0" t="s">
        <v>281</v>
      </c>
    </row>
    <row r="1334" customFormat="false" ht="15" hidden="false" customHeight="false" outlineLevel="0" collapsed="false">
      <c r="A1334" s="0" t="n">
        <v>62</v>
      </c>
      <c r="B1334" s="0" t="s">
        <v>112</v>
      </c>
      <c r="C1334" s="0" t="s">
        <v>339</v>
      </c>
      <c r="D1334" s="0" t="s">
        <v>5131</v>
      </c>
      <c r="E1334" s="0" t="n">
        <v>2023</v>
      </c>
      <c r="H1334" s="0" t="n">
        <v>3</v>
      </c>
      <c r="I1334" s="0" t="n">
        <v>628</v>
      </c>
      <c r="J1334" s="0" t="s">
        <v>272</v>
      </c>
      <c r="K1334" s="0" t="s">
        <v>4929</v>
      </c>
      <c r="L1334" s="0" t="s">
        <v>297</v>
      </c>
      <c r="M1334" s="0" t="s">
        <v>5132</v>
      </c>
      <c r="N1334" s="0" t="s">
        <v>5132</v>
      </c>
      <c r="O1334" s="0" t="s">
        <v>5133</v>
      </c>
      <c r="P1334" s="0" t="s">
        <v>5134</v>
      </c>
      <c r="R1334" s="0" t="s">
        <v>288</v>
      </c>
      <c r="S1334" s="0" t="s">
        <v>294</v>
      </c>
      <c r="T1334" s="0" t="s">
        <v>280</v>
      </c>
      <c r="U1334" s="0" t="s">
        <v>281</v>
      </c>
    </row>
    <row r="1335" customFormat="false" ht="15" hidden="false" customHeight="false" outlineLevel="0" collapsed="false">
      <c r="A1335" s="0" t="n">
        <v>62</v>
      </c>
      <c r="B1335" s="0" t="s">
        <v>112</v>
      </c>
      <c r="C1335" s="0" t="s">
        <v>868</v>
      </c>
      <c r="D1335" s="0" t="s">
        <v>5135</v>
      </c>
      <c r="E1335" s="0" t="n">
        <v>2026</v>
      </c>
      <c r="H1335" s="0" t="n">
        <v>2</v>
      </c>
      <c r="I1335" s="0" t="n">
        <v>2170</v>
      </c>
      <c r="J1335" s="0" t="s">
        <v>272</v>
      </c>
      <c r="K1335" s="0" t="s">
        <v>4929</v>
      </c>
      <c r="L1335" s="0" t="s">
        <v>297</v>
      </c>
      <c r="M1335" s="0" t="s">
        <v>5136</v>
      </c>
      <c r="N1335" s="0" t="s">
        <v>5136</v>
      </c>
      <c r="O1335" s="0" t="s">
        <v>5137</v>
      </c>
      <c r="P1335" s="0" t="s">
        <v>5138</v>
      </c>
      <c r="R1335" s="0" t="s">
        <v>279</v>
      </c>
      <c r="S1335" s="0" t="s">
        <v>272</v>
      </c>
      <c r="T1335" s="0" t="s">
        <v>280</v>
      </c>
      <c r="U1335" s="0" t="s">
        <v>281</v>
      </c>
    </row>
    <row r="1336" customFormat="false" ht="15" hidden="false" customHeight="false" outlineLevel="0" collapsed="false">
      <c r="A1336" s="0" t="n">
        <v>62</v>
      </c>
      <c r="B1336" s="0" t="s">
        <v>112</v>
      </c>
      <c r="C1336" s="0" t="s">
        <v>282</v>
      </c>
      <c r="D1336" s="0" t="s">
        <v>5139</v>
      </c>
      <c r="E1336" s="0" t="n">
        <v>2026</v>
      </c>
      <c r="H1336" s="0" t="n">
        <v>5</v>
      </c>
      <c r="I1336" s="0" t="n">
        <v>209</v>
      </c>
      <c r="J1336" s="0" t="s">
        <v>272</v>
      </c>
      <c r="K1336" s="0" t="s">
        <v>4929</v>
      </c>
      <c r="L1336" s="0" t="s">
        <v>297</v>
      </c>
      <c r="M1336" s="0" t="s">
        <v>5140</v>
      </c>
      <c r="N1336" s="0" t="s">
        <v>5140</v>
      </c>
      <c r="O1336" s="0" t="s">
        <v>5141</v>
      </c>
      <c r="P1336" s="0" t="s">
        <v>5142</v>
      </c>
      <c r="R1336" s="0" t="s">
        <v>279</v>
      </c>
      <c r="S1336" s="0" t="s">
        <v>272</v>
      </c>
      <c r="T1336" s="0" t="s">
        <v>280</v>
      </c>
      <c r="U1336" s="0" t="s">
        <v>281</v>
      </c>
    </row>
    <row r="1337" customFormat="false" ht="15" hidden="false" customHeight="false" outlineLevel="0" collapsed="false">
      <c r="A1337" s="0" t="n">
        <v>62</v>
      </c>
      <c r="B1337" s="0" t="s">
        <v>112</v>
      </c>
      <c r="C1337" s="0" t="s">
        <v>282</v>
      </c>
      <c r="D1337" s="0" t="s">
        <v>5143</v>
      </c>
      <c r="E1337" s="0" t="n">
        <v>2025</v>
      </c>
      <c r="H1337" s="0" t="n">
        <v>23</v>
      </c>
      <c r="I1337" s="0" t="n">
        <v>58477</v>
      </c>
      <c r="J1337" s="0" t="s">
        <v>272</v>
      </c>
      <c r="K1337" s="0" t="s">
        <v>4929</v>
      </c>
      <c r="L1337" s="0" t="s">
        <v>297</v>
      </c>
      <c r="M1337" s="0" t="s">
        <v>5144</v>
      </c>
      <c r="N1337" s="0" t="s">
        <v>5144</v>
      </c>
      <c r="O1337" s="0" t="s">
        <v>5145</v>
      </c>
      <c r="P1337" s="0" t="s">
        <v>5146</v>
      </c>
      <c r="R1337" s="0" t="s">
        <v>279</v>
      </c>
      <c r="S1337" s="0" t="s">
        <v>294</v>
      </c>
      <c r="T1337" s="0" t="s">
        <v>280</v>
      </c>
      <c r="U1337" s="0" t="s">
        <v>281</v>
      </c>
    </row>
    <row r="1338" customFormat="false" ht="15" hidden="false" customHeight="false" outlineLevel="0" collapsed="false">
      <c r="A1338" s="0" t="n">
        <v>62</v>
      </c>
      <c r="B1338" s="0" t="s">
        <v>112</v>
      </c>
      <c r="C1338" s="0" t="s">
        <v>282</v>
      </c>
      <c r="D1338" s="0" t="s">
        <v>5147</v>
      </c>
      <c r="E1338" s="0" t="n">
        <v>2025</v>
      </c>
      <c r="H1338" s="0" t="n">
        <v>18</v>
      </c>
      <c r="I1338" s="0" t="n">
        <v>31597</v>
      </c>
      <c r="J1338" s="0" t="s">
        <v>272</v>
      </c>
      <c r="K1338" s="0" t="s">
        <v>4929</v>
      </c>
      <c r="L1338" s="0" t="s">
        <v>297</v>
      </c>
      <c r="M1338" s="0" t="s">
        <v>5148</v>
      </c>
      <c r="N1338" s="0" t="s">
        <v>5148</v>
      </c>
      <c r="O1338" s="0" t="s">
        <v>5149</v>
      </c>
      <c r="P1338" s="0" t="s">
        <v>5150</v>
      </c>
      <c r="R1338" s="0" t="s">
        <v>279</v>
      </c>
      <c r="S1338" s="0" t="s">
        <v>294</v>
      </c>
      <c r="T1338" s="0" t="s">
        <v>280</v>
      </c>
      <c r="U1338" s="0" t="s">
        <v>281</v>
      </c>
    </row>
    <row r="1339" customFormat="false" ht="15" hidden="false" customHeight="false" outlineLevel="0" collapsed="false">
      <c r="A1339" s="0" t="n">
        <v>62</v>
      </c>
      <c r="B1339" s="0" t="s">
        <v>112</v>
      </c>
      <c r="C1339" s="0" t="s">
        <v>282</v>
      </c>
      <c r="D1339" s="0" t="s">
        <v>5151</v>
      </c>
      <c r="E1339" s="0" t="n">
        <v>2025</v>
      </c>
      <c r="H1339" s="0" t="n">
        <v>34</v>
      </c>
      <c r="I1339" s="0" t="n">
        <v>19394</v>
      </c>
      <c r="J1339" s="0" t="s">
        <v>272</v>
      </c>
      <c r="K1339" s="0" t="s">
        <v>4929</v>
      </c>
      <c r="L1339" s="0" t="s">
        <v>297</v>
      </c>
      <c r="M1339" s="0" t="s">
        <v>5152</v>
      </c>
      <c r="N1339" s="0" t="s">
        <v>5152</v>
      </c>
      <c r="O1339" s="0" t="s">
        <v>5153</v>
      </c>
      <c r="P1339" s="0" t="s">
        <v>5154</v>
      </c>
      <c r="R1339" s="0" t="s">
        <v>279</v>
      </c>
      <c r="S1339" s="0" t="s">
        <v>294</v>
      </c>
      <c r="T1339" s="0" t="s">
        <v>280</v>
      </c>
      <c r="U1339" s="0" t="s">
        <v>281</v>
      </c>
    </row>
    <row r="1340" customFormat="false" ht="15" hidden="false" customHeight="false" outlineLevel="0" collapsed="false">
      <c r="A1340" s="0" t="n">
        <v>62</v>
      </c>
      <c r="B1340" s="0" t="s">
        <v>112</v>
      </c>
      <c r="C1340" s="0" t="s">
        <v>282</v>
      </c>
      <c r="D1340" s="0" t="s">
        <v>5155</v>
      </c>
      <c r="E1340" s="0" t="n">
        <v>2025</v>
      </c>
      <c r="H1340" s="0" t="n">
        <v>5</v>
      </c>
      <c r="I1340" s="0" t="n">
        <v>148</v>
      </c>
      <c r="J1340" s="0" t="s">
        <v>272</v>
      </c>
      <c r="K1340" s="0" t="s">
        <v>4929</v>
      </c>
      <c r="L1340" s="0" t="s">
        <v>297</v>
      </c>
      <c r="M1340" s="0" t="s">
        <v>5156</v>
      </c>
      <c r="N1340" s="0" t="s">
        <v>5156</v>
      </c>
      <c r="O1340" s="0" t="s">
        <v>5157</v>
      </c>
      <c r="P1340" s="0" t="s">
        <v>5158</v>
      </c>
      <c r="R1340" s="0" t="s">
        <v>279</v>
      </c>
      <c r="S1340" s="0" t="s">
        <v>294</v>
      </c>
      <c r="T1340" s="0" t="s">
        <v>280</v>
      </c>
      <c r="U1340" s="0" t="s">
        <v>281</v>
      </c>
    </row>
    <row r="1341" customFormat="false" ht="15" hidden="false" customHeight="false" outlineLevel="0" collapsed="false">
      <c r="A1341" s="0" t="n">
        <v>62</v>
      </c>
      <c r="B1341" s="0" t="s">
        <v>112</v>
      </c>
      <c r="C1341" s="0" t="s">
        <v>926</v>
      </c>
      <c r="D1341" s="0" t="s">
        <v>5159</v>
      </c>
      <c r="E1341" s="0" t="n">
        <v>2026</v>
      </c>
      <c r="H1341" s="0" t="n">
        <v>1</v>
      </c>
      <c r="I1341" s="0" t="n">
        <v>1849</v>
      </c>
      <c r="J1341" s="0" t="s">
        <v>272</v>
      </c>
      <c r="K1341" s="0" t="s">
        <v>4929</v>
      </c>
      <c r="L1341" s="0" t="s">
        <v>297</v>
      </c>
      <c r="M1341" s="0" t="s">
        <v>5160</v>
      </c>
      <c r="N1341" s="0" t="s">
        <v>5160</v>
      </c>
      <c r="O1341" s="0" t="s">
        <v>5161</v>
      </c>
      <c r="P1341" s="0" t="s">
        <v>5162</v>
      </c>
      <c r="R1341" s="0" t="s">
        <v>279</v>
      </c>
      <c r="S1341" s="0" t="s">
        <v>294</v>
      </c>
      <c r="T1341" s="0" t="s">
        <v>280</v>
      </c>
      <c r="U1341" s="0" t="s">
        <v>281</v>
      </c>
    </row>
    <row r="1342" customFormat="false" ht="15" hidden="false" customHeight="false" outlineLevel="0" collapsed="false">
      <c r="A1342" s="0" t="n">
        <v>62</v>
      </c>
      <c r="B1342" s="0" t="s">
        <v>112</v>
      </c>
      <c r="C1342" s="0" t="s">
        <v>926</v>
      </c>
      <c r="D1342" s="0" t="s">
        <v>5163</v>
      </c>
      <c r="E1342" s="0" t="n">
        <v>2026</v>
      </c>
      <c r="H1342" s="0" t="n">
        <v>1</v>
      </c>
      <c r="I1342" s="0" t="n">
        <v>90</v>
      </c>
      <c r="J1342" s="0" t="s">
        <v>272</v>
      </c>
      <c r="K1342" s="0" t="s">
        <v>4929</v>
      </c>
      <c r="L1342" s="0" t="s">
        <v>297</v>
      </c>
      <c r="M1342" s="0" t="s">
        <v>5164</v>
      </c>
      <c r="N1342" s="0" t="s">
        <v>5164</v>
      </c>
      <c r="O1342" s="0" t="s">
        <v>5165</v>
      </c>
      <c r="P1342" s="0" t="s">
        <v>5166</v>
      </c>
      <c r="R1342" s="0" t="s">
        <v>279</v>
      </c>
      <c r="S1342" s="0" t="s">
        <v>294</v>
      </c>
      <c r="T1342" s="0" t="s">
        <v>280</v>
      </c>
      <c r="U1342" s="0" t="s">
        <v>281</v>
      </c>
    </row>
    <row r="1343" customFormat="false" ht="15" hidden="false" customHeight="false" outlineLevel="0" collapsed="false">
      <c r="A1343" s="0" t="n">
        <v>62</v>
      </c>
      <c r="B1343" s="0" t="s">
        <v>112</v>
      </c>
      <c r="C1343" s="0" t="s">
        <v>926</v>
      </c>
      <c r="D1343" s="0" t="s">
        <v>5167</v>
      </c>
      <c r="E1343" s="0" t="n">
        <v>2026</v>
      </c>
      <c r="H1343" s="0" t="n">
        <v>19</v>
      </c>
      <c r="I1343" s="0" t="n">
        <v>26169</v>
      </c>
      <c r="J1343" s="0" t="s">
        <v>272</v>
      </c>
      <c r="K1343" s="0" t="s">
        <v>4929</v>
      </c>
      <c r="L1343" s="0" t="s">
        <v>297</v>
      </c>
      <c r="M1343" s="0" t="s">
        <v>5168</v>
      </c>
      <c r="N1343" s="0" t="s">
        <v>5168</v>
      </c>
      <c r="O1343" s="0" t="s">
        <v>5169</v>
      </c>
      <c r="P1343" s="0" t="s">
        <v>5170</v>
      </c>
      <c r="R1343" s="0" t="s">
        <v>279</v>
      </c>
      <c r="S1343" s="0" t="s">
        <v>272</v>
      </c>
      <c r="T1343" s="0" t="s">
        <v>280</v>
      </c>
      <c r="U1343" s="0" t="s">
        <v>281</v>
      </c>
    </row>
    <row r="1344" customFormat="false" ht="15" hidden="false" customHeight="false" outlineLevel="0" collapsed="false">
      <c r="A1344" s="0" t="n">
        <v>62</v>
      </c>
      <c r="B1344" s="0" t="s">
        <v>112</v>
      </c>
      <c r="C1344" s="0" t="s">
        <v>926</v>
      </c>
      <c r="D1344" s="0" t="s">
        <v>5171</v>
      </c>
      <c r="E1344" s="0" t="n">
        <v>2026</v>
      </c>
      <c r="H1344" s="0" t="n">
        <v>10</v>
      </c>
      <c r="I1344" s="0" t="n">
        <v>15815</v>
      </c>
      <c r="J1344" s="0" t="s">
        <v>272</v>
      </c>
      <c r="K1344" s="0" t="s">
        <v>4929</v>
      </c>
      <c r="L1344" s="0" t="s">
        <v>297</v>
      </c>
      <c r="M1344" s="0" t="s">
        <v>5172</v>
      </c>
      <c r="N1344" s="0" t="s">
        <v>5172</v>
      </c>
      <c r="O1344" s="0" t="s">
        <v>5173</v>
      </c>
      <c r="P1344" s="0" t="s">
        <v>5174</v>
      </c>
      <c r="R1344" s="0" t="s">
        <v>279</v>
      </c>
      <c r="S1344" s="0" t="s">
        <v>294</v>
      </c>
      <c r="T1344" s="0" t="s">
        <v>280</v>
      </c>
      <c r="U1344" s="0" t="s">
        <v>281</v>
      </c>
    </row>
    <row r="1345" customFormat="false" ht="15" hidden="false" customHeight="false" outlineLevel="0" collapsed="false">
      <c r="A1345" s="0" t="n">
        <v>63</v>
      </c>
      <c r="B1345" s="0" t="s">
        <v>113</v>
      </c>
      <c r="C1345" s="0" t="s">
        <v>383</v>
      </c>
      <c r="D1345" s="0" t="s">
        <v>5175</v>
      </c>
      <c r="E1345" s="0" t="n">
        <v>2025</v>
      </c>
      <c r="H1345" s="0" t="n">
        <v>42</v>
      </c>
      <c r="I1345" s="0" t="n">
        <v>12428</v>
      </c>
      <c r="J1345" s="0" t="s">
        <v>294</v>
      </c>
      <c r="K1345" s="0" t="s">
        <v>564</v>
      </c>
      <c r="L1345" s="0" t="s">
        <v>274</v>
      </c>
      <c r="M1345" s="0" t="s">
        <v>5176</v>
      </c>
      <c r="N1345" s="0" t="s">
        <v>5176</v>
      </c>
      <c r="O1345" s="0" t="s">
        <v>5177</v>
      </c>
      <c r="P1345" s="0" t="s">
        <v>5178</v>
      </c>
      <c r="R1345" s="0" t="s">
        <v>279</v>
      </c>
      <c r="S1345" s="0" t="s">
        <v>272</v>
      </c>
      <c r="T1345" s="0" t="s">
        <v>280</v>
      </c>
      <c r="U1345" s="0" t="s">
        <v>281</v>
      </c>
    </row>
    <row r="1346" customFormat="false" ht="15" hidden="false" customHeight="false" outlineLevel="0" collapsed="false">
      <c r="A1346" s="0" t="n">
        <v>64</v>
      </c>
      <c r="B1346" s="0" t="s">
        <v>114</v>
      </c>
      <c r="C1346" s="0" t="s">
        <v>313</v>
      </c>
      <c r="D1346" s="0" t="s">
        <v>5179</v>
      </c>
      <c r="E1346" s="0" t="n">
        <v>2025</v>
      </c>
      <c r="H1346" s="0" t="n">
        <v>1</v>
      </c>
      <c r="I1346" s="0" t="n">
        <v>1626</v>
      </c>
      <c r="J1346" s="0" t="s">
        <v>294</v>
      </c>
      <c r="K1346" s="0" t="s">
        <v>302</v>
      </c>
      <c r="L1346" s="0" t="s">
        <v>274</v>
      </c>
      <c r="M1346" s="0" t="s">
        <v>5180</v>
      </c>
      <c r="N1346" s="0" t="s">
        <v>5180</v>
      </c>
      <c r="O1346" s="0" t="s">
        <v>5181</v>
      </c>
      <c r="P1346" s="0" t="s">
        <v>5182</v>
      </c>
      <c r="R1346" s="0" t="s">
        <v>279</v>
      </c>
      <c r="S1346" s="0" t="s">
        <v>272</v>
      </c>
      <c r="T1346" s="0" t="s">
        <v>280</v>
      </c>
      <c r="U1346" s="0" t="s">
        <v>281</v>
      </c>
    </row>
    <row r="1347" customFormat="false" ht="15" hidden="false" customHeight="false" outlineLevel="0" collapsed="false">
      <c r="A1347" s="0" t="n">
        <v>64</v>
      </c>
      <c r="B1347" s="0" t="s">
        <v>114</v>
      </c>
      <c r="C1347" s="0" t="s">
        <v>270</v>
      </c>
      <c r="D1347" s="0" t="s">
        <v>5183</v>
      </c>
      <c r="E1347" s="0" t="n">
        <v>2026</v>
      </c>
      <c r="H1347" s="0" t="n">
        <v>7</v>
      </c>
      <c r="I1347" s="0" t="n">
        <v>1887</v>
      </c>
      <c r="J1347" s="0" t="s">
        <v>272</v>
      </c>
      <c r="K1347" s="0" t="s">
        <v>290</v>
      </c>
      <c r="L1347" s="0" t="s">
        <v>274</v>
      </c>
      <c r="M1347" s="0" t="s">
        <v>5184</v>
      </c>
      <c r="N1347" s="0" t="s">
        <v>5184</v>
      </c>
      <c r="O1347" s="0" t="s">
        <v>5185</v>
      </c>
      <c r="P1347" s="0" t="s">
        <v>5186</v>
      </c>
      <c r="R1347" s="0" t="s">
        <v>279</v>
      </c>
      <c r="S1347" s="0" t="s">
        <v>272</v>
      </c>
      <c r="T1347" s="0" t="s">
        <v>280</v>
      </c>
      <c r="U1347" s="0" t="s">
        <v>281</v>
      </c>
    </row>
    <row r="1348" customFormat="false" ht="15" hidden="false" customHeight="false" outlineLevel="0" collapsed="false">
      <c r="A1348" s="0" t="n">
        <v>64</v>
      </c>
      <c r="B1348" s="0" t="s">
        <v>114</v>
      </c>
      <c r="C1348" s="0" t="s">
        <v>508</v>
      </c>
      <c r="D1348" s="0" t="s">
        <v>5187</v>
      </c>
      <c r="E1348" s="0" t="n">
        <v>2025</v>
      </c>
      <c r="H1348" s="0" t="n">
        <v>19</v>
      </c>
      <c r="I1348" s="0" t="n">
        <v>5207</v>
      </c>
      <c r="J1348" s="0" t="s">
        <v>272</v>
      </c>
      <c r="K1348" s="0" t="s">
        <v>302</v>
      </c>
      <c r="L1348" s="0" t="s">
        <v>274</v>
      </c>
      <c r="M1348" s="0" t="s">
        <v>5188</v>
      </c>
      <c r="N1348" s="0" t="s">
        <v>5188</v>
      </c>
      <c r="O1348" s="0" t="s">
        <v>5189</v>
      </c>
      <c r="P1348" s="0" t="s">
        <v>5190</v>
      </c>
      <c r="R1348" s="0" t="s">
        <v>279</v>
      </c>
      <c r="S1348" s="0" t="s">
        <v>272</v>
      </c>
      <c r="T1348" s="0" t="s">
        <v>280</v>
      </c>
      <c r="U1348" s="0" t="s">
        <v>281</v>
      </c>
    </row>
    <row r="1349" customFormat="false" ht="15" hidden="false" customHeight="false" outlineLevel="0" collapsed="false">
      <c r="A1349" s="0" t="n">
        <v>65</v>
      </c>
      <c r="B1349" s="0" t="s">
        <v>115</v>
      </c>
      <c r="C1349" s="0" t="s">
        <v>57</v>
      </c>
      <c r="D1349" s="0" t="s">
        <v>5191</v>
      </c>
      <c r="E1349" s="0" t="n">
        <v>2026</v>
      </c>
      <c r="H1349" s="0" t="n">
        <v>11</v>
      </c>
      <c r="I1349" s="0" t="n">
        <v>3310</v>
      </c>
      <c r="J1349" s="0" t="s">
        <v>272</v>
      </c>
      <c r="K1349" s="0" t="s">
        <v>273</v>
      </c>
      <c r="L1349" s="0" t="s">
        <v>274</v>
      </c>
      <c r="M1349" s="0" t="s">
        <v>5192</v>
      </c>
      <c r="N1349" s="0" t="s">
        <v>5192</v>
      </c>
      <c r="O1349" s="0" t="s">
        <v>5193</v>
      </c>
      <c r="P1349" s="0" t="s">
        <v>5194</v>
      </c>
      <c r="R1349" s="0" t="s">
        <v>279</v>
      </c>
      <c r="S1349" s="0" t="s">
        <v>272</v>
      </c>
      <c r="T1349" s="0" t="s">
        <v>280</v>
      </c>
      <c r="U1349" s="0" t="s">
        <v>281</v>
      </c>
    </row>
    <row r="1350" customFormat="false" ht="15" hidden="false" customHeight="false" outlineLevel="0" collapsed="false">
      <c r="A1350" s="0" t="n">
        <v>65</v>
      </c>
      <c r="B1350" s="0" t="s">
        <v>115</v>
      </c>
      <c r="C1350" s="0" t="s">
        <v>57</v>
      </c>
      <c r="D1350" s="0" t="s">
        <v>5195</v>
      </c>
      <c r="E1350" s="0" t="n">
        <v>2022</v>
      </c>
      <c r="H1350" s="0" t="n">
        <v>2</v>
      </c>
      <c r="I1350" s="0" t="n">
        <v>580</v>
      </c>
      <c r="J1350" s="0" t="s">
        <v>272</v>
      </c>
      <c r="K1350" s="0" t="s">
        <v>302</v>
      </c>
      <c r="L1350" s="0" t="s">
        <v>274</v>
      </c>
      <c r="M1350" s="0" t="s">
        <v>5196</v>
      </c>
      <c r="N1350" s="0" t="s">
        <v>5196</v>
      </c>
      <c r="O1350" s="0" t="s">
        <v>5197</v>
      </c>
      <c r="P1350" s="0" t="s">
        <v>5198</v>
      </c>
      <c r="R1350" s="0" t="s">
        <v>288</v>
      </c>
      <c r="S1350" s="0" t="s">
        <v>294</v>
      </c>
      <c r="T1350" s="0" t="s">
        <v>280</v>
      </c>
      <c r="U1350" s="0" t="s">
        <v>281</v>
      </c>
    </row>
    <row r="1351" customFormat="false" ht="15" hidden="false" customHeight="false" outlineLevel="0" collapsed="false">
      <c r="A1351" s="0" t="n">
        <v>65</v>
      </c>
      <c r="B1351" s="0" t="s">
        <v>115</v>
      </c>
      <c r="C1351" s="0" t="s">
        <v>57</v>
      </c>
      <c r="D1351" s="0" t="s">
        <v>5199</v>
      </c>
      <c r="E1351" s="0" t="n">
        <v>2018</v>
      </c>
      <c r="H1351" s="0" t="n">
        <v>2</v>
      </c>
      <c r="I1351" s="0" t="n">
        <v>455</v>
      </c>
      <c r="J1351" s="0" t="s">
        <v>272</v>
      </c>
      <c r="K1351" s="0" t="s">
        <v>302</v>
      </c>
      <c r="L1351" s="0" t="s">
        <v>274</v>
      </c>
      <c r="M1351" s="0" t="s">
        <v>5200</v>
      </c>
      <c r="N1351" s="0" t="s">
        <v>5200</v>
      </c>
      <c r="O1351" s="0" t="s">
        <v>5201</v>
      </c>
      <c r="P1351" s="0" t="s">
        <v>5202</v>
      </c>
      <c r="R1351" s="0" t="s">
        <v>288</v>
      </c>
      <c r="S1351" s="0" t="s">
        <v>294</v>
      </c>
      <c r="T1351" s="0" t="s">
        <v>280</v>
      </c>
      <c r="U1351" s="0" t="s">
        <v>281</v>
      </c>
    </row>
    <row r="1352" customFormat="false" ht="15" hidden="false" customHeight="false" outlineLevel="0" collapsed="false">
      <c r="A1352" s="0" t="n">
        <v>65</v>
      </c>
      <c r="B1352" s="0" t="s">
        <v>115</v>
      </c>
      <c r="C1352" s="0" t="s">
        <v>616</v>
      </c>
      <c r="D1352" s="0" t="s">
        <v>5203</v>
      </c>
      <c r="E1352" s="0" t="n">
        <v>2026</v>
      </c>
      <c r="H1352" s="0" t="n">
        <v>35</v>
      </c>
      <c r="I1352" s="0" t="n">
        <v>4728</v>
      </c>
      <c r="J1352" s="0" t="s">
        <v>272</v>
      </c>
      <c r="K1352" s="0" t="s">
        <v>5204</v>
      </c>
      <c r="L1352" s="0" t="s">
        <v>297</v>
      </c>
      <c r="M1352" s="0" t="s">
        <v>5205</v>
      </c>
      <c r="N1352" s="0" t="s">
        <v>5206</v>
      </c>
      <c r="O1352" s="0" t="s">
        <v>5207</v>
      </c>
      <c r="P1352" s="0" t="s">
        <v>5208</v>
      </c>
      <c r="R1352" s="0" t="s">
        <v>279</v>
      </c>
      <c r="S1352" s="0" t="s">
        <v>272</v>
      </c>
      <c r="T1352" s="0" t="s">
        <v>280</v>
      </c>
      <c r="U1352" s="0" t="s">
        <v>281</v>
      </c>
    </row>
    <row r="1353" customFormat="false" ht="15" hidden="false" customHeight="false" outlineLevel="0" collapsed="false">
      <c r="A1353" s="0" t="n">
        <v>65</v>
      </c>
      <c r="B1353" s="0" t="s">
        <v>115</v>
      </c>
      <c r="C1353" s="0" t="s">
        <v>339</v>
      </c>
      <c r="D1353" s="0" t="s">
        <v>5209</v>
      </c>
      <c r="E1353" s="0" t="n">
        <v>2026</v>
      </c>
      <c r="H1353" s="0" t="n">
        <v>21</v>
      </c>
      <c r="I1353" s="0" t="n">
        <v>3367</v>
      </c>
      <c r="J1353" s="0" t="s">
        <v>272</v>
      </c>
      <c r="K1353" s="0" t="s">
        <v>5204</v>
      </c>
      <c r="L1353" s="0" t="s">
        <v>297</v>
      </c>
      <c r="M1353" s="0" t="s">
        <v>5210</v>
      </c>
      <c r="N1353" s="0" t="s">
        <v>5211</v>
      </c>
      <c r="O1353" s="0" t="s">
        <v>5212</v>
      </c>
      <c r="P1353" s="0" t="s">
        <v>5213</v>
      </c>
      <c r="R1353" s="0" t="s">
        <v>279</v>
      </c>
      <c r="S1353" s="0" t="s">
        <v>272</v>
      </c>
      <c r="T1353" s="0" t="s">
        <v>280</v>
      </c>
      <c r="U1353" s="0" t="s">
        <v>281</v>
      </c>
    </row>
    <row r="1354" customFormat="false" ht="15" hidden="false" customHeight="false" outlineLevel="0" collapsed="false">
      <c r="A1354" s="0" t="n">
        <v>65</v>
      </c>
      <c r="B1354" s="0" t="s">
        <v>115</v>
      </c>
      <c r="C1354" s="0" t="s">
        <v>868</v>
      </c>
      <c r="D1354" s="0" t="s">
        <v>5214</v>
      </c>
      <c r="E1354" s="0" t="n">
        <v>2026</v>
      </c>
      <c r="H1354" s="0" t="n">
        <v>31</v>
      </c>
      <c r="I1354" s="0" t="n">
        <v>5487</v>
      </c>
      <c r="J1354" s="0" t="s">
        <v>272</v>
      </c>
      <c r="K1354" s="0" t="s">
        <v>5204</v>
      </c>
      <c r="L1354" s="0" t="s">
        <v>297</v>
      </c>
      <c r="M1354" s="0" t="s">
        <v>5215</v>
      </c>
      <c r="N1354" s="0" t="s">
        <v>5216</v>
      </c>
      <c r="O1354" s="0" t="s">
        <v>5217</v>
      </c>
      <c r="P1354" s="0" t="s">
        <v>5218</v>
      </c>
      <c r="R1354" s="0" t="s">
        <v>279</v>
      </c>
      <c r="S1354" s="0" t="s">
        <v>272</v>
      </c>
      <c r="T1354" s="0" t="s">
        <v>280</v>
      </c>
      <c r="U1354" s="0" t="s">
        <v>281</v>
      </c>
    </row>
    <row r="1355" customFormat="false" ht="15" hidden="false" customHeight="false" outlineLevel="0" collapsed="false">
      <c r="A1355" s="0" t="n">
        <v>65</v>
      </c>
      <c r="B1355" s="0" t="s">
        <v>115</v>
      </c>
      <c r="C1355" s="0" t="s">
        <v>508</v>
      </c>
      <c r="D1355" s="0" t="s">
        <v>5219</v>
      </c>
      <c r="E1355" s="0" t="n">
        <v>2024</v>
      </c>
      <c r="H1355" s="0" t="n">
        <v>19</v>
      </c>
      <c r="I1355" s="0" t="n">
        <v>4066</v>
      </c>
      <c r="J1355" s="0" t="s">
        <v>272</v>
      </c>
      <c r="K1355" s="0" t="s">
        <v>5204</v>
      </c>
      <c r="L1355" s="0" t="s">
        <v>297</v>
      </c>
      <c r="M1355" s="0" t="s">
        <v>5220</v>
      </c>
      <c r="N1355" s="0" t="s">
        <v>5221</v>
      </c>
      <c r="O1355" s="0" t="s">
        <v>5222</v>
      </c>
      <c r="P1355" s="0" t="s">
        <v>5223</v>
      </c>
      <c r="R1355" s="0" t="s">
        <v>288</v>
      </c>
      <c r="S1355" s="0" t="s">
        <v>272</v>
      </c>
      <c r="T1355" s="0" t="s">
        <v>280</v>
      </c>
      <c r="U1355" s="0" t="s">
        <v>281</v>
      </c>
    </row>
    <row r="1356" customFormat="false" ht="15" hidden="false" customHeight="false" outlineLevel="0" collapsed="false">
      <c r="A1356" s="0" t="n">
        <v>66</v>
      </c>
      <c r="B1356" s="0" t="s">
        <v>116</v>
      </c>
      <c r="C1356" s="0" t="s">
        <v>57</v>
      </c>
      <c r="D1356" s="0" t="s">
        <v>5224</v>
      </c>
      <c r="E1356" s="0" t="n">
        <v>2026</v>
      </c>
      <c r="H1356" s="0" t="n">
        <v>4</v>
      </c>
      <c r="I1356" s="0" t="n">
        <v>991</v>
      </c>
      <c r="J1356" s="0" t="s">
        <v>272</v>
      </c>
      <c r="K1356" s="0" t="s">
        <v>5225</v>
      </c>
      <c r="L1356" s="0" t="s">
        <v>297</v>
      </c>
      <c r="M1356" s="0" t="s">
        <v>5226</v>
      </c>
      <c r="N1356" s="0" t="s">
        <v>5226</v>
      </c>
      <c r="O1356" s="0" t="s">
        <v>5227</v>
      </c>
      <c r="P1356" s="0" t="s">
        <v>5228</v>
      </c>
      <c r="R1356" s="0" t="s">
        <v>279</v>
      </c>
      <c r="S1356" s="0" t="s">
        <v>272</v>
      </c>
      <c r="T1356" s="0" t="s">
        <v>280</v>
      </c>
      <c r="U1356" s="0" t="s">
        <v>281</v>
      </c>
    </row>
    <row r="1357" customFormat="false" ht="15" hidden="false" customHeight="false" outlineLevel="0" collapsed="false">
      <c r="A1357" s="0" t="n">
        <v>66</v>
      </c>
      <c r="B1357" s="0" t="s">
        <v>116</v>
      </c>
      <c r="C1357" s="0" t="s">
        <v>57</v>
      </c>
      <c r="D1357" s="0" t="s">
        <v>5229</v>
      </c>
      <c r="E1357" s="0" t="n">
        <v>2020</v>
      </c>
      <c r="H1357" s="0" t="n">
        <v>14</v>
      </c>
      <c r="I1357" s="0" t="n">
        <v>6784</v>
      </c>
      <c r="J1357" s="0" t="s">
        <v>272</v>
      </c>
      <c r="K1357" s="0" t="s">
        <v>5225</v>
      </c>
      <c r="L1357" s="0" t="s">
        <v>297</v>
      </c>
      <c r="M1357" s="0" t="s">
        <v>5230</v>
      </c>
      <c r="N1357" s="0" t="s">
        <v>5230</v>
      </c>
      <c r="O1357" s="0" t="s">
        <v>5231</v>
      </c>
      <c r="P1357" s="0" t="s">
        <v>5232</v>
      </c>
      <c r="R1357" s="0" t="s">
        <v>288</v>
      </c>
      <c r="S1357" s="0" t="s">
        <v>294</v>
      </c>
      <c r="T1357" s="0" t="s">
        <v>280</v>
      </c>
      <c r="U1357" s="0" t="s">
        <v>281</v>
      </c>
    </row>
    <row r="1358" customFormat="false" ht="15" hidden="false" customHeight="false" outlineLevel="0" collapsed="false">
      <c r="A1358" s="0" t="n">
        <v>66</v>
      </c>
      <c r="B1358" s="0" t="s">
        <v>116</v>
      </c>
      <c r="C1358" s="0" t="s">
        <v>57</v>
      </c>
      <c r="D1358" s="0" t="s">
        <v>5233</v>
      </c>
      <c r="E1358" s="0" t="n">
        <v>2015</v>
      </c>
      <c r="H1358" s="0" t="n">
        <v>11</v>
      </c>
      <c r="I1358" s="0" t="n">
        <v>7349</v>
      </c>
      <c r="J1358" s="0" t="s">
        <v>272</v>
      </c>
      <c r="K1358" s="0" t="s">
        <v>302</v>
      </c>
      <c r="L1358" s="0" t="s">
        <v>274</v>
      </c>
      <c r="M1358" s="0" t="s">
        <v>5234</v>
      </c>
      <c r="N1358" s="0" t="s">
        <v>5234</v>
      </c>
      <c r="O1358" s="0" t="s">
        <v>5235</v>
      </c>
      <c r="P1358" s="0" t="s">
        <v>5236</v>
      </c>
      <c r="R1358" s="0" t="s">
        <v>288</v>
      </c>
      <c r="S1358" s="0" t="s">
        <v>294</v>
      </c>
      <c r="T1358" s="0" t="s">
        <v>280</v>
      </c>
      <c r="U1358" s="0" t="s">
        <v>281</v>
      </c>
    </row>
    <row r="1359" customFormat="false" ht="15" hidden="false" customHeight="false" outlineLevel="0" collapsed="false">
      <c r="A1359" s="0" t="n">
        <v>66</v>
      </c>
      <c r="B1359" s="0" t="s">
        <v>116</v>
      </c>
      <c r="C1359" s="0" t="s">
        <v>92</v>
      </c>
      <c r="D1359" s="0" t="s">
        <v>5237</v>
      </c>
      <c r="E1359" s="0" t="n">
        <v>2024</v>
      </c>
      <c r="H1359" s="0" t="n">
        <v>20</v>
      </c>
      <c r="I1359" s="0" t="n">
        <v>7020</v>
      </c>
      <c r="J1359" s="0" t="s">
        <v>272</v>
      </c>
      <c r="K1359" s="0" t="s">
        <v>5225</v>
      </c>
      <c r="L1359" s="0" t="s">
        <v>297</v>
      </c>
      <c r="M1359" s="0" t="s">
        <v>5238</v>
      </c>
      <c r="N1359" s="0" t="s">
        <v>5238</v>
      </c>
      <c r="O1359" s="0" t="s">
        <v>5239</v>
      </c>
      <c r="P1359" s="0" t="s">
        <v>5240</v>
      </c>
      <c r="R1359" s="0" t="s">
        <v>288</v>
      </c>
      <c r="S1359" s="0" t="s">
        <v>272</v>
      </c>
      <c r="T1359" s="0" t="s">
        <v>280</v>
      </c>
      <c r="U1359" s="0" t="s">
        <v>281</v>
      </c>
    </row>
    <row r="1360" customFormat="false" ht="15" hidden="false" customHeight="false" outlineLevel="0" collapsed="false">
      <c r="A1360" s="0" t="n">
        <v>66</v>
      </c>
      <c r="B1360" s="0" t="s">
        <v>116</v>
      </c>
      <c r="C1360" s="0" t="s">
        <v>34</v>
      </c>
      <c r="D1360" s="0" t="s">
        <v>5241</v>
      </c>
      <c r="E1360" s="0" t="n">
        <v>2025</v>
      </c>
      <c r="H1360" s="0" t="n">
        <v>11</v>
      </c>
      <c r="I1360" s="0" t="n">
        <v>5505</v>
      </c>
      <c r="J1360" s="0" t="s">
        <v>272</v>
      </c>
      <c r="K1360" s="0" t="s">
        <v>5225</v>
      </c>
      <c r="L1360" s="0" t="s">
        <v>297</v>
      </c>
      <c r="M1360" s="0" t="s">
        <v>5242</v>
      </c>
      <c r="N1360" s="0" t="s">
        <v>5243</v>
      </c>
      <c r="O1360" s="0" t="s">
        <v>5244</v>
      </c>
      <c r="P1360" s="0" t="s">
        <v>5245</v>
      </c>
      <c r="R1360" s="0" t="s">
        <v>279</v>
      </c>
      <c r="S1360" s="0" t="s">
        <v>272</v>
      </c>
      <c r="T1360" s="0" t="s">
        <v>280</v>
      </c>
      <c r="U1360" s="0" t="s">
        <v>281</v>
      </c>
    </row>
    <row r="1361" customFormat="false" ht="15" hidden="false" customHeight="false" outlineLevel="0" collapsed="false">
      <c r="A1361" s="0" t="n">
        <v>66</v>
      </c>
      <c r="B1361" s="0" t="s">
        <v>116</v>
      </c>
      <c r="C1361" s="0" t="s">
        <v>313</v>
      </c>
      <c r="D1361" s="0" t="s">
        <v>5246</v>
      </c>
      <c r="E1361" s="0" t="n">
        <v>2024</v>
      </c>
      <c r="H1361" s="0" t="n">
        <v>1</v>
      </c>
      <c r="I1361" s="0" t="n">
        <v>1014</v>
      </c>
      <c r="J1361" s="0" t="s">
        <v>272</v>
      </c>
      <c r="K1361" s="0" t="s">
        <v>5225</v>
      </c>
      <c r="L1361" s="0" t="s">
        <v>297</v>
      </c>
      <c r="M1361" s="0" t="s">
        <v>5247</v>
      </c>
      <c r="N1361" s="0" t="s">
        <v>5247</v>
      </c>
      <c r="O1361" s="0" t="s">
        <v>5248</v>
      </c>
      <c r="P1361" s="0" t="s">
        <v>5249</v>
      </c>
      <c r="R1361" s="0" t="s">
        <v>288</v>
      </c>
      <c r="S1361" s="0" t="s">
        <v>272</v>
      </c>
      <c r="T1361" s="0" t="s">
        <v>280</v>
      </c>
      <c r="U1361" s="0" t="s">
        <v>281</v>
      </c>
    </row>
    <row r="1362" customFormat="false" ht="15" hidden="false" customHeight="false" outlineLevel="0" collapsed="false">
      <c r="A1362" s="0" t="n">
        <v>66</v>
      </c>
      <c r="B1362" s="0" t="s">
        <v>116</v>
      </c>
      <c r="C1362" s="0" t="s">
        <v>313</v>
      </c>
      <c r="D1362" s="0" t="s">
        <v>5250</v>
      </c>
      <c r="E1362" s="0" t="n">
        <v>2019</v>
      </c>
      <c r="H1362" s="0" t="n">
        <v>1</v>
      </c>
      <c r="I1362" s="0" t="n">
        <v>2478</v>
      </c>
      <c r="J1362" s="0" t="s">
        <v>294</v>
      </c>
      <c r="K1362" s="0" t="s">
        <v>302</v>
      </c>
      <c r="L1362" s="0" t="s">
        <v>274</v>
      </c>
      <c r="M1362" s="0" t="s">
        <v>5251</v>
      </c>
      <c r="N1362" s="0" t="s">
        <v>5251</v>
      </c>
      <c r="O1362" s="0" t="s">
        <v>5252</v>
      </c>
      <c r="P1362" s="0" t="s">
        <v>5253</v>
      </c>
      <c r="R1362" s="0" t="s">
        <v>288</v>
      </c>
      <c r="S1362" s="0" t="s">
        <v>294</v>
      </c>
      <c r="T1362" s="0" t="s">
        <v>280</v>
      </c>
      <c r="U1362" s="0" t="s">
        <v>281</v>
      </c>
    </row>
    <row r="1363" customFormat="false" ht="15" hidden="false" customHeight="false" outlineLevel="0" collapsed="false">
      <c r="A1363" s="0" t="n">
        <v>66</v>
      </c>
      <c r="B1363" s="0" t="s">
        <v>116</v>
      </c>
      <c r="C1363" s="0" t="s">
        <v>616</v>
      </c>
      <c r="D1363" s="0" t="s">
        <v>5254</v>
      </c>
      <c r="E1363" s="0" t="n">
        <v>2027</v>
      </c>
      <c r="H1363" s="0" t="n">
        <v>2</v>
      </c>
      <c r="I1363" s="0" t="n">
        <v>584</v>
      </c>
      <c r="J1363" s="0" t="s">
        <v>272</v>
      </c>
      <c r="K1363" s="0" t="s">
        <v>5225</v>
      </c>
      <c r="L1363" s="0" t="s">
        <v>297</v>
      </c>
      <c r="M1363" s="0" t="s">
        <v>5255</v>
      </c>
      <c r="N1363" s="0" t="s">
        <v>5255</v>
      </c>
      <c r="O1363" s="0" t="s">
        <v>5256</v>
      </c>
      <c r="P1363" s="0" t="s">
        <v>5257</v>
      </c>
      <c r="R1363" s="0" t="s">
        <v>279</v>
      </c>
      <c r="S1363" s="0" t="s">
        <v>272</v>
      </c>
      <c r="T1363" s="0" t="s">
        <v>318</v>
      </c>
      <c r="U1363" s="0" t="s">
        <v>281</v>
      </c>
      <c r="V1363" s="0" t="s">
        <v>5258</v>
      </c>
    </row>
    <row r="1364" customFormat="false" ht="15" hidden="false" customHeight="false" outlineLevel="0" collapsed="false">
      <c r="A1364" s="0" t="n">
        <v>66</v>
      </c>
      <c r="B1364" s="0" t="s">
        <v>116</v>
      </c>
      <c r="C1364" s="0" t="s">
        <v>616</v>
      </c>
      <c r="D1364" s="0" t="s">
        <v>5259</v>
      </c>
      <c r="E1364" s="0" t="n">
        <v>2026</v>
      </c>
      <c r="H1364" s="0" t="n">
        <v>2</v>
      </c>
      <c r="I1364" s="0" t="n">
        <v>461</v>
      </c>
      <c r="J1364" s="0" t="s">
        <v>272</v>
      </c>
      <c r="K1364" s="0" t="s">
        <v>5225</v>
      </c>
      <c r="L1364" s="0" t="s">
        <v>297</v>
      </c>
      <c r="M1364" s="0" t="s">
        <v>5260</v>
      </c>
      <c r="N1364" s="0" t="s">
        <v>5260</v>
      </c>
      <c r="O1364" s="0" t="s">
        <v>5261</v>
      </c>
      <c r="P1364" s="0" t="s">
        <v>5262</v>
      </c>
      <c r="R1364" s="0" t="s">
        <v>279</v>
      </c>
      <c r="S1364" s="0" t="s">
        <v>294</v>
      </c>
      <c r="T1364" s="0" t="s">
        <v>280</v>
      </c>
      <c r="U1364" s="0" t="s">
        <v>281</v>
      </c>
    </row>
    <row r="1365" customFormat="false" ht="15" hidden="false" customHeight="false" outlineLevel="0" collapsed="false">
      <c r="A1365" s="0" t="n">
        <v>66</v>
      </c>
      <c r="B1365" s="0" t="s">
        <v>116</v>
      </c>
      <c r="C1365" s="0" t="s">
        <v>616</v>
      </c>
      <c r="D1365" s="0" t="s">
        <v>5263</v>
      </c>
      <c r="E1365" s="0" t="n">
        <v>2026</v>
      </c>
      <c r="H1365" s="0" t="n">
        <v>2</v>
      </c>
      <c r="I1365" s="0" t="n">
        <v>1057</v>
      </c>
      <c r="J1365" s="0" t="s">
        <v>272</v>
      </c>
      <c r="K1365" s="0" t="s">
        <v>5225</v>
      </c>
      <c r="L1365" s="0" t="s">
        <v>297</v>
      </c>
      <c r="M1365" s="0" t="s">
        <v>5264</v>
      </c>
      <c r="N1365" s="0" t="s">
        <v>5264</v>
      </c>
      <c r="O1365" s="0" t="s">
        <v>5265</v>
      </c>
      <c r="P1365" s="0" t="s">
        <v>5266</v>
      </c>
      <c r="R1365" s="0" t="s">
        <v>279</v>
      </c>
      <c r="S1365" s="0" t="s">
        <v>294</v>
      </c>
      <c r="T1365" s="0" t="s">
        <v>280</v>
      </c>
      <c r="U1365" s="0" t="s">
        <v>281</v>
      </c>
    </row>
    <row r="1366" customFormat="false" ht="15" hidden="false" customHeight="false" outlineLevel="0" collapsed="false">
      <c r="A1366" s="0" t="n">
        <v>66</v>
      </c>
      <c r="B1366" s="0" t="s">
        <v>116</v>
      </c>
      <c r="C1366" s="0" t="s">
        <v>616</v>
      </c>
      <c r="D1366" s="0" t="s">
        <v>5267</v>
      </c>
      <c r="E1366" s="0" t="n">
        <v>2025</v>
      </c>
      <c r="H1366" s="0" t="n">
        <v>27</v>
      </c>
      <c r="I1366" s="0" t="n">
        <v>124</v>
      </c>
      <c r="J1366" s="0" t="s">
        <v>272</v>
      </c>
      <c r="K1366" s="0" t="s">
        <v>5225</v>
      </c>
      <c r="L1366" s="0" t="s">
        <v>297</v>
      </c>
      <c r="M1366" s="0" t="s">
        <v>5268</v>
      </c>
      <c r="N1366" s="0" t="s">
        <v>5268</v>
      </c>
      <c r="O1366" s="0" t="s">
        <v>5269</v>
      </c>
      <c r="P1366" s="0" t="s">
        <v>5270</v>
      </c>
      <c r="R1366" s="0" t="s">
        <v>279</v>
      </c>
      <c r="S1366" s="0" t="s">
        <v>294</v>
      </c>
      <c r="T1366" s="0" t="s">
        <v>280</v>
      </c>
      <c r="U1366" s="0" t="s">
        <v>281</v>
      </c>
    </row>
    <row r="1367" customFormat="false" ht="15" hidden="false" customHeight="false" outlineLevel="0" collapsed="false">
      <c r="A1367" s="0" t="n">
        <v>66</v>
      </c>
      <c r="B1367" s="0" t="s">
        <v>116</v>
      </c>
      <c r="C1367" s="0" t="s">
        <v>270</v>
      </c>
      <c r="D1367" s="0" t="s">
        <v>5271</v>
      </c>
      <c r="E1367" s="0" t="n">
        <v>2025</v>
      </c>
      <c r="H1367" s="0" t="n">
        <v>4</v>
      </c>
      <c r="I1367" s="0" t="n">
        <v>487</v>
      </c>
      <c r="J1367" s="0" t="s">
        <v>272</v>
      </c>
      <c r="K1367" s="0" t="s">
        <v>5225</v>
      </c>
      <c r="L1367" s="0" t="s">
        <v>297</v>
      </c>
      <c r="M1367" s="0" t="s">
        <v>5272</v>
      </c>
      <c r="N1367" s="0" t="s">
        <v>5272</v>
      </c>
      <c r="O1367" s="0" t="s">
        <v>5273</v>
      </c>
      <c r="P1367" s="0" t="s">
        <v>5274</v>
      </c>
      <c r="R1367" s="0" t="s">
        <v>279</v>
      </c>
      <c r="S1367" s="0" t="s">
        <v>294</v>
      </c>
      <c r="T1367" s="0" t="s">
        <v>280</v>
      </c>
      <c r="U1367" s="0" t="s">
        <v>281</v>
      </c>
    </row>
    <row r="1368" customFormat="false" ht="15" hidden="false" customHeight="false" outlineLevel="0" collapsed="false">
      <c r="A1368" s="0" t="n">
        <v>66</v>
      </c>
      <c r="B1368" s="0" t="s">
        <v>116</v>
      </c>
      <c r="C1368" s="0" t="s">
        <v>270</v>
      </c>
      <c r="D1368" s="0" t="s">
        <v>5275</v>
      </c>
      <c r="E1368" s="0" t="n">
        <v>2025</v>
      </c>
      <c r="H1368" s="0" t="n">
        <v>4</v>
      </c>
      <c r="I1368" s="0" t="n">
        <v>552</v>
      </c>
      <c r="J1368" s="0" t="s">
        <v>294</v>
      </c>
      <c r="K1368" s="0" t="s">
        <v>5225</v>
      </c>
      <c r="L1368" s="0" t="s">
        <v>297</v>
      </c>
      <c r="M1368" s="0" t="s">
        <v>5276</v>
      </c>
      <c r="N1368" s="0" t="s">
        <v>5276</v>
      </c>
      <c r="O1368" s="0" t="s">
        <v>5277</v>
      </c>
      <c r="P1368" s="0" t="s">
        <v>5278</v>
      </c>
      <c r="R1368" s="0" t="s">
        <v>279</v>
      </c>
      <c r="S1368" s="0" t="s">
        <v>294</v>
      </c>
      <c r="T1368" s="0" t="s">
        <v>318</v>
      </c>
      <c r="U1368" s="0" t="s">
        <v>281</v>
      </c>
      <c r="V1368" s="0" t="s">
        <v>5258</v>
      </c>
    </row>
    <row r="1369" customFormat="false" ht="15" hidden="false" customHeight="false" outlineLevel="0" collapsed="false">
      <c r="A1369" s="0" t="n">
        <v>66</v>
      </c>
      <c r="B1369" s="0" t="s">
        <v>116</v>
      </c>
      <c r="C1369" s="0" t="s">
        <v>270</v>
      </c>
      <c r="D1369" s="0" t="s">
        <v>5279</v>
      </c>
      <c r="E1369" s="0" t="n">
        <v>2025</v>
      </c>
      <c r="H1369" s="0" t="n">
        <v>4</v>
      </c>
      <c r="I1369" s="0" t="n">
        <v>894</v>
      </c>
      <c r="J1369" s="0" t="s">
        <v>294</v>
      </c>
      <c r="K1369" s="0" t="s">
        <v>5225</v>
      </c>
      <c r="L1369" s="0" t="s">
        <v>297</v>
      </c>
      <c r="M1369" s="0" t="s">
        <v>5280</v>
      </c>
      <c r="N1369" s="0" t="s">
        <v>5280</v>
      </c>
      <c r="O1369" s="0" t="s">
        <v>5281</v>
      </c>
      <c r="P1369" s="0" t="s">
        <v>5282</v>
      </c>
      <c r="R1369" s="0" t="s">
        <v>279</v>
      </c>
      <c r="S1369" s="0" t="s">
        <v>294</v>
      </c>
      <c r="T1369" s="0" t="s">
        <v>280</v>
      </c>
      <c r="U1369" s="0" t="s">
        <v>281</v>
      </c>
    </row>
    <row r="1370" customFormat="false" ht="15" hidden="false" customHeight="false" outlineLevel="0" collapsed="false">
      <c r="A1370" s="0" t="n">
        <v>66</v>
      </c>
      <c r="B1370" s="0" t="s">
        <v>116</v>
      </c>
      <c r="C1370" s="0" t="s">
        <v>270</v>
      </c>
      <c r="D1370" s="0" t="s">
        <v>5283</v>
      </c>
      <c r="E1370" s="0" t="n">
        <v>2025</v>
      </c>
      <c r="H1370" s="0" t="n">
        <v>4</v>
      </c>
      <c r="I1370" s="0" t="n">
        <v>770</v>
      </c>
      <c r="J1370" s="0" t="s">
        <v>294</v>
      </c>
      <c r="K1370" s="0" t="s">
        <v>5225</v>
      </c>
      <c r="L1370" s="0" t="s">
        <v>297</v>
      </c>
      <c r="M1370" s="0" t="s">
        <v>5284</v>
      </c>
      <c r="N1370" s="0" t="s">
        <v>5284</v>
      </c>
      <c r="O1370" s="0" t="s">
        <v>5285</v>
      </c>
      <c r="P1370" s="0" t="s">
        <v>5286</v>
      </c>
      <c r="R1370" s="0" t="s">
        <v>279</v>
      </c>
      <c r="S1370" s="0" t="s">
        <v>294</v>
      </c>
      <c r="T1370" s="0" t="s">
        <v>280</v>
      </c>
      <c r="U1370" s="0" t="s">
        <v>281</v>
      </c>
    </row>
    <row r="1371" customFormat="false" ht="15" hidden="false" customHeight="false" outlineLevel="0" collapsed="false">
      <c r="A1371" s="0" t="n">
        <v>66</v>
      </c>
      <c r="B1371" s="0" t="s">
        <v>116</v>
      </c>
      <c r="C1371" s="0" t="s">
        <v>270</v>
      </c>
      <c r="D1371" s="0" t="s">
        <v>5287</v>
      </c>
      <c r="E1371" s="0" t="n">
        <v>2025</v>
      </c>
      <c r="H1371" s="0" t="n">
        <v>8</v>
      </c>
      <c r="I1371" s="0" t="n">
        <v>464</v>
      </c>
      <c r="J1371" s="0" t="s">
        <v>272</v>
      </c>
      <c r="K1371" s="0" t="s">
        <v>5225</v>
      </c>
      <c r="L1371" s="0" t="s">
        <v>297</v>
      </c>
      <c r="M1371" s="0" t="s">
        <v>5288</v>
      </c>
      <c r="N1371" s="0" t="s">
        <v>5288</v>
      </c>
      <c r="O1371" s="0" t="s">
        <v>5289</v>
      </c>
      <c r="P1371" s="0" t="s">
        <v>5290</v>
      </c>
      <c r="R1371" s="0" t="s">
        <v>279</v>
      </c>
      <c r="S1371" s="0" t="s">
        <v>294</v>
      </c>
      <c r="T1371" s="0" t="s">
        <v>280</v>
      </c>
      <c r="U1371" s="0" t="s">
        <v>281</v>
      </c>
    </row>
    <row r="1372" customFormat="false" ht="15" hidden="false" customHeight="false" outlineLevel="0" collapsed="false">
      <c r="A1372" s="0" t="n">
        <v>66</v>
      </c>
      <c r="B1372" s="0" t="s">
        <v>116</v>
      </c>
      <c r="C1372" s="0" t="s">
        <v>270</v>
      </c>
      <c r="D1372" s="0" t="s">
        <v>5291</v>
      </c>
      <c r="E1372" s="0" t="n">
        <v>2025</v>
      </c>
      <c r="H1372" s="0" t="n">
        <v>8</v>
      </c>
      <c r="I1372" s="0" t="n">
        <v>437</v>
      </c>
      <c r="J1372" s="0" t="s">
        <v>272</v>
      </c>
      <c r="K1372" s="0" t="s">
        <v>5225</v>
      </c>
      <c r="L1372" s="0" t="s">
        <v>297</v>
      </c>
      <c r="M1372" s="0" t="s">
        <v>5292</v>
      </c>
      <c r="N1372" s="0" t="s">
        <v>5292</v>
      </c>
      <c r="O1372" s="0" t="s">
        <v>5293</v>
      </c>
      <c r="P1372" s="0" t="s">
        <v>5294</v>
      </c>
      <c r="R1372" s="0" t="s">
        <v>279</v>
      </c>
      <c r="S1372" s="0" t="s">
        <v>294</v>
      </c>
      <c r="T1372" s="0" t="s">
        <v>280</v>
      </c>
      <c r="U1372" s="0" t="s">
        <v>281</v>
      </c>
    </row>
    <row r="1373" customFormat="false" ht="15" hidden="false" customHeight="false" outlineLevel="0" collapsed="false">
      <c r="A1373" s="0" t="n">
        <v>66</v>
      </c>
      <c r="B1373" s="0" t="s">
        <v>116</v>
      </c>
      <c r="C1373" s="0" t="s">
        <v>270</v>
      </c>
      <c r="D1373" s="0" t="s">
        <v>5295</v>
      </c>
      <c r="E1373" s="0" t="n">
        <v>2025</v>
      </c>
      <c r="H1373" s="0" t="n">
        <v>4</v>
      </c>
      <c r="I1373" s="0" t="n">
        <v>867</v>
      </c>
      <c r="J1373" s="0" t="s">
        <v>294</v>
      </c>
      <c r="K1373" s="0" t="s">
        <v>5225</v>
      </c>
      <c r="L1373" s="0" t="s">
        <v>297</v>
      </c>
      <c r="M1373" s="0" t="s">
        <v>5296</v>
      </c>
      <c r="N1373" s="0" t="s">
        <v>5296</v>
      </c>
      <c r="O1373" s="0" t="s">
        <v>5297</v>
      </c>
      <c r="P1373" s="0" t="s">
        <v>5298</v>
      </c>
      <c r="R1373" s="0" t="s">
        <v>279</v>
      </c>
      <c r="S1373" s="0" t="s">
        <v>294</v>
      </c>
      <c r="T1373" s="0" t="s">
        <v>280</v>
      </c>
      <c r="U1373" s="0" t="s">
        <v>281</v>
      </c>
    </row>
    <row r="1374" customFormat="false" ht="15" hidden="false" customHeight="false" outlineLevel="0" collapsed="false">
      <c r="A1374" s="0" t="n">
        <v>66</v>
      </c>
      <c r="B1374" s="0" t="s">
        <v>116</v>
      </c>
      <c r="C1374" s="0" t="s">
        <v>270</v>
      </c>
      <c r="D1374" s="0" t="s">
        <v>5299</v>
      </c>
      <c r="E1374" s="0" t="n">
        <v>2025</v>
      </c>
      <c r="H1374" s="0" t="n">
        <v>1</v>
      </c>
      <c r="I1374" s="0" t="n">
        <v>311</v>
      </c>
      <c r="J1374" s="0" t="s">
        <v>272</v>
      </c>
      <c r="K1374" s="0" t="s">
        <v>5225</v>
      </c>
      <c r="L1374" s="0" t="s">
        <v>297</v>
      </c>
      <c r="M1374" s="0" t="s">
        <v>5300</v>
      </c>
      <c r="N1374" s="0" t="s">
        <v>5300</v>
      </c>
      <c r="O1374" s="0" t="s">
        <v>5301</v>
      </c>
      <c r="P1374" s="0" t="s">
        <v>5302</v>
      </c>
      <c r="R1374" s="0" t="s">
        <v>279</v>
      </c>
      <c r="S1374" s="0" t="s">
        <v>294</v>
      </c>
      <c r="T1374" s="0" t="s">
        <v>280</v>
      </c>
      <c r="U1374" s="0" t="s">
        <v>281</v>
      </c>
    </row>
    <row r="1375" customFormat="false" ht="15" hidden="false" customHeight="false" outlineLevel="0" collapsed="false">
      <c r="A1375" s="0" t="n">
        <v>66</v>
      </c>
      <c r="B1375" s="0" t="s">
        <v>116</v>
      </c>
      <c r="C1375" s="0" t="s">
        <v>270</v>
      </c>
      <c r="D1375" s="0" t="s">
        <v>5303</v>
      </c>
      <c r="E1375" s="0" t="n">
        <v>2025</v>
      </c>
      <c r="H1375" s="0" t="n">
        <v>4</v>
      </c>
      <c r="I1375" s="0" t="n">
        <v>782</v>
      </c>
      <c r="J1375" s="0" t="s">
        <v>272</v>
      </c>
      <c r="K1375" s="0" t="s">
        <v>5225</v>
      </c>
      <c r="L1375" s="0" t="s">
        <v>297</v>
      </c>
      <c r="M1375" s="0" t="s">
        <v>5304</v>
      </c>
      <c r="N1375" s="0" t="s">
        <v>5304</v>
      </c>
      <c r="O1375" s="0" t="s">
        <v>5305</v>
      </c>
      <c r="P1375" s="0" t="s">
        <v>5306</v>
      </c>
      <c r="R1375" s="0" t="s">
        <v>279</v>
      </c>
      <c r="S1375" s="0" t="s">
        <v>294</v>
      </c>
      <c r="T1375" s="0" t="s">
        <v>280</v>
      </c>
      <c r="U1375" s="0" t="s">
        <v>281</v>
      </c>
    </row>
    <row r="1376" customFormat="false" ht="15" hidden="false" customHeight="false" outlineLevel="0" collapsed="false">
      <c r="A1376" s="0" t="n">
        <v>66</v>
      </c>
      <c r="B1376" s="0" t="s">
        <v>116</v>
      </c>
      <c r="C1376" s="0" t="s">
        <v>270</v>
      </c>
      <c r="D1376" s="0" t="s">
        <v>5307</v>
      </c>
      <c r="E1376" s="0" t="n">
        <v>2025</v>
      </c>
      <c r="H1376" s="0" t="n">
        <v>2</v>
      </c>
      <c r="I1376" s="0" t="n">
        <v>2140</v>
      </c>
      <c r="J1376" s="0" t="s">
        <v>294</v>
      </c>
      <c r="K1376" s="0" t="s">
        <v>5225</v>
      </c>
      <c r="L1376" s="0" t="s">
        <v>297</v>
      </c>
      <c r="M1376" s="0" t="s">
        <v>5308</v>
      </c>
      <c r="N1376" s="0" t="s">
        <v>5308</v>
      </c>
      <c r="O1376" s="0" t="s">
        <v>5309</v>
      </c>
      <c r="P1376" s="0" t="s">
        <v>5310</v>
      </c>
      <c r="R1376" s="0" t="s">
        <v>279</v>
      </c>
      <c r="S1376" s="0" t="s">
        <v>294</v>
      </c>
      <c r="T1376" s="0" t="s">
        <v>280</v>
      </c>
      <c r="U1376" s="0" t="s">
        <v>281</v>
      </c>
    </row>
    <row r="1377" customFormat="false" ht="15" hidden="false" customHeight="false" outlineLevel="0" collapsed="false">
      <c r="A1377" s="0" t="n">
        <v>66</v>
      </c>
      <c r="B1377" s="0" t="s">
        <v>116</v>
      </c>
      <c r="C1377" s="0" t="s">
        <v>270</v>
      </c>
      <c r="D1377" s="0" t="s">
        <v>5311</v>
      </c>
      <c r="E1377" s="0" t="n">
        <v>2025</v>
      </c>
      <c r="H1377" s="0" t="n">
        <v>2</v>
      </c>
      <c r="I1377" s="0" t="n">
        <v>1932</v>
      </c>
      <c r="J1377" s="0" t="s">
        <v>294</v>
      </c>
      <c r="K1377" s="0" t="s">
        <v>5225</v>
      </c>
      <c r="L1377" s="0" t="s">
        <v>297</v>
      </c>
      <c r="M1377" s="0" t="s">
        <v>5312</v>
      </c>
      <c r="N1377" s="0" t="s">
        <v>5312</v>
      </c>
      <c r="O1377" s="0" t="s">
        <v>5313</v>
      </c>
      <c r="P1377" s="0" t="s">
        <v>5314</v>
      </c>
      <c r="R1377" s="0" t="s">
        <v>279</v>
      </c>
      <c r="S1377" s="0" t="s">
        <v>294</v>
      </c>
      <c r="T1377" s="0" t="s">
        <v>280</v>
      </c>
      <c r="U1377" s="0" t="s">
        <v>281</v>
      </c>
    </row>
    <row r="1378" customFormat="false" ht="15" hidden="false" customHeight="false" outlineLevel="0" collapsed="false">
      <c r="A1378" s="0" t="n">
        <v>66</v>
      </c>
      <c r="B1378" s="0" t="s">
        <v>116</v>
      </c>
      <c r="C1378" s="0" t="s">
        <v>270</v>
      </c>
      <c r="D1378" s="0" t="s">
        <v>5315</v>
      </c>
      <c r="E1378" s="0" t="n">
        <v>2025</v>
      </c>
      <c r="H1378" s="0" t="n">
        <v>18</v>
      </c>
      <c r="I1378" s="0" t="n">
        <v>2303</v>
      </c>
      <c r="J1378" s="0" t="s">
        <v>272</v>
      </c>
      <c r="K1378" s="0" t="s">
        <v>5225</v>
      </c>
      <c r="L1378" s="0" t="s">
        <v>297</v>
      </c>
      <c r="M1378" s="0" t="s">
        <v>5316</v>
      </c>
      <c r="N1378" s="0" t="s">
        <v>5316</v>
      </c>
      <c r="O1378" s="0" t="s">
        <v>5317</v>
      </c>
      <c r="P1378" s="0" t="s">
        <v>5318</v>
      </c>
      <c r="R1378" s="0" t="s">
        <v>279</v>
      </c>
      <c r="S1378" s="0" t="s">
        <v>294</v>
      </c>
      <c r="T1378" s="0" t="s">
        <v>280</v>
      </c>
      <c r="U1378" s="0" t="s">
        <v>281</v>
      </c>
    </row>
    <row r="1379" customFormat="false" ht="15" hidden="false" customHeight="false" outlineLevel="0" collapsed="false">
      <c r="A1379" s="0" t="n">
        <v>66</v>
      </c>
      <c r="B1379" s="0" t="s">
        <v>116</v>
      </c>
      <c r="C1379" s="0" t="s">
        <v>270</v>
      </c>
      <c r="D1379" s="0" t="s">
        <v>5319</v>
      </c>
      <c r="E1379" s="0" t="n">
        <v>2025</v>
      </c>
      <c r="H1379" s="0" t="n">
        <v>41</v>
      </c>
      <c r="I1379" s="0" t="n">
        <v>16651</v>
      </c>
      <c r="J1379" s="0" t="s">
        <v>272</v>
      </c>
      <c r="K1379" s="0" t="s">
        <v>5225</v>
      </c>
      <c r="L1379" s="0" t="s">
        <v>297</v>
      </c>
      <c r="M1379" s="0" t="s">
        <v>5320</v>
      </c>
      <c r="N1379" s="0" t="s">
        <v>5320</v>
      </c>
      <c r="O1379" s="0" t="s">
        <v>5321</v>
      </c>
      <c r="P1379" s="0" t="s">
        <v>5322</v>
      </c>
      <c r="R1379" s="0" t="s">
        <v>279</v>
      </c>
      <c r="S1379" s="0" t="s">
        <v>272</v>
      </c>
      <c r="T1379" s="0" t="s">
        <v>280</v>
      </c>
      <c r="U1379" s="0" t="s">
        <v>281</v>
      </c>
    </row>
    <row r="1380" customFormat="false" ht="15" hidden="false" customHeight="false" outlineLevel="0" collapsed="false">
      <c r="A1380" s="0" t="n">
        <v>66</v>
      </c>
      <c r="B1380" s="0" t="s">
        <v>116</v>
      </c>
      <c r="C1380" s="0" t="s">
        <v>270</v>
      </c>
      <c r="D1380" s="0" t="s">
        <v>5323</v>
      </c>
      <c r="E1380" s="0" t="n">
        <v>2025</v>
      </c>
      <c r="H1380" s="0" t="n">
        <v>4</v>
      </c>
      <c r="I1380" s="0" t="n">
        <v>847</v>
      </c>
      <c r="J1380" s="0" t="s">
        <v>294</v>
      </c>
      <c r="K1380" s="0" t="s">
        <v>5225</v>
      </c>
      <c r="L1380" s="0" t="s">
        <v>297</v>
      </c>
      <c r="M1380" s="0" t="s">
        <v>5324</v>
      </c>
      <c r="N1380" s="0" t="s">
        <v>5324</v>
      </c>
      <c r="O1380" s="0" t="s">
        <v>5325</v>
      </c>
      <c r="P1380" s="0" t="s">
        <v>5326</v>
      </c>
      <c r="R1380" s="0" t="s">
        <v>279</v>
      </c>
      <c r="S1380" s="0" t="s">
        <v>294</v>
      </c>
      <c r="T1380" s="0" t="s">
        <v>280</v>
      </c>
      <c r="U1380" s="0" t="s">
        <v>281</v>
      </c>
    </row>
    <row r="1381" customFormat="false" ht="15" hidden="false" customHeight="false" outlineLevel="0" collapsed="false">
      <c r="A1381" s="0" t="n">
        <v>66</v>
      </c>
      <c r="B1381" s="0" t="s">
        <v>116</v>
      </c>
      <c r="C1381" s="0" t="s">
        <v>270</v>
      </c>
      <c r="D1381" s="0" t="s">
        <v>5327</v>
      </c>
      <c r="E1381" s="0" t="n">
        <v>2024</v>
      </c>
      <c r="H1381" s="0" t="n">
        <v>4</v>
      </c>
      <c r="I1381" s="0" t="n">
        <v>743</v>
      </c>
      <c r="J1381" s="0" t="s">
        <v>272</v>
      </c>
      <c r="K1381" s="0" t="s">
        <v>5225</v>
      </c>
      <c r="L1381" s="0" t="s">
        <v>297</v>
      </c>
      <c r="M1381" s="0" t="s">
        <v>5328</v>
      </c>
      <c r="N1381" s="0" t="s">
        <v>5328</v>
      </c>
      <c r="O1381" s="0" t="s">
        <v>5329</v>
      </c>
      <c r="P1381" s="0" t="s">
        <v>5330</v>
      </c>
      <c r="R1381" s="0" t="s">
        <v>288</v>
      </c>
      <c r="S1381" s="0" t="s">
        <v>294</v>
      </c>
      <c r="T1381" s="0" t="s">
        <v>280</v>
      </c>
      <c r="U1381" s="0" t="s">
        <v>281</v>
      </c>
    </row>
    <row r="1382" customFormat="false" ht="15" hidden="false" customHeight="false" outlineLevel="0" collapsed="false">
      <c r="A1382" s="0" t="n">
        <v>66</v>
      </c>
      <c r="B1382" s="0" t="s">
        <v>116</v>
      </c>
      <c r="C1382" s="0" t="s">
        <v>270</v>
      </c>
      <c r="D1382" s="0" t="s">
        <v>5331</v>
      </c>
      <c r="E1382" s="0" t="n">
        <v>2024</v>
      </c>
      <c r="H1382" s="0" t="n">
        <v>18</v>
      </c>
      <c r="I1382" s="0" t="n">
        <v>2268</v>
      </c>
      <c r="J1382" s="0" t="s">
        <v>272</v>
      </c>
      <c r="K1382" s="0" t="s">
        <v>5225</v>
      </c>
      <c r="L1382" s="0" t="s">
        <v>297</v>
      </c>
      <c r="M1382" s="0" t="s">
        <v>5332</v>
      </c>
      <c r="N1382" s="0" t="s">
        <v>5332</v>
      </c>
      <c r="O1382" s="0" t="s">
        <v>5333</v>
      </c>
      <c r="P1382" s="0" t="s">
        <v>5334</v>
      </c>
      <c r="R1382" s="0" t="s">
        <v>288</v>
      </c>
      <c r="S1382" s="0" t="s">
        <v>294</v>
      </c>
      <c r="T1382" s="0" t="s">
        <v>318</v>
      </c>
      <c r="U1382" s="0" t="s">
        <v>281</v>
      </c>
      <c r="V1382" s="0" t="s">
        <v>5258</v>
      </c>
    </row>
    <row r="1383" customFormat="false" ht="15" hidden="false" customHeight="false" outlineLevel="0" collapsed="false">
      <c r="A1383" s="0" t="n">
        <v>66</v>
      </c>
      <c r="B1383" s="0" t="s">
        <v>116</v>
      </c>
      <c r="C1383" s="0" t="s">
        <v>328</v>
      </c>
      <c r="D1383" s="0" t="s">
        <v>5335</v>
      </c>
      <c r="E1383" s="0" t="n">
        <v>2026</v>
      </c>
      <c r="H1383" s="0" t="n">
        <v>1</v>
      </c>
      <c r="I1383" s="0" t="n">
        <v>134</v>
      </c>
      <c r="J1383" s="0" t="s">
        <v>272</v>
      </c>
      <c r="K1383" s="0" t="s">
        <v>5225</v>
      </c>
      <c r="L1383" s="0" t="s">
        <v>297</v>
      </c>
      <c r="M1383" s="0" t="s">
        <v>5336</v>
      </c>
      <c r="N1383" s="0" t="s">
        <v>5336</v>
      </c>
      <c r="O1383" s="0" t="s">
        <v>5337</v>
      </c>
      <c r="P1383" s="0" t="s">
        <v>5338</v>
      </c>
      <c r="R1383" s="0" t="s">
        <v>279</v>
      </c>
      <c r="S1383" s="0" t="s">
        <v>272</v>
      </c>
      <c r="T1383" s="0" t="s">
        <v>280</v>
      </c>
      <c r="U1383" s="0" t="s">
        <v>281</v>
      </c>
    </row>
    <row r="1384" customFormat="false" ht="15" hidden="false" customHeight="false" outlineLevel="0" collapsed="false">
      <c r="A1384" s="0" t="n">
        <v>66</v>
      </c>
      <c r="B1384" s="0" t="s">
        <v>116</v>
      </c>
      <c r="C1384" s="0" t="s">
        <v>339</v>
      </c>
      <c r="D1384" s="0" t="s">
        <v>5339</v>
      </c>
      <c r="E1384" s="0" t="n">
        <v>2026</v>
      </c>
      <c r="H1384" s="0" t="n">
        <v>2</v>
      </c>
      <c r="I1384" s="0" t="n">
        <v>1301</v>
      </c>
      <c r="J1384" s="0" t="s">
        <v>272</v>
      </c>
      <c r="K1384" s="0" t="s">
        <v>5225</v>
      </c>
      <c r="L1384" s="0" t="s">
        <v>297</v>
      </c>
      <c r="M1384" s="0" t="s">
        <v>5340</v>
      </c>
      <c r="N1384" s="0" t="s">
        <v>5340</v>
      </c>
      <c r="O1384" s="0" t="s">
        <v>5341</v>
      </c>
      <c r="P1384" s="0" t="s">
        <v>5342</v>
      </c>
      <c r="R1384" s="0" t="s">
        <v>279</v>
      </c>
      <c r="S1384" s="0" t="s">
        <v>272</v>
      </c>
      <c r="T1384" s="0" t="s">
        <v>280</v>
      </c>
      <c r="U1384" s="0" t="s">
        <v>281</v>
      </c>
    </row>
    <row r="1385" customFormat="false" ht="15" hidden="false" customHeight="false" outlineLevel="0" collapsed="false">
      <c r="A1385" s="0" t="n">
        <v>66</v>
      </c>
      <c r="B1385" s="0" t="s">
        <v>116</v>
      </c>
      <c r="C1385" s="0" t="s">
        <v>339</v>
      </c>
      <c r="D1385" s="0" t="s">
        <v>5343</v>
      </c>
      <c r="E1385" s="0" t="n">
        <v>2026</v>
      </c>
      <c r="H1385" s="0" t="n">
        <v>1</v>
      </c>
      <c r="I1385" s="0" t="n">
        <v>218</v>
      </c>
      <c r="J1385" s="0" t="s">
        <v>272</v>
      </c>
      <c r="K1385" s="0" t="s">
        <v>5225</v>
      </c>
      <c r="L1385" s="0" t="s">
        <v>297</v>
      </c>
      <c r="M1385" s="0" t="s">
        <v>5344</v>
      </c>
      <c r="N1385" s="0" t="s">
        <v>5344</v>
      </c>
      <c r="O1385" s="0" t="s">
        <v>5345</v>
      </c>
      <c r="P1385" s="0" t="s">
        <v>5346</v>
      </c>
      <c r="R1385" s="0" t="s">
        <v>279</v>
      </c>
      <c r="S1385" s="0" t="s">
        <v>294</v>
      </c>
      <c r="T1385" s="0" t="s">
        <v>280</v>
      </c>
      <c r="U1385" s="0" t="s">
        <v>281</v>
      </c>
    </row>
    <row r="1386" customFormat="false" ht="15" hidden="false" customHeight="false" outlineLevel="0" collapsed="false">
      <c r="A1386" s="0" t="n">
        <v>66</v>
      </c>
      <c r="B1386" s="0" t="s">
        <v>116</v>
      </c>
      <c r="C1386" s="0" t="s">
        <v>339</v>
      </c>
      <c r="D1386" s="0" t="s">
        <v>5347</v>
      </c>
      <c r="E1386" s="0" t="n">
        <v>2022</v>
      </c>
      <c r="H1386" s="0" t="n">
        <v>1</v>
      </c>
      <c r="I1386" s="0" t="n">
        <v>52</v>
      </c>
      <c r="J1386" s="0" t="s">
        <v>272</v>
      </c>
      <c r="K1386" s="0" t="s">
        <v>5225</v>
      </c>
      <c r="L1386" s="0" t="s">
        <v>297</v>
      </c>
      <c r="M1386" s="0" t="s">
        <v>5348</v>
      </c>
      <c r="N1386" s="0" t="s">
        <v>5348</v>
      </c>
      <c r="O1386" s="0" t="s">
        <v>5349</v>
      </c>
      <c r="P1386" s="0" t="s">
        <v>5350</v>
      </c>
      <c r="R1386" s="0" t="s">
        <v>288</v>
      </c>
      <c r="S1386" s="0" t="s">
        <v>294</v>
      </c>
      <c r="T1386" s="0" t="s">
        <v>280</v>
      </c>
      <c r="U1386" s="0" t="s">
        <v>281</v>
      </c>
    </row>
    <row r="1387" customFormat="false" ht="15" hidden="false" customHeight="false" outlineLevel="0" collapsed="false">
      <c r="A1387" s="0" t="n">
        <v>66</v>
      </c>
      <c r="B1387" s="0" t="s">
        <v>116</v>
      </c>
      <c r="C1387" s="0" t="s">
        <v>868</v>
      </c>
      <c r="D1387" s="0" t="s">
        <v>5351</v>
      </c>
      <c r="E1387" s="0" t="n">
        <v>2026</v>
      </c>
      <c r="H1387" s="0" t="n">
        <v>5</v>
      </c>
      <c r="I1387" s="0" t="n">
        <v>2108</v>
      </c>
      <c r="J1387" s="0" t="s">
        <v>272</v>
      </c>
      <c r="K1387" s="0" t="s">
        <v>5225</v>
      </c>
      <c r="L1387" s="0" t="s">
        <v>297</v>
      </c>
      <c r="M1387" s="0" t="s">
        <v>5352</v>
      </c>
      <c r="N1387" s="0" t="s">
        <v>5352</v>
      </c>
      <c r="O1387" s="0" t="s">
        <v>5353</v>
      </c>
      <c r="P1387" s="0" t="s">
        <v>5354</v>
      </c>
      <c r="R1387" s="0" t="s">
        <v>279</v>
      </c>
      <c r="S1387" s="0" t="s">
        <v>272</v>
      </c>
      <c r="T1387" s="0" t="s">
        <v>280</v>
      </c>
      <c r="U1387" s="0" t="s">
        <v>281</v>
      </c>
    </row>
    <row r="1388" customFormat="false" ht="15" hidden="false" customHeight="false" outlineLevel="0" collapsed="false">
      <c r="A1388" s="0" t="n">
        <v>66</v>
      </c>
      <c r="B1388" s="0" t="s">
        <v>116</v>
      </c>
      <c r="C1388" s="0" t="s">
        <v>544</v>
      </c>
      <c r="D1388" s="0" t="s">
        <v>5355</v>
      </c>
      <c r="E1388" s="0" t="n">
        <v>2025</v>
      </c>
      <c r="H1388" s="0" t="n">
        <v>2</v>
      </c>
      <c r="I1388" s="0" t="n">
        <v>956</v>
      </c>
      <c r="J1388" s="0" t="s">
        <v>272</v>
      </c>
      <c r="K1388" s="0" t="s">
        <v>5225</v>
      </c>
      <c r="L1388" s="0" t="s">
        <v>297</v>
      </c>
      <c r="M1388" s="0" t="s">
        <v>5356</v>
      </c>
      <c r="N1388" s="0" t="s">
        <v>5356</v>
      </c>
      <c r="O1388" s="0" t="s">
        <v>5357</v>
      </c>
      <c r="P1388" s="0" t="s">
        <v>5358</v>
      </c>
      <c r="R1388" s="0" t="s">
        <v>279</v>
      </c>
      <c r="S1388" s="0" t="s">
        <v>272</v>
      </c>
      <c r="T1388" s="0" t="s">
        <v>280</v>
      </c>
      <c r="U1388" s="0" t="s">
        <v>281</v>
      </c>
    </row>
    <row r="1389" customFormat="false" ht="15" hidden="false" customHeight="false" outlineLevel="0" collapsed="false">
      <c r="A1389" s="0" t="n">
        <v>66</v>
      </c>
      <c r="B1389" s="0" t="s">
        <v>116</v>
      </c>
      <c r="C1389" s="0" t="s">
        <v>544</v>
      </c>
      <c r="D1389" s="0" t="s">
        <v>5359</v>
      </c>
      <c r="E1389" s="0" t="n">
        <v>2025</v>
      </c>
      <c r="H1389" s="0" t="n">
        <v>1</v>
      </c>
      <c r="I1389" s="0" t="n">
        <v>618</v>
      </c>
      <c r="J1389" s="0" t="s">
        <v>272</v>
      </c>
      <c r="K1389" s="0" t="s">
        <v>5225</v>
      </c>
      <c r="L1389" s="0" t="s">
        <v>297</v>
      </c>
      <c r="M1389" s="0" t="s">
        <v>5360</v>
      </c>
      <c r="N1389" s="0" t="s">
        <v>5360</v>
      </c>
      <c r="O1389" s="0" t="s">
        <v>5361</v>
      </c>
      <c r="P1389" s="0" t="s">
        <v>5362</v>
      </c>
      <c r="R1389" s="0" t="s">
        <v>279</v>
      </c>
      <c r="S1389" s="0" t="s">
        <v>294</v>
      </c>
      <c r="T1389" s="0" t="s">
        <v>280</v>
      </c>
      <c r="U1389" s="0" t="s">
        <v>281</v>
      </c>
    </row>
    <row r="1390" customFormat="false" ht="15" hidden="false" customHeight="false" outlineLevel="0" collapsed="false">
      <c r="A1390" s="0" t="n">
        <v>66</v>
      </c>
      <c r="B1390" s="0" t="s">
        <v>116</v>
      </c>
      <c r="C1390" s="0" t="s">
        <v>544</v>
      </c>
      <c r="D1390" s="0" t="s">
        <v>5363</v>
      </c>
      <c r="E1390" s="0" t="n">
        <v>2020</v>
      </c>
      <c r="H1390" s="0" t="n">
        <v>1</v>
      </c>
      <c r="I1390" s="0" t="n">
        <v>722</v>
      </c>
      <c r="J1390" s="0" t="s">
        <v>272</v>
      </c>
      <c r="K1390" s="0" t="s">
        <v>5225</v>
      </c>
      <c r="L1390" s="0" t="s">
        <v>297</v>
      </c>
      <c r="M1390" s="0" t="s">
        <v>5364</v>
      </c>
      <c r="N1390" s="0" t="s">
        <v>5364</v>
      </c>
      <c r="O1390" s="0" t="s">
        <v>5365</v>
      </c>
      <c r="P1390" s="0" t="s">
        <v>5366</v>
      </c>
      <c r="R1390" s="0" t="s">
        <v>288</v>
      </c>
      <c r="S1390" s="0" t="s">
        <v>294</v>
      </c>
      <c r="T1390" s="0" t="s">
        <v>280</v>
      </c>
      <c r="U1390" s="0" t="s">
        <v>281</v>
      </c>
    </row>
    <row r="1391" customFormat="false" ht="15" hidden="false" customHeight="false" outlineLevel="0" collapsed="false">
      <c r="A1391" s="0" t="n">
        <v>66</v>
      </c>
      <c r="B1391" s="0" t="s">
        <v>116</v>
      </c>
      <c r="C1391" s="0" t="s">
        <v>544</v>
      </c>
      <c r="D1391" s="0" t="s">
        <v>5367</v>
      </c>
      <c r="E1391" s="0" t="n">
        <v>2019</v>
      </c>
      <c r="H1391" s="0" t="n">
        <v>1</v>
      </c>
      <c r="I1391" s="0" t="n">
        <v>277</v>
      </c>
      <c r="J1391" s="0" t="s">
        <v>272</v>
      </c>
      <c r="K1391" s="0" t="s">
        <v>5225</v>
      </c>
      <c r="L1391" s="0" t="s">
        <v>297</v>
      </c>
      <c r="M1391" s="0" t="s">
        <v>5368</v>
      </c>
      <c r="N1391" s="0" t="s">
        <v>5368</v>
      </c>
      <c r="O1391" s="0" t="s">
        <v>5369</v>
      </c>
      <c r="P1391" s="0" t="s">
        <v>5370</v>
      </c>
      <c r="R1391" s="0" t="s">
        <v>288</v>
      </c>
      <c r="S1391" s="0" t="s">
        <v>294</v>
      </c>
      <c r="T1391" s="0" t="s">
        <v>280</v>
      </c>
      <c r="U1391" s="0" t="s">
        <v>281</v>
      </c>
    </row>
    <row r="1392" customFormat="false" ht="15" hidden="false" customHeight="false" outlineLevel="0" collapsed="false">
      <c r="A1392" s="0" t="n">
        <v>66</v>
      </c>
      <c r="B1392" s="0" t="s">
        <v>116</v>
      </c>
      <c r="C1392" s="0" t="s">
        <v>544</v>
      </c>
      <c r="D1392" s="0" t="s">
        <v>5371</v>
      </c>
      <c r="E1392" s="0" t="n">
        <v>2018</v>
      </c>
      <c r="H1392" s="0" t="n">
        <v>1</v>
      </c>
      <c r="I1392" s="0" t="n">
        <v>1784</v>
      </c>
      <c r="J1392" s="0" t="s">
        <v>294</v>
      </c>
      <c r="K1392" s="0" t="s">
        <v>5225</v>
      </c>
      <c r="L1392" s="0" t="s">
        <v>297</v>
      </c>
      <c r="M1392" s="0" t="s">
        <v>5372</v>
      </c>
      <c r="N1392" s="0" t="s">
        <v>5372</v>
      </c>
      <c r="O1392" s="0" t="s">
        <v>5373</v>
      </c>
      <c r="P1392" s="0" t="s">
        <v>5374</v>
      </c>
      <c r="R1392" s="0" t="s">
        <v>288</v>
      </c>
      <c r="S1392" s="0" t="s">
        <v>294</v>
      </c>
      <c r="T1392" s="0" t="s">
        <v>280</v>
      </c>
      <c r="U1392" s="0" t="s">
        <v>281</v>
      </c>
    </row>
    <row r="1393" customFormat="false" ht="15" hidden="false" customHeight="false" outlineLevel="0" collapsed="false">
      <c r="A1393" s="0" t="n">
        <v>66</v>
      </c>
      <c r="B1393" s="0" t="s">
        <v>116</v>
      </c>
      <c r="C1393" s="0" t="s">
        <v>544</v>
      </c>
      <c r="D1393" s="0" t="s">
        <v>5375</v>
      </c>
      <c r="E1393" s="0" t="n">
        <v>2018</v>
      </c>
      <c r="H1393" s="0" t="n">
        <v>2</v>
      </c>
      <c r="I1393" s="0" t="n">
        <v>218</v>
      </c>
      <c r="J1393" s="0" t="s">
        <v>294</v>
      </c>
      <c r="K1393" s="0" t="s">
        <v>5225</v>
      </c>
      <c r="L1393" s="0" t="s">
        <v>297</v>
      </c>
      <c r="M1393" s="0" t="s">
        <v>5376</v>
      </c>
      <c r="N1393" s="0" t="s">
        <v>5376</v>
      </c>
      <c r="O1393" s="0" t="s">
        <v>5377</v>
      </c>
      <c r="P1393" s="0" t="s">
        <v>5378</v>
      </c>
      <c r="R1393" s="0" t="s">
        <v>288</v>
      </c>
      <c r="S1393" s="0" t="s">
        <v>294</v>
      </c>
      <c r="T1393" s="0" t="s">
        <v>280</v>
      </c>
      <c r="U1393" s="0" t="s">
        <v>281</v>
      </c>
    </row>
    <row r="1394" customFormat="false" ht="15" hidden="false" customHeight="false" outlineLevel="0" collapsed="false">
      <c r="A1394" s="0" t="n">
        <v>66</v>
      </c>
      <c r="B1394" s="0" t="s">
        <v>116</v>
      </c>
      <c r="C1394" s="0" t="s">
        <v>544</v>
      </c>
      <c r="D1394" s="0" t="s">
        <v>5379</v>
      </c>
      <c r="E1394" s="0" t="n">
        <v>2018</v>
      </c>
      <c r="H1394" s="0" t="n">
        <v>1</v>
      </c>
      <c r="I1394" s="0" t="n">
        <v>1596</v>
      </c>
      <c r="J1394" s="0" t="s">
        <v>294</v>
      </c>
      <c r="K1394" s="0" t="s">
        <v>5225</v>
      </c>
      <c r="L1394" s="0" t="s">
        <v>297</v>
      </c>
      <c r="M1394" s="0" t="s">
        <v>5380</v>
      </c>
      <c r="N1394" s="0" t="s">
        <v>5380</v>
      </c>
      <c r="O1394" s="0" t="s">
        <v>5381</v>
      </c>
      <c r="P1394" s="0" t="s">
        <v>5382</v>
      </c>
      <c r="R1394" s="0" t="s">
        <v>288</v>
      </c>
      <c r="S1394" s="0" t="s">
        <v>294</v>
      </c>
      <c r="T1394" s="0" t="s">
        <v>280</v>
      </c>
      <c r="U1394" s="0" t="s">
        <v>281</v>
      </c>
    </row>
    <row r="1395" customFormat="false" ht="15" hidden="false" customHeight="false" outlineLevel="0" collapsed="false">
      <c r="A1395" s="0" t="n">
        <v>66</v>
      </c>
      <c r="B1395" s="0" t="s">
        <v>116</v>
      </c>
      <c r="C1395" s="0" t="s">
        <v>544</v>
      </c>
      <c r="D1395" s="0" t="s">
        <v>5383</v>
      </c>
      <c r="E1395" s="0" t="n">
        <v>2017</v>
      </c>
      <c r="H1395" s="0" t="n">
        <v>1</v>
      </c>
      <c r="I1395" s="0" t="n">
        <v>427</v>
      </c>
      <c r="J1395" s="0" t="s">
        <v>272</v>
      </c>
      <c r="K1395" s="0" t="s">
        <v>5225</v>
      </c>
      <c r="L1395" s="0" t="s">
        <v>297</v>
      </c>
      <c r="M1395" s="0" t="s">
        <v>5384</v>
      </c>
      <c r="N1395" s="0" t="s">
        <v>5384</v>
      </c>
      <c r="O1395" s="0" t="s">
        <v>5385</v>
      </c>
      <c r="P1395" s="0" t="s">
        <v>5386</v>
      </c>
      <c r="R1395" s="0" t="s">
        <v>288</v>
      </c>
      <c r="S1395" s="0" t="s">
        <v>294</v>
      </c>
      <c r="T1395" s="0" t="s">
        <v>280</v>
      </c>
      <c r="U1395" s="0" t="s">
        <v>281</v>
      </c>
    </row>
    <row r="1396" customFormat="false" ht="15" hidden="false" customHeight="false" outlineLevel="0" collapsed="false">
      <c r="A1396" s="0" t="n">
        <v>66</v>
      </c>
      <c r="B1396" s="0" t="s">
        <v>116</v>
      </c>
      <c r="C1396" s="0" t="s">
        <v>544</v>
      </c>
      <c r="D1396" s="0" t="s">
        <v>5387</v>
      </c>
      <c r="E1396" s="0" t="n">
        <v>2017</v>
      </c>
      <c r="H1396" s="0" t="n">
        <v>1</v>
      </c>
      <c r="I1396" s="0" t="n">
        <v>245</v>
      </c>
      <c r="J1396" s="0" t="s">
        <v>272</v>
      </c>
      <c r="K1396" s="0" t="s">
        <v>5225</v>
      </c>
      <c r="L1396" s="0" t="s">
        <v>297</v>
      </c>
      <c r="M1396" s="0" t="s">
        <v>5388</v>
      </c>
      <c r="N1396" s="0" t="s">
        <v>5388</v>
      </c>
      <c r="O1396" s="0" t="s">
        <v>5389</v>
      </c>
      <c r="P1396" s="0" t="s">
        <v>5390</v>
      </c>
      <c r="R1396" s="0" t="s">
        <v>288</v>
      </c>
      <c r="S1396" s="0" t="s">
        <v>294</v>
      </c>
      <c r="T1396" s="0" t="s">
        <v>280</v>
      </c>
      <c r="U1396" s="0" t="s">
        <v>281</v>
      </c>
    </row>
    <row r="1397" customFormat="false" ht="15" hidden="false" customHeight="false" outlineLevel="0" collapsed="false">
      <c r="A1397" s="0" t="n">
        <v>66</v>
      </c>
      <c r="B1397" s="0" t="s">
        <v>116</v>
      </c>
      <c r="C1397" s="0" t="s">
        <v>544</v>
      </c>
      <c r="D1397" s="0" t="s">
        <v>5391</v>
      </c>
      <c r="E1397" s="0" t="n">
        <v>2016</v>
      </c>
      <c r="H1397" s="0" t="n">
        <v>1</v>
      </c>
      <c r="I1397" s="0" t="n">
        <v>1283</v>
      </c>
      <c r="J1397" s="0" t="s">
        <v>294</v>
      </c>
      <c r="K1397" s="0" t="s">
        <v>5225</v>
      </c>
      <c r="L1397" s="0" t="s">
        <v>297</v>
      </c>
      <c r="M1397" s="0" t="s">
        <v>5392</v>
      </c>
      <c r="N1397" s="0" t="s">
        <v>5392</v>
      </c>
      <c r="O1397" s="0" t="s">
        <v>5393</v>
      </c>
      <c r="P1397" s="0" t="s">
        <v>5394</v>
      </c>
      <c r="R1397" s="0" t="s">
        <v>288</v>
      </c>
      <c r="S1397" s="0" t="s">
        <v>294</v>
      </c>
      <c r="T1397" s="0" t="s">
        <v>280</v>
      </c>
      <c r="U1397" s="0" t="s">
        <v>281</v>
      </c>
    </row>
    <row r="1398" customFormat="false" ht="15" hidden="false" customHeight="false" outlineLevel="0" collapsed="false">
      <c r="A1398" s="0" t="n">
        <v>66</v>
      </c>
      <c r="B1398" s="0" t="s">
        <v>116</v>
      </c>
      <c r="C1398" s="0" t="s">
        <v>544</v>
      </c>
      <c r="D1398" s="0" t="s">
        <v>5395</v>
      </c>
      <c r="E1398" s="0" t="n">
        <v>2016</v>
      </c>
      <c r="H1398" s="0" t="n">
        <v>1</v>
      </c>
      <c r="I1398" s="0" t="n">
        <v>394</v>
      </c>
      <c r="J1398" s="0" t="s">
        <v>272</v>
      </c>
      <c r="K1398" s="0" t="s">
        <v>5225</v>
      </c>
      <c r="L1398" s="0" t="s">
        <v>297</v>
      </c>
      <c r="M1398" s="0" t="s">
        <v>5396</v>
      </c>
      <c r="N1398" s="0" t="s">
        <v>5396</v>
      </c>
      <c r="O1398" s="0" t="s">
        <v>5397</v>
      </c>
      <c r="P1398" s="0" t="s">
        <v>5398</v>
      </c>
      <c r="R1398" s="0" t="s">
        <v>288</v>
      </c>
      <c r="S1398" s="0" t="s">
        <v>294</v>
      </c>
      <c r="T1398" s="0" t="s">
        <v>280</v>
      </c>
      <c r="U1398" s="0" t="s">
        <v>281</v>
      </c>
    </row>
    <row r="1399" customFormat="false" ht="15" hidden="false" customHeight="false" outlineLevel="0" collapsed="false">
      <c r="A1399" s="0" t="n">
        <v>66</v>
      </c>
      <c r="B1399" s="0" t="s">
        <v>116</v>
      </c>
      <c r="C1399" s="0" t="s">
        <v>544</v>
      </c>
      <c r="D1399" s="0" t="s">
        <v>5399</v>
      </c>
      <c r="E1399" s="0" t="n">
        <v>2016</v>
      </c>
      <c r="H1399" s="0" t="n">
        <v>1</v>
      </c>
      <c r="I1399" s="0" t="n">
        <v>250</v>
      </c>
      <c r="J1399" s="0" t="s">
        <v>272</v>
      </c>
      <c r="K1399" s="0" t="s">
        <v>5225</v>
      </c>
      <c r="L1399" s="0" t="s">
        <v>297</v>
      </c>
      <c r="M1399" s="0" t="s">
        <v>5400</v>
      </c>
      <c r="N1399" s="0" t="s">
        <v>5400</v>
      </c>
      <c r="O1399" s="0" t="s">
        <v>5401</v>
      </c>
      <c r="P1399" s="0" t="s">
        <v>5402</v>
      </c>
      <c r="R1399" s="0" t="s">
        <v>288</v>
      </c>
      <c r="S1399" s="0" t="s">
        <v>294</v>
      </c>
      <c r="T1399" s="0" t="s">
        <v>280</v>
      </c>
      <c r="U1399" s="0" t="s">
        <v>281</v>
      </c>
    </row>
    <row r="1400" customFormat="false" ht="15" hidden="false" customHeight="false" outlineLevel="0" collapsed="false">
      <c r="A1400" s="0" t="n">
        <v>66</v>
      </c>
      <c r="B1400" s="0" t="s">
        <v>116</v>
      </c>
      <c r="C1400" s="0" t="s">
        <v>926</v>
      </c>
      <c r="D1400" s="0" t="s">
        <v>5403</v>
      </c>
      <c r="E1400" s="0" t="n">
        <v>2026</v>
      </c>
      <c r="H1400" s="0" t="n">
        <v>3</v>
      </c>
      <c r="I1400" s="0" t="n">
        <v>332</v>
      </c>
      <c r="J1400" s="0" t="s">
        <v>272</v>
      </c>
      <c r="K1400" s="0" t="s">
        <v>5225</v>
      </c>
      <c r="L1400" s="0" t="s">
        <v>297</v>
      </c>
      <c r="M1400" s="0" t="s">
        <v>5404</v>
      </c>
      <c r="N1400" s="0" t="s">
        <v>5404</v>
      </c>
      <c r="O1400" s="0" t="s">
        <v>5405</v>
      </c>
      <c r="P1400" s="0" t="s">
        <v>5406</v>
      </c>
      <c r="R1400" s="0" t="s">
        <v>279</v>
      </c>
      <c r="S1400" s="0" t="s">
        <v>272</v>
      </c>
      <c r="T1400" s="0" t="s">
        <v>280</v>
      </c>
      <c r="U1400" s="0" t="s">
        <v>281</v>
      </c>
    </row>
    <row r="1401" customFormat="false" ht="15" hidden="false" customHeight="false" outlineLevel="0" collapsed="false">
      <c r="A1401" s="0" t="n">
        <v>66</v>
      </c>
      <c r="B1401" s="0" t="s">
        <v>116</v>
      </c>
      <c r="C1401" s="0" t="s">
        <v>926</v>
      </c>
      <c r="D1401" s="0" t="s">
        <v>5407</v>
      </c>
      <c r="E1401" s="0" t="n">
        <v>2025</v>
      </c>
      <c r="H1401" s="0" t="n">
        <v>2</v>
      </c>
      <c r="I1401" s="0" t="n">
        <v>595</v>
      </c>
      <c r="J1401" s="0" t="s">
        <v>272</v>
      </c>
      <c r="K1401" s="0" t="s">
        <v>5225</v>
      </c>
      <c r="L1401" s="0" t="s">
        <v>297</v>
      </c>
      <c r="M1401" s="0" t="s">
        <v>5408</v>
      </c>
      <c r="N1401" s="0" t="s">
        <v>5408</v>
      </c>
      <c r="O1401" s="0" t="s">
        <v>5409</v>
      </c>
      <c r="P1401" s="0" t="s">
        <v>5410</v>
      </c>
      <c r="R1401" s="0" t="s">
        <v>279</v>
      </c>
      <c r="S1401" s="0" t="s">
        <v>294</v>
      </c>
      <c r="T1401" s="0" t="s">
        <v>280</v>
      </c>
      <c r="U1401" s="0" t="s">
        <v>281</v>
      </c>
    </row>
    <row r="1402" customFormat="false" ht="15" hidden="false" customHeight="false" outlineLevel="0" collapsed="false">
      <c r="A1402" s="0" t="n">
        <v>66</v>
      </c>
      <c r="B1402" s="0" t="s">
        <v>116</v>
      </c>
      <c r="C1402" s="0" t="s">
        <v>926</v>
      </c>
      <c r="D1402" s="0" t="s">
        <v>5411</v>
      </c>
      <c r="E1402" s="0" t="n">
        <v>2025</v>
      </c>
      <c r="H1402" s="0" t="n">
        <v>2</v>
      </c>
      <c r="I1402" s="0" t="n">
        <v>611</v>
      </c>
      <c r="J1402" s="0" t="s">
        <v>272</v>
      </c>
      <c r="K1402" s="0" t="s">
        <v>5225</v>
      </c>
      <c r="L1402" s="0" t="s">
        <v>297</v>
      </c>
      <c r="M1402" s="0" t="s">
        <v>5412</v>
      </c>
      <c r="N1402" s="0" t="s">
        <v>5412</v>
      </c>
      <c r="O1402" s="0" t="s">
        <v>5413</v>
      </c>
      <c r="P1402" s="0" t="s">
        <v>5414</v>
      </c>
      <c r="R1402" s="0" t="s">
        <v>279</v>
      </c>
      <c r="S1402" s="0" t="s">
        <v>294</v>
      </c>
      <c r="T1402" s="0" t="s">
        <v>280</v>
      </c>
      <c r="U1402" s="0" t="s">
        <v>281</v>
      </c>
    </row>
    <row r="1403" customFormat="false" ht="15" hidden="false" customHeight="false" outlineLevel="0" collapsed="false">
      <c r="A1403" s="0" t="n">
        <v>66</v>
      </c>
      <c r="B1403" s="0" t="s">
        <v>116</v>
      </c>
      <c r="C1403" s="0" t="s">
        <v>926</v>
      </c>
      <c r="D1403" s="0" t="s">
        <v>5415</v>
      </c>
      <c r="E1403" s="0" t="n">
        <v>2024</v>
      </c>
      <c r="H1403" s="0" t="n">
        <v>4</v>
      </c>
      <c r="I1403" s="0" t="n">
        <v>5623</v>
      </c>
      <c r="J1403" s="0" t="s">
        <v>272</v>
      </c>
      <c r="K1403" s="0" t="s">
        <v>5225</v>
      </c>
      <c r="L1403" s="0" t="s">
        <v>297</v>
      </c>
      <c r="M1403" s="0" t="s">
        <v>5416</v>
      </c>
      <c r="N1403" s="0" t="s">
        <v>5416</v>
      </c>
      <c r="O1403" s="0" t="s">
        <v>5417</v>
      </c>
      <c r="P1403" s="0" t="s">
        <v>5418</v>
      </c>
      <c r="R1403" s="0" t="s">
        <v>288</v>
      </c>
      <c r="S1403" s="0" t="s">
        <v>294</v>
      </c>
      <c r="T1403" s="0" t="s">
        <v>280</v>
      </c>
      <c r="U1403" s="0" t="s">
        <v>281</v>
      </c>
    </row>
    <row r="1404" customFormat="false" ht="15" hidden="false" customHeight="false" outlineLevel="0" collapsed="false">
      <c r="A1404" s="0" t="n">
        <v>66</v>
      </c>
      <c r="B1404" s="0" t="s">
        <v>116</v>
      </c>
      <c r="C1404" s="0" t="s">
        <v>383</v>
      </c>
      <c r="D1404" s="0" t="s">
        <v>5419</v>
      </c>
      <c r="E1404" s="0" t="n">
        <v>2027</v>
      </c>
      <c r="H1404" s="0" t="n">
        <v>1</v>
      </c>
      <c r="I1404" s="0" t="n">
        <v>454</v>
      </c>
      <c r="J1404" s="0" t="s">
        <v>272</v>
      </c>
      <c r="K1404" s="0" t="s">
        <v>5225</v>
      </c>
      <c r="L1404" s="0" t="s">
        <v>297</v>
      </c>
      <c r="M1404" s="0" t="s">
        <v>5420</v>
      </c>
      <c r="N1404" s="0" t="s">
        <v>5420</v>
      </c>
      <c r="O1404" s="0" t="s">
        <v>5421</v>
      </c>
      <c r="P1404" s="0" t="s">
        <v>5422</v>
      </c>
      <c r="R1404" s="0" t="s">
        <v>279</v>
      </c>
      <c r="S1404" s="0" t="s">
        <v>272</v>
      </c>
      <c r="T1404" s="0" t="s">
        <v>280</v>
      </c>
      <c r="U1404" s="0" t="s">
        <v>281</v>
      </c>
    </row>
    <row r="1405" customFormat="false" ht="15" hidden="false" customHeight="false" outlineLevel="0" collapsed="false">
      <c r="A1405" s="0" t="n">
        <v>66</v>
      </c>
      <c r="B1405" s="0" t="s">
        <v>116</v>
      </c>
      <c r="C1405" s="0" t="s">
        <v>383</v>
      </c>
      <c r="D1405" s="0" t="s">
        <v>5423</v>
      </c>
      <c r="E1405" s="0" t="n">
        <v>2024</v>
      </c>
      <c r="H1405" s="0" t="n">
        <v>46</v>
      </c>
      <c r="I1405" s="0" t="n">
        <v>1068</v>
      </c>
      <c r="J1405" s="0" t="s">
        <v>272</v>
      </c>
      <c r="K1405" s="0" t="s">
        <v>5225</v>
      </c>
      <c r="L1405" s="0" t="s">
        <v>297</v>
      </c>
      <c r="M1405" s="0" t="s">
        <v>5424</v>
      </c>
      <c r="N1405" s="0" t="s">
        <v>5424</v>
      </c>
      <c r="O1405" s="0" t="s">
        <v>5425</v>
      </c>
      <c r="P1405" s="0" t="s">
        <v>5426</v>
      </c>
      <c r="R1405" s="0" t="s">
        <v>288</v>
      </c>
      <c r="S1405" s="0" t="s">
        <v>294</v>
      </c>
      <c r="T1405" s="0" t="s">
        <v>280</v>
      </c>
      <c r="U1405" s="0" t="s">
        <v>281</v>
      </c>
    </row>
    <row r="1406" customFormat="false" ht="15" hidden="false" customHeight="false" outlineLevel="0" collapsed="false">
      <c r="A1406" s="0" t="n">
        <v>67</v>
      </c>
      <c r="B1406" s="0" t="s">
        <v>117</v>
      </c>
      <c r="C1406" s="0" t="s">
        <v>57</v>
      </c>
      <c r="D1406" s="0" t="s">
        <v>5427</v>
      </c>
      <c r="E1406" s="0" t="n">
        <v>2025</v>
      </c>
      <c r="H1406" s="0" t="n">
        <v>4</v>
      </c>
      <c r="I1406" s="0" t="n">
        <v>2535</v>
      </c>
      <c r="J1406" s="0" t="s">
        <v>272</v>
      </c>
      <c r="K1406" s="0" t="s">
        <v>302</v>
      </c>
      <c r="L1406" s="0" t="s">
        <v>274</v>
      </c>
      <c r="M1406" s="0" t="s">
        <v>5428</v>
      </c>
      <c r="N1406" s="0" t="s">
        <v>5428</v>
      </c>
      <c r="O1406" s="0" t="s">
        <v>5429</v>
      </c>
      <c r="P1406" s="0" t="s">
        <v>5430</v>
      </c>
      <c r="R1406" s="0" t="s">
        <v>279</v>
      </c>
      <c r="S1406" s="0" t="s">
        <v>272</v>
      </c>
      <c r="T1406" s="0" t="s">
        <v>280</v>
      </c>
      <c r="U1406" s="0" t="s">
        <v>281</v>
      </c>
    </row>
    <row r="1407" customFormat="false" ht="15" hidden="false" customHeight="false" outlineLevel="0" collapsed="false">
      <c r="A1407" s="0" t="n">
        <v>67</v>
      </c>
      <c r="B1407" s="0" t="s">
        <v>117</v>
      </c>
      <c r="C1407" s="0" t="s">
        <v>57</v>
      </c>
      <c r="D1407" s="0" t="s">
        <v>5431</v>
      </c>
      <c r="E1407" s="0" t="n">
        <v>2023</v>
      </c>
      <c r="H1407" s="0" t="n">
        <v>4</v>
      </c>
      <c r="I1407" s="0" t="n">
        <v>1461</v>
      </c>
      <c r="J1407" s="0" t="s">
        <v>272</v>
      </c>
      <c r="K1407" s="0" t="s">
        <v>302</v>
      </c>
      <c r="L1407" s="0" t="s">
        <v>274</v>
      </c>
      <c r="M1407" s="0" t="s">
        <v>5432</v>
      </c>
      <c r="N1407" s="0" t="s">
        <v>5432</v>
      </c>
      <c r="O1407" s="0" t="s">
        <v>5433</v>
      </c>
      <c r="P1407" s="0" t="s">
        <v>5434</v>
      </c>
      <c r="R1407" s="0" t="s">
        <v>288</v>
      </c>
      <c r="S1407" s="0" t="s">
        <v>294</v>
      </c>
      <c r="T1407" s="0" t="s">
        <v>280</v>
      </c>
      <c r="U1407" s="0" t="s">
        <v>281</v>
      </c>
    </row>
    <row r="1408" customFormat="false" ht="15" hidden="false" customHeight="false" outlineLevel="0" collapsed="false">
      <c r="A1408" s="0" t="n">
        <v>67</v>
      </c>
      <c r="B1408" s="0" t="s">
        <v>117</v>
      </c>
      <c r="C1408" s="0" t="s">
        <v>92</v>
      </c>
      <c r="D1408" s="0" t="s">
        <v>5435</v>
      </c>
      <c r="E1408" s="0" t="n">
        <v>2025</v>
      </c>
      <c r="H1408" s="0" t="n">
        <v>1</v>
      </c>
      <c r="I1408" s="0" t="n">
        <v>135</v>
      </c>
      <c r="J1408" s="0" t="s">
        <v>272</v>
      </c>
      <c r="K1408" s="0" t="s">
        <v>5436</v>
      </c>
      <c r="L1408" s="0" t="s">
        <v>297</v>
      </c>
      <c r="M1408" s="0" t="s">
        <v>5437</v>
      </c>
      <c r="N1408" s="0" t="s">
        <v>5437</v>
      </c>
      <c r="O1408" s="0" t="s">
        <v>5438</v>
      </c>
      <c r="P1408" s="0" t="s">
        <v>5439</v>
      </c>
      <c r="R1408" s="0" t="s">
        <v>279</v>
      </c>
      <c r="S1408" s="0" t="s">
        <v>272</v>
      </c>
      <c r="T1408" s="0" t="s">
        <v>280</v>
      </c>
      <c r="U1408" s="0" t="s">
        <v>281</v>
      </c>
    </row>
    <row r="1409" customFormat="false" ht="15" hidden="false" customHeight="false" outlineLevel="0" collapsed="false">
      <c r="A1409" s="0" t="n">
        <v>67</v>
      </c>
      <c r="B1409" s="0" t="s">
        <v>117</v>
      </c>
      <c r="C1409" s="0" t="s">
        <v>92</v>
      </c>
      <c r="D1409" s="0" t="s">
        <v>5440</v>
      </c>
      <c r="E1409" s="0" t="n">
        <v>2022</v>
      </c>
      <c r="H1409" s="0" t="n">
        <v>18</v>
      </c>
      <c r="I1409" s="0" t="n">
        <v>9103</v>
      </c>
      <c r="J1409" s="0" t="s">
        <v>272</v>
      </c>
      <c r="K1409" s="0" t="s">
        <v>5436</v>
      </c>
      <c r="L1409" s="0" t="s">
        <v>297</v>
      </c>
      <c r="M1409" s="0" t="s">
        <v>5441</v>
      </c>
      <c r="N1409" s="0" t="s">
        <v>5441</v>
      </c>
      <c r="O1409" s="0" t="s">
        <v>5442</v>
      </c>
      <c r="P1409" s="0" t="s">
        <v>5443</v>
      </c>
      <c r="R1409" s="0" t="s">
        <v>288</v>
      </c>
      <c r="S1409" s="0" t="s">
        <v>294</v>
      </c>
      <c r="T1409" s="0" t="s">
        <v>280</v>
      </c>
      <c r="U1409" s="0" t="s">
        <v>281</v>
      </c>
    </row>
    <row r="1410" customFormat="false" ht="15" hidden="false" customHeight="false" outlineLevel="0" collapsed="false">
      <c r="A1410" s="0" t="n">
        <v>67</v>
      </c>
      <c r="B1410" s="0" t="s">
        <v>117</v>
      </c>
      <c r="C1410" s="0" t="s">
        <v>313</v>
      </c>
      <c r="D1410" s="0" t="s">
        <v>5444</v>
      </c>
      <c r="E1410" s="0" t="n">
        <v>2025</v>
      </c>
      <c r="H1410" s="0" t="n">
        <v>1</v>
      </c>
      <c r="I1410" s="0" t="n">
        <v>4106</v>
      </c>
      <c r="J1410" s="0" t="s">
        <v>272</v>
      </c>
      <c r="K1410" s="0" t="s">
        <v>302</v>
      </c>
      <c r="L1410" s="0" t="s">
        <v>274</v>
      </c>
      <c r="M1410" s="0" t="s">
        <v>5445</v>
      </c>
      <c r="N1410" s="0" t="s">
        <v>5445</v>
      </c>
      <c r="O1410" s="0" t="s">
        <v>5446</v>
      </c>
      <c r="P1410" s="0" t="s">
        <v>5447</v>
      </c>
      <c r="R1410" s="0" t="s">
        <v>279</v>
      </c>
      <c r="S1410" s="0" t="s">
        <v>294</v>
      </c>
      <c r="T1410" s="0" t="s">
        <v>318</v>
      </c>
      <c r="U1410" s="0" t="s">
        <v>281</v>
      </c>
      <c r="V1410" s="0" t="s">
        <v>5448</v>
      </c>
    </row>
    <row r="1411" customFormat="false" ht="15" hidden="false" customHeight="false" outlineLevel="0" collapsed="false">
      <c r="A1411" s="0" t="n">
        <v>67</v>
      </c>
      <c r="B1411" s="0" t="s">
        <v>117</v>
      </c>
      <c r="C1411" s="0" t="s">
        <v>313</v>
      </c>
      <c r="D1411" s="0" t="s">
        <v>5449</v>
      </c>
      <c r="E1411" s="0" t="n">
        <v>2025</v>
      </c>
      <c r="H1411" s="0" t="n">
        <v>1</v>
      </c>
      <c r="I1411" s="0" t="n">
        <v>2747</v>
      </c>
      <c r="J1411" s="0" t="s">
        <v>272</v>
      </c>
      <c r="K1411" s="0" t="s">
        <v>302</v>
      </c>
      <c r="L1411" s="0" t="s">
        <v>274</v>
      </c>
      <c r="M1411" s="0" t="s">
        <v>5450</v>
      </c>
      <c r="N1411" s="0" t="s">
        <v>5450</v>
      </c>
      <c r="O1411" s="0" t="s">
        <v>5451</v>
      </c>
      <c r="P1411" s="0" t="s">
        <v>5452</v>
      </c>
      <c r="R1411" s="0" t="s">
        <v>279</v>
      </c>
      <c r="S1411" s="0" t="s">
        <v>294</v>
      </c>
      <c r="T1411" s="0" t="s">
        <v>280</v>
      </c>
      <c r="U1411" s="0" t="s">
        <v>281</v>
      </c>
    </row>
    <row r="1412" customFormat="false" ht="15" hidden="false" customHeight="false" outlineLevel="0" collapsed="false">
      <c r="A1412" s="0" t="n">
        <v>67</v>
      </c>
      <c r="B1412" s="0" t="s">
        <v>117</v>
      </c>
      <c r="C1412" s="0" t="s">
        <v>313</v>
      </c>
      <c r="D1412" s="0" t="s">
        <v>5453</v>
      </c>
      <c r="E1412" s="0" t="n">
        <v>2025</v>
      </c>
      <c r="H1412" s="0" t="n">
        <v>1</v>
      </c>
      <c r="I1412" s="0" t="n">
        <v>19521</v>
      </c>
      <c r="J1412" s="0" t="s">
        <v>272</v>
      </c>
      <c r="K1412" s="0" t="s">
        <v>5436</v>
      </c>
      <c r="L1412" s="0" t="s">
        <v>297</v>
      </c>
      <c r="M1412" s="0" t="s">
        <v>5454</v>
      </c>
      <c r="N1412" s="0" t="s">
        <v>5454</v>
      </c>
      <c r="O1412" s="0" t="s">
        <v>5455</v>
      </c>
      <c r="P1412" s="0" t="s">
        <v>5456</v>
      </c>
      <c r="R1412" s="0" t="s">
        <v>279</v>
      </c>
      <c r="S1412" s="0" t="s">
        <v>272</v>
      </c>
      <c r="T1412" s="0" t="s">
        <v>280</v>
      </c>
      <c r="U1412" s="0" t="s">
        <v>281</v>
      </c>
    </row>
    <row r="1413" customFormat="false" ht="15" hidden="false" customHeight="false" outlineLevel="0" collapsed="false">
      <c r="A1413" s="0" t="n">
        <v>67</v>
      </c>
      <c r="B1413" s="0" t="s">
        <v>117</v>
      </c>
      <c r="C1413" s="0" t="s">
        <v>616</v>
      </c>
      <c r="D1413" s="0" t="s">
        <v>5457</v>
      </c>
      <c r="E1413" s="0" t="n">
        <v>2026</v>
      </c>
      <c r="H1413" s="0" t="n">
        <v>33</v>
      </c>
      <c r="I1413" s="0" t="n">
        <v>1494</v>
      </c>
      <c r="J1413" s="0" t="s">
        <v>272</v>
      </c>
      <c r="K1413" s="0" t="s">
        <v>5436</v>
      </c>
      <c r="L1413" s="0" t="s">
        <v>297</v>
      </c>
      <c r="M1413" s="0" t="s">
        <v>5458</v>
      </c>
      <c r="N1413" s="0" t="s">
        <v>5458</v>
      </c>
      <c r="O1413" s="0" t="s">
        <v>5459</v>
      </c>
      <c r="P1413" s="0" t="s">
        <v>5460</v>
      </c>
      <c r="R1413" s="0" t="s">
        <v>279</v>
      </c>
      <c r="S1413" s="0" t="s">
        <v>272</v>
      </c>
      <c r="T1413" s="0" t="s">
        <v>280</v>
      </c>
      <c r="U1413" s="0" t="s">
        <v>281</v>
      </c>
    </row>
    <row r="1414" customFormat="false" ht="15" hidden="false" customHeight="false" outlineLevel="0" collapsed="false">
      <c r="A1414" s="0" t="n">
        <v>67</v>
      </c>
      <c r="B1414" s="0" t="s">
        <v>117</v>
      </c>
      <c r="C1414" s="0" t="s">
        <v>616</v>
      </c>
      <c r="D1414" s="0" t="s">
        <v>5461</v>
      </c>
      <c r="E1414" s="0" t="n">
        <v>2025</v>
      </c>
      <c r="H1414" s="0" t="n">
        <v>1</v>
      </c>
      <c r="I1414" s="0" t="n">
        <v>96</v>
      </c>
      <c r="J1414" s="0" t="s">
        <v>272</v>
      </c>
      <c r="K1414" s="0" t="s">
        <v>5436</v>
      </c>
      <c r="L1414" s="0" t="s">
        <v>297</v>
      </c>
      <c r="M1414" s="0" t="s">
        <v>5462</v>
      </c>
      <c r="N1414" s="0" t="s">
        <v>5462</v>
      </c>
      <c r="O1414" s="0" t="s">
        <v>5463</v>
      </c>
      <c r="P1414" s="0" t="s">
        <v>5464</v>
      </c>
      <c r="R1414" s="0" t="s">
        <v>279</v>
      </c>
      <c r="S1414" s="0" t="s">
        <v>294</v>
      </c>
      <c r="T1414" s="0" t="s">
        <v>280</v>
      </c>
      <c r="U1414" s="0" t="s">
        <v>281</v>
      </c>
    </row>
    <row r="1415" customFormat="false" ht="15" hidden="false" customHeight="false" outlineLevel="0" collapsed="false">
      <c r="A1415" s="0" t="n">
        <v>67</v>
      </c>
      <c r="B1415" s="0" t="s">
        <v>117</v>
      </c>
      <c r="C1415" s="0" t="s">
        <v>616</v>
      </c>
      <c r="D1415" s="0" t="s">
        <v>5465</v>
      </c>
      <c r="E1415" s="0" t="n">
        <v>2025</v>
      </c>
      <c r="H1415" s="0" t="n">
        <v>8</v>
      </c>
      <c r="I1415" s="0" t="n">
        <v>505</v>
      </c>
      <c r="J1415" s="0" t="s">
        <v>272</v>
      </c>
      <c r="K1415" s="0" t="s">
        <v>5436</v>
      </c>
      <c r="L1415" s="0" t="s">
        <v>297</v>
      </c>
      <c r="M1415" s="0" t="s">
        <v>5466</v>
      </c>
      <c r="N1415" s="0" t="s">
        <v>5466</v>
      </c>
      <c r="O1415" s="0" t="s">
        <v>5467</v>
      </c>
      <c r="P1415" s="0" t="s">
        <v>5468</v>
      </c>
      <c r="R1415" s="0" t="s">
        <v>279</v>
      </c>
      <c r="S1415" s="0" t="s">
        <v>294</v>
      </c>
      <c r="T1415" s="0" t="s">
        <v>280</v>
      </c>
      <c r="U1415" s="0" t="s">
        <v>281</v>
      </c>
    </row>
    <row r="1416" customFormat="false" ht="15" hidden="false" customHeight="false" outlineLevel="0" collapsed="false">
      <c r="A1416" s="0" t="n">
        <v>67</v>
      </c>
      <c r="B1416" s="0" t="s">
        <v>117</v>
      </c>
      <c r="C1416" s="0" t="s">
        <v>270</v>
      </c>
      <c r="D1416" s="0" t="s">
        <v>5469</v>
      </c>
      <c r="E1416" s="0" t="n">
        <v>2026</v>
      </c>
      <c r="H1416" s="0" t="n">
        <v>4</v>
      </c>
      <c r="I1416" s="0" t="n">
        <v>656</v>
      </c>
      <c r="J1416" s="0" t="s">
        <v>272</v>
      </c>
      <c r="K1416" s="0" t="s">
        <v>5436</v>
      </c>
      <c r="L1416" s="0" t="s">
        <v>297</v>
      </c>
      <c r="M1416" s="0" t="s">
        <v>5470</v>
      </c>
      <c r="N1416" s="0" t="s">
        <v>5470</v>
      </c>
      <c r="O1416" s="0" t="s">
        <v>5471</v>
      </c>
      <c r="P1416" s="0" t="s">
        <v>5472</v>
      </c>
      <c r="R1416" s="0" t="s">
        <v>279</v>
      </c>
      <c r="S1416" s="0" t="s">
        <v>294</v>
      </c>
      <c r="T1416" s="0" t="s">
        <v>280</v>
      </c>
      <c r="U1416" s="0" t="s">
        <v>281</v>
      </c>
    </row>
    <row r="1417" customFormat="false" ht="15" hidden="false" customHeight="false" outlineLevel="0" collapsed="false">
      <c r="A1417" s="0" t="n">
        <v>67</v>
      </c>
      <c r="B1417" s="0" t="s">
        <v>117</v>
      </c>
      <c r="C1417" s="0" t="s">
        <v>270</v>
      </c>
      <c r="D1417" s="0" t="s">
        <v>5473</v>
      </c>
      <c r="E1417" s="0" t="n">
        <v>2026</v>
      </c>
      <c r="H1417" s="0" t="n">
        <v>12</v>
      </c>
      <c r="I1417" s="0" t="n">
        <v>225</v>
      </c>
      <c r="J1417" s="0" t="s">
        <v>272</v>
      </c>
      <c r="K1417" s="0" t="s">
        <v>5436</v>
      </c>
      <c r="L1417" s="0" t="s">
        <v>297</v>
      </c>
      <c r="M1417" s="0" t="s">
        <v>5474</v>
      </c>
      <c r="N1417" s="0" t="s">
        <v>5474</v>
      </c>
      <c r="O1417" s="0" t="s">
        <v>5475</v>
      </c>
      <c r="P1417" s="0" t="s">
        <v>5476</v>
      </c>
      <c r="R1417" s="0" t="s">
        <v>279</v>
      </c>
      <c r="S1417" s="0" t="s">
        <v>272</v>
      </c>
      <c r="T1417" s="0" t="s">
        <v>280</v>
      </c>
      <c r="U1417" s="0" t="s">
        <v>281</v>
      </c>
    </row>
    <row r="1418" customFormat="false" ht="15" hidden="false" customHeight="false" outlineLevel="0" collapsed="false">
      <c r="A1418" s="0" t="n">
        <v>67</v>
      </c>
      <c r="B1418" s="0" t="s">
        <v>117</v>
      </c>
      <c r="C1418" s="0" t="s">
        <v>270</v>
      </c>
      <c r="D1418" s="0" t="s">
        <v>5477</v>
      </c>
      <c r="E1418" s="0" t="n">
        <v>2025</v>
      </c>
      <c r="H1418" s="0" t="n">
        <v>2</v>
      </c>
      <c r="I1418" s="0" t="n">
        <v>460</v>
      </c>
      <c r="J1418" s="0" t="s">
        <v>272</v>
      </c>
      <c r="K1418" s="0" t="s">
        <v>5436</v>
      </c>
      <c r="L1418" s="0" t="s">
        <v>297</v>
      </c>
      <c r="M1418" s="0" t="s">
        <v>5478</v>
      </c>
      <c r="N1418" s="0" t="s">
        <v>5478</v>
      </c>
      <c r="O1418" s="0" t="s">
        <v>5479</v>
      </c>
      <c r="P1418" s="0" t="s">
        <v>5480</v>
      </c>
      <c r="R1418" s="0" t="s">
        <v>279</v>
      </c>
      <c r="S1418" s="0" t="s">
        <v>294</v>
      </c>
      <c r="T1418" s="0" t="s">
        <v>280</v>
      </c>
      <c r="U1418" s="0" t="s">
        <v>281</v>
      </c>
    </row>
    <row r="1419" customFormat="false" ht="15" hidden="false" customHeight="false" outlineLevel="0" collapsed="false">
      <c r="A1419" s="0" t="n">
        <v>67</v>
      </c>
      <c r="B1419" s="0" t="s">
        <v>117</v>
      </c>
      <c r="C1419" s="0" t="s">
        <v>270</v>
      </c>
      <c r="D1419" s="0" t="s">
        <v>5481</v>
      </c>
      <c r="E1419" s="0" t="n">
        <v>2025</v>
      </c>
      <c r="H1419" s="0" t="n">
        <v>2</v>
      </c>
      <c r="I1419" s="0" t="n">
        <v>390</v>
      </c>
      <c r="J1419" s="0" t="s">
        <v>272</v>
      </c>
      <c r="K1419" s="0" t="s">
        <v>5436</v>
      </c>
      <c r="L1419" s="0" t="s">
        <v>297</v>
      </c>
      <c r="M1419" s="0" t="s">
        <v>5482</v>
      </c>
      <c r="N1419" s="0" t="s">
        <v>5482</v>
      </c>
      <c r="O1419" s="0" t="s">
        <v>5483</v>
      </c>
      <c r="P1419" s="0" t="s">
        <v>5484</v>
      </c>
      <c r="R1419" s="0" t="s">
        <v>279</v>
      </c>
      <c r="S1419" s="0" t="s">
        <v>294</v>
      </c>
      <c r="T1419" s="0" t="s">
        <v>280</v>
      </c>
      <c r="U1419" s="0" t="s">
        <v>281</v>
      </c>
    </row>
    <row r="1420" customFormat="false" ht="15" hidden="false" customHeight="false" outlineLevel="0" collapsed="false">
      <c r="A1420" s="0" t="n">
        <v>67</v>
      </c>
      <c r="B1420" s="0" t="s">
        <v>117</v>
      </c>
      <c r="C1420" s="0" t="s">
        <v>270</v>
      </c>
      <c r="D1420" s="0" t="s">
        <v>5485</v>
      </c>
      <c r="E1420" s="0" t="n">
        <v>2025</v>
      </c>
      <c r="H1420" s="0" t="n">
        <v>8</v>
      </c>
      <c r="I1420" s="0" t="n">
        <v>862</v>
      </c>
      <c r="J1420" s="0" t="s">
        <v>272</v>
      </c>
      <c r="K1420" s="0" t="s">
        <v>5436</v>
      </c>
      <c r="L1420" s="0" t="s">
        <v>297</v>
      </c>
      <c r="M1420" s="0" t="s">
        <v>5486</v>
      </c>
      <c r="N1420" s="0" t="s">
        <v>5486</v>
      </c>
      <c r="O1420" s="0" t="s">
        <v>5487</v>
      </c>
      <c r="P1420" s="0" t="s">
        <v>5488</v>
      </c>
      <c r="R1420" s="0" t="s">
        <v>279</v>
      </c>
      <c r="S1420" s="0" t="s">
        <v>294</v>
      </c>
      <c r="T1420" s="0" t="s">
        <v>280</v>
      </c>
      <c r="U1420" s="0" t="s">
        <v>281</v>
      </c>
    </row>
    <row r="1421" customFormat="false" ht="15" hidden="false" customHeight="false" outlineLevel="0" collapsed="false">
      <c r="A1421" s="0" t="n">
        <v>67</v>
      </c>
      <c r="B1421" s="0" t="s">
        <v>117</v>
      </c>
      <c r="C1421" s="0" t="s">
        <v>270</v>
      </c>
      <c r="D1421" s="0" t="s">
        <v>5489</v>
      </c>
      <c r="E1421" s="0" t="n">
        <v>2025</v>
      </c>
      <c r="H1421" s="0" t="n">
        <v>14</v>
      </c>
      <c r="I1421" s="0" t="n">
        <v>1231</v>
      </c>
      <c r="J1421" s="0" t="s">
        <v>272</v>
      </c>
      <c r="K1421" s="0" t="s">
        <v>5436</v>
      </c>
      <c r="L1421" s="0" t="s">
        <v>297</v>
      </c>
      <c r="M1421" s="0" t="s">
        <v>5490</v>
      </c>
      <c r="N1421" s="0" t="s">
        <v>5490</v>
      </c>
      <c r="O1421" s="0" t="s">
        <v>5491</v>
      </c>
      <c r="P1421" s="0" t="s">
        <v>5492</v>
      </c>
      <c r="R1421" s="0" t="s">
        <v>279</v>
      </c>
      <c r="S1421" s="0" t="s">
        <v>294</v>
      </c>
      <c r="T1421" s="0" t="s">
        <v>280</v>
      </c>
      <c r="U1421" s="0" t="s">
        <v>281</v>
      </c>
    </row>
    <row r="1422" customFormat="false" ht="15" hidden="false" customHeight="false" outlineLevel="0" collapsed="false">
      <c r="A1422" s="0" t="n">
        <v>67</v>
      </c>
      <c r="B1422" s="0" t="s">
        <v>117</v>
      </c>
      <c r="C1422" s="0" t="s">
        <v>270</v>
      </c>
      <c r="D1422" s="0" t="s">
        <v>5493</v>
      </c>
      <c r="E1422" s="0" t="n">
        <v>2025</v>
      </c>
      <c r="H1422" s="0" t="n">
        <v>2</v>
      </c>
      <c r="I1422" s="0" t="n">
        <v>30</v>
      </c>
      <c r="J1422" s="0" t="s">
        <v>272</v>
      </c>
      <c r="K1422" s="0" t="s">
        <v>5436</v>
      </c>
      <c r="L1422" s="0" t="s">
        <v>297</v>
      </c>
      <c r="M1422" s="0" t="s">
        <v>5494</v>
      </c>
      <c r="N1422" s="0" t="s">
        <v>5494</v>
      </c>
      <c r="O1422" s="0" t="s">
        <v>5495</v>
      </c>
      <c r="P1422" s="0" t="s">
        <v>5496</v>
      </c>
      <c r="R1422" s="0" t="s">
        <v>279</v>
      </c>
      <c r="S1422" s="0" t="s">
        <v>294</v>
      </c>
      <c r="T1422" s="0" t="s">
        <v>280</v>
      </c>
      <c r="U1422" s="0" t="s">
        <v>281</v>
      </c>
    </row>
    <row r="1423" customFormat="false" ht="15" hidden="false" customHeight="false" outlineLevel="0" collapsed="false">
      <c r="A1423" s="0" t="n">
        <v>67</v>
      </c>
      <c r="B1423" s="0" t="s">
        <v>117</v>
      </c>
      <c r="C1423" s="0" t="s">
        <v>270</v>
      </c>
      <c r="D1423" s="0" t="s">
        <v>5497</v>
      </c>
      <c r="E1423" s="0" t="n">
        <v>2025</v>
      </c>
      <c r="H1423" s="0" t="n">
        <v>3</v>
      </c>
      <c r="I1423" s="0" t="n">
        <v>244</v>
      </c>
      <c r="J1423" s="0" t="s">
        <v>272</v>
      </c>
      <c r="K1423" s="0" t="s">
        <v>5436</v>
      </c>
      <c r="L1423" s="0" t="s">
        <v>297</v>
      </c>
      <c r="M1423" s="0" t="s">
        <v>5498</v>
      </c>
      <c r="N1423" s="0" t="s">
        <v>5498</v>
      </c>
      <c r="O1423" s="0" t="s">
        <v>5499</v>
      </c>
      <c r="P1423" s="0" t="s">
        <v>5500</v>
      </c>
      <c r="R1423" s="0" t="s">
        <v>279</v>
      </c>
      <c r="S1423" s="0" t="s">
        <v>294</v>
      </c>
      <c r="T1423" s="0" t="s">
        <v>280</v>
      </c>
      <c r="U1423" s="0" t="s">
        <v>281</v>
      </c>
    </row>
    <row r="1424" customFormat="false" ht="15" hidden="false" customHeight="false" outlineLevel="0" collapsed="false">
      <c r="A1424" s="0" t="n">
        <v>67</v>
      </c>
      <c r="B1424" s="0" t="s">
        <v>117</v>
      </c>
      <c r="C1424" s="0" t="s">
        <v>270</v>
      </c>
      <c r="D1424" s="0" t="s">
        <v>5501</v>
      </c>
      <c r="E1424" s="0" t="n">
        <v>2025</v>
      </c>
      <c r="H1424" s="0" t="n">
        <v>8</v>
      </c>
      <c r="I1424" s="0" t="n">
        <v>148</v>
      </c>
      <c r="J1424" s="0" t="s">
        <v>272</v>
      </c>
      <c r="K1424" s="0" t="s">
        <v>5436</v>
      </c>
      <c r="L1424" s="0" t="s">
        <v>297</v>
      </c>
      <c r="M1424" s="0" t="s">
        <v>5502</v>
      </c>
      <c r="N1424" s="0" t="s">
        <v>5502</v>
      </c>
      <c r="O1424" s="0" t="s">
        <v>5503</v>
      </c>
      <c r="P1424" s="0" t="s">
        <v>5504</v>
      </c>
      <c r="R1424" s="0" t="s">
        <v>279</v>
      </c>
      <c r="S1424" s="0" t="s">
        <v>294</v>
      </c>
      <c r="T1424" s="0" t="s">
        <v>280</v>
      </c>
      <c r="U1424" s="0" t="s">
        <v>281</v>
      </c>
    </row>
    <row r="1425" customFormat="false" ht="15" hidden="false" customHeight="false" outlineLevel="0" collapsed="false">
      <c r="A1425" s="0" t="n">
        <v>67</v>
      </c>
      <c r="B1425" s="0" t="s">
        <v>117</v>
      </c>
      <c r="C1425" s="0" t="s">
        <v>270</v>
      </c>
      <c r="D1425" s="0" t="s">
        <v>5505</v>
      </c>
      <c r="E1425" s="0" t="n">
        <v>2025</v>
      </c>
      <c r="H1425" s="0" t="n">
        <v>8</v>
      </c>
      <c r="I1425" s="0" t="n">
        <v>360</v>
      </c>
      <c r="J1425" s="0" t="s">
        <v>272</v>
      </c>
      <c r="K1425" s="0" t="s">
        <v>5436</v>
      </c>
      <c r="L1425" s="0" t="s">
        <v>297</v>
      </c>
      <c r="M1425" s="0" t="s">
        <v>5506</v>
      </c>
      <c r="N1425" s="0" t="s">
        <v>5506</v>
      </c>
      <c r="O1425" s="0" t="s">
        <v>5507</v>
      </c>
      <c r="P1425" s="0" t="s">
        <v>5508</v>
      </c>
      <c r="R1425" s="0" t="s">
        <v>279</v>
      </c>
      <c r="S1425" s="0" t="s">
        <v>294</v>
      </c>
      <c r="T1425" s="0" t="s">
        <v>280</v>
      </c>
      <c r="U1425" s="0" t="s">
        <v>281</v>
      </c>
    </row>
    <row r="1426" customFormat="false" ht="15" hidden="false" customHeight="false" outlineLevel="0" collapsed="false">
      <c r="A1426" s="0" t="n">
        <v>67</v>
      </c>
      <c r="B1426" s="0" t="s">
        <v>117</v>
      </c>
      <c r="C1426" s="0" t="s">
        <v>270</v>
      </c>
      <c r="D1426" s="0" t="s">
        <v>5509</v>
      </c>
      <c r="E1426" s="0" t="n">
        <v>2025</v>
      </c>
      <c r="H1426" s="0" t="n">
        <v>1</v>
      </c>
      <c r="I1426" s="0" t="n">
        <v>127</v>
      </c>
      <c r="J1426" s="0" t="s">
        <v>272</v>
      </c>
      <c r="K1426" s="0" t="s">
        <v>5436</v>
      </c>
      <c r="L1426" s="0" t="s">
        <v>297</v>
      </c>
      <c r="M1426" s="0" t="s">
        <v>5510</v>
      </c>
      <c r="N1426" s="0" t="s">
        <v>5510</v>
      </c>
      <c r="O1426" s="0" t="s">
        <v>5511</v>
      </c>
      <c r="P1426" s="0" t="s">
        <v>5512</v>
      </c>
      <c r="R1426" s="0" t="s">
        <v>279</v>
      </c>
      <c r="S1426" s="0" t="s">
        <v>294</v>
      </c>
      <c r="T1426" s="0" t="s">
        <v>280</v>
      </c>
      <c r="U1426" s="0" t="s">
        <v>281</v>
      </c>
    </row>
    <row r="1427" customFormat="false" ht="15" hidden="false" customHeight="false" outlineLevel="0" collapsed="false">
      <c r="A1427" s="0" t="n">
        <v>67</v>
      </c>
      <c r="B1427" s="0" t="s">
        <v>117</v>
      </c>
      <c r="C1427" s="0" t="s">
        <v>270</v>
      </c>
      <c r="D1427" s="0" t="s">
        <v>5513</v>
      </c>
      <c r="E1427" s="0" t="n">
        <v>2025</v>
      </c>
      <c r="H1427" s="0" t="n">
        <v>1</v>
      </c>
      <c r="I1427" s="0" t="n">
        <v>124</v>
      </c>
      <c r="J1427" s="0" t="s">
        <v>272</v>
      </c>
      <c r="K1427" s="0" t="s">
        <v>5436</v>
      </c>
      <c r="L1427" s="0" t="s">
        <v>297</v>
      </c>
      <c r="M1427" s="0" t="s">
        <v>5514</v>
      </c>
      <c r="N1427" s="0" t="s">
        <v>5514</v>
      </c>
      <c r="O1427" s="0" t="s">
        <v>5515</v>
      </c>
      <c r="P1427" s="0" t="s">
        <v>5516</v>
      </c>
      <c r="R1427" s="0" t="s">
        <v>279</v>
      </c>
      <c r="S1427" s="0" t="s">
        <v>294</v>
      </c>
      <c r="T1427" s="0" t="s">
        <v>280</v>
      </c>
      <c r="U1427" s="0" t="s">
        <v>281</v>
      </c>
    </row>
    <row r="1428" customFormat="false" ht="15" hidden="false" customHeight="false" outlineLevel="0" collapsed="false">
      <c r="A1428" s="0" t="n">
        <v>67</v>
      </c>
      <c r="B1428" s="0" t="s">
        <v>117</v>
      </c>
      <c r="C1428" s="0" t="s">
        <v>270</v>
      </c>
      <c r="D1428" s="0" t="s">
        <v>5517</v>
      </c>
      <c r="E1428" s="0" t="n">
        <v>2025</v>
      </c>
      <c r="H1428" s="0" t="n">
        <v>1</v>
      </c>
      <c r="I1428" s="0" t="n">
        <v>123</v>
      </c>
      <c r="J1428" s="0" t="s">
        <v>272</v>
      </c>
      <c r="K1428" s="0" t="s">
        <v>5436</v>
      </c>
      <c r="L1428" s="0" t="s">
        <v>297</v>
      </c>
      <c r="M1428" s="0" t="s">
        <v>5518</v>
      </c>
      <c r="N1428" s="0" t="s">
        <v>5518</v>
      </c>
      <c r="O1428" s="0" t="s">
        <v>5519</v>
      </c>
      <c r="P1428" s="0" t="s">
        <v>5520</v>
      </c>
      <c r="R1428" s="0" t="s">
        <v>279</v>
      </c>
      <c r="S1428" s="0" t="s">
        <v>294</v>
      </c>
      <c r="T1428" s="0" t="s">
        <v>280</v>
      </c>
      <c r="U1428" s="0" t="s">
        <v>281</v>
      </c>
    </row>
    <row r="1429" customFormat="false" ht="15" hidden="false" customHeight="false" outlineLevel="0" collapsed="false">
      <c r="A1429" s="0" t="n">
        <v>67</v>
      </c>
      <c r="B1429" s="0" t="s">
        <v>117</v>
      </c>
      <c r="C1429" s="0" t="s">
        <v>270</v>
      </c>
      <c r="D1429" s="0" t="s">
        <v>5521</v>
      </c>
      <c r="E1429" s="0" t="n">
        <v>2025</v>
      </c>
      <c r="H1429" s="0" t="n">
        <v>15</v>
      </c>
      <c r="I1429" s="0" t="n">
        <v>2263</v>
      </c>
      <c r="J1429" s="0" t="s">
        <v>272</v>
      </c>
      <c r="K1429" s="0" t="s">
        <v>5436</v>
      </c>
      <c r="L1429" s="0" t="s">
        <v>297</v>
      </c>
      <c r="M1429" s="0" t="s">
        <v>5522</v>
      </c>
      <c r="N1429" s="0" t="s">
        <v>5522</v>
      </c>
      <c r="O1429" s="0" t="s">
        <v>5523</v>
      </c>
      <c r="P1429" s="0" t="s">
        <v>5524</v>
      </c>
      <c r="R1429" s="0" t="s">
        <v>279</v>
      </c>
      <c r="S1429" s="0" t="s">
        <v>294</v>
      </c>
      <c r="T1429" s="0" t="s">
        <v>280</v>
      </c>
      <c r="U1429" s="0" t="s">
        <v>281</v>
      </c>
    </row>
    <row r="1430" customFormat="false" ht="15" hidden="false" customHeight="false" outlineLevel="0" collapsed="false">
      <c r="A1430" s="0" t="n">
        <v>67</v>
      </c>
      <c r="B1430" s="0" t="s">
        <v>117</v>
      </c>
      <c r="C1430" s="0" t="s">
        <v>270</v>
      </c>
      <c r="D1430" s="0" t="s">
        <v>5525</v>
      </c>
      <c r="E1430" s="0" t="n">
        <v>2024</v>
      </c>
      <c r="H1430" s="0" t="n">
        <v>1</v>
      </c>
      <c r="I1430" s="0" t="n">
        <v>782</v>
      </c>
      <c r="J1430" s="0" t="s">
        <v>272</v>
      </c>
      <c r="K1430" s="0" t="s">
        <v>5436</v>
      </c>
      <c r="L1430" s="0" t="s">
        <v>297</v>
      </c>
      <c r="M1430" s="0" t="s">
        <v>5526</v>
      </c>
      <c r="N1430" s="0" t="s">
        <v>5526</v>
      </c>
      <c r="O1430" s="0" t="s">
        <v>5527</v>
      </c>
      <c r="P1430" s="0" t="s">
        <v>5528</v>
      </c>
      <c r="R1430" s="0" t="s">
        <v>288</v>
      </c>
      <c r="S1430" s="0" t="s">
        <v>294</v>
      </c>
      <c r="T1430" s="0" t="s">
        <v>280</v>
      </c>
      <c r="U1430" s="0" t="s">
        <v>281</v>
      </c>
    </row>
    <row r="1431" customFormat="false" ht="15" hidden="false" customHeight="false" outlineLevel="0" collapsed="false">
      <c r="A1431" s="0" t="n">
        <v>67</v>
      </c>
      <c r="B1431" s="0" t="s">
        <v>117</v>
      </c>
      <c r="C1431" s="0" t="s">
        <v>270</v>
      </c>
      <c r="D1431" s="0" t="s">
        <v>5529</v>
      </c>
      <c r="E1431" s="0" t="n">
        <v>2019</v>
      </c>
      <c r="H1431" s="0" t="n">
        <v>2</v>
      </c>
      <c r="I1431" s="0" t="n">
        <v>118</v>
      </c>
      <c r="J1431" s="0" t="s">
        <v>294</v>
      </c>
      <c r="K1431" s="0" t="s">
        <v>5436</v>
      </c>
      <c r="L1431" s="0" t="s">
        <v>297</v>
      </c>
      <c r="M1431" s="0" t="s">
        <v>5530</v>
      </c>
      <c r="N1431" s="0" t="s">
        <v>5530</v>
      </c>
      <c r="O1431" s="0" t="s">
        <v>5531</v>
      </c>
      <c r="P1431" s="0" t="s">
        <v>5532</v>
      </c>
      <c r="R1431" s="0" t="s">
        <v>288</v>
      </c>
      <c r="S1431" s="0" t="s">
        <v>294</v>
      </c>
      <c r="T1431" s="0" t="s">
        <v>280</v>
      </c>
      <c r="U1431" s="0" t="s">
        <v>281</v>
      </c>
    </row>
    <row r="1432" customFormat="false" ht="15" hidden="false" customHeight="false" outlineLevel="0" collapsed="false">
      <c r="A1432" s="0" t="n">
        <v>67</v>
      </c>
      <c r="B1432" s="0" t="s">
        <v>117</v>
      </c>
      <c r="C1432" s="0" t="s">
        <v>328</v>
      </c>
      <c r="D1432" s="0" t="s">
        <v>5533</v>
      </c>
      <c r="E1432" s="0" t="n">
        <v>2025</v>
      </c>
      <c r="H1432" s="0" t="n">
        <v>22</v>
      </c>
      <c r="I1432" s="0" t="n">
        <v>31019</v>
      </c>
      <c r="J1432" s="0" t="s">
        <v>272</v>
      </c>
      <c r="K1432" s="0" t="s">
        <v>5436</v>
      </c>
      <c r="L1432" s="0" t="s">
        <v>297</v>
      </c>
      <c r="M1432" s="0" t="s">
        <v>5534</v>
      </c>
      <c r="N1432" s="0" t="s">
        <v>5534</v>
      </c>
      <c r="O1432" s="0" t="s">
        <v>5535</v>
      </c>
      <c r="P1432" s="0" t="s">
        <v>5536</v>
      </c>
      <c r="R1432" s="0" t="s">
        <v>279</v>
      </c>
      <c r="S1432" s="0" t="s">
        <v>272</v>
      </c>
      <c r="T1432" s="0" t="s">
        <v>280</v>
      </c>
      <c r="U1432" s="0" t="s">
        <v>281</v>
      </c>
    </row>
    <row r="1433" customFormat="false" ht="15" hidden="false" customHeight="false" outlineLevel="0" collapsed="false">
      <c r="A1433" s="0" t="n">
        <v>67</v>
      </c>
      <c r="B1433" s="0" t="s">
        <v>117</v>
      </c>
      <c r="C1433" s="0" t="s">
        <v>328</v>
      </c>
      <c r="D1433" s="0" t="s">
        <v>5537</v>
      </c>
      <c r="E1433" s="0" t="n">
        <v>2025</v>
      </c>
      <c r="H1433" s="0" t="n">
        <v>13</v>
      </c>
      <c r="I1433" s="0" t="n">
        <v>23027</v>
      </c>
      <c r="J1433" s="0" t="s">
        <v>272</v>
      </c>
      <c r="K1433" s="0" t="s">
        <v>5436</v>
      </c>
      <c r="L1433" s="0" t="s">
        <v>297</v>
      </c>
      <c r="M1433" s="0" t="s">
        <v>5538</v>
      </c>
      <c r="N1433" s="0" t="s">
        <v>5538</v>
      </c>
      <c r="O1433" s="0" t="s">
        <v>5539</v>
      </c>
      <c r="P1433" s="0" t="s">
        <v>5540</v>
      </c>
      <c r="R1433" s="0" t="s">
        <v>279</v>
      </c>
      <c r="S1433" s="0" t="s">
        <v>294</v>
      </c>
      <c r="T1433" s="0" t="s">
        <v>280</v>
      </c>
      <c r="U1433" s="0" t="s">
        <v>281</v>
      </c>
    </row>
    <row r="1434" customFormat="false" ht="15" hidden="false" customHeight="false" outlineLevel="0" collapsed="false">
      <c r="A1434" s="0" t="n">
        <v>67</v>
      </c>
      <c r="B1434" s="0" t="s">
        <v>117</v>
      </c>
      <c r="C1434" s="0" t="s">
        <v>328</v>
      </c>
      <c r="D1434" s="0" t="s">
        <v>5541</v>
      </c>
      <c r="E1434" s="0" t="n">
        <v>2024</v>
      </c>
      <c r="H1434" s="0" t="n">
        <v>1</v>
      </c>
      <c r="I1434" s="0" t="n">
        <v>638</v>
      </c>
      <c r="J1434" s="0" t="s">
        <v>272</v>
      </c>
      <c r="K1434" s="0" t="s">
        <v>5436</v>
      </c>
      <c r="L1434" s="0" t="s">
        <v>297</v>
      </c>
      <c r="M1434" s="0" t="s">
        <v>5542</v>
      </c>
      <c r="N1434" s="0" t="s">
        <v>5542</v>
      </c>
      <c r="O1434" s="0" t="s">
        <v>5543</v>
      </c>
      <c r="P1434" s="0" t="s">
        <v>5544</v>
      </c>
      <c r="R1434" s="0" t="s">
        <v>288</v>
      </c>
      <c r="S1434" s="0" t="s">
        <v>294</v>
      </c>
      <c r="T1434" s="0" t="s">
        <v>280</v>
      </c>
      <c r="U1434" s="0" t="s">
        <v>281</v>
      </c>
    </row>
    <row r="1435" customFormat="false" ht="15" hidden="false" customHeight="false" outlineLevel="0" collapsed="false">
      <c r="A1435" s="0" t="n">
        <v>67</v>
      </c>
      <c r="B1435" s="0" t="s">
        <v>117</v>
      </c>
      <c r="C1435" s="0" t="s">
        <v>328</v>
      </c>
      <c r="D1435" s="0" t="s">
        <v>5545</v>
      </c>
      <c r="E1435" s="0" t="n">
        <v>2024</v>
      </c>
      <c r="H1435" s="0" t="n">
        <v>1</v>
      </c>
      <c r="I1435" s="0" t="n">
        <v>106</v>
      </c>
      <c r="J1435" s="0" t="s">
        <v>272</v>
      </c>
      <c r="K1435" s="0" t="s">
        <v>5436</v>
      </c>
      <c r="L1435" s="0" t="s">
        <v>297</v>
      </c>
      <c r="M1435" s="0" t="s">
        <v>5546</v>
      </c>
      <c r="N1435" s="0" t="s">
        <v>5546</v>
      </c>
      <c r="O1435" s="0" t="s">
        <v>5547</v>
      </c>
      <c r="P1435" s="0" t="s">
        <v>5548</v>
      </c>
      <c r="R1435" s="0" t="s">
        <v>288</v>
      </c>
      <c r="S1435" s="0" t="s">
        <v>294</v>
      </c>
      <c r="T1435" s="0" t="s">
        <v>280</v>
      </c>
      <c r="U1435" s="0" t="s">
        <v>281</v>
      </c>
    </row>
    <row r="1436" customFormat="false" ht="15" hidden="false" customHeight="false" outlineLevel="0" collapsed="false">
      <c r="A1436" s="0" t="n">
        <v>67</v>
      </c>
      <c r="B1436" s="0" t="s">
        <v>117</v>
      </c>
      <c r="C1436" s="0" t="s">
        <v>339</v>
      </c>
      <c r="D1436" s="0" t="s">
        <v>5549</v>
      </c>
      <c r="E1436" s="0" t="n">
        <v>2026</v>
      </c>
      <c r="H1436" s="0" t="n">
        <v>8</v>
      </c>
      <c r="I1436" s="0" t="n">
        <v>8492</v>
      </c>
      <c r="J1436" s="0" t="s">
        <v>272</v>
      </c>
      <c r="K1436" s="0" t="s">
        <v>290</v>
      </c>
      <c r="L1436" s="0" t="s">
        <v>274</v>
      </c>
      <c r="M1436" s="0" t="s">
        <v>5550</v>
      </c>
      <c r="N1436" s="0" t="s">
        <v>5550</v>
      </c>
      <c r="O1436" s="0" t="s">
        <v>5551</v>
      </c>
      <c r="P1436" s="0" t="s">
        <v>5552</v>
      </c>
      <c r="R1436" s="0" t="s">
        <v>279</v>
      </c>
      <c r="S1436" s="0" t="s">
        <v>272</v>
      </c>
      <c r="T1436" s="0" t="s">
        <v>280</v>
      </c>
      <c r="U1436" s="0" t="s">
        <v>281</v>
      </c>
    </row>
    <row r="1437" customFormat="false" ht="15" hidden="false" customHeight="false" outlineLevel="0" collapsed="false">
      <c r="A1437" s="0" t="n">
        <v>67</v>
      </c>
      <c r="B1437" s="0" t="s">
        <v>117</v>
      </c>
      <c r="C1437" s="0" t="s">
        <v>339</v>
      </c>
      <c r="D1437" s="0" t="s">
        <v>5553</v>
      </c>
      <c r="E1437" s="0" t="n">
        <v>2025</v>
      </c>
      <c r="H1437" s="0" t="n">
        <v>13</v>
      </c>
      <c r="I1437" s="0" t="n">
        <v>484</v>
      </c>
      <c r="J1437" s="0" t="s">
        <v>272</v>
      </c>
      <c r="K1437" s="0" t="s">
        <v>5436</v>
      </c>
      <c r="L1437" s="0" t="s">
        <v>297</v>
      </c>
      <c r="M1437" s="0" t="s">
        <v>5554</v>
      </c>
      <c r="N1437" s="0" t="s">
        <v>5554</v>
      </c>
      <c r="O1437" s="0" t="s">
        <v>5555</v>
      </c>
      <c r="P1437" s="0" t="s">
        <v>5556</v>
      </c>
      <c r="R1437" s="0" t="s">
        <v>279</v>
      </c>
      <c r="S1437" s="0" t="s">
        <v>294</v>
      </c>
      <c r="T1437" s="0" t="s">
        <v>280</v>
      </c>
      <c r="U1437" s="0" t="s">
        <v>281</v>
      </c>
    </row>
    <row r="1438" customFormat="false" ht="15" hidden="false" customHeight="false" outlineLevel="0" collapsed="false">
      <c r="A1438" s="0" t="n">
        <v>67</v>
      </c>
      <c r="B1438" s="0" t="s">
        <v>117</v>
      </c>
      <c r="C1438" s="0" t="s">
        <v>339</v>
      </c>
      <c r="D1438" s="0" t="s">
        <v>5557</v>
      </c>
      <c r="E1438" s="0" t="n">
        <v>2025</v>
      </c>
      <c r="H1438" s="0" t="n">
        <v>1</v>
      </c>
      <c r="I1438" s="0" t="n">
        <v>848</v>
      </c>
      <c r="J1438" s="0" t="s">
        <v>272</v>
      </c>
      <c r="K1438" s="0" t="s">
        <v>5436</v>
      </c>
      <c r="L1438" s="0" t="s">
        <v>297</v>
      </c>
      <c r="M1438" s="0" t="s">
        <v>5558</v>
      </c>
      <c r="N1438" s="0" t="s">
        <v>5558</v>
      </c>
      <c r="O1438" s="0" t="s">
        <v>5559</v>
      </c>
      <c r="P1438" s="0" t="s">
        <v>5560</v>
      </c>
      <c r="R1438" s="0" t="s">
        <v>279</v>
      </c>
      <c r="S1438" s="0" t="s">
        <v>294</v>
      </c>
      <c r="T1438" s="0" t="s">
        <v>280</v>
      </c>
      <c r="U1438" s="0" t="s">
        <v>281</v>
      </c>
    </row>
    <row r="1439" customFormat="false" ht="15" hidden="false" customHeight="false" outlineLevel="0" collapsed="false">
      <c r="A1439" s="0" t="n">
        <v>67</v>
      </c>
      <c r="B1439" s="0" t="s">
        <v>117</v>
      </c>
      <c r="C1439" s="0" t="s">
        <v>339</v>
      </c>
      <c r="D1439" s="0" t="s">
        <v>5561</v>
      </c>
      <c r="E1439" s="0" t="n">
        <v>2024</v>
      </c>
      <c r="H1439" s="0" t="n">
        <v>6</v>
      </c>
      <c r="I1439" s="0" t="n">
        <v>1862</v>
      </c>
      <c r="J1439" s="0" t="s">
        <v>272</v>
      </c>
      <c r="K1439" s="0" t="s">
        <v>5436</v>
      </c>
      <c r="L1439" s="0" t="s">
        <v>297</v>
      </c>
      <c r="M1439" s="0" t="s">
        <v>5562</v>
      </c>
      <c r="N1439" s="0" t="s">
        <v>5562</v>
      </c>
      <c r="O1439" s="0" t="s">
        <v>5563</v>
      </c>
      <c r="P1439" s="0" t="s">
        <v>5564</v>
      </c>
      <c r="R1439" s="0" t="s">
        <v>288</v>
      </c>
      <c r="S1439" s="0" t="s">
        <v>294</v>
      </c>
      <c r="T1439" s="0" t="s">
        <v>280</v>
      </c>
      <c r="U1439" s="0" t="s">
        <v>281</v>
      </c>
    </row>
    <row r="1440" customFormat="false" ht="15" hidden="false" customHeight="false" outlineLevel="0" collapsed="false">
      <c r="A1440" s="0" t="n">
        <v>67</v>
      </c>
      <c r="B1440" s="0" t="s">
        <v>117</v>
      </c>
      <c r="C1440" s="0" t="s">
        <v>868</v>
      </c>
      <c r="D1440" s="0" t="s">
        <v>5565</v>
      </c>
      <c r="E1440" s="0" t="n">
        <v>2025</v>
      </c>
      <c r="H1440" s="0" t="n">
        <v>1</v>
      </c>
      <c r="I1440" s="0" t="n">
        <v>1019</v>
      </c>
      <c r="J1440" s="0" t="s">
        <v>272</v>
      </c>
      <c r="K1440" s="0" t="s">
        <v>5436</v>
      </c>
      <c r="L1440" s="0" t="s">
        <v>297</v>
      </c>
      <c r="M1440" s="0" t="s">
        <v>5566</v>
      </c>
      <c r="N1440" s="0" t="s">
        <v>5566</v>
      </c>
      <c r="O1440" s="0" t="s">
        <v>5567</v>
      </c>
      <c r="P1440" s="0" t="s">
        <v>5568</v>
      </c>
      <c r="R1440" s="0" t="s">
        <v>279</v>
      </c>
      <c r="S1440" s="0" t="s">
        <v>272</v>
      </c>
      <c r="T1440" s="0" t="s">
        <v>280</v>
      </c>
      <c r="U1440" s="0" t="s">
        <v>281</v>
      </c>
    </row>
    <row r="1441" customFormat="false" ht="15" hidden="false" customHeight="false" outlineLevel="0" collapsed="false">
      <c r="A1441" s="0" t="n">
        <v>67</v>
      </c>
      <c r="B1441" s="0" t="s">
        <v>117</v>
      </c>
      <c r="C1441" s="0" t="s">
        <v>868</v>
      </c>
      <c r="D1441" s="0" t="s">
        <v>5569</v>
      </c>
      <c r="E1441" s="0" t="n">
        <v>2024</v>
      </c>
      <c r="H1441" s="0" t="n">
        <v>1</v>
      </c>
      <c r="I1441" s="0" t="n">
        <v>4162</v>
      </c>
      <c r="J1441" s="0" t="s">
        <v>272</v>
      </c>
      <c r="K1441" s="0" t="s">
        <v>5436</v>
      </c>
      <c r="L1441" s="0" t="s">
        <v>297</v>
      </c>
      <c r="M1441" s="0" t="s">
        <v>5570</v>
      </c>
      <c r="N1441" s="0" t="s">
        <v>5570</v>
      </c>
      <c r="O1441" s="0" t="s">
        <v>5571</v>
      </c>
      <c r="P1441" s="0" t="s">
        <v>5572</v>
      </c>
      <c r="R1441" s="0" t="s">
        <v>288</v>
      </c>
      <c r="S1441" s="0" t="s">
        <v>294</v>
      </c>
      <c r="T1441" s="0" t="s">
        <v>280</v>
      </c>
      <c r="U1441" s="0" t="s">
        <v>281</v>
      </c>
    </row>
    <row r="1442" customFormat="false" ht="15" hidden="false" customHeight="false" outlineLevel="0" collapsed="false">
      <c r="A1442" s="0" t="n">
        <v>67</v>
      </c>
      <c r="B1442" s="0" t="s">
        <v>117</v>
      </c>
      <c r="C1442" s="0" t="s">
        <v>926</v>
      </c>
      <c r="D1442" s="0" t="s">
        <v>5573</v>
      </c>
      <c r="E1442" s="0" t="n">
        <v>2026</v>
      </c>
      <c r="H1442" s="0" t="n">
        <v>22</v>
      </c>
      <c r="I1442" s="0" t="n">
        <v>24459</v>
      </c>
      <c r="J1442" s="0" t="s">
        <v>272</v>
      </c>
      <c r="K1442" s="0" t="s">
        <v>5436</v>
      </c>
      <c r="L1442" s="0" t="s">
        <v>297</v>
      </c>
      <c r="M1442" s="0" t="s">
        <v>5574</v>
      </c>
      <c r="N1442" s="0" t="s">
        <v>5574</v>
      </c>
      <c r="O1442" s="0" t="s">
        <v>5575</v>
      </c>
      <c r="P1442" s="0" t="s">
        <v>5576</v>
      </c>
      <c r="R1442" s="0" t="s">
        <v>279</v>
      </c>
      <c r="S1442" s="0" t="s">
        <v>272</v>
      </c>
      <c r="T1442" s="0" t="s">
        <v>280</v>
      </c>
      <c r="U1442" s="0" t="s">
        <v>281</v>
      </c>
    </row>
    <row r="1443" customFormat="false" ht="15" hidden="false" customHeight="false" outlineLevel="0" collapsed="false">
      <c r="A1443" s="0" t="n">
        <v>67</v>
      </c>
      <c r="B1443" s="0" t="s">
        <v>117</v>
      </c>
      <c r="C1443" s="0" t="s">
        <v>926</v>
      </c>
      <c r="D1443" s="0" t="s">
        <v>5577</v>
      </c>
      <c r="E1443" s="0" t="n">
        <v>2025</v>
      </c>
      <c r="H1443" s="0" t="n">
        <v>1</v>
      </c>
      <c r="I1443" s="0" t="n">
        <v>564</v>
      </c>
      <c r="J1443" s="0" t="s">
        <v>272</v>
      </c>
      <c r="K1443" s="0" t="s">
        <v>5436</v>
      </c>
      <c r="L1443" s="0" t="s">
        <v>297</v>
      </c>
      <c r="M1443" s="0" t="s">
        <v>5578</v>
      </c>
      <c r="N1443" s="0" t="s">
        <v>5578</v>
      </c>
      <c r="O1443" s="0" t="s">
        <v>5579</v>
      </c>
      <c r="P1443" s="0" t="s">
        <v>5580</v>
      </c>
      <c r="R1443" s="0" t="s">
        <v>279</v>
      </c>
      <c r="S1443" s="0" t="s">
        <v>294</v>
      </c>
      <c r="T1443" s="0" t="s">
        <v>280</v>
      </c>
      <c r="U1443" s="0" t="s">
        <v>281</v>
      </c>
    </row>
    <row r="1444" customFormat="false" ht="15" hidden="false" customHeight="false" outlineLevel="0" collapsed="false">
      <c r="A1444" s="0" t="n">
        <v>67</v>
      </c>
      <c r="B1444" s="0" t="s">
        <v>117</v>
      </c>
      <c r="C1444" s="0" t="s">
        <v>926</v>
      </c>
      <c r="D1444" s="0" t="s">
        <v>5581</v>
      </c>
      <c r="E1444" s="0" t="n">
        <v>2025</v>
      </c>
      <c r="H1444" s="0" t="n">
        <v>1</v>
      </c>
      <c r="I1444" s="0" t="n">
        <v>724</v>
      </c>
      <c r="J1444" s="0" t="s">
        <v>272</v>
      </c>
      <c r="K1444" s="0" t="s">
        <v>5436</v>
      </c>
      <c r="L1444" s="0" t="s">
        <v>297</v>
      </c>
      <c r="M1444" s="0" t="s">
        <v>5582</v>
      </c>
      <c r="N1444" s="0" t="s">
        <v>5582</v>
      </c>
      <c r="O1444" s="0" t="s">
        <v>5583</v>
      </c>
      <c r="P1444" s="0" t="s">
        <v>5584</v>
      </c>
      <c r="R1444" s="0" t="s">
        <v>279</v>
      </c>
      <c r="S1444" s="0" t="s">
        <v>294</v>
      </c>
      <c r="T1444" s="0" t="s">
        <v>280</v>
      </c>
      <c r="U1444" s="0" t="s">
        <v>281</v>
      </c>
    </row>
    <row r="1445" customFormat="false" ht="15" hidden="false" customHeight="false" outlineLevel="0" collapsed="false">
      <c r="A1445" s="0" t="n">
        <v>67</v>
      </c>
      <c r="B1445" s="0" t="s">
        <v>117</v>
      </c>
      <c r="C1445" s="0" t="s">
        <v>926</v>
      </c>
      <c r="D1445" s="0" t="s">
        <v>5585</v>
      </c>
      <c r="E1445" s="0" t="n">
        <v>2025</v>
      </c>
      <c r="H1445" s="0" t="n">
        <v>1</v>
      </c>
      <c r="I1445" s="0" t="n">
        <v>282</v>
      </c>
      <c r="J1445" s="0" t="s">
        <v>294</v>
      </c>
      <c r="K1445" s="0" t="s">
        <v>5436</v>
      </c>
      <c r="L1445" s="0" t="s">
        <v>297</v>
      </c>
      <c r="M1445" s="0" t="s">
        <v>5586</v>
      </c>
      <c r="N1445" s="0" t="s">
        <v>5586</v>
      </c>
      <c r="O1445" s="0" t="s">
        <v>5587</v>
      </c>
      <c r="P1445" s="0" t="s">
        <v>5588</v>
      </c>
      <c r="R1445" s="0" t="s">
        <v>279</v>
      </c>
      <c r="S1445" s="0" t="s">
        <v>294</v>
      </c>
      <c r="T1445" s="0" t="s">
        <v>280</v>
      </c>
      <c r="U1445" s="0" t="s">
        <v>281</v>
      </c>
    </row>
    <row r="1446" customFormat="false" ht="15" hidden="false" customHeight="false" outlineLevel="0" collapsed="false">
      <c r="A1446" s="0" t="n">
        <v>67</v>
      </c>
      <c r="B1446" s="0" t="s">
        <v>117</v>
      </c>
      <c r="C1446" s="0" t="s">
        <v>514</v>
      </c>
      <c r="D1446" s="0" t="s">
        <v>5589</v>
      </c>
      <c r="E1446" s="0" t="n">
        <v>2026</v>
      </c>
      <c r="H1446" s="0" t="n">
        <v>2</v>
      </c>
      <c r="I1446" s="0" t="n">
        <v>2083</v>
      </c>
      <c r="J1446" s="0" t="s">
        <v>294</v>
      </c>
      <c r="K1446" s="0" t="s">
        <v>5436</v>
      </c>
      <c r="L1446" s="0" t="s">
        <v>297</v>
      </c>
      <c r="M1446" s="0" t="s">
        <v>5590</v>
      </c>
      <c r="N1446" s="0" t="s">
        <v>5590</v>
      </c>
      <c r="O1446" s="0" t="s">
        <v>5591</v>
      </c>
      <c r="P1446" s="0" t="s">
        <v>5592</v>
      </c>
      <c r="R1446" s="0" t="s">
        <v>279</v>
      </c>
      <c r="S1446" s="0" t="s">
        <v>272</v>
      </c>
      <c r="T1446" s="0" t="s">
        <v>280</v>
      </c>
      <c r="U1446" s="0" t="s">
        <v>281</v>
      </c>
    </row>
    <row r="1447" customFormat="false" ht="15" hidden="false" customHeight="false" outlineLevel="0" collapsed="false">
      <c r="A1447" s="0" t="n">
        <v>67</v>
      </c>
      <c r="B1447" s="0" t="s">
        <v>117</v>
      </c>
      <c r="C1447" s="0" t="s">
        <v>514</v>
      </c>
      <c r="D1447" s="0" t="s">
        <v>5593</v>
      </c>
      <c r="E1447" s="0" t="n">
        <v>2025</v>
      </c>
      <c r="H1447" s="0" t="n">
        <v>1</v>
      </c>
      <c r="I1447" s="0" t="n">
        <v>126</v>
      </c>
      <c r="J1447" s="0" t="s">
        <v>272</v>
      </c>
      <c r="K1447" s="0" t="s">
        <v>5436</v>
      </c>
      <c r="L1447" s="0" t="s">
        <v>297</v>
      </c>
      <c r="M1447" s="0" t="s">
        <v>5594</v>
      </c>
      <c r="N1447" s="0" t="s">
        <v>5594</v>
      </c>
      <c r="O1447" s="0" t="s">
        <v>5595</v>
      </c>
      <c r="P1447" s="0" t="s">
        <v>5596</v>
      </c>
      <c r="R1447" s="0" t="s">
        <v>279</v>
      </c>
      <c r="S1447" s="0" t="s">
        <v>294</v>
      </c>
      <c r="T1447" s="0" t="s">
        <v>280</v>
      </c>
      <c r="U1447" s="0" t="s">
        <v>281</v>
      </c>
    </row>
    <row r="1448" customFormat="false" ht="15" hidden="false" customHeight="false" outlineLevel="0" collapsed="false">
      <c r="A1448" s="0" t="n">
        <v>67</v>
      </c>
      <c r="B1448" s="0" t="s">
        <v>117</v>
      </c>
      <c r="C1448" s="0" t="s">
        <v>514</v>
      </c>
      <c r="D1448" s="0" t="s">
        <v>5597</v>
      </c>
      <c r="E1448" s="0" t="n">
        <v>2025</v>
      </c>
      <c r="H1448" s="0" t="n">
        <v>1</v>
      </c>
      <c r="I1448" s="0" t="n">
        <v>512</v>
      </c>
      <c r="J1448" s="0" t="s">
        <v>272</v>
      </c>
      <c r="K1448" s="0" t="s">
        <v>5436</v>
      </c>
      <c r="L1448" s="0" t="s">
        <v>297</v>
      </c>
      <c r="M1448" s="0" t="s">
        <v>5598</v>
      </c>
      <c r="N1448" s="0" t="s">
        <v>5598</v>
      </c>
      <c r="O1448" s="0" t="s">
        <v>5599</v>
      </c>
      <c r="P1448" s="0" t="s">
        <v>5600</v>
      </c>
      <c r="R1448" s="0" t="s">
        <v>279</v>
      </c>
      <c r="S1448" s="0" t="s">
        <v>294</v>
      </c>
      <c r="T1448" s="0" t="s">
        <v>280</v>
      </c>
      <c r="U1448" s="0" t="s">
        <v>281</v>
      </c>
    </row>
    <row r="1449" customFormat="false" ht="15" hidden="false" customHeight="false" outlineLevel="0" collapsed="false">
      <c r="A1449" s="0" t="n">
        <v>67</v>
      </c>
      <c r="B1449" s="0" t="s">
        <v>117</v>
      </c>
      <c r="C1449" s="0" t="s">
        <v>514</v>
      </c>
      <c r="D1449" s="0" t="s">
        <v>5601</v>
      </c>
      <c r="E1449" s="0" t="n">
        <v>2024</v>
      </c>
      <c r="H1449" s="0" t="n">
        <v>1</v>
      </c>
      <c r="I1449" s="0" t="n">
        <v>5038</v>
      </c>
      <c r="J1449" s="0" t="s">
        <v>272</v>
      </c>
      <c r="K1449" s="0" t="s">
        <v>5436</v>
      </c>
      <c r="L1449" s="0" t="s">
        <v>297</v>
      </c>
      <c r="M1449" s="0" t="s">
        <v>5602</v>
      </c>
      <c r="N1449" s="0" t="s">
        <v>5602</v>
      </c>
      <c r="O1449" s="0" t="s">
        <v>5603</v>
      </c>
      <c r="P1449" s="0" t="s">
        <v>5604</v>
      </c>
      <c r="R1449" s="0" t="s">
        <v>288</v>
      </c>
      <c r="S1449" s="0" t="s">
        <v>294</v>
      </c>
      <c r="T1449" s="0" t="s">
        <v>280</v>
      </c>
      <c r="U1449" s="0" t="s">
        <v>281</v>
      </c>
    </row>
    <row r="1450" customFormat="false" ht="15" hidden="false" customHeight="false" outlineLevel="0" collapsed="false">
      <c r="A1450" s="0" t="n">
        <v>68</v>
      </c>
      <c r="B1450" s="0" t="s">
        <v>118</v>
      </c>
      <c r="C1450" s="0" t="s">
        <v>57</v>
      </c>
      <c r="D1450" s="0" t="s">
        <v>5605</v>
      </c>
      <c r="E1450" s="0" t="n">
        <v>2024</v>
      </c>
      <c r="H1450" s="0" t="n">
        <v>13</v>
      </c>
      <c r="I1450" s="0" t="n">
        <v>4911</v>
      </c>
      <c r="J1450" s="0" t="s">
        <v>272</v>
      </c>
      <c r="K1450" s="0" t="s">
        <v>302</v>
      </c>
      <c r="L1450" s="0" t="s">
        <v>274</v>
      </c>
      <c r="M1450" s="0" t="s">
        <v>5606</v>
      </c>
      <c r="N1450" s="0" t="s">
        <v>5606</v>
      </c>
      <c r="O1450" s="0" t="s">
        <v>5607</v>
      </c>
      <c r="P1450" s="0" t="s">
        <v>5608</v>
      </c>
      <c r="R1450" s="0" t="s">
        <v>288</v>
      </c>
      <c r="S1450" s="0" t="s">
        <v>272</v>
      </c>
      <c r="T1450" s="0" t="s">
        <v>280</v>
      </c>
      <c r="U1450" s="0" t="s">
        <v>281</v>
      </c>
    </row>
    <row r="1451" customFormat="false" ht="15" hidden="false" customHeight="false" outlineLevel="0" collapsed="false">
      <c r="A1451" s="0" t="n">
        <v>68</v>
      </c>
      <c r="B1451" s="0" t="s">
        <v>118</v>
      </c>
      <c r="C1451" s="0" t="s">
        <v>313</v>
      </c>
      <c r="D1451" s="0" t="s">
        <v>5609</v>
      </c>
      <c r="E1451" s="0" t="n">
        <v>2024</v>
      </c>
      <c r="H1451" s="0" t="n">
        <v>1</v>
      </c>
      <c r="I1451" s="0" t="n">
        <v>1974</v>
      </c>
      <c r="J1451" s="0" t="s">
        <v>294</v>
      </c>
      <c r="K1451" s="0" t="s">
        <v>302</v>
      </c>
      <c r="L1451" s="0" t="s">
        <v>274</v>
      </c>
      <c r="M1451" s="0" t="s">
        <v>5610</v>
      </c>
      <c r="N1451" s="0" t="s">
        <v>5610</v>
      </c>
      <c r="O1451" s="0" t="s">
        <v>5611</v>
      </c>
      <c r="P1451" s="0" t="s">
        <v>5612</v>
      </c>
      <c r="R1451" s="0" t="s">
        <v>288</v>
      </c>
      <c r="S1451" s="0" t="s">
        <v>272</v>
      </c>
      <c r="T1451" s="0" t="s">
        <v>280</v>
      </c>
      <c r="U1451" s="0" t="s">
        <v>281</v>
      </c>
    </row>
    <row r="1452" customFormat="false" ht="15" hidden="false" customHeight="false" outlineLevel="0" collapsed="false">
      <c r="A1452" s="0" t="n">
        <v>68</v>
      </c>
      <c r="B1452" s="0" t="s">
        <v>118</v>
      </c>
      <c r="C1452" s="0" t="s">
        <v>926</v>
      </c>
      <c r="D1452" s="0" t="s">
        <v>5613</v>
      </c>
      <c r="E1452" s="0" t="n">
        <v>2027</v>
      </c>
      <c r="H1452" s="0" t="n">
        <v>9</v>
      </c>
      <c r="I1452" s="0" t="n">
        <v>4737</v>
      </c>
      <c r="J1452" s="0" t="s">
        <v>272</v>
      </c>
      <c r="K1452" s="0" t="s">
        <v>290</v>
      </c>
      <c r="L1452" s="0" t="s">
        <v>274</v>
      </c>
      <c r="M1452" s="0" t="s">
        <v>5614</v>
      </c>
      <c r="N1452" s="0" t="s">
        <v>5614</v>
      </c>
      <c r="O1452" s="0" t="s">
        <v>5615</v>
      </c>
      <c r="P1452" s="0" t="s">
        <v>5616</v>
      </c>
      <c r="R1452" s="0" t="s">
        <v>279</v>
      </c>
      <c r="S1452" s="0" t="s">
        <v>272</v>
      </c>
      <c r="T1452" s="0" t="s">
        <v>280</v>
      </c>
      <c r="U1452" s="0" t="s">
        <v>281</v>
      </c>
    </row>
    <row r="1453" customFormat="false" ht="15" hidden="false" customHeight="false" outlineLevel="0" collapsed="false">
      <c r="A1453" s="0" t="n">
        <v>68</v>
      </c>
      <c r="B1453" s="0" t="s">
        <v>118</v>
      </c>
      <c r="C1453" s="0" t="s">
        <v>926</v>
      </c>
      <c r="D1453" s="0" t="s">
        <v>5617</v>
      </c>
      <c r="E1453" s="0" t="n">
        <v>2026</v>
      </c>
      <c r="H1453" s="0" t="n">
        <v>9</v>
      </c>
      <c r="I1453" s="0" t="n">
        <v>11831</v>
      </c>
      <c r="J1453" s="0" t="s">
        <v>272</v>
      </c>
      <c r="K1453" s="0" t="s">
        <v>5618</v>
      </c>
      <c r="L1453" s="0" t="s">
        <v>297</v>
      </c>
      <c r="M1453" s="0" t="s">
        <v>5619</v>
      </c>
      <c r="N1453" s="0" t="s">
        <v>5619</v>
      </c>
      <c r="O1453" s="0" t="s">
        <v>5620</v>
      </c>
      <c r="P1453" s="0" t="s">
        <v>5621</v>
      </c>
      <c r="R1453" s="0" t="s">
        <v>279</v>
      </c>
      <c r="S1453" s="0" t="s">
        <v>294</v>
      </c>
      <c r="T1453" s="0" t="s">
        <v>280</v>
      </c>
      <c r="U1453" s="0" t="s">
        <v>281</v>
      </c>
    </row>
    <row r="1454" customFormat="false" ht="15" hidden="false" customHeight="false" outlineLevel="0" collapsed="false">
      <c r="A1454" s="0" t="n">
        <v>69</v>
      </c>
      <c r="B1454" s="0" t="s">
        <v>119</v>
      </c>
      <c r="C1454" s="0" t="s">
        <v>57</v>
      </c>
      <c r="D1454" s="0" t="s">
        <v>295</v>
      </c>
      <c r="E1454" s="0" t="n">
        <v>2026</v>
      </c>
      <c r="H1454" s="0" t="n">
        <v>13</v>
      </c>
      <c r="I1454" s="0" t="n">
        <v>4487</v>
      </c>
      <c r="J1454" s="0" t="s">
        <v>272</v>
      </c>
      <c r="K1454" s="0" t="s">
        <v>296</v>
      </c>
      <c r="L1454" s="0" t="s">
        <v>297</v>
      </c>
      <c r="M1454" s="0" t="s">
        <v>5622</v>
      </c>
      <c r="N1454" s="0" t="s">
        <v>5622</v>
      </c>
      <c r="O1454" s="0" t="s">
        <v>5623</v>
      </c>
      <c r="P1454" s="0" t="s">
        <v>5624</v>
      </c>
      <c r="R1454" s="0" t="s">
        <v>279</v>
      </c>
      <c r="S1454" s="0" t="s">
        <v>272</v>
      </c>
      <c r="T1454" s="0" t="s">
        <v>280</v>
      </c>
      <c r="U1454" s="0" t="s">
        <v>281</v>
      </c>
    </row>
    <row r="1455" customFormat="false" ht="15" hidden="false" customHeight="false" outlineLevel="0" collapsed="false">
      <c r="A1455" s="0" t="n">
        <v>69</v>
      </c>
      <c r="B1455" s="0" t="s">
        <v>119</v>
      </c>
      <c r="C1455" s="0" t="s">
        <v>57</v>
      </c>
      <c r="D1455" s="0" t="s">
        <v>5625</v>
      </c>
      <c r="E1455" s="0" t="n">
        <v>2025</v>
      </c>
      <c r="H1455" s="0" t="n">
        <v>13</v>
      </c>
      <c r="I1455" s="0" t="n">
        <v>4919</v>
      </c>
      <c r="J1455" s="0" t="s">
        <v>272</v>
      </c>
      <c r="K1455" s="0" t="s">
        <v>302</v>
      </c>
      <c r="L1455" s="0" t="s">
        <v>274</v>
      </c>
      <c r="M1455" s="0" t="s">
        <v>5626</v>
      </c>
      <c r="N1455" s="0" t="s">
        <v>5626</v>
      </c>
      <c r="O1455" s="0" t="s">
        <v>5627</v>
      </c>
      <c r="P1455" s="0" t="s">
        <v>5628</v>
      </c>
      <c r="R1455" s="0" t="s">
        <v>279</v>
      </c>
      <c r="S1455" s="0" t="s">
        <v>294</v>
      </c>
      <c r="T1455" s="0" t="s">
        <v>280</v>
      </c>
      <c r="U1455" s="0" t="s">
        <v>281</v>
      </c>
    </row>
    <row r="1456" customFormat="false" ht="15" hidden="false" customHeight="false" outlineLevel="0" collapsed="false">
      <c r="A1456" s="0" t="n">
        <v>69</v>
      </c>
      <c r="B1456" s="0" t="s">
        <v>119</v>
      </c>
      <c r="C1456" s="0" t="s">
        <v>92</v>
      </c>
      <c r="D1456" s="0" t="s">
        <v>295</v>
      </c>
      <c r="E1456" s="0" t="n">
        <v>2026</v>
      </c>
      <c r="H1456" s="0" t="n">
        <v>6</v>
      </c>
      <c r="I1456" s="0" t="n">
        <v>4221</v>
      </c>
      <c r="J1456" s="0" t="s">
        <v>272</v>
      </c>
      <c r="K1456" s="0" t="s">
        <v>296</v>
      </c>
      <c r="L1456" s="0" t="s">
        <v>297</v>
      </c>
      <c r="M1456" s="0" t="s">
        <v>5629</v>
      </c>
      <c r="N1456" s="0" t="s">
        <v>5629</v>
      </c>
      <c r="O1456" s="0" t="s">
        <v>5630</v>
      </c>
      <c r="P1456" s="0" t="s">
        <v>5631</v>
      </c>
      <c r="R1456" s="0" t="s">
        <v>279</v>
      </c>
      <c r="S1456" s="0" t="s">
        <v>272</v>
      </c>
      <c r="T1456" s="0" t="s">
        <v>280</v>
      </c>
      <c r="U1456" s="0" t="s">
        <v>281</v>
      </c>
    </row>
    <row r="1457" customFormat="false" ht="15" hidden="false" customHeight="false" outlineLevel="0" collapsed="false">
      <c r="A1457" s="0" t="n">
        <v>69</v>
      </c>
      <c r="B1457" s="0" t="s">
        <v>119</v>
      </c>
      <c r="C1457" s="0" t="s">
        <v>313</v>
      </c>
      <c r="D1457" s="0" t="s">
        <v>5632</v>
      </c>
      <c r="E1457" s="0" t="n">
        <v>2020</v>
      </c>
      <c r="H1457" s="0" t="n">
        <v>1</v>
      </c>
      <c r="I1457" s="0" t="n">
        <v>2412</v>
      </c>
      <c r="J1457" s="0" t="s">
        <v>294</v>
      </c>
      <c r="K1457" s="0" t="s">
        <v>302</v>
      </c>
      <c r="L1457" s="0" t="s">
        <v>274</v>
      </c>
      <c r="M1457" s="0" t="s">
        <v>5633</v>
      </c>
      <c r="N1457" s="0" t="s">
        <v>5633</v>
      </c>
      <c r="O1457" s="0" t="s">
        <v>5634</v>
      </c>
      <c r="P1457" s="0" t="s">
        <v>5635</v>
      </c>
      <c r="R1457" s="0" t="s">
        <v>288</v>
      </c>
      <c r="S1457" s="0" t="s">
        <v>272</v>
      </c>
      <c r="T1457" s="0" t="s">
        <v>318</v>
      </c>
      <c r="U1457" s="0" t="s">
        <v>281</v>
      </c>
      <c r="V1457" s="0" t="s">
        <v>5636</v>
      </c>
    </row>
    <row r="1458" customFormat="false" ht="15" hidden="false" customHeight="false" outlineLevel="0" collapsed="false">
      <c r="A1458" s="0" t="n">
        <v>69</v>
      </c>
      <c r="B1458" s="0" t="s">
        <v>119</v>
      </c>
      <c r="C1458" s="0" t="s">
        <v>270</v>
      </c>
      <c r="D1458" s="0" t="s">
        <v>324</v>
      </c>
      <c r="E1458" s="0" t="n">
        <v>2025</v>
      </c>
      <c r="H1458" s="0" t="n">
        <v>5</v>
      </c>
      <c r="I1458" s="0" t="n">
        <v>328</v>
      </c>
      <c r="J1458" s="0" t="s">
        <v>272</v>
      </c>
      <c r="K1458" s="0" t="s">
        <v>296</v>
      </c>
      <c r="L1458" s="0" t="s">
        <v>297</v>
      </c>
      <c r="M1458" s="0" t="s">
        <v>5637</v>
      </c>
      <c r="N1458" s="0" t="s">
        <v>5637</v>
      </c>
      <c r="O1458" s="0" t="s">
        <v>5638</v>
      </c>
      <c r="P1458" s="0" t="s">
        <v>5639</v>
      </c>
      <c r="R1458" s="0" t="s">
        <v>279</v>
      </c>
      <c r="S1458" s="0" t="s">
        <v>272</v>
      </c>
      <c r="T1458" s="0" t="s">
        <v>280</v>
      </c>
      <c r="U1458" s="0" t="s">
        <v>281</v>
      </c>
    </row>
    <row r="1459" customFormat="false" ht="15" hidden="false" customHeight="false" outlineLevel="0" collapsed="false">
      <c r="A1459" s="0" t="n">
        <v>69</v>
      </c>
      <c r="B1459" s="0" t="s">
        <v>119</v>
      </c>
      <c r="C1459" s="0" t="s">
        <v>328</v>
      </c>
      <c r="D1459" s="0" t="s">
        <v>295</v>
      </c>
      <c r="E1459" s="0" t="n">
        <v>2026</v>
      </c>
      <c r="H1459" s="0" t="n">
        <v>2</v>
      </c>
      <c r="I1459" s="0" t="n">
        <v>307</v>
      </c>
      <c r="J1459" s="0" t="s">
        <v>272</v>
      </c>
      <c r="K1459" s="0" t="s">
        <v>296</v>
      </c>
      <c r="L1459" s="0" t="s">
        <v>297</v>
      </c>
      <c r="M1459" s="0" t="s">
        <v>5640</v>
      </c>
      <c r="N1459" s="0" t="s">
        <v>5640</v>
      </c>
      <c r="O1459" s="0" t="s">
        <v>5641</v>
      </c>
      <c r="P1459" s="0" t="s">
        <v>5642</v>
      </c>
      <c r="R1459" s="0" t="s">
        <v>279</v>
      </c>
      <c r="S1459" s="0" t="s">
        <v>272</v>
      </c>
      <c r="T1459" s="0" t="s">
        <v>280</v>
      </c>
      <c r="U1459" s="0" t="s">
        <v>281</v>
      </c>
    </row>
    <row r="1460" customFormat="false" ht="15" hidden="false" customHeight="false" outlineLevel="0" collapsed="false">
      <c r="A1460" s="0" t="n">
        <v>69</v>
      </c>
      <c r="B1460" s="0" t="s">
        <v>119</v>
      </c>
      <c r="C1460" s="0" t="s">
        <v>328</v>
      </c>
      <c r="D1460" s="0" t="s">
        <v>5643</v>
      </c>
      <c r="E1460" s="0" t="n">
        <v>2026</v>
      </c>
      <c r="H1460" s="0" t="n">
        <v>2</v>
      </c>
      <c r="I1460" s="0" t="n">
        <v>230</v>
      </c>
      <c r="J1460" s="0" t="s">
        <v>272</v>
      </c>
      <c r="K1460" s="0" t="s">
        <v>296</v>
      </c>
      <c r="L1460" s="0" t="s">
        <v>297</v>
      </c>
      <c r="M1460" s="0" t="s">
        <v>5644</v>
      </c>
      <c r="N1460" s="0" t="s">
        <v>5645</v>
      </c>
      <c r="O1460" s="0" t="s">
        <v>5646</v>
      </c>
      <c r="P1460" s="0" t="s">
        <v>5647</v>
      </c>
      <c r="R1460" s="0" t="s">
        <v>279</v>
      </c>
      <c r="S1460" s="0" t="s">
        <v>294</v>
      </c>
      <c r="T1460" s="0" t="s">
        <v>280</v>
      </c>
      <c r="U1460" s="0" t="s">
        <v>281</v>
      </c>
    </row>
    <row r="1461" customFormat="false" ht="15" hidden="false" customHeight="false" outlineLevel="0" collapsed="false">
      <c r="A1461" s="0" t="n">
        <v>69</v>
      </c>
      <c r="B1461" s="0" t="s">
        <v>119</v>
      </c>
      <c r="C1461" s="0" t="s">
        <v>339</v>
      </c>
      <c r="D1461" s="0" t="s">
        <v>324</v>
      </c>
      <c r="E1461" s="0" t="n">
        <v>2025</v>
      </c>
      <c r="H1461" s="0" t="n">
        <v>1</v>
      </c>
      <c r="I1461" s="0" t="n">
        <v>139</v>
      </c>
      <c r="J1461" s="0" t="s">
        <v>272</v>
      </c>
      <c r="K1461" s="0" t="s">
        <v>296</v>
      </c>
      <c r="L1461" s="0" t="s">
        <v>297</v>
      </c>
      <c r="M1461" s="0" t="s">
        <v>5648</v>
      </c>
      <c r="N1461" s="0" t="s">
        <v>5648</v>
      </c>
      <c r="O1461" s="0" t="s">
        <v>5649</v>
      </c>
      <c r="P1461" s="0" t="s">
        <v>5650</v>
      </c>
      <c r="R1461" s="0" t="s">
        <v>279</v>
      </c>
      <c r="S1461" s="0" t="s">
        <v>272</v>
      </c>
      <c r="T1461" s="0" t="s">
        <v>280</v>
      </c>
      <c r="U1461" s="0" t="s">
        <v>281</v>
      </c>
    </row>
    <row r="1462" customFormat="false" ht="15" hidden="false" customHeight="false" outlineLevel="0" collapsed="false">
      <c r="A1462" s="0" t="n">
        <v>69</v>
      </c>
      <c r="B1462" s="0" t="s">
        <v>119</v>
      </c>
      <c r="C1462" s="0" t="s">
        <v>491</v>
      </c>
      <c r="D1462" s="0" t="s">
        <v>295</v>
      </c>
      <c r="E1462" s="0" t="n">
        <v>2026</v>
      </c>
      <c r="H1462" s="0" t="n">
        <v>10</v>
      </c>
      <c r="I1462" s="0" t="n">
        <v>1926</v>
      </c>
      <c r="J1462" s="0" t="s">
        <v>272</v>
      </c>
      <c r="K1462" s="0" t="s">
        <v>296</v>
      </c>
      <c r="L1462" s="0" t="s">
        <v>297</v>
      </c>
      <c r="M1462" s="0" t="s">
        <v>5651</v>
      </c>
      <c r="N1462" s="0" t="s">
        <v>5651</v>
      </c>
      <c r="O1462" s="0" t="s">
        <v>5652</v>
      </c>
      <c r="P1462" s="0" t="s">
        <v>5653</v>
      </c>
      <c r="R1462" s="0" t="s">
        <v>279</v>
      </c>
      <c r="S1462" s="0" t="s">
        <v>272</v>
      </c>
      <c r="T1462" s="0" t="s">
        <v>280</v>
      </c>
      <c r="U1462" s="0" t="s">
        <v>281</v>
      </c>
    </row>
    <row r="1463" customFormat="false" ht="15" hidden="false" customHeight="false" outlineLevel="0" collapsed="false">
      <c r="A1463" s="0" t="n">
        <v>69</v>
      </c>
      <c r="B1463" s="0" t="s">
        <v>119</v>
      </c>
      <c r="C1463" s="0" t="s">
        <v>282</v>
      </c>
      <c r="D1463" s="0" t="s">
        <v>5654</v>
      </c>
      <c r="E1463" s="0" t="n">
        <v>2025</v>
      </c>
      <c r="H1463" s="0" t="n">
        <v>21</v>
      </c>
      <c r="I1463" s="0" t="n">
        <v>4473</v>
      </c>
      <c r="J1463" s="0" t="s">
        <v>272</v>
      </c>
      <c r="K1463" s="0" t="s">
        <v>296</v>
      </c>
      <c r="L1463" s="0" t="s">
        <v>297</v>
      </c>
      <c r="M1463" s="0" t="s">
        <v>5655</v>
      </c>
      <c r="N1463" s="0" t="s">
        <v>5655</v>
      </c>
      <c r="O1463" s="0" t="s">
        <v>5656</v>
      </c>
      <c r="P1463" s="0" t="s">
        <v>5657</v>
      </c>
      <c r="R1463" s="0" t="s">
        <v>279</v>
      </c>
      <c r="S1463" s="0" t="s">
        <v>272</v>
      </c>
      <c r="T1463" s="0" t="s">
        <v>280</v>
      </c>
      <c r="U1463" s="0" t="s">
        <v>281</v>
      </c>
    </row>
    <row r="1464" customFormat="false" ht="15" hidden="false" customHeight="false" outlineLevel="0" collapsed="false">
      <c r="A1464" s="0" t="n">
        <v>69</v>
      </c>
      <c r="B1464" s="0" t="s">
        <v>119</v>
      </c>
      <c r="C1464" s="0" t="s">
        <v>282</v>
      </c>
      <c r="D1464" s="0" t="s">
        <v>5658</v>
      </c>
      <c r="E1464" s="0" t="n">
        <v>2024</v>
      </c>
      <c r="H1464" s="0" t="n">
        <v>19</v>
      </c>
      <c r="I1464" s="0" t="n">
        <v>2771</v>
      </c>
      <c r="J1464" s="0" t="s">
        <v>272</v>
      </c>
      <c r="K1464" s="0" t="s">
        <v>296</v>
      </c>
      <c r="L1464" s="0" t="s">
        <v>297</v>
      </c>
      <c r="M1464" s="0" t="s">
        <v>5659</v>
      </c>
      <c r="N1464" s="0" t="s">
        <v>5659</v>
      </c>
      <c r="O1464" s="0" t="s">
        <v>5660</v>
      </c>
      <c r="P1464" s="0" t="s">
        <v>5661</v>
      </c>
      <c r="R1464" s="0" t="s">
        <v>288</v>
      </c>
      <c r="S1464" s="0" t="s">
        <v>294</v>
      </c>
      <c r="T1464" s="0" t="s">
        <v>280</v>
      </c>
      <c r="U1464" s="0" t="s">
        <v>281</v>
      </c>
    </row>
    <row r="1465" customFormat="false" ht="15" hidden="false" customHeight="false" outlineLevel="0" collapsed="false">
      <c r="A1465" s="0" t="n">
        <v>69</v>
      </c>
      <c r="B1465" s="0" t="s">
        <v>119</v>
      </c>
      <c r="C1465" s="0" t="s">
        <v>282</v>
      </c>
      <c r="D1465" s="0" t="s">
        <v>5662</v>
      </c>
      <c r="E1465" s="0" t="n">
        <v>2023</v>
      </c>
      <c r="H1465" s="0" t="n">
        <v>17</v>
      </c>
      <c r="I1465" s="0" t="n">
        <v>1981</v>
      </c>
      <c r="J1465" s="0" t="s">
        <v>272</v>
      </c>
      <c r="K1465" s="0" t="s">
        <v>296</v>
      </c>
      <c r="L1465" s="0" t="s">
        <v>297</v>
      </c>
      <c r="M1465" s="0" t="s">
        <v>5663</v>
      </c>
      <c r="N1465" s="0" t="s">
        <v>5663</v>
      </c>
      <c r="O1465" s="0" t="s">
        <v>5664</v>
      </c>
      <c r="P1465" s="0" t="s">
        <v>5665</v>
      </c>
      <c r="R1465" s="0" t="s">
        <v>288</v>
      </c>
      <c r="S1465" s="0" t="s">
        <v>294</v>
      </c>
      <c r="T1465" s="0" t="s">
        <v>280</v>
      </c>
      <c r="U1465" s="0" t="s">
        <v>281</v>
      </c>
    </row>
    <row r="1466" customFormat="false" ht="15" hidden="false" customHeight="false" outlineLevel="0" collapsed="false">
      <c r="A1466" s="0" t="n">
        <v>69</v>
      </c>
      <c r="B1466" s="0" t="s">
        <v>119</v>
      </c>
      <c r="C1466" s="0" t="s">
        <v>282</v>
      </c>
      <c r="D1466" s="0" t="s">
        <v>5666</v>
      </c>
      <c r="E1466" s="0" t="n">
        <v>2022</v>
      </c>
      <c r="H1466" s="0" t="n">
        <v>16</v>
      </c>
      <c r="I1466" s="0" t="n">
        <v>4982</v>
      </c>
      <c r="J1466" s="0" t="s">
        <v>272</v>
      </c>
      <c r="K1466" s="0" t="s">
        <v>296</v>
      </c>
      <c r="L1466" s="0" t="s">
        <v>297</v>
      </c>
      <c r="M1466" s="0" t="s">
        <v>5667</v>
      </c>
      <c r="N1466" s="0" t="s">
        <v>5667</v>
      </c>
      <c r="O1466" s="0" t="s">
        <v>5668</v>
      </c>
      <c r="P1466" s="0" t="s">
        <v>5669</v>
      </c>
      <c r="R1466" s="0" t="s">
        <v>288</v>
      </c>
      <c r="S1466" s="0" t="s">
        <v>294</v>
      </c>
      <c r="T1466" s="0" t="s">
        <v>280</v>
      </c>
      <c r="U1466" s="0" t="s">
        <v>281</v>
      </c>
    </row>
    <row r="1467" customFormat="false" ht="15" hidden="false" customHeight="false" outlineLevel="0" collapsed="false">
      <c r="A1467" s="0" t="n">
        <v>69</v>
      </c>
      <c r="B1467" s="0" t="s">
        <v>119</v>
      </c>
      <c r="C1467" s="0" t="s">
        <v>282</v>
      </c>
      <c r="D1467" s="0" t="s">
        <v>5670</v>
      </c>
      <c r="E1467" s="0" t="n">
        <v>2021</v>
      </c>
      <c r="H1467" s="0" t="n">
        <v>19</v>
      </c>
      <c r="I1467" s="0" t="n">
        <v>5179</v>
      </c>
      <c r="J1467" s="0" t="s">
        <v>272</v>
      </c>
      <c r="K1467" s="0" t="s">
        <v>296</v>
      </c>
      <c r="L1467" s="0" t="s">
        <v>297</v>
      </c>
      <c r="M1467" s="0" t="s">
        <v>5671</v>
      </c>
      <c r="N1467" s="0" t="s">
        <v>5671</v>
      </c>
      <c r="O1467" s="0" t="s">
        <v>5672</v>
      </c>
      <c r="P1467" s="0" t="s">
        <v>5673</v>
      </c>
      <c r="R1467" s="0" t="s">
        <v>288</v>
      </c>
      <c r="S1467" s="0" t="s">
        <v>294</v>
      </c>
      <c r="T1467" s="0" t="s">
        <v>280</v>
      </c>
      <c r="U1467" s="0" t="s">
        <v>281</v>
      </c>
    </row>
    <row r="1468" customFormat="false" ht="15" hidden="false" customHeight="false" outlineLevel="0" collapsed="false">
      <c r="A1468" s="0" t="n">
        <v>69</v>
      </c>
      <c r="B1468" s="0" t="s">
        <v>119</v>
      </c>
      <c r="C1468" s="0" t="s">
        <v>282</v>
      </c>
      <c r="D1468" s="0" t="s">
        <v>5674</v>
      </c>
      <c r="E1468" s="0" t="n">
        <v>2019</v>
      </c>
      <c r="H1468" s="0" t="n">
        <v>16</v>
      </c>
      <c r="I1468" s="0" t="n">
        <v>3602</v>
      </c>
      <c r="J1468" s="0" t="s">
        <v>294</v>
      </c>
      <c r="K1468" s="0" t="s">
        <v>296</v>
      </c>
      <c r="L1468" s="0" t="s">
        <v>297</v>
      </c>
      <c r="M1468" s="0" t="s">
        <v>5675</v>
      </c>
      <c r="N1468" s="0" t="s">
        <v>5675</v>
      </c>
      <c r="O1468" s="0" t="s">
        <v>5676</v>
      </c>
      <c r="P1468" s="0" t="s">
        <v>5677</v>
      </c>
      <c r="R1468" s="0" t="s">
        <v>288</v>
      </c>
      <c r="S1468" s="0" t="s">
        <v>294</v>
      </c>
      <c r="T1468" s="0" t="s">
        <v>280</v>
      </c>
      <c r="U1468" s="0" t="s">
        <v>281</v>
      </c>
    </row>
    <row r="1469" customFormat="false" ht="15" hidden="false" customHeight="false" outlineLevel="0" collapsed="false">
      <c r="A1469" s="0" t="n">
        <v>69</v>
      </c>
      <c r="B1469" s="0" t="s">
        <v>119</v>
      </c>
      <c r="C1469" s="0" t="s">
        <v>383</v>
      </c>
      <c r="D1469" s="0" t="s">
        <v>324</v>
      </c>
      <c r="E1469" s="0" t="n">
        <v>2025</v>
      </c>
      <c r="H1469" s="0" t="n">
        <v>1</v>
      </c>
      <c r="I1469" s="0" t="n">
        <v>187</v>
      </c>
      <c r="J1469" s="0" t="s">
        <v>272</v>
      </c>
      <c r="K1469" s="0" t="s">
        <v>296</v>
      </c>
      <c r="L1469" s="0" t="s">
        <v>297</v>
      </c>
      <c r="M1469" s="0" t="s">
        <v>5678</v>
      </c>
      <c r="N1469" s="0" t="s">
        <v>5678</v>
      </c>
      <c r="O1469" s="0" t="s">
        <v>5679</v>
      </c>
      <c r="P1469" s="0" t="s">
        <v>5680</v>
      </c>
      <c r="R1469" s="0" t="s">
        <v>279</v>
      </c>
      <c r="S1469" s="0" t="s">
        <v>272</v>
      </c>
      <c r="T1469" s="0" t="s">
        <v>280</v>
      </c>
      <c r="U1469" s="0" t="s">
        <v>281</v>
      </c>
    </row>
    <row r="1470" customFormat="false" ht="15" hidden="false" customHeight="false" outlineLevel="0" collapsed="false">
      <c r="A1470" s="0" t="n">
        <v>70</v>
      </c>
      <c r="B1470" s="0" t="s">
        <v>120</v>
      </c>
      <c r="C1470" s="0" t="s">
        <v>57</v>
      </c>
      <c r="D1470" s="0" t="s">
        <v>5681</v>
      </c>
      <c r="E1470" s="0" t="n">
        <v>2026</v>
      </c>
      <c r="H1470" s="0" t="n">
        <v>17</v>
      </c>
      <c r="I1470" s="0" t="n">
        <v>20308</v>
      </c>
      <c r="J1470" s="0" t="s">
        <v>272</v>
      </c>
      <c r="K1470" s="0" t="s">
        <v>5682</v>
      </c>
      <c r="L1470" s="0" t="s">
        <v>595</v>
      </c>
      <c r="M1470" s="0" t="s">
        <v>5683</v>
      </c>
      <c r="N1470" s="0" t="s">
        <v>5683</v>
      </c>
      <c r="O1470" s="0" t="s">
        <v>5684</v>
      </c>
      <c r="P1470" s="0" t="s">
        <v>5685</v>
      </c>
      <c r="R1470" s="0" t="s">
        <v>279</v>
      </c>
      <c r="S1470" s="0" t="s">
        <v>272</v>
      </c>
      <c r="T1470" s="0" t="s">
        <v>318</v>
      </c>
      <c r="U1470" s="0" t="s">
        <v>281</v>
      </c>
      <c r="V1470" s="0" t="s">
        <v>5686</v>
      </c>
    </row>
    <row r="1471" customFormat="false" ht="15" hidden="false" customHeight="false" outlineLevel="0" collapsed="false">
      <c r="A1471" s="0" t="n">
        <v>176</v>
      </c>
      <c r="B1471" s="0" t="s">
        <v>241</v>
      </c>
      <c r="C1471" s="0" t="s">
        <v>57</v>
      </c>
      <c r="D1471" s="0" t="s">
        <v>5681</v>
      </c>
      <c r="E1471" s="0" t="n">
        <v>2026</v>
      </c>
      <c r="H1471" s="0" t="n">
        <v>17</v>
      </c>
      <c r="I1471" s="0" t="n">
        <v>20308</v>
      </c>
      <c r="J1471" s="0" t="s">
        <v>272</v>
      </c>
      <c r="K1471" s="0" t="s">
        <v>5682</v>
      </c>
      <c r="L1471" s="0" t="s">
        <v>595</v>
      </c>
      <c r="M1471" s="0" t="s">
        <v>5683</v>
      </c>
      <c r="N1471" s="0" t="s">
        <v>5683</v>
      </c>
      <c r="O1471" s="0" t="s">
        <v>5684</v>
      </c>
      <c r="P1471" s="0" t="s">
        <v>5685</v>
      </c>
      <c r="R1471" s="0" t="s">
        <v>279</v>
      </c>
      <c r="S1471" s="0" t="s">
        <v>272</v>
      </c>
      <c r="T1471" s="0" t="s">
        <v>318</v>
      </c>
      <c r="U1471" s="0" t="s">
        <v>281</v>
      </c>
      <c r="V1471" s="0" t="s">
        <v>5686</v>
      </c>
    </row>
    <row r="1472" customFormat="false" ht="15" hidden="false" customHeight="false" outlineLevel="0" collapsed="false">
      <c r="A1472" s="0" t="n">
        <v>70</v>
      </c>
      <c r="B1472" s="0" t="s">
        <v>120</v>
      </c>
      <c r="C1472" s="0" t="s">
        <v>57</v>
      </c>
      <c r="D1472" s="0" t="s">
        <v>5687</v>
      </c>
      <c r="E1472" s="0" t="n">
        <v>2025</v>
      </c>
      <c r="H1472" s="0" t="n">
        <v>7</v>
      </c>
      <c r="I1472" s="0" t="n">
        <v>13099</v>
      </c>
      <c r="J1472" s="0" t="s">
        <v>272</v>
      </c>
      <c r="K1472" s="0" t="s">
        <v>302</v>
      </c>
      <c r="L1472" s="0" t="s">
        <v>274</v>
      </c>
      <c r="M1472" s="0" t="s">
        <v>5688</v>
      </c>
      <c r="N1472" s="0" t="s">
        <v>5688</v>
      </c>
      <c r="O1472" s="0" t="s">
        <v>5689</v>
      </c>
      <c r="P1472" s="0" t="s">
        <v>5690</v>
      </c>
      <c r="R1472" s="0" t="s">
        <v>279</v>
      </c>
      <c r="S1472" s="0" t="s">
        <v>294</v>
      </c>
      <c r="T1472" s="0" t="s">
        <v>280</v>
      </c>
      <c r="U1472" s="0" t="s">
        <v>281</v>
      </c>
    </row>
    <row r="1473" customFormat="false" ht="15" hidden="false" customHeight="false" outlineLevel="0" collapsed="false">
      <c r="A1473" s="0" t="n">
        <v>70</v>
      </c>
      <c r="B1473" s="0" t="s">
        <v>120</v>
      </c>
      <c r="C1473" s="0" t="s">
        <v>92</v>
      </c>
      <c r="D1473" s="0" t="s">
        <v>5691</v>
      </c>
      <c r="E1473" s="0" t="n">
        <v>2026</v>
      </c>
      <c r="H1473" s="0" t="n">
        <v>16</v>
      </c>
      <c r="I1473" s="0" t="n">
        <v>1900</v>
      </c>
      <c r="J1473" s="0" t="s">
        <v>272</v>
      </c>
      <c r="K1473" s="0" t="s">
        <v>594</v>
      </c>
      <c r="L1473" s="0" t="s">
        <v>595</v>
      </c>
      <c r="M1473" s="0" t="s">
        <v>5692</v>
      </c>
      <c r="N1473" s="0" t="s">
        <v>5693</v>
      </c>
      <c r="O1473" s="0" t="s">
        <v>5694</v>
      </c>
      <c r="P1473" s="0" t="s">
        <v>5695</v>
      </c>
      <c r="R1473" s="0" t="s">
        <v>279</v>
      </c>
      <c r="S1473" s="0" t="s">
        <v>272</v>
      </c>
      <c r="T1473" s="0" t="s">
        <v>280</v>
      </c>
      <c r="U1473" s="0" t="s">
        <v>599</v>
      </c>
    </row>
    <row r="1474" customFormat="false" ht="15" hidden="false" customHeight="false" outlineLevel="0" collapsed="false">
      <c r="A1474" s="0" t="n">
        <v>70</v>
      </c>
      <c r="B1474" s="0" t="s">
        <v>120</v>
      </c>
      <c r="C1474" s="0" t="s">
        <v>34</v>
      </c>
      <c r="D1474" s="0" t="s">
        <v>5696</v>
      </c>
      <c r="E1474" s="0" t="n">
        <v>2026</v>
      </c>
      <c r="H1474" s="0" t="n">
        <v>13</v>
      </c>
      <c r="I1474" s="0" t="n">
        <v>1528</v>
      </c>
      <c r="J1474" s="0" t="s">
        <v>272</v>
      </c>
      <c r="K1474" s="0" t="s">
        <v>594</v>
      </c>
      <c r="L1474" s="0" t="s">
        <v>595</v>
      </c>
      <c r="M1474" s="0" t="s">
        <v>5697</v>
      </c>
      <c r="N1474" s="0" t="s">
        <v>5698</v>
      </c>
      <c r="O1474" s="0" t="s">
        <v>5699</v>
      </c>
      <c r="P1474" s="0" t="s">
        <v>5700</v>
      </c>
      <c r="R1474" s="0" t="s">
        <v>279</v>
      </c>
      <c r="S1474" s="0" t="s">
        <v>272</v>
      </c>
      <c r="T1474" s="0" t="s">
        <v>280</v>
      </c>
      <c r="U1474" s="0" t="s">
        <v>599</v>
      </c>
    </row>
    <row r="1475" customFormat="false" ht="15" hidden="false" customHeight="false" outlineLevel="0" collapsed="false">
      <c r="A1475" s="0" t="n">
        <v>70</v>
      </c>
      <c r="B1475" s="0" t="s">
        <v>120</v>
      </c>
      <c r="C1475" s="0" t="s">
        <v>313</v>
      </c>
      <c r="D1475" s="0" t="s">
        <v>5701</v>
      </c>
      <c r="E1475" s="0" t="n">
        <v>2026</v>
      </c>
      <c r="H1475" s="0" t="n">
        <v>1</v>
      </c>
      <c r="I1475" s="0" t="n">
        <v>871</v>
      </c>
      <c r="J1475" s="0" t="s">
        <v>272</v>
      </c>
      <c r="K1475" s="0" t="s">
        <v>594</v>
      </c>
      <c r="L1475" s="0" t="s">
        <v>595</v>
      </c>
      <c r="M1475" s="0" t="s">
        <v>5702</v>
      </c>
      <c r="N1475" s="0" t="s">
        <v>5702</v>
      </c>
      <c r="O1475" s="0" t="s">
        <v>5703</v>
      </c>
      <c r="P1475" s="0" t="s">
        <v>5704</v>
      </c>
      <c r="R1475" s="0" t="s">
        <v>279</v>
      </c>
      <c r="S1475" s="0" t="s">
        <v>294</v>
      </c>
      <c r="T1475" s="0" t="s">
        <v>280</v>
      </c>
      <c r="U1475" s="0" t="s">
        <v>599</v>
      </c>
    </row>
    <row r="1476" customFormat="false" ht="15" hidden="false" customHeight="false" outlineLevel="0" collapsed="false">
      <c r="A1476" s="0" t="n">
        <v>70</v>
      </c>
      <c r="B1476" s="0" t="s">
        <v>120</v>
      </c>
      <c r="C1476" s="0" t="s">
        <v>313</v>
      </c>
      <c r="D1476" s="0" t="s">
        <v>5705</v>
      </c>
      <c r="E1476" s="0" t="n">
        <v>2026</v>
      </c>
      <c r="H1476" s="0" t="n">
        <v>5</v>
      </c>
      <c r="I1476" s="0" t="n">
        <v>649</v>
      </c>
      <c r="J1476" s="0" t="s">
        <v>272</v>
      </c>
      <c r="K1476" s="0" t="s">
        <v>594</v>
      </c>
      <c r="L1476" s="0" t="s">
        <v>595</v>
      </c>
      <c r="M1476" s="0" t="s">
        <v>5706</v>
      </c>
      <c r="N1476" s="0" t="s">
        <v>5707</v>
      </c>
      <c r="O1476" s="0" t="s">
        <v>5708</v>
      </c>
      <c r="P1476" s="0" t="s">
        <v>5709</v>
      </c>
      <c r="R1476" s="0" t="s">
        <v>279</v>
      </c>
      <c r="S1476" s="0" t="s">
        <v>272</v>
      </c>
      <c r="T1476" s="0" t="s">
        <v>280</v>
      </c>
      <c r="U1476" s="0" t="s">
        <v>599</v>
      </c>
    </row>
    <row r="1477" customFormat="false" ht="15" hidden="false" customHeight="false" outlineLevel="0" collapsed="false">
      <c r="A1477" s="0" t="n">
        <v>70</v>
      </c>
      <c r="B1477" s="0" t="s">
        <v>120</v>
      </c>
      <c r="C1477" s="0" t="s">
        <v>313</v>
      </c>
      <c r="D1477" s="0" t="s">
        <v>5710</v>
      </c>
      <c r="E1477" s="0" t="n">
        <v>2025</v>
      </c>
      <c r="H1477" s="0" t="n">
        <v>1</v>
      </c>
      <c r="I1477" s="0" t="n">
        <v>4674</v>
      </c>
      <c r="J1477" s="0" t="s">
        <v>272</v>
      </c>
      <c r="K1477" s="0" t="s">
        <v>302</v>
      </c>
      <c r="L1477" s="0" t="s">
        <v>274</v>
      </c>
      <c r="M1477" s="0" t="s">
        <v>5711</v>
      </c>
      <c r="N1477" s="0" t="s">
        <v>5711</v>
      </c>
      <c r="O1477" s="0" t="s">
        <v>5712</v>
      </c>
      <c r="P1477" s="0" t="s">
        <v>5713</v>
      </c>
      <c r="R1477" s="0" t="s">
        <v>279</v>
      </c>
      <c r="S1477" s="0" t="s">
        <v>294</v>
      </c>
      <c r="T1477" s="0" t="s">
        <v>280</v>
      </c>
      <c r="U1477" s="0" t="s">
        <v>281</v>
      </c>
    </row>
    <row r="1478" customFormat="false" ht="15" hidden="false" customHeight="false" outlineLevel="0" collapsed="false">
      <c r="A1478" s="0" t="n">
        <v>70</v>
      </c>
      <c r="B1478" s="0" t="s">
        <v>120</v>
      </c>
      <c r="C1478" s="0" t="s">
        <v>616</v>
      </c>
      <c r="D1478" s="0" t="s">
        <v>5714</v>
      </c>
      <c r="E1478" s="0" t="n">
        <v>2026</v>
      </c>
      <c r="H1478" s="0" t="n">
        <v>14</v>
      </c>
      <c r="I1478" s="0" t="n">
        <v>1784</v>
      </c>
      <c r="J1478" s="0" t="s">
        <v>272</v>
      </c>
      <c r="K1478" s="0" t="s">
        <v>594</v>
      </c>
      <c r="L1478" s="0" t="s">
        <v>595</v>
      </c>
      <c r="M1478" s="0" t="s">
        <v>5715</v>
      </c>
      <c r="N1478" s="0" t="s">
        <v>5716</v>
      </c>
      <c r="O1478" s="0" t="s">
        <v>5717</v>
      </c>
      <c r="P1478" s="0" t="s">
        <v>5718</v>
      </c>
      <c r="R1478" s="0" t="s">
        <v>279</v>
      </c>
      <c r="S1478" s="0" t="s">
        <v>272</v>
      </c>
      <c r="T1478" s="0" t="s">
        <v>280</v>
      </c>
      <c r="U1478" s="0" t="s">
        <v>599</v>
      </c>
    </row>
    <row r="1479" customFormat="false" ht="15" hidden="false" customHeight="false" outlineLevel="0" collapsed="false">
      <c r="A1479" s="0" t="n">
        <v>70</v>
      </c>
      <c r="B1479" s="0" t="s">
        <v>120</v>
      </c>
      <c r="C1479" s="0" t="s">
        <v>616</v>
      </c>
      <c r="D1479" s="0" t="s">
        <v>5719</v>
      </c>
      <c r="E1479" s="0" t="n">
        <v>2026</v>
      </c>
      <c r="H1479" s="0" t="n">
        <v>6</v>
      </c>
      <c r="I1479" s="0" t="n">
        <v>721</v>
      </c>
      <c r="J1479" s="0" t="s">
        <v>272</v>
      </c>
      <c r="K1479" s="0" t="s">
        <v>594</v>
      </c>
      <c r="L1479" s="0" t="s">
        <v>595</v>
      </c>
      <c r="M1479" s="0" t="s">
        <v>5720</v>
      </c>
      <c r="N1479" s="0" t="s">
        <v>5720</v>
      </c>
      <c r="O1479" s="0" t="s">
        <v>5721</v>
      </c>
      <c r="P1479" s="0" t="s">
        <v>5722</v>
      </c>
      <c r="R1479" s="0" t="s">
        <v>279</v>
      </c>
      <c r="S1479" s="0" t="s">
        <v>294</v>
      </c>
      <c r="T1479" s="0" t="s">
        <v>280</v>
      </c>
      <c r="U1479" s="0" t="s">
        <v>599</v>
      </c>
    </row>
    <row r="1480" customFormat="false" ht="15" hidden="false" customHeight="false" outlineLevel="0" collapsed="false">
      <c r="A1480" s="0" t="n">
        <v>70</v>
      </c>
      <c r="B1480" s="0" t="s">
        <v>120</v>
      </c>
      <c r="C1480" s="0" t="s">
        <v>270</v>
      </c>
      <c r="D1480" s="0" t="s">
        <v>5723</v>
      </c>
      <c r="E1480" s="0" t="n">
        <v>2024</v>
      </c>
      <c r="H1480" s="0" t="n">
        <v>22</v>
      </c>
      <c r="I1480" s="0" t="n">
        <v>1998</v>
      </c>
      <c r="J1480" s="0" t="s">
        <v>272</v>
      </c>
      <c r="K1480" s="0" t="s">
        <v>594</v>
      </c>
      <c r="L1480" s="0" t="s">
        <v>595</v>
      </c>
      <c r="M1480" s="0" t="s">
        <v>5724</v>
      </c>
      <c r="N1480" s="0" t="s">
        <v>5724</v>
      </c>
      <c r="O1480" s="0" t="s">
        <v>5725</v>
      </c>
      <c r="P1480" s="0" t="s">
        <v>5726</v>
      </c>
      <c r="R1480" s="0" t="s">
        <v>288</v>
      </c>
      <c r="S1480" s="0" t="s">
        <v>272</v>
      </c>
      <c r="T1480" s="0" t="s">
        <v>280</v>
      </c>
      <c r="U1480" s="0" t="s">
        <v>599</v>
      </c>
    </row>
    <row r="1481" customFormat="false" ht="15" hidden="false" customHeight="false" outlineLevel="0" collapsed="false">
      <c r="A1481" s="0" t="n">
        <v>70</v>
      </c>
      <c r="B1481" s="0" t="s">
        <v>120</v>
      </c>
      <c r="C1481" s="0" t="s">
        <v>339</v>
      </c>
      <c r="D1481" s="0" t="s">
        <v>5727</v>
      </c>
      <c r="E1481" s="0" t="n">
        <v>2025</v>
      </c>
      <c r="H1481" s="0" t="n">
        <v>13</v>
      </c>
      <c r="I1481" s="0" t="n">
        <v>2596</v>
      </c>
      <c r="J1481" s="0" t="s">
        <v>272</v>
      </c>
      <c r="K1481" s="0" t="s">
        <v>594</v>
      </c>
      <c r="L1481" s="0" t="s">
        <v>595</v>
      </c>
      <c r="M1481" s="0" t="s">
        <v>5728</v>
      </c>
      <c r="N1481" s="0" t="s">
        <v>5729</v>
      </c>
      <c r="O1481" s="0" t="s">
        <v>5730</v>
      </c>
      <c r="P1481" s="0" t="s">
        <v>5731</v>
      </c>
      <c r="R1481" s="0" t="s">
        <v>279</v>
      </c>
      <c r="S1481" s="0" t="s">
        <v>272</v>
      </c>
      <c r="T1481" s="0" t="s">
        <v>280</v>
      </c>
      <c r="U1481" s="0" t="s">
        <v>599</v>
      </c>
    </row>
    <row r="1482" customFormat="false" ht="15" hidden="false" customHeight="false" outlineLevel="0" collapsed="false">
      <c r="A1482" s="0" t="n">
        <v>70</v>
      </c>
      <c r="B1482" s="0" t="s">
        <v>120</v>
      </c>
      <c r="C1482" s="0" t="s">
        <v>926</v>
      </c>
      <c r="D1482" s="0" t="s">
        <v>5732</v>
      </c>
      <c r="E1482" s="0" t="n">
        <v>2026</v>
      </c>
      <c r="H1482" s="0" t="n">
        <v>10</v>
      </c>
      <c r="I1482" s="0" t="n">
        <v>10829</v>
      </c>
      <c r="J1482" s="0" t="s">
        <v>272</v>
      </c>
      <c r="K1482" s="0" t="s">
        <v>290</v>
      </c>
      <c r="L1482" s="0" t="s">
        <v>274</v>
      </c>
      <c r="M1482" s="0" t="s">
        <v>5733</v>
      </c>
      <c r="N1482" s="0" t="s">
        <v>5733</v>
      </c>
      <c r="O1482" s="0" t="s">
        <v>5734</v>
      </c>
      <c r="P1482" s="0" t="s">
        <v>5735</v>
      </c>
      <c r="R1482" s="0" t="s">
        <v>279</v>
      </c>
      <c r="S1482" s="0" t="s">
        <v>294</v>
      </c>
      <c r="T1482" s="0" t="s">
        <v>280</v>
      </c>
      <c r="U1482" s="0" t="s">
        <v>281</v>
      </c>
    </row>
    <row r="1483" customFormat="false" ht="15" hidden="false" customHeight="false" outlineLevel="0" collapsed="false">
      <c r="A1483" s="0" t="n">
        <v>70</v>
      </c>
      <c r="B1483" s="0" t="s">
        <v>120</v>
      </c>
      <c r="C1483" s="0" t="s">
        <v>926</v>
      </c>
      <c r="D1483" s="0" t="s">
        <v>5736</v>
      </c>
      <c r="E1483" s="0" t="n">
        <v>2026</v>
      </c>
      <c r="H1483" s="0" t="n">
        <v>10</v>
      </c>
      <c r="I1483" s="0" t="n">
        <v>774</v>
      </c>
      <c r="J1483" s="0" t="s">
        <v>272</v>
      </c>
      <c r="K1483" s="0" t="s">
        <v>594</v>
      </c>
      <c r="L1483" s="0" t="s">
        <v>595</v>
      </c>
      <c r="M1483" s="0" t="s">
        <v>5737</v>
      </c>
      <c r="N1483" s="0" t="s">
        <v>5738</v>
      </c>
      <c r="O1483" s="0" t="s">
        <v>5739</v>
      </c>
      <c r="P1483" s="0" t="s">
        <v>5740</v>
      </c>
      <c r="R1483" s="0" t="s">
        <v>279</v>
      </c>
      <c r="S1483" s="0" t="s">
        <v>272</v>
      </c>
      <c r="T1483" s="0" t="s">
        <v>280</v>
      </c>
      <c r="U1483" s="0" t="s">
        <v>599</v>
      </c>
    </row>
    <row r="1484" customFormat="false" ht="15" hidden="false" customHeight="false" outlineLevel="0" collapsed="false">
      <c r="A1484" s="0" t="n">
        <v>70</v>
      </c>
      <c r="B1484" s="0" t="s">
        <v>120</v>
      </c>
      <c r="C1484" s="0" t="s">
        <v>383</v>
      </c>
      <c r="D1484" s="0" t="s">
        <v>5741</v>
      </c>
      <c r="E1484" s="0" t="n">
        <v>2024</v>
      </c>
      <c r="H1484" s="0" t="n">
        <v>19</v>
      </c>
      <c r="I1484" s="0" t="n">
        <v>3090</v>
      </c>
      <c r="J1484" s="0" t="s">
        <v>272</v>
      </c>
      <c r="K1484" s="0" t="s">
        <v>594</v>
      </c>
      <c r="L1484" s="0" t="s">
        <v>595</v>
      </c>
      <c r="M1484" s="0" t="s">
        <v>5742</v>
      </c>
      <c r="N1484" s="0" t="s">
        <v>5742</v>
      </c>
      <c r="O1484" s="0" t="s">
        <v>5743</v>
      </c>
      <c r="P1484" s="0" t="s">
        <v>5744</v>
      </c>
      <c r="R1484" s="0" t="s">
        <v>288</v>
      </c>
      <c r="S1484" s="0" t="s">
        <v>272</v>
      </c>
      <c r="T1484" s="0" t="s">
        <v>280</v>
      </c>
      <c r="U1484" s="0" t="s">
        <v>599</v>
      </c>
    </row>
    <row r="1485" customFormat="false" ht="15" hidden="false" customHeight="false" outlineLevel="0" collapsed="false">
      <c r="A1485" s="0" t="n">
        <v>71</v>
      </c>
      <c r="B1485" s="0" t="s">
        <v>121</v>
      </c>
      <c r="C1485" s="0" t="s">
        <v>57</v>
      </c>
      <c r="D1485" s="0" t="s">
        <v>5745</v>
      </c>
      <c r="E1485" s="0" t="n">
        <v>2026</v>
      </c>
      <c r="F1485" s="0" t="s">
        <v>5746</v>
      </c>
      <c r="G1485" s="0" t="s">
        <v>5747</v>
      </c>
      <c r="H1485" s="0" t="n">
        <v>7</v>
      </c>
      <c r="I1485" s="0" t="n">
        <v>2855</v>
      </c>
      <c r="J1485" s="0" t="s">
        <v>272</v>
      </c>
      <c r="K1485" s="0" t="s">
        <v>5748</v>
      </c>
      <c r="L1485" s="0" t="s">
        <v>297</v>
      </c>
      <c r="M1485" s="0" t="s">
        <v>5749</v>
      </c>
      <c r="N1485" s="0" t="s">
        <v>5749</v>
      </c>
      <c r="O1485" s="0" t="s">
        <v>5750</v>
      </c>
      <c r="P1485" s="0" t="s">
        <v>5751</v>
      </c>
      <c r="R1485" s="0" t="s">
        <v>279</v>
      </c>
      <c r="S1485" s="0" t="s">
        <v>272</v>
      </c>
      <c r="T1485" s="0" t="s">
        <v>280</v>
      </c>
      <c r="U1485" s="0" t="s">
        <v>281</v>
      </c>
    </row>
    <row r="1486" customFormat="false" ht="15" hidden="false" customHeight="false" outlineLevel="0" collapsed="false">
      <c r="A1486" s="0" t="n">
        <v>71</v>
      </c>
      <c r="B1486" s="0" t="s">
        <v>121</v>
      </c>
      <c r="C1486" s="0" t="s">
        <v>57</v>
      </c>
      <c r="D1486" s="0" t="s">
        <v>5752</v>
      </c>
      <c r="E1486" s="0" t="n">
        <v>2026</v>
      </c>
      <c r="H1486" s="0" t="n">
        <v>7</v>
      </c>
      <c r="I1486" s="0" t="n">
        <v>2446</v>
      </c>
      <c r="J1486" s="0" t="s">
        <v>272</v>
      </c>
      <c r="K1486" s="0" t="s">
        <v>5748</v>
      </c>
      <c r="L1486" s="0" t="s">
        <v>297</v>
      </c>
      <c r="M1486" s="0" t="s">
        <v>5753</v>
      </c>
      <c r="N1486" s="0" t="s">
        <v>5753</v>
      </c>
      <c r="O1486" s="0" t="s">
        <v>5754</v>
      </c>
      <c r="P1486" s="0" t="s">
        <v>5755</v>
      </c>
      <c r="R1486" s="0" t="s">
        <v>279</v>
      </c>
      <c r="S1486" s="0" t="s">
        <v>294</v>
      </c>
      <c r="T1486" s="0" t="s">
        <v>280</v>
      </c>
      <c r="U1486" s="0" t="s">
        <v>281</v>
      </c>
    </row>
    <row r="1487" customFormat="false" ht="15" hidden="false" customHeight="false" outlineLevel="0" collapsed="false">
      <c r="A1487" s="0" t="n">
        <v>71</v>
      </c>
      <c r="B1487" s="0" t="s">
        <v>121</v>
      </c>
      <c r="C1487" s="0" t="s">
        <v>57</v>
      </c>
      <c r="D1487" s="0" t="s">
        <v>5756</v>
      </c>
      <c r="E1487" s="0" t="n">
        <v>2026</v>
      </c>
      <c r="F1487" s="0" t="s">
        <v>5746</v>
      </c>
      <c r="G1487" s="0" t="s">
        <v>5747</v>
      </c>
      <c r="H1487" s="0" t="n">
        <v>7</v>
      </c>
      <c r="I1487" s="0" t="n">
        <v>10215</v>
      </c>
      <c r="J1487" s="0" t="s">
        <v>272</v>
      </c>
      <c r="K1487" s="0" t="s">
        <v>564</v>
      </c>
      <c r="L1487" s="0" t="s">
        <v>274</v>
      </c>
      <c r="M1487" s="0" t="s">
        <v>5757</v>
      </c>
      <c r="N1487" s="0" t="s">
        <v>5757</v>
      </c>
      <c r="O1487" s="0" t="s">
        <v>5758</v>
      </c>
      <c r="P1487" s="0" t="s">
        <v>5759</v>
      </c>
      <c r="R1487" s="0" t="s">
        <v>279</v>
      </c>
      <c r="S1487" s="0" t="s">
        <v>294</v>
      </c>
      <c r="T1487" s="0" t="s">
        <v>280</v>
      </c>
      <c r="U1487" s="0" t="s">
        <v>281</v>
      </c>
    </row>
    <row r="1488" customFormat="false" ht="15" hidden="false" customHeight="false" outlineLevel="0" collapsed="false">
      <c r="A1488" s="0" t="n">
        <v>71</v>
      </c>
      <c r="B1488" s="0" t="s">
        <v>121</v>
      </c>
      <c r="C1488" s="0" t="s">
        <v>57</v>
      </c>
      <c r="D1488" s="0" t="s">
        <v>5760</v>
      </c>
      <c r="E1488" s="0" t="n">
        <v>2025</v>
      </c>
      <c r="F1488" s="0" t="s">
        <v>1881</v>
      </c>
      <c r="G1488" s="0" t="s">
        <v>1882</v>
      </c>
      <c r="H1488" s="0" t="n">
        <v>7</v>
      </c>
      <c r="I1488" s="0" t="n">
        <v>1860</v>
      </c>
      <c r="J1488" s="0" t="s">
        <v>272</v>
      </c>
      <c r="K1488" s="0" t="s">
        <v>5748</v>
      </c>
      <c r="L1488" s="0" t="s">
        <v>297</v>
      </c>
      <c r="M1488" s="0" t="s">
        <v>5761</v>
      </c>
      <c r="N1488" s="0" t="s">
        <v>5761</v>
      </c>
      <c r="O1488" s="0" t="s">
        <v>5762</v>
      </c>
      <c r="P1488" s="0" t="s">
        <v>5763</v>
      </c>
      <c r="R1488" s="0" t="s">
        <v>279</v>
      </c>
      <c r="S1488" s="0" t="s">
        <v>294</v>
      </c>
      <c r="T1488" s="0" t="s">
        <v>280</v>
      </c>
      <c r="U1488" s="0" t="s">
        <v>281</v>
      </c>
    </row>
    <row r="1489" customFormat="false" ht="15" hidden="false" customHeight="false" outlineLevel="0" collapsed="false">
      <c r="A1489" s="0" t="n">
        <v>71</v>
      </c>
      <c r="B1489" s="0" t="s">
        <v>121</v>
      </c>
      <c r="C1489" s="0" t="s">
        <v>57</v>
      </c>
      <c r="D1489" s="0" t="s">
        <v>5764</v>
      </c>
      <c r="E1489" s="0" t="n">
        <v>2025</v>
      </c>
      <c r="H1489" s="0" t="n">
        <v>1</v>
      </c>
      <c r="I1489" s="0" t="n">
        <v>717</v>
      </c>
      <c r="J1489" s="0" t="s">
        <v>272</v>
      </c>
      <c r="K1489" s="0" t="s">
        <v>5748</v>
      </c>
      <c r="L1489" s="0" t="s">
        <v>297</v>
      </c>
      <c r="M1489" s="0" t="s">
        <v>5765</v>
      </c>
      <c r="N1489" s="0" t="s">
        <v>5765</v>
      </c>
      <c r="O1489" s="0" t="s">
        <v>5766</v>
      </c>
      <c r="P1489" s="0" t="s">
        <v>5767</v>
      </c>
      <c r="R1489" s="0" t="s">
        <v>279</v>
      </c>
      <c r="S1489" s="0" t="s">
        <v>294</v>
      </c>
      <c r="T1489" s="0" t="s">
        <v>280</v>
      </c>
      <c r="U1489" s="0" t="s">
        <v>281</v>
      </c>
    </row>
    <row r="1490" customFormat="false" ht="15" hidden="false" customHeight="false" outlineLevel="0" collapsed="false">
      <c r="A1490" s="0" t="n">
        <v>71</v>
      </c>
      <c r="B1490" s="0" t="s">
        <v>121</v>
      </c>
      <c r="C1490" s="0" t="s">
        <v>57</v>
      </c>
      <c r="D1490" s="0" t="s">
        <v>5768</v>
      </c>
      <c r="E1490" s="0" t="n">
        <v>2023</v>
      </c>
      <c r="H1490" s="0" t="n">
        <v>7</v>
      </c>
      <c r="I1490" s="0" t="n">
        <v>600</v>
      </c>
      <c r="J1490" s="0" t="s">
        <v>272</v>
      </c>
      <c r="K1490" s="0" t="s">
        <v>1883</v>
      </c>
      <c r="L1490" s="0" t="s">
        <v>595</v>
      </c>
      <c r="M1490" s="0" t="s">
        <v>5769</v>
      </c>
      <c r="N1490" s="0" t="s">
        <v>5769</v>
      </c>
      <c r="O1490" s="0" t="s">
        <v>5770</v>
      </c>
      <c r="P1490" s="0" t="s">
        <v>5771</v>
      </c>
      <c r="R1490" s="0" t="s">
        <v>288</v>
      </c>
      <c r="S1490" s="0" t="s">
        <v>294</v>
      </c>
      <c r="T1490" s="0" t="s">
        <v>280</v>
      </c>
      <c r="U1490" s="0" t="s">
        <v>281</v>
      </c>
    </row>
    <row r="1491" customFormat="false" ht="15" hidden="false" customHeight="false" outlineLevel="0" collapsed="false">
      <c r="A1491" s="0" t="n">
        <v>71</v>
      </c>
      <c r="B1491" s="0" t="s">
        <v>121</v>
      </c>
      <c r="C1491" s="0" t="s">
        <v>57</v>
      </c>
      <c r="D1491" s="0" t="s">
        <v>5772</v>
      </c>
      <c r="E1491" s="0" t="n">
        <v>2020</v>
      </c>
      <c r="F1491" s="0" t="s">
        <v>2020</v>
      </c>
      <c r="G1491" s="0" t="s">
        <v>2021</v>
      </c>
      <c r="H1491" s="0" t="n">
        <v>7</v>
      </c>
      <c r="I1491" s="0" t="n">
        <v>997</v>
      </c>
      <c r="J1491" s="0" t="s">
        <v>272</v>
      </c>
      <c r="K1491" s="0" t="s">
        <v>1883</v>
      </c>
      <c r="L1491" s="0" t="s">
        <v>595</v>
      </c>
      <c r="M1491" s="0" t="s">
        <v>5773</v>
      </c>
      <c r="N1491" s="0" t="s">
        <v>5773</v>
      </c>
      <c r="O1491" s="0" t="s">
        <v>5774</v>
      </c>
      <c r="P1491" s="0" t="s">
        <v>5775</v>
      </c>
      <c r="R1491" s="0" t="s">
        <v>288</v>
      </c>
      <c r="S1491" s="0" t="s">
        <v>294</v>
      </c>
      <c r="T1491" s="0" t="s">
        <v>280</v>
      </c>
      <c r="U1491" s="0" t="s">
        <v>281</v>
      </c>
    </row>
    <row r="1492" customFormat="false" ht="15" hidden="false" customHeight="false" outlineLevel="0" collapsed="false">
      <c r="A1492" s="0" t="n">
        <v>71</v>
      </c>
      <c r="B1492" s="0" t="s">
        <v>121</v>
      </c>
      <c r="C1492" s="0" t="s">
        <v>92</v>
      </c>
      <c r="D1492" s="0" t="s">
        <v>5776</v>
      </c>
      <c r="E1492" s="0" t="n">
        <v>2021</v>
      </c>
      <c r="H1492" s="0" t="n">
        <v>11</v>
      </c>
      <c r="I1492" s="0" t="n">
        <v>38281</v>
      </c>
      <c r="J1492" s="0" t="s">
        <v>272</v>
      </c>
      <c r="K1492" s="0" t="s">
        <v>5748</v>
      </c>
      <c r="L1492" s="0" t="s">
        <v>297</v>
      </c>
      <c r="M1492" s="0" t="s">
        <v>5777</v>
      </c>
      <c r="N1492" s="0" t="s">
        <v>5777</v>
      </c>
      <c r="O1492" s="0" t="s">
        <v>5778</v>
      </c>
      <c r="P1492" s="0" t="s">
        <v>5779</v>
      </c>
      <c r="R1492" s="0" t="s">
        <v>288</v>
      </c>
      <c r="S1492" s="0" t="s">
        <v>294</v>
      </c>
      <c r="T1492" s="0" t="s">
        <v>280</v>
      </c>
      <c r="U1492" s="0" t="s">
        <v>281</v>
      </c>
    </row>
    <row r="1493" customFormat="false" ht="15" hidden="false" customHeight="false" outlineLevel="0" collapsed="false">
      <c r="A1493" s="0" t="n">
        <v>71</v>
      </c>
      <c r="B1493" s="0" t="s">
        <v>121</v>
      </c>
      <c r="C1493" s="0" t="s">
        <v>92</v>
      </c>
      <c r="D1493" s="0" t="s">
        <v>5780</v>
      </c>
      <c r="E1493" s="0" t="n">
        <v>2021</v>
      </c>
      <c r="H1493" s="0" t="n">
        <v>12</v>
      </c>
      <c r="I1493" s="0" t="n">
        <v>47387</v>
      </c>
      <c r="J1493" s="0" t="s">
        <v>272</v>
      </c>
      <c r="K1493" s="0" t="s">
        <v>5748</v>
      </c>
      <c r="L1493" s="0" t="s">
        <v>297</v>
      </c>
      <c r="M1493" s="0" t="s">
        <v>5781</v>
      </c>
      <c r="N1493" s="0" t="s">
        <v>5781</v>
      </c>
      <c r="O1493" s="0" t="s">
        <v>5782</v>
      </c>
      <c r="P1493" s="0" t="s">
        <v>5783</v>
      </c>
      <c r="R1493" s="0" t="s">
        <v>288</v>
      </c>
      <c r="S1493" s="0" t="s">
        <v>272</v>
      </c>
      <c r="T1493" s="0" t="s">
        <v>280</v>
      </c>
      <c r="U1493" s="0" t="s">
        <v>281</v>
      </c>
    </row>
    <row r="1494" customFormat="false" ht="15" hidden="false" customHeight="false" outlineLevel="0" collapsed="false">
      <c r="A1494" s="0" t="n">
        <v>71</v>
      </c>
      <c r="B1494" s="0" t="s">
        <v>121</v>
      </c>
      <c r="C1494" s="0" t="s">
        <v>313</v>
      </c>
      <c r="D1494" s="0" t="s">
        <v>5784</v>
      </c>
      <c r="E1494" s="0" t="n">
        <v>2026</v>
      </c>
      <c r="H1494" s="0" t="n">
        <v>1</v>
      </c>
      <c r="I1494" s="0" t="n">
        <v>3524</v>
      </c>
      <c r="J1494" s="0" t="s">
        <v>272</v>
      </c>
      <c r="K1494" s="0" t="s">
        <v>5748</v>
      </c>
      <c r="L1494" s="0" t="s">
        <v>297</v>
      </c>
      <c r="M1494" s="0" t="s">
        <v>5785</v>
      </c>
      <c r="N1494" s="0" t="s">
        <v>5785</v>
      </c>
      <c r="O1494" s="0" t="s">
        <v>5786</v>
      </c>
      <c r="P1494" s="0" t="s">
        <v>5787</v>
      </c>
      <c r="R1494" s="0" t="s">
        <v>279</v>
      </c>
      <c r="S1494" s="0" t="s">
        <v>272</v>
      </c>
      <c r="T1494" s="0" t="s">
        <v>280</v>
      </c>
      <c r="U1494" s="0" t="s">
        <v>281</v>
      </c>
    </row>
    <row r="1495" customFormat="false" ht="15" hidden="false" customHeight="false" outlineLevel="0" collapsed="false">
      <c r="A1495" s="0" t="n">
        <v>71</v>
      </c>
      <c r="B1495" s="0" t="s">
        <v>121</v>
      </c>
      <c r="C1495" s="0" t="s">
        <v>313</v>
      </c>
      <c r="D1495" s="0" t="s">
        <v>5788</v>
      </c>
      <c r="E1495" s="0" t="n">
        <v>2025</v>
      </c>
      <c r="H1495" s="0" t="n">
        <v>1</v>
      </c>
      <c r="I1495" s="0" t="n">
        <v>1245</v>
      </c>
      <c r="J1495" s="0" t="s">
        <v>272</v>
      </c>
      <c r="K1495" s="0" t="s">
        <v>1883</v>
      </c>
      <c r="L1495" s="0" t="s">
        <v>595</v>
      </c>
      <c r="M1495" s="0" t="s">
        <v>5789</v>
      </c>
      <c r="N1495" s="0" t="s">
        <v>5789</v>
      </c>
      <c r="O1495" s="0" t="s">
        <v>5790</v>
      </c>
      <c r="P1495" s="0" t="s">
        <v>5791</v>
      </c>
      <c r="R1495" s="0" t="s">
        <v>279</v>
      </c>
      <c r="S1495" s="0" t="s">
        <v>294</v>
      </c>
      <c r="T1495" s="0" t="s">
        <v>280</v>
      </c>
      <c r="U1495" s="0" t="s">
        <v>281</v>
      </c>
    </row>
    <row r="1496" customFormat="false" ht="15" hidden="false" customHeight="false" outlineLevel="0" collapsed="false">
      <c r="A1496" s="0" t="n">
        <v>71</v>
      </c>
      <c r="B1496" s="0" t="s">
        <v>121</v>
      </c>
      <c r="C1496" s="0" t="s">
        <v>313</v>
      </c>
      <c r="D1496" s="0" t="s">
        <v>5792</v>
      </c>
      <c r="E1496" s="0" t="n">
        <v>2025</v>
      </c>
      <c r="H1496" s="0" t="n">
        <v>1</v>
      </c>
      <c r="I1496" s="0" t="n">
        <v>7584</v>
      </c>
      <c r="J1496" s="0" t="s">
        <v>272</v>
      </c>
      <c r="K1496" s="0" t="s">
        <v>5748</v>
      </c>
      <c r="L1496" s="0" t="s">
        <v>297</v>
      </c>
      <c r="M1496" s="0" t="s">
        <v>5793</v>
      </c>
      <c r="N1496" s="0" t="s">
        <v>5793</v>
      </c>
      <c r="O1496" s="0" t="s">
        <v>5794</v>
      </c>
      <c r="P1496" s="0" t="s">
        <v>5795</v>
      </c>
      <c r="R1496" s="0" t="s">
        <v>279</v>
      </c>
      <c r="S1496" s="0" t="s">
        <v>294</v>
      </c>
      <c r="T1496" s="0" t="s">
        <v>280</v>
      </c>
      <c r="U1496" s="0" t="s">
        <v>281</v>
      </c>
    </row>
    <row r="1497" customFormat="false" ht="15" hidden="false" customHeight="false" outlineLevel="0" collapsed="false">
      <c r="A1497" s="0" t="n">
        <v>71</v>
      </c>
      <c r="B1497" s="0" t="s">
        <v>121</v>
      </c>
      <c r="C1497" s="0" t="s">
        <v>313</v>
      </c>
      <c r="D1497" s="0" t="s">
        <v>5796</v>
      </c>
      <c r="E1497" s="0" t="n">
        <v>2025</v>
      </c>
      <c r="H1497" s="0" t="n">
        <v>1</v>
      </c>
      <c r="I1497" s="0" t="n">
        <v>983</v>
      </c>
      <c r="J1497" s="0" t="s">
        <v>272</v>
      </c>
      <c r="K1497" s="0" t="s">
        <v>5748</v>
      </c>
      <c r="L1497" s="0" t="s">
        <v>297</v>
      </c>
      <c r="M1497" s="0" t="s">
        <v>5797</v>
      </c>
      <c r="N1497" s="0" t="s">
        <v>5797</v>
      </c>
      <c r="O1497" s="0" t="s">
        <v>5798</v>
      </c>
      <c r="P1497" s="0" t="s">
        <v>5799</v>
      </c>
      <c r="R1497" s="0" t="s">
        <v>279</v>
      </c>
      <c r="S1497" s="0" t="s">
        <v>294</v>
      </c>
      <c r="T1497" s="0" t="s">
        <v>280</v>
      </c>
      <c r="U1497" s="0" t="s">
        <v>281</v>
      </c>
    </row>
    <row r="1498" customFormat="false" ht="15" hidden="false" customHeight="false" outlineLevel="0" collapsed="false">
      <c r="A1498" s="0" t="n">
        <v>71</v>
      </c>
      <c r="B1498" s="0" t="s">
        <v>121</v>
      </c>
      <c r="C1498" s="0" t="s">
        <v>313</v>
      </c>
      <c r="D1498" s="0" t="s">
        <v>5800</v>
      </c>
      <c r="E1498" s="0" t="n">
        <v>2025</v>
      </c>
      <c r="H1498" s="0" t="n">
        <v>1</v>
      </c>
      <c r="I1498" s="0" t="n">
        <v>17472</v>
      </c>
      <c r="J1498" s="0" t="s">
        <v>272</v>
      </c>
      <c r="K1498" s="0" t="s">
        <v>5748</v>
      </c>
      <c r="L1498" s="0" t="s">
        <v>297</v>
      </c>
      <c r="M1498" s="0" t="s">
        <v>5801</v>
      </c>
      <c r="N1498" s="0" t="s">
        <v>5801</v>
      </c>
      <c r="O1498" s="0" t="s">
        <v>5802</v>
      </c>
      <c r="P1498" s="0" t="s">
        <v>5803</v>
      </c>
      <c r="R1498" s="0" t="s">
        <v>279</v>
      </c>
      <c r="S1498" s="0" t="s">
        <v>294</v>
      </c>
      <c r="T1498" s="0" t="s">
        <v>280</v>
      </c>
      <c r="U1498" s="0" t="s">
        <v>281</v>
      </c>
    </row>
    <row r="1499" customFormat="false" ht="15" hidden="false" customHeight="false" outlineLevel="0" collapsed="false">
      <c r="A1499" s="0" t="n">
        <v>71</v>
      </c>
      <c r="B1499" s="0" t="s">
        <v>121</v>
      </c>
      <c r="C1499" s="0" t="s">
        <v>313</v>
      </c>
      <c r="D1499" s="0" t="s">
        <v>5804</v>
      </c>
      <c r="E1499" s="0" t="n">
        <v>2024</v>
      </c>
      <c r="H1499" s="0" t="n">
        <v>1</v>
      </c>
      <c r="I1499" s="0" t="n">
        <v>642</v>
      </c>
      <c r="J1499" s="0" t="s">
        <v>272</v>
      </c>
      <c r="K1499" s="0" t="s">
        <v>5748</v>
      </c>
      <c r="L1499" s="0" t="s">
        <v>297</v>
      </c>
      <c r="M1499" s="0" t="s">
        <v>5805</v>
      </c>
      <c r="N1499" s="0" t="s">
        <v>5805</v>
      </c>
      <c r="O1499" s="0" t="s">
        <v>5806</v>
      </c>
      <c r="P1499" s="0" t="s">
        <v>5807</v>
      </c>
      <c r="R1499" s="0" t="s">
        <v>288</v>
      </c>
      <c r="S1499" s="0" t="s">
        <v>294</v>
      </c>
      <c r="T1499" s="0" t="s">
        <v>280</v>
      </c>
      <c r="U1499" s="0" t="s">
        <v>281</v>
      </c>
    </row>
    <row r="1500" customFormat="false" ht="15" hidden="false" customHeight="false" outlineLevel="0" collapsed="false">
      <c r="A1500" s="0" t="n">
        <v>71</v>
      </c>
      <c r="B1500" s="0" t="s">
        <v>121</v>
      </c>
      <c r="C1500" s="0" t="s">
        <v>313</v>
      </c>
      <c r="D1500" s="0" t="s">
        <v>5808</v>
      </c>
      <c r="E1500" s="0" t="n">
        <v>2023</v>
      </c>
      <c r="H1500" s="0" t="n">
        <v>1</v>
      </c>
      <c r="I1500" s="0" t="n">
        <v>642</v>
      </c>
      <c r="J1500" s="0" t="s">
        <v>272</v>
      </c>
      <c r="K1500" s="0" t="s">
        <v>1883</v>
      </c>
      <c r="L1500" s="0" t="s">
        <v>595</v>
      </c>
      <c r="M1500" s="0" t="s">
        <v>5809</v>
      </c>
      <c r="N1500" s="0" t="s">
        <v>5809</v>
      </c>
      <c r="O1500" s="0" t="s">
        <v>5810</v>
      </c>
      <c r="P1500" s="0" t="s">
        <v>5811</v>
      </c>
      <c r="R1500" s="0" t="s">
        <v>288</v>
      </c>
      <c r="S1500" s="0" t="s">
        <v>294</v>
      </c>
      <c r="T1500" s="0" t="s">
        <v>280</v>
      </c>
      <c r="U1500" s="0" t="s">
        <v>281</v>
      </c>
    </row>
    <row r="1501" customFormat="false" ht="15" hidden="false" customHeight="false" outlineLevel="0" collapsed="false">
      <c r="A1501" s="0" t="n">
        <v>71</v>
      </c>
      <c r="B1501" s="0" t="s">
        <v>121</v>
      </c>
      <c r="C1501" s="0" t="s">
        <v>1103</v>
      </c>
      <c r="D1501" s="0" t="s">
        <v>5812</v>
      </c>
      <c r="E1501" s="0" t="n">
        <v>2025</v>
      </c>
      <c r="H1501" s="0" t="n">
        <v>1</v>
      </c>
      <c r="I1501" s="0" t="n">
        <v>3649</v>
      </c>
      <c r="J1501" s="0" t="s">
        <v>272</v>
      </c>
      <c r="K1501" s="0" t="s">
        <v>5748</v>
      </c>
      <c r="L1501" s="0" t="s">
        <v>297</v>
      </c>
      <c r="M1501" s="0" t="s">
        <v>5813</v>
      </c>
      <c r="N1501" s="0" t="s">
        <v>5813</v>
      </c>
      <c r="O1501" s="0" t="s">
        <v>5814</v>
      </c>
      <c r="P1501" s="0" t="s">
        <v>5815</v>
      </c>
      <c r="R1501" s="0" t="s">
        <v>279</v>
      </c>
      <c r="S1501" s="0" t="s">
        <v>272</v>
      </c>
      <c r="T1501" s="0" t="s">
        <v>280</v>
      </c>
      <c r="U1501" s="0" t="s">
        <v>281</v>
      </c>
    </row>
    <row r="1502" customFormat="false" ht="15" hidden="false" customHeight="false" outlineLevel="0" collapsed="false">
      <c r="A1502" s="0" t="n">
        <v>71</v>
      </c>
      <c r="B1502" s="0" t="s">
        <v>121</v>
      </c>
      <c r="C1502" s="0" t="s">
        <v>1103</v>
      </c>
      <c r="D1502" s="0" t="s">
        <v>5816</v>
      </c>
      <c r="E1502" s="0" t="n">
        <v>2020</v>
      </c>
      <c r="F1502" s="0" t="s">
        <v>2020</v>
      </c>
      <c r="G1502" s="0" t="s">
        <v>2021</v>
      </c>
      <c r="H1502" s="0" t="n">
        <v>1</v>
      </c>
      <c r="I1502" s="0" t="n">
        <v>289</v>
      </c>
      <c r="J1502" s="0" t="s">
        <v>272</v>
      </c>
      <c r="K1502" s="0" t="s">
        <v>5748</v>
      </c>
      <c r="L1502" s="0" t="s">
        <v>297</v>
      </c>
      <c r="M1502" s="0" t="s">
        <v>5817</v>
      </c>
      <c r="N1502" s="0" t="s">
        <v>5817</v>
      </c>
      <c r="O1502" s="0" t="s">
        <v>5818</v>
      </c>
      <c r="P1502" s="0" t="s">
        <v>5819</v>
      </c>
      <c r="R1502" s="0" t="s">
        <v>288</v>
      </c>
      <c r="S1502" s="0" t="s">
        <v>294</v>
      </c>
      <c r="T1502" s="0" t="s">
        <v>280</v>
      </c>
      <c r="U1502" s="0" t="s">
        <v>281</v>
      </c>
    </row>
    <row r="1503" customFormat="false" ht="15" hidden="false" customHeight="false" outlineLevel="0" collapsed="false">
      <c r="A1503" s="0" t="n">
        <v>71</v>
      </c>
      <c r="B1503" s="0" t="s">
        <v>121</v>
      </c>
      <c r="C1503" s="0" t="s">
        <v>616</v>
      </c>
      <c r="D1503" s="0" t="s">
        <v>5820</v>
      </c>
      <c r="E1503" s="0" t="n">
        <v>2025</v>
      </c>
      <c r="F1503" s="0" t="s">
        <v>1881</v>
      </c>
      <c r="G1503" s="0" t="s">
        <v>1882</v>
      </c>
      <c r="H1503" s="0" t="n">
        <v>4</v>
      </c>
      <c r="I1503" s="0" t="n">
        <v>1778</v>
      </c>
      <c r="J1503" s="0" t="s">
        <v>272</v>
      </c>
      <c r="K1503" s="0" t="s">
        <v>5748</v>
      </c>
      <c r="L1503" s="0" t="s">
        <v>297</v>
      </c>
      <c r="M1503" s="0" t="s">
        <v>5821</v>
      </c>
      <c r="N1503" s="0" t="s">
        <v>5821</v>
      </c>
      <c r="O1503" s="0" t="s">
        <v>5822</v>
      </c>
      <c r="P1503" s="0" t="s">
        <v>5823</v>
      </c>
      <c r="R1503" s="0" t="s">
        <v>279</v>
      </c>
      <c r="S1503" s="0" t="s">
        <v>272</v>
      </c>
      <c r="T1503" s="0" t="s">
        <v>280</v>
      </c>
      <c r="U1503" s="0" t="s">
        <v>281</v>
      </c>
    </row>
    <row r="1504" customFormat="false" ht="15" hidden="false" customHeight="false" outlineLevel="0" collapsed="false">
      <c r="A1504" s="0" t="n">
        <v>71</v>
      </c>
      <c r="B1504" s="0" t="s">
        <v>121</v>
      </c>
      <c r="C1504" s="0" t="s">
        <v>616</v>
      </c>
      <c r="D1504" s="0" t="s">
        <v>5824</v>
      </c>
      <c r="E1504" s="0" t="n">
        <v>2025</v>
      </c>
      <c r="F1504" s="0" t="s">
        <v>1881</v>
      </c>
      <c r="G1504" s="0" t="s">
        <v>1882</v>
      </c>
      <c r="H1504" s="0" t="n">
        <v>4</v>
      </c>
      <c r="I1504" s="0" t="n">
        <v>603</v>
      </c>
      <c r="J1504" s="0" t="s">
        <v>272</v>
      </c>
      <c r="K1504" s="0" t="s">
        <v>5748</v>
      </c>
      <c r="L1504" s="0" t="s">
        <v>297</v>
      </c>
      <c r="M1504" s="0" t="s">
        <v>5825</v>
      </c>
      <c r="N1504" s="0" t="s">
        <v>5825</v>
      </c>
      <c r="O1504" s="0" t="s">
        <v>5826</v>
      </c>
      <c r="P1504" s="0" t="s">
        <v>5827</v>
      </c>
      <c r="R1504" s="0" t="s">
        <v>279</v>
      </c>
      <c r="S1504" s="0" t="s">
        <v>294</v>
      </c>
      <c r="T1504" s="0" t="s">
        <v>280</v>
      </c>
      <c r="U1504" s="0" t="s">
        <v>281</v>
      </c>
    </row>
    <row r="1505" customFormat="false" ht="15" hidden="false" customHeight="false" outlineLevel="0" collapsed="false">
      <c r="A1505" s="0" t="n">
        <v>71</v>
      </c>
      <c r="B1505" s="0" t="s">
        <v>121</v>
      </c>
      <c r="C1505" s="0" t="s">
        <v>616</v>
      </c>
      <c r="D1505" s="0" t="s">
        <v>5828</v>
      </c>
      <c r="E1505" s="0" t="n">
        <v>2024</v>
      </c>
      <c r="H1505" s="0" t="n">
        <v>2</v>
      </c>
      <c r="I1505" s="0" t="n">
        <v>324</v>
      </c>
      <c r="J1505" s="0" t="s">
        <v>272</v>
      </c>
      <c r="K1505" s="0" t="s">
        <v>5748</v>
      </c>
      <c r="L1505" s="0" t="s">
        <v>297</v>
      </c>
      <c r="M1505" s="0" t="s">
        <v>5829</v>
      </c>
      <c r="N1505" s="0" t="s">
        <v>5829</v>
      </c>
      <c r="O1505" s="0" t="s">
        <v>5830</v>
      </c>
      <c r="P1505" s="0" t="s">
        <v>5831</v>
      </c>
      <c r="R1505" s="0" t="s">
        <v>288</v>
      </c>
      <c r="S1505" s="0" t="s">
        <v>294</v>
      </c>
      <c r="T1505" s="0" t="s">
        <v>280</v>
      </c>
      <c r="U1505" s="0" t="s">
        <v>281</v>
      </c>
    </row>
    <row r="1506" customFormat="false" ht="15" hidden="false" customHeight="false" outlineLevel="0" collapsed="false">
      <c r="A1506" s="0" t="n">
        <v>71</v>
      </c>
      <c r="B1506" s="0" t="s">
        <v>121</v>
      </c>
      <c r="C1506" s="0" t="s">
        <v>616</v>
      </c>
      <c r="D1506" s="0" t="s">
        <v>5832</v>
      </c>
      <c r="E1506" s="0" t="n">
        <v>2023</v>
      </c>
      <c r="H1506" s="0" t="n">
        <v>2</v>
      </c>
      <c r="I1506" s="0" t="n">
        <v>864</v>
      </c>
      <c r="J1506" s="0" t="s">
        <v>272</v>
      </c>
      <c r="K1506" s="0" t="s">
        <v>5748</v>
      </c>
      <c r="L1506" s="0" t="s">
        <v>297</v>
      </c>
      <c r="M1506" s="0" t="s">
        <v>5833</v>
      </c>
      <c r="N1506" s="0" t="s">
        <v>5833</v>
      </c>
      <c r="O1506" s="0" t="s">
        <v>5834</v>
      </c>
      <c r="P1506" s="0" t="s">
        <v>5835</v>
      </c>
      <c r="R1506" s="0" t="s">
        <v>288</v>
      </c>
      <c r="S1506" s="0" t="s">
        <v>294</v>
      </c>
      <c r="T1506" s="0" t="s">
        <v>280</v>
      </c>
      <c r="U1506" s="0" t="s">
        <v>281</v>
      </c>
    </row>
    <row r="1507" customFormat="false" ht="15" hidden="false" customHeight="false" outlineLevel="0" collapsed="false">
      <c r="A1507" s="0" t="n">
        <v>71</v>
      </c>
      <c r="B1507" s="0" t="s">
        <v>121</v>
      </c>
      <c r="C1507" s="0" t="s">
        <v>616</v>
      </c>
      <c r="D1507" s="0" t="s">
        <v>5836</v>
      </c>
      <c r="E1507" s="0" t="n">
        <v>2023</v>
      </c>
      <c r="H1507" s="0" t="n">
        <v>5</v>
      </c>
      <c r="I1507" s="0" t="n">
        <v>301</v>
      </c>
      <c r="J1507" s="0" t="s">
        <v>272</v>
      </c>
      <c r="K1507" s="0" t="s">
        <v>5748</v>
      </c>
      <c r="L1507" s="0" t="s">
        <v>297</v>
      </c>
      <c r="M1507" s="0" t="s">
        <v>5837</v>
      </c>
      <c r="N1507" s="0" t="s">
        <v>5837</v>
      </c>
      <c r="O1507" s="0" t="s">
        <v>5838</v>
      </c>
      <c r="P1507" s="0" t="s">
        <v>5839</v>
      </c>
      <c r="R1507" s="0" t="s">
        <v>288</v>
      </c>
      <c r="S1507" s="0" t="s">
        <v>294</v>
      </c>
      <c r="T1507" s="0" t="s">
        <v>280</v>
      </c>
      <c r="U1507" s="0" t="s">
        <v>281</v>
      </c>
    </row>
    <row r="1508" customFormat="false" ht="15" hidden="false" customHeight="false" outlineLevel="0" collapsed="false">
      <c r="A1508" s="0" t="n">
        <v>71</v>
      </c>
      <c r="B1508" s="0" t="s">
        <v>121</v>
      </c>
      <c r="C1508" s="0" t="s">
        <v>616</v>
      </c>
      <c r="D1508" s="0" t="s">
        <v>5840</v>
      </c>
      <c r="E1508" s="0" t="n">
        <v>2023</v>
      </c>
      <c r="H1508" s="0" t="n">
        <v>4</v>
      </c>
      <c r="I1508" s="0" t="n">
        <v>2296</v>
      </c>
      <c r="J1508" s="0" t="s">
        <v>272</v>
      </c>
      <c r="K1508" s="0" t="s">
        <v>5748</v>
      </c>
      <c r="L1508" s="0" t="s">
        <v>297</v>
      </c>
      <c r="M1508" s="0" t="s">
        <v>5841</v>
      </c>
      <c r="N1508" s="0" t="s">
        <v>5841</v>
      </c>
      <c r="O1508" s="0" t="s">
        <v>5842</v>
      </c>
      <c r="P1508" s="0" t="s">
        <v>5843</v>
      </c>
      <c r="R1508" s="0" t="s">
        <v>288</v>
      </c>
      <c r="S1508" s="0" t="s">
        <v>294</v>
      </c>
      <c r="T1508" s="0" t="s">
        <v>280</v>
      </c>
      <c r="U1508" s="0" t="s">
        <v>281</v>
      </c>
    </row>
    <row r="1509" customFormat="false" ht="15" hidden="false" customHeight="false" outlineLevel="0" collapsed="false">
      <c r="A1509" s="0" t="n">
        <v>71</v>
      </c>
      <c r="B1509" s="0" t="s">
        <v>121</v>
      </c>
      <c r="C1509" s="0" t="s">
        <v>616</v>
      </c>
      <c r="D1509" s="0" t="s">
        <v>5844</v>
      </c>
      <c r="E1509" s="0" t="n">
        <v>2023</v>
      </c>
      <c r="H1509" s="0" t="n">
        <v>4</v>
      </c>
      <c r="I1509" s="0" t="n">
        <v>2292</v>
      </c>
      <c r="J1509" s="0" t="s">
        <v>272</v>
      </c>
      <c r="K1509" s="0" t="s">
        <v>5748</v>
      </c>
      <c r="L1509" s="0" t="s">
        <v>297</v>
      </c>
      <c r="M1509" s="0" t="s">
        <v>5845</v>
      </c>
      <c r="N1509" s="0" t="s">
        <v>5845</v>
      </c>
      <c r="O1509" s="0" t="s">
        <v>5846</v>
      </c>
      <c r="P1509" s="0" t="s">
        <v>5847</v>
      </c>
      <c r="R1509" s="0" t="s">
        <v>288</v>
      </c>
      <c r="S1509" s="0" t="s">
        <v>294</v>
      </c>
      <c r="T1509" s="0" t="s">
        <v>280</v>
      </c>
      <c r="U1509" s="0" t="s">
        <v>281</v>
      </c>
    </row>
    <row r="1510" customFormat="false" ht="15" hidden="false" customHeight="false" outlineLevel="0" collapsed="false">
      <c r="A1510" s="0" t="n">
        <v>71</v>
      </c>
      <c r="B1510" s="0" t="s">
        <v>121</v>
      </c>
      <c r="C1510" s="0" t="s">
        <v>616</v>
      </c>
      <c r="D1510" s="0" t="s">
        <v>5848</v>
      </c>
      <c r="E1510" s="0" t="n">
        <v>2023</v>
      </c>
      <c r="H1510" s="0" t="n">
        <v>4</v>
      </c>
      <c r="I1510" s="0" t="n">
        <v>1078</v>
      </c>
      <c r="J1510" s="0" t="s">
        <v>272</v>
      </c>
      <c r="K1510" s="0" t="s">
        <v>5748</v>
      </c>
      <c r="L1510" s="0" t="s">
        <v>297</v>
      </c>
      <c r="M1510" s="0" t="s">
        <v>5849</v>
      </c>
      <c r="N1510" s="0" t="s">
        <v>5849</v>
      </c>
      <c r="O1510" s="0" t="s">
        <v>5850</v>
      </c>
      <c r="P1510" s="0" t="s">
        <v>5851</v>
      </c>
      <c r="R1510" s="0" t="s">
        <v>288</v>
      </c>
      <c r="S1510" s="0" t="s">
        <v>294</v>
      </c>
      <c r="T1510" s="0" t="s">
        <v>280</v>
      </c>
      <c r="U1510" s="0" t="s">
        <v>281</v>
      </c>
    </row>
    <row r="1511" customFormat="false" ht="15" hidden="false" customHeight="false" outlineLevel="0" collapsed="false">
      <c r="A1511" s="0" t="n">
        <v>71</v>
      </c>
      <c r="B1511" s="0" t="s">
        <v>121</v>
      </c>
      <c r="C1511" s="0" t="s">
        <v>616</v>
      </c>
      <c r="D1511" s="0" t="s">
        <v>5852</v>
      </c>
      <c r="E1511" s="0" t="n">
        <v>2023</v>
      </c>
      <c r="H1511" s="0" t="n">
        <v>5</v>
      </c>
      <c r="I1511" s="0" t="n">
        <v>354</v>
      </c>
      <c r="J1511" s="0" t="s">
        <v>272</v>
      </c>
      <c r="K1511" s="0" t="s">
        <v>5748</v>
      </c>
      <c r="L1511" s="0" t="s">
        <v>297</v>
      </c>
      <c r="M1511" s="0" t="s">
        <v>5853</v>
      </c>
      <c r="N1511" s="0" t="s">
        <v>5853</v>
      </c>
      <c r="O1511" s="0" t="s">
        <v>5854</v>
      </c>
      <c r="P1511" s="0" t="s">
        <v>5855</v>
      </c>
      <c r="R1511" s="0" t="s">
        <v>288</v>
      </c>
      <c r="S1511" s="0" t="s">
        <v>294</v>
      </c>
      <c r="T1511" s="0" t="s">
        <v>280</v>
      </c>
      <c r="U1511" s="0" t="s">
        <v>281</v>
      </c>
    </row>
    <row r="1512" customFormat="false" ht="15" hidden="false" customHeight="false" outlineLevel="0" collapsed="false">
      <c r="A1512" s="0" t="n">
        <v>71</v>
      </c>
      <c r="B1512" s="0" t="s">
        <v>121</v>
      </c>
      <c r="C1512" s="0" t="s">
        <v>616</v>
      </c>
      <c r="D1512" s="0" t="s">
        <v>5856</v>
      </c>
      <c r="E1512" s="0" t="n">
        <v>2023</v>
      </c>
      <c r="H1512" s="0" t="n">
        <v>4</v>
      </c>
      <c r="I1512" s="0" t="n">
        <v>173</v>
      </c>
      <c r="J1512" s="0" t="s">
        <v>272</v>
      </c>
      <c r="K1512" s="0" t="s">
        <v>5748</v>
      </c>
      <c r="L1512" s="0" t="s">
        <v>297</v>
      </c>
      <c r="M1512" s="0" t="s">
        <v>5857</v>
      </c>
      <c r="N1512" s="0" t="s">
        <v>5857</v>
      </c>
      <c r="O1512" s="0" t="s">
        <v>5858</v>
      </c>
      <c r="P1512" s="0" t="s">
        <v>5859</v>
      </c>
      <c r="R1512" s="0" t="s">
        <v>288</v>
      </c>
      <c r="S1512" s="0" t="s">
        <v>294</v>
      </c>
      <c r="T1512" s="0" t="s">
        <v>280</v>
      </c>
      <c r="U1512" s="0" t="s">
        <v>281</v>
      </c>
    </row>
    <row r="1513" customFormat="false" ht="15" hidden="false" customHeight="false" outlineLevel="0" collapsed="false">
      <c r="A1513" s="0" t="n">
        <v>71</v>
      </c>
      <c r="B1513" s="0" t="s">
        <v>121</v>
      </c>
      <c r="C1513" s="0" t="s">
        <v>616</v>
      </c>
      <c r="D1513" s="0" t="s">
        <v>5860</v>
      </c>
      <c r="E1513" s="0" t="n">
        <v>2022</v>
      </c>
      <c r="H1513" s="0" t="n">
        <v>4</v>
      </c>
      <c r="I1513" s="0" t="n">
        <v>1078</v>
      </c>
      <c r="J1513" s="0" t="s">
        <v>272</v>
      </c>
      <c r="K1513" s="0" t="s">
        <v>5748</v>
      </c>
      <c r="L1513" s="0" t="s">
        <v>297</v>
      </c>
      <c r="M1513" s="0" t="s">
        <v>5861</v>
      </c>
      <c r="N1513" s="0" t="s">
        <v>5861</v>
      </c>
      <c r="O1513" s="0" t="s">
        <v>5862</v>
      </c>
      <c r="P1513" s="0" t="s">
        <v>5863</v>
      </c>
      <c r="R1513" s="0" t="s">
        <v>288</v>
      </c>
      <c r="S1513" s="0" t="s">
        <v>294</v>
      </c>
      <c r="T1513" s="0" t="s">
        <v>280</v>
      </c>
      <c r="U1513" s="0" t="s">
        <v>281</v>
      </c>
    </row>
    <row r="1514" customFormat="false" ht="15" hidden="false" customHeight="false" outlineLevel="0" collapsed="false">
      <c r="A1514" s="0" t="n">
        <v>71</v>
      </c>
      <c r="B1514" s="0" t="s">
        <v>121</v>
      </c>
      <c r="C1514" s="0" t="s">
        <v>616</v>
      </c>
      <c r="D1514" s="0" t="s">
        <v>5864</v>
      </c>
      <c r="E1514" s="0" t="n">
        <v>2021</v>
      </c>
      <c r="H1514" s="0" t="n">
        <v>4</v>
      </c>
      <c r="I1514" s="0" t="n">
        <v>450</v>
      </c>
      <c r="J1514" s="0" t="s">
        <v>272</v>
      </c>
      <c r="K1514" s="0" t="s">
        <v>5748</v>
      </c>
      <c r="L1514" s="0" t="s">
        <v>297</v>
      </c>
      <c r="M1514" s="0" t="s">
        <v>5865</v>
      </c>
      <c r="N1514" s="0" t="s">
        <v>5865</v>
      </c>
      <c r="O1514" s="0" t="s">
        <v>5866</v>
      </c>
      <c r="P1514" s="0" t="s">
        <v>5867</v>
      </c>
      <c r="R1514" s="0" t="s">
        <v>288</v>
      </c>
      <c r="S1514" s="0" t="s">
        <v>294</v>
      </c>
      <c r="T1514" s="0" t="s">
        <v>280</v>
      </c>
      <c r="U1514" s="0" t="s">
        <v>281</v>
      </c>
    </row>
    <row r="1515" customFormat="false" ht="15" hidden="false" customHeight="false" outlineLevel="0" collapsed="false">
      <c r="A1515" s="0" t="n">
        <v>71</v>
      </c>
      <c r="B1515" s="0" t="s">
        <v>121</v>
      </c>
      <c r="C1515" s="0" t="s">
        <v>616</v>
      </c>
      <c r="D1515" s="0" t="s">
        <v>5868</v>
      </c>
      <c r="E1515" s="0" t="n">
        <v>2021</v>
      </c>
      <c r="H1515" s="0" t="n">
        <v>3</v>
      </c>
      <c r="I1515" s="0" t="n">
        <v>197</v>
      </c>
      <c r="J1515" s="0" t="s">
        <v>272</v>
      </c>
      <c r="K1515" s="0" t="s">
        <v>5748</v>
      </c>
      <c r="L1515" s="0" t="s">
        <v>297</v>
      </c>
      <c r="M1515" s="0" t="s">
        <v>5869</v>
      </c>
      <c r="N1515" s="0" t="s">
        <v>5869</v>
      </c>
      <c r="O1515" s="0" t="s">
        <v>5870</v>
      </c>
      <c r="P1515" s="0" t="s">
        <v>5871</v>
      </c>
      <c r="R1515" s="0" t="s">
        <v>288</v>
      </c>
      <c r="S1515" s="0" t="s">
        <v>294</v>
      </c>
      <c r="T1515" s="0" t="s">
        <v>280</v>
      </c>
      <c r="U1515" s="0" t="s">
        <v>281</v>
      </c>
    </row>
    <row r="1516" customFormat="false" ht="15" hidden="false" customHeight="false" outlineLevel="0" collapsed="false">
      <c r="A1516" s="0" t="n">
        <v>71</v>
      </c>
      <c r="B1516" s="0" t="s">
        <v>121</v>
      </c>
      <c r="C1516" s="0" t="s">
        <v>616</v>
      </c>
      <c r="D1516" s="0" t="s">
        <v>5872</v>
      </c>
      <c r="E1516" s="0" t="n">
        <v>2021</v>
      </c>
      <c r="H1516" s="0" t="n">
        <v>3</v>
      </c>
      <c r="I1516" s="0" t="n">
        <v>1128</v>
      </c>
      <c r="J1516" s="0" t="s">
        <v>272</v>
      </c>
      <c r="K1516" s="0" t="s">
        <v>5748</v>
      </c>
      <c r="L1516" s="0" t="s">
        <v>297</v>
      </c>
      <c r="M1516" s="0" t="s">
        <v>5873</v>
      </c>
      <c r="N1516" s="0" t="s">
        <v>5873</v>
      </c>
      <c r="O1516" s="0" t="s">
        <v>5874</v>
      </c>
      <c r="P1516" s="0" t="s">
        <v>5875</v>
      </c>
      <c r="R1516" s="0" t="s">
        <v>288</v>
      </c>
      <c r="S1516" s="0" t="s">
        <v>294</v>
      </c>
      <c r="T1516" s="0" t="s">
        <v>280</v>
      </c>
      <c r="U1516" s="0" t="s">
        <v>281</v>
      </c>
    </row>
    <row r="1517" customFormat="false" ht="15" hidden="false" customHeight="false" outlineLevel="0" collapsed="false">
      <c r="A1517" s="0" t="n">
        <v>71</v>
      </c>
      <c r="B1517" s="0" t="s">
        <v>121</v>
      </c>
      <c r="C1517" s="0" t="s">
        <v>616</v>
      </c>
      <c r="D1517" s="0" t="s">
        <v>5876</v>
      </c>
      <c r="E1517" s="0" t="n">
        <v>2021</v>
      </c>
      <c r="H1517" s="0" t="n">
        <v>3</v>
      </c>
      <c r="I1517" s="0" t="n">
        <v>3458</v>
      </c>
      <c r="J1517" s="0" t="s">
        <v>272</v>
      </c>
      <c r="K1517" s="0" t="s">
        <v>5748</v>
      </c>
      <c r="L1517" s="0" t="s">
        <v>297</v>
      </c>
      <c r="M1517" s="0" t="s">
        <v>5877</v>
      </c>
      <c r="N1517" s="0" t="s">
        <v>5877</v>
      </c>
      <c r="O1517" s="0" t="s">
        <v>5878</v>
      </c>
      <c r="P1517" s="0" t="s">
        <v>5879</v>
      </c>
      <c r="R1517" s="0" t="s">
        <v>288</v>
      </c>
      <c r="S1517" s="0" t="s">
        <v>294</v>
      </c>
      <c r="T1517" s="0" t="s">
        <v>280</v>
      </c>
      <c r="U1517" s="0" t="s">
        <v>281</v>
      </c>
    </row>
    <row r="1518" customFormat="false" ht="15" hidden="false" customHeight="false" outlineLevel="0" collapsed="false">
      <c r="A1518" s="0" t="n">
        <v>71</v>
      </c>
      <c r="B1518" s="0" t="s">
        <v>121</v>
      </c>
      <c r="C1518" s="0" t="s">
        <v>616</v>
      </c>
      <c r="D1518" s="0" t="s">
        <v>5880</v>
      </c>
      <c r="E1518" s="0" t="n">
        <v>2021</v>
      </c>
      <c r="H1518" s="0" t="n">
        <v>2</v>
      </c>
      <c r="I1518" s="0" t="n">
        <v>329</v>
      </c>
      <c r="J1518" s="0" t="s">
        <v>272</v>
      </c>
      <c r="K1518" s="0" t="s">
        <v>5748</v>
      </c>
      <c r="L1518" s="0" t="s">
        <v>297</v>
      </c>
      <c r="M1518" s="0" t="s">
        <v>5881</v>
      </c>
      <c r="N1518" s="0" t="s">
        <v>5881</v>
      </c>
      <c r="O1518" s="0" t="s">
        <v>5882</v>
      </c>
      <c r="P1518" s="0" t="s">
        <v>5883</v>
      </c>
      <c r="R1518" s="0" t="s">
        <v>288</v>
      </c>
      <c r="S1518" s="0" t="s">
        <v>294</v>
      </c>
      <c r="T1518" s="0" t="s">
        <v>280</v>
      </c>
      <c r="U1518" s="0" t="s">
        <v>281</v>
      </c>
    </row>
    <row r="1519" customFormat="false" ht="15" hidden="false" customHeight="false" outlineLevel="0" collapsed="false">
      <c r="A1519" s="0" t="n">
        <v>71</v>
      </c>
      <c r="B1519" s="0" t="s">
        <v>121</v>
      </c>
      <c r="C1519" s="0" t="s">
        <v>616</v>
      </c>
      <c r="D1519" s="0" t="s">
        <v>5884</v>
      </c>
      <c r="E1519" s="0" t="n">
        <v>2021</v>
      </c>
      <c r="H1519" s="0" t="n">
        <v>2</v>
      </c>
      <c r="I1519" s="0" t="n">
        <v>1273</v>
      </c>
      <c r="J1519" s="0" t="s">
        <v>272</v>
      </c>
      <c r="K1519" s="0" t="s">
        <v>5748</v>
      </c>
      <c r="L1519" s="0" t="s">
        <v>297</v>
      </c>
      <c r="M1519" s="0" t="s">
        <v>5885</v>
      </c>
      <c r="N1519" s="0" t="s">
        <v>5885</v>
      </c>
      <c r="O1519" s="0" t="s">
        <v>5886</v>
      </c>
      <c r="P1519" s="0" t="s">
        <v>5887</v>
      </c>
      <c r="R1519" s="0" t="s">
        <v>288</v>
      </c>
      <c r="S1519" s="0" t="s">
        <v>294</v>
      </c>
      <c r="T1519" s="0" t="s">
        <v>280</v>
      </c>
      <c r="U1519" s="0" t="s">
        <v>281</v>
      </c>
    </row>
    <row r="1520" customFormat="false" ht="15" hidden="false" customHeight="false" outlineLevel="0" collapsed="false">
      <c r="A1520" s="0" t="n">
        <v>71</v>
      </c>
      <c r="B1520" s="0" t="s">
        <v>121</v>
      </c>
      <c r="C1520" s="0" t="s">
        <v>616</v>
      </c>
      <c r="D1520" s="0" t="s">
        <v>5888</v>
      </c>
      <c r="E1520" s="0" t="n">
        <v>2021</v>
      </c>
      <c r="H1520" s="0" t="n">
        <v>2</v>
      </c>
      <c r="I1520" s="0" t="n">
        <v>3455</v>
      </c>
      <c r="J1520" s="0" t="s">
        <v>272</v>
      </c>
      <c r="K1520" s="0" t="s">
        <v>5748</v>
      </c>
      <c r="L1520" s="0" t="s">
        <v>297</v>
      </c>
      <c r="M1520" s="0" t="s">
        <v>5889</v>
      </c>
      <c r="N1520" s="0" t="s">
        <v>5889</v>
      </c>
      <c r="O1520" s="0" t="s">
        <v>5890</v>
      </c>
      <c r="P1520" s="0" t="s">
        <v>5891</v>
      </c>
      <c r="R1520" s="0" t="s">
        <v>288</v>
      </c>
      <c r="S1520" s="0" t="s">
        <v>294</v>
      </c>
      <c r="T1520" s="0" t="s">
        <v>280</v>
      </c>
      <c r="U1520" s="0" t="s">
        <v>281</v>
      </c>
    </row>
    <row r="1521" customFormat="false" ht="15" hidden="false" customHeight="false" outlineLevel="0" collapsed="false">
      <c r="A1521" s="0" t="n">
        <v>71</v>
      </c>
      <c r="B1521" s="0" t="s">
        <v>121</v>
      </c>
      <c r="C1521" s="0" t="s">
        <v>616</v>
      </c>
      <c r="D1521" s="0" t="s">
        <v>5892</v>
      </c>
      <c r="E1521" s="0" t="n">
        <v>2020</v>
      </c>
      <c r="H1521" s="0" t="n">
        <v>3</v>
      </c>
      <c r="I1521" s="0" t="n">
        <v>632</v>
      </c>
      <c r="J1521" s="0" t="s">
        <v>272</v>
      </c>
      <c r="K1521" s="0" t="s">
        <v>5748</v>
      </c>
      <c r="L1521" s="0" t="s">
        <v>297</v>
      </c>
      <c r="M1521" s="0" t="s">
        <v>5893</v>
      </c>
      <c r="N1521" s="0" t="s">
        <v>5893</v>
      </c>
      <c r="O1521" s="0" t="s">
        <v>5894</v>
      </c>
      <c r="P1521" s="0" t="s">
        <v>5895</v>
      </c>
      <c r="R1521" s="0" t="s">
        <v>288</v>
      </c>
      <c r="S1521" s="0" t="s">
        <v>294</v>
      </c>
      <c r="T1521" s="0" t="s">
        <v>280</v>
      </c>
      <c r="U1521" s="0" t="s">
        <v>281</v>
      </c>
    </row>
    <row r="1522" customFormat="false" ht="15" hidden="false" customHeight="false" outlineLevel="0" collapsed="false">
      <c r="A1522" s="0" t="n">
        <v>71</v>
      </c>
      <c r="B1522" s="0" t="s">
        <v>121</v>
      </c>
      <c r="C1522" s="0" t="s">
        <v>616</v>
      </c>
      <c r="D1522" s="0" t="s">
        <v>5896</v>
      </c>
      <c r="E1522" s="0" t="n">
        <v>2020</v>
      </c>
      <c r="H1522" s="0" t="n">
        <v>2</v>
      </c>
      <c r="I1522" s="0" t="n">
        <v>413</v>
      </c>
      <c r="J1522" s="0" t="s">
        <v>272</v>
      </c>
      <c r="K1522" s="0" t="s">
        <v>5748</v>
      </c>
      <c r="L1522" s="0" t="s">
        <v>297</v>
      </c>
      <c r="M1522" s="0" t="s">
        <v>5897</v>
      </c>
      <c r="N1522" s="0" t="s">
        <v>5897</v>
      </c>
      <c r="O1522" s="0" t="s">
        <v>5898</v>
      </c>
      <c r="P1522" s="0" t="s">
        <v>5899</v>
      </c>
      <c r="R1522" s="0" t="s">
        <v>288</v>
      </c>
      <c r="S1522" s="0" t="s">
        <v>294</v>
      </c>
      <c r="T1522" s="0" t="s">
        <v>280</v>
      </c>
      <c r="U1522" s="0" t="s">
        <v>281</v>
      </c>
    </row>
    <row r="1523" customFormat="false" ht="15" hidden="false" customHeight="false" outlineLevel="0" collapsed="false">
      <c r="A1523" s="0" t="n">
        <v>71</v>
      </c>
      <c r="B1523" s="0" t="s">
        <v>121</v>
      </c>
      <c r="C1523" s="0" t="s">
        <v>616</v>
      </c>
      <c r="D1523" s="0" t="s">
        <v>5900</v>
      </c>
      <c r="E1523" s="0" t="n">
        <v>2020</v>
      </c>
      <c r="H1523" s="0" t="n">
        <v>9</v>
      </c>
      <c r="I1523" s="0" t="n">
        <v>666</v>
      </c>
      <c r="J1523" s="0" t="s">
        <v>272</v>
      </c>
      <c r="K1523" s="0" t="s">
        <v>5748</v>
      </c>
      <c r="L1523" s="0" t="s">
        <v>297</v>
      </c>
      <c r="M1523" s="0" t="s">
        <v>5901</v>
      </c>
      <c r="N1523" s="0" t="s">
        <v>5901</v>
      </c>
      <c r="O1523" s="0" t="s">
        <v>5902</v>
      </c>
      <c r="P1523" s="0" t="s">
        <v>5903</v>
      </c>
      <c r="R1523" s="0" t="s">
        <v>288</v>
      </c>
      <c r="S1523" s="0" t="s">
        <v>294</v>
      </c>
      <c r="T1523" s="0" t="s">
        <v>280</v>
      </c>
      <c r="U1523" s="0" t="s">
        <v>281</v>
      </c>
    </row>
    <row r="1524" customFormat="false" ht="15" hidden="false" customHeight="false" outlineLevel="0" collapsed="false">
      <c r="A1524" s="0" t="n">
        <v>71</v>
      </c>
      <c r="B1524" s="0" t="s">
        <v>121</v>
      </c>
      <c r="C1524" s="0" t="s">
        <v>616</v>
      </c>
      <c r="D1524" s="0" t="s">
        <v>5904</v>
      </c>
      <c r="E1524" s="0" t="n">
        <v>2020</v>
      </c>
      <c r="F1524" s="0" t="s">
        <v>5905</v>
      </c>
      <c r="G1524" s="0" t="s">
        <v>1895</v>
      </c>
      <c r="H1524" s="0" t="n">
        <v>13</v>
      </c>
      <c r="I1524" s="0" t="n">
        <v>1078</v>
      </c>
      <c r="J1524" s="0" t="s">
        <v>272</v>
      </c>
      <c r="K1524" s="0" t="s">
        <v>5748</v>
      </c>
      <c r="L1524" s="0" t="s">
        <v>297</v>
      </c>
      <c r="M1524" s="0" t="s">
        <v>5906</v>
      </c>
      <c r="N1524" s="0" t="s">
        <v>5906</v>
      </c>
      <c r="O1524" s="0" t="s">
        <v>5907</v>
      </c>
      <c r="P1524" s="0" t="s">
        <v>5908</v>
      </c>
      <c r="R1524" s="0" t="s">
        <v>288</v>
      </c>
      <c r="S1524" s="0" t="s">
        <v>294</v>
      </c>
      <c r="T1524" s="0" t="s">
        <v>280</v>
      </c>
      <c r="U1524" s="0" t="s">
        <v>281</v>
      </c>
    </row>
    <row r="1525" customFormat="false" ht="15" hidden="false" customHeight="false" outlineLevel="0" collapsed="false">
      <c r="A1525" s="0" t="n">
        <v>71</v>
      </c>
      <c r="B1525" s="0" t="s">
        <v>121</v>
      </c>
      <c r="C1525" s="0" t="s">
        <v>616</v>
      </c>
      <c r="D1525" s="0" t="s">
        <v>5909</v>
      </c>
      <c r="E1525" s="0" t="n">
        <v>2019</v>
      </c>
      <c r="H1525" s="0" t="n">
        <v>13</v>
      </c>
      <c r="I1525" s="0" t="n">
        <v>1077</v>
      </c>
      <c r="J1525" s="0" t="s">
        <v>272</v>
      </c>
      <c r="K1525" s="0" t="s">
        <v>1883</v>
      </c>
      <c r="L1525" s="0" t="s">
        <v>595</v>
      </c>
      <c r="M1525" s="0" t="s">
        <v>5910</v>
      </c>
      <c r="N1525" s="0" t="s">
        <v>5910</v>
      </c>
      <c r="O1525" s="0" t="s">
        <v>5911</v>
      </c>
      <c r="P1525" s="0" t="s">
        <v>5912</v>
      </c>
      <c r="R1525" s="0" t="s">
        <v>288</v>
      </c>
      <c r="S1525" s="0" t="s">
        <v>294</v>
      </c>
      <c r="T1525" s="0" t="s">
        <v>280</v>
      </c>
      <c r="U1525" s="0" t="s">
        <v>281</v>
      </c>
    </row>
    <row r="1526" customFormat="false" ht="15" hidden="false" customHeight="false" outlineLevel="0" collapsed="false">
      <c r="A1526" s="0" t="n">
        <v>71</v>
      </c>
      <c r="B1526" s="0" t="s">
        <v>121</v>
      </c>
      <c r="C1526" s="0" t="s">
        <v>270</v>
      </c>
      <c r="D1526" s="0" t="s">
        <v>5913</v>
      </c>
      <c r="E1526" s="0" t="n">
        <v>2026</v>
      </c>
      <c r="H1526" s="0" t="n">
        <v>13</v>
      </c>
      <c r="I1526" s="0" t="n">
        <v>68</v>
      </c>
      <c r="J1526" s="0" t="s">
        <v>272</v>
      </c>
      <c r="K1526" s="0" t="s">
        <v>3826</v>
      </c>
      <c r="L1526" s="0" t="s">
        <v>297</v>
      </c>
      <c r="M1526" s="0" t="s">
        <v>5914</v>
      </c>
      <c r="N1526" s="0" t="s">
        <v>5914</v>
      </c>
      <c r="O1526" s="0" t="s">
        <v>5915</v>
      </c>
      <c r="P1526" s="0" t="s">
        <v>5916</v>
      </c>
      <c r="R1526" s="0" t="s">
        <v>279</v>
      </c>
      <c r="S1526" s="0" t="s">
        <v>272</v>
      </c>
      <c r="T1526" s="0" t="s">
        <v>280</v>
      </c>
      <c r="U1526" s="0" t="s">
        <v>281</v>
      </c>
    </row>
    <row r="1527" customFormat="false" ht="15" hidden="false" customHeight="false" outlineLevel="0" collapsed="false">
      <c r="A1527" s="0" t="n">
        <v>71</v>
      </c>
      <c r="B1527" s="0" t="s">
        <v>121</v>
      </c>
      <c r="C1527" s="0" t="s">
        <v>270</v>
      </c>
      <c r="D1527" s="0" t="s">
        <v>5917</v>
      </c>
      <c r="E1527" s="0" t="n">
        <v>2025</v>
      </c>
      <c r="H1527" s="0" t="n">
        <v>5</v>
      </c>
      <c r="I1527" s="0" t="n">
        <v>5889</v>
      </c>
      <c r="J1527" s="0" t="s">
        <v>294</v>
      </c>
      <c r="K1527" s="0" t="s">
        <v>5748</v>
      </c>
      <c r="L1527" s="0" t="s">
        <v>297</v>
      </c>
      <c r="M1527" s="0" t="s">
        <v>5918</v>
      </c>
      <c r="N1527" s="0" t="s">
        <v>5918</v>
      </c>
      <c r="O1527" s="0" t="s">
        <v>5919</v>
      </c>
      <c r="P1527" s="0" t="s">
        <v>5920</v>
      </c>
      <c r="R1527" s="0" t="s">
        <v>279</v>
      </c>
      <c r="S1527" s="0" t="s">
        <v>294</v>
      </c>
      <c r="T1527" s="0" t="s">
        <v>280</v>
      </c>
      <c r="U1527" s="0" t="s">
        <v>281</v>
      </c>
    </row>
    <row r="1528" customFormat="false" ht="15" hidden="false" customHeight="false" outlineLevel="0" collapsed="false">
      <c r="A1528" s="0" t="n">
        <v>71</v>
      </c>
      <c r="B1528" s="0" t="s">
        <v>121</v>
      </c>
      <c r="C1528" s="0" t="s">
        <v>270</v>
      </c>
      <c r="D1528" s="0" t="s">
        <v>5921</v>
      </c>
      <c r="E1528" s="0" t="n">
        <v>2025</v>
      </c>
      <c r="H1528" s="0" t="n">
        <v>5</v>
      </c>
      <c r="I1528" s="0" t="n">
        <v>2302</v>
      </c>
      <c r="J1528" s="0" t="s">
        <v>272</v>
      </c>
      <c r="K1528" s="0" t="s">
        <v>5748</v>
      </c>
      <c r="L1528" s="0" t="s">
        <v>297</v>
      </c>
      <c r="M1528" s="0" t="s">
        <v>5922</v>
      </c>
      <c r="N1528" s="0" t="s">
        <v>5922</v>
      </c>
      <c r="O1528" s="0" t="s">
        <v>5923</v>
      </c>
      <c r="P1528" s="0" t="s">
        <v>5924</v>
      </c>
      <c r="R1528" s="0" t="s">
        <v>279</v>
      </c>
      <c r="S1528" s="0" t="s">
        <v>294</v>
      </c>
      <c r="T1528" s="0" t="s">
        <v>280</v>
      </c>
      <c r="U1528" s="0" t="s">
        <v>281</v>
      </c>
    </row>
    <row r="1529" customFormat="false" ht="15" hidden="false" customHeight="false" outlineLevel="0" collapsed="false">
      <c r="A1529" s="0" t="n">
        <v>71</v>
      </c>
      <c r="B1529" s="0" t="s">
        <v>121</v>
      </c>
      <c r="C1529" s="0" t="s">
        <v>270</v>
      </c>
      <c r="D1529" s="0" t="s">
        <v>5925</v>
      </c>
      <c r="E1529" s="0" t="n">
        <v>2025</v>
      </c>
      <c r="H1529" s="0" t="n">
        <v>6</v>
      </c>
      <c r="I1529" s="0" t="n">
        <v>249</v>
      </c>
      <c r="J1529" s="0" t="s">
        <v>272</v>
      </c>
      <c r="K1529" s="0" t="s">
        <v>5748</v>
      </c>
      <c r="L1529" s="0" t="s">
        <v>297</v>
      </c>
      <c r="M1529" s="0" t="s">
        <v>5926</v>
      </c>
      <c r="N1529" s="0" t="s">
        <v>5926</v>
      </c>
      <c r="O1529" s="0" t="s">
        <v>5927</v>
      </c>
      <c r="P1529" s="0" t="s">
        <v>5928</v>
      </c>
      <c r="R1529" s="0" t="s">
        <v>279</v>
      </c>
      <c r="S1529" s="0" t="s">
        <v>294</v>
      </c>
      <c r="T1529" s="0" t="s">
        <v>280</v>
      </c>
      <c r="U1529" s="0" t="s">
        <v>281</v>
      </c>
    </row>
    <row r="1530" customFormat="false" ht="15" hidden="false" customHeight="false" outlineLevel="0" collapsed="false">
      <c r="A1530" s="0" t="n">
        <v>71</v>
      </c>
      <c r="B1530" s="0" t="s">
        <v>121</v>
      </c>
      <c r="C1530" s="0" t="s">
        <v>270</v>
      </c>
      <c r="D1530" s="0" t="s">
        <v>5929</v>
      </c>
      <c r="E1530" s="0" t="n">
        <v>2025</v>
      </c>
      <c r="H1530" s="0" t="n">
        <v>7</v>
      </c>
      <c r="I1530" s="0" t="n">
        <v>567</v>
      </c>
      <c r="J1530" s="0" t="s">
        <v>272</v>
      </c>
      <c r="K1530" s="0" t="s">
        <v>5748</v>
      </c>
      <c r="L1530" s="0" t="s">
        <v>297</v>
      </c>
      <c r="M1530" s="0" t="s">
        <v>5930</v>
      </c>
      <c r="N1530" s="0" t="s">
        <v>5930</v>
      </c>
      <c r="O1530" s="0" t="s">
        <v>5931</v>
      </c>
      <c r="P1530" s="0" t="s">
        <v>5932</v>
      </c>
      <c r="R1530" s="0" t="s">
        <v>279</v>
      </c>
      <c r="S1530" s="0" t="s">
        <v>294</v>
      </c>
      <c r="T1530" s="0" t="s">
        <v>280</v>
      </c>
      <c r="U1530" s="0" t="s">
        <v>281</v>
      </c>
    </row>
    <row r="1531" customFormat="false" ht="15" hidden="false" customHeight="false" outlineLevel="0" collapsed="false">
      <c r="A1531" s="0" t="n">
        <v>71</v>
      </c>
      <c r="B1531" s="0" t="s">
        <v>121</v>
      </c>
      <c r="C1531" s="0" t="s">
        <v>270</v>
      </c>
      <c r="D1531" s="0" t="s">
        <v>5933</v>
      </c>
      <c r="E1531" s="0" t="n">
        <v>2025</v>
      </c>
      <c r="H1531" s="0" t="n">
        <v>7</v>
      </c>
      <c r="I1531" s="0" t="n">
        <v>4195</v>
      </c>
      <c r="J1531" s="0" t="s">
        <v>272</v>
      </c>
      <c r="K1531" s="0" t="s">
        <v>5934</v>
      </c>
      <c r="L1531" s="0" t="s">
        <v>297</v>
      </c>
      <c r="M1531" s="0" t="s">
        <v>5935</v>
      </c>
      <c r="N1531" s="0" t="s">
        <v>5935</v>
      </c>
      <c r="O1531" s="0" t="s">
        <v>5936</v>
      </c>
      <c r="P1531" s="0" t="s">
        <v>5937</v>
      </c>
      <c r="R1531" s="0" t="s">
        <v>279</v>
      </c>
      <c r="S1531" s="0" t="s">
        <v>294</v>
      </c>
      <c r="T1531" s="0" t="s">
        <v>318</v>
      </c>
      <c r="U1531" s="0" t="s">
        <v>281</v>
      </c>
      <c r="V1531" s="0" t="s">
        <v>5938</v>
      </c>
    </row>
    <row r="1532" customFormat="false" ht="15" hidden="false" customHeight="false" outlineLevel="0" collapsed="false">
      <c r="A1532" s="0" t="n">
        <v>139</v>
      </c>
      <c r="B1532" s="0" t="s">
        <v>198</v>
      </c>
      <c r="C1532" s="0" t="s">
        <v>270</v>
      </c>
      <c r="D1532" s="0" t="s">
        <v>5933</v>
      </c>
      <c r="E1532" s="0" t="n">
        <v>2025</v>
      </c>
      <c r="H1532" s="0" t="n">
        <v>7</v>
      </c>
      <c r="I1532" s="0" t="n">
        <v>4195</v>
      </c>
      <c r="J1532" s="0" t="s">
        <v>272</v>
      </c>
      <c r="K1532" s="0" t="s">
        <v>5934</v>
      </c>
      <c r="L1532" s="0" t="s">
        <v>297</v>
      </c>
      <c r="M1532" s="0" t="s">
        <v>5935</v>
      </c>
      <c r="N1532" s="0" t="s">
        <v>5935</v>
      </c>
      <c r="O1532" s="0" t="s">
        <v>5936</v>
      </c>
      <c r="P1532" s="0" t="s">
        <v>5937</v>
      </c>
      <c r="R1532" s="0" t="s">
        <v>279</v>
      </c>
      <c r="S1532" s="0" t="s">
        <v>294</v>
      </c>
      <c r="T1532" s="0" t="s">
        <v>318</v>
      </c>
      <c r="U1532" s="0" t="s">
        <v>281</v>
      </c>
      <c r="V1532" s="0" t="s">
        <v>5938</v>
      </c>
    </row>
    <row r="1533" customFormat="false" ht="15" hidden="false" customHeight="false" outlineLevel="0" collapsed="false">
      <c r="A1533" s="0" t="n">
        <v>71</v>
      </c>
      <c r="B1533" s="0" t="s">
        <v>121</v>
      </c>
      <c r="C1533" s="0" t="s">
        <v>270</v>
      </c>
      <c r="D1533" s="0" t="s">
        <v>5939</v>
      </c>
      <c r="E1533" s="0" t="n">
        <v>2024</v>
      </c>
      <c r="H1533" s="0" t="n">
        <v>6</v>
      </c>
      <c r="I1533" s="0" t="n">
        <v>353</v>
      </c>
      <c r="J1533" s="0" t="s">
        <v>272</v>
      </c>
      <c r="K1533" s="0" t="s">
        <v>5748</v>
      </c>
      <c r="L1533" s="0" t="s">
        <v>297</v>
      </c>
      <c r="M1533" s="0" t="s">
        <v>5940</v>
      </c>
      <c r="N1533" s="0" t="s">
        <v>5940</v>
      </c>
      <c r="O1533" s="0" t="s">
        <v>5941</v>
      </c>
      <c r="P1533" s="0" t="s">
        <v>5942</v>
      </c>
      <c r="R1533" s="0" t="s">
        <v>288</v>
      </c>
      <c r="S1533" s="0" t="s">
        <v>294</v>
      </c>
      <c r="T1533" s="0" t="s">
        <v>280</v>
      </c>
      <c r="U1533" s="0" t="s">
        <v>281</v>
      </c>
    </row>
    <row r="1534" customFormat="false" ht="15" hidden="false" customHeight="false" outlineLevel="0" collapsed="false">
      <c r="A1534" s="0" t="n">
        <v>71</v>
      </c>
      <c r="B1534" s="0" t="s">
        <v>121</v>
      </c>
      <c r="C1534" s="0" t="s">
        <v>270</v>
      </c>
      <c r="D1534" s="0" t="s">
        <v>5943</v>
      </c>
      <c r="E1534" s="0" t="n">
        <v>2023</v>
      </c>
      <c r="H1534" s="0" t="n">
        <v>6</v>
      </c>
      <c r="I1534" s="0" t="n">
        <v>426</v>
      </c>
      <c r="J1534" s="0" t="s">
        <v>272</v>
      </c>
      <c r="K1534" s="0" t="s">
        <v>5748</v>
      </c>
      <c r="L1534" s="0" t="s">
        <v>297</v>
      </c>
      <c r="M1534" s="0" t="s">
        <v>5944</v>
      </c>
      <c r="N1534" s="0" t="s">
        <v>5944</v>
      </c>
      <c r="O1534" s="0" t="s">
        <v>5945</v>
      </c>
      <c r="P1534" s="0" t="s">
        <v>5946</v>
      </c>
      <c r="R1534" s="0" t="s">
        <v>288</v>
      </c>
      <c r="S1534" s="0" t="s">
        <v>294</v>
      </c>
      <c r="T1534" s="0" t="s">
        <v>280</v>
      </c>
      <c r="U1534" s="0" t="s">
        <v>281</v>
      </c>
    </row>
    <row r="1535" customFormat="false" ht="15" hidden="false" customHeight="false" outlineLevel="0" collapsed="false">
      <c r="A1535" s="0" t="n">
        <v>71</v>
      </c>
      <c r="B1535" s="0" t="s">
        <v>121</v>
      </c>
      <c r="C1535" s="0" t="s">
        <v>270</v>
      </c>
      <c r="D1535" s="0" t="s">
        <v>5947</v>
      </c>
      <c r="E1535" s="0" t="n">
        <v>2023</v>
      </c>
      <c r="H1535" s="0" t="n">
        <v>6</v>
      </c>
      <c r="I1535" s="0" t="n">
        <v>426</v>
      </c>
      <c r="J1535" s="0" t="s">
        <v>272</v>
      </c>
      <c r="K1535" s="0" t="s">
        <v>5748</v>
      </c>
      <c r="L1535" s="0" t="s">
        <v>297</v>
      </c>
      <c r="M1535" s="0" t="s">
        <v>5948</v>
      </c>
      <c r="N1535" s="0" t="s">
        <v>5948</v>
      </c>
      <c r="O1535" s="0" t="s">
        <v>5949</v>
      </c>
      <c r="P1535" s="0" t="s">
        <v>5950</v>
      </c>
      <c r="R1535" s="0" t="s">
        <v>288</v>
      </c>
      <c r="S1535" s="0" t="s">
        <v>294</v>
      </c>
      <c r="T1535" s="0" t="s">
        <v>280</v>
      </c>
      <c r="U1535" s="0" t="s">
        <v>281</v>
      </c>
    </row>
    <row r="1536" customFormat="false" ht="15" hidden="false" customHeight="false" outlineLevel="0" collapsed="false">
      <c r="A1536" s="0" t="n">
        <v>71</v>
      </c>
      <c r="B1536" s="0" t="s">
        <v>121</v>
      </c>
      <c r="C1536" s="0" t="s">
        <v>270</v>
      </c>
      <c r="D1536" s="0" t="s">
        <v>5951</v>
      </c>
      <c r="E1536" s="0" t="n">
        <v>2023</v>
      </c>
      <c r="H1536" s="0" t="n">
        <v>4</v>
      </c>
      <c r="I1536" s="0" t="n">
        <v>290</v>
      </c>
      <c r="J1536" s="0" t="s">
        <v>272</v>
      </c>
      <c r="K1536" s="0" t="s">
        <v>5748</v>
      </c>
      <c r="L1536" s="0" t="s">
        <v>297</v>
      </c>
      <c r="M1536" s="0" t="s">
        <v>5952</v>
      </c>
      <c r="N1536" s="0" t="s">
        <v>5952</v>
      </c>
      <c r="O1536" s="0" t="s">
        <v>5953</v>
      </c>
      <c r="P1536" s="0" t="s">
        <v>5954</v>
      </c>
      <c r="R1536" s="0" t="s">
        <v>288</v>
      </c>
      <c r="S1536" s="0" t="s">
        <v>294</v>
      </c>
      <c r="T1536" s="0" t="s">
        <v>280</v>
      </c>
      <c r="U1536" s="0" t="s">
        <v>281</v>
      </c>
    </row>
    <row r="1537" customFormat="false" ht="15" hidden="false" customHeight="false" outlineLevel="0" collapsed="false">
      <c r="A1537" s="0" t="n">
        <v>71</v>
      </c>
      <c r="B1537" s="0" t="s">
        <v>121</v>
      </c>
      <c r="C1537" s="0" t="s">
        <v>270</v>
      </c>
      <c r="D1537" s="0" t="s">
        <v>5955</v>
      </c>
      <c r="E1537" s="0" t="n">
        <v>2023</v>
      </c>
      <c r="H1537" s="0" t="n">
        <v>9</v>
      </c>
      <c r="I1537" s="0" t="n">
        <v>384</v>
      </c>
      <c r="J1537" s="0" t="s">
        <v>272</v>
      </c>
      <c r="K1537" s="0" t="s">
        <v>5748</v>
      </c>
      <c r="L1537" s="0" t="s">
        <v>297</v>
      </c>
      <c r="M1537" s="0" t="s">
        <v>5956</v>
      </c>
      <c r="N1537" s="0" t="s">
        <v>5956</v>
      </c>
      <c r="O1537" s="0" t="s">
        <v>5957</v>
      </c>
      <c r="P1537" s="0" t="s">
        <v>5958</v>
      </c>
      <c r="R1537" s="0" t="s">
        <v>288</v>
      </c>
      <c r="S1537" s="0" t="s">
        <v>294</v>
      </c>
      <c r="T1537" s="0" t="s">
        <v>280</v>
      </c>
      <c r="U1537" s="0" t="s">
        <v>281</v>
      </c>
    </row>
    <row r="1538" customFormat="false" ht="15" hidden="false" customHeight="false" outlineLevel="0" collapsed="false">
      <c r="A1538" s="0" t="n">
        <v>71</v>
      </c>
      <c r="B1538" s="0" t="s">
        <v>121</v>
      </c>
      <c r="C1538" s="0" t="s">
        <v>270</v>
      </c>
      <c r="D1538" s="0" t="s">
        <v>5959</v>
      </c>
      <c r="E1538" s="0" t="n">
        <v>2023</v>
      </c>
      <c r="H1538" s="0" t="n">
        <v>5</v>
      </c>
      <c r="I1538" s="0" t="n">
        <v>308</v>
      </c>
      <c r="J1538" s="0" t="s">
        <v>272</v>
      </c>
      <c r="K1538" s="0" t="s">
        <v>5748</v>
      </c>
      <c r="L1538" s="0" t="s">
        <v>297</v>
      </c>
      <c r="M1538" s="0" t="s">
        <v>5960</v>
      </c>
      <c r="N1538" s="0" t="s">
        <v>5960</v>
      </c>
      <c r="O1538" s="0" t="s">
        <v>5961</v>
      </c>
      <c r="P1538" s="0" t="s">
        <v>5962</v>
      </c>
      <c r="R1538" s="0" t="s">
        <v>288</v>
      </c>
      <c r="S1538" s="0" t="s">
        <v>294</v>
      </c>
      <c r="T1538" s="0" t="s">
        <v>280</v>
      </c>
      <c r="U1538" s="0" t="s">
        <v>281</v>
      </c>
    </row>
    <row r="1539" customFormat="false" ht="15" hidden="false" customHeight="false" outlineLevel="0" collapsed="false">
      <c r="A1539" s="0" t="n">
        <v>71</v>
      </c>
      <c r="B1539" s="0" t="s">
        <v>121</v>
      </c>
      <c r="C1539" s="0" t="s">
        <v>270</v>
      </c>
      <c r="D1539" s="0" t="s">
        <v>5963</v>
      </c>
      <c r="E1539" s="0" t="n">
        <v>2023</v>
      </c>
      <c r="H1539" s="0" t="n">
        <v>4</v>
      </c>
      <c r="I1539" s="0" t="n">
        <v>440</v>
      </c>
      <c r="J1539" s="0" t="s">
        <v>272</v>
      </c>
      <c r="K1539" s="0" t="s">
        <v>5748</v>
      </c>
      <c r="L1539" s="0" t="s">
        <v>297</v>
      </c>
      <c r="M1539" s="0" t="s">
        <v>5964</v>
      </c>
      <c r="N1539" s="0" t="s">
        <v>5964</v>
      </c>
      <c r="O1539" s="0" t="s">
        <v>5965</v>
      </c>
      <c r="P1539" s="0" t="s">
        <v>5966</v>
      </c>
      <c r="R1539" s="0" t="s">
        <v>288</v>
      </c>
      <c r="S1539" s="0" t="s">
        <v>294</v>
      </c>
      <c r="T1539" s="0" t="s">
        <v>280</v>
      </c>
      <c r="U1539" s="0" t="s">
        <v>281</v>
      </c>
    </row>
    <row r="1540" customFormat="false" ht="15" hidden="false" customHeight="false" outlineLevel="0" collapsed="false">
      <c r="A1540" s="0" t="n">
        <v>71</v>
      </c>
      <c r="B1540" s="0" t="s">
        <v>121</v>
      </c>
      <c r="C1540" s="0" t="s">
        <v>270</v>
      </c>
      <c r="D1540" s="0" t="s">
        <v>5967</v>
      </c>
      <c r="E1540" s="0" t="n">
        <v>2023</v>
      </c>
      <c r="H1540" s="0" t="n">
        <v>5</v>
      </c>
      <c r="I1540" s="0" t="n">
        <v>232</v>
      </c>
      <c r="J1540" s="0" t="s">
        <v>272</v>
      </c>
      <c r="K1540" s="0" t="s">
        <v>5748</v>
      </c>
      <c r="L1540" s="0" t="s">
        <v>297</v>
      </c>
      <c r="M1540" s="0" t="s">
        <v>5968</v>
      </c>
      <c r="N1540" s="0" t="s">
        <v>5968</v>
      </c>
      <c r="O1540" s="0" t="s">
        <v>5969</v>
      </c>
      <c r="P1540" s="0" t="s">
        <v>5970</v>
      </c>
      <c r="R1540" s="0" t="s">
        <v>288</v>
      </c>
      <c r="S1540" s="0" t="s">
        <v>294</v>
      </c>
      <c r="T1540" s="0" t="s">
        <v>280</v>
      </c>
      <c r="U1540" s="0" t="s">
        <v>281</v>
      </c>
    </row>
    <row r="1541" customFormat="false" ht="15" hidden="false" customHeight="false" outlineLevel="0" collapsed="false">
      <c r="A1541" s="0" t="n">
        <v>71</v>
      </c>
      <c r="B1541" s="0" t="s">
        <v>121</v>
      </c>
      <c r="C1541" s="0" t="s">
        <v>270</v>
      </c>
      <c r="D1541" s="0" t="s">
        <v>5971</v>
      </c>
      <c r="E1541" s="0" t="n">
        <v>2023</v>
      </c>
      <c r="H1541" s="0" t="n">
        <v>5</v>
      </c>
      <c r="I1541" s="0" t="n">
        <v>2421</v>
      </c>
      <c r="J1541" s="0" t="s">
        <v>272</v>
      </c>
      <c r="K1541" s="0" t="s">
        <v>5748</v>
      </c>
      <c r="L1541" s="0" t="s">
        <v>297</v>
      </c>
      <c r="M1541" s="0" t="s">
        <v>5972</v>
      </c>
      <c r="N1541" s="0" t="s">
        <v>5972</v>
      </c>
      <c r="O1541" s="0" t="s">
        <v>5973</v>
      </c>
      <c r="P1541" s="0" t="s">
        <v>5974</v>
      </c>
      <c r="R1541" s="0" t="s">
        <v>288</v>
      </c>
      <c r="S1541" s="0" t="s">
        <v>294</v>
      </c>
      <c r="T1541" s="0" t="s">
        <v>280</v>
      </c>
      <c r="U1541" s="0" t="s">
        <v>281</v>
      </c>
    </row>
    <row r="1542" customFormat="false" ht="15" hidden="false" customHeight="false" outlineLevel="0" collapsed="false">
      <c r="A1542" s="0" t="n">
        <v>71</v>
      </c>
      <c r="B1542" s="0" t="s">
        <v>121</v>
      </c>
      <c r="C1542" s="0" t="s">
        <v>270</v>
      </c>
      <c r="D1542" s="0" t="s">
        <v>5975</v>
      </c>
      <c r="E1542" s="0" t="n">
        <v>2023</v>
      </c>
      <c r="H1542" s="0" t="n">
        <v>11</v>
      </c>
      <c r="I1542" s="0" t="n">
        <v>335</v>
      </c>
      <c r="J1542" s="0" t="s">
        <v>272</v>
      </c>
      <c r="K1542" s="0" t="s">
        <v>5748</v>
      </c>
      <c r="L1542" s="0" t="s">
        <v>297</v>
      </c>
      <c r="M1542" s="0" t="s">
        <v>5976</v>
      </c>
      <c r="N1542" s="0" t="s">
        <v>5976</v>
      </c>
      <c r="O1542" s="0" t="s">
        <v>5977</v>
      </c>
      <c r="P1542" s="0" t="s">
        <v>5978</v>
      </c>
      <c r="R1542" s="0" t="s">
        <v>288</v>
      </c>
      <c r="S1542" s="0" t="s">
        <v>294</v>
      </c>
      <c r="T1542" s="0" t="s">
        <v>280</v>
      </c>
      <c r="U1542" s="0" t="s">
        <v>281</v>
      </c>
    </row>
    <row r="1543" customFormat="false" ht="15" hidden="false" customHeight="false" outlineLevel="0" collapsed="false">
      <c r="A1543" s="0" t="n">
        <v>71</v>
      </c>
      <c r="B1543" s="0" t="s">
        <v>121</v>
      </c>
      <c r="C1543" s="0" t="s">
        <v>270</v>
      </c>
      <c r="D1543" s="0" t="s">
        <v>5979</v>
      </c>
      <c r="E1543" s="0" t="n">
        <v>2023</v>
      </c>
      <c r="H1543" s="0" t="n">
        <v>5</v>
      </c>
      <c r="I1543" s="0" t="n">
        <v>3340</v>
      </c>
      <c r="J1543" s="0" t="s">
        <v>272</v>
      </c>
      <c r="K1543" s="0" t="s">
        <v>5748</v>
      </c>
      <c r="L1543" s="0" t="s">
        <v>297</v>
      </c>
      <c r="M1543" s="0" t="s">
        <v>5980</v>
      </c>
      <c r="N1543" s="0" t="s">
        <v>5980</v>
      </c>
      <c r="O1543" s="0" t="s">
        <v>5981</v>
      </c>
      <c r="P1543" s="0" t="s">
        <v>5982</v>
      </c>
      <c r="R1543" s="0" t="s">
        <v>288</v>
      </c>
      <c r="S1543" s="0" t="s">
        <v>294</v>
      </c>
      <c r="T1543" s="0" t="s">
        <v>280</v>
      </c>
      <c r="U1543" s="0" t="s">
        <v>281</v>
      </c>
    </row>
    <row r="1544" customFormat="false" ht="15" hidden="false" customHeight="false" outlineLevel="0" collapsed="false">
      <c r="A1544" s="0" t="n">
        <v>71</v>
      </c>
      <c r="B1544" s="0" t="s">
        <v>121</v>
      </c>
      <c r="C1544" s="0" t="s">
        <v>270</v>
      </c>
      <c r="D1544" s="0" t="s">
        <v>5983</v>
      </c>
      <c r="E1544" s="0" t="n">
        <v>2023</v>
      </c>
      <c r="H1544" s="0" t="n">
        <v>9</v>
      </c>
      <c r="I1544" s="0" t="n">
        <v>245</v>
      </c>
      <c r="J1544" s="0" t="s">
        <v>272</v>
      </c>
      <c r="K1544" s="0" t="s">
        <v>5748</v>
      </c>
      <c r="L1544" s="0" t="s">
        <v>297</v>
      </c>
      <c r="M1544" s="0" t="s">
        <v>5984</v>
      </c>
      <c r="N1544" s="0" t="s">
        <v>5984</v>
      </c>
      <c r="O1544" s="0" t="s">
        <v>5985</v>
      </c>
      <c r="P1544" s="0" t="s">
        <v>5986</v>
      </c>
      <c r="R1544" s="0" t="s">
        <v>288</v>
      </c>
      <c r="S1544" s="0" t="s">
        <v>294</v>
      </c>
      <c r="T1544" s="0" t="s">
        <v>280</v>
      </c>
      <c r="U1544" s="0" t="s">
        <v>281</v>
      </c>
    </row>
    <row r="1545" customFormat="false" ht="15" hidden="false" customHeight="false" outlineLevel="0" collapsed="false">
      <c r="A1545" s="0" t="n">
        <v>71</v>
      </c>
      <c r="B1545" s="0" t="s">
        <v>121</v>
      </c>
      <c r="C1545" s="0" t="s">
        <v>270</v>
      </c>
      <c r="D1545" s="0" t="s">
        <v>5987</v>
      </c>
      <c r="E1545" s="0" t="n">
        <v>2022</v>
      </c>
      <c r="H1545" s="0" t="n">
        <v>9</v>
      </c>
      <c r="I1545" s="0" t="n">
        <v>523</v>
      </c>
      <c r="J1545" s="0" t="s">
        <v>272</v>
      </c>
      <c r="K1545" s="0" t="s">
        <v>5748</v>
      </c>
      <c r="L1545" s="0" t="s">
        <v>297</v>
      </c>
      <c r="M1545" s="0" t="s">
        <v>5988</v>
      </c>
      <c r="N1545" s="0" t="s">
        <v>5988</v>
      </c>
      <c r="O1545" s="0" t="s">
        <v>5989</v>
      </c>
      <c r="P1545" s="0" t="s">
        <v>5990</v>
      </c>
      <c r="R1545" s="0" t="s">
        <v>288</v>
      </c>
      <c r="S1545" s="0" t="s">
        <v>294</v>
      </c>
      <c r="T1545" s="0" t="s">
        <v>280</v>
      </c>
      <c r="U1545" s="0" t="s">
        <v>281</v>
      </c>
    </row>
    <row r="1546" customFormat="false" ht="15" hidden="false" customHeight="false" outlineLevel="0" collapsed="false">
      <c r="A1546" s="0" t="n">
        <v>71</v>
      </c>
      <c r="B1546" s="0" t="s">
        <v>121</v>
      </c>
      <c r="C1546" s="0" t="s">
        <v>270</v>
      </c>
      <c r="D1546" s="0" t="s">
        <v>5991</v>
      </c>
      <c r="E1546" s="0" t="n">
        <v>2022</v>
      </c>
      <c r="H1546" s="0" t="n">
        <v>8</v>
      </c>
      <c r="I1546" s="0" t="n">
        <v>582</v>
      </c>
      <c r="J1546" s="0" t="s">
        <v>272</v>
      </c>
      <c r="K1546" s="0" t="s">
        <v>5748</v>
      </c>
      <c r="L1546" s="0" t="s">
        <v>297</v>
      </c>
      <c r="M1546" s="0" t="s">
        <v>5992</v>
      </c>
      <c r="N1546" s="0" t="s">
        <v>5992</v>
      </c>
      <c r="O1546" s="0" t="s">
        <v>5993</v>
      </c>
      <c r="P1546" s="0" t="s">
        <v>5994</v>
      </c>
      <c r="R1546" s="0" t="s">
        <v>288</v>
      </c>
      <c r="S1546" s="0" t="s">
        <v>294</v>
      </c>
      <c r="T1546" s="0" t="s">
        <v>280</v>
      </c>
      <c r="U1546" s="0" t="s">
        <v>281</v>
      </c>
    </row>
    <row r="1547" customFormat="false" ht="15" hidden="false" customHeight="false" outlineLevel="0" collapsed="false">
      <c r="A1547" s="0" t="n">
        <v>71</v>
      </c>
      <c r="B1547" s="0" t="s">
        <v>121</v>
      </c>
      <c r="C1547" s="0" t="s">
        <v>270</v>
      </c>
      <c r="D1547" s="0" t="s">
        <v>5995</v>
      </c>
      <c r="E1547" s="0" t="n">
        <v>2022</v>
      </c>
      <c r="H1547" s="0" t="n">
        <v>5</v>
      </c>
      <c r="I1547" s="0" t="n">
        <v>147</v>
      </c>
      <c r="J1547" s="0" t="s">
        <v>272</v>
      </c>
      <c r="K1547" s="0" t="s">
        <v>5748</v>
      </c>
      <c r="L1547" s="0" t="s">
        <v>297</v>
      </c>
      <c r="M1547" s="0" t="s">
        <v>5996</v>
      </c>
      <c r="N1547" s="0" t="s">
        <v>5996</v>
      </c>
      <c r="O1547" s="0" t="s">
        <v>5997</v>
      </c>
      <c r="P1547" s="0" t="s">
        <v>5998</v>
      </c>
      <c r="R1547" s="0" t="s">
        <v>288</v>
      </c>
      <c r="S1547" s="0" t="s">
        <v>294</v>
      </c>
      <c r="T1547" s="0" t="s">
        <v>280</v>
      </c>
      <c r="U1547" s="0" t="s">
        <v>281</v>
      </c>
    </row>
    <row r="1548" customFormat="false" ht="15" hidden="false" customHeight="false" outlineLevel="0" collapsed="false">
      <c r="A1548" s="0" t="n">
        <v>71</v>
      </c>
      <c r="B1548" s="0" t="s">
        <v>121</v>
      </c>
      <c r="C1548" s="0" t="s">
        <v>270</v>
      </c>
      <c r="D1548" s="0" t="s">
        <v>5999</v>
      </c>
      <c r="E1548" s="0" t="n">
        <v>2022</v>
      </c>
      <c r="H1548" s="0" t="n">
        <v>5</v>
      </c>
      <c r="I1548" s="0" t="n">
        <v>4643</v>
      </c>
      <c r="J1548" s="0" t="s">
        <v>272</v>
      </c>
      <c r="K1548" s="0" t="s">
        <v>5748</v>
      </c>
      <c r="L1548" s="0" t="s">
        <v>297</v>
      </c>
      <c r="M1548" s="0" t="s">
        <v>6000</v>
      </c>
      <c r="N1548" s="0" t="s">
        <v>6000</v>
      </c>
      <c r="O1548" s="0" t="s">
        <v>6001</v>
      </c>
      <c r="P1548" s="0" t="s">
        <v>6002</v>
      </c>
      <c r="R1548" s="0" t="s">
        <v>288</v>
      </c>
      <c r="S1548" s="0" t="s">
        <v>294</v>
      </c>
      <c r="T1548" s="0" t="s">
        <v>280</v>
      </c>
      <c r="U1548" s="0" t="s">
        <v>281</v>
      </c>
    </row>
    <row r="1549" customFormat="false" ht="15" hidden="false" customHeight="false" outlineLevel="0" collapsed="false">
      <c r="A1549" s="0" t="n">
        <v>71</v>
      </c>
      <c r="B1549" s="0" t="s">
        <v>121</v>
      </c>
      <c r="C1549" s="0" t="s">
        <v>270</v>
      </c>
      <c r="D1549" s="0" t="s">
        <v>6003</v>
      </c>
      <c r="E1549" s="0" t="n">
        <v>2022</v>
      </c>
      <c r="H1549" s="0" t="n">
        <v>4</v>
      </c>
      <c r="I1549" s="0" t="n">
        <v>325</v>
      </c>
      <c r="J1549" s="0" t="s">
        <v>272</v>
      </c>
      <c r="K1549" s="0" t="s">
        <v>5748</v>
      </c>
      <c r="L1549" s="0" t="s">
        <v>297</v>
      </c>
      <c r="M1549" s="0" t="s">
        <v>6004</v>
      </c>
      <c r="N1549" s="0" t="s">
        <v>6004</v>
      </c>
      <c r="O1549" s="0" t="s">
        <v>6005</v>
      </c>
      <c r="P1549" s="0" t="s">
        <v>6006</v>
      </c>
      <c r="R1549" s="0" t="s">
        <v>288</v>
      </c>
      <c r="S1549" s="0" t="s">
        <v>294</v>
      </c>
      <c r="T1549" s="0" t="s">
        <v>280</v>
      </c>
      <c r="U1549" s="0" t="s">
        <v>281</v>
      </c>
    </row>
    <row r="1550" customFormat="false" ht="15" hidden="false" customHeight="false" outlineLevel="0" collapsed="false">
      <c r="A1550" s="0" t="n">
        <v>71</v>
      </c>
      <c r="B1550" s="0" t="s">
        <v>121</v>
      </c>
      <c r="C1550" s="0" t="s">
        <v>270</v>
      </c>
      <c r="D1550" s="0" t="s">
        <v>6007</v>
      </c>
      <c r="E1550" s="0" t="n">
        <v>2022</v>
      </c>
      <c r="H1550" s="0" t="n">
        <v>11</v>
      </c>
      <c r="I1550" s="0" t="n">
        <v>813</v>
      </c>
      <c r="J1550" s="0" t="s">
        <v>272</v>
      </c>
      <c r="K1550" s="0" t="s">
        <v>5748</v>
      </c>
      <c r="L1550" s="0" t="s">
        <v>297</v>
      </c>
      <c r="M1550" s="0" t="s">
        <v>6008</v>
      </c>
      <c r="N1550" s="0" t="s">
        <v>6008</v>
      </c>
      <c r="O1550" s="0" t="s">
        <v>6009</v>
      </c>
      <c r="P1550" s="0" t="s">
        <v>6010</v>
      </c>
      <c r="R1550" s="0" t="s">
        <v>288</v>
      </c>
      <c r="S1550" s="0" t="s">
        <v>294</v>
      </c>
      <c r="T1550" s="0" t="s">
        <v>280</v>
      </c>
      <c r="U1550" s="0" t="s">
        <v>281</v>
      </c>
    </row>
    <row r="1551" customFormat="false" ht="15" hidden="false" customHeight="false" outlineLevel="0" collapsed="false">
      <c r="A1551" s="0" t="n">
        <v>71</v>
      </c>
      <c r="B1551" s="0" t="s">
        <v>121</v>
      </c>
      <c r="C1551" s="0" t="s">
        <v>270</v>
      </c>
      <c r="D1551" s="0" t="s">
        <v>6011</v>
      </c>
      <c r="E1551" s="0" t="n">
        <v>2021</v>
      </c>
      <c r="H1551" s="0" t="n">
        <v>4</v>
      </c>
      <c r="I1551" s="0" t="n">
        <v>397</v>
      </c>
      <c r="J1551" s="0" t="s">
        <v>272</v>
      </c>
      <c r="K1551" s="0" t="s">
        <v>5748</v>
      </c>
      <c r="L1551" s="0" t="s">
        <v>297</v>
      </c>
      <c r="M1551" s="0" t="s">
        <v>6012</v>
      </c>
      <c r="N1551" s="0" t="s">
        <v>6012</v>
      </c>
      <c r="O1551" s="0" t="s">
        <v>6013</v>
      </c>
      <c r="P1551" s="0" t="s">
        <v>6014</v>
      </c>
      <c r="R1551" s="0" t="s">
        <v>288</v>
      </c>
      <c r="S1551" s="0" t="s">
        <v>294</v>
      </c>
      <c r="T1551" s="0" t="s">
        <v>280</v>
      </c>
      <c r="U1551" s="0" t="s">
        <v>281</v>
      </c>
    </row>
    <row r="1552" customFormat="false" ht="15" hidden="false" customHeight="false" outlineLevel="0" collapsed="false">
      <c r="A1552" s="0" t="n">
        <v>71</v>
      </c>
      <c r="B1552" s="0" t="s">
        <v>121</v>
      </c>
      <c r="C1552" s="0" t="s">
        <v>270</v>
      </c>
      <c r="D1552" s="0" t="s">
        <v>6015</v>
      </c>
      <c r="E1552" s="0" t="n">
        <v>2021</v>
      </c>
      <c r="H1552" s="0" t="n">
        <v>3</v>
      </c>
      <c r="I1552" s="0" t="n">
        <v>488</v>
      </c>
      <c r="J1552" s="0" t="s">
        <v>272</v>
      </c>
      <c r="K1552" s="0" t="s">
        <v>5748</v>
      </c>
      <c r="L1552" s="0" t="s">
        <v>297</v>
      </c>
      <c r="M1552" s="0" t="s">
        <v>6016</v>
      </c>
      <c r="N1552" s="0" t="s">
        <v>6016</v>
      </c>
      <c r="O1552" s="0" t="s">
        <v>6017</v>
      </c>
      <c r="P1552" s="0" t="s">
        <v>6018</v>
      </c>
      <c r="R1552" s="0" t="s">
        <v>288</v>
      </c>
      <c r="S1552" s="0" t="s">
        <v>294</v>
      </c>
      <c r="T1552" s="0" t="s">
        <v>280</v>
      </c>
      <c r="U1552" s="0" t="s">
        <v>281</v>
      </c>
    </row>
    <row r="1553" customFormat="false" ht="15" hidden="false" customHeight="false" outlineLevel="0" collapsed="false">
      <c r="A1553" s="0" t="n">
        <v>71</v>
      </c>
      <c r="B1553" s="0" t="s">
        <v>121</v>
      </c>
      <c r="C1553" s="0" t="s">
        <v>270</v>
      </c>
      <c r="D1553" s="0" t="s">
        <v>6019</v>
      </c>
      <c r="E1553" s="0" t="n">
        <v>2020</v>
      </c>
      <c r="H1553" s="0" t="n">
        <v>3</v>
      </c>
      <c r="I1553" s="0" t="n">
        <v>301</v>
      </c>
      <c r="J1553" s="0" t="s">
        <v>272</v>
      </c>
      <c r="K1553" s="0" t="s">
        <v>5748</v>
      </c>
      <c r="L1553" s="0" t="s">
        <v>297</v>
      </c>
      <c r="M1553" s="0" t="s">
        <v>6020</v>
      </c>
      <c r="N1553" s="0" t="s">
        <v>6021</v>
      </c>
      <c r="O1553" s="0" t="s">
        <v>6022</v>
      </c>
      <c r="P1553" s="0" t="s">
        <v>6023</v>
      </c>
      <c r="R1553" s="0" t="s">
        <v>288</v>
      </c>
      <c r="S1553" s="0" t="s">
        <v>294</v>
      </c>
      <c r="T1553" s="0" t="s">
        <v>280</v>
      </c>
      <c r="U1553" s="0" t="s">
        <v>281</v>
      </c>
    </row>
    <row r="1554" customFormat="false" ht="15" hidden="false" customHeight="false" outlineLevel="0" collapsed="false">
      <c r="A1554" s="0" t="n">
        <v>71</v>
      </c>
      <c r="B1554" s="0" t="s">
        <v>121</v>
      </c>
      <c r="C1554" s="0" t="s">
        <v>270</v>
      </c>
      <c r="D1554" s="0" t="s">
        <v>6024</v>
      </c>
      <c r="E1554" s="0" t="n">
        <v>2020</v>
      </c>
      <c r="H1554" s="0" t="n">
        <v>2</v>
      </c>
      <c r="I1554" s="0" t="n">
        <v>257</v>
      </c>
      <c r="J1554" s="0" t="s">
        <v>272</v>
      </c>
      <c r="K1554" s="0" t="s">
        <v>5748</v>
      </c>
      <c r="L1554" s="0" t="s">
        <v>297</v>
      </c>
      <c r="M1554" s="0" t="s">
        <v>6025</v>
      </c>
      <c r="N1554" s="0" t="s">
        <v>6025</v>
      </c>
      <c r="O1554" s="0" t="s">
        <v>6026</v>
      </c>
      <c r="P1554" s="0" t="s">
        <v>6027</v>
      </c>
      <c r="R1554" s="0" t="s">
        <v>288</v>
      </c>
      <c r="S1554" s="0" t="s">
        <v>294</v>
      </c>
      <c r="T1554" s="0" t="s">
        <v>280</v>
      </c>
      <c r="U1554" s="0" t="s">
        <v>281</v>
      </c>
    </row>
    <row r="1555" customFormat="false" ht="15" hidden="false" customHeight="false" outlineLevel="0" collapsed="false">
      <c r="A1555" s="0" t="n">
        <v>71</v>
      </c>
      <c r="B1555" s="0" t="s">
        <v>121</v>
      </c>
      <c r="C1555" s="0" t="s">
        <v>270</v>
      </c>
      <c r="D1555" s="0" t="s">
        <v>6028</v>
      </c>
      <c r="E1555" s="0" t="n">
        <v>2020</v>
      </c>
      <c r="H1555" s="0" t="n">
        <v>2</v>
      </c>
      <c r="I1555" s="0" t="n">
        <v>186</v>
      </c>
      <c r="J1555" s="0" t="s">
        <v>272</v>
      </c>
      <c r="K1555" s="0" t="s">
        <v>1943</v>
      </c>
      <c r="L1555" s="0" t="s">
        <v>297</v>
      </c>
      <c r="M1555" s="0" t="s">
        <v>6029</v>
      </c>
      <c r="N1555" s="0" t="s">
        <v>6029</v>
      </c>
      <c r="O1555" s="0" t="s">
        <v>6030</v>
      </c>
      <c r="P1555" s="0" t="s">
        <v>6031</v>
      </c>
      <c r="R1555" s="0" t="s">
        <v>288</v>
      </c>
      <c r="S1555" s="0" t="s">
        <v>294</v>
      </c>
      <c r="T1555" s="0" t="s">
        <v>280</v>
      </c>
      <c r="U1555" s="0" t="s">
        <v>599</v>
      </c>
    </row>
    <row r="1556" customFormat="false" ht="15" hidden="false" customHeight="false" outlineLevel="0" collapsed="false">
      <c r="A1556" s="0" t="n">
        <v>71</v>
      </c>
      <c r="B1556" s="0" t="s">
        <v>121</v>
      </c>
      <c r="C1556" s="0" t="s">
        <v>270</v>
      </c>
      <c r="D1556" s="0" t="s">
        <v>6032</v>
      </c>
      <c r="E1556" s="0" t="n">
        <v>2019</v>
      </c>
      <c r="H1556" s="0" t="n">
        <v>20</v>
      </c>
      <c r="I1556" s="0" t="n">
        <v>2108</v>
      </c>
      <c r="J1556" s="0" t="s">
        <v>272</v>
      </c>
      <c r="K1556" s="0" t="s">
        <v>5748</v>
      </c>
      <c r="L1556" s="0" t="s">
        <v>297</v>
      </c>
      <c r="M1556" s="0" t="s">
        <v>6033</v>
      </c>
      <c r="N1556" s="0" t="s">
        <v>6033</v>
      </c>
      <c r="O1556" s="0" t="s">
        <v>6034</v>
      </c>
      <c r="P1556" s="0" t="s">
        <v>6035</v>
      </c>
      <c r="R1556" s="0" t="s">
        <v>288</v>
      </c>
      <c r="S1556" s="0" t="s">
        <v>294</v>
      </c>
      <c r="T1556" s="0" t="s">
        <v>280</v>
      </c>
      <c r="U1556" s="0" t="s">
        <v>281</v>
      </c>
    </row>
    <row r="1557" customFormat="false" ht="15" hidden="false" customHeight="false" outlineLevel="0" collapsed="false">
      <c r="A1557" s="0" t="n">
        <v>71</v>
      </c>
      <c r="B1557" s="0" t="s">
        <v>121</v>
      </c>
      <c r="C1557" s="0" t="s">
        <v>270</v>
      </c>
      <c r="D1557" s="0" t="s">
        <v>6036</v>
      </c>
      <c r="E1557" s="0" t="n">
        <v>2019</v>
      </c>
      <c r="H1557" s="0" t="n">
        <v>10</v>
      </c>
      <c r="I1557" s="0" t="n">
        <v>1094</v>
      </c>
      <c r="J1557" s="0" t="s">
        <v>272</v>
      </c>
      <c r="K1557" s="0" t="s">
        <v>5748</v>
      </c>
      <c r="L1557" s="0" t="s">
        <v>297</v>
      </c>
      <c r="M1557" s="0" t="s">
        <v>6037</v>
      </c>
      <c r="N1557" s="0" t="s">
        <v>6037</v>
      </c>
      <c r="O1557" s="0" t="s">
        <v>6038</v>
      </c>
      <c r="P1557" s="0" t="s">
        <v>6039</v>
      </c>
      <c r="R1557" s="0" t="s">
        <v>288</v>
      </c>
      <c r="S1557" s="0" t="s">
        <v>294</v>
      </c>
      <c r="T1557" s="0" t="s">
        <v>280</v>
      </c>
      <c r="U1557" s="0" t="s">
        <v>281</v>
      </c>
    </row>
    <row r="1558" customFormat="false" ht="15" hidden="false" customHeight="false" outlineLevel="0" collapsed="false">
      <c r="A1558" s="0" t="n">
        <v>71</v>
      </c>
      <c r="B1558" s="0" t="s">
        <v>121</v>
      </c>
      <c r="C1558" s="0" t="s">
        <v>270</v>
      </c>
      <c r="D1558" s="0" t="s">
        <v>6040</v>
      </c>
      <c r="E1558" s="0" t="n">
        <v>2019</v>
      </c>
      <c r="H1558" s="0" t="n">
        <v>10</v>
      </c>
      <c r="I1558" s="0" t="n">
        <v>1258</v>
      </c>
      <c r="J1558" s="0" t="s">
        <v>272</v>
      </c>
      <c r="K1558" s="0" t="s">
        <v>5748</v>
      </c>
      <c r="L1558" s="0" t="s">
        <v>297</v>
      </c>
      <c r="M1558" s="0" t="s">
        <v>6041</v>
      </c>
      <c r="N1558" s="0" t="s">
        <v>6041</v>
      </c>
      <c r="O1558" s="0" t="s">
        <v>6042</v>
      </c>
      <c r="P1558" s="0" t="s">
        <v>6043</v>
      </c>
      <c r="R1558" s="0" t="s">
        <v>288</v>
      </c>
      <c r="S1558" s="0" t="s">
        <v>294</v>
      </c>
      <c r="T1558" s="0" t="s">
        <v>280</v>
      </c>
      <c r="U1558" s="0" t="s">
        <v>281</v>
      </c>
    </row>
    <row r="1559" customFormat="false" ht="15" hidden="false" customHeight="false" outlineLevel="0" collapsed="false">
      <c r="A1559" s="0" t="n">
        <v>71</v>
      </c>
      <c r="B1559" s="0" t="s">
        <v>121</v>
      </c>
      <c r="C1559" s="0" t="s">
        <v>270</v>
      </c>
      <c r="D1559" s="0" t="s">
        <v>6044</v>
      </c>
      <c r="E1559" s="0" t="n">
        <v>2019</v>
      </c>
      <c r="H1559" s="0" t="n">
        <v>20</v>
      </c>
      <c r="I1559" s="0" t="n">
        <v>2103</v>
      </c>
      <c r="J1559" s="0" t="s">
        <v>272</v>
      </c>
      <c r="K1559" s="0" t="s">
        <v>5748</v>
      </c>
      <c r="L1559" s="0" t="s">
        <v>297</v>
      </c>
      <c r="M1559" s="0" t="s">
        <v>6045</v>
      </c>
      <c r="N1559" s="0" t="s">
        <v>6045</v>
      </c>
      <c r="O1559" s="0" t="s">
        <v>6046</v>
      </c>
      <c r="P1559" s="0" t="s">
        <v>6047</v>
      </c>
      <c r="R1559" s="0" t="s">
        <v>288</v>
      </c>
      <c r="S1559" s="0" t="s">
        <v>294</v>
      </c>
      <c r="T1559" s="0" t="s">
        <v>280</v>
      </c>
      <c r="U1559" s="0" t="s">
        <v>281</v>
      </c>
    </row>
    <row r="1560" customFormat="false" ht="15" hidden="false" customHeight="false" outlineLevel="0" collapsed="false">
      <c r="A1560" s="0" t="n">
        <v>71</v>
      </c>
      <c r="B1560" s="0" t="s">
        <v>121</v>
      </c>
      <c r="C1560" s="0" t="s">
        <v>270</v>
      </c>
      <c r="D1560" s="0" t="s">
        <v>6048</v>
      </c>
      <c r="E1560" s="0" t="n">
        <v>2019</v>
      </c>
      <c r="H1560" s="0" t="n">
        <v>9</v>
      </c>
      <c r="I1560" s="0" t="n">
        <v>430</v>
      </c>
      <c r="J1560" s="0" t="s">
        <v>272</v>
      </c>
      <c r="K1560" s="0" t="s">
        <v>5748</v>
      </c>
      <c r="L1560" s="0" t="s">
        <v>297</v>
      </c>
      <c r="M1560" s="0" t="s">
        <v>6049</v>
      </c>
      <c r="N1560" s="0" t="s">
        <v>6049</v>
      </c>
      <c r="O1560" s="0" t="s">
        <v>6050</v>
      </c>
      <c r="P1560" s="0" t="s">
        <v>6051</v>
      </c>
      <c r="R1560" s="0" t="s">
        <v>288</v>
      </c>
      <c r="S1560" s="0" t="s">
        <v>294</v>
      </c>
      <c r="T1560" s="0" t="s">
        <v>280</v>
      </c>
      <c r="U1560" s="0" t="s">
        <v>281</v>
      </c>
    </row>
    <row r="1561" customFormat="false" ht="15" hidden="false" customHeight="false" outlineLevel="0" collapsed="false">
      <c r="A1561" s="0" t="n">
        <v>71</v>
      </c>
      <c r="B1561" s="0" t="s">
        <v>121</v>
      </c>
      <c r="C1561" s="0" t="s">
        <v>270</v>
      </c>
      <c r="D1561" s="0" t="s">
        <v>6052</v>
      </c>
      <c r="E1561" s="0" t="n">
        <v>2019</v>
      </c>
      <c r="H1561" s="0" t="n">
        <v>9</v>
      </c>
      <c r="I1561" s="0" t="n">
        <v>543</v>
      </c>
      <c r="J1561" s="0" t="s">
        <v>272</v>
      </c>
      <c r="K1561" s="0" t="s">
        <v>5748</v>
      </c>
      <c r="L1561" s="0" t="s">
        <v>297</v>
      </c>
      <c r="M1561" s="0" t="s">
        <v>6053</v>
      </c>
      <c r="N1561" s="0" t="s">
        <v>6053</v>
      </c>
      <c r="O1561" s="0" t="s">
        <v>6054</v>
      </c>
      <c r="P1561" s="0" t="s">
        <v>6055</v>
      </c>
      <c r="R1561" s="0" t="s">
        <v>288</v>
      </c>
      <c r="S1561" s="0" t="s">
        <v>294</v>
      </c>
      <c r="T1561" s="0" t="s">
        <v>280</v>
      </c>
      <c r="U1561" s="0" t="s">
        <v>281</v>
      </c>
    </row>
    <row r="1562" customFormat="false" ht="15" hidden="false" customHeight="false" outlineLevel="0" collapsed="false">
      <c r="A1562" s="0" t="n">
        <v>71</v>
      </c>
      <c r="B1562" s="0" t="s">
        <v>121</v>
      </c>
      <c r="C1562" s="0" t="s">
        <v>270</v>
      </c>
      <c r="D1562" s="0" t="s">
        <v>6056</v>
      </c>
      <c r="E1562" s="0" t="n">
        <v>2019</v>
      </c>
      <c r="H1562" s="0" t="n">
        <v>6</v>
      </c>
      <c r="I1562" s="0" t="n">
        <v>431</v>
      </c>
      <c r="J1562" s="0" t="s">
        <v>272</v>
      </c>
      <c r="K1562" s="0" t="s">
        <v>5748</v>
      </c>
      <c r="L1562" s="0" t="s">
        <v>297</v>
      </c>
      <c r="M1562" s="0" t="s">
        <v>6057</v>
      </c>
      <c r="N1562" s="0" t="s">
        <v>6057</v>
      </c>
      <c r="O1562" s="0" t="s">
        <v>6058</v>
      </c>
      <c r="P1562" s="0" t="s">
        <v>6059</v>
      </c>
      <c r="R1562" s="0" t="s">
        <v>288</v>
      </c>
      <c r="S1562" s="0" t="s">
        <v>294</v>
      </c>
      <c r="T1562" s="0" t="s">
        <v>280</v>
      </c>
      <c r="U1562" s="0" t="s">
        <v>281</v>
      </c>
    </row>
    <row r="1563" customFormat="false" ht="15" hidden="false" customHeight="false" outlineLevel="0" collapsed="false">
      <c r="A1563" s="0" t="n">
        <v>71</v>
      </c>
      <c r="B1563" s="0" t="s">
        <v>121</v>
      </c>
      <c r="C1563" s="0" t="s">
        <v>270</v>
      </c>
      <c r="D1563" s="0" t="s">
        <v>6060</v>
      </c>
      <c r="E1563" s="0" t="n">
        <v>2019</v>
      </c>
      <c r="H1563" s="0" t="n">
        <v>6</v>
      </c>
      <c r="I1563" s="0" t="n">
        <v>556</v>
      </c>
      <c r="J1563" s="0" t="s">
        <v>272</v>
      </c>
      <c r="K1563" s="0" t="s">
        <v>5748</v>
      </c>
      <c r="L1563" s="0" t="s">
        <v>297</v>
      </c>
      <c r="M1563" s="0" t="s">
        <v>6061</v>
      </c>
      <c r="N1563" s="0" t="s">
        <v>6061</v>
      </c>
      <c r="O1563" s="0" t="s">
        <v>6062</v>
      </c>
      <c r="P1563" s="0" t="s">
        <v>6063</v>
      </c>
      <c r="R1563" s="0" t="s">
        <v>288</v>
      </c>
      <c r="S1563" s="0" t="s">
        <v>294</v>
      </c>
      <c r="T1563" s="0" t="s">
        <v>280</v>
      </c>
      <c r="U1563" s="0" t="s">
        <v>281</v>
      </c>
    </row>
    <row r="1564" customFormat="false" ht="15" hidden="false" customHeight="false" outlineLevel="0" collapsed="false">
      <c r="A1564" s="0" t="n">
        <v>71</v>
      </c>
      <c r="B1564" s="0" t="s">
        <v>121</v>
      </c>
      <c r="C1564" s="0" t="s">
        <v>270</v>
      </c>
      <c r="D1564" s="0" t="s">
        <v>6064</v>
      </c>
      <c r="E1564" s="0" t="n">
        <v>2018</v>
      </c>
      <c r="H1564" s="0" t="n">
        <v>15</v>
      </c>
      <c r="I1564" s="0" t="n">
        <v>6888</v>
      </c>
      <c r="J1564" s="0" t="s">
        <v>272</v>
      </c>
      <c r="K1564" s="0" t="s">
        <v>1883</v>
      </c>
      <c r="L1564" s="0" t="s">
        <v>595</v>
      </c>
      <c r="M1564" s="0" t="s">
        <v>6065</v>
      </c>
      <c r="N1564" s="0" t="s">
        <v>6065</v>
      </c>
      <c r="O1564" s="0" t="s">
        <v>6066</v>
      </c>
      <c r="P1564" s="0" t="s">
        <v>6067</v>
      </c>
      <c r="R1564" s="0" t="s">
        <v>288</v>
      </c>
      <c r="S1564" s="0" t="s">
        <v>294</v>
      </c>
      <c r="T1564" s="0" t="s">
        <v>318</v>
      </c>
      <c r="U1564" s="0" t="s">
        <v>281</v>
      </c>
      <c r="V1564" s="0" t="s">
        <v>6068</v>
      </c>
    </row>
    <row r="1565" customFormat="false" ht="15" hidden="false" customHeight="false" outlineLevel="0" collapsed="false">
      <c r="A1565" s="0" t="n">
        <v>71</v>
      </c>
      <c r="B1565" s="0" t="s">
        <v>121</v>
      </c>
      <c r="C1565" s="0" t="s">
        <v>270</v>
      </c>
      <c r="D1565" s="0" t="s">
        <v>6069</v>
      </c>
      <c r="E1565" s="0" t="n">
        <v>2018</v>
      </c>
      <c r="H1565" s="0" t="n">
        <v>9</v>
      </c>
      <c r="I1565" s="0" t="n">
        <v>435</v>
      </c>
      <c r="J1565" s="0" t="s">
        <v>272</v>
      </c>
      <c r="K1565" s="0" t="s">
        <v>5748</v>
      </c>
      <c r="L1565" s="0" t="s">
        <v>297</v>
      </c>
      <c r="M1565" s="0" t="s">
        <v>6070</v>
      </c>
      <c r="N1565" s="0" t="s">
        <v>6070</v>
      </c>
      <c r="O1565" s="0" t="s">
        <v>6071</v>
      </c>
      <c r="P1565" s="0" t="s">
        <v>6072</v>
      </c>
      <c r="R1565" s="0" t="s">
        <v>288</v>
      </c>
      <c r="S1565" s="0" t="s">
        <v>294</v>
      </c>
      <c r="T1565" s="0" t="s">
        <v>280</v>
      </c>
      <c r="U1565" s="0" t="s">
        <v>281</v>
      </c>
    </row>
    <row r="1566" customFormat="false" ht="15" hidden="false" customHeight="false" outlineLevel="0" collapsed="false">
      <c r="A1566" s="0" t="n">
        <v>71</v>
      </c>
      <c r="B1566" s="0" t="s">
        <v>121</v>
      </c>
      <c r="C1566" s="0" t="s">
        <v>270</v>
      </c>
      <c r="D1566" s="0" t="s">
        <v>6073</v>
      </c>
      <c r="E1566" s="0" t="n">
        <v>2018</v>
      </c>
      <c r="H1566" s="0" t="n">
        <v>4</v>
      </c>
      <c r="I1566" s="0" t="n">
        <v>583</v>
      </c>
      <c r="J1566" s="0" t="s">
        <v>272</v>
      </c>
      <c r="K1566" s="0" t="s">
        <v>5748</v>
      </c>
      <c r="L1566" s="0" t="s">
        <v>297</v>
      </c>
      <c r="M1566" s="0" t="s">
        <v>6074</v>
      </c>
      <c r="N1566" s="0" t="s">
        <v>6074</v>
      </c>
      <c r="O1566" s="0" t="s">
        <v>6075</v>
      </c>
      <c r="P1566" s="0" t="s">
        <v>6076</v>
      </c>
      <c r="R1566" s="0" t="s">
        <v>288</v>
      </c>
      <c r="S1566" s="0" t="s">
        <v>294</v>
      </c>
      <c r="T1566" s="0" t="s">
        <v>280</v>
      </c>
      <c r="U1566" s="0" t="s">
        <v>281</v>
      </c>
    </row>
    <row r="1567" customFormat="false" ht="15" hidden="false" customHeight="false" outlineLevel="0" collapsed="false">
      <c r="A1567" s="0" t="n">
        <v>71</v>
      </c>
      <c r="B1567" s="0" t="s">
        <v>121</v>
      </c>
      <c r="C1567" s="0" t="s">
        <v>328</v>
      </c>
      <c r="D1567" s="0" t="s">
        <v>6077</v>
      </c>
      <c r="E1567" s="0" t="n">
        <v>2025</v>
      </c>
      <c r="F1567" s="0" t="s">
        <v>6078</v>
      </c>
      <c r="G1567" s="0" t="s">
        <v>1882</v>
      </c>
      <c r="H1567" s="0" t="n">
        <v>1</v>
      </c>
      <c r="I1567" s="0" t="n">
        <v>234</v>
      </c>
      <c r="J1567" s="0" t="s">
        <v>272</v>
      </c>
      <c r="K1567" s="0" t="s">
        <v>5748</v>
      </c>
      <c r="L1567" s="0" t="s">
        <v>297</v>
      </c>
      <c r="M1567" s="0" t="s">
        <v>6079</v>
      </c>
      <c r="N1567" s="0" t="s">
        <v>6079</v>
      </c>
      <c r="O1567" s="0" t="s">
        <v>6080</v>
      </c>
      <c r="P1567" s="0" t="s">
        <v>6081</v>
      </c>
      <c r="R1567" s="0" t="s">
        <v>279</v>
      </c>
      <c r="S1567" s="0" t="s">
        <v>294</v>
      </c>
      <c r="T1567" s="0" t="s">
        <v>280</v>
      </c>
      <c r="U1567" s="0" t="s">
        <v>281</v>
      </c>
    </row>
    <row r="1568" customFormat="false" ht="15" hidden="false" customHeight="false" outlineLevel="0" collapsed="false">
      <c r="A1568" s="0" t="n">
        <v>71</v>
      </c>
      <c r="B1568" s="0" t="s">
        <v>121</v>
      </c>
      <c r="C1568" s="0" t="s">
        <v>328</v>
      </c>
      <c r="D1568" s="0" t="s">
        <v>6082</v>
      </c>
      <c r="E1568" s="0" t="n">
        <v>2025</v>
      </c>
      <c r="F1568" s="0" t="s">
        <v>6078</v>
      </c>
      <c r="G1568" s="0" t="s">
        <v>1882</v>
      </c>
      <c r="H1568" s="0" t="n">
        <v>1</v>
      </c>
      <c r="I1568" s="0" t="n">
        <v>234</v>
      </c>
      <c r="J1568" s="0" t="s">
        <v>272</v>
      </c>
      <c r="K1568" s="0" t="s">
        <v>5748</v>
      </c>
      <c r="L1568" s="0" t="s">
        <v>297</v>
      </c>
      <c r="M1568" s="0" t="s">
        <v>6083</v>
      </c>
      <c r="N1568" s="0" t="s">
        <v>6083</v>
      </c>
      <c r="O1568" s="0" t="s">
        <v>6084</v>
      </c>
      <c r="P1568" s="0" t="s">
        <v>6085</v>
      </c>
      <c r="R1568" s="0" t="s">
        <v>279</v>
      </c>
      <c r="S1568" s="0" t="s">
        <v>294</v>
      </c>
      <c r="T1568" s="0" t="s">
        <v>280</v>
      </c>
      <c r="U1568" s="0" t="s">
        <v>281</v>
      </c>
    </row>
    <row r="1569" customFormat="false" ht="15" hidden="false" customHeight="false" outlineLevel="0" collapsed="false">
      <c r="A1569" s="0" t="n">
        <v>71</v>
      </c>
      <c r="B1569" s="0" t="s">
        <v>121</v>
      </c>
      <c r="C1569" s="0" t="s">
        <v>328</v>
      </c>
      <c r="D1569" s="0" t="s">
        <v>6086</v>
      </c>
      <c r="E1569" s="0" t="n">
        <v>2025</v>
      </c>
      <c r="F1569" s="0" t="s">
        <v>6078</v>
      </c>
      <c r="G1569" s="0" t="s">
        <v>1882</v>
      </c>
      <c r="H1569" s="0" t="n">
        <v>1</v>
      </c>
      <c r="I1569" s="0" t="n">
        <v>228</v>
      </c>
      <c r="J1569" s="0" t="s">
        <v>272</v>
      </c>
      <c r="K1569" s="0" t="s">
        <v>5748</v>
      </c>
      <c r="L1569" s="0" t="s">
        <v>297</v>
      </c>
      <c r="M1569" s="0" t="s">
        <v>6087</v>
      </c>
      <c r="N1569" s="0" t="s">
        <v>6087</v>
      </c>
      <c r="O1569" s="0" t="s">
        <v>6088</v>
      </c>
      <c r="P1569" s="0" t="s">
        <v>6089</v>
      </c>
      <c r="R1569" s="0" t="s">
        <v>279</v>
      </c>
      <c r="S1569" s="0" t="s">
        <v>294</v>
      </c>
      <c r="T1569" s="0" t="s">
        <v>280</v>
      </c>
      <c r="U1569" s="0" t="s">
        <v>281</v>
      </c>
    </row>
    <row r="1570" customFormat="false" ht="15" hidden="false" customHeight="false" outlineLevel="0" collapsed="false">
      <c r="A1570" s="0" t="n">
        <v>71</v>
      </c>
      <c r="B1570" s="0" t="s">
        <v>121</v>
      </c>
      <c r="C1570" s="0" t="s">
        <v>328</v>
      </c>
      <c r="D1570" s="0" t="s">
        <v>6090</v>
      </c>
      <c r="E1570" s="0" t="n">
        <v>2025</v>
      </c>
      <c r="F1570" s="0" t="s">
        <v>6078</v>
      </c>
      <c r="G1570" s="0" t="s">
        <v>1882</v>
      </c>
      <c r="H1570" s="0" t="n">
        <v>2</v>
      </c>
      <c r="I1570" s="0" t="n">
        <v>259</v>
      </c>
      <c r="J1570" s="0" t="s">
        <v>272</v>
      </c>
      <c r="K1570" s="0" t="s">
        <v>5748</v>
      </c>
      <c r="L1570" s="0" t="s">
        <v>297</v>
      </c>
      <c r="M1570" s="0" t="s">
        <v>6091</v>
      </c>
      <c r="N1570" s="0" t="s">
        <v>6091</v>
      </c>
      <c r="O1570" s="0" t="s">
        <v>6092</v>
      </c>
      <c r="P1570" s="0" t="s">
        <v>6093</v>
      </c>
      <c r="R1570" s="0" t="s">
        <v>279</v>
      </c>
      <c r="S1570" s="0" t="s">
        <v>272</v>
      </c>
      <c r="T1570" s="0" t="s">
        <v>280</v>
      </c>
      <c r="U1570" s="0" t="s">
        <v>281</v>
      </c>
    </row>
    <row r="1571" customFormat="false" ht="15" hidden="false" customHeight="false" outlineLevel="0" collapsed="false">
      <c r="A1571" s="0" t="n">
        <v>71</v>
      </c>
      <c r="B1571" s="0" t="s">
        <v>121</v>
      </c>
      <c r="C1571" s="0" t="s">
        <v>328</v>
      </c>
      <c r="D1571" s="0" t="s">
        <v>6094</v>
      </c>
      <c r="E1571" s="0" t="n">
        <v>2025</v>
      </c>
      <c r="H1571" s="0" t="n">
        <v>1</v>
      </c>
      <c r="I1571" s="0" t="n">
        <v>481</v>
      </c>
      <c r="J1571" s="0" t="s">
        <v>294</v>
      </c>
      <c r="K1571" s="0" t="s">
        <v>5748</v>
      </c>
      <c r="L1571" s="0" t="s">
        <v>297</v>
      </c>
      <c r="M1571" s="0" t="s">
        <v>6095</v>
      </c>
      <c r="N1571" s="0" t="s">
        <v>6095</v>
      </c>
      <c r="O1571" s="0" t="s">
        <v>6096</v>
      </c>
      <c r="P1571" s="0" t="s">
        <v>6097</v>
      </c>
      <c r="R1571" s="0" t="s">
        <v>279</v>
      </c>
      <c r="S1571" s="0" t="s">
        <v>294</v>
      </c>
      <c r="T1571" s="0" t="s">
        <v>280</v>
      </c>
      <c r="U1571" s="0" t="s">
        <v>281</v>
      </c>
    </row>
    <row r="1572" customFormat="false" ht="15" hidden="false" customHeight="false" outlineLevel="0" collapsed="false">
      <c r="A1572" s="0" t="n">
        <v>71</v>
      </c>
      <c r="B1572" s="0" t="s">
        <v>121</v>
      </c>
      <c r="C1572" s="0" t="s">
        <v>328</v>
      </c>
      <c r="D1572" s="0" t="s">
        <v>6098</v>
      </c>
      <c r="E1572" s="0" t="n">
        <v>2025</v>
      </c>
      <c r="H1572" s="0" t="n">
        <v>1</v>
      </c>
      <c r="I1572" s="0" t="n">
        <v>570</v>
      </c>
      <c r="J1572" s="0" t="s">
        <v>294</v>
      </c>
      <c r="K1572" s="0" t="s">
        <v>5748</v>
      </c>
      <c r="L1572" s="0" t="s">
        <v>297</v>
      </c>
      <c r="M1572" s="0" t="s">
        <v>6099</v>
      </c>
      <c r="N1572" s="0" t="s">
        <v>6099</v>
      </c>
      <c r="O1572" s="0" t="s">
        <v>6100</v>
      </c>
      <c r="P1572" s="0" t="s">
        <v>6101</v>
      </c>
      <c r="R1572" s="0" t="s">
        <v>279</v>
      </c>
      <c r="S1572" s="0" t="s">
        <v>294</v>
      </c>
      <c r="T1572" s="0" t="s">
        <v>280</v>
      </c>
      <c r="U1572" s="0" t="s">
        <v>281</v>
      </c>
    </row>
    <row r="1573" customFormat="false" ht="15" hidden="false" customHeight="false" outlineLevel="0" collapsed="false">
      <c r="A1573" s="0" t="n">
        <v>71</v>
      </c>
      <c r="B1573" s="0" t="s">
        <v>121</v>
      </c>
      <c r="C1573" s="0" t="s">
        <v>328</v>
      </c>
      <c r="D1573" s="0" t="s">
        <v>6102</v>
      </c>
      <c r="E1573" s="0" t="n">
        <v>2025</v>
      </c>
      <c r="H1573" s="0" t="n">
        <v>2</v>
      </c>
      <c r="I1573" s="0" t="n">
        <v>800</v>
      </c>
      <c r="J1573" s="0" t="s">
        <v>294</v>
      </c>
      <c r="K1573" s="0" t="s">
        <v>5748</v>
      </c>
      <c r="L1573" s="0" t="s">
        <v>297</v>
      </c>
      <c r="M1573" s="0" t="s">
        <v>6103</v>
      </c>
      <c r="N1573" s="0" t="s">
        <v>6103</v>
      </c>
      <c r="O1573" s="0" t="s">
        <v>6104</v>
      </c>
      <c r="P1573" s="0" t="s">
        <v>6105</v>
      </c>
      <c r="R1573" s="0" t="s">
        <v>279</v>
      </c>
      <c r="S1573" s="0" t="s">
        <v>294</v>
      </c>
      <c r="T1573" s="0" t="s">
        <v>280</v>
      </c>
      <c r="U1573" s="0" t="s">
        <v>281</v>
      </c>
    </row>
    <row r="1574" customFormat="false" ht="15" hidden="false" customHeight="false" outlineLevel="0" collapsed="false">
      <c r="A1574" s="0" t="n">
        <v>71</v>
      </c>
      <c r="B1574" s="0" t="s">
        <v>121</v>
      </c>
      <c r="C1574" s="0" t="s">
        <v>328</v>
      </c>
      <c r="D1574" s="0" t="s">
        <v>6106</v>
      </c>
      <c r="E1574" s="0" t="n">
        <v>2025</v>
      </c>
      <c r="H1574" s="0" t="n">
        <v>1</v>
      </c>
      <c r="I1574" s="0" t="n">
        <v>67</v>
      </c>
      <c r="J1574" s="0" t="s">
        <v>272</v>
      </c>
      <c r="K1574" s="0" t="s">
        <v>5748</v>
      </c>
      <c r="L1574" s="0" t="s">
        <v>297</v>
      </c>
      <c r="M1574" s="0" t="s">
        <v>6107</v>
      </c>
      <c r="N1574" s="0" t="s">
        <v>6107</v>
      </c>
      <c r="O1574" s="0" t="s">
        <v>6108</v>
      </c>
      <c r="P1574" s="0" t="s">
        <v>6109</v>
      </c>
      <c r="R1574" s="0" t="s">
        <v>279</v>
      </c>
      <c r="S1574" s="0" t="s">
        <v>294</v>
      </c>
      <c r="T1574" s="0" t="s">
        <v>280</v>
      </c>
      <c r="U1574" s="0" t="s">
        <v>281</v>
      </c>
    </row>
    <row r="1575" customFormat="false" ht="15" hidden="false" customHeight="false" outlineLevel="0" collapsed="false">
      <c r="A1575" s="0" t="n">
        <v>71</v>
      </c>
      <c r="B1575" s="0" t="s">
        <v>121</v>
      </c>
      <c r="C1575" s="0" t="s">
        <v>328</v>
      </c>
      <c r="D1575" s="0" t="s">
        <v>6110</v>
      </c>
      <c r="E1575" s="0" t="n">
        <v>2025</v>
      </c>
      <c r="H1575" s="0" t="n">
        <v>2</v>
      </c>
      <c r="I1575" s="0" t="n">
        <v>76</v>
      </c>
      <c r="J1575" s="0" t="s">
        <v>272</v>
      </c>
      <c r="K1575" s="0" t="s">
        <v>5748</v>
      </c>
      <c r="L1575" s="0" t="s">
        <v>297</v>
      </c>
      <c r="M1575" s="0" t="s">
        <v>6111</v>
      </c>
      <c r="N1575" s="0" t="s">
        <v>6111</v>
      </c>
      <c r="O1575" s="0" t="s">
        <v>6112</v>
      </c>
      <c r="P1575" s="0" t="s">
        <v>6113</v>
      </c>
      <c r="R1575" s="0" t="s">
        <v>279</v>
      </c>
      <c r="S1575" s="0" t="s">
        <v>294</v>
      </c>
      <c r="T1575" s="0" t="s">
        <v>280</v>
      </c>
      <c r="U1575" s="0" t="s">
        <v>281</v>
      </c>
    </row>
    <row r="1576" customFormat="false" ht="15" hidden="false" customHeight="false" outlineLevel="0" collapsed="false">
      <c r="A1576" s="0" t="n">
        <v>71</v>
      </c>
      <c r="B1576" s="0" t="s">
        <v>121</v>
      </c>
      <c r="C1576" s="0" t="s">
        <v>328</v>
      </c>
      <c r="D1576" s="0" t="s">
        <v>6114</v>
      </c>
      <c r="E1576" s="0" t="n">
        <v>2025</v>
      </c>
      <c r="H1576" s="0" t="n">
        <v>1</v>
      </c>
      <c r="I1576" s="0" t="n">
        <v>65</v>
      </c>
      <c r="J1576" s="0" t="s">
        <v>272</v>
      </c>
      <c r="K1576" s="0" t="s">
        <v>5748</v>
      </c>
      <c r="L1576" s="0" t="s">
        <v>297</v>
      </c>
      <c r="M1576" s="0" t="s">
        <v>6115</v>
      </c>
      <c r="N1576" s="0" t="s">
        <v>6115</v>
      </c>
      <c r="O1576" s="0" t="s">
        <v>6116</v>
      </c>
      <c r="P1576" s="0" t="s">
        <v>6117</v>
      </c>
      <c r="R1576" s="0" t="s">
        <v>279</v>
      </c>
      <c r="S1576" s="0" t="s">
        <v>294</v>
      </c>
      <c r="T1576" s="0" t="s">
        <v>280</v>
      </c>
      <c r="U1576" s="0" t="s">
        <v>281</v>
      </c>
    </row>
    <row r="1577" customFormat="false" ht="15" hidden="false" customHeight="false" outlineLevel="0" collapsed="false">
      <c r="A1577" s="0" t="n">
        <v>71</v>
      </c>
      <c r="B1577" s="0" t="s">
        <v>121</v>
      </c>
      <c r="C1577" s="0" t="s">
        <v>328</v>
      </c>
      <c r="D1577" s="0" t="s">
        <v>6118</v>
      </c>
      <c r="E1577" s="0" t="n">
        <v>2023</v>
      </c>
      <c r="H1577" s="0" t="n">
        <v>2</v>
      </c>
      <c r="I1577" s="0" t="n">
        <v>68</v>
      </c>
      <c r="J1577" s="0" t="s">
        <v>272</v>
      </c>
      <c r="K1577" s="0" t="s">
        <v>5748</v>
      </c>
      <c r="L1577" s="0" t="s">
        <v>297</v>
      </c>
      <c r="M1577" s="0" t="s">
        <v>6119</v>
      </c>
      <c r="N1577" s="0" t="s">
        <v>6119</v>
      </c>
      <c r="O1577" s="0" t="s">
        <v>6120</v>
      </c>
      <c r="P1577" s="0" t="s">
        <v>6121</v>
      </c>
      <c r="R1577" s="0" t="s">
        <v>288</v>
      </c>
      <c r="S1577" s="0" t="s">
        <v>294</v>
      </c>
      <c r="T1577" s="0" t="s">
        <v>280</v>
      </c>
      <c r="U1577" s="0" t="s">
        <v>281</v>
      </c>
    </row>
    <row r="1578" customFormat="false" ht="15" hidden="false" customHeight="false" outlineLevel="0" collapsed="false">
      <c r="A1578" s="0" t="n">
        <v>71</v>
      </c>
      <c r="B1578" s="0" t="s">
        <v>121</v>
      </c>
      <c r="C1578" s="0" t="s">
        <v>328</v>
      </c>
      <c r="D1578" s="0" t="s">
        <v>6122</v>
      </c>
      <c r="E1578" s="0" t="n">
        <v>2023</v>
      </c>
      <c r="H1578" s="0" t="n">
        <v>2</v>
      </c>
      <c r="I1578" s="0" t="n">
        <v>69</v>
      </c>
      <c r="J1578" s="0" t="s">
        <v>272</v>
      </c>
      <c r="K1578" s="0" t="s">
        <v>5748</v>
      </c>
      <c r="L1578" s="0" t="s">
        <v>297</v>
      </c>
      <c r="M1578" s="0" t="s">
        <v>6123</v>
      </c>
      <c r="N1578" s="0" t="s">
        <v>6123</v>
      </c>
      <c r="O1578" s="0" t="s">
        <v>6124</v>
      </c>
      <c r="P1578" s="0" t="s">
        <v>6125</v>
      </c>
      <c r="R1578" s="0" t="s">
        <v>288</v>
      </c>
      <c r="S1578" s="0" t="s">
        <v>294</v>
      </c>
      <c r="T1578" s="0" t="s">
        <v>280</v>
      </c>
      <c r="U1578" s="0" t="s">
        <v>281</v>
      </c>
    </row>
    <row r="1579" customFormat="false" ht="15" hidden="false" customHeight="false" outlineLevel="0" collapsed="false">
      <c r="A1579" s="0" t="n">
        <v>71</v>
      </c>
      <c r="B1579" s="0" t="s">
        <v>121</v>
      </c>
      <c r="C1579" s="0" t="s">
        <v>328</v>
      </c>
      <c r="D1579" s="0" t="s">
        <v>6126</v>
      </c>
      <c r="E1579" s="0" t="n">
        <v>2023</v>
      </c>
      <c r="H1579" s="0" t="n">
        <v>2</v>
      </c>
      <c r="I1579" s="0" t="n">
        <v>68</v>
      </c>
      <c r="J1579" s="0" t="s">
        <v>272</v>
      </c>
      <c r="K1579" s="0" t="s">
        <v>5748</v>
      </c>
      <c r="L1579" s="0" t="s">
        <v>297</v>
      </c>
      <c r="M1579" s="0" t="s">
        <v>6127</v>
      </c>
      <c r="N1579" s="0" t="s">
        <v>6127</v>
      </c>
      <c r="O1579" s="0" t="s">
        <v>6128</v>
      </c>
      <c r="P1579" s="0" t="s">
        <v>6129</v>
      </c>
      <c r="R1579" s="0" t="s">
        <v>288</v>
      </c>
      <c r="S1579" s="0" t="s">
        <v>294</v>
      </c>
      <c r="T1579" s="0" t="s">
        <v>280</v>
      </c>
      <c r="U1579" s="0" t="s">
        <v>281</v>
      </c>
    </row>
    <row r="1580" customFormat="false" ht="15" hidden="false" customHeight="false" outlineLevel="0" collapsed="false">
      <c r="A1580" s="0" t="n">
        <v>71</v>
      </c>
      <c r="B1580" s="0" t="s">
        <v>121</v>
      </c>
      <c r="C1580" s="0" t="s">
        <v>328</v>
      </c>
      <c r="D1580" s="0" t="s">
        <v>6130</v>
      </c>
      <c r="E1580" s="0" t="n">
        <v>2021</v>
      </c>
      <c r="H1580" s="0" t="n">
        <v>1</v>
      </c>
      <c r="I1580" s="0" t="n">
        <v>103</v>
      </c>
      <c r="J1580" s="0" t="s">
        <v>272</v>
      </c>
      <c r="K1580" s="0" t="s">
        <v>5748</v>
      </c>
      <c r="L1580" s="0" t="s">
        <v>297</v>
      </c>
      <c r="M1580" s="0" t="s">
        <v>6131</v>
      </c>
      <c r="N1580" s="0" t="s">
        <v>6131</v>
      </c>
      <c r="O1580" s="0" t="s">
        <v>6132</v>
      </c>
      <c r="P1580" s="0" t="s">
        <v>6133</v>
      </c>
      <c r="R1580" s="0" t="s">
        <v>288</v>
      </c>
      <c r="S1580" s="0" t="s">
        <v>294</v>
      </c>
      <c r="T1580" s="0" t="s">
        <v>280</v>
      </c>
      <c r="U1580" s="0" t="s">
        <v>281</v>
      </c>
    </row>
    <row r="1581" customFormat="false" ht="15" hidden="false" customHeight="false" outlineLevel="0" collapsed="false">
      <c r="A1581" s="0" t="n">
        <v>71</v>
      </c>
      <c r="B1581" s="0" t="s">
        <v>121</v>
      </c>
      <c r="C1581" s="0" t="s">
        <v>328</v>
      </c>
      <c r="D1581" s="0" t="s">
        <v>6134</v>
      </c>
      <c r="E1581" s="0" t="n">
        <v>2020</v>
      </c>
      <c r="H1581" s="0" t="n">
        <v>1</v>
      </c>
      <c r="I1581" s="0" t="n">
        <v>128</v>
      </c>
      <c r="J1581" s="0" t="s">
        <v>272</v>
      </c>
      <c r="K1581" s="0" t="s">
        <v>5748</v>
      </c>
      <c r="L1581" s="0" t="s">
        <v>297</v>
      </c>
      <c r="M1581" s="0" t="s">
        <v>6135</v>
      </c>
      <c r="N1581" s="0" t="s">
        <v>6135</v>
      </c>
      <c r="O1581" s="0" t="s">
        <v>6136</v>
      </c>
      <c r="P1581" s="0" t="s">
        <v>6137</v>
      </c>
      <c r="R1581" s="0" t="s">
        <v>288</v>
      </c>
      <c r="S1581" s="0" t="s">
        <v>294</v>
      </c>
      <c r="T1581" s="0" t="s">
        <v>280</v>
      </c>
      <c r="U1581" s="0" t="s">
        <v>281</v>
      </c>
    </row>
    <row r="1582" customFormat="false" ht="15" hidden="false" customHeight="false" outlineLevel="0" collapsed="false">
      <c r="A1582" s="0" t="n">
        <v>71</v>
      </c>
      <c r="B1582" s="0" t="s">
        <v>121</v>
      </c>
      <c r="C1582" s="0" t="s">
        <v>328</v>
      </c>
      <c r="D1582" s="0" t="s">
        <v>6138</v>
      </c>
      <c r="E1582" s="0" t="n">
        <v>2020</v>
      </c>
      <c r="H1582" s="0" t="n">
        <v>1</v>
      </c>
      <c r="I1582" s="0" t="n">
        <v>87</v>
      </c>
      <c r="J1582" s="0" t="s">
        <v>272</v>
      </c>
      <c r="K1582" s="0" t="s">
        <v>5748</v>
      </c>
      <c r="L1582" s="0" t="s">
        <v>297</v>
      </c>
      <c r="M1582" s="0" t="s">
        <v>6139</v>
      </c>
      <c r="N1582" s="0" t="s">
        <v>6139</v>
      </c>
      <c r="O1582" s="0" t="s">
        <v>6140</v>
      </c>
      <c r="P1582" s="0" t="s">
        <v>6141</v>
      </c>
      <c r="R1582" s="0" t="s">
        <v>288</v>
      </c>
      <c r="S1582" s="0" t="s">
        <v>294</v>
      </c>
      <c r="T1582" s="0" t="s">
        <v>280</v>
      </c>
      <c r="U1582" s="0" t="s">
        <v>281</v>
      </c>
    </row>
    <row r="1583" customFormat="false" ht="15" hidden="false" customHeight="false" outlineLevel="0" collapsed="false">
      <c r="A1583" s="0" t="n">
        <v>71</v>
      </c>
      <c r="B1583" s="0" t="s">
        <v>121</v>
      </c>
      <c r="C1583" s="0" t="s">
        <v>339</v>
      </c>
      <c r="D1583" s="0" t="s">
        <v>6142</v>
      </c>
      <c r="E1583" s="0" t="n">
        <v>2020</v>
      </c>
      <c r="H1583" s="0" t="n">
        <v>14</v>
      </c>
      <c r="I1583" s="0" t="n">
        <v>1280</v>
      </c>
      <c r="J1583" s="0" t="s">
        <v>272</v>
      </c>
      <c r="K1583" s="0" t="s">
        <v>5748</v>
      </c>
      <c r="L1583" s="0" t="s">
        <v>297</v>
      </c>
      <c r="M1583" s="0" t="s">
        <v>6143</v>
      </c>
      <c r="N1583" s="0" t="s">
        <v>6143</v>
      </c>
      <c r="O1583" s="0" t="s">
        <v>6144</v>
      </c>
      <c r="P1583" s="0" t="s">
        <v>6145</v>
      </c>
      <c r="R1583" s="0" t="s">
        <v>288</v>
      </c>
      <c r="S1583" s="0" t="s">
        <v>272</v>
      </c>
      <c r="T1583" s="0" t="s">
        <v>318</v>
      </c>
      <c r="U1583" s="0" t="s">
        <v>281</v>
      </c>
      <c r="V1583" s="0" t="s">
        <v>6068</v>
      </c>
    </row>
    <row r="1584" customFormat="false" ht="15" hidden="false" customHeight="false" outlineLevel="0" collapsed="false">
      <c r="A1584" s="0" t="n">
        <v>71</v>
      </c>
      <c r="B1584" s="0" t="s">
        <v>121</v>
      </c>
      <c r="C1584" s="0" t="s">
        <v>544</v>
      </c>
      <c r="D1584" s="0" t="s">
        <v>6146</v>
      </c>
      <c r="E1584" s="0" t="n">
        <v>2019</v>
      </c>
      <c r="H1584" s="0" t="n">
        <v>1</v>
      </c>
      <c r="I1584" s="0" t="n">
        <v>398</v>
      </c>
      <c r="J1584" s="0" t="s">
        <v>294</v>
      </c>
      <c r="K1584" s="0" t="s">
        <v>1883</v>
      </c>
      <c r="L1584" s="0" t="s">
        <v>595</v>
      </c>
      <c r="M1584" s="0" t="s">
        <v>6147</v>
      </c>
      <c r="N1584" s="0" t="s">
        <v>6147</v>
      </c>
      <c r="O1584" s="0" t="s">
        <v>6148</v>
      </c>
      <c r="P1584" s="0" t="s">
        <v>6149</v>
      </c>
      <c r="R1584" s="0" t="s">
        <v>288</v>
      </c>
      <c r="S1584" s="0" t="s">
        <v>272</v>
      </c>
      <c r="T1584" s="0" t="s">
        <v>280</v>
      </c>
      <c r="U1584" s="0" t="s">
        <v>281</v>
      </c>
    </row>
    <row r="1585" customFormat="false" ht="15" hidden="false" customHeight="false" outlineLevel="0" collapsed="false">
      <c r="A1585" s="0" t="n">
        <v>71</v>
      </c>
      <c r="B1585" s="0" t="s">
        <v>121</v>
      </c>
      <c r="C1585" s="0" t="s">
        <v>544</v>
      </c>
      <c r="D1585" s="0" t="s">
        <v>6150</v>
      </c>
      <c r="E1585" s="0" t="n">
        <v>2019</v>
      </c>
      <c r="H1585" s="0" t="n">
        <v>1</v>
      </c>
      <c r="I1585" s="0" t="n">
        <v>288</v>
      </c>
      <c r="J1585" s="0" t="s">
        <v>294</v>
      </c>
      <c r="K1585" s="0" t="s">
        <v>1883</v>
      </c>
      <c r="L1585" s="0" t="s">
        <v>595</v>
      </c>
      <c r="M1585" s="0" t="s">
        <v>6151</v>
      </c>
      <c r="N1585" s="0" t="s">
        <v>6151</v>
      </c>
      <c r="O1585" s="0" t="s">
        <v>6152</v>
      </c>
      <c r="P1585" s="0" t="s">
        <v>6153</v>
      </c>
      <c r="R1585" s="0" t="s">
        <v>288</v>
      </c>
      <c r="S1585" s="0" t="s">
        <v>294</v>
      </c>
      <c r="T1585" s="0" t="s">
        <v>280</v>
      </c>
      <c r="U1585" s="0" t="s">
        <v>281</v>
      </c>
    </row>
    <row r="1586" customFormat="false" ht="15" hidden="false" customHeight="false" outlineLevel="0" collapsed="false">
      <c r="A1586" s="0" t="n">
        <v>71</v>
      </c>
      <c r="B1586" s="0" t="s">
        <v>121</v>
      </c>
      <c r="C1586" s="0" t="s">
        <v>544</v>
      </c>
      <c r="D1586" s="0" t="s">
        <v>6154</v>
      </c>
      <c r="E1586" s="0" t="n">
        <v>2018</v>
      </c>
      <c r="H1586" s="0" t="n">
        <v>1</v>
      </c>
      <c r="I1586" s="0" t="n">
        <v>652</v>
      </c>
      <c r="J1586" s="0" t="s">
        <v>272</v>
      </c>
      <c r="K1586" s="0" t="s">
        <v>1883</v>
      </c>
      <c r="L1586" s="0" t="s">
        <v>595</v>
      </c>
      <c r="M1586" s="0" t="s">
        <v>6155</v>
      </c>
      <c r="N1586" s="0" t="s">
        <v>6156</v>
      </c>
      <c r="O1586" s="0" t="s">
        <v>6157</v>
      </c>
      <c r="P1586" s="0" t="s">
        <v>6158</v>
      </c>
      <c r="R1586" s="0" t="s">
        <v>288</v>
      </c>
      <c r="S1586" s="0" t="s">
        <v>294</v>
      </c>
      <c r="T1586" s="0" t="s">
        <v>280</v>
      </c>
      <c r="U1586" s="0" t="s">
        <v>281</v>
      </c>
    </row>
    <row r="1587" customFormat="false" ht="15" hidden="false" customHeight="false" outlineLevel="0" collapsed="false">
      <c r="A1587" s="0" t="n">
        <v>71</v>
      </c>
      <c r="B1587" s="0" t="s">
        <v>121</v>
      </c>
      <c r="C1587" s="0" t="s">
        <v>491</v>
      </c>
      <c r="D1587" s="0" t="s">
        <v>6159</v>
      </c>
      <c r="E1587" s="0" t="n">
        <v>2025</v>
      </c>
      <c r="F1587" s="0" t="s">
        <v>1881</v>
      </c>
      <c r="G1587" s="0" t="s">
        <v>1882</v>
      </c>
      <c r="H1587" s="0" t="n">
        <v>4</v>
      </c>
      <c r="I1587" s="0" t="n">
        <v>888</v>
      </c>
      <c r="J1587" s="0" t="s">
        <v>272</v>
      </c>
      <c r="K1587" s="0" t="s">
        <v>5748</v>
      </c>
      <c r="L1587" s="0" t="s">
        <v>297</v>
      </c>
      <c r="M1587" s="0" t="s">
        <v>6160</v>
      </c>
      <c r="N1587" s="0" t="s">
        <v>6160</v>
      </c>
      <c r="O1587" s="0" t="s">
        <v>6161</v>
      </c>
      <c r="P1587" s="0" t="s">
        <v>6162</v>
      </c>
      <c r="R1587" s="0" t="s">
        <v>279</v>
      </c>
      <c r="S1587" s="0" t="s">
        <v>272</v>
      </c>
      <c r="T1587" s="0" t="s">
        <v>280</v>
      </c>
      <c r="U1587" s="0" t="s">
        <v>281</v>
      </c>
    </row>
    <row r="1588" customFormat="false" ht="15" hidden="false" customHeight="false" outlineLevel="0" collapsed="false">
      <c r="A1588" s="0" t="n">
        <v>71</v>
      </c>
      <c r="B1588" s="0" t="s">
        <v>121</v>
      </c>
      <c r="C1588" s="0" t="s">
        <v>491</v>
      </c>
      <c r="D1588" s="0" t="s">
        <v>6163</v>
      </c>
      <c r="E1588" s="0" t="n">
        <v>2025</v>
      </c>
      <c r="F1588" s="0" t="s">
        <v>1881</v>
      </c>
      <c r="G1588" s="0" t="s">
        <v>1882</v>
      </c>
      <c r="H1588" s="0" t="n">
        <v>3</v>
      </c>
      <c r="I1588" s="0" t="n">
        <v>14594</v>
      </c>
      <c r="J1588" s="0" t="s">
        <v>272</v>
      </c>
      <c r="K1588" s="0" t="s">
        <v>5748</v>
      </c>
      <c r="L1588" s="0" t="s">
        <v>297</v>
      </c>
      <c r="M1588" s="0" t="s">
        <v>6164</v>
      </c>
      <c r="N1588" s="0" t="s">
        <v>6164</v>
      </c>
      <c r="O1588" s="0" t="s">
        <v>6165</v>
      </c>
      <c r="P1588" s="0" t="s">
        <v>6166</v>
      </c>
      <c r="R1588" s="0" t="s">
        <v>279</v>
      </c>
      <c r="S1588" s="0" t="s">
        <v>294</v>
      </c>
      <c r="T1588" s="0" t="s">
        <v>280</v>
      </c>
      <c r="U1588" s="0" t="s">
        <v>281</v>
      </c>
    </row>
    <row r="1589" customFormat="false" ht="15" hidden="false" customHeight="false" outlineLevel="0" collapsed="false">
      <c r="A1589" s="0" t="n">
        <v>71</v>
      </c>
      <c r="B1589" s="0" t="s">
        <v>121</v>
      </c>
      <c r="C1589" s="0" t="s">
        <v>491</v>
      </c>
      <c r="D1589" s="0" t="s">
        <v>6167</v>
      </c>
      <c r="E1589" s="0" t="n">
        <v>2024</v>
      </c>
      <c r="F1589" s="0" t="s">
        <v>6168</v>
      </c>
      <c r="G1589" s="0" t="s">
        <v>6169</v>
      </c>
      <c r="H1589" s="0" t="n">
        <v>3</v>
      </c>
      <c r="I1589" s="0" t="n">
        <v>674</v>
      </c>
      <c r="J1589" s="0" t="s">
        <v>272</v>
      </c>
      <c r="K1589" s="0" t="s">
        <v>5748</v>
      </c>
      <c r="L1589" s="0" t="s">
        <v>297</v>
      </c>
      <c r="M1589" s="0" t="s">
        <v>6170</v>
      </c>
      <c r="N1589" s="0" t="s">
        <v>6170</v>
      </c>
      <c r="O1589" s="0" t="s">
        <v>6171</v>
      </c>
      <c r="P1589" s="0" t="s">
        <v>6172</v>
      </c>
      <c r="R1589" s="0" t="s">
        <v>288</v>
      </c>
      <c r="S1589" s="0" t="s">
        <v>294</v>
      </c>
      <c r="T1589" s="0" t="s">
        <v>280</v>
      </c>
      <c r="U1589" s="0" t="s">
        <v>281</v>
      </c>
    </row>
    <row r="1590" customFormat="false" ht="15" hidden="false" customHeight="false" outlineLevel="0" collapsed="false">
      <c r="A1590" s="0" t="n">
        <v>71</v>
      </c>
      <c r="B1590" s="0" t="s">
        <v>121</v>
      </c>
      <c r="C1590" s="0" t="s">
        <v>491</v>
      </c>
      <c r="D1590" s="0" t="s">
        <v>6173</v>
      </c>
      <c r="E1590" s="0" t="n">
        <v>2024</v>
      </c>
      <c r="H1590" s="0" t="n">
        <v>3</v>
      </c>
      <c r="I1590" s="0" t="n">
        <v>241</v>
      </c>
      <c r="J1590" s="0" t="s">
        <v>272</v>
      </c>
      <c r="K1590" s="0" t="s">
        <v>5748</v>
      </c>
      <c r="L1590" s="0" t="s">
        <v>297</v>
      </c>
      <c r="M1590" s="0" t="s">
        <v>6174</v>
      </c>
      <c r="N1590" s="0" t="s">
        <v>6174</v>
      </c>
      <c r="O1590" s="0" t="s">
        <v>6175</v>
      </c>
      <c r="P1590" s="0" t="s">
        <v>6176</v>
      </c>
      <c r="R1590" s="0" t="s">
        <v>288</v>
      </c>
      <c r="S1590" s="0" t="s">
        <v>294</v>
      </c>
      <c r="T1590" s="0" t="s">
        <v>280</v>
      </c>
      <c r="U1590" s="0" t="s">
        <v>281</v>
      </c>
    </row>
    <row r="1591" customFormat="false" ht="15" hidden="false" customHeight="false" outlineLevel="0" collapsed="false">
      <c r="A1591" s="0" t="n">
        <v>71</v>
      </c>
      <c r="B1591" s="0" t="s">
        <v>121</v>
      </c>
      <c r="C1591" s="0" t="s">
        <v>491</v>
      </c>
      <c r="D1591" s="0" t="s">
        <v>6177</v>
      </c>
      <c r="E1591" s="0" t="n">
        <v>2024</v>
      </c>
      <c r="H1591" s="0" t="n">
        <v>2</v>
      </c>
      <c r="I1591" s="0" t="n">
        <v>710</v>
      </c>
      <c r="J1591" s="0" t="s">
        <v>272</v>
      </c>
      <c r="K1591" s="0" t="s">
        <v>5748</v>
      </c>
      <c r="L1591" s="0" t="s">
        <v>297</v>
      </c>
      <c r="M1591" s="0" t="s">
        <v>6178</v>
      </c>
      <c r="N1591" s="0" t="s">
        <v>6178</v>
      </c>
      <c r="O1591" s="0" t="s">
        <v>6179</v>
      </c>
      <c r="P1591" s="0" t="s">
        <v>6180</v>
      </c>
      <c r="R1591" s="0" t="s">
        <v>288</v>
      </c>
      <c r="S1591" s="0" t="s">
        <v>294</v>
      </c>
      <c r="T1591" s="0" t="s">
        <v>280</v>
      </c>
      <c r="U1591" s="0" t="s">
        <v>281</v>
      </c>
    </row>
    <row r="1592" customFormat="false" ht="15" hidden="false" customHeight="false" outlineLevel="0" collapsed="false">
      <c r="A1592" s="0" t="n">
        <v>71</v>
      </c>
      <c r="B1592" s="0" t="s">
        <v>121</v>
      </c>
      <c r="C1592" s="0" t="s">
        <v>491</v>
      </c>
      <c r="D1592" s="0" t="s">
        <v>6181</v>
      </c>
      <c r="E1592" s="0" t="n">
        <v>2023</v>
      </c>
      <c r="F1592" s="0" t="s">
        <v>2014</v>
      </c>
      <c r="G1592" s="0" t="s">
        <v>2015</v>
      </c>
      <c r="H1592" s="0" t="n">
        <v>3</v>
      </c>
      <c r="I1592" s="0" t="n">
        <v>573</v>
      </c>
      <c r="J1592" s="0" t="s">
        <v>272</v>
      </c>
      <c r="K1592" s="0" t="s">
        <v>1883</v>
      </c>
      <c r="L1592" s="0" t="s">
        <v>595</v>
      </c>
      <c r="M1592" s="0" t="s">
        <v>6182</v>
      </c>
      <c r="N1592" s="0" t="s">
        <v>6182</v>
      </c>
      <c r="O1592" s="0" t="s">
        <v>6183</v>
      </c>
      <c r="P1592" s="0" t="s">
        <v>6184</v>
      </c>
      <c r="R1592" s="0" t="s">
        <v>288</v>
      </c>
      <c r="S1592" s="0" t="s">
        <v>294</v>
      </c>
      <c r="T1592" s="0" t="s">
        <v>280</v>
      </c>
      <c r="U1592" s="0" t="s">
        <v>281</v>
      </c>
    </row>
    <row r="1593" customFormat="false" ht="15" hidden="false" customHeight="false" outlineLevel="0" collapsed="false">
      <c r="A1593" s="0" t="n">
        <v>71</v>
      </c>
      <c r="B1593" s="0" t="s">
        <v>121</v>
      </c>
      <c r="C1593" s="0" t="s">
        <v>491</v>
      </c>
      <c r="D1593" s="0" t="s">
        <v>6185</v>
      </c>
      <c r="E1593" s="0" t="n">
        <v>2022</v>
      </c>
      <c r="F1593" s="0" t="s">
        <v>2034</v>
      </c>
      <c r="G1593" s="0" t="s">
        <v>2035</v>
      </c>
      <c r="H1593" s="0" t="n">
        <v>3</v>
      </c>
      <c r="I1593" s="0" t="n">
        <v>1062</v>
      </c>
      <c r="J1593" s="0" t="s">
        <v>272</v>
      </c>
      <c r="K1593" s="0" t="s">
        <v>1883</v>
      </c>
      <c r="L1593" s="0" t="s">
        <v>595</v>
      </c>
      <c r="M1593" s="0" t="s">
        <v>6186</v>
      </c>
      <c r="N1593" s="0" t="s">
        <v>6186</v>
      </c>
      <c r="O1593" s="0" t="s">
        <v>6187</v>
      </c>
      <c r="P1593" s="0" t="s">
        <v>6188</v>
      </c>
      <c r="R1593" s="0" t="s">
        <v>288</v>
      </c>
      <c r="S1593" s="0" t="s">
        <v>294</v>
      </c>
      <c r="T1593" s="0" t="s">
        <v>280</v>
      </c>
      <c r="U1593" s="0" t="s">
        <v>281</v>
      </c>
    </row>
    <row r="1594" customFormat="false" ht="15" hidden="false" customHeight="false" outlineLevel="0" collapsed="false">
      <c r="A1594" s="0" t="n">
        <v>71</v>
      </c>
      <c r="B1594" s="0" t="s">
        <v>121</v>
      </c>
      <c r="C1594" s="0" t="s">
        <v>491</v>
      </c>
      <c r="D1594" s="0" t="s">
        <v>6189</v>
      </c>
      <c r="E1594" s="0" t="n">
        <v>2022</v>
      </c>
      <c r="F1594" s="0" t="s">
        <v>2034</v>
      </c>
      <c r="G1594" s="0" t="s">
        <v>2035</v>
      </c>
      <c r="H1594" s="0" t="n">
        <v>3</v>
      </c>
      <c r="I1594" s="0" t="n">
        <v>751</v>
      </c>
      <c r="J1594" s="0" t="s">
        <v>272</v>
      </c>
      <c r="K1594" s="0" t="s">
        <v>5748</v>
      </c>
      <c r="L1594" s="0" t="s">
        <v>297</v>
      </c>
      <c r="M1594" s="0" t="s">
        <v>6190</v>
      </c>
      <c r="N1594" s="0" t="s">
        <v>6190</v>
      </c>
      <c r="O1594" s="0" t="s">
        <v>6191</v>
      </c>
      <c r="P1594" s="0" t="s">
        <v>6192</v>
      </c>
      <c r="R1594" s="0" t="s">
        <v>288</v>
      </c>
      <c r="S1594" s="0" t="s">
        <v>294</v>
      </c>
      <c r="T1594" s="0" t="s">
        <v>280</v>
      </c>
      <c r="U1594" s="0" t="s">
        <v>281</v>
      </c>
    </row>
    <row r="1595" customFormat="false" ht="15" hidden="false" customHeight="false" outlineLevel="0" collapsed="false">
      <c r="A1595" s="0" t="n">
        <v>71</v>
      </c>
      <c r="B1595" s="0" t="s">
        <v>121</v>
      </c>
      <c r="C1595" s="0" t="s">
        <v>491</v>
      </c>
      <c r="D1595" s="0" t="s">
        <v>6193</v>
      </c>
      <c r="E1595" s="0" t="n">
        <v>2020</v>
      </c>
      <c r="F1595" s="0" t="s">
        <v>2020</v>
      </c>
      <c r="G1595" s="0" t="s">
        <v>2021</v>
      </c>
      <c r="H1595" s="0" t="n">
        <v>3</v>
      </c>
      <c r="I1595" s="0" t="n">
        <v>1004</v>
      </c>
      <c r="J1595" s="0" t="s">
        <v>272</v>
      </c>
      <c r="K1595" s="0" t="s">
        <v>5748</v>
      </c>
      <c r="L1595" s="0" t="s">
        <v>297</v>
      </c>
      <c r="M1595" s="0" t="s">
        <v>6194</v>
      </c>
      <c r="N1595" s="0" t="s">
        <v>6194</v>
      </c>
      <c r="O1595" s="0" t="s">
        <v>6195</v>
      </c>
      <c r="P1595" s="0" t="s">
        <v>6196</v>
      </c>
      <c r="R1595" s="0" t="s">
        <v>288</v>
      </c>
      <c r="S1595" s="0" t="s">
        <v>294</v>
      </c>
      <c r="T1595" s="0" t="s">
        <v>280</v>
      </c>
      <c r="U1595" s="0" t="s">
        <v>281</v>
      </c>
    </row>
    <row r="1596" customFormat="false" ht="15" hidden="false" customHeight="false" outlineLevel="0" collapsed="false">
      <c r="A1596" s="0" t="n">
        <v>71</v>
      </c>
      <c r="B1596" s="0" t="s">
        <v>121</v>
      </c>
      <c r="C1596" s="0" t="s">
        <v>491</v>
      </c>
      <c r="D1596" s="0" t="s">
        <v>6197</v>
      </c>
      <c r="E1596" s="0" t="n">
        <v>2020</v>
      </c>
      <c r="F1596" s="0" t="s">
        <v>2020</v>
      </c>
      <c r="G1596" s="0" t="s">
        <v>2021</v>
      </c>
      <c r="H1596" s="0" t="n">
        <v>2</v>
      </c>
      <c r="I1596" s="0" t="n">
        <v>193</v>
      </c>
      <c r="J1596" s="0" t="s">
        <v>272</v>
      </c>
      <c r="K1596" s="0" t="s">
        <v>5748</v>
      </c>
      <c r="L1596" s="0" t="s">
        <v>297</v>
      </c>
      <c r="M1596" s="0" t="s">
        <v>6198</v>
      </c>
      <c r="N1596" s="0" t="s">
        <v>6198</v>
      </c>
      <c r="O1596" s="0" t="s">
        <v>6199</v>
      </c>
      <c r="P1596" s="0" t="s">
        <v>6200</v>
      </c>
      <c r="R1596" s="0" t="s">
        <v>288</v>
      </c>
      <c r="S1596" s="0" t="s">
        <v>294</v>
      </c>
      <c r="T1596" s="0" t="s">
        <v>280</v>
      </c>
      <c r="U1596" s="0" t="s">
        <v>281</v>
      </c>
    </row>
    <row r="1597" customFormat="false" ht="15" hidden="false" customHeight="false" outlineLevel="0" collapsed="false">
      <c r="A1597" s="0" t="n">
        <v>71</v>
      </c>
      <c r="B1597" s="0" t="s">
        <v>121</v>
      </c>
      <c r="C1597" s="0" t="s">
        <v>282</v>
      </c>
      <c r="D1597" s="0" t="s">
        <v>6201</v>
      </c>
      <c r="E1597" s="0" t="n">
        <v>2024</v>
      </c>
      <c r="H1597" s="0" t="n">
        <v>18</v>
      </c>
      <c r="I1597" s="0" t="n">
        <v>2991</v>
      </c>
      <c r="J1597" s="0" t="s">
        <v>272</v>
      </c>
      <c r="K1597" s="0" t="s">
        <v>5748</v>
      </c>
      <c r="L1597" s="0" t="s">
        <v>297</v>
      </c>
      <c r="M1597" s="0" t="s">
        <v>6202</v>
      </c>
      <c r="N1597" s="0" t="s">
        <v>6202</v>
      </c>
      <c r="O1597" s="0" t="s">
        <v>6203</v>
      </c>
      <c r="P1597" s="0" t="s">
        <v>6204</v>
      </c>
      <c r="R1597" s="0" t="s">
        <v>288</v>
      </c>
      <c r="S1597" s="0" t="s">
        <v>272</v>
      </c>
      <c r="T1597" s="0" t="s">
        <v>280</v>
      </c>
      <c r="U1597" s="0" t="s">
        <v>281</v>
      </c>
    </row>
    <row r="1598" customFormat="false" ht="15" hidden="false" customHeight="false" outlineLevel="0" collapsed="false">
      <c r="A1598" s="0" t="n">
        <v>71</v>
      </c>
      <c r="B1598" s="0" t="s">
        <v>121</v>
      </c>
      <c r="C1598" s="0" t="s">
        <v>282</v>
      </c>
      <c r="D1598" s="0" t="s">
        <v>6205</v>
      </c>
      <c r="E1598" s="0" t="n">
        <v>2023</v>
      </c>
      <c r="H1598" s="0" t="n">
        <v>1</v>
      </c>
      <c r="I1598" s="0" t="n">
        <v>117</v>
      </c>
      <c r="J1598" s="0" t="s">
        <v>272</v>
      </c>
      <c r="K1598" s="0" t="s">
        <v>2629</v>
      </c>
      <c r="L1598" s="0" t="s">
        <v>297</v>
      </c>
      <c r="M1598" s="0" t="s">
        <v>6206</v>
      </c>
      <c r="N1598" s="0" t="s">
        <v>6207</v>
      </c>
      <c r="O1598" s="0" t="s">
        <v>6208</v>
      </c>
      <c r="P1598" s="0" t="s">
        <v>6209</v>
      </c>
      <c r="R1598" s="0" t="s">
        <v>288</v>
      </c>
      <c r="S1598" s="0" t="s">
        <v>294</v>
      </c>
      <c r="T1598" s="0" t="s">
        <v>280</v>
      </c>
      <c r="U1598" s="0" t="s">
        <v>281</v>
      </c>
    </row>
    <row r="1599" customFormat="false" ht="15" hidden="false" customHeight="false" outlineLevel="0" collapsed="false">
      <c r="A1599" s="0" t="n">
        <v>71</v>
      </c>
      <c r="B1599" s="0" t="s">
        <v>121</v>
      </c>
      <c r="C1599" s="0" t="s">
        <v>282</v>
      </c>
      <c r="D1599" s="0" t="s">
        <v>6210</v>
      </c>
      <c r="E1599" s="0" t="n">
        <v>2021</v>
      </c>
      <c r="H1599" s="0" t="n">
        <v>2</v>
      </c>
      <c r="I1599" s="0" t="n">
        <v>167</v>
      </c>
      <c r="J1599" s="0" t="s">
        <v>272</v>
      </c>
      <c r="K1599" s="0" t="s">
        <v>1756</v>
      </c>
      <c r="L1599" s="0" t="s">
        <v>297</v>
      </c>
      <c r="M1599" s="0" t="s">
        <v>6211</v>
      </c>
      <c r="N1599" s="0" t="s">
        <v>6211</v>
      </c>
      <c r="O1599" s="0" t="s">
        <v>6212</v>
      </c>
      <c r="P1599" s="0" t="s">
        <v>6213</v>
      </c>
      <c r="R1599" s="0" t="s">
        <v>288</v>
      </c>
      <c r="S1599" s="0" t="s">
        <v>294</v>
      </c>
      <c r="T1599" s="0" t="s">
        <v>280</v>
      </c>
      <c r="U1599" s="0" t="s">
        <v>599</v>
      </c>
    </row>
    <row r="1600" customFormat="false" ht="15" hidden="false" customHeight="false" outlineLevel="0" collapsed="false">
      <c r="A1600" s="0" t="n">
        <v>71</v>
      </c>
      <c r="B1600" s="0" t="s">
        <v>121</v>
      </c>
      <c r="C1600" s="0" t="s">
        <v>926</v>
      </c>
      <c r="D1600" s="0" t="s">
        <v>6214</v>
      </c>
      <c r="E1600" s="0" t="n">
        <v>2026</v>
      </c>
      <c r="H1600" s="0" t="n">
        <v>16</v>
      </c>
      <c r="I1600" s="0" t="n">
        <v>8762</v>
      </c>
      <c r="J1600" s="0" t="s">
        <v>272</v>
      </c>
      <c r="K1600" s="0" t="s">
        <v>5748</v>
      </c>
      <c r="L1600" s="0" t="s">
        <v>297</v>
      </c>
      <c r="M1600" s="0" t="s">
        <v>6215</v>
      </c>
      <c r="N1600" s="0" t="s">
        <v>6215</v>
      </c>
      <c r="O1600" s="0" t="s">
        <v>6216</v>
      </c>
      <c r="P1600" s="0" t="s">
        <v>6217</v>
      </c>
      <c r="R1600" s="0" t="s">
        <v>279</v>
      </c>
      <c r="S1600" s="0" t="s">
        <v>272</v>
      </c>
      <c r="T1600" s="0" t="s">
        <v>280</v>
      </c>
      <c r="U1600" s="0" t="s">
        <v>281</v>
      </c>
    </row>
    <row r="1601" customFormat="false" ht="15" hidden="false" customHeight="false" outlineLevel="0" collapsed="false">
      <c r="A1601" s="0" t="n">
        <v>71</v>
      </c>
      <c r="B1601" s="0" t="s">
        <v>121</v>
      </c>
      <c r="C1601" s="0" t="s">
        <v>926</v>
      </c>
      <c r="D1601" s="0" t="s">
        <v>6218</v>
      </c>
      <c r="E1601" s="0" t="n">
        <v>2025</v>
      </c>
      <c r="H1601" s="0" t="n">
        <v>16</v>
      </c>
      <c r="I1601" s="0" t="n">
        <v>3747</v>
      </c>
      <c r="J1601" s="0" t="s">
        <v>272</v>
      </c>
      <c r="K1601" s="0" t="s">
        <v>5748</v>
      </c>
      <c r="L1601" s="0" t="s">
        <v>297</v>
      </c>
      <c r="M1601" s="0" t="s">
        <v>6219</v>
      </c>
      <c r="N1601" s="0" t="s">
        <v>6219</v>
      </c>
      <c r="O1601" s="0" t="s">
        <v>6220</v>
      </c>
      <c r="P1601" s="0" t="s">
        <v>6221</v>
      </c>
      <c r="R1601" s="0" t="s">
        <v>279</v>
      </c>
      <c r="S1601" s="0" t="s">
        <v>294</v>
      </c>
      <c r="T1601" s="0" t="s">
        <v>280</v>
      </c>
      <c r="U1601" s="0" t="s">
        <v>281</v>
      </c>
    </row>
    <row r="1602" customFormat="false" ht="15" hidden="false" customHeight="false" outlineLevel="0" collapsed="false">
      <c r="A1602" s="0" t="n">
        <v>71</v>
      </c>
      <c r="B1602" s="0" t="s">
        <v>121</v>
      </c>
      <c r="C1602" s="0" t="s">
        <v>926</v>
      </c>
      <c r="D1602" s="0" t="s">
        <v>6222</v>
      </c>
      <c r="E1602" s="0" t="n">
        <v>2025</v>
      </c>
      <c r="H1602" s="0" t="n">
        <v>8</v>
      </c>
      <c r="I1602" s="0" t="n">
        <v>1159</v>
      </c>
      <c r="J1602" s="0" t="s">
        <v>272</v>
      </c>
      <c r="K1602" s="0" t="s">
        <v>5748</v>
      </c>
      <c r="L1602" s="0" t="s">
        <v>297</v>
      </c>
      <c r="M1602" s="0" t="s">
        <v>6223</v>
      </c>
      <c r="N1602" s="0" t="s">
        <v>6223</v>
      </c>
      <c r="O1602" s="0" t="s">
        <v>6224</v>
      </c>
      <c r="P1602" s="0" t="s">
        <v>6225</v>
      </c>
      <c r="R1602" s="0" t="s">
        <v>279</v>
      </c>
      <c r="S1602" s="0" t="s">
        <v>294</v>
      </c>
      <c r="T1602" s="0" t="s">
        <v>280</v>
      </c>
      <c r="U1602" s="0" t="s">
        <v>281</v>
      </c>
    </row>
    <row r="1603" customFormat="false" ht="15" hidden="false" customHeight="false" outlineLevel="0" collapsed="false">
      <c r="A1603" s="0" t="n">
        <v>71</v>
      </c>
      <c r="B1603" s="0" t="s">
        <v>121</v>
      </c>
      <c r="C1603" s="0" t="s">
        <v>926</v>
      </c>
      <c r="D1603" s="0" t="s">
        <v>6226</v>
      </c>
      <c r="E1603" s="0" t="n">
        <v>2025</v>
      </c>
      <c r="H1603" s="0" t="n">
        <v>8</v>
      </c>
      <c r="I1603" s="0" t="n">
        <v>3576</v>
      </c>
      <c r="J1603" s="0" t="s">
        <v>272</v>
      </c>
      <c r="K1603" s="0" t="s">
        <v>5748</v>
      </c>
      <c r="L1603" s="0" t="s">
        <v>297</v>
      </c>
      <c r="M1603" s="0" t="s">
        <v>6227</v>
      </c>
      <c r="N1603" s="0" t="s">
        <v>6227</v>
      </c>
      <c r="O1603" s="0" t="s">
        <v>6228</v>
      </c>
      <c r="P1603" s="0" t="s">
        <v>6229</v>
      </c>
      <c r="R1603" s="0" t="s">
        <v>279</v>
      </c>
      <c r="S1603" s="0" t="s">
        <v>294</v>
      </c>
      <c r="T1603" s="0" t="s">
        <v>280</v>
      </c>
      <c r="U1603" s="0" t="s">
        <v>281</v>
      </c>
    </row>
    <row r="1604" customFormat="false" ht="15" hidden="false" customHeight="false" outlineLevel="0" collapsed="false">
      <c r="A1604" s="0" t="n">
        <v>71</v>
      </c>
      <c r="B1604" s="0" t="s">
        <v>121</v>
      </c>
      <c r="C1604" s="0" t="s">
        <v>926</v>
      </c>
      <c r="D1604" s="0" t="s">
        <v>6230</v>
      </c>
      <c r="E1604" s="0" t="n">
        <v>2025</v>
      </c>
      <c r="H1604" s="0" t="n">
        <v>21</v>
      </c>
      <c r="I1604" s="0" t="n">
        <v>8644</v>
      </c>
      <c r="J1604" s="0" t="s">
        <v>294</v>
      </c>
      <c r="K1604" s="0" t="s">
        <v>5748</v>
      </c>
      <c r="L1604" s="0" t="s">
        <v>297</v>
      </c>
      <c r="M1604" s="0" t="s">
        <v>6231</v>
      </c>
      <c r="N1604" s="0" t="s">
        <v>6231</v>
      </c>
      <c r="O1604" s="0" t="s">
        <v>6232</v>
      </c>
      <c r="P1604" s="0" t="s">
        <v>6233</v>
      </c>
      <c r="R1604" s="0" t="s">
        <v>279</v>
      </c>
      <c r="S1604" s="0" t="s">
        <v>294</v>
      </c>
      <c r="T1604" s="0" t="s">
        <v>280</v>
      </c>
      <c r="U1604" s="0" t="s">
        <v>281</v>
      </c>
    </row>
    <row r="1605" customFormat="false" ht="15" hidden="false" customHeight="false" outlineLevel="0" collapsed="false">
      <c r="A1605" s="0" t="n">
        <v>71</v>
      </c>
      <c r="B1605" s="0" t="s">
        <v>121</v>
      </c>
      <c r="C1605" s="0" t="s">
        <v>926</v>
      </c>
      <c r="D1605" s="0" t="s">
        <v>6234</v>
      </c>
      <c r="E1605" s="0" t="n">
        <v>2024</v>
      </c>
      <c r="H1605" s="0" t="n">
        <v>8</v>
      </c>
      <c r="I1605" s="0" t="n">
        <v>3795</v>
      </c>
      <c r="J1605" s="0" t="s">
        <v>272</v>
      </c>
      <c r="K1605" s="0" t="s">
        <v>5748</v>
      </c>
      <c r="L1605" s="0" t="s">
        <v>297</v>
      </c>
      <c r="M1605" s="0" t="s">
        <v>6235</v>
      </c>
      <c r="N1605" s="0" t="s">
        <v>6235</v>
      </c>
      <c r="O1605" s="0" t="s">
        <v>6236</v>
      </c>
      <c r="P1605" s="0" t="s">
        <v>6237</v>
      </c>
      <c r="R1605" s="0" t="s">
        <v>288</v>
      </c>
      <c r="S1605" s="0" t="s">
        <v>294</v>
      </c>
      <c r="T1605" s="0" t="s">
        <v>280</v>
      </c>
      <c r="U1605" s="0" t="s">
        <v>281</v>
      </c>
    </row>
    <row r="1606" customFormat="false" ht="15" hidden="false" customHeight="false" outlineLevel="0" collapsed="false">
      <c r="A1606" s="0" t="n">
        <v>71</v>
      </c>
      <c r="B1606" s="0" t="s">
        <v>121</v>
      </c>
      <c r="C1606" s="0" t="s">
        <v>926</v>
      </c>
      <c r="D1606" s="0" t="s">
        <v>6238</v>
      </c>
      <c r="E1606" s="0" t="n">
        <v>2023</v>
      </c>
      <c r="H1606" s="0" t="n">
        <v>14</v>
      </c>
      <c r="I1606" s="0" t="n">
        <v>2524</v>
      </c>
      <c r="J1606" s="0" t="s">
        <v>294</v>
      </c>
      <c r="K1606" s="0" t="s">
        <v>5748</v>
      </c>
      <c r="L1606" s="0" t="s">
        <v>297</v>
      </c>
      <c r="M1606" s="0" t="s">
        <v>6239</v>
      </c>
      <c r="N1606" s="0" t="s">
        <v>6239</v>
      </c>
      <c r="O1606" s="0" t="s">
        <v>6240</v>
      </c>
      <c r="P1606" s="0" t="s">
        <v>6241</v>
      </c>
      <c r="R1606" s="0" t="s">
        <v>288</v>
      </c>
      <c r="S1606" s="0" t="s">
        <v>294</v>
      </c>
      <c r="T1606" s="0" t="s">
        <v>280</v>
      </c>
      <c r="U1606" s="0" t="s">
        <v>281</v>
      </c>
    </row>
    <row r="1607" customFormat="false" ht="15" hidden="false" customHeight="false" outlineLevel="0" collapsed="false">
      <c r="A1607" s="0" t="n">
        <v>71</v>
      </c>
      <c r="B1607" s="0" t="s">
        <v>121</v>
      </c>
      <c r="C1607" s="0" t="s">
        <v>926</v>
      </c>
      <c r="D1607" s="0" t="s">
        <v>6242</v>
      </c>
      <c r="E1607" s="0" t="n">
        <v>2023</v>
      </c>
      <c r="H1607" s="0" t="n">
        <v>16</v>
      </c>
      <c r="I1607" s="0" t="n">
        <v>2671</v>
      </c>
      <c r="J1607" s="0" t="s">
        <v>294</v>
      </c>
      <c r="K1607" s="0" t="s">
        <v>5748</v>
      </c>
      <c r="L1607" s="0" t="s">
        <v>297</v>
      </c>
      <c r="M1607" s="0" t="s">
        <v>6243</v>
      </c>
      <c r="N1607" s="0" t="s">
        <v>6243</v>
      </c>
      <c r="O1607" s="0" t="s">
        <v>6244</v>
      </c>
      <c r="P1607" s="0" t="s">
        <v>6245</v>
      </c>
      <c r="R1607" s="0" t="s">
        <v>288</v>
      </c>
      <c r="S1607" s="0" t="s">
        <v>294</v>
      </c>
      <c r="T1607" s="0" t="s">
        <v>280</v>
      </c>
      <c r="U1607" s="0" t="s">
        <v>281</v>
      </c>
    </row>
    <row r="1608" customFormat="false" ht="15" hidden="false" customHeight="false" outlineLevel="0" collapsed="false">
      <c r="A1608" s="0" t="n">
        <v>71</v>
      </c>
      <c r="B1608" s="0" t="s">
        <v>121</v>
      </c>
      <c r="C1608" s="0" t="s">
        <v>926</v>
      </c>
      <c r="D1608" s="0" t="s">
        <v>6246</v>
      </c>
      <c r="E1608" s="0" t="n">
        <v>2023</v>
      </c>
      <c r="H1608" s="0" t="n">
        <v>16</v>
      </c>
      <c r="I1608" s="0" t="n">
        <v>2537</v>
      </c>
      <c r="J1608" s="0" t="s">
        <v>294</v>
      </c>
      <c r="K1608" s="0" t="s">
        <v>5748</v>
      </c>
      <c r="L1608" s="0" t="s">
        <v>297</v>
      </c>
      <c r="M1608" s="0" t="s">
        <v>6247</v>
      </c>
      <c r="N1608" s="0" t="s">
        <v>6247</v>
      </c>
      <c r="O1608" s="0" t="s">
        <v>6248</v>
      </c>
      <c r="P1608" s="0" t="s">
        <v>6249</v>
      </c>
      <c r="R1608" s="0" t="s">
        <v>288</v>
      </c>
      <c r="S1608" s="0" t="s">
        <v>294</v>
      </c>
      <c r="T1608" s="0" t="s">
        <v>280</v>
      </c>
      <c r="U1608" s="0" t="s">
        <v>281</v>
      </c>
    </row>
    <row r="1609" customFormat="false" ht="15" hidden="false" customHeight="false" outlineLevel="0" collapsed="false">
      <c r="A1609" s="0" t="n">
        <v>71</v>
      </c>
      <c r="B1609" s="0" t="s">
        <v>121</v>
      </c>
      <c r="C1609" s="0" t="s">
        <v>514</v>
      </c>
      <c r="D1609" s="0" t="s">
        <v>6250</v>
      </c>
      <c r="E1609" s="0" t="n">
        <v>2025</v>
      </c>
      <c r="H1609" s="0" t="n">
        <v>5</v>
      </c>
      <c r="I1609" s="0" t="n">
        <v>5724</v>
      </c>
      <c r="J1609" s="0" t="s">
        <v>272</v>
      </c>
      <c r="K1609" s="0" t="s">
        <v>5748</v>
      </c>
      <c r="L1609" s="0" t="s">
        <v>297</v>
      </c>
      <c r="M1609" s="0" t="s">
        <v>6251</v>
      </c>
      <c r="N1609" s="0" t="s">
        <v>6251</v>
      </c>
      <c r="O1609" s="0" t="s">
        <v>6252</v>
      </c>
      <c r="P1609" s="0" t="s">
        <v>6253</v>
      </c>
      <c r="R1609" s="0" t="s">
        <v>279</v>
      </c>
      <c r="S1609" s="0" t="s">
        <v>272</v>
      </c>
      <c r="T1609" s="0" t="s">
        <v>280</v>
      </c>
      <c r="U1609" s="0" t="s">
        <v>281</v>
      </c>
    </row>
    <row r="1610" customFormat="false" ht="15" hidden="false" customHeight="false" outlineLevel="0" collapsed="false">
      <c r="A1610" s="0" t="n">
        <v>71</v>
      </c>
      <c r="B1610" s="0" t="s">
        <v>121</v>
      </c>
      <c r="C1610" s="0" t="s">
        <v>514</v>
      </c>
      <c r="D1610" s="0" t="s">
        <v>6254</v>
      </c>
      <c r="E1610" s="0" t="n">
        <v>2020</v>
      </c>
      <c r="H1610" s="0" t="n">
        <v>2</v>
      </c>
      <c r="I1610" s="0" t="n">
        <v>300</v>
      </c>
      <c r="J1610" s="0" t="s">
        <v>272</v>
      </c>
      <c r="K1610" s="0" t="s">
        <v>5748</v>
      </c>
      <c r="L1610" s="0" t="s">
        <v>297</v>
      </c>
      <c r="M1610" s="0" t="s">
        <v>6255</v>
      </c>
      <c r="N1610" s="0" t="s">
        <v>6256</v>
      </c>
      <c r="O1610" s="0" t="s">
        <v>6257</v>
      </c>
      <c r="P1610" s="0" t="s">
        <v>6258</v>
      </c>
      <c r="R1610" s="0" t="s">
        <v>288</v>
      </c>
      <c r="S1610" s="0" t="s">
        <v>294</v>
      </c>
      <c r="T1610" s="0" t="s">
        <v>280</v>
      </c>
      <c r="U1610" s="0" t="s">
        <v>281</v>
      </c>
    </row>
    <row r="1611" customFormat="false" ht="15" hidden="false" customHeight="false" outlineLevel="0" collapsed="false">
      <c r="A1611" s="0" t="n">
        <v>71</v>
      </c>
      <c r="B1611" s="0" t="s">
        <v>121</v>
      </c>
      <c r="C1611" s="0" t="s">
        <v>514</v>
      </c>
      <c r="D1611" s="0" t="s">
        <v>6259</v>
      </c>
      <c r="E1611" s="0" t="n">
        <v>2020</v>
      </c>
      <c r="H1611" s="0" t="n">
        <v>1</v>
      </c>
      <c r="I1611" s="0" t="n">
        <v>15890</v>
      </c>
      <c r="J1611" s="0" t="s">
        <v>294</v>
      </c>
      <c r="K1611" s="0" t="s">
        <v>5748</v>
      </c>
      <c r="L1611" s="0" t="s">
        <v>297</v>
      </c>
      <c r="M1611" s="0" t="s">
        <v>6260</v>
      </c>
      <c r="N1611" s="0" t="s">
        <v>6260</v>
      </c>
      <c r="O1611" s="0" t="s">
        <v>6261</v>
      </c>
      <c r="P1611" s="0" t="s">
        <v>6262</v>
      </c>
      <c r="R1611" s="0" t="s">
        <v>288</v>
      </c>
      <c r="S1611" s="0" t="s">
        <v>294</v>
      </c>
      <c r="T1611" s="0" t="s">
        <v>280</v>
      </c>
      <c r="U1611" s="0" t="s">
        <v>281</v>
      </c>
    </row>
    <row r="1612" customFormat="false" ht="15" hidden="false" customHeight="false" outlineLevel="0" collapsed="false">
      <c r="A1612" s="0" t="n">
        <v>71</v>
      </c>
      <c r="B1612" s="0" t="s">
        <v>121</v>
      </c>
      <c r="C1612" s="0" t="s">
        <v>514</v>
      </c>
      <c r="D1612" s="0" t="s">
        <v>6263</v>
      </c>
      <c r="E1612" s="0" t="n">
        <v>2020</v>
      </c>
      <c r="H1612" s="0" t="n">
        <v>8</v>
      </c>
      <c r="I1612" s="0" t="n">
        <v>456</v>
      </c>
      <c r="J1612" s="0" t="s">
        <v>272</v>
      </c>
      <c r="K1612" s="0" t="s">
        <v>5748</v>
      </c>
      <c r="L1612" s="0" t="s">
        <v>297</v>
      </c>
      <c r="M1612" s="0" t="s">
        <v>6264</v>
      </c>
      <c r="N1612" s="0" t="s">
        <v>6264</v>
      </c>
      <c r="O1612" s="0" t="s">
        <v>6265</v>
      </c>
      <c r="P1612" s="0" t="s">
        <v>6266</v>
      </c>
      <c r="R1612" s="0" t="s">
        <v>288</v>
      </c>
      <c r="S1612" s="0" t="s">
        <v>294</v>
      </c>
      <c r="T1612" s="0" t="s">
        <v>280</v>
      </c>
      <c r="U1612" s="0" t="s">
        <v>281</v>
      </c>
    </row>
    <row r="1613" customFormat="false" ht="15" hidden="false" customHeight="false" outlineLevel="0" collapsed="false">
      <c r="A1613" s="0" t="n">
        <v>71</v>
      </c>
      <c r="B1613" s="0" t="s">
        <v>121</v>
      </c>
      <c r="C1613" s="0" t="s">
        <v>514</v>
      </c>
      <c r="D1613" s="0" t="s">
        <v>6267</v>
      </c>
      <c r="E1613" s="0" t="n">
        <v>2018</v>
      </c>
      <c r="H1613" s="0" t="n">
        <v>24</v>
      </c>
      <c r="I1613" s="0" t="n">
        <v>5820</v>
      </c>
      <c r="J1613" s="0" t="s">
        <v>272</v>
      </c>
      <c r="K1613" s="0" t="s">
        <v>1883</v>
      </c>
      <c r="L1613" s="0" t="s">
        <v>595</v>
      </c>
      <c r="M1613" s="0" t="s">
        <v>6268</v>
      </c>
      <c r="N1613" s="0" t="s">
        <v>6268</v>
      </c>
      <c r="O1613" s="0" t="s">
        <v>6269</v>
      </c>
      <c r="P1613" s="0" t="s">
        <v>6270</v>
      </c>
      <c r="R1613" s="0" t="s">
        <v>288</v>
      </c>
      <c r="S1613" s="0" t="s">
        <v>294</v>
      </c>
      <c r="T1613" s="0" t="s">
        <v>280</v>
      </c>
      <c r="U1613" s="0" t="s">
        <v>281</v>
      </c>
    </row>
    <row r="1614" customFormat="false" ht="15" hidden="false" customHeight="false" outlineLevel="0" collapsed="false">
      <c r="A1614" s="0" t="n">
        <v>72</v>
      </c>
      <c r="B1614" s="0" t="s">
        <v>122</v>
      </c>
      <c r="C1614" s="0" t="s">
        <v>57</v>
      </c>
      <c r="D1614" s="0" t="s">
        <v>6271</v>
      </c>
      <c r="E1614" s="0" t="n">
        <v>2023</v>
      </c>
      <c r="H1614" s="0" t="n">
        <v>2</v>
      </c>
      <c r="I1614" s="0" t="n">
        <v>298</v>
      </c>
      <c r="J1614" s="0" t="s">
        <v>272</v>
      </c>
      <c r="K1614" s="0" t="s">
        <v>6272</v>
      </c>
      <c r="L1614" s="0" t="s">
        <v>297</v>
      </c>
      <c r="M1614" s="0" t="s">
        <v>6273</v>
      </c>
      <c r="N1614" s="0" t="s">
        <v>6273</v>
      </c>
      <c r="O1614" s="0" t="s">
        <v>6274</v>
      </c>
      <c r="P1614" s="0" t="s">
        <v>6275</v>
      </c>
      <c r="R1614" s="0" t="s">
        <v>288</v>
      </c>
      <c r="S1614" s="0" t="s">
        <v>272</v>
      </c>
      <c r="T1614" s="0" t="s">
        <v>280</v>
      </c>
      <c r="U1614" s="0" t="s">
        <v>281</v>
      </c>
    </row>
    <row r="1615" customFormat="false" ht="15" hidden="false" customHeight="false" outlineLevel="0" collapsed="false">
      <c r="A1615" s="0" t="n">
        <v>72</v>
      </c>
      <c r="B1615" s="0" t="s">
        <v>122</v>
      </c>
      <c r="C1615" s="0" t="s">
        <v>92</v>
      </c>
      <c r="D1615" s="0" t="s">
        <v>6276</v>
      </c>
      <c r="E1615" s="0" t="n">
        <v>2026</v>
      </c>
      <c r="H1615" s="0" t="n">
        <v>1</v>
      </c>
      <c r="I1615" s="0" t="n">
        <v>821</v>
      </c>
      <c r="J1615" s="0" t="s">
        <v>272</v>
      </c>
      <c r="K1615" s="0" t="s">
        <v>6272</v>
      </c>
      <c r="L1615" s="0" t="s">
        <v>297</v>
      </c>
      <c r="M1615" s="0" t="s">
        <v>6277</v>
      </c>
      <c r="N1615" s="0" t="s">
        <v>6277</v>
      </c>
      <c r="O1615" s="0" t="s">
        <v>6278</v>
      </c>
      <c r="P1615" s="0" t="s">
        <v>6279</v>
      </c>
      <c r="R1615" s="0" t="s">
        <v>279</v>
      </c>
      <c r="S1615" s="0" t="s">
        <v>272</v>
      </c>
      <c r="T1615" s="0" t="s">
        <v>280</v>
      </c>
      <c r="U1615" s="0" t="s">
        <v>281</v>
      </c>
    </row>
    <row r="1616" customFormat="false" ht="15" hidden="false" customHeight="false" outlineLevel="0" collapsed="false">
      <c r="A1616" s="0" t="n">
        <v>72</v>
      </c>
      <c r="B1616" s="0" t="s">
        <v>122</v>
      </c>
      <c r="C1616" s="0" t="s">
        <v>92</v>
      </c>
      <c r="D1616" s="0" t="s">
        <v>6280</v>
      </c>
      <c r="E1616" s="0" t="n">
        <v>2026</v>
      </c>
      <c r="H1616" s="0" t="n">
        <v>1</v>
      </c>
      <c r="I1616" s="0" t="n">
        <v>998</v>
      </c>
      <c r="J1616" s="0" t="s">
        <v>272</v>
      </c>
      <c r="K1616" s="0" t="s">
        <v>6272</v>
      </c>
      <c r="L1616" s="0" t="s">
        <v>297</v>
      </c>
      <c r="M1616" s="0" t="s">
        <v>6281</v>
      </c>
      <c r="N1616" s="0" t="s">
        <v>6281</v>
      </c>
      <c r="O1616" s="0" t="s">
        <v>6282</v>
      </c>
      <c r="P1616" s="0" t="s">
        <v>6283</v>
      </c>
      <c r="R1616" s="0" t="s">
        <v>279</v>
      </c>
      <c r="S1616" s="0" t="s">
        <v>294</v>
      </c>
      <c r="T1616" s="0" t="s">
        <v>280</v>
      </c>
      <c r="U1616" s="0" t="s">
        <v>281</v>
      </c>
    </row>
    <row r="1617" customFormat="false" ht="15" hidden="false" customHeight="false" outlineLevel="0" collapsed="false">
      <c r="A1617" s="0" t="n">
        <v>72</v>
      </c>
      <c r="B1617" s="0" t="s">
        <v>122</v>
      </c>
      <c r="C1617" s="0" t="s">
        <v>616</v>
      </c>
      <c r="D1617" s="0" t="s">
        <v>6284</v>
      </c>
      <c r="E1617" s="0" t="n">
        <v>2024</v>
      </c>
      <c r="H1617" s="0" t="n">
        <v>1</v>
      </c>
      <c r="I1617" s="0" t="n">
        <v>278</v>
      </c>
      <c r="J1617" s="0" t="s">
        <v>294</v>
      </c>
      <c r="K1617" s="0" t="s">
        <v>6272</v>
      </c>
      <c r="L1617" s="0" t="s">
        <v>297</v>
      </c>
      <c r="M1617" s="0" t="s">
        <v>6285</v>
      </c>
      <c r="N1617" s="0" t="s">
        <v>6285</v>
      </c>
      <c r="O1617" s="0" t="s">
        <v>6286</v>
      </c>
      <c r="P1617" s="0" t="s">
        <v>6287</v>
      </c>
      <c r="R1617" s="0" t="s">
        <v>288</v>
      </c>
      <c r="S1617" s="0" t="s">
        <v>272</v>
      </c>
      <c r="T1617" s="0" t="s">
        <v>280</v>
      </c>
      <c r="U1617" s="0" t="s">
        <v>281</v>
      </c>
    </row>
    <row r="1618" customFormat="false" ht="15" hidden="false" customHeight="false" outlineLevel="0" collapsed="false">
      <c r="A1618" s="0" t="n">
        <v>72</v>
      </c>
      <c r="B1618" s="0" t="s">
        <v>122</v>
      </c>
      <c r="C1618" s="0" t="s">
        <v>270</v>
      </c>
      <c r="D1618" s="0" t="s">
        <v>6288</v>
      </c>
      <c r="E1618" s="0" t="n">
        <v>2025</v>
      </c>
      <c r="H1618" s="0" t="n">
        <v>2</v>
      </c>
      <c r="I1618" s="0" t="n">
        <v>511</v>
      </c>
      <c r="J1618" s="0" t="s">
        <v>272</v>
      </c>
      <c r="K1618" s="0" t="s">
        <v>6272</v>
      </c>
      <c r="L1618" s="0" t="s">
        <v>297</v>
      </c>
      <c r="M1618" s="0" t="s">
        <v>6289</v>
      </c>
      <c r="N1618" s="0" t="s">
        <v>6289</v>
      </c>
      <c r="O1618" s="0" t="s">
        <v>6290</v>
      </c>
      <c r="P1618" s="0" t="s">
        <v>6291</v>
      </c>
      <c r="R1618" s="0" t="s">
        <v>279</v>
      </c>
      <c r="S1618" s="0" t="s">
        <v>294</v>
      </c>
      <c r="T1618" s="0" t="s">
        <v>280</v>
      </c>
      <c r="U1618" s="0" t="s">
        <v>281</v>
      </c>
    </row>
    <row r="1619" customFormat="false" ht="15" hidden="false" customHeight="false" outlineLevel="0" collapsed="false">
      <c r="A1619" s="0" t="n">
        <v>72</v>
      </c>
      <c r="B1619" s="0" t="s">
        <v>122</v>
      </c>
      <c r="C1619" s="0" t="s">
        <v>270</v>
      </c>
      <c r="D1619" s="0" t="s">
        <v>6292</v>
      </c>
      <c r="E1619" s="0" t="n">
        <v>2025</v>
      </c>
      <c r="H1619" s="0" t="n">
        <v>4</v>
      </c>
      <c r="I1619" s="0" t="n">
        <v>772</v>
      </c>
      <c r="J1619" s="0" t="s">
        <v>272</v>
      </c>
      <c r="K1619" s="0" t="s">
        <v>6272</v>
      </c>
      <c r="L1619" s="0" t="s">
        <v>297</v>
      </c>
      <c r="M1619" s="0" t="s">
        <v>6293</v>
      </c>
      <c r="N1619" s="0" t="s">
        <v>6293</v>
      </c>
      <c r="O1619" s="0" t="s">
        <v>6294</v>
      </c>
      <c r="P1619" s="0" t="s">
        <v>6295</v>
      </c>
      <c r="R1619" s="0" t="s">
        <v>279</v>
      </c>
      <c r="S1619" s="0" t="s">
        <v>272</v>
      </c>
      <c r="T1619" s="0" t="s">
        <v>280</v>
      </c>
      <c r="U1619" s="0" t="s">
        <v>281</v>
      </c>
    </row>
    <row r="1620" customFormat="false" ht="15" hidden="false" customHeight="false" outlineLevel="0" collapsed="false">
      <c r="A1620" s="0" t="n">
        <v>72</v>
      </c>
      <c r="B1620" s="0" t="s">
        <v>122</v>
      </c>
      <c r="C1620" s="0" t="s">
        <v>544</v>
      </c>
      <c r="D1620" s="0" t="s">
        <v>6296</v>
      </c>
      <c r="E1620" s="0" t="n">
        <v>2025</v>
      </c>
      <c r="H1620" s="0" t="n">
        <v>2</v>
      </c>
      <c r="I1620" s="0" t="n">
        <v>72</v>
      </c>
      <c r="J1620" s="0" t="s">
        <v>272</v>
      </c>
      <c r="K1620" s="0" t="s">
        <v>6272</v>
      </c>
      <c r="L1620" s="0" t="s">
        <v>297</v>
      </c>
      <c r="M1620" s="0" t="s">
        <v>6297</v>
      </c>
      <c r="N1620" s="0" t="s">
        <v>6297</v>
      </c>
      <c r="O1620" s="0" t="s">
        <v>6298</v>
      </c>
      <c r="P1620" s="0" t="s">
        <v>6299</v>
      </c>
      <c r="R1620" s="0" t="s">
        <v>279</v>
      </c>
      <c r="S1620" s="0" t="s">
        <v>272</v>
      </c>
      <c r="T1620" s="0" t="s">
        <v>280</v>
      </c>
      <c r="U1620" s="0" t="s">
        <v>281</v>
      </c>
    </row>
    <row r="1621" customFormat="false" ht="15" hidden="false" customHeight="false" outlineLevel="0" collapsed="false">
      <c r="A1621" s="0" t="n">
        <v>72</v>
      </c>
      <c r="B1621" s="0" t="s">
        <v>122</v>
      </c>
      <c r="C1621" s="0" t="s">
        <v>544</v>
      </c>
      <c r="D1621" s="0" t="s">
        <v>6300</v>
      </c>
      <c r="E1621" s="0" t="n">
        <v>2024</v>
      </c>
      <c r="H1621" s="0" t="n">
        <v>7</v>
      </c>
      <c r="I1621" s="0" t="n">
        <v>988</v>
      </c>
      <c r="J1621" s="0" t="s">
        <v>272</v>
      </c>
      <c r="K1621" s="0" t="s">
        <v>6272</v>
      </c>
      <c r="L1621" s="0" t="s">
        <v>297</v>
      </c>
      <c r="M1621" s="0" t="s">
        <v>6301</v>
      </c>
      <c r="N1621" s="0" t="s">
        <v>6301</v>
      </c>
      <c r="O1621" s="0" t="s">
        <v>6302</v>
      </c>
      <c r="P1621" s="0" t="s">
        <v>6303</v>
      </c>
      <c r="R1621" s="0" t="s">
        <v>288</v>
      </c>
      <c r="S1621" s="0" t="s">
        <v>294</v>
      </c>
      <c r="T1621" s="0" t="s">
        <v>280</v>
      </c>
      <c r="U1621" s="0" t="s">
        <v>281</v>
      </c>
    </row>
    <row r="1622" customFormat="false" ht="15" hidden="false" customHeight="false" outlineLevel="0" collapsed="false">
      <c r="A1622" s="0" t="n">
        <v>72</v>
      </c>
      <c r="B1622" s="0" t="s">
        <v>122</v>
      </c>
      <c r="C1622" s="0" t="s">
        <v>544</v>
      </c>
      <c r="D1622" s="0" t="s">
        <v>6304</v>
      </c>
      <c r="E1622" s="0" t="n">
        <v>2024</v>
      </c>
      <c r="H1622" s="0" t="n">
        <v>6</v>
      </c>
      <c r="I1622" s="0" t="n">
        <v>118</v>
      </c>
      <c r="J1622" s="0" t="s">
        <v>272</v>
      </c>
      <c r="K1622" s="0" t="s">
        <v>6272</v>
      </c>
      <c r="L1622" s="0" t="s">
        <v>297</v>
      </c>
      <c r="M1622" s="0" t="s">
        <v>6305</v>
      </c>
      <c r="N1622" s="0" t="s">
        <v>6305</v>
      </c>
      <c r="O1622" s="0" t="s">
        <v>6306</v>
      </c>
      <c r="P1622" s="0" t="s">
        <v>6307</v>
      </c>
      <c r="R1622" s="0" t="s">
        <v>288</v>
      </c>
      <c r="S1622" s="0" t="s">
        <v>294</v>
      </c>
      <c r="T1622" s="0" t="s">
        <v>280</v>
      </c>
      <c r="U1622" s="0" t="s">
        <v>281</v>
      </c>
    </row>
    <row r="1623" customFormat="false" ht="15" hidden="false" customHeight="false" outlineLevel="0" collapsed="false">
      <c r="A1623" s="0" t="n">
        <v>72</v>
      </c>
      <c r="B1623" s="0" t="s">
        <v>122</v>
      </c>
      <c r="C1623" s="0" t="s">
        <v>544</v>
      </c>
      <c r="D1623" s="0" t="s">
        <v>6308</v>
      </c>
      <c r="E1623" s="0" t="n">
        <v>2024</v>
      </c>
      <c r="H1623" s="0" t="n">
        <v>1</v>
      </c>
      <c r="I1623" s="0" t="n">
        <v>163</v>
      </c>
      <c r="J1623" s="0" t="s">
        <v>272</v>
      </c>
      <c r="K1623" s="0" t="s">
        <v>6272</v>
      </c>
      <c r="L1623" s="0" t="s">
        <v>297</v>
      </c>
      <c r="M1623" s="0" t="s">
        <v>6309</v>
      </c>
      <c r="N1623" s="0" t="s">
        <v>6309</v>
      </c>
      <c r="O1623" s="0" t="s">
        <v>6310</v>
      </c>
      <c r="P1623" s="0" t="s">
        <v>6311</v>
      </c>
      <c r="R1623" s="0" t="s">
        <v>288</v>
      </c>
      <c r="S1623" s="0" t="s">
        <v>294</v>
      </c>
      <c r="T1623" s="0" t="s">
        <v>280</v>
      </c>
      <c r="U1623" s="0" t="s">
        <v>281</v>
      </c>
    </row>
    <row r="1624" customFormat="false" ht="15" hidden="false" customHeight="false" outlineLevel="0" collapsed="false">
      <c r="A1624" s="0" t="n">
        <v>72</v>
      </c>
      <c r="B1624" s="0" t="s">
        <v>122</v>
      </c>
      <c r="C1624" s="0" t="s">
        <v>544</v>
      </c>
      <c r="D1624" s="0" t="s">
        <v>6312</v>
      </c>
      <c r="E1624" s="0" t="n">
        <v>2024</v>
      </c>
      <c r="H1624" s="0" t="n">
        <v>1</v>
      </c>
      <c r="I1624" s="0" t="n">
        <v>127</v>
      </c>
      <c r="J1624" s="0" t="s">
        <v>272</v>
      </c>
      <c r="K1624" s="0" t="s">
        <v>6272</v>
      </c>
      <c r="L1624" s="0" t="s">
        <v>297</v>
      </c>
      <c r="M1624" s="0" t="s">
        <v>6313</v>
      </c>
      <c r="N1624" s="0" t="s">
        <v>6313</v>
      </c>
      <c r="O1624" s="0" t="s">
        <v>6314</v>
      </c>
      <c r="P1624" s="0" t="s">
        <v>6315</v>
      </c>
      <c r="R1624" s="0" t="s">
        <v>288</v>
      </c>
      <c r="S1624" s="0" t="s">
        <v>294</v>
      </c>
      <c r="T1624" s="0" t="s">
        <v>280</v>
      </c>
      <c r="U1624" s="0" t="s">
        <v>281</v>
      </c>
    </row>
    <row r="1625" customFormat="false" ht="15" hidden="false" customHeight="false" outlineLevel="0" collapsed="false">
      <c r="A1625" s="0" t="n">
        <v>72</v>
      </c>
      <c r="B1625" s="0" t="s">
        <v>122</v>
      </c>
      <c r="C1625" s="0" t="s">
        <v>544</v>
      </c>
      <c r="D1625" s="0" t="s">
        <v>6316</v>
      </c>
      <c r="E1625" s="0" t="n">
        <v>2023</v>
      </c>
      <c r="H1625" s="0" t="n">
        <v>1</v>
      </c>
      <c r="I1625" s="0" t="n">
        <v>177</v>
      </c>
      <c r="J1625" s="0" t="s">
        <v>272</v>
      </c>
      <c r="K1625" s="0" t="s">
        <v>6272</v>
      </c>
      <c r="L1625" s="0" t="s">
        <v>297</v>
      </c>
      <c r="M1625" s="0" t="s">
        <v>6317</v>
      </c>
      <c r="N1625" s="0" t="s">
        <v>6317</v>
      </c>
      <c r="O1625" s="0" t="s">
        <v>6318</v>
      </c>
      <c r="P1625" s="0" t="s">
        <v>6319</v>
      </c>
      <c r="R1625" s="0" t="s">
        <v>288</v>
      </c>
      <c r="S1625" s="0" t="s">
        <v>294</v>
      </c>
      <c r="T1625" s="0" t="s">
        <v>280</v>
      </c>
      <c r="U1625" s="0" t="s">
        <v>281</v>
      </c>
    </row>
    <row r="1626" customFormat="false" ht="15" hidden="false" customHeight="false" outlineLevel="0" collapsed="false">
      <c r="A1626" s="0" t="n">
        <v>72</v>
      </c>
      <c r="B1626" s="0" t="s">
        <v>122</v>
      </c>
      <c r="C1626" s="0" t="s">
        <v>544</v>
      </c>
      <c r="D1626" s="0" t="s">
        <v>6320</v>
      </c>
      <c r="E1626" s="0" t="n">
        <v>2016</v>
      </c>
      <c r="H1626" s="0" t="n">
        <v>3</v>
      </c>
      <c r="I1626" s="0" t="n">
        <v>74</v>
      </c>
      <c r="J1626" s="0" t="s">
        <v>272</v>
      </c>
      <c r="K1626" s="0" t="s">
        <v>6272</v>
      </c>
      <c r="L1626" s="0" t="s">
        <v>297</v>
      </c>
      <c r="M1626" s="0" t="s">
        <v>6321</v>
      </c>
      <c r="N1626" s="0" t="s">
        <v>6321</v>
      </c>
      <c r="O1626" s="0" t="s">
        <v>6322</v>
      </c>
      <c r="P1626" s="0" t="s">
        <v>6323</v>
      </c>
      <c r="R1626" s="0" t="s">
        <v>288</v>
      </c>
      <c r="S1626" s="0" t="s">
        <v>294</v>
      </c>
      <c r="T1626" s="0" t="s">
        <v>280</v>
      </c>
      <c r="U1626" s="0" t="s">
        <v>281</v>
      </c>
    </row>
    <row r="1627" customFormat="false" ht="15" hidden="false" customHeight="false" outlineLevel="0" collapsed="false">
      <c r="A1627" s="0" t="n">
        <v>72</v>
      </c>
      <c r="B1627" s="0" t="s">
        <v>122</v>
      </c>
      <c r="C1627" s="0" t="s">
        <v>282</v>
      </c>
      <c r="D1627" s="0" t="s">
        <v>6324</v>
      </c>
      <c r="E1627" s="0" t="n">
        <v>2025</v>
      </c>
      <c r="H1627" s="0" t="n">
        <v>8</v>
      </c>
      <c r="I1627" s="0" t="n">
        <v>204</v>
      </c>
      <c r="J1627" s="0" t="s">
        <v>272</v>
      </c>
      <c r="K1627" s="0" t="s">
        <v>6272</v>
      </c>
      <c r="L1627" s="0" t="s">
        <v>297</v>
      </c>
      <c r="M1627" s="0" t="s">
        <v>6325</v>
      </c>
      <c r="N1627" s="0" t="s">
        <v>6325</v>
      </c>
      <c r="O1627" s="0" t="s">
        <v>6326</v>
      </c>
      <c r="P1627" s="0" t="s">
        <v>6327</v>
      </c>
      <c r="R1627" s="0" t="s">
        <v>279</v>
      </c>
      <c r="S1627" s="0" t="s">
        <v>272</v>
      </c>
      <c r="T1627" s="0" t="s">
        <v>280</v>
      </c>
      <c r="U1627" s="0" t="s">
        <v>281</v>
      </c>
    </row>
    <row r="1628" customFormat="false" ht="15" hidden="false" customHeight="false" outlineLevel="0" collapsed="false">
      <c r="A1628" s="0" t="n">
        <v>72</v>
      </c>
      <c r="B1628" s="0" t="s">
        <v>122</v>
      </c>
      <c r="C1628" s="0" t="s">
        <v>514</v>
      </c>
      <c r="D1628" s="0" t="s">
        <v>4919</v>
      </c>
      <c r="E1628" s="0" t="n">
        <v>2006</v>
      </c>
      <c r="H1628" s="0" t="n">
        <v>2</v>
      </c>
      <c r="I1628" s="0" t="n">
        <v>3</v>
      </c>
      <c r="J1628" s="0" t="s">
        <v>272</v>
      </c>
      <c r="K1628" s="0" t="s">
        <v>6272</v>
      </c>
      <c r="L1628" s="0" t="s">
        <v>297</v>
      </c>
      <c r="M1628" s="0" t="s">
        <v>6328</v>
      </c>
      <c r="N1628" s="0" t="s">
        <v>6328</v>
      </c>
      <c r="O1628" s="0" t="s">
        <v>6329</v>
      </c>
      <c r="P1628" s="0" t="s">
        <v>6330</v>
      </c>
      <c r="R1628" s="0" t="s">
        <v>288</v>
      </c>
      <c r="S1628" s="0" t="s">
        <v>272</v>
      </c>
      <c r="T1628" s="0" t="s">
        <v>280</v>
      </c>
      <c r="U1628" s="0" t="s">
        <v>281</v>
      </c>
    </row>
    <row r="1629" customFormat="false" ht="15" hidden="false" customHeight="false" outlineLevel="0" collapsed="false">
      <c r="A1629" s="0" t="n">
        <v>73</v>
      </c>
      <c r="B1629" s="0" t="s">
        <v>124</v>
      </c>
      <c r="C1629" s="0" t="s">
        <v>57</v>
      </c>
      <c r="D1629" s="0" t="s">
        <v>6331</v>
      </c>
      <c r="E1629" s="0" t="n">
        <v>2026</v>
      </c>
      <c r="H1629" s="0" t="n">
        <v>2</v>
      </c>
      <c r="I1629" s="0" t="n">
        <v>464</v>
      </c>
      <c r="J1629" s="0" t="s">
        <v>272</v>
      </c>
      <c r="K1629" s="0" t="s">
        <v>6332</v>
      </c>
      <c r="L1629" s="0" t="s">
        <v>297</v>
      </c>
      <c r="M1629" s="0" t="s">
        <v>6333</v>
      </c>
      <c r="N1629" s="0" t="s">
        <v>6333</v>
      </c>
      <c r="O1629" s="0" t="s">
        <v>6334</v>
      </c>
      <c r="P1629" s="0" t="s">
        <v>6335</v>
      </c>
      <c r="R1629" s="0" t="s">
        <v>279</v>
      </c>
      <c r="S1629" s="0" t="s">
        <v>272</v>
      </c>
      <c r="T1629" s="0" t="s">
        <v>280</v>
      </c>
      <c r="U1629" s="0" t="s">
        <v>281</v>
      </c>
    </row>
    <row r="1630" customFormat="false" ht="15" hidden="false" customHeight="false" outlineLevel="0" collapsed="false">
      <c r="A1630" s="0" t="n">
        <v>73</v>
      </c>
      <c r="B1630" s="0" t="s">
        <v>124</v>
      </c>
      <c r="C1630" s="0" t="s">
        <v>57</v>
      </c>
      <c r="D1630" s="0" t="s">
        <v>6336</v>
      </c>
      <c r="E1630" s="0" t="n">
        <v>2026</v>
      </c>
      <c r="H1630" s="0" t="n">
        <v>2</v>
      </c>
      <c r="I1630" s="0" t="n">
        <v>1680</v>
      </c>
      <c r="J1630" s="0" t="s">
        <v>272</v>
      </c>
      <c r="K1630" s="0" t="s">
        <v>564</v>
      </c>
      <c r="L1630" s="0" t="s">
        <v>274</v>
      </c>
      <c r="M1630" s="0" t="s">
        <v>6337</v>
      </c>
      <c r="N1630" s="0" t="s">
        <v>6337</v>
      </c>
      <c r="O1630" s="0" t="s">
        <v>6338</v>
      </c>
      <c r="P1630" s="0" t="s">
        <v>6339</v>
      </c>
      <c r="R1630" s="0" t="s">
        <v>279</v>
      </c>
      <c r="S1630" s="0" t="s">
        <v>294</v>
      </c>
      <c r="T1630" s="0" t="s">
        <v>280</v>
      </c>
      <c r="U1630" s="0" t="s">
        <v>281</v>
      </c>
    </row>
    <row r="1631" customFormat="false" ht="15" hidden="false" customHeight="false" outlineLevel="0" collapsed="false">
      <c r="A1631" s="0" t="n">
        <v>73</v>
      </c>
      <c r="B1631" s="0" t="s">
        <v>124</v>
      </c>
      <c r="C1631" s="0" t="s">
        <v>57</v>
      </c>
      <c r="D1631" s="0" t="s">
        <v>6340</v>
      </c>
      <c r="E1631" s="0" t="n">
        <v>2018</v>
      </c>
      <c r="H1631" s="0" t="n">
        <v>2</v>
      </c>
      <c r="I1631" s="0" t="n">
        <v>450</v>
      </c>
      <c r="J1631" s="0" t="s">
        <v>272</v>
      </c>
      <c r="K1631" s="0" t="s">
        <v>6332</v>
      </c>
      <c r="L1631" s="0" t="s">
        <v>297</v>
      </c>
      <c r="M1631" s="0" t="s">
        <v>6341</v>
      </c>
      <c r="N1631" s="0" t="s">
        <v>6341</v>
      </c>
      <c r="O1631" s="0" t="s">
        <v>6342</v>
      </c>
      <c r="P1631" s="0" t="s">
        <v>6343</v>
      </c>
      <c r="R1631" s="0" t="s">
        <v>288</v>
      </c>
      <c r="S1631" s="0" t="s">
        <v>294</v>
      </c>
      <c r="T1631" s="0" t="s">
        <v>280</v>
      </c>
      <c r="U1631" s="0" t="s">
        <v>281</v>
      </c>
    </row>
    <row r="1632" customFormat="false" ht="15" hidden="false" customHeight="false" outlineLevel="0" collapsed="false">
      <c r="A1632" s="0" t="n">
        <v>73</v>
      </c>
      <c r="B1632" s="0" t="s">
        <v>124</v>
      </c>
      <c r="C1632" s="0" t="s">
        <v>313</v>
      </c>
      <c r="D1632" s="0" t="s">
        <v>6344</v>
      </c>
      <c r="E1632" s="0" t="n">
        <v>2025</v>
      </c>
      <c r="H1632" s="0" t="n">
        <v>1</v>
      </c>
      <c r="I1632" s="0" t="n">
        <v>398</v>
      </c>
      <c r="J1632" s="0" t="s">
        <v>272</v>
      </c>
      <c r="K1632" s="0" t="s">
        <v>564</v>
      </c>
      <c r="L1632" s="0" t="s">
        <v>274</v>
      </c>
      <c r="M1632" s="0" t="s">
        <v>6345</v>
      </c>
      <c r="N1632" s="0" t="s">
        <v>6345</v>
      </c>
      <c r="O1632" s="0" t="s">
        <v>6346</v>
      </c>
      <c r="P1632" s="0" t="s">
        <v>6347</v>
      </c>
      <c r="R1632" s="0" t="s">
        <v>279</v>
      </c>
      <c r="S1632" s="0" t="s">
        <v>272</v>
      </c>
      <c r="T1632" s="0" t="s">
        <v>280</v>
      </c>
      <c r="U1632" s="0" t="s">
        <v>281</v>
      </c>
    </row>
    <row r="1633" customFormat="false" ht="15" hidden="false" customHeight="false" outlineLevel="0" collapsed="false">
      <c r="A1633" s="0" t="n">
        <v>73</v>
      </c>
      <c r="B1633" s="0" t="s">
        <v>124</v>
      </c>
      <c r="C1633" s="0" t="s">
        <v>616</v>
      </c>
      <c r="D1633" s="0" t="s">
        <v>6348</v>
      </c>
      <c r="E1633" s="0" t="n">
        <v>2023</v>
      </c>
      <c r="H1633" s="0" t="n">
        <v>2</v>
      </c>
      <c r="I1633" s="0" t="n">
        <v>1831</v>
      </c>
      <c r="J1633" s="0" t="s">
        <v>272</v>
      </c>
      <c r="K1633" s="0" t="s">
        <v>6332</v>
      </c>
      <c r="L1633" s="0" t="s">
        <v>297</v>
      </c>
      <c r="M1633" s="0" t="s">
        <v>6349</v>
      </c>
      <c r="N1633" s="0" t="s">
        <v>6349</v>
      </c>
      <c r="O1633" s="0" t="s">
        <v>6350</v>
      </c>
      <c r="P1633" s="0" t="s">
        <v>6351</v>
      </c>
      <c r="R1633" s="0" t="s">
        <v>288</v>
      </c>
      <c r="S1633" s="0" t="s">
        <v>272</v>
      </c>
      <c r="T1633" s="0" t="s">
        <v>280</v>
      </c>
      <c r="U1633" s="0" t="s">
        <v>281</v>
      </c>
    </row>
    <row r="1634" customFormat="false" ht="15" hidden="false" customHeight="false" outlineLevel="0" collapsed="false">
      <c r="A1634" s="0" t="n">
        <v>73</v>
      </c>
      <c r="B1634" s="0" t="s">
        <v>124</v>
      </c>
      <c r="C1634" s="0" t="s">
        <v>616</v>
      </c>
      <c r="D1634" s="0" t="s">
        <v>6352</v>
      </c>
      <c r="E1634" s="0" t="n">
        <v>2020</v>
      </c>
      <c r="H1634" s="0" t="n">
        <v>1</v>
      </c>
      <c r="I1634" s="0" t="n">
        <v>391</v>
      </c>
      <c r="J1634" s="0" t="s">
        <v>272</v>
      </c>
      <c r="K1634" s="0" t="s">
        <v>6332</v>
      </c>
      <c r="L1634" s="0" t="s">
        <v>297</v>
      </c>
      <c r="M1634" s="0" t="s">
        <v>6353</v>
      </c>
      <c r="N1634" s="0" t="s">
        <v>6353</v>
      </c>
      <c r="O1634" s="0" t="s">
        <v>6354</v>
      </c>
      <c r="P1634" s="0" t="s">
        <v>6355</v>
      </c>
      <c r="R1634" s="0" t="s">
        <v>288</v>
      </c>
      <c r="S1634" s="0" t="s">
        <v>294</v>
      </c>
      <c r="T1634" s="0" t="s">
        <v>280</v>
      </c>
      <c r="U1634" s="0" t="s">
        <v>281</v>
      </c>
    </row>
    <row r="1635" customFormat="false" ht="15" hidden="false" customHeight="false" outlineLevel="0" collapsed="false">
      <c r="A1635" s="0" t="n">
        <v>73</v>
      </c>
      <c r="B1635" s="0" t="s">
        <v>124</v>
      </c>
      <c r="C1635" s="0" t="s">
        <v>270</v>
      </c>
      <c r="D1635" s="0" t="s">
        <v>6356</v>
      </c>
      <c r="E1635" s="0" t="n">
        <v>2023</v>
      </c>
      <c r="H1635" s="0" t="n">
        <v>1</v>
      </c>
      <c r="I1635" s="0" t="n">
        <v>414</v>
      </c>
      <c r="J1635" s="0" t="s">
        <v>272</v>
      </c>
      <c r="K1635" s="0" t="s">
        <v>6332</v>
      </c>
      <c r="L1635" s="0" t="s">
        <v>297</v>
      </c>
      <c r="M1635" s="0" t="s">
        <v>6357</v>
      </c>
      <c r="N1635" s="0" t="s">
        <v>6358</v>
      </c>
      <c r="O1635" s="0" t="s">
        <v>6359</v>
      </c>
      <c r="P1635" s="0" t="s">
        <v>6360</v>
      </c>
      <c r="R1635" s="0" t="s">
        <v>288</v>
      </c>
      <c r="S1635" s="0" t="s">
        <v>294</v>
      </c>
      <c r="T1635" s="0" t="s">
        <v>280</v>
      </c>
      <c r="U1635" s="0" t="s">
        <v>281</v>
      </c>
    </row>
    <row r="1636" customFormat="false" ht="15" hidden="false" customHeight="false" outlineLevel="0" collapsed="false">
      <c r="A1636" s="0" t="n">
        <v>73</v>
      </c>
      <c r="B1636" s="0" t="s">
        <v>124</v>
      </c>
      <c r="C1636" s="0" t="s">
        <v>270</v>
      </c>
      <c r="D1636" s="0" t="s">
        <v>6361</v>
      </c>
      <c r="E1636" s="0" t="n">
        <v>2023</v>
      </c>
      <c r="H1636" s="0" t="n">
        <v>4</v>
      </c>
      <c r="I1636" s="0" t="n">
        <v>533</v>
      </c>
      <c r="J1636" s="0" t="s">
        <v>294</v>
      </c>
      <c r="K1636" s="0" t="s">
        <v>6332</v>
      </c>
      <c r="L1636" s="0" t="s">
        <v>297</v>
      </c>
      <c r="M1636" s="0" t="s">
        <v>6362</v>
      </c>
      <c r="N1636" s="0" t="s">
        <v>6362</v>
      </c>
      <c r="O1636" s="0" t="s">
        <v>6363</v>
      </c>
      <c r="P1636" s="0" t="s">
        <v>6364</v>
      </c>
      <c r="R1636" s="0" t="s">
        <v>288</v>
      </c>
      <c r="S1636" s="0" t="s">
        <v>272</v>
      </c>
      <c r="T1636" s="0" t="s">
        <v>280</v>
      </c>
      <c r="U1636" s="0" t="s">
        <v>281</v>
      </c>
    </row>
    <row r="1637" customFormat="false" ht="15" hidden="false" customHeight="false" outlineLevel="0" collapsed="false">
      <c r="A1637" s="0" t="n">
        <v>73</v>
      </c>
      <c r="B1637" s="0" t="s">
        <v>124</v>
      </c>
      <c r="C1637" s="0" t="s">
        <v>270</v>
      </c>
      <c r="D1637" s="0" t="s">
        <v>6365</v>
      </c>
      <c r="E1637" s="0" t="n">
        <v>2023</v>
      </c>
      <c r="H1637" s="0" t="n">
        <v>1</v>
      </c>
      <c r="I1637" s="0" t="n">
        <v>478</v>
      </c>
      <c r="J1637" s="0" t="s">
        <v>272</v>
      </c>
      <c r="K1637" s="0" t="s">
        <v>6332</v>
      </c>
      <c r="L1637" s="0" t="s">
        <v>297</v>
      </c>
      <c r="M1637" s="0" t="s">
        <v>6366</v>
      </c>
      <c r="N1637" s="0" t="s">
        <v>6366</v>
      </c>
      <c r="O1637" s="0" t="s">
        <v>6367</v>
      </c>
      <c r="P1637" s="0" t="s">
        <v>6368</v>
      </c>
      <c r="R1637" s="0" t="s">
        <v>288</v>
      </c>
      <c r="S1637" s="0" t="s">
        <v>294</v>
      </c>
      <c r="T1637" s="0" t="s">
        <v>280</v>
      </c>
      <c r="U1637" s="0" t="s">
        <v>281</v>
      </c>
    </row>
    <row r="1638" customFormat="false" ht="15" hidden="false" customHeight="false" outlineLevel="0" collapsed="false">
      <c r="A1638" s="0" t="n">
        <v>73</v>
      </c>
      <c r="B1638" s="0" t="s">
        <v>124</v>
      </c>
      <c r="C1638" s="0" t="s">
        <v>270</v>
      </c>
      <c r="D1638" s="0" t="s">
        <v>6369</v>
      </c>
      <c r="E1638" s="0" t="n">
        <v>2023</v>
      </c>
      <c r="H1638" s="0" t="n">
        <v>1</v>
      </c>
      <c r="I1638" s="0" t="n">
        <v>455</v>
      </c>
      <c r="J1638" s="0" t="s">
        <v>272</v>
      </c>
      <c r="K1638" s="0" t="s">
        <v>6332</v>
      </c>
      <c r="L1638" s="0" t="s">
        <v>297</v>
      </c>
      <c r="M1638" s="0" t="s">
        <v>6370</v>
      </c>
      <c r="N1638" s="0" t="s">
        <v>6370</v>
      </c>
      <c r="O1638" s="0" t="s">
        <v>6371</v>
      </c>
      <c r="P1638" s="0" t="s">
        <v>6372</v>
      </c>
      <c r="R1638" s="0" t="s">
        <v>288</v>
      </c>
      <c r="S1638" s="0" t="s">
        <v>294</v>
      </c>
      <c r="T1638" s="0" t="s">
        <v>280</v>
      </c>
      <c r="U1638" s="0" t="s">
        <v>281</v>
      </c>
    </row>
    <row r="1639" customFormat="false" ht="15" hidden="false" customHeight="false" outlineLevel="0" collapsed="false">
      <c r="A1639" s="0" t="n">
        <v>73</v>
      </c>
      <c r="B1639" s="0" t="s">
        <v>124</v>
      </c>
      <c r="C1639" s="0" t="s">
        <v>270</v>
      </c>
      <c r="D1639" s="0" t="s">
        <v>6373</v>
      </c>
      <c r="E1639" s="0" t="n">
        <v>2023</v>
      </c>
      <c r="H1639" s="0" t="n">
        <v>2</v>
      </c>
      <c r="I1639" s="0" t="n">
        <v>1361</v>
      </c>
      <c r="J1639" s="0" t="s">
        <v>272</v>
      </c>
      <c r="K1639" s="0" t="s">
        <v>6332</v>
      </c>
      <c r="L1639" s="0" t="s">
        <v>297</v>
      </c>
      <c r="M1639" s="0" t="s">
        <v>6374</v>
      </c>
      <c r="N1639" s="0" t="s">
        <v>6374</v>
      </c>
      <c r="O1639" s="0" t="s">
        <v>6375</v>
      </c>
      <c r="P1639" s="0" t="s">
        <v>6376</v>
      </c>
      <c r="R1639" s="0" t="s">
        <v>288</v>
      </c>
      <c r="S1639" s="0" t="s">
        <v>294</v>
      </c>
      <c r="T1639" s="0" t="s">
        <v>280</v>
      </c>
      <c r="U1639" s="0" t="s">
        <v>281</v>
      </c>
    </row>
    <row r="1640" customFormat="false" ht="15" hidden="false" customHeight="false" outlineLevel="0" collapsed="false">
      <c r="A1640" s="0" t="n">
        <v>73</v>
      </c>
      <c r="B1640" s="0" t="s">
        <v>124</v>
      </c>
      <c r="C1640" s="0" t="s">
        <v>328</v>
      </c>
      <c r="D1640" s="0" t="s">
        <v>6377</v>
      </c>
      <c r="E1640" s="0" t="n">
        <v>2023</v>
      </c>
      <c r="H1640" s="0" t="n">
        <v>1</v>
      </c>
      <c r="I1640" s="0" t="n">
        <v>719</v>
      </c>
      <c r="J1640" s="0" t="s">
        <v>272</v>
      </c>
      <c r="K1640" s="0" t="s">
        <v>6332</v>
      </c>
      <c r="L1640" s="0" t="s">
        <v>297</v>
      </c>
      <c r="M1640" s="0" t="s">
        <v>6378</v>
      </c>
      <c r="N1640" s="0" t="s">
        <v>6378</v>
      </c>
      <c r="O1640" s="0" t="s">
        <v>6379</v>
      </c>
      <c r="P1640" s="0" t="s">
        <v>6380</v>
      </c>
      <c r="R1640" s="0" t="s">
        <v>288</v>
      </c>
      <c r="S1640" s="0" t="s">
        <v>294</v>
      </c>
      <c r="T1640" s="0" t="s">
        <v>280</v>
      </c>
      <c r="U1640" s="0" t="s">
        <v>281</v>
      </c>
    </row>
    <row r="1641" customFormat="false" ht="15" hidden="false" customHeight="false" outlineLevel="0" collapsed="false">
      <c r="A1641" s="0" t="n">
        <v>73</v>
      </c>
      <c r="B1641" s="0" t="s">
        <v>124</v>
      </c>
      <c r="C1641" s="0" t="s">
        <v>328</v>
      </c>
      <c r="D1641" s="0" t="s">
        <v>6381</v>
      </c>
      <c r="E1641" s="0" t="n">
        <v>2023</v>
      </c>
      <c r="H1641" s="0" t="n">
        <v>2</v>
      </c>
      <c r="I1641" s="0" t="n">
        <v>202</v>
      </c>
      <c r="J1641" s="0" t="s">
        <v>272</v>
      </c>
      <c r="K1641" s="0" t="s">
        <v>6332</v>
      </c>
      <c r="L1641" s="0" t="s">
        <v>297</v>
      </c>
      <c r="M1641" s="0" t="s">
        <v>6382</v>
      </c>
      <c r="N1641" s="0" t="s">
        <v>6382</v>
      </c>
      <c r="O1641" s="0" t="s">
        <v>6383</v>
      </c>
      <c r="P1641" s="0" t="s">
        <v>6384</v>
      </c>
      <c r="R1641" s="0" t="s">
        <v>288</v>
      </c>
      <c r="S1641" s="0" t="s">
        <v>272</v>
      </c>
      <c r="T1641" s="0" t="s">
        <v>280</v>
      </c>
      <c r="U1641" s="0" t="s">
        <v>281</v>
      </c>
    </row>
    <row r="1642" customFormat="false" ht="15" hidden="false" customHeight="false" outlineLevel="0" collapsed="false">
      <c r="A1642" s="0" t="n">
        <v>73</v>
      </c>
      <c r="B1642" s="0" t="s">
        <v>124</v>
      </c>
      <c r="C1642" s="0" t="s">
        <v>544</v>
      </c>
      <c r="D1642" s="0" t="s">
        <v>6385</v>
      </c>
      <c r="E1642" s="0" t="n">
        <v>2023</v>
      </c>
      <c r="H1642" s="0" t="n">
        <v>1</v>
      </c>
      <c r="I1642" s="0" t="n">
        <v>779</v>
      </c>
      <c r="J1642" s="0" t="s">
        <v>272</v>
      </c>
      <c r="K1642" s="0" t="s">
        <v>6332</v>
      </c>
      <c r="L1642" s="0" t="s">
        <v>297</v>
      </c>
      <c r="M1642" s="0" t="s">
        <v>6386</v>
      </c>
      <c r="N1642" s="0" t="s">
        <v>6386</v>
      </c>
      <c r="O1642" s="0" t="s">
        <v>6387</v>
      </c>
      <c r="P1642" s="0" t="s">
        <v>6388</v>
      </c>
      <c r="R1642" s="0" t="s">
        <v>288</v>
      </c>
      <c r="S1642" s="0" t="s">
        <v>272</v>
      </c>
      <c r="T1642" s="0" t="s">
        <v>280</v>
      </c>
      <c r="U1642" s="0" t="s">
        <v>281</v>
      </c>
    </row>
    <row r="1643" customFormat="false" ht="15" hidden="false" customHeight="false" outlineLevel="0" collapsed="false">
      <c r="A1643" s="0" t="n">
        <v>73</v>
      </c>
      <c r="B1643" s="0" t="s">
        <v>124</v>
      </c>
      <c r="C1643" s="0" t="s">
        <v>491</v>
      </c>
      <c r="D1643" s="0" t="s">
        <v>6389</v>
      </c>
      <c r="E1643" s="0" t="n">
        <v>2023</v>
      </c>
      <c r="H1643" s="0" t="n">
        <v>1</v>
      </c>
      <c r="I1643" s="0" t="n">
        <v>209</v>
      </c>
      <c r="J1643" s="0" t="s">
        <v>272</v>
      </c>
      <c r="K1643" s="0" t="s">
        <v>6332</v>
      </c>
      <c r="L1643" s="0" t="s">
        <v>297</v>
      </c>
      <c r="M1643" s="0" t="s">
        <v>6390</v>
      </c>
      <c r="N1643" s="0" t="s">
        <v>6390</v>
      </c>
      <c r="O1643" s="0" t="s">
        <v>6391</v>
      </c>
      <c r="P1643" s="0" t="s">
        <v>6392</v>
      </c>
      <c r="R1643" s="0" t="s">
        <v>288</v>
      </c>
      <c r="S1643" s="0" t="s">
        <v>272</v>
      </c>
      <c r="T1643" s="0" t="s">
        <v>280</v>
      </c>
      <c r="U1643" s="0" t="s">
        <v>281</v>
      </c>
    </row>
    <row r="1644" customFormat="false" ht="15" hidden="false" customHeight="false" outlineLevel="0" collapsed="false">
      <c r="A1644" s="0" t="n">
        <v>73</v>
      </c>
      <c r="B1644" s="0" t="s">
        <v>124</v>
      </c>
      <c r="C1644" s="0" t="s">
        <v>926</v>
      </c>
      <c r="D1644" s="0" t="s">
        <v>6393</v>
      </c>
      <c r="E1644" s="0" t="n">
        <v>2023</v>
      </c>
      <c r="H1644" s="0" t="n">
        <v>7</v>
      </c>
      <c r="I1644" s="0" t="n">
        <v>1154</v>
      </c>
      <c r="J1644" s="0" t="s">
        <v>272</v>
      </c>
      <c r="K1644" s="0" t="s">
        <v>6332</v>
      </c>
      <c r="L1644" s="0" t="s">
        <v>297</v>
      </c>
      <c r="M1644" s="0" t="s">
        <v>6394</v>
      </c>
      <c r="N1644" s="0" t="s">
        <v>6394</v>
      </c>
      <c r="O1644" s="0" t="s">
        <v>6395</v>
      </c>
      <c r="P1644" s="0" t="s">
        <v>6396</v>
      </c>
      <c r="R1644" s="0" t="s">
        <v>288</v>
      </c>
      <c r="S1644" s="0" t="s">
        <v>272</v>
      </c>
      <c r="T1644" s="0" t="s">
        <v>280</v>
      </c>
      <c r="U1644" s="0" t="s">
        <v>281</v>
      </c>
    </row>
    <row r="1645" customFormat="false" ht="15" hidden="false" customHeight="false" outlineLevel="0" collapsed="false">
      <c r="A1645" s="0" t="n">
        <v>73</v>
      </c>
      <c r="B1645" s="0" t="s">
        <v>124</v>
      </c>
      <c r="C1645" s="0" t="s">
        <v>508</v>
      </c>
      <c r="D1645" s="0" t="s">
        <v>6397</v>
      </c>
      <c r="E1645" s="0" t="n">
        <v>2023</v>
      </c>
      <c r="H1645" s="0" t="n">
        <v>1</v>
      </c>
      <c r="I1645" s="0" t="n">
        <v>1859</v>
      </c>
      <c r="J1645" s="0" t="s">
        <v>272</v>
      </c>
      <c r="K1645" s="0" t="s">
        <v>6332</v>
      </c>
      <c r="L1645" s="0" t="s">
        <v>297</v>
      </c>
      <c r="M1645" s="0" t="s">
        <v>6398</v>
      </c>
      <c r="N1645" s="0" t="s">
        <v>6398</v>
      </c>
      <c r="O1645" s="0" t="s">
        <v>6399</v>
      </c>
      <c r="P1645" s="0" t="s">
        <v>6400</v>
      </c>
      <c r="R1645" s="0" t="s">
        <v>288</v>
      </c>
      <c r="S1645" s="0" t="s">
        <v>272</v>
      </c>
      <c r="T1645" s="0" t="s">
        <v>280</v>
      </c>
      <c r="U1645" s="0" t="s">
        <v>281</v>
      </c>
    </row>
    <row r="1646" customFormat="false" ht="15" hidden="false" customHeight="false" outlineLevel="0" collapsed="false">
      <c r="A1646" s="0" t="n">
        <v>73</v>
      </c>
      <c r="B1646" s="0" t="s">
        <v>124</v>
      </c>
      <c r="C1646" s="0" t="s">
        <v>508</v>
      </c>
      <c r="D1646" s="0" t="s">
        <v>6401</v>
      </c>
      <c r="E1646" s="0" t="n">
        <v>2023</v>
      </c>
      <c r="H1646" s="0" t="n">
        <v>1</v>
      </c>
      <c r="I1646" s="0" t="n">
        <v>2020</v>
      </c>
      <c r="J1646" s="0" t="s">
        <v>272</v>
      </c>
      <c r="K1646" s="0" t="s">
        <v>6332</v>
      </c>
      <c r="L1646" s="0" t="s">
        <v>297</v>
      </c>
      <c r="M1646" s="0" t="s">
        <v>6402</v>
      </c>
      <c r="N1646" s="0" t="s">
        <v>6402</v>
      </c>
      <c r="O1646" s="0" t="s">
        <v>6403</v>
      </c>
      <c r="P1646" s="0" t="s">
        <v>6404</v>
      </c>
      <c r="R1646" s="0" t="s">
        <v>288</v>
      </c>
      <c r="S1646" s="0" t="s">
        <v>294</v>
      </c>
      <c r="T1646" s="0" t="s">
        <v>280</v>
      </c>
      <c r="U1646" s="0" t="s">
        <v>281</v>
      </c>
    </row>
    <row r="1647" customFormat="false" ht="15" hidden="false" customHeight="false" outlineLevel="0" collapsed="false">
      <c r="A1647" s="0" t="n">
        <v>73</v>
      </c>
      <c r="B1647" s="0" t="s">
        <v>124</v>
      </c>
      <c r="C1647" s="0" t="s">
        <v>514</v>
      </c>
      <c r="D1647" s="0" t="s">
        <v>6405</v>
      </c>
      <c r="E1647" s="0" t="n">
        <v>2023</v>
      </c>
      <c r="H1647" s="0" t="n">
        <v>1</v>
      </c>
      <c r="I1647" s="0" t="n">
        <v>768</v>
      </c>
      <c r="J1647" s="0" t="s">
        <v>294</v>
      </c>
      <c r="K1647" s="0" t="s">
        <v>6332</v>
      </c>
      <c r="L1647" s="0" t="s">
        <v>297</v>
      </c>
      <c r="M1647" s="0" t="s">
        <v>6406</v>
      </c>
      <c r="N1647" s="0" t="s">
        <v>6406</v>
      </c>
      <c r="O1647" s="0" t="s">
        <v>6407</v>
      </c>
      <c r="P1647" s="0" t="s">
        <v>6408</v>
      </c>
      <c r="R1647" s="0" t="s">
        <v>288</v>
      </c>
      <c r="S1647" s="0" t="s">
        <v>272</v>
      </c>
      <c r="T1647" s="0" t="s">
        <v>280</v>
      </c>
      <c r="U1647" s="0" t="s">
        <v>281</v>
      </c>
    </row>
    <row r="1648" customFormat="false" ht="15" hidden="false" customHeight="false" outlineLevel="0" collapsed="false">
      <c r="A1648" s="0" t="n">
        <v>74</v>
      </c>
      <c r="B1648" s="0" t="s">
        <v>125</v>
      </c>
      <c r="C1648" s="0" t="s">
        <v>57</v>
      </c>
      <c r="D1648" s="0" t="s">
        <v>6409</v>
      </c>
      <c r="E1648" s="0" t="n">
        <v>2019</v>
      </c>
      <c r="H1648" s="0" t="n">
        <v>11</v>
      </c>
      <c r="I1648" s="0" t="n">
        <v>1883</v>
      </c>
      <c r="J1648" s="0" t="s">
        <v>272</v>
      </c>
      <c r="K1648" s="0" t="s">
        <v>302</v>
      </c>
      <c r="L1648" s="0" t="s">
        <v>274</v>
      </c>
      <c r="M1648" s="0" t="s">
        <v>6410</v>
      </c>
      <c r="N1648" s="0" t="s">
        <v>6410</v>
      </c>
      <c r="O1648" s="0" t="s">
        <v>6411</v>
      </c>
      <c r="P1648" s="0" t="s">
        <v>6412</v>
      </c>
      <c r="R1648" s="0" t="s">
        <v>288</v>
      </c>
      <c r="S1648" s="0" t="s">
        <v>272</v>
      </c>
      <c r="T1648" s="0" t="s">
        <v>280</v>
      </c>
      <c r="U1648" s="0" t="s">
        <v>281</v>
      </c>
    </row>
    <row r="1649" customFormat="false" ht="15" hidden="false" customHeight="false" outlineLevel="0" collapsed="false">
      <c r="A1649" s="0" t="n">
        <v>74</v>
      </c>
      <c r="B1649" s="0" t="s">
        <v>125</v>
      </c>
      <c r="C1649" s="0" t="s">
        <v>57</v>
      </c>
      <c r="D1649" s="0" t="s">
        <v>6413</v>
      </c>
      <c r="E1649" s="0" t="n">
        <v>2015</v>
      </c>
      <c r="H1649" s="0" t="n">
        <v>7</v>
      </c>
      <c r="I1649" s="0" t="n">
        <v>1930</v>
      </c>
      <c r="J1649" s="0" t="s">
        <v>272</v>
      </c>
      <c r="K1649" s="0" t="s">
        <v>6414</v>
      </c>
      <c r="L1649" s="0" t="s">
        <v>297</v>
      </c>
      <c r="M1649" s="0" t="s">
        <v>6415</v>
      </c>
      <c r="N1649" s="0" t="s">
        <v>6416</v>
      </c>
      <c r="O1649" s="0" t="s">
        <v>6417</v>
      </c>
      <c r="P1649" s="0" t="s">
        <v>6418</v>
      </c>
      <c r="R1649" s="0" t="s">
        <v>288</v>
      </c>
      <c r="S1649" s="0" t="s">
        <v>294</v>
      </c>
      <c r="T1649" s="0" t="s">
        <v>280</v>
      </c>
      <c r="U1649" s="0" t="s">
        <v>281</v>
      </c>
    </row>
    <row r="1650" customFormat="false" ht="15" hidden="false" customHeight="false" outlineLevel="0" collapsed="false">
      <c r="A1650" s="0" t="n">
        <v>74</v>
      </c>
      <c r="B1650" s="0" t="s">
        <v>125</v>
      </c>
      <c r="C1650" s="0" t="s">
        <v>92</v>
      </c>
      <c r="D1650" s="0" t="s">
        <v>6419</v>
      </c>
      <c r="E1650" s="0" t="n">
        <v>2025</v>
      </c>
      <c r="H1650" s="0" t="n">
        <v>7</v>
      </c>
      <c r="I1650" s="0" t="n">
        <v>1964</v>
      </c>
      <c r="J1650" s="0" t="s">
        <v>272</v>
      </c>
      <c r="K1650" s="0" t="s">
        <v>6414</v>
      </c>
      <c r="L1650" s="0" t="s">
        <v>297</v>
      </c>
      <c r="M1650" s="0" t="s">
        <v>6420</v>
      </c>
      <c r="N1650" s="0" t="s">
        <v>6420</v>
      </c>
      <c r="O1650" s="0" t="s">
        <v>6421</v>
      </c>
      <c r="P1650" s="0" t="s">
        <v>6422</v>
      </c>
      <c r="R1650" s="0" t="s">
        <v>279</v>
      </c>
      <c r="S1650" s="0" t="s">
        <v>272</v>
      </c>
      <c r="T1650" s="0" t="s">
        <v>280</v>
      </c>
      <c r="U1650" s="0" t="s">
        <v>281</v>
      </c>
    </row>
    <row r="1651" customFormat="false" ht="15" hidden="false" customHeight="false" outlineLevel="0" collapsed="false">
      <c r="A1651" s="0" t="n">
        <v>74</v>
      </c>
      <c r="B1651" s="0" t="s">
        <v>125</v>
      </c>
      <c r="C1651" s="0" t="s">
        <v>92</v>
      </c>
      <c r="D1651" s="0" t="s">
        <v>6423</v>
      </c>
      <c r="E1651" s="0" t="n">
        <v>2017</v>
      </c>
      <c r="H1651" s="0" t="n">
        <v>1</v>
      </c>
      <c r="I1651" s="0" t="n">
        <v>212</v>
      </c>
      <c r="J1651" s="0" t="s">
        <v>294</v>
      </c>
      <c r="K1651" s="0" t="s">
        <v>6414</v>
      </c>
      <c r="L1651" s="0" t="s">
        <v>297</v>
      </c>
      <c r="M1651" s="0" t="s">
        <v>6424</v>
      </c>
      <c r="N1651" s="0" t="s">
        <v>6424</v>
      </c>
      <c r="O1651" s="0" t="s">
        <v>6425</v>
      </c>
      <c r="P1651" s="0" t="s">
        <v>6426</v>
      </c>
      <c r="R1651" s="0" t="s">
        <v>288</v>
      </c>
      <c r="S1651" s="0" t="s">
        <v>294</v>
      </c>
      <c r="T1651" s="0" t="s">
        <v>280</v>
      </c>
      <c r="U1651" s="0" t="s">
        <v>281</v>
      </c>
    </row>
    <row r="1652" customFormat="false" ht="15" hidden="false" customHeight="false" outlineLevel="0" collapsed="false">
      <c r="A1652" s="0" t="n">
        <v>74</v>
      </c>
      <c r="B1652" s="0" t="s">
        <v>125</v>
      </c>
      <c r="C1652" s="0" t="s">
        <v>92</v>
      </c>
      <c r="D1652" s="0" t="s">
        <v>6427</v>
      </c>
      <c r="E1652" s="0" t="n">
        <v>2017</v>
      </c>
      <c r="H1652" s="0" t="n">
        <v>2</v>
      </c>
      <c r="I1652" s="0" t="n">
        <v>232</v>
      </c>
      <c r="J1652" s="0" t="s">
        <v>294</v>
      </c>
      <c r="K1652" s="0" t="s">
        <v>6414</v>
      </c>
      <c r="L1652" s="0" t="s">
        <v>297</v>
      </c>
      <c r="M1652" s="0" t="s">
        <v>6428</v>
      </c>
      <c r="N1652" s="0" t="s">
        <v>6428</v>
      </c>
      <c r="O1652" s="0" t="s">
        <v>6429</v>
      </c>
      <c r="P1652" s="0" t="s">
        <v>6430</v>
      </c>
      <c r="R1652" s="0" t="s">
        <v>288</v>
      </c>
      <c r="S1652" s="0" t="s">
        <v>294</v>
      </c>
      <c r="T1652" s="0" t="s">
        <v>280</v>
      </c>
      <c r="U1652" s="0" t="s">
        <v>281</v>
      </c>
    </row>
    <row r="1653" customFormat="false" ht="15" hidden="false" customHeight="false" outlineLevel="0" collapsed="false">
      <c r="A1653" s="0" t="n">
        <v>74</v>
      </c>
      <c r="B1653" s="0" t="s">
        <v>125</v>
      </c>
      <c r="C1653" s="0" t="s">
        <v>92</v>
      </c>
      <c r="D1653" s="0" t="s">
        <v>6431</v>
      </c>
      <c r="E1653" s="0" t="n">
        <v>2015</v>
      </c>
      <c r="H1653" s="0" t="n">
        <v>2</v>
      </c>
      <c r="I1653" s="0" t="n">
        <v>152</v>
      </c>
      <c r="J1653" s="0" t="s">
        <v>272</v>
      </c>
      <c r="K1653" s="0" t="s">
        <v>6414</v>
      </c>
      <c r="L1653" s="0" t="s">
        <v>297</v>
      </c>
      <c r="M1653" s="0" t="s">
        <v>6432</v>
      </c>
      <c r="N1653" s="0" t="s">
        <v>6432</v>
      </c>
      <c r="O1653" s="0" t="s">
        <v>6433</v>
      </c>
      <c r="P1653" s="0" t="s">
        <v>6434</v>
      </c>
      <c r="R1653" s="0" t="s">
        <v>288</v>
      </c>
      <c r="S1653" s="0" t="s">
        <v>294</v>
      </c>
      <c r="T1653" s="0" t="s">
        <v>280</v>
      </c>
      <c r="U1653" s="0" t="s">
        <v>281</v>
      </c>
    </row>
    <row r="1654" customFormat="false" ht="15" hidden="false" customHeight="false" outlineLevel="0" collapsed="false">
      <c r="A1654" s="0" t="n">
        <v>74</v>
      </c>
      <c r="B1654" s="0" t="s">
        <v>125</v>
      </c>
      <c r="C1654" s="0" t="s">
        <v>34</v>
      </c>
      <c r="D1654" s="0" t="s">
        <v>6435</v>
      </c>
      <c r="E1654" s="0" t="n">
        <v>2026</v>
      </c>
      <c r="H1654" s="0" t="n">
        <v>2</v>
      </c>
      <c r="I1654" s="0" t="n">
        <v>179</v>
      </c>
      <c r="J1654" s="0" t="s">
        <v>272</v>
      </c>
      <c r="K1654" s="0" t="s">
        <v>6414</v>
      </c>
      <c r="L1654" s="0" t="s">
        <v>297</v>
      </c>
      <c r="M1654" s="0" t="s">
        <v>6436</v>
      </c>
      <c r="N1654" s="0" t="s">
        <v>6436</v>
      </c>
      <c r="O1654" s="0" t="s">
        <v>6437</v>
      </c>
      <c r="P1654" s="0" t="s">
        <v>6438</v>
      </c>
      <c r="R1654" s="0" t="s">
        <v>279</v>
      </c>
      <c r="S1654" s="0" t="s">
        <v>272</v>
      </c>
      <c r="T1654" s="0" t="s">
        <v>280</v>
      </c>
      <c r="U1654" s="0" t="s">
        <v>281</v>
      </c>
    </row>
    <row r="1655" customFormat="false" ht="15" hidden="false" customHeight="false" outlineLevel="0" collapsed="false">
      <c r="A1655" s="0" t="n">
        <v>74</v>
      </c>
      <c r="B1655" s="0" t="s">
        <v>125</v>
      </c>
      <c r="C1655" s="0" t="s">
        <v>34</v>
      </c>
      <c r="D1655" s="0" t="s">
        <v>6439</v>
      </c>
      <c r="E1655" s="0" t="n">
        <v>2026</v>
      </c>
      <c r="H1655" s="0" t="n">
        <v>1</v>
      </c>
      <c r="I1655" s="0" t="n">
        <v>108</v>
      </c>
      <c r="J1655" s="0" t="s">
        <v>272</v>
      </c>
      <c r="K1655" s="0" t="s">
        <v>6414</v>
      </c>
      <c r="L1655" s="0" t="s">
        <v>297</v>
      </c>
      <c r="M1655" s="0" t="s">
        <v>6440</v>
      </c>
      <c r="N1655" s="0" t="s">
        <v>6440</v>
      </c>
      <c r="O1655" s="0" t="s">
        <v>6441</v>
      </c>
      <c r="P1655" s="0" t="s">
        <v>6442</v>
      </c>
      <c r="R1655" s="0" t="s">
        <v>279</v>
      </c>
      <c r="S1655" s="0" t="s">
        <v>294</v>
      </c>
      <c r="T1655" s="0" t="s">
        <v>280</v>
      </c>
      <c r="U1655" s="0" t="s">
        <v>281</v>
      </c>
    </row>
    <row r="1656" customFormat="false" ht="15" hidden="false" customHeight="false" outlineLevel="0" collapsed="false">
      <c r="A1656" s="0" t="n">
        <v>74</v>
      </c>
      <c r="B1656" s="0" t="s">
        <v>125</v>
      </c>
      <c r="C1656" s="0" t="s">
        <v>313</v>
      </c>
      <c r="D1656" s="0" t="s">
        <v>6443</v>
      </c>
      <c r="E1656" s="0" t="n">
        <v>2025</v>
      </c>
      <c r="H1656" s="0" t="n">
        <v>1</v>
      </c>
      <c r="I1656" s="0" t="n">
        <v>1722</v>
      </c>
      <c r="J1656" s="0" t="s">
        <v>272</v>
      </c>
      <c r="K1656" s="0" t="s">
        <v>6414</v>
      </c>
      <c r="L1656" s="0" t="s">
        <v>297</v>
      </c>
      <c r="M1656" s="0" t="s">
        <v>6444</v>
      </c>
      <c r="N1656" s="0" t="s">
        <v>6444</v>
      </c>
      <c r="O1656" s="0" t="s">
        <v>6445</v>
      </c>
      <c r="P1656" s="0" t="s">
        <v>6446</v>
      </c>
      <c r="R1656" s="0" t="s">
        <v>279</v>
      </c>
      <c r="S1656" s="0" t="s">
        <v>272</v>
      </c>
      <c r="T1656" s="0" t="s">
        <v>280</v>
      </c>
      <c r="U1656" s="0" t="s">
        <v>281</v>
      </c>
    </row>
    <row r="1657" customFormat="false" ht="15" hidden="false" customHeight="false" outlineLevel="0" collapsed="false">
      <c r="A1657" s="0" t="n">
        <v>74</v>
      </c>
      <c r="B1657" s="0" t="s">
        <v>125</v>
      </c>
      <c r="C1657" s="0" t="s">
        <v>313</v>
      </c>
      <c r="D1657" s="0" t="s">
        <v>6447</v>
      </c>
      <c r="E1657" s="0" t="n">
        <v>2025</v>
      </c>
      <c r="H1657" s="0" t="n">
        <v>1</v>
      </c>
      <c r="I1657" s="0" t="n">
        <v>1302</v>
      </c>
      <c r="J1657" s="0" t="s">
        <v>272</v>
      </c>
      <c r="K1657" s="0" t="s">
        <v>564</v>
      </c>
      <c r="L1657" s="0" t="s">
        <v>274</v>
      </c>
      <c r="M1657" s="0" t="s">
        <v>6448</v>
      </c>
      <c r="N1657" s="0" t="s">
        <v>6448</v>
      </c>
      <c r="O1657" s="0" t="s">
        <v>6449</v>
      </c>
      <c r="P1657" s="0" t="s">
        <v>6450</v>
      </c>
      <c r="R1657" s="0" t="s">
        <v>279</v>
      </c>
      <c r="S1657" s="0" t="s">
        <v>294</v>
      </c>
      <c r="T1657" s="0" t="s">
        <v>280</v>
      </c>
      <c r="U1657" s="0" t="s">
        <v>281</v>
      </c>
    </row>
    <row r="1658" customFormat="false" ht="15" hidden="false" customHeight="false" outlineLevel="0" collapsed="false">
      <c r="A1658" s="0" t="n">
        <v>74</v>
      </c>
      <c r="B1658" s="0" t="s">
        <v>125</v>
      </c>
      <c r="C1658" s="0" t="s">
        <v>313</v>
      </c>
      <c r="D1658" s="0" t="s">
        <v>6451</v>
      </c>
      <c r="E1658" s="0" t="n">
        <v>2019</v>
      </c>
      <c r="H1658" s="0" t="n">
        <v>1</v>
      </c>
      <c r="I1658" s="0" t="n">
        <v>225</v>
      </c>
      <c r="J1658" s="0" t="s">
        <v>294</v>
      </c>
      <c r="K1658" s="0" t="s">
        <v>302</v>
      </c>
      <c r="L1658" s="0" t="s">
        <v>274</v>
      </c>
      <c r="M1658" s="0" t="s">
        <v>6452</v>
      </c>
      <c r="N1658" s="0" t="s">
        <v>6452</v>
      </c>
      <c r="O1658" s="0" t="s">
        <v>6453</v>
      </c>
      <c r="P1658" s="0" t="s">
        <v>6454</v>
      </c>
      <c r="R1658" s="0" t="s">
        <v>288</v>
      </c>
      <c r="S1658" s="0" t="s">
        <v>294</v>
      </c>
      <c r="T1658" s="0" t="s">
        <v>280</v>
      </c>
      <c r="U1658" s="0" t="s">
        <v>281</v>
      </c>
    </row>
    <row r="1659" customFormat="false" ht="15" hidden="false" customHeight="false" outlineLevel="0" collapsed="false">
      <c r="A1659" s="0" t="n">
        <v>74</v>
      </c>
      <c r="B1659" s="0" t="s">
        <v>125</v>
      </c>
      <c r="C1659" s="0" t="s">
        <v>1103</v>
      </c>
      <c r="D1659" s="0" t="s">
        <v>6455</v>
      </c>
      <c r="E1659" s="0" t="n">
        <v>2023</v>
      </c>
      <c r="H1659" s="0" t="n">
        <v>8</v>
      </c>
      <c r="I1659" s="0" t="n">
        <v>1585</v>
      </c>
      <c r="J1659" s="0" t="s">
        <v>272</v>
      </c>
      <c r="K1659" s="0" t="s">
        <v>6414</v>
      </c>
      <c r="L1659" s="0" t="s">
        <v>297</v>
      </c>
      <c r="M1659" s="0" t="s">
        <v>6456</v>
      </c>
      <c r="N1659" s="0" t="s">
        <v>6457</v>
      </c>
      <c r="O1659" s="0" t="s">
        <v>6458</v>
      </c>
      <c r="P1659" s="0" t="s">
        <v>6459</v>
      </c>
      <c r="R1659" s="0" t="s">
        <v>288</v>
      </c>
      <c r="S1659" s="0" t="s">
        <v>272</v>
      </c>
      <c r="T1659" s="0" t="s">
        <v>280</v>
      </c>
      <c r="U1659" s="0" t="s">
        <v>281</v>
      </c>
    </row>
    <row r="1660" customFormat="false" ht="15" hidden="false" customHeight="false" outlineLevel="0" collapsed="false">
      <c r="A1660" s="0" t="n">
        <v>74</v>
      </c>
      <c r="B1660" s="0" t="s">
        <v>125</v>
      </c>
      <c r="C1660" s="0" t="s">
        <v>616</v>
      </c>
      <c r="D1660" s="0" t="s">
        <v>6460</v>
      </c>
      <c r="E1660" s="0" t="n">
        <v>2025</v>
      </c>
      <c r="H1660" s="0" t="n">
        <v>14</v>
      </c>
      <c r="I1660" s="0" t="n">
        <v>18947</v>
      </c>
      <c r="J1660" s="0" t="s">
        <v>272</v>
      </c>
      <c r="K1660" s="0" t="s">
        <v>6414</v>
      </c>
      <c r="L1660" s="0" t="s">
        <v>297</v>
      </c>
      <c r="M1660" s="0" t="s">
        <v>6461</v>
      </c>
      <c r="N1660" s="0" t="s">
        <v>6461</v>
      </c>
      <c r="O1660" s="0" t="s">
        <v>6462</v>
      </c>
      <c r="P1660" s="0" t="s">
        <v>6463</v>
      </c>
      <c r="R1660" s="0" t="s">
        <v>279</v>
      </c>
      <c r="S1660" s="0" t="s">
        <v>272</v>
      </c>
      <c r="T1660" s="0" t="s">
        <v>280</v>
      </c>
      <c r="U1660" s="0" t="s">
        <v>281</v>
      </c>
    </row>
    <row r="1661" customFormat="false" ht="15" hidden="false" customHeight="false" outlineLevel="0" collapsed="false">
      <c r="A1661" s="0" t="n">
        <v>74</v>
      </c>
      <c r="B1661" s="0" t="s">
        <v>125</v>
      </c>
      <c r="C1661" s="0" t="s">
        <v>616</v>
      </c>
      <c r="D1661" s="0" t="s">
        <v>6464</v>
      </c>
      <c r="E1661" s="0" t="n">
        <v>2023</v>
      </c>
      <c r="H1661" s="0" t="n">
        <v>8</v>
      </c>
      <c r="I1661" s="0" t="n">
        <v>2004</v>
      </c>
      <c r="J1661" s="0" t="s">
        <v>272</v>
      </c>
      <c r="K1661" s="0" t="s">
        <v>6414</v>
      </c>
      <c r="L1661" s="0" t="s">
        <v>297</v>
      </c>
      <c r="M1661" s="0" t="s">
        <v>6465</v>
      </c>
      <c r="N1661" s="0" t="s">
        <v>6466</v>
      </c>
      <c r="O1661" s="0" t="s">
        <v>6467</v>
      </c>
      <c r="P1661" s="0" t="s">
        <v>6468</v>
      </c>
      <c r="R1661" s="0" t="s">
        <v>288</v>
      </c>
      <c r="S1661" s="0" t="s">
        <v>294</v>
      </c>
      <c r="T1661" s="0" t="s">
        <v>280</v>
      </c>
      <c r="U1661" s="0" t="s">
        <v>281</v>
      </c>
    </row>
    <row r="1662" customFormat="false" ht="15" hidden="false" customHeight="false" outlineLevel="0" collapsed="false">
      <c r="A1662" s="0" t="n">
        <v>74</v>
      </c>
      <c r="B1662" s="0" t="s">
        <v>125</v>
      </c>
      <c r="C1662" s="0" t="s">
        <v>616</v>
      </c>
      <c r="D1662" s="0" t="s">
        <v>6469</v>
      </c>
      <c r="E1662" s="0" t="n">
        <v>2015</v>
      </c>
      <c r="H1662" s="0" t="n">
        <v>3</v>
      </c>
      <c r="I1662" s="0" t="n">
        <v>736</v>
      </c>
      <c r="J1662" s="0" t="s">
        <v>272</v>
      </c>
      <c r="K1662" s="0" t="s">
        <v>6414</v>
      </c>
      <c r="L1662" s="0" t="s">
        <v>297</v>
      </c>
      <c r="M1662" s="0" t="s">
        <v>6470</v>
      </c>
      <c r="N1662" s="0" t="s">
        <v>6470</v>
      </c>
      <c r="O1662" s="0" t="s">
        <v>6471</v>
      </c>
      <c r="P1662" s="0" t="s">
        <v>6472</v>
      </c>
      <c r="R1662" s="0" t="s">
        <v>288</v>
      </c>
      <c r="S1662" s="0" t="s">
        <v>294</v>
      </c>
      <c r="T1662" s="0" t="s">
        <v>280</v>
      </c>
      <c r="U1662" s="0" t="s">
        <v>281</v>
      </c>
    </row>
    <row r="1663" customFormat="false" ht="15" hidden="false" customHeight="false" outlineLevel="0" collapsed="false">
      <c r="A1663" s="0" t="n">
        <v>74</v>
      </c>
      <c r="B1663" s="0" t="s">
        <v>125</v>
      </c>
      <c r="C1663" s="0" t="s">
        <v>616</v>
      </c>
      <c r="D1663" s="0" t="s">
        <v>6473</v>
      </c>
      <c r="E1663" s="0" t="n">
        <v>2015</v>
      </c>
      <c r="H1663" s="0" t="n">
        <v>2</v>
      </c>
      <c r="I1663" s="0" t="n">
        <v>76</v>
      </c>
      <c r="J1663" s="0" t="s">
        <v>272</v>
      </c>
      <c r="K1663" s="0" t="s">
        <v>6414</v>
      </c>
      <c r="L1663" s="0" t="s">
        <v>297</v>
      </c>
      <c r="M1663" s="0" t="s">
        <v>6474</v>
      </c>
      <c r="N1663" s="0" t="s">
        <v>6474</v>
      </c>
      <c r="O1663" s="0" t="s">
        <v>6475</v>
      </c>
      <c r="P1663" s="0" t="s">
        <v>6476</v>
      </c>
      <c r="R1663" s="0" t="s">
        <v>288</v>
      </c>
      <c r="S1663" s="0" t="s">
        <v>294</v>
      </c>
      <c r="T1663" s="0" t="s">
        <v>280</v>
      </c>
      <c r="U1663" s="0" t="s">
        <v>281</v>
      </c>
    </row>
    <row r="1664" customFormat="false" ht="15" hidden="false" customHeight="false" outlineLevel="0" collapsed="false">
      <c r="A1664" s="0" t="n">
        <v>74</v>
      </c>
      <c r="B1664" s="0" t="s">
        <v>125</v>
      </c>
      <c r="C1664" s="0" t="s">
        <v>270</v>
      </c>
      <c r="D1664" s="0" t="s">
        <v>6477</v>
      </c>
      <c r="E1664" s="0" t="n">
        <v>2026</v>
      </c>
      <c r="H1664" s="0" t="n">
        <v>2</v>
      </c>
      <c r="I1664" s="0" t="n">
        <v>698</v>
      </c>
      <c r="J1664" s="0" t="s">
        <v>272</v>
      </c>
      <c r="K1664" s="0" t="s">
        <v>6414</v>
      </c>
      <c r="L1664" s="0" t="s">
        <v>297</v>
      </c>
      <c r="M1664" s="0" t="s">
        <v>6478</v>
      </c>
      <c r="N1664" s="0" t="s">
        <v>6478</v>
      </c>
      <c r="O1664" s="0" t="s">
        <v>6479</v>
      </c>
      <c r="P1664" s="0" t="s">
        <v>6480</v>
      </c>
      <c r="R1664" s="0" t="s">
        <v>279</v>
      </c>
      <c r="S1664" s="0" t="s">
        <v>294</v>
      </c>
      <c r="T1664" s="0" t="s">
        <v>280</v>
      </c>
      <c r="U1664" s="0" t="s">
        <v>281</v>
      </c>
    </row>
    <row r="1665" customFormat="false" ht="15" hidden="false" customHeight="false" outlineLevel="0" collapsed="false">
      <c r="A1665" s="0" t="n">
        <v>74</v>
      </c>
      <c r="B1665" s="0" t="s">
        <v>125</v>
      </c>
      <c r="C1665" s="0" t="s">
        <v>270</v>
      </c>
      <c r="D1665" s="0" t="s">
        <v>6481</v>
      </c>
      <c r="E1665" s="0" t="n">
        <v>2026</v>
      </c>
      <c r="H1665" s="0" t="n">
        <v>2</v>
      </c>
      <c r="I1665" s="0" t="n">
        <v>602</v>
      </c>
      <c r="J1665" s="0" t="s">
        <v>272</v>
      </c>
      <c r="K1665" s="0" t="s">
        <v>6414</v>
      </c>
      <c r="L1665" s="0" t="s">
        <v>297</v>
      </c>
      <c r="M1665" s="0" t="s">
        <v>6482</v>
      </c>
      <c r="N1665" s="0" t="s">
        <v>6482</v>
      </c>
      <c r="O1665" s="0" t="s">
        <v>6483</v>
      </c>
      <c r="P1665" s="0" t="s">
        <v>6484</v>
      </c>
      <c r="R1665" s="0" t="s">
        <v>279</v>
      </c>
      <c r="S1665" s="0" t="s">
        <v>294</v>
      </c>
      <c r="T1665" s="0" t="s">
        <v>280</v>
      </c>
      <c r="U1665" s="0" t="s">
        <v>281</v>
      </c>
    </row>
    <row r="1666" customFormat="false" ht="15" hidden="false" customHeight="false" outlineLevel="0" collapsed="false">
      <c r="A1666" s="0" t="n">
        <v>74</v>
      </c>
      <c r="B1666" s="0" t="s">
        <v>125</v>
      </c>
      <c r="C1666" s="0" t="s">
        <v>270</v>
      </c>
      <c r="D1666" s="0" t="s">
        <v>6485</v>
      </c>
      <c r="E1666" s="0" t="n">
        <v>2026</v>
      </c>
      <c r="H1666" s="0" t="n">
        <v>19</v>
      </c>
      <c r="I1666" s="0" t="n">
        <v>570</v>
      </c>
      <c r="J1666" s="0" t="s">
        <v>272</v>
      </c>
      <c r="K1666" s="0" t="s">
        <v>6414</v>
      </c>
      <c r="L1666" s="0" t="s">
        <v>297</v>
      </c>
      <c r="M1666" s="0" t="s">
        <v>6486</v>
      </c>
      <c r="N1666" s="0" t="s">
        <v>6486</v>
      </c>
      <c r="O1666" s="0" t="s">
        <v>6487</v>
      </c>
      <c r="P1666" s="0" t="s">
        <v>6488</v>
      </c>
      <c r="R1666" s="0" t="s">
        <v>279</v>
      </c>
      <c r="S1666" s="0" t="s">
        <v>272</v>
      </c>
      <c r="T1666" s="0" t="s">
        <v>280</v>
      </c>
      <c r="U1666" s="0" t="s">
        <v>281</v>
      </c>
    </row>
    <row r="1667" customFormat="false" ht="15" hidden="false" customHeight="false" outlineLevel="0" collapsed="false">
      <c r="A1667" s="0" t="n">
        <v>74</v>
      </c>
      <c r="B1667" s="0" t="s">
        <v>125</v>
      </c>
      <c r="C1667" s="0" t="s">
        <v>270</v>
      </c>
      <c r="D1667" s="0" t="s">
        <v>6489</v>
      </c>
      <c r="E1667" s="0" t="n">
        <v>2026</v>
      </c>
      <c r="H1667" s="0" t="n">
        <v>2</v>
      </c>
      <c r="I1667" s="0" t="n">
        <v>286</v>
      </c>
      <c r="J1667" s="0" t="s">
        <v>272</v>
      </c>
      <c r="K1667" s="0" t="s">
        <v>6414</v>
      </c>
      <c r="L1667" s="0" t="s">
        <v>297</v>
      </c>
      <c r="M1667" s="0" t="s">
        <v>6490</v>
      </c>
      <c r="N1667" s="0" t="s">
        <v>6490</v>
      </c>
      <c r="O1667" s="0" t="s">
        <v>6491</v>
      </c>
      <c r="P1667" s="0" t="s">
        <v>6492</v>
      </c>
      <c r="R1667" s="0" t="s">
        <v>279</v>
      </c>
      <c r="S1667" s="0" t="s">
        <v>294</v>
      </c>
      <c r="T1667" s="0" t="s">
        <v>280</v>
      </c>
      <c r="U1667" s="0" t="s">
        <v>281</v>
      </c>
    </row>
    <row r="1668" customFormat="false" ht="15" hidden="false" customHeight="false" outlineLevel="0" collapsed="false">
      <c r="A1668" s="0" t="n">
        <v>74</v>
      </c>
      <c r="B1668" s="0" t="s">
        <v>125</v>
      </c>
      <c r="C1668" s="0" t="s">
        <v>270</v>
      </c>
      <c r="D1668" s="0" t="s">
        <v>6493</v>
      </c>
      <c r="E1668" s="0" t="n">
        <v>2026</v>
      </c>
      <c r="H1668" s="0" t="n">
        <v>16</v>
      </c>
      <c r="I1668" s="0" t="n">
        <v>1553</v>
      </c>
      <c r="J1668" s="0" t="s">
        <v>272</v>
      </c>
      <c r="K1668" s="0" t="s">
        <v>6414</v>
      </c>
      <c r="L1668" s="0" t="s">
        <v>297</v>
      </c>
      <c r="M1668" s="0" t="s">
        <v>6494</v>
      </c>
      <c r="N1668" s="0" t="s">
        <v>6494</v>
      </c>
      <c r="O1668" s="0" t="s">
        <v>6495</v>
      </c>
      <c r="P1668" s="0" t="s">
        <v>6496</v>
      </c>
      <c r="R1668" s="0" t="s">
        <v>279</v>
      </c>
      <c r="S1668" s="0" t="s">
        <v>294</v>
      </c>
      <c r="T1668" s="0" t="s">
        <v>280</v>
      </c>
      <c r="U1668" s="0" t="s">
        <v>281</v>
      </c>
    </row>
    <row r="1669" customFormat="false" ht="15" hidden="false" customHeight="false" outlineLevel="0" collapsed="false">
      <c r="A1669" s="0" t="n">
        <v>74</v>
      </c>
      <c r="B1669" s="0" t="s">
        <v>125</v>
      </c>
      <c r="C1669" s="0" t="s">
        <v>270</v>
      </c>
      <c r="D1669" s="0" t="s">
        <v>6497</v>
      </c>
      <c r="E1669" s="0" t="n">
        <v>2026</v>
      </c>
      <c r="H1669" s="0" t="n">
        <v>2</v>
      </c>
      <c r="I1669" s="0" t="n">
        <v>132</v>
      </c>
      <c r="J1669" s="0" t="s">
        <v>272</v>
      </c>
      <c r="K1669" s="0" t="s">
        <v>6414</v>
      </c>
      <c r="L1669" s="0" t="s">
        <v>297</v>
      </c>
      <c r="M1669" s="0" t="s">
        <v>6498</v>
      </c>
      <c r="N1669" s="0" t="s">
        <v>6499</v>
      </c>
      <c r="O1669" s="0" t="s">
        <v>6500</v>
      </c>
      <c r="P1669" s="0" t="s">
        <v>6501</v>
      </c>
      <c r="R1669" s="0" t="s">
        <v>279</v>
      </c>
      <c r="S1669" s="0" t="s">
        <v>294</v>
      </c>
      <c r="T1669" s="0" t="s">
        <v>280</v>
      </c>
      <c r="U1669" s="0" t="s">
        <v>281</v>
      </c>
    </row>
    <row r="1670" customFormat="false" ht="15" hidden="false" customHeight="false" outlineLevel="0" collapsed="false">
      <c r="A1670" s="0" t="n">
        <v>74</v>
      </c>
      <c r="B1670" s="0" t="s">
        <v>125</v>
      </c>
      <c r="C1670" s="0" t="s">
        <v>270</v>
      </c>
      <c r="D1670" s="0" t="s">
        <v>6502</v>
      </c>
      <c r="E1670" s="0" t="n">
        <v>2026</v>
      </c>
      <c r="H1670" s="0" t="n">
        <v>3</v>
      </c>
      <c r="I1670" s="0" t="n">
        <v>210</v>
      </c>
      <c r="J1670" s="0" t="s">
        <v>272</v>
      </c>
      <c r="K1670" s="0" t="s">
        <v>6414</v>
      </c>
      <c r="L1670" s="0" t="s">
        <v>297</v>
      </c>
      <c r="M1670" s="0" t="s">
        <v>6503</v>
      </c>
      <c r="N1670" s="0" t="s">
        <v>6504</v>
      </c>
      <c r="O1670" s="0" t="s">
        <v>6505</v>
      </c>
      <c r="P1670" s="0" t="s">
        <v>6506</v>
      </c>
      <c r="R1670" s="0" t="s">
        <v>279</v>
      </c>
      <c r="S1670" s="0" t="s">
        <v>294</v>
      </c>
      <c r="T1670" s="0" t="s">
        <v>280</v>
      </c>
      <c r="U1670" s="0" t="s">
        <v>281</v>
      </c>
    </row>
    <row r="1671" customFormat="false" ht="15" hidden="false" customHeight="false" outlineLevel="0" collapsed="false">
      <c r="A1671" s="0" t="n">
        <v>74</v>
      </c>
      <c r="B1671" s="0" t="s">
        <v>125</v>
      </c>
      <c r="C1671" s="0" t="s">
        <v>270</v>
      </c>
      <c r="D1671" s="0" t="s">
        <v>6507</v>
      </c>
      <c r="E1671" s="0" t="n">
        <v>2026</v>
      </c>
      <c r="H1671" s="0" t="n">
        <v>2</v>
      </c>
      <c r="I1671" s="0" t="n">
        <v>105</v>
      </c>
      <c r="J1671" s="0" t="s">
        <v>272</v>
      </c>
      <c r="K1671" s="0" t="s">
        <v>6414</v>
      </c>
      <c r="L1671" s="0" t="s">
        <v>297</v>
      </c>
      <c r="M1671" s="0" t="s">
        <v>6508</v>
      </c>
      <c r="N1671" s="0" t="s">
        <v>6508</v>
      </c>
      <c r="O1671" s="0" t="s">
        <v>6509</v>
      </c>
      <c r="P1671" s="0" t="s">
        <v>6510</v>
      </c>
      <c r="R1671" s="0" t="s">
        <v>279</v>
      </c>
      <c r="S1671" s="0" t="s">
        <v>294</v>
      </c>
      <c r="T1671" s="0" t="s">
        <v>280</v>
      </c>
      <c r="U1671" s="0" t="s">
        <v>281</v>
      </c>
    </row>
    <row r="1672" customFormat="false" ht="15" hidden="false" customHeight="false" outlineLevel="0" collapsed="false">
      <c r="A1672" s="0" t="n">
        <v>74</v>
      </c>
      <c r="B1672" s="0" t="s">
        <v>125</v>
      </c>
      <c r="C1672" s="0" t="s">
        <v>270</v>
      </c>
      <c r="D1672" s="0" t="s">
        <v>6511</v>
      </c>
      <c r="E1672" s="0" t="n">
        <v>2025</v>
      </c>
      <c r="H1672" s="0" t="n">
        <v>1</v>
      </c>
      <c r="I1672" s="0" t="n">
        <v>9441</v>
      </c>
      <c r="J1672" s="0" t="s">
        <v>272</v>
      </c>
      <c r="K1672" s="0" t="s">
        <v>6414</v>
      </c>
      <c r="L1672" s="0" t="s">
        <v>297</v>
      </c>
      <c r="M1672" s="0" t="s">
        <v>6512</v>
      </c>
      <c r="N1672" s="0" t="s">
        <v>6512</v>
      </c>
      <c r="O1672" s="0" t="s">
        <v>6513</v>
      </c>
      <c r="P1672" s="0" t="s">
        <v>6514</v>
      </c>
      <c r="R1672" s="0" t="s">
        <v>279</v>
      </c>
      <c r="S1672" s="0" t="s">
        <v>294</v>
      </c>
      <c r="T1672" s="0" t="s">
        <v>280</v>
      </c>
      <c r="U1672" s="0" t="s">
        <v>281</v>
      </c>
    </row>
    <row r="1673" customFormat="false" ht="15" hidden="false" customHeight="false" outlineLevel="0" collapsed="false">
      <c r="A1673" s="0" t="n">
        <v>74</v>
      </c>
      <c r="B1673" s="0" t="s">
        <v>125</v>
      </c>
      <c r="C1673" s="0" t="s">
        <v>270</v>
      </c>
      <c r="D1673" s="0" t="s">
        <v>6515</v>
      </c>
      <c r="E1673" s="0" t="n">
        <v>2025</v>
      </c>
      <c r="H1673" s="0" t="n">
        <v>5</v>
      </c>
      <c r="I1673" s="0" t="n">
        <v>119</v>
      </c>
      <c r="J1673" s="0" t="s">
        <v>272</v>
      </c>
      <c r="K1673" s="0" t="s">
        <v>6414</v>
      </c>
      <c r="L1673" s="0" t="s">
        <v>297</v>
      </c>
      <c r="M1673" s="0" t="s">
        <v>6516</v>
      </c>
      <c r="N1673" s="0" t="s">
        <v>6516</v>
      </c>
      <c r="O1673" s="0" t="s">
        <v>6517</v>
      </c>
      <c r="P1673" s="0" t="s">
        <v>6518</v>
      </c>
      <c r="R1673" s="0" t="s">
        <v>279</v>
      </c>
      <c r="S1673" s="0" t="s">
        <v>294</v>
      </c>
      <c r="T1673" s="0" t="s">
        <v>280</v>
      </c>
      <c r="U1673" s="0" t="s">
        <v>281</v>
      </c>
    </row>
    <row r="1674" customFormat="false" ht="15" hidden="false" customHeight="false" outlineLevel="0" collapsed="false">
      <c r="A1674" s="0" t="n">
        <v>74</v>
      </c>
      <c r="B1674" s="0" t="s">
        <v>125</v>
      </c>
      <c r="C1674" s="0" t="s">
        <v>270</v>
      </c>
      <c r="D1674" s="0" t="s">
        <v>6519</v>
      </c>
      <c r="E1674" s="0" t="n">
        <v>2025</v>
      </c>
      <c r="H1674" s="0" t="n">
        <v>2</v>
      </c>
      <c r="I1674" s="0" t="n">
        <v>217</v>
      </c>
      <c r="J1674" s="0" t="s">
        <v>272</v>
      </c>
      <c r="K1674" s="0" t="s">
        <v>6414</v>
      </c>
      <c r="L1674" s="0" t="s">
        <v>297</v>
      </c>
      <c r="M1674" s="0" t="s">
        <v>6520</v>
      </c>
      <c r="N1674" s="0" t="s">
        <v>6520</v>
      </c>
      <c r="O1674" s="0" t="s">
        <v>6521</v>
      </c>
      <c r="P1674" s="0" t="s">
        <v>6522</v>
      </c>
      <c r="R1674" s="0" t="s">
        <v>279</v>
      </c>
      <c r="S1674" s="0" t="s">
        <v>294</v>
      </c>
      <c r="T1674" s="0" t="s">
        <v>280</v>
      </c>
      <c r="U1674" s="0" t="s">
        <v>281</v>
      </c>
    </row>
    <row r="1675" customFormat="false" ht="15" hidden="false" customHeight="false" outlineLevel="0" collapsed="false">
      <c r="A1675" s="0" t="n">
        <v>74</v>
      </c>
      <c r="B1675" s="0" t="s">
        <v>125</v>
      </c>
      <c r="C1675" s="0" t="s">
        <v>270</v>
      </c>
      <c r="D1675" s="0" t="s">
        <v>6523</v>
      </c>
      <c r="E1675" s="0" t="n">
        <v>2025</v>
      </c>
      <c r="H1675" s="0" t="n">
        <v>1</v>
      </c>
      <c r="I1675" s="0" t="n">
        <v>1229</v>
      </c>
      <c r="J1675" s="0" t="s">
        <v>272</v>
      </c>
      <c r="K1675" s="0" t="s">
        <v>6414</v>
      </c>
      <c r="L1675" s="0" t="s">
        <v>297</v>
      </c>
      <c r="M1675" s="0" t="s">
        <v>6524</v>
      </c>
      <c r="N1675" s="0" t="s">
        <v>6524</v>
      </c>
      <c r="O1675" s="0" t="s">
        <v>6525</v>
      </c>
      <c r="P1675" s="0" t="s">
        <v>6526</v>
      </c>
      <c r="R1675" s="0" t="s">
        <v>279</v>
      </c>
      <c r="S1675" s="0" t="s">
        <v>294</v>
      </c>
      <c r="T1675" s="0" t="s">
        <v>280</v>
      </c>
      <c r="U1675" s="0" t="s">
        <v>281</v>
      </c>
    </row>
    <row r="1676" customFormat="false" ht="15" hidden="false" customHeight="false" outlineLevel="0" collapsed="false">
      <c r="A1676" s="0" t="n">
        <v>74</v>
      </c>
      <c r="B1676" s="0" t="s">
        <v>125</v>
      </c>
      <c r="C1676" s="0" t="s">
        <v>270</v>
      </c>
      <c r="D1676" s="0" t="s">
        <v>6527</v>
      </c>
      <c r="E1676" s="0" t="n">
        <v>2025</v>
      </c>
      <c r="H1676" s="0" t="n">
        <v>1</v>
      </c>
      <c r="I1676" s="0" t="n">
        <v>617</v>
      </c>
      <c r="J1676" s="0" t="s">
        <v>294</v>
      </c>
      <c r="K1676" s="0" t="s">
        <v>6414</v>
      </c>
      <c r="L1676" s="0" t="s">
        <v>297</v>
      </c>
      <c r="M1676" s="0" t="s">
        <v>6528</v>
      </c>
      <c r="N1676" s="0" t="s">
        <v>6528</v>
      </c>
      <c r="O1676" s="0" t="s">
        <v>6529</v>
      </c>
      <c r="P1676" s="0" t="s">
        <v>6530</v>
      </c>
      <c r="R1676" s="0" t="s">
        <v>279</v>
      </c>
      <c r="S1676" s="0" t="s">
        <v>294</v>
      </c>
      <c r="T1676" s="0" t="s">
        <v>280</v>
      </c>
      <c r="U1676" s="0" t="s">
        <v>281</v>
      </c>
    </row>
    <row r="1677" customFormat="false" ht="15" hidden="false" customHeight="false" outlineLevel="0" collapsed="false">
      <c r="A1677" s="0" t="n">
        <v>74</v>
      </c>
      <c r="B1677" s="0" t="s">
        <v>125</v>
      </c>
      <c r="C1677" s="0" t="s">
        <v>270</v>
      </c>
      <c r="D1677" s="0" t="s">
        <v>6531</v>
      </c>
      <c r="E1677" s="0" t="n">
        <v>2025</v>
      </c>
      <c r="H1677" s="0" t="n">
        <v>4</v>
      </c>
      <c r="I1677" s="0" t="n">
        <v>3455</v>
      </c>
      <c r="J1677" s="0" t="s">
        <v>272</v>
      </c>
      <c r="K1677" s="0" t="s">
        <v>6414</v>
      </c>
      <c r="L1677" s="0" t="s">
        <v>297</v>
      </c>
      <c r="M1677" s="0" t="s">
        <v>6532</v>
      </c>
      <c r="N1677" s="0" t="s">
        <v>6533</v>
      </c>
      <c r="O1677" s="0" t="s">
        <v>6534</v>
      </c>
      <c r="P1677" s="0" t="s">
        <v>6535</v>
      </c>
      <c r="R1677" s="0" t="s">
        <v>279</v>
      </c>
      <c r="S1677" s="0" t="s">
        <v>294</v>
      </c>
      <c r="T1677" s="0" t="s">
        <v>280</v>
      </c>
      <c r="U1677" s="0" t="s">
        <v>281</v>
      </c>
    </row>
    <row r="1678" customFormat="false" ht="15" hidden="false" customHeight="false" outlineLevel="0" collapsed="false">
      <c r="A1678" s="0" t="n">
        <v>74</v>
      </c>
      <c r="B1678" s="0" t="s">
        <v>125</v>
      </c>
      <c r="C1678" s="0" t="s">
        <v>270</v>
      </c>
      <c r="D1678" s="0" t="s">
        <v>6536</v>
      </c>
      <c r="E1678" s="0" t="n">
        <v>2025</v>
      </c>
      <c r="H1678" s="0" t="n">
        <v>2</v>
      </c>
      <c r="I1678" s="0" t="n">
        <v>508</v>
      </c>
      <c r="J1678" s="0" t="s">
        <v>272</v>
      </c>
      <c r="K1678" s="0" t="s">
        <v>6414</v>
      </c>
      <c r="L1678" s="0" t="s">
        <v>297</v>
      </c>
      <c r="M1678" s="0" t="s">
        <v>6537</v>
      </c>
      <c r="N1678" s="0" t="s">
        <v>6537</v>
      </c>
      <c r="O1678" s="0" t="s">
        <v>6538</v>
      </c>
      <c r="P1678" s="0" t="s">
        <v>6539</v>
      </c>
      <c r="R1678" s="0" t="s">
        <v>279</v>
      </c>
      <c r="S1678" s="0" t="s">
        <v>294</v>
      </c>
      <c r="T1678" s="0" t="s">
        <v>280</v>
      </c>
      <c r="U1678" s="0" t="s">
        <v>281</v>
      </c>
    </row>
    <row r="1679" customFormat="false" ht="15" hidden="false" customHeight="false" outlineLevel="0" collapsed="false">
      <c r="A1679" s="0" t="n">
        <v>74</v>
      </c>
      <c r="B1679" s="0" t="s">
        <v>125</v>
      </c>
      <c r="C1679" s="0" t="s">
        <v>270</v>
      </c>
      <c r="D1679" s="0" t="s">
        <v>6540</v>
      </c>
      <c r="E1679" s="0" t="n">
        <v>2025</v>
      </c>
      <c r="H1679" s="0" t="n">
        <v>1</v>
      </c>
      <c r="I1679" s="0" t="n">
        <v>478</v>
      </c>
      <c r="J1679" s="0" t="s">
        <v>272</v>
      </c>
      <c r="K1679" s="0" t="s">
        <v>6414</v>
      </c>
      <c r="L1679" s="0" t="s">
        <v>297</v>
      </c>
      <c r="M1679" s="0" t="s">
        <v>6541</v>
      </c>
      <c r="N1679" s="0" t="s">
        <v>6541</v>
      </c>
      <c r="O1679" s="0" t="s">
        <v>6542</v>
      </c>
      <c r="P1679" s="0" t="s">
        <v>6543</v>
      </c>
      <c r="R1679" s="0" t="s">
        <v>279</v>
      </c>
      <c r="S1679" s="0" t="s">
        <v>294</v>
      </c>
      <c r="T1679" s="0" t="s">
        <v>280</v>
      </c>
      <c r="U1679" s="0" t="s">
        <v>281</v>
      </c>
    </row>
    <row r="1680" customFormat="false" ht="15" hidden="false" customHeight="false" outlineLevel="0" collapsed="false">
      <c r="A1680" s="0" t="n">
        <v>74</v>
      </c>
      <c r="B1680" s="0" t="s">
        <v>125</v>
      </c>
      <c r="C1680" s="0" t="s">
        <v>270</v>
      </c>
      <c r="D1680" s="0" t="s">
        <v>6544</v>
      </c>
      <c r="E1680" s="0" t="n">
        <v>2024</v>
      </c>
      <c r="H1680" s="0" t="n">
        <v>1</v>
      </c>
      <c r="I1680" s="0" t="n">
        <v>8733</v>
      </c>
      <c r="J1680" s="0" t="s">
        <v>272</v>
      </c>
      <c r="K1680" s="0" t="s">
        <v>6414</v>
      </c>
      <c r="L1680" s="0" t="s">
        <v>297</v>
      </c>
      <c r="M1680" s="0" t="s">
        <v>6545</v>
      </c>
      <c r="N1680" s="0" t="s">
        <v>6545</v>
      </c>
      <c r="O1680" s="0" t="s">
        <v>6546</v>
      </c>
      <c r="P1680" s="0" t="s">
        <v>6547</v>
      </c>
      <c r="R1680" s="0" t="s">
        <v>288</v>
      </c>
      <c r="S1680" s="0" t="s">
        <v>294</v>
      </c>
      <c r="T1680" s="0" t="s">
        <v>280</v>
      </c>
      <c r="U1680" s="0" t="s">
        <v>281</v>
      </c>
    </row>
    <row r="1681" customFormat="false" ht="15" hidden="false" customHeight="false" outlineLevel="0" collapsed="false">
      <c r="A1681" s="0" t="n">
        <v>74</v>
      </c>
      <c r="B1681" s="0" t="s">
        <v>125</v>
      </c>
      <c r="C1681" s="0" t="s">
        <v>270</v>
      </c>
      <c r="D1681" s="0" t="s">
        <v>6548</v>
      </c>
      <c r="E1681" s="0" t="n">
        <v>2024</v>
      </c>
      <c r="H1681" s="0" t="n">
        <v>1</v>
      </c>
      <c r="I1681" s="0" t="n">
        <v>8681</v>
      </c>
      <c r="J1681" s="0" t="s">
        <v>272</v>
      </c>
      <c r="K1681" s="0" t="s">
        <v>6414</v>
      </c>
      <c r="L1681" s="0" t="s">
        <v>297</v>
      </c>
      <c r="M1681" s="0" t="s">
        <v>6549</v>
      </c>
      <c r="N1681" s="0" t="s">
        <v>6549</v>
      </c>
      <c r="O1681" s="0" t="s">
        <v>6550</v>
      </c>
      <c r="P1681" s="0" t="s">
        <v>6551</v>
      </c>
      <c r="R1681" s="0" t="s">
        <v>288</v>
      </c>
      <c r="S1681" s="0" t="s">
        <v>294</v>
      </c>
      <c r="T1681" s="0" t="s">
        <v>280</v>
      </c>
      <c r="U1681" s="0" t="s">
        <v>281</v>
      </c>
    </row>
    <row r="1682" customFormat="false" ht="15" hidden="false" customHeight="false" outlineLevel="0" collapsed="false">
      <c r="A1682" s="0" t="n">
        <v>74</v>
      </c>
      <c r="B1682" s="0" t="s">
        <v>125</v>
      </c>
      <c r="C1682" s="0" t="s">
        <v>270</v>
      </c>
      <c r="D1682" s="0" t="s">
        <v>6552</v>
      </c>
      <c r="E1682" s="0" t="n">
        <v>2024</v>
      </c>
      <c r="H1682" s="0" t="n">
        <v>2</v>
      </c>
      <c r="I1682" s="0" t="n">
        <v>163</v>
      </c>
      <c r="J1682" s="0" t="s">
        <v>272</v>
      </c>
      <c r="K1682" s="0" t="s">
        <v>6414</v>
      </c>
      <c r="L1682" s="0" t="s">
        <v>297</v>
      </c>
      <c r="M1682" s="0" t="s">
        <v>6553</v>
      </c>
      <c r="N1682" s="0" t="s">
        <v>6553</v>
      </c>
      <c r="O1682" s="0" t="s">
        <v>6554</v>
      </c>
      <c r="P1682" s="0" t="s">
        <v>6555</v>
      </c>
      <c r="R1682" s="0" t="s">
        <v>288</v>
      </c>
      <c r="S1682" s="0" t="s">
        <v>294</v>
      </c>
      <c r="T1682" s="0" t="s">
        <v>280</v>
      </c>
      <c r="U1682" s="0" t="s">
        <v>281</v>
      </c>
    </row>
    <row r="1683" customFormat="false" ht="15" hidden="false" customHeight="false" outlineLevel="0" collapsed="false">
      <c r="A1683" s="0" t="n">
        <v>74</v>
      </c>
      <c r="B1683" s="0" t="s">
        <v>125</v>
      </c>
      <c r="C1683" s="0" t="s">
        <v>270</v>
      </c>
      <c r="D1683" s="0" t="s">
        <v>6556</v>
      </c>
      <c r="E1683" s="0" t="n">
        <v>2023</v>
      </c>
      <c r="H1683" s="0" t="n">
        <v>2</v>
      </c>
      <c r="I1683" s="0" t="n">
        <v>219</v>
      </c>
      <c r="J1683" s="0" t="s">
        <v>272</v>
      </c>
      <c r="K1683" s="0" t="s">
        <v>6414</v>
      </c>
      <c r="L1683" s="0" t="s">
        <v>297</v>
      </c>
      <c r="M1683" s="0" t="s">
        <v>6557</v>
      </c>
      <c r="N1683" s="0" t="s">
        <v>6557</v>
      </c>
      <c r="O1683" s="0" t="s">
        <v>6558</v>
      </c>
      <c r="P1683" s="0" t="s">
        <v>6559</v>
      </c>
      <c r="R1683" s="0" t="s">
        <v>288</v>
      </c>
      <c r="S1683" s="0" t="s">
        <v>294</v>
      </c>
      <c r="T1683" s="0" t="s">
        <v>280</v>
      </c>
      <c r="U1683" s="0" t="s">
        <v>281</v>
      </c>
    </row>
    <row r="1684" customFormat="false" ht="15" hidden="false" customHeight="false" outlineLevel="0" collapsed="false">
      <c r="A1684" s="0" t="n">
        <v>74</v>
      </c>
      <c r="B1684" s="0" t="s">
        <v>125</v>
      </c>
      <c r="C1684" s="0" t="s">
        <v>270</v>
      </c>
      <c r="D1684" s="0" t="s">
        <v>6560</v>
      </c>
      <c r="E1684" s="0" t="n">
        <v>2022</v>
      </c>
      <c r="H1684" s="0" t="n">
        <v>6</v>
      </c>
      <c r="I1684" s="0" t="n">
        <v>2878</v>
      </c>
      <c r="J1684" s="0" t="s">
        <v>272</v>
      </c>
      <c r="K1684" s="0" t="s">
        <v>6414</v>
      </c>
      <c r="L1684" s="0" t="s">
        <v>297</v>
      </c>
      <c r="M1684" s="0" t="s">
        <v>6561</v>
      </c>
      <c r="N1684" s="0" t="s">
        <v>6561</v>
      </c>
      <c r="O1684" s="0" t="s">
        <v>6562</v>
      </c>
      <c r="P1684" s="0" t="s">
        <v>6563</v>
      </c>
      <c r="R1684" s="0" t="s">
        <v>288</v>
      </c>
      <c r="S1684" s="0" t="s">
        <v>294</v>
      </c>
      <c r="T1684" s="0" t="s">
        <v>280</v>
      </c>
      <c r="U1684" s="0" t="s">
        <v>281</v>
      </c>
    </row>
    <row r="1685" customFormat="false" ht="15" hidden="false" customHeight="false" outlineLevel="0" collapsed="false">
      <c r="A1685" s="0" t="n">
        <v>74</v>
      </c>
      <c r="B1685" s="0" t="s">
        <v>125</v>
      </c>
      <c r="C1685" s="0" t="s">
        <v>270</v>
      </c>
      <c r="D1685" s="0" t="s">
        <v>6564</v>
      </c>
      <c r="E1685" s="0" t="n">
        <v>2022</v>
      </c>
      <c r="H1685" s="0" t="n">
        <v>6</v>
      </c>
      <c r="I1685" s="0" t="n">
        <v>303</v>
      </c>
      <c r="J1685" s="0" t="s">
        <v>272</v>
      </c>
      <c r="K1685" s="0" t="s">
        <v>6414</v>
      </c>
      <c r="L1685" s="0" t="s">
        <v>297</v>
      </c>
      <c r="M1685" s="0" t="s">
        <v>6565</v>
      </c>
      <c r="N1685" s="0" t="s">
        <v>6565</v>
      </c>
      <c r="O1685" s="0" t="s">
        <v>6566</v>
      </c>
      <c r="P1685" s="0" t="s">
        <v>6567</v>
      </c>
      <c r="R1685" s="0" t="s">
        <v>288</v>
      </c>
      <c r="S1685" s="0" t="s">
        <v>294</v>
      </c>
      <c r="T1685" s="0" t="s">
        <v>280</v>
      </c>
      <c r="U1685" s="0" t="s">
        <v>281</v>
      </c>
    </row>
    <row r="1686" customFormat="false" ht="15" hidden="false" customHeight="false" outlineLevel="0" collapsed="false">
      <c r="A1686" s="0" t="n">
        <v>74</v>
      </c>
      <c r="B1686" s="0" t="s">
        <v>125</v>
      </c>
      <c r="C1686" s="0" t="s">
        <v>270</v>
      </c>
      <c r="D1686" s="0" t="s">
        <v>6568</v>
      </c>
      <c r="E1686" s="0" t="n">
        <v>2015</v>
      </c>
      <c r="H1686" s="0" t="n">
        <v>2</v>
      </c>
      <c r="I1686" s="0" t="n">
        <v>158</v>
      </c>
      <c r="J1686" s="0" t="s">
        <v>272</v>
      </c>
      <c r="K1686" s="0" t="s">
        <v>6414</v>
      </c>
      <c r="L1686" s="0" t="s">
        <v>297</v>
      </c>
      <c r="M1686" s="0" t="s">
        <v>6569</v>
      </c>
      <c r="N1686" s="0" t="s">
        <v>6569</v>
      </c>
      <c r="O1686" s="0" t="s">
        <v>6570</v>
      </c>
      <c r="P1686" s="0" t="s">
        <v>6571</v>
      </c>
      <c r="R1686" s="0" t="s">
        <v>288</v>
      </c>
      <c r="S1686" s="0" t="s">
        <v>294</v>
      </c>
      <c r="T1686" s="0" t="s">
        <v>280</v>
      </c>
      <c r="U1686" s="0" t="s">
        <v>281</v>
      </c>
    </row>
    <row r="1687" customFormat="false" ht="15" hidden="false" customHeight="false" outlineLevel="0" collapsed="false">
      <c r="A1687" s="0" t="n">
        <v>74</v>
      </c>
      <c r="B1687" s="0" t="s">
        <v>125</v>
      </c>
      <c r="C1687" s="0" t="s">
        <v>270</v>
      </c>
      <c r="D1687" s="0" t="s">
        <v>6572</v>
      </c>
      <c r="E1687" s="0" t="n">
        <v>2015</v>
      </c>
      <c r="H1687" s="0" t="n">
        <v>2</v>
      </c>
      <c r="I1687" s="0" t="n">
        <v>288</v>
      </c>
      <c r="J1687" s="0" t="s">
        <v>272</v>
      </c>
      <c r="K1687" s="0" t="s">
        <v>6414</v>
      </c>
      <c r="L1687" s="0" t="s">
        <v>297</v>
      </c>
      <c r="M1687" s="0" t="s">
        <v>6573</v>
      </c>
      <c r="N1687" s="0" t="s">
        <v>6573</v>
      </c>
      <c r="O1687" s="0" t="s">
        <v>6574</v>
      </c>
      <c r="P1687" s="0" t="s">
        <v>6575</v>
      </c>
      <c r="R1687" s="0" t="s">
        <v>288</v>
      </c>
      <c r="S1687" s="0" t="s">
        <v>294</v>
      </c>
      <c r="T1687" s="0" t="s">
        <v>280</v>
      </c>
      <c r="U1687" s="0" t="s">
        <v>281</v>
      </c>
    </row>
    <row r="1688" customFormat="false" ht="15" hidden="false" customHeight="false" outlineLevel="0" collapsed="false">
      <c r="A1688" s="0" t="n">
        <v>74</v>
      </c>
      <c r="B1688" s="0" t="s">
        <v>125</v>
      </c>
      <c r="C1688" s="0" t="s">
        <v>270</v>
      </c>
      <c r="D1688" s="0" t="s">
        <v>6576</v>
      </c>
      <c r="E1688" s="0" t="n">
        <v>2015</v>
      </c>
      <c r="H1688" s="0" t="n">
        <v>2</v>
      </c>
      <c r="I1688" s="0" t="n">
        <v>229</v>
      </c>
      <c r="J1688" s="0" t="s">
        <v>272</v>
      </c>
      <c r="K1688" s="0" t="s">
        <v>6414</v>
      </c>
      <c r="L1688" s="0" t="s">
        <v>297</v>
      </c>
      <c r="M1688" s="0" t="s">
        <v>6577</v>
      </c>
      <c r="N1688" s="0" t="s">
        <v>6577</v>
      </c>
      <c r="O1688" s="0" t="s">
        <v>6578</v>
      </c>
      <c r="P1688" s="0" t="s">
        <v>6579</v>
      </c>
      <c r="R1688" s="0" t="s">
        <v>288</v>
      </c>
      <c r="S1688" s="0" t="s">
        <v>294</v>
      </c>
      <c r="T1688" s="0" t="s">
        <v>280</v>
      </c>
      <c r="U1688" s="0" t="s">
        <v>281</v>
      </c>
    </row>
    <row r="1689" customFormat="false" ht="15" hidden="false" customHeight="false" outlineLevel="0" collapsed="false">
      <c r="A1689" s="0" t="n">
        <v>74</v>
      </c>
      <c r="B1689" s="0" t="s">
        <v>125</v>
      </c>
      <c r="C1689" s="0" t="s">
        <v>270</v>
      </c>
      <c r="D1689" s="0" t="s">
        <v>6580</v>
      </c>
      <c r="E1689" s="0" t="n">
        <v>2015</v>
      </c>
      <c r="H1689" s="0" t="n">
        <v>2</v>
      </c>
      <c r="I1689" s="0" t="n">
        <v>361</v>
      </c>
      <c r="J1689" s="0" t="s">
        <v>272</v>
      </c>
      <c r="K1689" s="0" t="s">
        <v>6414</v>
      </c>
      <c r="L1689" s="0" t="s">
        <v>297</v>
      </c>
      <c r="M1689" s="0" t="s">
        <v>6581</v>
      </c>
      <c r="N1689" s="0" t="s">
        <v>6581</v>
      </c>
      <c r="O1689" s="0" t="s">
        <v>6582</v>
      </c>
      <c r="P1689" s="0" t="s">
        <v>6583</v>
      </c>
      <c r="R1689" s="0" t="s">
        <v>288</v>
      </c>
      <c r="S1689" s="0" t="s">
        <v>294</v>
      </c>
      <c r="T1689" s="0" t="s">
        <v>280</v>
      </c>
      <c r="U1689" s="0" t="s">
        <v>281</v>
      </c>
    </row>
    <row r="1690" customFormat="false" ht="15" hidden="false" customHeight="false" outlineLevel="0" collapsed="false">
      <c r="A1690" s="0" t="n">
        <v>74</v>
      </c>
      <c r="B1690" s="0" t="s">
        <v>125</v>
      </c>
      <c r="C1690" s="0" t="s">
        <v>328</v>
      </c>
      <c r="D1690" s="0" t="s">
        <v>6584</v>
      </c>
      <c r="E1690" s="0" t="n">
        <v>2025</v>
      </c>
      <c r="H1690" s="0" t="n">
        <v>2</v>
      </c>
      <c r="I1690" s="0" t="n">
        <v>999</v>
      </c>
      <c r="J1690" s="0" t="s">
        <v>272</v>
      </c>
      <c r="K1690" s="0" t="s">
        <v>6414</v>
      </c>
      <c r="L1690" s="0" t="s">
        <v>297</v>
      </c>
      <c r="M1690" s="0" t="s">
        <v>6585</v>
      </c>
      <c r="N1690" s="0" t="s">
        <v>6586</v>
      </c>
      <c r="O1690" s="0" t="s">
        <v>6587</v>
      </c>
      <c r="P1690" s="0" t="s">
        <v>6588</v>
      </c>
      <c r="R1690" s="0" t="s">
        <v>279</v>
      </c>
      <c r="S1690" s="0" t="s">
        <v>294</v>
      </c>
      <c r="T1690" s="0" t="s">
        <v>280</v>
      </c>
      <c r="U1690" s="0" t="s">
        <v>281</v>
      </c>
    </row>
    <row r="1691" customFormat="false" ht="15" hidden="false" customHeight="false" outlineLevel="0" collapsed="false">
      <c r="A1691" s="0" t="n">
        <v>74</v>
      </c>
      <c r="B1691" s="0" t="s">
        <v>125</v>
      </c>
      <c r="C1691" s="0" t="s">
        <v>328</v>
      </c>
      <c r="D1691" s="0" t="s">
        <v>6589</v>
      </c>
      <c r="E1691" s="0" t="n">
        <v>2025</v>
      </c>
      <c r="H1691" s="0" t="n">
        <v>25</v>
      </c>
      <c r="I1691" s="0" t="n">
        <v>1772</v>
      </c>
      <c r="J1691" s="0" t="s">
        <v>272</v>
      </c>
      <c r="K1691" s="0" t="s">
        <v>6414</v>
      </c>
      <c r="L1691" s="0" t="s">
        <v>297</v>
      </c>
      <c r="M1691" s="0" t="s">
        <v>6590</v>
      </c>
      <c r="N1691" s="0" t="s">
        <v>6591</v>
      </c>
      <c r="O1691" s="0" t="s">
        <v>6592</v>
      </c>
      <c r="P1691" s="0" t="s">
        <v>6593</v>
      </c>
      <c r="R1691" s="0" t="s">
        <v>279</v>
      </c>
      <c r="S1691" s="0" t="s">
        <v>272</v>
      </c>
      <c r="T1691" s="0" t="s">
        <v>280</v>
      </c>
      <c r="U1691" s="0" t="s">
        <v>281</v>
      </c>
    </row>
    <row r="1692" customFormat="false" ht="15" hidden="false" customHeight="false" outlineLevel="0" collapsed="false">
      <c r="A1692" s="0" t="n">
        <v>74</v>
      </c>
      <c r="B1692" s="0" t="s">
        <v>125</v>
      </c>
      <c r="C1692" s="0" t="s">
        <v>328</v>
      </c>
      <c r="D1692" s="0" t="s">
        <v>6594</v>
      </c>
      <c r="E1692" s="0" t="n">
        <v>2025</v>
      </c>
      <c r="H1692" s="0" t="n">
        <v>5</v>
      </c>
      <c r="I1692" s="0" t="n">
        <v>5098</v>
      </c>
      <c r="J1692" s="0" t="s">
        <v>272</v>
      </c>
      <c r="K1692" s="0" t="s">
        <v>6414</v>
      </c>
      <c r="L1692" s="0" t="s">
        <v>297</v>
      </c>
      <c r="M1692" s="0" t="s">
        <v>6595</v>
      </c>
      <c r="N1692" s="0" t="s">
        <v>6596</v>
      </c>
      <c r="O1692" s="0" t="s">
        <v>6597</v>
      </c>
      <c r="P1692" s="0" t="s">
        <v>6598</v>
      </c>
      <c r="R1692" s="0" t="s">
        <v>279</v>
      </c>
      <c r="S1692" s="0" t="s">
        <v>294</v>
      </c>
      <c r="T1692" s="0" t="s">
        <v>280</v>
      </c>
      <c r="U1692" s="0" t="s">
        <v>281</v>
      </c>
    </row>
    <row r="1693" customFormat="false" ht="15" hidden="false" customHeight="false" outlineLevel="0" collapsed="false">
      <c r="A1693" s="0" t="n">
        <v>74</v>
      </c>
      <c r="B1693" s="0" t="s">
        <v>125</v>
      </c>
      <c r="C1693" s="0" t="s">
        <v>328</v>
      </c>
      <c r="D1693" s="0" t="s">
        <v>6599</v>
      </c>
      <c r="E1693" s="0" t="n">
        <v>2023</v>
      </c>
      <c r="H1693" s="0" t="n">
        <v>3</v>
      </c>
      <c r="I1693" s="0" t="n">
        <v>666</v>
      </c>
      <c r="J1693" s="0" t="s">
        <v>272</v>
      </c>
      <c r="K1693" s="0" t="s">
        <v>6414</v>
      </c>
      <c r="L1693" s="0" t="s">
        <v>297</v>
      </c>
      <c r="M1693" s="0" t="s">
        <v>6600</v>
      </c>
      <c r="N1693" s="0" t="s">
        <v>6600</v>
      </c>
      <c r="O1693" s="0" t="s">
        <v>6601</v>
      </c>
      <c r="P1693" s="0" t="s">
        <v>6602</v>
      </c>
      <c r="R1693" s="0" t="s">
        <v>288</v>
      </c>
      <c r="S1693" s="0" t="s">
        <v>294</v>
      </c>
      <c r="T1693" s="0" t="s">
        <v>280</v>
      </c>
      <c r="U1693" s="0" t="s">
        <v>281</v>
      </c>
    </row>
    <row r="1694" customFormat="false" ht="15" hidden="false" customHeight="false" outlineLevel="0" collapsed="false">
      <c r="A1694" s="0" t="n">
        <v>74</v>
      </c>
      <c r="B1694" s="0" t="s">
        <v>125</v>
      </c>
      <c r="C1694" s="0" t="s">
        <v>328</v>
      </c>
      <c r="D1694" s="0" t="s">
        <v>6603</v>
      </c>
      <c r="E1694" s="0" t="n">
        <v>2017</v>
      </c>
      <c r="H1694" s="0" t="n">
        <v>3</v>
      </c>
      <c r="I1694" s="0" t="n">
        <v>5339</v>
      </c>
      <c r="J1694" s="0" t="s">
        <v>272</v>
      </c>
      <c r="K1694" s="0" t="s">
        <v>6414</v>
      </c>
      <c r="L1694" s="0" t="s">
        <v>297</v>
      </c>
      <c r="M1694" s="0" t="s">
        <v>6604</v>
      </c>
      <c r="N1694" s="0" t="s">
        <v>6604</v>
      </c>
      <c r="O1694" s="0" t="s">
        <v>6605</v>
      </c>
      <c r="P1694" s="0" t="s">
        <v>6606</v>
      </c>
      <c r="R1694" s="0" t="s">
        <v>288</v>
      </c>
      <c r="S1694" s="0" t="s">
        <v>294</v>
      </c>
      <c r="T1694" s="0" t="s">
        <v>280</v>
      </c>
      <c r="U1694" s="0" t="s">
        <v>599</v>
      </c>
    </row>
    <row r="1695" customFormat="false" ht="15" hidden="false" customHeight="false" outlineLevel="0" collapsed="false">
      <c r="A1695" s="0" t="n">
        <v>74</v>
      </c>
      <c r="B1695" s="0" t="s">
        <v>125</v>
      </c>
      <c r="C1695" s="0" t="s">
        <v>339</v>
      </c>
      <c r="D1695" s="0" t="s">
        <v>6607</v>
      </c>
      <c r="E1695" s="0" t="n">
        <v>2015</v>
      </c>
      <c r="H1695" s="0" t="n">
        <v>2</v>
      </c>
      <c r="I1695" s="0" t="n">
        <v>209</v>
      </c>
      <c r="J1695" s="0" t="s">
        <v>272</v>
      </c>
      <c r="K1695" s="0" t="s">
        <v>6414</v>
      </c>
      <c r="L1695" s="0" t="s">
        <v>297</v>
      </c>
      <c r="M1695" s="0" t="s">
        <v>6608</v>
      </c>
      <c r="N1695" s="0" t="s">
        <v>6608</v>
      </c>
      <c r="O1695" s="0" t="s">
        <v>6609</v>
      </c>
      <c r="P1695" s="0" t="s">
        <v>6610</v>
      </c>
      <c r="R1695" s="0" t="s">
        <v>288</v>
      </c>
      <c r="S1695" s="0" t="s">
        <v>272</v>
      </c>
      <c r="T1695" s="0" t="s">
        <v>280</v>
      </c>
      <c r="U1695" s="0" t="s">
        <v>281</v>
      </c>
    </row>
    <row r="1696" customFormat="false" ht="15" hidden="false" customHeight="false" outlineLevel="0" collapsed="false">
      <c r="A1696" s="0" t="n">
        <v>74</v>
      </c>
      <c r="B1696" s="0" t="s">
        <v>125</v>
      </c>
      <c r="C1696" s="0" t="s">
        <v>868</v>
      </c>
      <c r="D1696" s="0" t="s">
        <v>6611</v>
      </c>
      <c r="E1696" s="0" t="n">
        <v>2026</v>
      </c>
      <c r="H1696" s="0" t="n">
        <v>3</v>
      </c>
      <c r="I1696" s="0" t="n">
        <v>199</v>
      </c>
      <c r="J1696" s="0" t="s">
        <v>272</v>
      </c>
      <c r="K1696" s="0" t="s">
        <v>6414</v>
      </c>
      <c r="L1696" s="0" t="s">
        <v>297</v>
      </c>
      <c r="M1696" s="0" t="s">
        <v>6612</v>
      </c>
      <c r="N1696" s="0" t="s">
        <v>6612</v>
      </c>
      <c r="O1696" s="0" t="s">
        <v>6613</v>
      </c>
      <c r="P1696" s="0" t="s">
        <v>6614</v>
      </c>
      <c r="R1696" s="0" t="s">
        <v>279</v>
      </c>
      <c r="S1696" s="0" t="s">
        <v>272</v>
      </c>
      <c r="T1696" s="0" t="s">
        <v>280</v>
      </c>
      <c r="U1696" s="0" t="s">
        <v>281</v>
      </c>
    </row>
    <row r="1697" customFormat="false" ht="15" hidden="false" customHeight="false" outlineLevel="0" collapsed="false">
      <c r="A1697" s="0" t="n">
        <v>74</v>
      </c>
      <c r="B1697" s="0" t="s">
        <v>125</v>
      </c>
      <c r="C1697" s="0" t="s">
        <v>868</v>
      </c>
      <c r="D1697" s="0" t="s">
        <v>6615</v>
      </c>
      <c r="E1697" s="0" t="n">
        <v>2020</v>
      </c>
      <c r="H1697" s="0" t="n">
        <v>3</v>
      </c>
      <c r="I1697" s="0" t="n">
        <v>194</v>
      </c>
      <c r="J1697" s="0" t="s">
        <v>272</v>
      </c>
      <c r="K1697" s="0" t="s">
        <v>6414</v>
      </c>
      <c r="L1697" s="0" t="s">
        <v>297</v>
      </c>
      <c r="M1697" s="0" t="s">
        <v>6616</v>
      </c>
      <c r="N1697" s="0" t="s">
        <v>6616</v>
      </c>
      <c r="O1697" s="0" t="s">
        <v>6617</v>
      </c>
      <c r="P1697" s="0" t="s">
        <v>6618</v>
      </c>
      <c r="R1697" s="0" t="s">
        <v>288</v>
      </c>
      <c r="S1697" s="0" t="s">
        <v>294</v>
      </c>
      <c r="T1697" s="0" t="s">
        <v>280</v>
      </c>
      <c r="U1697" s="0" t="s">
        <v>281</v>
      </c>
    </row>
    <row r="1698" customFormat="false" ht="15" hidden="false" customHeight="false" outlineLevel="0" collapsed="false">
      <c r="A1698" s="0" t="n">
        <v>74</v>
      </c>
      <c r="B1698" s="0" t="s">
        <v>125</v>
      </c>
      <c r="C1698" s="0" t="s">
        <v>544</v>
      </c>
      <c r="D1698" s="0" t="s">
        <v>6619</v>
      </c>
      <c r="E1698" s="0" t="n">
        <v>2017</v>
      </c>
      <c r="H1698" s="0" t="n">
        <v>3</v>
      </c>
      <c r="I1698" s="0" t="n">
        <v>7885</v>
      </c>
      <c r="J1698" s="0" t="s">
        <v>272</v>
      </c>
      <c r="K1698" s="0" t="s">
        <v>6414</v>
      </c>
      <c r="L1698" s="0" t="s">
        <v>297</v>
      </c>
      <c r="M1698" s="0" t="s">
        <v>6620</v>
      </c>
      <c r="N1698" s="0" t="s">
        <v>6620</v>
      </c>
      <c r="O1698" s="0" t="s">
        <v>6621</v>
      </c>
      <c r="P1698" s="0" t="s">
        <v>6622</v>
      </c>
      <c r="R1698" s="0" t="s">
        <v>288</v>
      </c>
      <c r="S1698" s="0" t="s">
        <v>272</v>
      </c>
      <c r="T1698" s="0" t="s">
        <v>280</v>
      </c>
      <c r="U1698" s="0" t="s">
        <v>281</v>
      </c>
    </row>
    <row r="1699" customFormat="false" ht="15" hidden="false" customHeight="false" outlineLevel="0" collapsed="false">
      <c r="A1699" s="0" t="n">
        <v>74</v>
      </c>
      <c r="B1699" s="0" t="s">
        <v>125</v>
      </c>
      <c r="C1699" s="0" t="s">
        <v>544</v>
      </c>
      <c r="D1699" s="0" t="s">
        <v>6623</v>
      </c>
      <c r="E1699" s="0" t="n">
        <v>2015</v>
      </c>
      <c r="H1699" s="0" t="n">
        <v>2</v>
      </c>
      <c r="I1699" s="0" t="n">
        <v>80</v>
      </c>
      <c r="J1699" s="0" t="s">
        <v>272</v>
      </c>
      <c r="K1699" s="0" t="s">
        <v>6414</v>
      </c>
      <c r="L1699" s="0" t="s">
        <v>297</v>
      </c>
      <c r="M1699" s="0" t="s">
        <v>6624</v>
      </c>
      <c r="N1699" s="0" t="s">
        <v>6624</v>
      </c>
      <c r="O1699" s="0" t="s">
        <v>6625</v>
      </c>
      <c r="P1699" s="0" t="s">
        <v>6626</v>
      </c>
      <c r="R1699" s="0" t="s">
        <v>288</v>
      </c>
      <c r="S1699" s="0" t="s">
        <v>294</v>
      </c>
      <c r="T1699" s="0" t="s">
        <v>280</v>
      </c>
      <c r="U1699" s="0" t="s">
        <v>281</v>
      </c>
    </row>
    <row r="1700" customFormat="false" ht="15" hidden="false" customHeight="false" outlineLevel="0" collapsed="false">
      <c r="A1700" s="0" t="n">
        <v>74</v>
      </c>
      <c r="B1700" s="0" t="s">
        <v>125</v>
      </c>
      <c r="C1700" s="0" t="s">
        <v>491</v>
      </c>
      <c r="D1700" s="0" t="s">
        <v>6627</v>
      </c>
      <c r="E1700" s="0" t="n">
        <v>2026</v>
      </c>
      <c r="H1700" s="0" t="n">
        <v>3</v>
      </c>
      <c r="I1700" s="0" t="n">
        <v>229</v>
      </c>
      <c r="J1700" s="0" t="s">
        <v>272</v>
      </c>
      <c r="K1700" s="0" t="s">
        <v>6414</v>
      </c>
      <c r="L1700" s="0" t="s">
        <v>297</v>
      </c>
      <c r="M1700" s="0" t="s">
        <v>6628</v>
      </c>
      <c r="N1700" s="0" t="s">
        <v>6628</v>
      </c>
      <c r="O1700" s="0" t="s">
        <v>6629</v>
      </c>
      <c r="P1700" s="0" t="s">
        <v>6630</v>
      </c>
      <c r="R1700" s="0" t="s">
        <v>279</v>
      </c>
      <c r="S1700" s="0" t="s">
        <v>272</v>
      </c>
      <c r="T1700" s="0" t="s">
        <v>280</v>
      </c>
      <c r="U1700" s="0" t="s">
        <v>281</v>
      </c>
    </row>
    <row r="1701" customFormat="false" ht="15" hidden="false" customHeight="false" outlineLevel="0" collapsed="false">
      <c r="A1701" s="0" t="n">
        <v>74</v>
      </c>
      <c r="B1701" s="0" t="s">
        <v>125</v>
      </c>
      <c r="C1701" s="0" t="s">
        <v>491</v>
      </c>
      <c r="D1701" s="0" t="s">
        <v>6631</v>
      </c>
      <c r="E1701" s="0" t="n">
        <v>2026</v>
      </c>
      <c r="H1701" s="0" t="n">
        <v>2</v>
      </c>
      <c r="I1701" s="0" t="n">
        <v>150</v>
      </c>
      <c r="J1701" s="0" t="s">
        <v>272</v>
      </c>
      <c r="K1701" s="0" t="s">
        <v>6414</v>
      </c>
      <c r="L1701" s="0" t="s">
        <v>297</v>
      </c>
      <c r="M1701" s="0" t="s">
        <v>6632</v>
      </c>
      <c r="N1701" s="0" t="s">
        <v>6632</v>
      </c>
      <c r="O1701" s="0" t="s">
        <v>6633</v>
      </c>
      <c r="P1701" s="0" t="s">
        <v>6634</v>
      </c>
      <c r="R1701" s="0" t="s">
        <v>279</v>
      </c>
      <c r="S1701" s="0" t="s">
        <v>294</v>
      </c>
      <c r="T1701" s="0" t="s">
        <v>280</v>
      </c>
      <c r="U1701" s="0" t="s">
        <v>281</v>
      </c>
    </row>
    <row r="1702" customFormat="false" ht="15" hidden="false" customHeight="false" outlineLevel="0" collapsed="false">
      <c r="A1702" s="0" t="n">
        <v>74</v>
      </c>
      <c r="B1702" s="0" t="s">
        <v>125</v>
      </c>
      <c r="C1702" s="0" t="s">
        <v>491</v>
      </c>
      <c r="D1702" s="0" t="s">
        <v>6635</v>
      </c>
      <c r="E1702" s="0" t="n">
        <v>2025</v>
      </c>
      <c r="H1702" s="0" t="n">
        <v>1</v>
      </c>
      <c r="I1702" s="0" t="n">
        <v>249</v>
      </c>
      <c r="J1702" s="0" t="s">
        <v>272</v>
      </c>
      <c r="K1702" s="0" t="s">
        <v>6414</v>
      </c>
      <c r="L1702" s="0" t="s">
        <v>297</v>
      </c>
      <c r="M1702" s="0" t="s">
        <v>6636</v>
      </c>
      <c r="N1702" s="0" t="s">
        <v>6636</v>
      </c>
      <c r="O1702" s="0" t="s">
        <v>6637</v>
      </c>
      <c r="P1702" s="0" t="s">
        <v>6638</v>
      </c>
      <c r="R1702" s="0" t="s">
        <v>279</v>
      </c>
      <c r="S1702" s="0" t="s">
        <v>294</v>
      </c>
      <c r="T1702" s="0" t="s">
        <v>280</v>
      </c>
      <c r="U1702" s="0" t="s">
        <v>281</v>
      </c>
    </row>
    <row r="1703" customFormat="false" ht="15" hidden="false" customHeight="false" outlineLevel="0" collapsed="false">
      <c r="A1703" s="0" t="n">
        <v>74</v>
      </c>
      <c r="B1703" s="0" t="s">
        <v>125</v>
      </c>
      <c r="C1703" s="0" t="s">
        <v>491</v>
      </c>
      <c r="D1703" s="0" t="s">
        <v>6639</v>
      </c>
      <c r="E1703" s="0" t="n">
        <v>2015</v>
      </c>
      <c r="H1703" s="0" t="n">
        <v>2</v>
      </c>
      <c r="I1703" s="0" t="n">
        <v>333</v>
      </c>
      <c r="J1703" s="0" t="s">
        <v>272</v>
      </c>
      <c r="K1703" s="0" t="s">
        <v>6414</v>
      </c>
      <c r="L1703" s="0" t="s">
        <v>297</v>
      </c>
      <c r="M1703" s="0" t="s">
        <v>6640</v>
      </c>
      <c r="N1703" s="0" t="s">
        <v>6640</v>
      </c>
      <c r="O1703" s="0" t="s">
        <v>6641</v>
      </c>
      <c r="P1703" s="0" t="s">
        <v>6642</v>
      </c>
      <c r="R1703" s="0" t="s">
        <v>288</v>
      </c>
      <c r="S1703" s="0" t="s">
        <v>294</v>
      </c>
      <c r="T1703" s="0" t="s">
        <v>280</v>
      </c>
      <c r="U1703" s="0" t="s">
        <v>281</v>
      </c>
    </row>
    <row r="1704" customFormat="false" ht="15" hidden="false" customHeight="false" outlineLevel="0" collapsed="false">
      <c r="A1704" s="0" t="n">
        <v>74</v>
      </c>
      <c r="B1704" s="0" t="s">
        <v>125</v>
      </c>
      <c r="C1704" s="0" t="s">
        <v>282</v>
      </c>
      <c r="D1704" s="0" t="s">
        <v>6643</v>
      </c>
      <c r="E1704" s="0" t="n">
        <v>2026</v>
      </c>
      <c r="H1704" s="0" t="n">
        <v>2</v>
      </c>
      <c r="I1704" s="0" t="n">
        <v>146</v>
      </c>
      <c r="J1704" s="0" t="s">
        <v>272</v>
      </c>
      <c r="K1704" s="0" t="s">
        <v>6414</v>
      </c>
      <c r="L1704" s="0" t="s">
        <v>297</v>
      </c>
      <c r="M1704" s="0" t="s">
        <v>6644</v>
      </c>
      <c r="N1704" s="0" t="s">
        <v>6644</v>
      </c>
      <c r="O1704" s="0" t="s">
        <v>6645</v>
      </c>
      <c r="P1704" s="0" t="s">
        <v>6646</v>
      </c>
      <c r="R1704" s="0" t="s">
        <v>279</v>
      </c>
      <c r="S1704" s="0" t="s">
        <v>294</v>
      </c>
      <c r="T1704" s="0" t="s">
        <v>280</v>
      </c>
      <c r="U1704" s="0" t="s">
        <v>281</v>
      </c>
    </row>
    <row r="1705" customFormat="false" ht="15" hidden="false" customHeight="false" outlineLevel="0" collapsed="false">
      <c r="A1705" s="0" t="n">
        <v>74</v>
      </c>
      <c r="B1705" s="0" t="s">
        <v>125</v>
      </c>
      <c r="C1705" s="0" t="s">
        <v>282</v>
      </c>
      <c r="D1705" s="0" t="s">
        <v>6647</v>
      </c>
      <c r="E1705" s="0" t="n">
        <v>2026</v>
      </c>
      <c r="H1705" s="0" t="n">
        <v>3</v>
      </c>
      <c r="I1705" s="0" t="n">
        <v>192</v>
      </c>
      <c r="J1705" s="0" t="s">
        <v>272</v>
      </c>
      <c r="K1705" s="0" t="s">
        <v>6414</v>
      </c>
      <c r="L1705" s="0" t="s">
        <v>297</v>
      </c>
      <c r="M1705" s="0" t="s">
        <v>6648</v>
      </c>
      <c r="N1705" s="0" t="s">
        <v>6648</v>
      </c>
      <c r="O1705" s="0" t="s">
        <v>6649</v>
      </c>
      <c r="P1705" s="0" t="s">
        <v>6650</v>
      </c>
      <c r="R1705" s="0" t="s">
        <v>279</v>
      </c>
      <c r="S1705" s="0" t="s">
        <v>294</v>
      </c>
      <c r="T1705" s="0" t="s">
        <v>280</v>
      </c>
      <c r="U1705" s="0" t="s">
        <v>281</v>
      </c>
    </row>
    <row r="1706" customFormat="false" ht="15" hidden="false" customHeight="false" outlineLevel="0" collapsed="false">
      <c r="A1706" s="0" t="n">
        <v>74</v>
      </c>
      <c r="B1706" s="0" t="s">
        <v>125</v>
      </c>
      <c r="C1706" s="0" t="s">
        <v>282</v>
      </c>
      <c r="D1706" s="0" t="s">
        <v>6651</v>
      </c>
      <c r="E1706" s="0" t="n">
        <v>2026</v>
      </c>
      <c r="H1706" s="0" t="n">
        <v>4</v>
      </c>
      <c r="I1706" s="0" t="n">
        <v>187</v>
      </c>
      <c r="J1706" s="0" t="s">
        <v>272</v>
      </c>
      <c r="K1706" s="0" t="s">
        <v>6414</v>
      </c>
      <c r="L1706" s="0" t="s">
        <v>297</v>
      </c>
      <c r="M1706" s="0" t="s">
        <v>6652</v>
      </c>
      <c r="N1706" s="0" t="s">
        <v>6652</v>
      </c>
      <c r="O1706" s="0" t="s">
        <v>6653</v>
      </c>
      <c r="P1706" s="0" t="s">
        <v>6654</v>
      </c>
      <c r="R1706" s="0" t="s">
        <v>279</v>
      </c>
      <c r="S1706" s="0" t="s">
        <v>294</v>
      </c>
      <c r="T1706" s="0" t="s">
        <v>280</v>
      </c>
      <c r="U1706" s="0" t="s">
        <v>281</v>
      </c>
    </row>
    <row r="1707" customFormat="false" ht="15" hidden="false" customHeight="false" outlineLevel="0" collapsed="false">
      <c r="A1707" s="0" t="n">
        <v>74</v>
      </c>
      <c r="B1707" s="0" t="s">
        <v>125</v>
      </c>
      <c r="C1707" s="0" t="s">
        <v>282</v>
      </c>
      <c r="D1707" s="0" t="s">
        <v>6655</v>
      </c>
      <c r="E1707" s="0" t="n">
        <v>2026</v>
      </c>
      <c r="H1707" s="0" t="n">
        <v>8</v>
      </c>
      <c r="I1707" s="0" t="n">
        <v>1168</v>
      </c>
      <c r="J1707" s="0" t="s">
        <v>272</v>
      </c>
      <c r="K1707" s="0" t="s">
        <v>6414</v>
      </c>
      <c r="L1707" s="0" t="s">
        <v>297</v>
      </c>
      <c r="M1707" s="0" t="s">
        <v>6656</v>
      </c>
      <c r="N1707" s="0" t="s">
        <v>6656</v>
      </c>
      <c r="O1707" s="0" t="s">
        <v>6657</v>
      </c>
      <c r="P1707" s="0" t="s">
        <v>6658</v>
      </c>
      <c r="R1707" s="0" t="s">
        <v>279</v>
      </c>
      <c r="S1707" s="0" t="s">
        <v>272</v>
      </c>
      <c r="T1707" s="0" t="s">
        <v>280</v>
      </c>
      <c r="U1707" s="0" t="s">
        <v>281</v>
      </c>
    </row>
    <row r="1708" customFormat="false" ht="15" hidden="false" customHeight="false" outlineLevel="0" collapsed="false">
      <c r="A1708" s="0" t="n">
        <v>74</v>
      </c>
      <c r="B1708" s="0" t="s">
        <v>125</v>
      </c>
      <c r="C1708" s="0" t="s">
        <v>282</v>
      </c>
      <c r="D1708" s="0" t="s">
        <v>6659</v>
      </c>
      <c r="E1708" s="0" t="n">
        <v>2026</v>
      </c>
      <c r="H1708" s="0" t="n">
        <v>6</v>
      </c>
      <c r="I1708" s="0" t="n">
        <v>769</v>
      </c>
      <c r="J1708" s="0" t="s">
        <v>272</v>
      </c>
      <c r="K1708" s="0" t="s">
        <v>6414</v>
      </c>
      <c r="L1708" s="0" t="s">
        <v>297</v>
      </c>
      <c r="M1708" s="0" t="s">
        <v>6660</v>
      </c>
      <c r="N1708" s="0" t="s">
        <v>6660</v>
      </c>
      <c r="O1708" s="0" t="s">
        <v>6661</v>
      </c>
      <c r="P1708" s="0" t="s">
        <v>6662</v>
      </c>
      <c r="R1708" s="0" t="s">
        <v>279</v>
      </c>
      <c r="S1708" s="0" t="s">
        <v>294</v>
      </c>
      <c r="T1708" s="0" t="s">
        <v>280</v>
      </c>
      <c r="U1708" s="0" t="s">
        <v>281</v>
      </c>
    </row>
    <row r="1709" customFormat="false" ht="15" hidden="false" customHeight="false" outlineLevel="0" collapsed="false">
      <c r="A1709" s="0" t="n">
        <v>74</v>
      </c>
      <c r="B1709" s="0" t="s">
        <v>125</v>
      </c>
      <c r="C1709" s="0" t="s">
        <v>282</v>
      </c>
      <c r="D1709" s="0" t="s">
        <v>6663</v>
      </c>
      <c r="E1709" s="0" t="n">
        <v>2026</v>
      </c>
      <c r="H1709" s="0" t="n">
        <v>1</v>
      </c>
      <c r="I1709" s="0" t="n">
        <v>166</v>
      </c>
      <c r="J1709" s="0" t="s">
        <v>272</v>
      </c>
      <c r="K1709" s="0" t="s">
        <v>6414</v>
      </c>
      <c r="L1709" s="0" t="s">
        <v>297</v>
      </c>
      <c r="M1709" s="0" t="s">
        <v>6664</v>
      </c>
      <c r="N1709" s="0" t="s">
        <v>6664</v>
      </c>
      <c r="O1709" s="0" t="s">
        <v>6665</v>
      </c>
      <c r="P1709" s="0" t="s">
        <v>6666</v>
      </c>
      <c r="R1709" s="0" t="s">
        <v>279</v>
      </c>
      <c r="S1709" s="0" t="s">
        <v>294</v>
      </c>
      <c r="T1709" s="0" t="s">
        <v>280</v>
      </c>
      <c r="U1709" s="0" t="s">
        <v>281</v>
      </c>
    </row>
    <row r="1710" customFormat="false" ht="15" hidden="false" customHeight="false" outlineLevel="0" collapsed="false">
      <c r="A1710" s="0" t="n">
        <v>74</v>
      </c>
      <c r="B1710" s="0" t="s">
        <v>125</v>
      </c>
      <c r="C1710" s="0" t="s">
        <v>282</v>
      </c>
      <c r="D1710" s="0" t="s">
        <v>6667</v>
      </c>
      <c r="E1710" s="0" t="n">
        <v>2026</v>
      </c>
      <c r="H1710" s="0" t="n">
        <v>3</v>
      </c>
      <c r="I1710" s="0" t="n">
        <v>167</v>
      </c>
      <c r="J1710" s="0" t="s">
        <v>272</v>
      </c>
      <c r="K1710" s="0" t="s">
        <v>6414</v>
      </c>
      <c r="L1710" s="0" t="s">
        <v>297</v>
      </c>
      <c r="M1710" s="0" t="s">
        <v>6668</v>
      </c>
      <c r="N1710" s="0" t="s">
        <v>6668</v>
      </c>
      <c r="O1710" s="0" t="s">
        <v>6669</v>
      </c>
      <c r="P1710" s="0" t="s">
        <v>6670</v>
      </c>
      <c r="R1710" s="0" t="s">
        <v>279</v>
      </c>
      <c r="S1710" s="0" t="s">
        <v>294</v>
      </c>
      <c r="T1710" s="0" t="s">
        <v>280</v>
      </c>
      <c r="U1710" s="0" t="s">
        <v>281</v>
      </c>
    </row>
    <row r="1711" customFormat="false" ht="15" hidden="false" customHeight="false" outlineLevel="0" collapsed="false">
      <c r="A1711" s="0" t="n">
        <v>74</v>
      </c>
      <c r="B1711" s="0" t="s">
        <v>125</v>
      </c>
      <c r="C1711" s="0" t="s">
        <v>282</v>
      </c>
      <c r="D1711" s="0" t="s">
        <v>6671</v>
      </c>
      <c r="E1711" s="0" t="n">
        <v>2026</v>
      </c>
      <c r="H1711" s="0" t="n">
        <v>2</v>
      </c>
      <c r="I1711" s="0" t="n">
        <v>144</v>
      </c>
      <c r="J1711" s="0" t="s">
        <v>272</v>
      </c>
      <c r="K1711" s="0" t="s">
        <v>6414</v>
      </c>
      <c r="L1711" s="0" t="s">
        <v>297</v>
      </c>
      <c r="M1711" s="0" t="s">
        <v>6672</v>
      </c>
      <c r="N1711" s="0" t="s">
        <v>6672</v>
      </c>
      <c r="O1711" s="0" t="s">
        <v>6673</v>
      </c>
      <c r="P1711" s="0" t="s">
        <v>6674</v>
      </c>
      <c r="R1711" s="0" t="s">
        <v>279</v>
      </c>
      <c r="S1711" s="0" t="s">
        <v>294</v>
      </c>
      <c r="T1711" s="0" t="s">
        <v>280</v>
      </c>
      <c r="U1711" s="0" t="s">
        <v>281</v>
      </c>
    </row>
    <row r="1712" customFormat="false" ht="15" hidden="false" customHeight="false" outlineLevel="0" collapsed="false">
      <c r="A1712" s="0" t="n">
        <v>74</v>
      </c>
      <c r="B1712" s="0" t="s">
        <v>125</v>
      </c>
      <c r="C1712" s="0" t="s">
        <v>282</v>
      </c>
      <c r="D1712" s="0" t="s">
        <v>6675</v>
      </c>
      <c r="E1712" s="0" t="n">
        <v>2022</v>
      </c>
      <c r="H1712" s="0" t="n">
        <v>3</v>
      </c>
      <c r="I1712" s="0" t="n">
        <v>6797</v>
      </c>
      <c r="J1712" s="0" t="s">
        <v>272</v>
      </c>
      <c r="K1712" s="0" t="s">
        <v>6414</v>
      </c>
      <c r="L1712" s="0" t="s">
        <v>297</v>
      </c>
      <c r="M1712" s="0" t="s">
        <v>6676</v>
      </c>
      <c r="N1712" s="0" t="s">
        <v>6676</v>
      </c>
      <c r="O1712" s="0" t="s">
        <v>6677</v>
      </c>
      <c r="P1712" s="0" t="s">
        <v>6678</v>
      </c>
      <c r="R1712" s="0" t="s">
        <v>288</v>
      </c>
      <c r="S1712" s="0" t="s">
        <v>294</v>
      </c>
      <c r="T1712" s="0" t="s">
        <v>280</v>
      </c>
      <c r="U1712" s="0" t="s">
        <v>281</v>
      </c>
    </row>
    <row r="1713" customFormat="false" ht="15" hidden="false" customHeight="false" outlineLevel="0" collapsed="false">
      <c r="A1713" s="0" t="n">
        <v>74</v>
      </c>
      <c r="B1713" s="0" t="s">
        <v>125</v>
      </c>
      <c r="C1713" s="0" t="s">
        <v>926</v>
      </c>
      <c r="D1713" s="0" t="s">
        <v>6679</v>
      </c>
      <c r="E1713" s="0" t="n">
        <v>2026</v>
      </c>
      <c r="H1713" s="0" t="n">
        <v>23</v>
      </c>
      <c r="I1713" s="0" t="n">
        <v>6505</v>
      </c>
      <c r="J1713" s="0" t="s">
        <v>272</v>
      </c>
      <c r="K1713" s="0" t="s">
        <v>6414</v>
      </c>
      <c r="L1713" s="0" t="s">
        <v>297</v>
      </c>
      <c r="M1713" s="0" t="s">
        <v>6680</v>
      </c>
      <c r="N1713" s="0" t="s">
        <v>6680</v>
      </c>
      <c r="O1713" s="0" t="s">
        <v>6681</v>
      </c>
      <c r="P1713" s="0" t="s">
        <v>6682</v>
      </c>
      <c r="R1713" s="0" t="s">
        <v>279</v>
      </c>
      <c r="S1713" s="0" t="s">
        <v>294</v>
      </c>
      <c r="T1713" s="0" t="s">
        <v>280</v>
      </c>
      <c r="U1713" s="0" t="s">
        <v>281</v>
      </c>
    </row>
    <row r="1714" customFormat="false" ht="15" hidden="false" customHeight="false" outlineLevel="0" collapsed="false">
      <c r="A1714" s="0" t="n">
        <v>74</v>
      </c>
      <c r="B1714" s="0" t="s">
        <v>125</v>
      </c>
      <c r="C1714" s="0" t="s">
        <v>926</v>
      </c>
      <c r="D1714" s="0" t="s">
        <v>6683</v>
      </c>
      <c r="E1714" s="0" t="n">
        <v>2026</v>
      </c>
      <c r="H1714" s="0" t="n">
        <v>23</v>
      </c>
      <c r="I1714" s="0" t="n">
        <v>6186</v>
      </c>
      <c r="J1714" s="0" t="s">
        <v>272</v>
      </c>
      <c r="K1714" s="0" t="s">
        <v>6414</v>
      </c>
      <c r="L1714" s="0" t="s">
        <v>297</v>
      </c>
      <c r="M1714" s="0" t="s">
        <v>6684</v>
      </c>
      <c r="N1714" s="0" t="s">
        <v>6684</v>
      </c>
      <c r="O1714" s="0" t="s">
        <v>6685</v>
      </c>
      <c r="P1714" s="0" t="s">
        <v>6686</v>
      </c>
      <c r="R1714" s="0" t="s">
        <v>279</v>
      </c>
      <c r="S1714" s="0" t="s">
        <v>294</v>
      </c>
      <c r="T1714" s="0" t="s">
        <v>280</v>
      </c>
      <c r="U1714" s="0" t="s">
        <v>281</v>
      </c>
    </row>
    <row r="1715" customFormat="false" ht="15" hidden="false" customHeight="false" outlineLevel="0" collapsed="false">
      <c r="A1715" s="0" t="n">
        <v>74</v>
      </c>
      <c r="B1715" s="0" t="s">
        <v>125</v>
      </c>
      <c r="C1715" s="0" t="s">
        <v>926</v>
      </c>
      <c r="D1715" s="0" t="s">
        <v>6687</v>
      </c>
      <c r="E1715" s="0" t="n">
        <v>2026</v>
      </c>
      <c r="H1715" s="0" t="n">
        <v>30</v>
      </c>
      <c r="I1715" s="0" t="n">
        <v>6979</v>
      </c>
      <c r="J1715" s="0" t="s">
        <v>272</v>
      </c>
      <c r="K1715" s="0" t="s">
        <v>6414</v>
      </c>
      <c r="L1715" s="0" t="s">
        <v>297</v>
      </c>
      <c r="M1715" s="0" t="s">
        <v>6688</v>
      </c>
      <c r="N1715" s="0" t="s">
        <v>6688</v>
      </c>
      <c r="O1715" s="0" t="s">
        <v>6689</v>
      </c>
      <c r="P1715" s="0" t="s">
        <v>6690</v>
      </c>
      <c r="R1715" s="0" t="s">
        <v>279</v>
      </c>
      <c r="S1715" s="0" t="s">
        <v>272</v>
      </c>
      <c r="T1715" s="0" t="s">
        <v>280</v>
      </c>
      <c r="U1715" s="0" t="s">
        <v>281</v>
      </c>
    </row>
    <row r="1716" customFormat="false" ht="15" hidden="false" customHeight="false" outlineLevel="0" collapsed="false">
      <c r="A1716" s="0" t="n">
        <v>74</v>
      </c>
      <c r="B1716" s="0" t="s">
        <v>125</v>
      </c>
      <c r="C1716" s="0" t="s">
        <v>926</v>
      </c>
      <c r="D1716" s="0" t="s">
        <v>6691</v>
      </c>
      <c r="E1716" s="0" t="n">
        <v>2026</v>
      </c>
      <c r="H1716" s="0" t="n">
        <v>2</v>
      </c>
      <c r="I1716" s="0" t="n">
        <v>77</v>
      </c>
      <c r="J1716" s="0" t="s">
        <v>272</v>
      </c>
      <c r="K1716" s="0" t="s">
        <v>6414</v>
      </c>
      <c r="L1716" s="0" t="s">
        <v>297</v>
      </c>
      <c r="M1716" s="0" t="s">
        <v>6692</v>
      </c>
      <c r="N1716" s="0" t="s">
        <v>6692</v>
      </c>
      <c r="O1716" s="0" t="s">
        <v>6693</v>
      </c>
      <c r="P1716" s="0" t="s">
        <v>6694</v>
      </c>
      <c r="R1716" s="0" t="s">
        <v>279</v>
      </c>
      <c r="S1716" s="0" t="s">
        <v>294</v>
      </c>
      <c r="T1716" s="0" t="s">
        <v>280</v>
      </c>
      <c r="U1716" s="0" t="s">
        <v>281</v>
      </c>
    </row>
    <row r="1717" customFormat="false" ht="15" hidden="false" customHeight="false" outlineLevel="0" collapsed="false">
      <c r="A1717" s="0" t="n">
        <v>74</v>
      </c>
      <c r="B1717" s="0" t="s">
        <v>125</v>
      </c>
      <c r="C1717" s="0" t="s">
        <v>508</v>
      </c>
      <c r="D1717" s="0" t="s">
        <v>6695</v>
      </c>
      <c r="E1717" s="0" t="n">
        <v>2025</v>
      </c>
      <c r="H1717" s="0" t="n">
        <v>3</v>
      </c>
      <c r="I1717" s="0" t="n">
        <v>211</v>
      </c>
      <c r="J1717" s="0" t="s">
        <v>272</v>
      </c>
      <c r="K1717" s="0" t="s">
        <v>6414</v>
      </c>
      <c r="L1717" s="0" t="s">
        <v>297</v>
      </c>
      <c r="M1717" s="0" t="s">
        <v>6696</v>
      </c>
      <c r="N1717" s="0" t="s">
        <v>6696</v>
      </c>
      <c r="O1717" s="0" t="s">
        <v>6697</v>
      </c>
      <c r="P1717" s="0" t="s">
        <v>6698</v>
      </c>
      <c r="R1717" s="0" t="s">
        <v>279</v>
      </c>
      <c r="S1717" s="0" t="s">
        <v>272</v>
      </c>
      <c r="T1717" s="0" t="s">
        <v>280</v>
      </c>
      <c r="U1717" s="0" t="s">
        <v>281</v>
      </c>
    </row>
    <row r="1718" customFormat="false" ht="15" hidden="false" customHeight="false" outlineLevel="0" collapsed="false">
      <c r="A1718" s="0" t="n">
        <v>74</v>
      </c>
      <c r="B1718" s="0" t="s">
        <v>125</v>
      </c>
      <c r="C1718" s="0" t="s">
        <v>508</v>
      </c>
      <c r="D1718" s="0" t="s">
        <v>6699</v>
      </c>
      <c r="E1718" s="0" t="n">
        <v>2024</v>
      </c>
      <c r="H1718" s="0" t="n">
        <v>6</v>
      </c>
      <c r="I1718" s="0" t="n">
        <v>9103</v>
      </c>
      <c r="J1718" s="0" t="s">
        <v>272</v>
      </c>
      <c r="K1718" s="0" t="s">
        <v>6414</v>
      </c>
      <c r="L1718" s="0" t="s">
        <v>297</v>
      </c>
      <c r="M1718" s="0" t="s">
        <v>6700</v>
      </c>
      <c r="N1718" s="0" t="s">
        <v>6700</v>
      </c>
      <c r="O1718" s="0" t="s">
        <v>6701</v>
      </c>
      <c r="P1718" s="0" t="s">
        <v>6702</v>
      </c>
      <c r="R1718" s="0" t="s">
        <v>288</v>
      </c>
      <c r="S1718" s="0" t="s">
        <v>294</v>
      </c>
      <c r="T1718" s="0" t="s">
        <v>280</v>
      </c>
      <c r="U1718" s="0" t="s">
        <v>281</v>
      </c>
    </row>
    <row r="1719" customFormat="false" ht="15" hidden="false" customHeight="false" outlineLevel="0" collapsed="false">
      <c r="A1719" s="0" t="n">
        <v>74</v>
      </c>
      <c r="B1719" s="0" t="s">
        <v>125</v>
      </c>
      <c r="C1719" s="0" t="s">
        <v>508</v>
      </c>
      <c r="D1719" s="0" t="s">
        <v>6703</v>
      </c>
      <c r="E1719" s="0" t="n">
        <v>2018</v>
      </c>
      <c r="H1719" s="0" t="n">
        <v>4</v>
      </c>
      <c r="I1719" s="0" t="n">
        <v>14489</v>
      </c>
      <c r="J1719" s="0" t="s">
        <v>272</v>
      </c>
      <c r="K1719" s="0" t="s">
        <v>6414</v>
      </c>
      <c r="L1719" s="0" t="s">
        <v>297</v>
      </c>
      <c r="M1719" s="0" t="s">
        <v>6704</v>
      </c>
      <c r="N1719" s="0" t="s">
        <v>6704</v>
      </c>
      <c r="O1719" s="0" t="s">
        <v>6705</v>
      </c>
      <c r="P1719" s="0" t="s">
        <v>6706</v>
      </c>
      <c r="R1719" s="0" t="s">
        <v>288</v>
      </c>
      <c r="S1719" s="0" t="s">
        <v>294</v>
      </c>
      <c r="T1719" s="0" t="s">
        <v>280</v>
      </c>
      <c r="U1719" s="0" t="s">
        <v>281</v>
      </c>
    </row>
    <row r="1720" customFormat="false" ht="15" hidden="false" customHeight="false" outlineLevel="0" collapsed="false">
      <c r="A1720" s="0" t="n">
        <v>74</v>
      </c>
      <c r="B1720" s="0" t="s">
        <v>125</v>
      </c>
      <c r="C1720" s="0" t="s">
        <v>508</v>
      </c>
      <c r="D1720" s="0" t="s">
        <v>6707</v>
      </c>
      <c r="E1720" s="0" t="n">
        <v>2015</v>
      </c>
      <c r="H1720" s="0" t="n">
        <v>2</v>
      </c>
      <c r="I1720" s="0" t="n">
        <v>194</v>
      </c>
      <c r="J1720" s="0" t="s">
        <v>272</v>
      </c>
      <c r="K1720" s="0" t="s">
        <v>6414</v>
      </c>
      <c r="L1720" s="0" t="s">
        <v>297</v>
      </c>
      <c r="M1720" s="0" t="s">
        <v>6708</v>
      </c>
      <c r="N1720" s="0" t="s">
        <v>6708</v>
      </c>
      <c r="O1720" s="0" t="s">
        <v>6709</v>
      </c>
      <c r="P1720" s="0" t="s">
        <v>6710</v>
      </c>
      <c r="R1720" s="0" t="s">
        <v>288</v>
      </c>
      <c r="S1720" s="0" t="s">
        <v>294</v>
      </c>
      <c r="T1720" s="0" t="s">
        <v>280</v>
      </c>
      <c r="U1720" s="0" t="s">
        <v>281</v>
      </c>
    </row>
    <row r="1721" customFormat="false" ht="15" hidden="false" customHeight="false" outlineLevel="0" collapsed="false">
      <c r="A1721" s="0" t="n">
        <v>74</v>
      </c>
      <c r="B1721" s="0" t="s">
        <v>125</v>
      </c>
      <c r="C1721" s="0" t="s">
        <v>514</v>
      </c>
      <c r="D1721" s="0" t="s">
        <v>6711</v>
      </c>
      <c r="E1721" s="0" t="n">
        <v>2025</v>
      </c>
      <c r="H1721" s="0" t="n">
        <v>7</v>
      </c>
      <c r="I1721" s="0" t="n">
        <v>4787</v>
      </c>
      <c r="J1721" s="0" t="s">
        <v>272</v>
      </c>
      <c r="K1721" s="0" t="s">
        <v>6414</v>
      </c>
      <c r="L1721" s="0" t="s">
        <v>297</v>
      </c>
      <c r="M1721" s="0" t="s">
        <v>6712</v>
      </c>
      <c r="N1721" s="0" t="s">
        <v>6712</v>
      </c>
      <c r="O1721" s="0" t="s">
        <v>6713</v>
      </c>
      <c r="P1721" s="0" t="s">
        <v>6714</v>
      </c>
      <c r="R1721" s="0" t="s">
        <v>279</v>
      </c>
      <c r="S1721" s="0" t="s">
        <v>272</v>
      </c>
      <c r="T1721" s="0" t="s">
        <v>280</v>
      </c>
      <c r="U1721" s="0" t="s">
        <v>281</v>
      </c>
    </row>
    <row r="1722" customFormat="false" ht="15" hidden="false" customHeight="false" outlineLevel="0" collapsed="false">
      <c r="A1722" s="0" t="n">
        <v>74</v>
      </c>
      <c r="B1722" s="0" t="s">
        <v>125</v>
      </c>
      <c r="C1722" s="0" t="s">
        <v>514</v>
      </c>
      <c r="D1722" s="0" t="s">
        <v>6715</v>
      </c>
      <c r="E1722" s="0" t="n">
        <v>2023</v>
      </c>
      <c r="H1722" s="0" t="n">
        <v>2</v>
      </c>
      <c r="I1722" s="0" t="n">
        <v>1483</v>
      </c>
      <c r="J1722" s="0" t="s">
        <v>272</v>
      </c>
      <c r="K1722" s="0" t="s">
        <v>6414</v>
      </c>
      <c r="L1722" s="0" t="s">
        <v>297</v>
      </c>
      <c r="M1722" s="0" t="s">
        <v>6716</v>
      </c>
      <c r="N1722" s="0" t="s">
        <v>6716</v>
      </c>
      <c r="O1722" s="0" t="s">
        <v>6717</v>
      </c>
      <c r="P1722" s="0" t="s">
        <v>6718</v>
      </c>
      <c r="R1722" s="0" t="s">
        <v>288</v>
      </c>
      <c r="S1722" s="0" t="s">
        <v>294</v>
      </c>
      <c r="T1722" s="0" t="s">
        <v>280</v>
      </c>
      <c r="U1722" s="0" t="s">
        <v>281</v>
      </c>
    </row>
    <row r="1723" customFormat="false" ht="15" hidden="false" customHeight="false" outlineLevel="0" collapsed="false">
      <c r="A1723" s="0" t="n">
        <v>74</v>
      </c>
      <c r="B1723" s="0" t="s">
        <v>125</v>
      </c>
      <c r="C1723" s="0" t="s">
        <v>514</v>
      </c>
      <c r="D1723" s="0" t="s">
        <v>6719</v>
      </c>
      <c r="E1723" s="0" t="n">
        <v>2018</v>
      </c>
      <c r="H1723" s="0" t="n">
        <v>4</v>
      </c>
      <c r="I1723" s="0" t="n">
        <v>907</v>
      </c>
      <c r="J1723" s="0" t="s">
        <v>294</v>
      </c>
      <c r="K1723" s="0" t="s">
        <v>6414</v>
      </c>
      <c r="L1723" s="0" t="s">
        <v>297</v>
      </c>
      <c r="M1723" s="0" t="s">
        <v>6720</v>
      </c>
      <c r="N1723" s="0" t="s">
        <v>6720</v>
      </c>
      <c r="O1723" s="0" t="s">
        <v>6721</v>
      </c>
      <c r="P1723" s="0" t="s">
        <v>6722</v>
      </c>
      <c r="R1723" s="0" t="s">
        <v>288</v>
      </c>
      <c r="S1723" s="0" t="s">
        <v>294</v>
      </c>
      <c r="T1723" s="0" t="s">
        <v>280</v>
      </c>
      <c r="U1723" s="0" t="s">
        <v>281</v>
      </c>
    </row>
    <row r="1724" customFormat="false" ht="15" hidden="false" customHeight="false" outlineLevel="0" collapsed="false">
      <c r="A1724" s="0" t="n">
        <v>74</v>
      </c>
      <c r="B1724" s="0" t="s">
        <v>125</v>
      </c>
      <c r="C1724" s="0" t="s">
        <v>514</v>
      </c>
      <c r="D1724" s="0" t="s">
        <v>6723</v>
      </c>
      <c r="E1724" s="0" t="n">
        <v>2017</v>
      </c>
      <c r="H1724" s="0" t="n">
        <v>9</v>
      </c>
      <c r="I1724" s="0" t="n">
        <v>875</v>
      </c>
      <c r="J1724" s="0" t="s">
        <v>294</v>
      </c>
      <c r="K1724" s="0" t="s">
        <v>6414</v>
      </c>
      <c r="L1724" s="0" t="s">
        <v>297</v>
      </c>
      <c r="M1724" s="0" t="s">
        <v>6724</v>
      </c>
      <c r="N1724" s="0" t="s">
        <v>6724</v>
      </c>
      <c r="O1724" s="0" t="s">
        <v>6725</v>
      </c>
      <c r="P1724" s="0" t="s">
        <v>6726</v>
      </c>
      <c r="R1724" s="0" t="s">
        <v>288</v>
      </c>
      <c r="S1724" s="0" t="s">
        <v>294</v>
      </c>
      <c r="T1724" s="0" t="s">
        <v>280</v>
      </c>
      <c r="U1724" s="0" t="s">
        <v>281</v>
      </c>
    </row>
    <row r="1725" customFormat="false" ht="15" hidden="false" customHeight="false" outlineLevel="0" collapsed="false">
      <c r="A1725" s="0" t="n">
        <v>75</v>
      </c>
      <c r="B1725" s="0" t="s">
        <v>126</v>
      </c>
      <c r="C1725" s="0" t="s">
        <v>57</v>
      </c>
      <c r="D1725" s="0" t="s">
        <v>6727</v>
      </c>
      <c r="E1725" s="0" t="n">
        <v>2025</v>
      </c>
      <c r="H1725" s="0" t="n">
        <v>4</v>
      </c>
      <c r="I1725" s="0" t="n">
        <v>5242</v>
      </c>
      <c r="J1725" s="0" t="s">
        <v>272</v>
      </c>
      <c r="K1725" s="0" t="s">
        <v>4612</v>
      </c>
      <c r="L1725" s="0" t="s">
        <v>595</v>
      </c>
      <c r="M1725" s="0" t="s">
        <v>6728</v>
      </c>
      <c r="N1725" s="0" t="s">
        <v>6728</v>
      </c>
      <c r="O1725" s="0" t="s">
        <v>6729</v>
      </c>
      <c r="P1725" s="0" t="s">
        <v>6730</v>
      </c>
      <c r="R1725" s="0" t="s">
        <v>279</v>
      </c>
      <c r="S1725" s="0" t="s">
        <v>272</v>
      </c>
      <c r="T1725" s="0" t="s">
        <v>280</v>
      </c>
      <c r="U1725" s="0" t="s">
        <v>281</v>
      </c>
    </row>
    <row r="1726" customFormat="false" ht="15" hidden="false" customHeight="false" outlineLevel="0" collapsed="false">
      <c r="A1726" s="0" t="n">
        <v>75</v>
      </c>
      <c r="B1726" s="0" t="s">
        <v>126</v>
      </c>
      <c r="C1726" s="0" t="s">
        <v>57</v>
      </c>
      <c r="D1726" s="0" t="s">
        <v>6731</v>
      </c>
      <c r="E1726" s="0" t="n">
        <v>2024</v>
      </c>
      <c r="H1726" s="0" t="n">
        <v>4</v>
      </c>
      <c r="I1726" s="0" t="n">
        <v>1653</v>
      </c>
      <c r="J1726" s="0" t="s">
        <v>272</v>
      </c>
      <c r="K1726" s="0" t="s">
        <v>4612</v>
      </c>
      <c r="L1726" s="0" t="s">
        <v>595</v>
      </c>
      <c r="M1726" s="0" t="s">
        <v>6732</v>
      </c>
      <c r="N1726" s="0" t="s">
        <v>6732</v>
      </c>
      <c r="O1726" s="0" t="s">
        <v>6733</v>
      </c>
      <c r="P1726" s="0" t="s">
        <v>6734</v>
      </c>
      <c r="R1726" s="0" t="s">
        <v>288</v>
      </c>
      <c r="S1726" s="0" t="s">
        <v>294</v>
      </c>
      <c r="T1726" s="0" t="s">
        <v>280</v>
      </c>
      <c r="U1726" s="0" t="s">
        <v>281</v>
      </c>
    </row>
    <row r="1727" customFormat="false" ht="15" hidden="false" customHeight="false" outlineLevel="0" collapsed="false">
      <c r="A1727" s="0" t="n">
        <v>75</v>
      </c>
      <c r="B1727" s="0" t="s">
        <v>126</v>
      </c>
      <c r="C1727" s="0" t="s">
        <v>57</v>
      </c>
      <c r="D1727" s="0" t="s">
        <v>6735</v>
      </c>
      <c r="E1727" s="0" t="n">
        <v>2019</v>
      </c>
      <c r="H1727" s="0" t="n">
        <v>6</v>
      </c>
      <c r="I1727" s="0" t="n">
        <v>1718</v>
      </c>
      <c r="J1727" s="0" t="s">
        <v>272</v>
      </c>
      <c r="K1727" s="0" t="s">
        <v>302</v>
      </c>
      <c r="L1727" s="0" t="s">
        <v>274</v>
      </c>
      <c r="M1727" s="0" t="s">
        <v>6736</v>
      </c>
      <c r="N1727" s="0" t="s">
        <v>6736</v>
      </c>
      <c r="O1727" s="0" t="s">
        <v>6737</v>
      </c>
      <c r="P1727" s="0" t="s">
        <v>6738</v>
      </c>
      <c r="R1727" s="0" t="s">
        <v>288</v>
      </c>
      <c r="S1727" s="0" t="s">
        <v>294</v>
      </c>
      <c r="T1727" s="0" t="s">
        <v>280</v>
      </c>
      <c r="U1727" s="0" t="s">
        <v>281</v>
      </c>
    </row>
    <row r="1728" customFormat="false" ht="15" hidden="false" customHeight="false" outlineLevel="0" collapsed="false">
      <c r="A1728" s="0" t="n">
        <v>75</v>
      </c>
      <c r="B1728" s="0" t="s">
        <v>126</v>
      </c>
      <c r="C1728" s="0" t="s">
        <v>57</v>
      </c>
      <c r="D1728" s="0" t="s">
        <v>6739</v>
      </c>
      <c r="E1728" s="0" t="n">
        <v>2016</v>
      </c>
      <c r="H1728" s="0" t="n">
        <v>2</v>
      </c>
      <c r="I1728" s="0" t="n">
        <v>525</v>
      </c>
      <c r="J1728" s="0" t="s">
        <v>272</v>
      </c>
      <c r="K1728" s="0" t="s">
        <v>6740</v>
      </c>
      <c r="L1728" s="0" t="s">
        <v>297</v>
      </c>
      <c r="M1728" s="0" t="s">
        <v>6741</v>
      </c>
      <c r="N1728" s="0" t="s">
        <v>6741</v>
      </c>
      <c r="O1728" s="0" t="s">
        <v>6742</v>
      </c>
      <c r="P1728" s="0" t="s">
        <v>6743</v>
      </c>
      <c r="R1728" s="0" t="s">
        <v>288</v>
      </c>
      <c r="S1728" s="0" t="s">
        <v>294</v>
      </c>
      <c r="T1728" s="0" t="s">
        <v>280</v>
      </c>
      <c r="U1728" s="0" t="s">
        <v>281</v>
      </c>
    </row>
    <row r="1729" customFormat="false" ht="15" hidden="false" customHeight="false" outlineLevel="0" collapsed="false">
      <c r="A1729" s="0" t="n">
        <v>75</v>
      </c>
      <c r="B1729" s="0" t="s">
        <v>126</v>
      </c>
      <c r="C1729" s="0" t="s">
        <v>92</v>
      </c>
      <c r="D1729" s="0" t="s">
        <v>6744</v>
      </c>
      <c r="E1729" s="0" t="n">
        <v>2024</v>
      </c>
      <c r="H1729" s="0" t="n">
        <v>20</v>
      </c>
      <c r="I1729" s="0" t="n">
        <v>23249</v>
      </c>
      <c r="J1729" s="0" t="s">
        <v>272</v>
      </c>
      <c r="K1729" s="0" t="s">
        <v>4612</v>
      </c>
      <c r="L1729" s="0" t="s">
        <v>595</v>
      </c>
      <c r="M1729" s="0" t="s">
        <v>6745</v>
      </c>
      <c r="N1729" s="0" t="s">
        <v>6745</v>
      </c>
      <c r="O1729" s="0" t="s">
        <v>6746</v>
      </c>
      <c r="P1729" s="0" t="s">
        <v>6747</v>
      </c>
      <c r="R1729" s="0" t="s">
        <v>288</v>
      </c>
      <c r="S1729" s="0" t="s">
        <v>272</v>
      </c>
      <c r="T1729" s="0" t="s">
        <v>280</v>
      </c>
      <c r="U1729" s="0" t="s">
        <v>281</v>
      </c>
    </row>
    <row r="1730" customFormat="false" ht="15" hidden="false" customHeight="false" outlineLevel="0" collapsed="false">
      <c r="A1730" s="0" t="n">
        <v>75</v>
      </c>
      <c r="B1730" s="0" t="s">
        <v>126</v>
      </c>
      <c r="C1730" s="0" t="s">
        <v>313</v>
      </c>
      <c r="D1730" s="0" t="s">
        <v>6748</v>
      </c>
      <c r="E1730" s="0" t="n">
        <v>2025</v>
      </c>
      <c r="H1730" s="0" t="n">
        <v>1</v>
      </c>
      <c r="I1730" s="0" t="n">
        <v>17312</v>
      </c>
      <c r="J1730" s="0" t="s">
        <v>294</v>
      </c>
      <c r="K1730" s="0" t="s">
        <v>4612</v>
      </c>
      <c r="L1730" s="0" t="s">
        <v>595</v>
      </c>
      <c r="M1730" s="0" t="s">
        <v>6749</v>
      </c>
      <c r="N1730" s="0" t="s">
        <v>6749</v>
      </c>
      <c r="O1730" s="0" t="s">
        <v>6750</v>
      </c>
      <c r="P1730" s="0" t="s">
        <v>6751</v>
      </c>
      <c r="R1730" s="0" t="s">
        <v>279</v>
      </c>
      <c r="S1730" s="0" t="s">
        <v>272</v>
      </c>
      <c r="T1730" s="0" t="s">
        <v>280</v>
      </c>
      <c r="U1730" s="0" t="s">
        <v>281</v>
      </c>
    </row>
    <row r="1731" customFormat="false" ht="15" hidden="false" customHeight="false" outlineLevel="0" collapsed="false">
      <c r="A1731" s="0" t="n">
        <v>75</v>
      </c>
      <c r="B1731" s="0" t="s">
        <v>126</v>
      </c>
      <c r="C1731" s="0" t="s">
        <v>313</v>
      </c>
      <c r="D1731" s="0" t="s">
        <v>6752</v>
      </c>
      <c r="E1731" s="0" t="n">
        <v>2023</v>
      </c>
      <c r="H1731" s="0" t="n">
        <v>1</v>
      </c>
      <c r="I1731" s="0" t="n">
        <v>3677</v>
      </c>
      <c r="J1731" s="0" t="s">
        <v>272</v>
      </c>
      <c r="K1731" s="0" t="s">
        <v>6740</v>
      </c>
      <c r="L1731" s="0" t="s">
        <v>297</v>
      </c>
      <c r="M1731" s="0" t="s">
        <v>6753</v>
      </c>
      <c r="N1731" s="0" t="s">
        <v>6753</v>
      </c>
      <c r="O1731" s="0" t="s">
        <v>6754</v>
      </c>
      <c r="P1731" s="0" t="s">
        <v>6755</v>
      </c>
      <c r="R1731" s="0" t="s">
        <v>288</v>
      </c>
      <c r="S1731" s="0" t="s">
        <v>294</v>
      </c>
      <c r="T1731" s="0" t="s">
        <v>280</v>
      </c>
      <c r="U1731" s="0" t="s">
        <v>281</v>
      </c>
    </row>
    <row r="1732" customFormat="false" ht="15" hidden="false" customHeight="false" outlineLevel="0" collapsed="false">
      <c r="A1732" s="0" t="n">
        <v>75</v>
      </c>
      <c r="B1732" s="0" t="s">
        <v>126</v>
      </c>
      <c r="C1732" s="0" t="s">
        <v>313</v>
      </c>
      <c r="D1732" s="0" t="s">
        <v>6756</v>
      </c>
      <c r="E1732" s="0" t="n">
        <v>2019</v>
      </c>
      <c r="H1732" s="0" t="n">
        <v>1</v>
      </c>
      <c r="I1732" s="0" t="n">
        <v>64</v>
      </c>
      <c r="J1732" s="0" t="s">
        <v>294</v>
      </c>
      <c r="K1732" s="0" t="s">
        <v>302</v>
      </c>
      <c r="L1732" s="0" t="s">
        <v>274</v>
      </c>
      <c r="M1732" s="0" t="s">
        <v>6757</v>
      </c>
      <c r="N1732" s="0" t="s">
        <v>6757</v>
      </c>
      <c r="O1732" s="0" t="s">
        <v>6758</v>
      </c>
      <c r="P1732" s="0" t="s">
        <v>6759</v>
      </c>
      <c r="R1732" s="0" t="s">
        <v>288</v>
      </c>
      <c r="S1732" s="0" t="s">
        <v>294</v>
      </c>
      <c r="T1732" s="0" t="s">
        <v>280</v>
      </c>
      <c r="U1732" s="0" t="s">
        <v>281</v>
      </c>
    </row>
    <row r="1733" customFormat="false" ht="15" hidden="false" customHeight="false" outlineLevel="0" collapsed="false">
      <c r="A1733" s="0" t="n">
        <v>75</v>
      </c>
      <c r="B1733" s="0" t="s">
        <v>126</v>
      </c>
      <c r="C1733" s="0" t="s">
        <v>270</v>
      </c>
      <c r="D1733" s="0" t="s">
        <v>6760</v>
      </c>
      <c r="E1733" s="0" t="n">
        <v>2026</v>
      </c>
      <c r="H1733" s="0" t="n">
        <v>1</v>
      </c>
      <c r="I1733" s="0" t="n">
        <v>2677</v>
      </c>
      <c r="J1733" s="0" t="s">
        <v>272</v>
      </c>
      <c r="K1733" s="0" t="s">
        <v>4612</v>
      </c>
      <c r="L1733" s="0" t="s">
        <v>595</v>
      </c>
      <c r="M1733" s="0" t="s">
        <v>6761</v>
      </c>
      <c r="N1733" s="0" t="s">
        <v>6761</v>
      </c>
      <c r="O1733" s="0" t="s">
        <v>6762</v>
      </c>
      <c r="P1733" s="0" t="s">
        <v>6763</v>
      </c>
      <c r="R1733" s="0" t="s">
        <v>279</v>
      </c>
      <c r="S1733" s="0" t="s">
        <v>272</v>
      </c>
      <c r="T1733" s="0" t="s">
        <v>280</v>
      </c>
      <c r="U1733" s="0" t="s">
        <v>281</v>
      </c>
    </row>
    <row r="1734" customFormat="false" ht="15" hidden="false" customHeight="false" outlineLevel="0" collapsed="false">
      <c r="A1734" s="0" t="n">
        <v>75</v>
      </c>
      <c r="B1734" s="0" t="s">
        <v>126</v>
      </c>
      <c r="C1734" s="0" t="s">
        <v>270</v>
      </c>
      <c r="D1734" s="0" t="s">
        <v>6764</v>
      </c>
      <c r="E1734" s="0" t="n">
        <v>2026</v>
      </c>
      <c r="H1734" s="0" t="n">
        <v>1</v>
      </c>
      <c r="I1734" s="0" t="n">
        <v>790</v>
      </c>
      <c r="J1734" s="0" t="s">
        <v>272</v>
      </c>
      <c r="K1734" s="0" t="s">
        <v>4612</v>
      </c>
      <c r="L1734" s="0" t="s">
        <v>595</v>
      </c>
      <c r="M1734" s="0" t="s">
        <v>6765</v>
      </c>
      <c r="N1734" s="0" t="s">
        <v>6765</v>
      </c>
      <c r="O1734" s="0" t="s">
        <v>6766</v>
      </c>
      <c r="P1734" s="0" t="s">
        <v>6767</v>
      </c>
      <c r="R1734" s="0" t="s">
        <v>279</v>
      </c>
      <c r="S1734" s="0" t="s">
        <v>294</v>
      </c>
      <c r="T1734" s="0" t="s">
        <v>280</v>
      </c>
      <c r="U1734" s="0" t="s">
        <v>281</v>
      </c>
    </row>
    <row r="1735" customFormat="false" ht="15" hidden="false" customHeight="false" outlineLevel="0" collapsed="false">
      <c r="A1735" s="0" t="n">
        <v>75</v>
      </c>
      <c r="B1735" s="0" t="s">
        <v>126</v>
      </c>
      <c r="C1735" s="0" t="s">
        <v>328</v>
      </c>
      <c r="D1735" s="0" t="s">
        <v>6768</v>
      </c>
      <c r="E1735" s="0" t="n">
        <v>2024</v>
      </c>
      <c r="H1735" s="0" t="n">
        <v>3</v>
      </c>
      <c r="I1735" s="0" t="n">
        <v>8065</v>
      </c>
      <c r="J1735" s="0" t="s">
        <v>272</v>
      </c>
      <c r="K1735" s="0" t="s">
        <v>6740</v>
      </c>
      <c r="L1735" s="0" t="s">
        <v>297</v>
      </c>
      <c r="M1735" s="0" t="s">
        <v>6769</v>
      </c>
      <c r="N1735" s="0" t="s">
        <v>6769</v>
      </c>
      <c r="O1735" s="0" t="s">
        <v>6770</v>
      </c>
      <c r="P1735" s="0" t="s">
        <v>6771</v>
      </c>
      <c r="R1735" s="0" t="s">
        <v>288</v>
      </c>
      <c r="S1735" s="0" t="s">
        <v>272</v>
      </c>
      <c r="T1735" s="0" t="s">
        <v>280</v>
      </c>
      <c r="U1735" s="0" t="s">
        <v>281</v>
      </c>
    </row>
    <row r="1736" customFormat="false" ht="15" hidden="false" customHeight="false" outlineLevel="0" collapsed="false">
      <c r="A1736" s="0" t="n">
        <v>75</v>
      </c>
      <c r="B1736" s="0" t="s">
        <v>126</v>
      </c>
      <c r="C1736" s="0" t="s">
        <v>339</v>
      </c>
      <c r="D1736" s="0" t="s">
        <v>6772</v>
      </c>
      <c r="E1736" s="0" t="n">
        <v>2023</v>
      </c>
      <c r="H1736" s="0" t="n">
        <v>2</v>
      </c>
      <c r="I1736" s="0" t="n">
        <v>2441</v>
      </c>
      <c r="J1736" s="0" t="s">
        <v>272</v>
      </c>
      <c r="K1736" s="0" t="s">
        <v>6740</v>
      </c>
      <c r="L1736" s="0" t="s">
        <v>297</v>
      </c>
      <c r="M1736" s="0" t="s">
        <v>6773</v>
      </c>
      <c r="N1736" s="0" t="s">
        <v>6773</v>
      </c>
      <c r="O1736" s="0" t="s">
        <v>6774</v>
      </c>
      <c r="P1736" s="0" t="s">
        <v>6775</v>
      </c>
      <c r="R1736" s="0" t="s">
        <v>288</v>
      </c>
      <c r="S1736" s="0" t="s">
        <v>272</v>
      </c>
      <c r="T1736" s="0" t="s">
        <v>280</v>
      </c>
      <c r="U1736" s="0" t="s">
        <v>281</v>
      </c>
    </row>
    <row r="1737" customFormat="false" ht="15" hidden="false" customHeight="false" outlineLevel="0" collapsed="false">
      <c r="A1737" s="0" t="n">
        <v>75</v>
      </c>
      <c r="B1737" s="0" t="s">
        <v>126</v>
      </c>
      <c r="C1737" s="0" t="s">
        <v>868</v>
      </c>
      <c r="D1737" s="0" t="s">
        <v>6776</v>
      </c>
      <c r="E1737" s="0" t="n">
        <v>2024</v>
      </c>
      <c r="H1737" s="0" t="n">
        <v>11</v>
      </c>
      <c r="I1737" s="0" t="n">
        <v>3945</v>
      </c>
      <c r="J1737" s="0" t="s">
        <v>272</v>
      </c>
      <c r="K1737" s="0" t="s">
        <v>6740</v>
      </c>
      <c r="L1737" s="0" t="s">
        <v>297</v>
      </c>
      <c r="M1737" s="0" t="s">
        <v>6777</v>
      </c>
      <c r="N1737" s="0" t="s">
        <v>6777</v>
      </c>
      <c r="O1737" s="0" t="s">
        <v>6778</v>
      </c>
      <c r="P1737" s="0" t="s">
        <v>6779</v>
      </c>
      <c r="R1737" s="0" t="s">
        <v>288</v>
      </c>
      <c r="S1737" s="0" t="s">
        <v>272</v>
      </c>
      <c r="T1737" s="0" t="s">
        <v>280</v>
      </c>
      <c r="U1737" s="0" t="s">
        <v>281</v>
      </c>
    </row>
    <row r="1738" customFormat="false" ht="15" hidden="false" customHeight="false" outlineLevel="0" collapsed="false">
      <c r="A1738" s="0" t="n">
        <v>75</v>
      </c>
      <c r="B1738" s="0" t="s">
        <v>126</v>
      </c>
      <c r="C1738" s="0" t="s">
        <v>868</v>
      </c>
      <c r="D1738" s="0" t="s">
        <v>6780</v>
      </c>
      <c r="E1738" s="0" t="n">
        <v>2023</v>
      </c>
      <c r="H1738" s="0" t="n">
        <v>2</v>
      </c>
      <c r="I1738" s="0" t="n">
        <v>424</v>
      </c>
      <c r="J1738" s="0" t="s">
        <v>272</v>
      </c>
      <c r="K1738" s="0" t="s">
        <v>6740</v>
      </c>
      <c r="L1738" s="0" t="s">
        <v>297</v>
      </c>
      <c r="M1738" s="0" t="s">
        <v>6781</v>
      </c>
      <c r="N1738" s="0" t="s">
        <v>6781</v>
      </c>
      <c r="O1738" s="0" t="s">
        <v>6782</v>
      </c>
      <c r="P1738" s="0" t="s">
        <v>6783</v>
      </c>
      <c r="R1738" s="0" t="s">
        <v>288</v>
      </c>
      <c r="S1738" s="0" t="s">
        <v>294</v>
      </c>
      <c r="T1738" s="0" t="s">
        <v>280</v>
      </c>
      <c r="U1738" s="0" t="s">
        <v>281</v>
      </c>
    </row>
    <row r="1739" customFormat="false" ht="15" hidden="false" customHeight="false" outlineLevel="0" collapsed="false">
      <c r="A1739" s="0" t="n">
        <v>75</v>
      </c>
      <c r="B1739" s="0" t="s">
        <v>126</v>
      </c>
      <c r="C1739" s="0" t="s">
        <v>544</v>
      </c>
      <c r="D1739" s="0" t="s">
        <v>6784</v>
      </c>
      <c r="E1739" s="0" t="n">
        <v>2024</v>
      </c>
      <c r="H1739" s="0" t="n">
        <v>9</v>
      </c>
      <c r="I1739" s="0" t="n">
        <v>25227</v>
      </c>
      <c r="J1739" s="0" t="s">
        <v>272</v>
      </c>
      <c r="K1739" s="0" t="s">
        <v>4612</v>
      </c>
      <c r="L1739" s="0" t="s">
        <v>595</v>
      </c>
      <c r="M1739" s="0" t="s">
        <v>6785</v>
      </c>
      <c r="N1739" s="0" t="s">
        <v>6785</v>
      </c>
      <c r="O1739" s="0" t="s">
        <v>6786</v>
      </c>
      <c r="P1739" s="0" t="s">
        <v>6787</v>
      </c>
      <c r="R1739" s="0" t="s">
        <v>288</v>
      </c>
      <c r="S1739" s="0" t="s">
        <v>272</v>
      </c>
      <c r="T1739" s="0" t="s">
        <v>280</v>
      </c>
      <c r="U1739" s="0" t="s">
        <v>281</v>
      </c>
    </row>
    <row r="1740" customFormat="false" ht="15" hidden="false" customHeight="false" outlineLevel="0" collapsed="false">
      <c r="A1740" s="0" t="n">
        <v>75</v>
      </c>
      <c r="B1740" s="0" t="s">
        <v>126</v>
      </c>
      <c r="C1740" s="0" t="s">
        <v>926</v>
      </c>
      <c r="D1740" s="0" t="s">
        <v>6788</v>
      </c>
      <c r="E1740" s="0" t="n">
        <v>2023</v>
      </c>
      <c r="H1740" s="0" t="n">
        <v>16</v>
      </c>
      <c r="I1740" s="0" t="n">
        <v>40956</v>
      </c>
      <c r="J1740" s="0" t="s">
        <v>272</v>
      </c>
      <c r="K1740" s="0" t="s">
        <v>290</v>
      </c>
      <c r="L1740" s="0" t="s">
        <v>274</v>
      </c>
      <c r="M1740" s="0" t="s">
        <v>6789</v>
      </c>
      <c r="N1740" s="0" t="s">
        <v>6789</v>
      </c>
      <c r="O1740" s="0" t="s">
        <v>6790</v>
      </c>
      <c r="P1740" s="0" t="s">
        <v>6791</v>
      </c>
      <c r="R1740" s="0" t="s">
        <v>288</v>
      </c>
      <c r="S1740" s="0" t="s">
        <v>294</v>
      </c>
      <c r="T1740" s="0" t="s">
        <v>280</v>
      </c>
      <c r="U1740" s="0" t="s">
        <v>281</v>
      </c>
    </row>
    <row r="1741" customFormat="false" ht="15" hidden="false" customHeight="false" outlineLevel="0" collapsed="false">
      <c r="A1741" s="0" t="n">
        <v>75</v>
      </c>
      <c r="B1741" s="0" t="s">
        <v>126</v>
      </c>
      <c r="C1741" s="0" t="s">
        <v>926</v>
      </c>
      <c r="D1741" s="0" t="s">
        <v>6792</v>
      </c>
      <c r="E1741" s="0" t="n">
        <v>2023</v>
      </c>
      <c r="H1741" s="0" t="n">
        <v>3</v>
      </c>
      <c r="I1741" s="0" t="n">
        <v>194</v>
      </c>
      <c r="J1741" s="0" t="s">
        <v>272</v>
      </c>
      <c r="K1741" s="0" t="s">
        <v>6740</v>
      </c>
      <c r="L1741" s="0" t="s">
        <v>297</v>
      </c>
      <c r="M1741" s="0" t="s">
        <v>6793</v>
      </c>
      <c r="N1741" s="0" t="s">
        <v>6793</v>
      </c>
      <c r="O1741" s="0" t="s">
        <v>6794</v>
      </c>
      <c r="P1741" s="0" t="s">
        <v>6795</v>
      </c>
      <c r="R1741" s="0" t="s">
        <v>288</v>
      </c>
      <c r="S1741" s="0" t="s">
        <v>272</v>
      </c>
      <c r="T1741" s="0" t="s">
        <v>280</v>
      </c>
      <c r="U1741" s="0" t="s">
        <v>281</v>
      </c>
    </row>
    <row r="1742" customFormat="false" ht="15" hidden="false" customHeight="false" outlineLevel="0" collapsed="false">
      <c r="A1742" s="0" t="n">
        <v>75</v>
      </c>
      <c r="B1742" s="0" t="s">
        <v>126</v>
      </c>
      <c r="C1742" s="0" t="s">
        <v>926</v>
      </c>
      <c r="D1742" s="0" t="s">
        <v>6796</v>
      </c>
      <c r="E1742" s="0" t="n">
        <v>2023</v>
      </c>
      <c r="H1742" s="0" t="n">
        <v>2</v>
      </c>
      <c r="I1742" s="0" t="n">
        <v>129</v>
      </c>
      <c r="J1742" s="0" t="s">
        <v>272</v>
      </c>
      <c r="K1742" s="0" t="s">
        <v>6740</v>
      </c>
      <c r="L1742" s="0" t="s">
        <v>297</v>
      </c>
      <c r="M1742" s="0" t="s">
        <v>6797</v>
      </c>
      <c r="N1742" s="0" t="s">
        <v>6797</v>
      </c>
      <c r="O1742" s="0" t="s">
        <v>6798</v>
      </c>
      <c r="P1742" s="0" t="s">
        <v>6799</v>
      </c>
      <c r="R1742" s="0" t="s">
        <v>288</v>
      </c>
      <c r="S1742" s="0" t="s">
        <v>294</v>
      </c>
      <c r="T1742" s="0" t="s">
        <v>280</v>
      </c>
      <c r="U1742" s="0" t="s">
        <v>281</v>
      </c>
    </row>
    <row r="1743" customFormat="false" ht="15" hidden="false" customHeight="false" outlineLevel="0" collapsed="false">
      <c r="A1743" s="0" t="n">
        <v>75</v>
      </c>
      <c r="B1743" s="0" t="s">
        <v>126</v>
      </c>
      <c r="C1743" s="0" t="s">
        <v>383</v>
      </c>
      <c r="D1743" s="0" t="s">
        <v>6800</v>
      </c>
      <c r="E1743" s="0" t="n">
        <v>2024</v>
      </c>
      <c r="H1743" s="0" t="n">
        <v>12</v>
      </c>
      <c r="I1743" s="0" t="n">
        <v>2795</v>
      </c>
      <c r="J1743" s="0" t="s">
        <v>272</v>
      </c>
      <c r="K1743" s="0" t="s">
        <v>4612</v>
      </c>
      <c r="L1743" s="0" t="s">
        <v>595</v>
      </c>
      <c r="M1743" s="0" t="s">
        <v>6801</v>
      </c>
      <c r="N1743" s="0" t="s">
        <v>6801</v>
      </c>
      <c r="O1743" s="0" t="s">
        <v>6802</v>
      </c>
      <c r="P1743" s="0" t="s">
        <v>6803</v>
      </c>
      <c r="R1743" s="0" t="s">
        <v>288</v>
      </c>
      <c r="S1743" s="0" t="s">
        <v>272</v>
      </c>
      <c r="T1743" s="0" t="s">
        <v>280</v>
      </c>
      <c r="U1743" s="0" t="s">
        <v>281</v>
      </c>
    </row>
    <row r="1744" customFormat="false" ht="15" hidden="false" customHeight="false" outlineLevel="0" collapsed="false">
      <c r="A1744" s="0" t="n">
        <v>75</v>
      </c>
      <c r="B1744" s="0" t="s">
        <v>126</v>
      </c>
      <c r="C1744" s="0" t="s">
        <v>383</v>
      </c>
      <c r="D1744" s="0" t="s">
        <v>6804</v>
      </c>
      <c r="E1744" s="0" t="n">
        <v>2022</v>
      </c>
      <c r="H1744" s="0" t="n">
        <v>9</v>
      </c>
      <c r="I1744" s="0" t="n">
        <v>5984</v>
      </c>
      <c r="J1744" s="0" t="s">
        <v>272</v>
      </c>
      <c r="K1744" s="0" t="s">
        <v>4612</v>
      </c>
      <c r="L1744" s="0" t="s">
        <v>595</v>
      </c>
      <c r="M1744" s="0" t="s">
        <v>6805</v>
      </c>
      <c r="N1744" s="0" t="s">
        <v>6805</v>
      </c>
      <c r="O1744" s="0" t="s">
        <v>6806</v>
      </c>
      <c r="P1744" s="0" t="s">
        <v>6807</v>
      </c>
      <c r="R1744" s="0" t="s">
        <v>288</v>
      </c>
      <c r="S1744" s="0" t="s">
        <v>294</v>
      </c>
      <c r="T1744" s="0" t="s">
        <v>280</v>
      </c>
      <c r="U1744" s="0" t="s">
        <v>281</v>
      </c>
    </row>
    <row r="1745" customFormat="false" ht="15" hidden="false" customHeight="false" outlineLevel="0" collapsed="false">
      <c r="A1745" s="0" t="n">
        <v>75</v>
      </c>
      <c r="B1745" s="0" t="s">
        <v>126</v>
      </c>
      <c r="C1745" s="0" t="s">
        <v>508</v>
      </c>
      <c r="D1745" s="0" t="s">
        <v>6808</v>
      </c>
      <c r="E1745" s="0" t="n">
        <v>2024</v>
      </c>
      <c r="H1745" s="0" t="n">
        <v>3</v>
      </c>
      <c r="I1745" s="0" t="n">
        <v>2566</v>
      </c>
      <c r="J1745" s="0" t="s">
        <v>272</v>
      </c>
      <c r="K1745" s="0" t="s">
        <v>6740</v>
      </c>
      <c r="L1745" s="0" t="s">
        <v>297</v>
      </c>
      <c r="M1745" s="0" t="s">
        <v>6809</v>
      </c>
      <c r="N1745" s="0" t="s">
        <v>6809</v>
      </c>
      <c r="O1745" s="0" t="s">
        <v>6810</v>
      </c>
      <c r="P1745" s="0" t="s">
        <v>6811</v>
      </c>
      <c r="R1745" s="0" t="s">
        <v>288</v>
      </c>
      <c r="S1745" s="0" t="s">
        <v>272</v>
      </c>
      <c r="T1745" s="0" t="s">
        <v>280</v>
      </c>
      <c r="U1745" s="0" t="s">
        <v>281</v>
      </c>
    </row>
    <row r="1746" customFormat="false" ht="15" hidden="false" customHeight="false" outlineLevel="0" collapsed="false">
      <c r="A1746" s="0" t="n">
        <v>75</v>
      </c>
      <c r="B1746" s="0" t="s">
        <v>126</v>
      </c>
      <c r="C1746" s="0" t="s">
        <v>508</v>
      </c>
      <c r="D1746" s="0" t="s">
        <v>6812</v>
      </c>
      <c r="E1746" s="0" t="n">
        <v>2023</v>
      </c>
      <c r="H1746" s="0" t="n">
        <v>2</v>
      </c>
      <c r="I1746" s="0" t="n">
        <v>234</v>
      </c>
      <c r="J1746" s="0" t="s">
        <v>272</v>
      </c>
      <c r="K1746" s="0" t="s">
        <v>6740</v>
      </c>
      <c r="L1746" s="0" t="s">
        <v>297</v>
      </c>
      <c r="M1746" s="0" t="s">
        <v>6813</v>
      </c>
      <c r="N1746" s="0" t="s">
        <v>6813</v>
      </c>
      <c r="O1746" s="0" t="s">
        <v>6814</v>
      </c>
      <c r="P1746" s="0" t="s">
        <v>6815</v>
      </c>
      <c r="R1746" s="0" t="s">
        <v>288</v>
      </c>
      <c r="S1746" s="0" t="s">
        <v>294</v>
      </c>
      <c r="T1746" s="0" t="s">
        <v>280</v>
      </c>
      <c r="U1746" s="0" t="s">
        <v>281</v>
      </c>
    </row>
    <row r="1747" customFormat="false" ht="15" hidden="false" customHeight="false" outlineLevel="0" collapsed="false">
      <c r="A1747" s="0" t="n">
        <v>75</v>
      </c>
      <c r="B1747" s="0" t="s">
        <v>126</v>
      </c>
      <c r="C1747" s="0" t="s">
        <v>508</v>
      </c>
      <c r="D1747" s="0" t="s">
        <v>6816</v>
      </c>
      <c r="E1747" s="0" t="n">
        <v>2023</v>
      </c>
      <c r="H1747" s="0" t="n">
        <v>3</v>
      </c>
      <c r="I1747" s="0" t="n">
        <v>7365</v>
      </c>
      <c r="J1747" s="0" t="s">
        <v>272</v>
      </c>
      <c r="K1747" s="0" t="s">
        <v>6740</v>
      </c>
      <c r="L1747" s="0" t="s">
        <v>297</v>
      </c>
      <c r="M1747" s="0" t="s">
        <v>6817</v>
      </c>
      <c r="N1747" s="0" t="s">
        <v>6817</v>
      </c>
      <c r="O1747" s="0" t="s">
        <v>6818</v>
      </c>
      <c r="P1747" s="0" t="s">
        <v>6819</v>
      </c>
      <c r="R1747" s="0" t="s">
        <v>288</v>
      </c>
      <c r="S1747" s="0" t="s">
        <v>294</v>
      </c>
      <c r="T1747" s="0" t="s">
        <v>280</v>
      </c>
      <c r="U1747" s="0" t="s">
        <v>281</v>
      </c>
    </row>
    <row r="1748" customFormat="false" ht="15" hidden="false" customHeight="false" outlineLevel="0" collapsed="false">
      <c r="A1748" s="0" t="n">
        <v>75</v>
      </c>
      <c r="B1748" s="0" t="s">
        <v>126</v>
      </c>
      <c r="C1748" s="0" t="s">
        <v>514</v>
      </c>
      <c r="D1748" s="0" t="s">
        <v>6820</v>
      </c>
      <c r="E1748" s="0" t="n">
        <v>2024</v>
      </c>
      <c r="H1748" s="0" t="n">
        <v>3</v>
      </c>
      <c r="I1748" s="0" t="n">
        <v>1489</v>
      </c>
      <c r="J1748" s="0" t="s">
        <v>294</v>
      </c>
      <c r="K1748" s="0" t="s">
        <v>6740</v>
      </c>
      <c r="L1748" s="0" t="s">
        <v>297</v>
      </c>
      <c r="M1748" s="0" t="s">
        <v>6821</v>
      </c>
      <c r="N1748" s="0" t="s">
        <v>6821</v>
      </c>
      <c r="O1748" s="0" t="s">
        <v>6822</v>
      </c>
      <c r="P1748" s="0" t="s">
        <v>6823</v>
      </c>
      <c r="R1748" s="0" t="s">
        <v>288</v>
      </c>
      <c r="S1748" s="0" t="s">
        <v>294</v>
      </c>
      <c r="T1748" s="0" t="s">
        <v>280</v>
      </c>
      <c r="U1748" s="0" t="s">
        <v>281</v>
      </c>
    </row>
    <row r="1749" customFormat="false" ht="15" hidden="false" customHeight="false" outlineLevel="0" collapsed="false">
      <c r="A1749" s="0" t="n">
        <v>75</v>
      </c>
      <c r="B1749" s="0" t="s">
        <v>126</v>
      </c>
      <c r="C1749" s="0" t="s">
        <v>514</v>
      </c>
      <c r="D1749" s="0" t="s">
        <v>6824</v>
      </c>
      <c r="E1749" s="0" t="n">
        <v>2024</v>
      </c>
      <c r="H1749" s="0" t="n">
        <v>17</v>
      </c>
      <c r="I1749" s="0" t="n">
        <v>15434</v>
      </c>
      <c r="J1749" s="0" t="s">
        <v>294</v>
      </c>
      <c r="K1749" s="0" t="s">
        <v>6740</v>
      </c>
      <c r="L1749" s="0" t="s">
        <v>297</v>
      </c>
      <c r="M1749" s="0" t="s">
        <v>6825</v>
      </c>
      <c r="N1749" s="0" t="s">
        <v>6825</v>
      </c>
      <c r="O1749" s="0" t="s">
        <v>6826</v>
      </c>
      <c r="P1749" s="0" t="s">
        <v>6827</v>
      </c>
      <c r="R1749" s="0" t="s">
        <v>288</v>
      </c>
      <c r="S1749" s="0" t="s">
        <v>272</v>
      </c>
      <c r="T1749" s="0" t="s">
        <v>280</v>
      </c>
      <c r="U1749" s="0" t="s">
        <v>281</v>
      </c>
    </row>
    <row r="1750" customFormat="false" ht="15" hidden="false" customHeight="false" outlineLevel="0" collapsed="false">
      <c r="A1750" s="0" t="n">
        <v>75</v>
      </c>
      <c r="B1750" s="0" t="s">
        <v>126</v>
      </c>
      <c r="C1750" s="0" t="s">
        <v>514</v>
      </c>
      <c r="D1750" s="0" t="s">
        <v>6828</v>
      </c>
      <c r="E1750" s="0" t="n">
        <v>2024</v>
      </c>
      <c r="H1750" s="0" t="n">
        <v>17</v>
      </c>
      <c r="I1750" s="0" t="n">
        <v>10156</v>
      </c>
      <c r="J1750" s="0" t="s">
        <v>294</v>
      </c>
      <c r="K1750" s="0" t="s">
        <v>6740</v>
      </c>
      <c r="L1750" s="0" t="s">
        <v>297</v>
      </c>
      <c r="M1750" s="0" t="s">
        <v>6829</v>
      </c>
      <c r="N1750" s="0" t="s">
        <v>6829</v>
      </c>
      <c r="O1750" s="0" t="s">
        <v>6830</v>
      </c>
      <c r="P1750" s="0" t="s">
        <v>6831</v>
      </c>
      <c r="R1750" s="0" t="s">
        <v>288</v>
      </c>
      <c r="S1750" s="0" t="s">
        <v>294</v>
      </c>
      <c r="T1750" s="0" t="s">
        <v>280</v>
      </c>
      <c r="U1750" s="0" t="s">
        <v>281</v>
      </c>
    </row>
    <row r="1751" customFormat="false" ht="15" hidden="false" customHeight="false" outlineLevel="0" collapsed="false">
      <c r="A1751" s="0" t="n">
        <v>75</v>
      </c>
      <c r="B1751" s="0" t="s">
        <v>126</v>
      </c>
      <c r="C1751" s="0" t="s">
        <v>514</v>
      </c>
      <c r="D1751" s="0" t="s">
        <v>6832</v>
      </c>
      <c r="E1751" s="0" t="n">
        <v>2024</v>
      </c>
      <c r="H1751" s="0" t="n">
        <v>3</v>
      </c>
      <c r="I1751" s="0" t="n">
        <v>3150</v>
      </c>
      <c r="J1751" s="0" t="s">
        <v>294</v>
      </c>
      <c r="K1751" s="0" t="s">
        <v>6740</v>
      </c>
      <c r="L1751" s="0" t="s">
        <v>297</v>
      </c>
      <c r="M1751" s="0" t="s">
        <v>6833</v>
      </c>
      <c r="N1751" s="0" t="s">
        <v>6833</v>
      </c>
      <c r="O1751" s="0" t="s">
        <v>6834</v>
      </c>
      <c r="P1751" s="0" t="s">
        <v>6835</v>
      </c>
      <c r="R1751" s="0" t="s">
        <v>288</v>
      </c>
      <c r="S1751" s="0" t="s">
        <v>294</v>
      </c>
      <c r="T1751" s="0" t="s">
        <v>280</v>
      </c>
      <c r="U1751" s="0" t="s">
        <v>281</v>
      </c>
    </row>
    <row r="1752" customFormat="false" ht="15" hidden="false" customHeight="false" outlineLevel="0" collapsed="false">
      <c r="A1752" s="0" t="n">
        <v>75</v>
      </c>
      <c r="B1752" s="0" t="s">
        <v>126</v>
      </c>
      <c r="C1752" s="0" t="s">
        <v>514</v>
      </c>
      <c r="D1752" s="0" t="s">
        <v>6836</v>
      </c>
      <c r="E1752" s="0" t="n">
        <v>2024</v>
      </c>
      <c r="H1752" s="0" t="n">
        <v>6</v>
      </c>
      <c r="I1752" s="0" t="n">
        <v>4010</v>
      </c>
      <c r="J1752" s="0" t="s">
        <v>294</v>
      </c>
      <c r="K1752" s="0" t="s">
        <v>6740</v>
      </c>
      <c r="L1752" s="0" t="s">
        <v>297</v>
      </c>
      <c r="M1752" s="0" t="s">
        <v>6837</v>
      </c>
      <c r="N1752" s="0" t="s">
        <v>6837</v>
      </c>
      <c r="O1752" s="0" t="s">
        <v>6838</v>
      </c>
      <c r="P1752" s="0" t="s">
        <v>6839</v>
      </c>
      <c r="R1752" s="0" t="s">
        <v>288</v>
      </c>
      <c r="S1752" s="0" t="s">
        <v>294</v>
      </c>
      <c r="T1752" s="0" t="s">
        <v>280</v>
      </c>
      <c r="U1752" s="0" t="s">
        <v>281</v>
      </c>
    </row>
    <row r="1753" customFormat="false" ht="15" hidden="false" customHeight="false" outlineLevel="0" collapsed="false">
      <c r="A1753" s="0" t="n">
        <v>75</v>
      </c>
      <c r="B1753" s="0" t="s">
        <v>126</v>
      </c>
      <c r="C1753" s="0" t="s">
        <v>514</v>
      </c>
      <c r="D1753" s="0" t="s">
        <v>6840</v>
      </c>
      <c r="E1753" s="0" t="n">
        <v>2024</v>
      </c>
      <c r="H1753" s="0" t="n">
        <v>4</v>
      </c>
      <c r="I1753" s="0" t="n">
        <v>2458</v>
      </c>
      <c r="J1753" s="0" t="s">
        <v>294</v>
      </c>
      <c r="K1753" s="0" t="s">
        <v>6740</v>
      </c>
      <c r="L1753" s="0" t="s">
        <v>297</v>
      </c>
      <c r="M1753" s="0" t="s">
        <v>6841</v>
      </c>
      <c r="N1753" s="0" t="s">
        <v>6841</v>
      </c>
      <c r="O1753" s="0" t="s">
        <v>6842</v>
      </c>
      <c r="P1753" s="0" t="s">
        <v>6843</v>
      </c>
      <c r="R1753" s="0" t="s">
        <v>288</v>
      </c>
      <c r="S1753" s="0" t="s">
        <v>294</v>
      </c>
      <c r="T1753" s="0" t="s">
        <v>280</v>
      </c>
      <c r="U1753" s="0" t="s">
        <v>281</v>
      </c>
    </row>
    <row r="1754" customFormat="false" ht="15" hidden="false" customHeight="false" outlineLevel="0" collapsed="false">
      <c r="A1754" s="0" t="n">
        <v>75</v>
      </c>
      <c r="B1754" s="0" t="s">
        <v>126</v>
      </c>
      <c r="C1754" s="0" t="s">
        <v>514</v>
      </c>
      <c r="D1754" s="0" t="s">
        <v>6844</v>
      </c>
      <c r="E1754" s="0" t="n">
        <v>2024</v>
      </c>
      <c r="H1754" s="0" t="n">
        <v>4</v>
      </c>
      <c r="I1754" s="0" t="n">
        <v>2886</v>
      </c>
      <c r="J1754" s="0" t="s">
        <v>294</v>
      </c>
      <c r="K1754" s="0" t="s">
        <v>6740</v>
      </c>
      <c r="L1754" s="0" t="s">
        <v>297</v>
      </c>
      <c r="M1754" s="0" t="s">
        <v>6845</v>
      </c>
      <c r="N1754" s="0" t="s">
        <v>6845</v>
      </c>
      <c r="O1754" s="0" t="s">
        <v>6846</v>
      </c>
      <c r="P1754" s="0" t="s">
        <v>6847</v>
      </c>
      <c r="R1754" s="0" t="s">
        <v>288</v>
      </c>
      <c r="S1754" s="0" t="s">
        <v>294</v>
      </c>
      <c r="T1754" s="0" t="s">
        <v>280</v>
      </c>
      <c r="U1754" s="0" t="s">
        <v>281</v>
      </c>
    </row>
    <row r="1755" customFormat="false" ht="15" hidden="false" customHeight="false" outlineLevel="0" collapsed="false">
      <c r="A1755" s="0" t="n">
        <v>75</v>
      </c>
      <c r="B1755" s="0" t="s">
        <v>126</v>
      </c>
      <c r="C1755" s="0" t="s">
        <v>514</v>
      </c>
      <c r="D1755" s="0" t="s">
        <v>6848</v>
      </c>
      <c r="E1755" s="0" t="n">
        <v>2024</v>
      </c>
      <c r="H1755" s="0" t="n">
        <v>4</v>
      </c>
      <c r="I1755" s="0" t="n">
        <v>3941</v>
      </c>
      <c r="J1755" s="0" t="s">
        <v>294</v>
      </c>
      <c r="K1755" s="0" t="s">
        <v>6740</v>
      </c>
      <c r="L1755" s="0" t="s">
        <v>297</v>
      </c>
      <c r="M1755" s="0" t="s">
        <v>6849</v>
      </c>
      <c r="N1755" s="0" t="s">
        <v>6849</v>
      </c>
      <c r="O1755" s="0" t="s">
        <v>6850</v>
      </c>
      <c r="P1755" s="0" t="s">
        <v>6851</v>
      </c>
      <c r="R1755" s="0" t="s">
        <v>288</v>
      </c>
      <c r="S1755" s="0" t="s">
        <v>294</v>
      </c>
      <c r="T1755" s="0" t="s">
        <v>280</v>
      </c>
      <c r="U1755" s="0" t="s">
        <v>281</v>
      </c>
    </row>
    <row r="1756" customFormat="false" ht="15" hidden="false" customHeight="false" outlineLevel="0" collapsed="false">
      <c r="A1756" s="0" t="n">
        <v>75</v>
      </c>
      <c r="B1756" s="0" t="s">
        <v>126</v>
      </c>
      <c r="C1756" s="0" t="s">
        <v>514</v>
      </c>
      <c r="D1756" s="0" t="s">
        <v>6852</v>
      </c>
      <c r="E1756" s="0" t="n">
        <v>2024</v>
      </c>
      <c r="H1756" s="0" t="n">
        <v>6</v>
      </c>
      <c r="I1756" s="0" t="n">
        <v>3790</v>
      </c>
      <c r="J1756" s="0" t="s">
        <v>294</v>
      </c>
      <c r="K1756" s="0" t="s">
        <v>6740</v>
      </c>
      <c r="L1756" s="0" t="s">
        <v>297</v>
      </c>
      <c r="M1756" s="0" t="s">
        <v>6853</v>
      </c>
      <c r="N1756" s="0" t="s">
        <v>6853</v>
      </c>
      <c r="O1756" s="0" t="s">
        <v>6854</v>
      </c>
      <c r="P1756" s="0" t="s">
        <v>6855</v>
      </c>
      <c r="R1756" s="0" t="s">
        <v>288</v>
      </c>
      <c r="S1756" s="0" t="s">
        <v>294</v>
      </c>
      <c r="T1756" s="0" t="s">
        <v>280</v>
      </c>
      <c r="U1756" s="0" t="s">
        <v>281</v>
      </c>
    </row>
    <row r="1757" customFormat="false" ht="15" hidden="false" customHeight="false" outlineLevel="0" collapsed="false">
      <c r="A1757" s="0" t="n">
        <v>75</v>
      </c>
      <c r="B1757" s="0" t="s">
        <v>126</v>
      </c>
      <c r="C1757" s="0" t="s">
        <v>514</v>
      </c>
      <c r="D1757" s="0" t="s">
        <v>6856</v>
      </c>
      <c r="E1757" s="0" t="n">
        <v>2024</v>
      </c>
      <c r="H1757" s="0" t="n">
        <v>8</v>
      </c>
      <c r="I1757" s="0" t="n">
        <v>4123</v>
      </c>
      <c r="J1757" s="0" t="s">
        <v>294</v>
      </c>
      <c r="K1757" s="0" t="s">
        <v>6740</v>
      </c>
      <c r="L1757" s="0" t="s">
        <v>297</v>
      </c>
      <c r="M1757" s="0" t="s">
        <v>6857</v>
      </c>
      <c r="N1757" s="0" t="s">
        <v>6857</v>
      </c>
      <c r="O1757" s="0" t="s">
        <v>6858</v>
      </c>
      <c r="P1757" s="0" t="s">
        <v>6859</v>
      </c>
      <c r="R1757" s="0" t="s">
        <v>288</v>
      </c>
      <c r="S1757" s="0" t="s">
        <v>294</v>
      </c>
      <c r="T1757" s="0" t="s">
        <v>280</v>
      </c>
      <c r="U1757" s="0" t="s">
        <v>281</v>
      </c>
    </row>
    <row r="1758" customFormat="false" ht="15" hidden="false" customHeight="false" outlineLevel="0" collapsed="false">
      <c r="A1758" s="0" t="n">
        <v>75</v>
      </c>
      <c r="B1758" s="0" t="s">
        <v>126</v>
      </c>
      <c r="C1758" s="0" t="s">
        <v>514</v>
      </c>
      <c r="D1758" s="0" t="s">
        <v>6860</v>
      </c>
      <c r="E1758" s="0" t="n">
        <v>2024</v>
      </c>
      <c r="H1758" s="0" t="n">
        <v>10</v>
      </c>
      <c r="I1758" s="0" t="n">
        <v>5913</v>
      </c>
      <c r="J1758" s="0" t="s">
        <v>294</v>
      </c>
      <c r="K1758" s="0" t="s">
        <v>6740</v>
      </c>
      <c r="L1758" s="0" t="s">
        <v>297</v>
      </c>
      <c r="M1758" s="0" t="s">
        <v>6861</v>
      </c>
      <c r="N1758" s="0" t="s">
        <v>6861</v>
      </c>
      <c r="O1758" s="0" t="s">
        <v>6862</v>
      </c>
      <c r="P1758" s="0" t="s">
        <v>6863</v>
      </c>
      <c r="R1758" s="0" t="s">
        <v>288</v>
      </c>
      <c r="S1758" s="0" t="s">
        <v>294</v>
      </c>
      <c r="T1758" s="0" t="s">
        <v>280</v>
      </c>
      <c r="U1758" s="0" t="s">
        <v>281</v>
      </c>
    </row>
    <row r="1759" customFormat="false" ht="15" hidden="false" customHeight="false" outlineLevel="0" collapsed="false">
      <c r="A1759" s="0" t="n">
        <v>75</v>
      </c>
      <c r="B1759" s="0" t="s">
        <v>126</v>
      </c>
      <c r="C1759" s="0" t="s">
        <v>514</v>
      </c>
      <c r="D1759" s="0" t="s">
        <v>6864</v>
      </c>
      <c r="E1759" s="0" t="n">
        <v>2024</v>
      </c>
      <c r="H1759" s="0" t="n">
        <v>4</v>
      </c>
      <c r="I1759" s="0" t="n">
        <v>3585</v>
      </c>
      <c r="J1759" s="0" t="s">
        <v>294</v>
      </c>
      <c r="K1759" s="0" t="s">
        <v>6740</v>
      </c>
      <c r="L1759" s="0" t="s">
        <v>297</v>
      </c>
      <c r="M1759" s="0" t="s">
        <v>6865</v>
      </c>
      <c r="N1759" s="0" t="s">
        <v>6865</v>
      </c>
      <c r="O1759" s="0" t="s">
        <v>6866</v>
      </c>
      <c r="P1759" s="0" t="s">
        <v>6867</v>
      </c>
      <c r="R1759" s="0" t="s">
        <v>288</v>
      </c>
      <c r="S1759" s="0" t="s">
        <v>294</v>
      </c>
      <c r="T1759" s="0" t="s">
        <v>280</v>
      </c>
      <c r="U1759" s="0" t="s">
        <v>281</v>
      </c>
    </row>
    <row r="1760" customFormat="false" ht="15" hidden="false" customHeight="false" outlineLevel="0" collapsed="false">
      <c r="A1760" s="0" t="n">
        <v>75</v>
      </c>
      <c r="B1760" s="0" t="s">
        <v>126</v>
      </c>
      <c r="C1760" s="0" t="s">
        <v>514</v>
      </c>
      <c r="D1760" s="0" t="s">
        <v>6868</v>
      </c>
      <c r="E1760" s="0" t="n">
        <v>2024</v>
      </c>
      <c r="H1760" s="0" t="n">
        <v>2</v>
      </c>
      <c r="I1760" s="0" t="n">
        <v>1602</v>
      </c>
      <c r="J1760" s="0" t="s">
        <v>294</v>
      </c>
      <c r="K1760" s="0" t="s">
        <v>6740</v>
      </c>
      <c r="L1760" s="0" t="s">
        <v>297</v>
      </c>
      <c r="M1760" s="0" t="s">
        <v>6869</v>
      </c>
      <c r="N1760" s="0" t="s">
        <v>6869</v>
      </c>
      <c r="O1760" s="0" t="s">
        <v>6870</v>
      </c>
      <c r="P1760" s="0" t="s">
        <v>6871</v>
      </c>
      <c r="R1760" s="0" t="s">
        <v>288</v>
      </c>
      <c r="S1760" s="0" t="s">
        <v>294</v>
      </c>
      <c r="T1760" s="0" t="s">
        <v>280</v>
      </c>
      <c r="U1760" s="0" t="s">
        <v>281</v>
      </c>
    </row>
    <row r="1761" customFormat="false" ht="15" hidden="false" customHeight="false" outlineLevel="0" collapsed="false">
      <c r="A1761" s="0" t="n">
        <v>75</v>
      </c>
      <c r="B1761" s="0" t="s">
        <v>126</v>
      </c>
      <c r="C1761" s="0" t="s">
        <v>514</v>
      </c>
      <c r="D1761" s="0" t="s">
        <v>6872</v>
      </c>
      <c r="E1761" s="0" t="n">
        <v>2024</v>
      </c>
      <c r="H1761" s="0" t="n">
        <v>3</v>
      </c>
      <c r="I1761" s="0" t="n">
        <v>2630</v>
      </c>
      <c r="J1761" s="0" t="s">
        <v>294</v>
      </c>
      <c r="K1761" s="0" t="s">
        <v>6740</v>
      </c>
      <c r="L1761" s="0" t="s">
        <v>297</v>
      </c>
      <c r="M1761" s="0" t="s">
        <v>6873</v>
      </c>
      <c r="N1761" s="0" t="s">
        <v>6873</v>
      </c>
      <c r="O1761" s="0" t="s">
        <v>6874</v>
      </c>
      <c r="P1761" s="0" t="s">
        <v>6875</v>
      </c>
      <c r="R1761" s="0" t="s">
        <v>288</v>
      </c>
      <c r="S1761" s="0" t="s">
        <v>294</v>
      </c>
      <c r="T1761" s="0" t="s">
        <v>280</v>
      </c>
      <c r="U1761" s="0" t="s">
        <v>281</v>
      </c>
    </row>
    <row r="1762" customFormat="false" ht="15" hidden="false" customHeight="false" outlineLevel="0" collapsed="false">
      <c r="A1762" s="0" t="n">
        <v>75</v>
      </c>
      <c r="B1762" s="0" t="s">
        <v>126</v>
      </c>
      <c r="C1762" s="0" t="s">
        <v>514</v>
      </c>
      <c r="D1762" s="0" t="s">
        <v>6876</v>
      </c>
      <c r="E1762" s="0" t="n">
        <v>2024</v>
      </c>
      <c r="H1762" s="0" t="n">
        <v>10</v>
      </c>
      <c r="I1762" s="0" t="n">
        <v>6581</v>
      </c>
      <c r="J1762" s="0" t="s">
        <v>294</v>
      </c>
      <c r="K1762" s="0" t="s">
        <v>6740</v>
      </c>
      <c r="L1762" s="0" t="s">
        <v>297</v>
      </c>
      <c r="M1762" s="0" t="s">
        <v>6877</v>
      </c>
      <c r="N1762" s="0" t="s">
        <v>6877</v>
      </c>
      <c r="O1762" s="0" t="s">
        <v>6878</v>
      </c>
      <c r="P1762" s="0" t="s">
        <v>6879</v>
      </c>
      <c r="R1762" s="0" t="s">
        <v>288</v>
      </c>
      <c r="S1762" s="0" t="s">
        <v>294</v>
      </c>
      <c r="T1762" s="0" t="s">
        <v>280</v>
      </c>
      <c r="U1762" s="0" t="s">
        <v>281</v>
      </c>
    </row>
    <row r="1763" customFormat="false" ht="15" hidden="false" customHeight="false" outlineLevel="0" collapsed="false">
      <c r="A1763" s="0" t="n">
        <v>75</v>
      </c>
      <c r="B1763" s="0" t="s">
        <v>126</v>
      </c>
      <c r="C1763" s="0" t="s">
        <v>514</v>
      </c>
      <c r="D1763" s="0" t="s">
        <v>6880</v>
      </c>
      <c r="E1763" s="0" t="n">
        <v>2024</v>
      </c>
      <c r="H1763" s="0" t="n">
        <v>3</v>
      </c>
      <c r="I1763" s="0" t="n">
        <v>2562</v>
      </c>
      <c r="J1763" s="0" t="s">
        <v>294</v>
      </c>
      <c r="K1763" s="0" t="s">
        <v>6740</v>
      </c>
      <c r="L1763" s="0" t="s">
        <v>297</v>
      </c>
      <c r="M1763" s="0" t="s">
        <v>6881</v>
      </c>
      <c r="N1763" s="0" t="s">
        <v>6881</v>
      </c>
      <c r="O1763" s="0" t="s">
        <v>6882</v>
      </c>
      <c r="P1763" s="0" t="s">
        <v>6883</v>
      </c>
      <c r="R1763" s="0" t="s">
        <v>288</v>
      </c>
      <c r="S1763" s="0" t="s">
        <v>294</v>
      </c>
      <c r="T1763" s="0" t="s">
        <v>280</v>
      </c>
      <c r="U1763" s="0" t="s">
        <v>281</v>
      </c>
    </row>
    <row r="1764" customFormat="false" ht="15" hidden="false" customHeight="false" outlineLevel="0" collapsed="false">
      <c r="A1764" s="0" t="n">
        <v>75</v>
      </c>
      <c r="B1764" s="0" t="s">
        <v>126</v>
      </c>
      <c r="C1764" s="0" t="s">
        <v>514</v>
      </c>
      <c r="D1764" s="0" t="s">
        <v>6884</v>
      </c>
      <c r="E1764" s="0" t="n">
        <v>2024</v>
      </c>
      <c r="H1764" s="0" t="n">
        <v>3</v>
      </c>
      <c r="I1764" s="0" t="n">
        <v>2580</v>
      </c>
      <c r="J1764" s="0" t="s">
        <v>294</v>
      </c>
      <c r="K1764" s="0" t="s">
        <v>6740</v>
      </c>
      <c r="L1764" s="0" t="s">
        <v>297</v>
      </c>
      <c r="M1764" s="0" t="s">
        <v>6885</v>
      </c>
      <c r="N1764" s="0" t="s">
        <v>6885</v>
      </c>
      <c r="O1764" s="0" t="s">
        <v>6886</v>
      </c>
      <c r="P1764" s="0" t="s">
        <v>6887</v>
      </c>
      <c r="R1764" s="0" t="s">
        <v>288</v>
      </c>
      <c r="S1764" s="0" t="s">
        <v>294</v>
      </c>
      <c r="T1764" s="0" t="s">
        <v>280</v>
      </c>
      <c r="U1764" s="0" t="s">
        <v>281</v>
      </c>
    </row>
    <row r="1765" customFormat="false" ht="15" hidden="false" customHeight="false" outlineLevel="0" collapsed="false">
      <c r="A1765" s="0" t="n">
        <v>75</v>
      </c>
      <c r="B1765" s="0" t="s">
        <v>126</v>
      </c>
      <c r="C1765" s="0" t="s">
        <v>514</v>
      </c>
      <c r="D1765" s="0" t="s">
        <v>6888</v>
      </c>
      <c r="E1765" s="0" t="n">
        <v>2024</v>
      </c>
      <c r="H1765" s="0" t="n">
        <v>7</v>
      </c>
      <c r="I1765" s="0" t="n">
        <v>4682</v>
      </c>
      <c r="J1765" s="0" t="s">
        <v>294</v>
      </c>
      <c r="K1765" s="0" t="s">
        <v>6740</v>
      </c>
      <c r="L1765" s="0" t="s">
        <v>297</v>
      </c>
      <c r="M1765" s="0" t="s">
        <v>6889</v>
      </c>
      <c r="N1765" s="0" t="s">
        <v>6889</v>
      </c>
      <c r="O1765" s="0" t="s">
        <v>6890</v>
      </c>
      <c r="P1765" s="0" t="s">
        <v>6891</v>
      </c>
      <c r="R1765" s="0" t="s">
        <v>288</v>
      </c>
      <c r="S1765" s="0" t="s">
        <v>294</v>
      </c>
      <c r="T1765" s="0" t="s">
        <v>280</v>
      </c>
      <c r="U1765" s="0" t="s">
        <v>281</v>
      </c>
    </row>
    <row r="1766" customFormat="false" ht="15" hidden="false" customHeight="false" outlineLevel="0" collapsed="false">
      <c r="A1766" s="0" t="n">
        <v>75</v>
      </c>
      <c r="B1766" s="0" t="s">
        <v>126</v>
      </c>
      <c r="C1766" s="0" t="s">
        <v>514</v>
      </c>
      <c r="D1766" s="0" t="s">
        <v>6892</v>
      </c>
      <c r="E1766" s="0" t="n">
        <v>2024</v>
      </c>
      <c r="H1766" s="0" t="n">
        <v>7</v>
      </c>
      <c r="I1766" s="0" t="n">
        <v>6386</v>
      </c>
      <c r="J1766" s="0" t="s">
        <v>294</v>
      </c>
      <c r="K1766" s="0" t="s">
        <v>6740</v>
      </c>
      <c r="L1766" s="0" t="s">
        <v>297</v>
      </c>
      <c r="M1766" s="0" t="s">
        <v>6893</v>
      </c>
      <c r="N1766" s="0" t="s">
        <v>6893</v>
      </c>
      <c r="O1766" s="0" t="s">
        <v>6894</v>
      </c>
      <c r="P1766" s="0" t="s">
        <v>6895</v>
      </c>
      <c r="R1766" s="0" t="s">
        <v>288</v>
      </c>
      <c r="S1766" s="0" t="s">
        <v>294</v>
      </c>
      <c r="T1766" s="0" t="s">
        <v>280</v>
      </c>
      <c r="U1766" s="0" t="s">
        <v>281</v>
      </c>
    </row>
    <row r="1767" customFormat="false" ht="15" hidden="false" customHeight="false" outlineLevel="0" collapsed="false">
      <c r="A1767" s="0" t="n">
        <v>75</v>
      </c>
      <c r="B1767" s="0" t="s">
        <v>126</v>
      </c>
      <c r="C1767" s="0" t="s">
        <v>514</v>
      </c>
      <c r="D1767" s="0" t="s">
        <v>6896</v>
      </c>
      <c r="E1767" s="0" t="n">
        <v>2017</v>
      </c>
      <c r="H1767" s="0" t="n">
        <v>1</v>
      </c>
      <c r="I1767" s="0" t="n">
        <v>62</v>
      </c>
      <c r="J1767" s="0" t="s">
        <v>294</v>
      </c>
      <c r="K1767" s="0" t="s">
        <v>4612</v>
      </c>
      <c r="L1767" s="0" t="s">
        <v>595</v>
      </c>
      <c r="M1767" s="0" t="s">
        <v>6897</v>
      </c>
      <c r="N1767" s="0" t="s">
        <v>6897</v>
      </c>
      <c r="O1767" s="0" t="s">
        <v>6898</v>
      </c>
      <c r="P1767" s="0" t="s">
        <v>6899</v>
      </c>
      <c r="R1767" s="0" t="s">
        <v>288</v>
      </c>
      <c r="S1767" s="0" t="s">
        <v>294</v>
      </c>
      <c r="T1767" s="0" t="s">
        <v>280</v>
      </c>
      <c r="U1767" s="0" t="s">
        <v>281</v>
      </c>
    </row>
    <row r="1768" customFormat="false" ht="15" hidden="false" customHeight="false" outlineLevel="0" collapsed="false">
      <c r="A1768" s="0" t="n">
        <v>76</v>
      </c>
      <c r="B1768" s="0" t="s">
        <v>127</v>
      </c>
      <c r="C1768" s="0" t="s">
        <v>57</v>
      </c>
      <c r="D1768" s="0" t="s">
        <v>6900</v>
      </c>
      <c r="E1768" s="0" t="n">
        <v>2020</v>
      </c>
      <c r="H1768" s="0" t="n">
        <v>17</v>
      </c>
      <c r="I1768" s="0" t="n">
        <v>4507</v>
      </c>
      <c r="J1768" s="0" t="s">
        <v>294</v>
      </c>
      <c r="K1768" s="0" t="s">
        <v>302</v>
      </c>
      <c r="L1768" s="0" t="s">
        <v>274</v>
      </c>
      <c r="M1768" s="0" t="s">
        <v>6901</v>
      </c>
      <c r="N1768" s="0" t="s">
        <v>6901</v>
      </c>
      <c r="O1768" s="0" t="s">
        <v>6902</v>
      </c>
      <c r="P1768" s="0" t="s">
        <v>6903</v>
      </c>
      <c r="R1768" s="0" t="s">
        <v>288</v>
      </c>
      <c r="S1768" s="0" t="s">
        <v>272</v>
      </c>
      <c r="T1768" s="0" t="s">
        <v>280</v>
      </c>
      <c r="U1768" s="0" t="s">
        <v>281</v>
      </c>
    </row>
    <row r="1769" customFormat="false" ht="15" hidden="false" customHeight="false" outlineLevel="0" collapsed="false">
      <c r="A1769" s="0" t="n">
        <v>76</v>
      </c>
      <c r="B1769" s="0" t="s">
        <v>127</v>
      </c>
      <c r="C1769" s="0" t="s">
        <v>313</v>
      </c>
      <c r="D1769" s="0" t="s">
        <v>6904</v>
      </c>
      <c r="E1769" s="0" t="n">
        <v>2018</v>
      </c>
      <c r="H1769" s="0" t="n">
        <v>2</v>
      </c>
      <c r="I1769" s="0" t="n">
        <v>1202</v>
      </c>
      <c r="J1769" s="0" t="s">
        <v>272</v>
      </c>
      <c r="K1769" s="0" t="s">
        <v>302</v>
      </c>
      <c r="L1769" s="0" t="s">
        <v>274</v>
      </c>
      <c r="M1769" s="0" t="s">
        <v>6905</v>
      </c>
      <c r="N1769" s="0" t="s">
        <v>6905</v>
      </c>
      <c r="O1769" s="0" t="s">
        <v>6906</v>
      </c>
      <c r="P1769" s="0" t="s">
        <v>6907</v>
      </c>
      <c r="R1769" s="0" t="s">
        <v>288</v>
      </c>
      <c r="S1769" s="0" t="s">
        <v>272</v>
      </c>
      <c r="T1769" s="0" t="s">
        <v>280</v>
      </c>
      <c r="U1769" s="0" t="s">
        <v>281</v>
      </c>
    </row>
    <row r="1770" customFormat="false" ht="15" hidden="false" customHeight="false" outlineLevel="0" collapsed="false">
      <c r="A1770" s="0" t="n">
        <v>77</v>
      </c>
      <c r="B1770" s="0" t="s">
        <v>128</v>
      </c>
      <c r="C1770" s="0" t="s">
        <v>313</v>
      </c>
      <c r="D1770" s="0" t="s">
        <v>6908</v>
      </c>
      <c r="E1770" s="0" t="n">
        <v>2019</v>
      </c>
      <c r="H1770" s="0" t="n">
        <v>1</v>
      </c>
      <c r="I1770" s="0" t="n">
        <v>977</v>
      </c>
      <c r="J1770" s="0" t="s">
        <v>272</v>
      </c>
      <c r="K1770" s="0" t="s">
        <v>302</v>
      </c>
      <c r="L1770" s="0" t="s">
        <v>274</v>
      </c>
      <c r="M1770" s="0" t="s">
        <v>6909</v>
      </c>
      <c r="N1770" s="0" t="s">
        <v>6909</v>
      </c>
      <c r="O1770" s="0" t="s">
        <v>6910</v>
      </c>
      <c r="P1770" s="0" t="s">
        <v>6911</v>
      </c>
      <c r="R1770" s="0" t="s">
        <v>288</v>
      </c>
      <c r="S1770" s="0" t="s">
        <v>272</v>
      </c>
      <c r="T1770" s="0" t="s">
        <v>280</v>
      </c>
      <c r="U1770" s="0" t="s">
        <v>281</v>
      </c>
    </row>
    <row r="1771" customFormat="false" ht="15" hidden="false" customHeight="false" outlineLevel="0" collapsed="false">
      <c r="A1771" s="0" t="n">
        <v>77</v>
      </c>
      <c r="B1771" s="0" t="s">
        <v>128</v>
      </c>
      <c r="C1771" s="0" t="s">
        <v>926</v>
      </c>
      <c r="D1771" s="0" t="s">
        <v>6912</v>
      </c>
      <c r="E1771" s="0" t="n">
        <v>2024</v>
      </c>
      <c r="H1771" s="0" t="n">
        <v>9</v>
      </c>
      <c r="I1771" s="0" t="n">
        <v>4846</v>
      </c>
      <c r="J1771" s="0" t="s">
        <v>272</v>
      </c>
      <c r="K1771" s="0" t="s">
        <v>290</v>
      </c>
      <c r="L1771" s="0" t="s">
        <v>274</v>
      </c>
      <c r="M1771" s="0" t="s">
        <v>6913</v>
      </c>
      <c r="N1771" s="0" t="s">
        <v>6913</v>
      </c>
      <c r="O1771" s="0" t="s">
        <v>6914</v>
      </c>
      <c r="P1771" s="0" t="s">
        <v>6915</v>
      </c>
      <c r="R1771" s="0" t="s">
        <v>288</v>
      </c>
      <c r="S1771" s="0" t="s">
        <v>272</v>
      </c>
      <c r="T1771" s="0" t="s">
        <v>280</v>
      </c>
      <c r="U1771" s="0" t="s">
        <v>281</v>
      </c>
    </row>
    <row r="1772" customFormat="false" ht="15" hidden="false" customHeight="false" outlineLevel="0" collapsed="false">
      <c r="A1772" s="0" t="n">
        <v>77</v>
      </c>
      <c r="B1772" s="0" t="s">
        <v>128</v>
      </c>
      <c r="C1772" s="0" t="s">
        <v>383</v>
      </c>
      <c r="D1772" s="0" t="s">
        <v>6916</v>
      </c>
      <c r="E1772" s="0" t="n">
        <v>2025</v>
      </c>
      <c r="H1772" s="0" t="n">
        <v>21</v>
      </c>
      <c r="I1772" s="0" t="n">
        <v>10617</v>
      </c>
      <c r="J1772" s="0" t="s">
        <v>272</v>
      </c>
      <c r="K1772" s="0" t="s">
        <v>302</v>
      </c>
      <c r="L1772" s="0" t="s">
        <v>274</v>
      </c>
      <c r="M1772" s="0" t="s">
        <v>6917</v>
      </c>
      <c r="N1772" s="0" t="s">
        <v>6917</v>
      </c>
      <c r="O1772" s="0" t="s">
        <v>6918</v>
      </c>
      <c r="P1772" s="0" t="s">
        <v>6919</v>
      </c>
      <c r="R1772" s="0" t="s">
        <v>279</v>
      </c>
      <c r="S1772" s="0" t="s">
        <v>272</v>
      </c>
      <c r="T1772" s="0" t="s">
        <v>280</v>
      </c>
      <c r="U1772" s="0" t="s">
        <v>281</v>
      </c>
    </row>
    <row r="1773" customFormat="false" ht="15" hidden="false" customHeight="false" outlineLevel="0" collapsed="false">
      <c r="A1773" s="0" t="n">
        <v>78</v>
      </c>
      <c r="B1773" s="0" t="s">
        <v>129</v>
      </c>
      <c r="C1773" s="0" t="s">
        <v>57</v>
      </c>
      <c r="D1773" s="0" t="s">
        <v>6920</v>
      </c>
      <c r="E1773" s="0" t="n">
        <v>2025</v>
      </c>
      <c r="F1773" s="0" t="s">
        <v>1881</v>
      </c>
      <c r="G1773" s="0" t="s">
        <v>1882</v>
      </c>
      <c r="H1773" s="0" t="n">
        <v>0</v>
      </c>
      <c r="I1773" s="0" t="n">
        <v>1596</v>
      </c>
      <c r="J1773" s="0" t="s">
        <v>294</v>
      </c>
      <c r="K1773" s="0" t="s">
        <v>1883</v>
      </c>
      <c r="L1773" s="0" t="s">
        <v>595</v>
      </c>
      <c r="M1773" s="0" t="s">
        <v>6921</v>
      </c>
      <c r="N1773" s="0" t="s">
        <v>6921</v>
      </c>
      <c r="O1773" s="0" t="s">
        <v>6922</v>
      </c>
      <c r="P1773" s="0" t="s">
        <v>6923</v>
      </c>
      <c r="R1773" s="0" t="s">
        <v>279</v>
      </c>
      <c r="S1773" s="0" t="s">
        <v>294</v>
      </c>
      <c r="T1773" s="0" t="s">
        <v>280</v>
      </c>
      <c r="U1773" s="0" t="s">
        <v>281</v>
      </c>
    </row>
    <row r="1774" customFormat="false" ht="15" hidden="false" customHeight="false" outlineLevel="0" collapsed="false">
      <c r="A1774" s="0" t="n">
        <v>78</v>
      </c>
      <c r="B1774" s="0" t="s">
        <v>129</v>
      </c>
      <c r="C1774" s="0" t="s">
        <v>57</v>
      </c>
      <c r="D1774" s="0" t="s">
        <v>6924</v>
      </c>
      <c r="E1774" s="0" t="n">
        <v>2025</v>
      </c>
      <c r="F1774" s="0" t="s">
        <v>1881</v>
      </c>
      <c r="G1774" s="0" t="s">
        <v>1882</v>
      </c>
      <c r="H1774" s="0" t="n">
        <v>12</v>
      </c>
      <c r="I1774" s="0" t="n">
        <v>1932</v>
      </c>
      <c r="J1774" s="0" t="s">
        <v>272</v>
      </c>
      <c r="K1774" s="0" t="s">
        <v>1883</v>
      </c>
      <c r="L1774" s="0" t="s">
        <v>595</v>
      </c>
      <c r="M1774" s="0" t="s">
        <v>6925</v>
      </c>
      <c r="N1774" s="0" t="s">
        <v>6925</v>
      </c>
      <c r="O1774" s="0" t="s">
        <v>6926</v>
      </c>
      <c r="P1774" s="0" t="s">
        <v>6927</v>
      </c>
      <c r="R1774" s="0" t="s">
        <v>279</v>
      </c>
      <c r="S1774" s="0" t="s">
        <v>294</v>
      </c>
      <c r="T1774" s="0" t="s">
        <v>280</v>
      </c>
      <c r="U1774" s="0" t="s">
        <v>281</v>
      </c>
    </row>
    <row r="1775" customFormat="false" ht="15" hidden="false" customHeight="false" outlineLevel="0" collapsed="false">
      <c r="A1775" s="0" t="n">
        <v>78</v>
      </c>
      <c r="B1775" s="0" t="s">
        <v>129</v>
      </c>
      <c r="C1775" s="0" t="s">
        <v>57</v>
      </c>
      <c r="D1775" s="0" t="s">
        <v>6928</v>
      </c>
      <c r="E1775" s="0" t="n">
        <v>2025</v>
      </c>
      <c r="F1775" s="0" t="s">
        <v>1881</v>
      </c>
      <c r="G1775" s="0" t="s">
        <v>1882</v>
      </c>
      <c r="H1775" s="0" t="n">
        <v>12</v>
      </c>
      <c r="I1775" s="0" t="n">
        <v>2752</v>
      </c>
      <c r="J1775" s="0" t="s">
        <v>272</v>
      </c>
      <c r="K1775" s="0" t="s">
        <v>6929</v>
      </c>
      <c r="L1775" s="0" t="s">
        <v>297</v>
      </c>
      <c r="M1775" s="0" t="s">
        <v>6930</v>
      </c>
      <c r="N1775" s="0" t="s">
        <v>6930</v>
      </c>
      <c r="O1775" s="0" t="s">
        <v>6931</v>
      </c>
      <c r="P1775" s="0" t="s">
        <v>6932</v>
      </c>
      <c r="R1775" s="0" t="s">
        <v>279</v>
      </c>
      <c r="S1775" s="0" t="s">
        <v>272</v>
      </c>
      <c r="T1775" s="0" t="s">
        <v>280</v>
      </c>
      <c r="U1775" s="0" t="s">
        <v>281</v>
      </c>
    </row>
    <row r="1776" customFormat="false" ht="15" hidden="false" customHeight="false" outlineLevel="0" collapsed="false">
      <c r="A1776" s="0" t="n">
        <v>78</v>
      </c>
      <c r="B1776" s="0" t="s">
        <v>129</v>
      </c>
      <c r="C1776" s="0" t="s">
        <v>57</v>
      </c>
      <c r="D1776" s="0" t="s">
        <v>6933</v>
      </c>
      <c r="E1776" s="0" t="n">
        <v>2025</v>
      </c>
      <c r="H1776" s="0" t="n">
        <v>12</v>
      </c>
      <c r="I1776" s="0" t="n">
        <v>3205</v>
      </c>
      <c r="J1776" s="0" t="s">
        <v>272</v>
      </c>
      <c r="K1776" s="0" t="s">
        <v>6929</v>
      </c>
      <c r="L1776" s="0" t="s">
        <v>297</v>
      </c>
      <c r="M1776" s="0" t="s">
        <v>6934</v>
      </c>
      <c r="N1776" s="0" t="s">
        <v>6934</v>
      </c>
      <c r="O1776" s="0" t="s">
        <v>6935</v>
      </c>
      <c r="P1776" s="0" t="s">
        <v>6936</v>
      </c>
      <c r="R1776" s="0" t="s">
        <v>279</v>
      </c>
      <c r="S1776" s="0" t="s">
        <v>294</v>
      </c>
      <c r="T1776" s="0" t="s">
        <v>280</v>
      </c>
      <c r="U1776" s="0" t="s">
        <v>281</v>
      </c>
    </row>
    <row r="1777" customFormat="false" ht="15" hidden="false" customHeight="false" outlineLevel="0" collapsed="false">
      <c r="A1777" s="0" t="n">
        <v>78</v>
      </c>
      <c r="B1777" s="0" t="s">
        <v>129</v>
      </c>
      <c r="C1777" s="0" t="s">
        <v>57</v>
      </c>
      <c r="D1777" s="0" t="s">
        <v>6937</v>
      </c>
      <c r="E1777" s="0" t="n">
        <v>2022</v>
      </c>
      <c r="F1777" s="0" t="s">
        <v>2034</v>
      </c>
      <c r="G1777" s="0" t="s">
        <v>2035</v>
      </c>
      <c r="H1777" s="0" t="n">
        <v>7</v>
      </c>
      <c r="I1777" s="0" t="n">
        <v>1913</v>
      </c>
      <c r="J1777" s="0" t="s">
        <v>272</v>
      </c>
      <c r="K1777" s="0" t="s">
        <v>1883</v>
      </c>
      <c r="L1777" s="0" t="s">
        <v>595</v>
      </c>
      <c r="M1777" s="0" t="s">
        <v>6938</v>
      </c>
      <c r="N1777" s="0" t="s">
        <v>6938</v>
      </c>
      <c r="O1777" s="0" t="s">
        <v>6939</v>
      </c>
      <c r="P1777" s="0" t="s">
        <v>6940</v>
      </c>
      <c r="R1777" s="0" t="s">
        <v>288</v>
      </c>
      <c r="S1777" s="0" t="s">
        <v>294</v>
      </c>
      <c r="T1777" s="0" t="s">
        <v>280</v>
      </c>
      <c r="U1777" s="0" t="s">
        <v>281</v>
      </c>
    </row>
    <row r="1778" customFormat="false" ht="15" hidden="false" customHeight="false" outlineLevel="0" collapsed="false">
      <c r="A1778" s="0" t="n">
        <v>78</v>
      </c>
      <c r="B1778" s="0" t="s">
        <v>129</v>
      </c>
      <c r="C1778" s="0" t="s">
        <v>57</v>
      </c>
      <c r="D1778" s="0" t="s">
        <v>6941</v>
      </c>
      <c r="E1778" s="0" t="n">
        <v>2019</v>
      </c>
      <c r="F1778" s="0" t="s">
        <v>1894</v>
      </c>
      <c r="G1778" s="0" t="s">
        <v>1895</v>
      </c>
      <c r="H1778" s="0" t="n">
        <v>4</v>
      </c>
      <c r="I1778" s="0" t="n">
        <v>607</v>
      </c>
      <c r="J1778" s="0" t="s">
        <v>272</v>
      </c>
      <c r="K1778" s="0" t="s">
        <v>1883</v>
      </c>
      <c r="L1778" s="0" t="s">
        <v>595</v>
      </c>
      <c r="M1778" s="0" t="s">
        <v>6942</v>
      </c>
      <c r="N1778" s="0" t="s">
        <v>6942</v>
      </c>
      <c r="O1778" s="0" t="s">
        <v>6943</v>
      </c>
      <c r="P1778" s="0" t="s">
        <v>6944</v>
      </c>
      <c r="R1778" s="0" t="s">
        <v>288</v>
      </c>
      <c r="S1778" s="0" t="s">
        <v>294</v>
      </c>
      <c r="T1778" s="0" t="s">
        <v>280</v>
      </c>
      <c r="U1778" s="0" t="s">
        <v>281</v>
      </c>
    </row>
    <row r="1779" customFormat="false" ht="15" hidden="false" customHeight="false" outlineLevel="0" collapsed="false">
      <c r="A1779" s="0" t="n">
        <v>78</v>
      </c>
      <c r="B1779" s="0" t="s">
        <v>129</v>
      </c>
      <c r="C1779" s="0" t="s">
        <v>57</v>
      </c>
      <c r="D1779" s="0" t="s">
        <v>6945</v>
      </c>
      <c r="E1779" s="0" t="n">
        <v>2018</v>
      </c>
      <c r="F1779" s="0" t="s">
        <v>6946</v>
      </c>
      <c r="G1779" s="0" t="s">
        <v>1905</v>
      </c>
      <c r="H1779" s="0" t="n">
        <v>2</v>
      </c>
      <c r="I1779" s="0" t="n">
        <v>189</v>
      </c>
      <c r="J1779" s="0" t="s">
        <v>272</v>
      </c>
      <c r="K1779" s="0" t="s">
        <v>1883</v>
      </c>
      <c r="L1779" s="0" t="s">
        <v>595</v>
      </c>
      <c r="M1779" s="0" t="s">
        <v>6947</v>
      </c>
      <c r="N1779" s="0" t="s">
        <v>6947</v>
      </c>
      <c r="O1779" s="0" t="s">
        <v>6948</v>
      </c>
      <c r="P1779" s="0" t="s">
        <v>6949</v>
      </c>
      <c r="R1779" s="0" t="s">
        <v>288</v>
      </c>
      <c r="S1779" s="0" t="s">
        <v>294</v>
      </c>
      <c r="T1779" s="0" t="s">
        <v>280</v>
      </c>
      <c r="U1779" s="0" t="s">
        <v>281</v>
      </c>
    </row>
    <row r="1780" customFormat="false" ht="15" hidden="false" customHeight="false" outlineLevel="0" collapsed="false">
      <c r="A1780" s="0" t="n">
        <v>78</v>
      </c>
      <c r="B1780" s="0" t="s">
        <v>129</v>
      </c>
      <c r="C1780" s="0" t="s">
        <v>57</v>
      </c>
      <c r="D1780" s="0" t="s">
        <v>6950</v>
      </c>
      <c r="E1780" s="0" t="n">
        <v>2018</v>
      </c>
      <c r="F1780" s="0" t="s">
        <v>6951</v>
      </c>
      <c r="G1780" s="0" t="s">
        <v>6952</v>
      </c>
      <c r="H1780" s="0" t="n">
        <v>4</v>
      </c>
      <c r="I1780" s="0" t="n">
        <v>303</v>
      </c>
      <c r="J1780" s="0" t="s">
        <v>272</v>
      </c>
      <c r="K1780" s="0" t="s">
        <v>1883</v>
      </c>
      <c r="L1780" s="0" t="s">
        <v>595</v>
      </c>
      <c r="M1780" s="0" t="s">
        <v>6953</v>
      </c>
      <c r="N1780" s="0" t="s">
        <v>6953</v>
      </c>
      <c r="O1780" s="0" t="s">
        <v>6954</v>
      </c>
      <c r="P1780" s="0" t="s">
        <v>6955</v>
      </c>
      <c r="R1780" s="0" t="s">
        <v>288</v>
      </c>
      <c r="S1780" s="0" t="s">
        <v>294</v>
      </c>
      <c r="T1780" s="0" t="s">
        <v>280</v>
      </c>
      <c r="U1780" s="0" t="s">
        <v>281</v>
      </c>
    </row>
    <row r="1781" customFormat="false" ht="15" hidden="false" customHeight="false" outlineLevel="0" collapsed="false">
      <c r="A1781" s="0" t="n">
        <v>78</v>
      </c>
      <c r="B1781" s="0" t="s">
        <v>129</v>
      </c>
      <c r="C1781" s="0" t="s">
        <v>313</v>
      </c>
      <c r="D1781" s="0" t="s">
        <v>6956</v>
      </c>
      <c r="E1781" s="0" t="n">
        <v>2025</v>
      </c>
      <c r="F1781" s="0" t="s">
        <v>1881</v>
      </c>
      <c r="G1781" s="0" t="s">
        <v>1882</v>
      </c>
      <c r="H1781" s="0" t="n">
        <v>1</v>
      </c>
      <c r="I1781" s="0" t="n">
        <v>602</v>
      </c>
      <c r="J1781" s="0" t="s">
        <v>272</v>
      </c>
      <c r="K1781" s="0" t="s">
        <v>1883</v>
      </c>
      <c r="L1781" s="0" t="s">
        <v>595</v>
      </c>
      <c r="M1781" s="0" t="s">
        <v>6957</v>
      </c>
      <c r="N1781" s="0" t="s">
        <v>6957</v>
      </c>
      <c r="O1781" s="0" t="s">
        <v>6958</v>
      </c>
      <c r="P1781" s="0" t="s">
        <v>6959</v>
      </c>
      <c r="R1781" s="0" t="s">
        <v>279</v>
      </c>
      <c r="S1781" s="0" t="s">
        <v>294</v>
      </c>
      <c r="T1781" s="0" t="s">
        <v>280</v>
      </c>
      <c r="U1781" s="0" t="s">
        <v>281</v>
      </c>
    </row>
    <row r="1782" customFormat="false" ht="15" hidden="false" customHeight="false" outlineLevel="0" collapsed="false">
      <c r="A1782" s="0" t="n">
        <v>78</v>
      </c>
      <c r="B1782" s="0" t="s">
        <v>129</v>
      </c>
      <c r="C1782" s="0" t="s">
        <v>313</v>
      </c>
      <c r="D1782" s="0" t="s">
        <v>6960</v>
      </c>
      <c r="E1782" s="0" t="n">
        <v>2025</v>
      </c>
      <c r="F1782" s="0" t="s">
        <v>1881</v>
      </c>
      <c r="G1782" s="0" t="s">
        <v>1882</v>
      </c>
      <c r="H1782" s="0" t="n">
        <v>1</v>
      </c>
      <c r="I1782" s="0" t="n">
        <v>572</v>
      </c>
      <c r="J1782" s="0" t="s">
        <v>272</v>
      </c>
      <c r="K1782" s="0" t="s">
        <v>6929</v>
      </c>
      <c r="L1782" s="0" t="s">
        <v>297</v>
      </c>
      <c r="M1782" s="0" t="s">
        <v>6961</v>
      </c>
      <c r="N1782" s="0" t="s">
        <v>6961</v>
      </c>
      <c r="O1782" s="0" t="s">
        <v>6962</v>
      </c>
      <c r="P1782" s="0" t="s">
        <v>6963</v>
      </c>
      <c r="R1782" s="0" t="s">
        <v>279</v>
      </c>
      <c r="S1782" s="0" t="s">
        <v>272</v>
      </c>
      <c r="T1782" s="0" t="s">
        <v>280</v>
      </c>
      <c r="U1782" s="0" t="s">
        <v>281</v>
      </c>
    </row>
    <row r="1783" customFormat="false" ht="15" hidden="false" customHeight="false" outlineLevel="0" collapsed="false">
      <c r="A1783" s="0" t="n">
        <v>78</v>
      </c>
      <c r="B1783" s="0" t="s">
        <v>129</v>
      </c>
      <c r="C1783" s="0" t="s">
        <v>313</v>
      </c>
      <c r="D1783" s="0" t="s">
        <v>6964</v>
      </c>
      <c r="E1783" s="0" t="n">
        <v>2024</v>
      </c>
      <c r="F1783" s="0" t="s">
        <v>6168</v>
      </c>
      <c r="G1783" s="0" t="s">
        <v>6169</v>
      </c>
      <c r="H1783" s="0" t="n">
        <v>1</v>
      </c>
      <c r="I1783" s="0" t="n">
        <v>1174</v>
      </c>
      <c r="J1783" s="0" t="s">
        <v>294</v>
      </c>
      <c r="K1783" s="0" t="s">
        <v>6929</v>
      </c>
      <c r="L1783" s="0" t="s">
        <v>297</v>
      </c>
      <c r="M1783" s="0" t="s">
        <v>6965</v>
      </c>
      <c r="N1783" s="0" t="s">
        <v>6965</v>
      </c>
      <c r="O1783" s="0" t="s">
        <v>6966</v>
      </c>
      <c r="P1783" s="0" t="s">
        <v>6967</v>
      </c>
      <c r="R1783" s="0" t="s">
        <v>288</v>
      </c>
      <c r="S1783" s="0" t="s">
        <v>294</v>
      </c>
      <c r="T1783" s="0" t="s">
        <v>280</v>
      </c>
      <c r="U1783" s="0" t="s">
        <v>281</v>
      </c>
    </row>
    <row r="1784" customFormat="false" ht="15" hidden="false" customHeight="false" outlineLevel="0" collapsed="false">
      <c r="A1784" s="0" t="n">
        <v>78</v>
      </c>
      <c r="B1784" s="0" t="s">
        <v>129</v>
      </c>
      <c r="C1784" s="0" t="s">
        <v>313</v>
      </c>
      <c r="D1784" s="0" t="s">
        <v>6968</v>
      </c>
      <c r="E1784" s="0" t="n">
        <v>2018</v>
      </c>
      <c r="H1784" s="0" t="n">
        <v>1</v>
      </c>
      <c r="I1784" s="0" t="n">
        <v>931</v>
      </c>
      <c r="J1784" s="0" t="s">
        <v>272</v>
      </c>
      <c r="K1784" s="0" t="s">
        <v>1883</v>
      </c>
      <c r="L1784" s="0" t="s">
        <v>595</v>
      </c>
      <c r="M1784" s="0" t="s">
        <v>6969</v>
      </c>
      <c r="N1784" s="0" t="s">
        <v>6969</v>
      </c>
      <c r="O1784" s="0" t="s">
        <v>6970</v>
      </c>
      <c r="P1784" s="0" t="s">
        <v>6971</v>
      </c>
      <c r="R1784" s="0" t="s">
        <v>288</v>
      </c>
      <c r="S1784" s="0" t="s">
        <v>294</v>
      </c>
      <c r="T1784" s="0" t="s">
        <v>280</v>
      </c>
      <c r="U1784" s="0" t="s">
        <v>281</v>
      </c>
    </row>
    <row r="1785" customFormat="false" ht="15" hidden="false" customHeight="false" outlineLevel="0" collapsed="false">
      <c r="A1785" s="0" t="n">
        <v>78</v>
      </c>
      <c r="B1785" s="0" t="s">
        <v>129</v>
      </c>
      <c r="C1785" s="0" t="s">
        <v>616</v>
      </c>
      <c r="D1785" s="0" t="s">
        <v>6972</v>
      </c>
      <c r="E1785" s="0" t="n">
        <v>2024</v>
      </c>
      <c r="F1785" s="0" t="s">
        <v>6168</v>
      </c>
      <c r="G1785" s="0" t="s">
        <v>6169</v>
      </c>
      <c r="H1785" s="0" t="n">
        <v>3</v>
      </c>
      <c r="I1785" s="0" t="n">
        <v>1034</v>
      </c>
      <c r="J1785" s="0" t="s">
        <v>272</v>
      </c>
      <c r="K1785" s="0" t="s">
        <v>6929</v>
      </c>
      <c r="L1785" s="0" t="s">
        <v>297</v>
      </c>
      <c r="M1785" s="0" t="s">
        <v>6973</v>
      </c>
      <c r="N1785" s="0" t="s">
        <v>6974</v>
      </c>
      <c r="O1785" s="0" t="s">
        <v>6975</v>
      </c>
      <c r="P1785" s="0" t="s">
        <v>6976</v>
      </c>
      <c r="R1785" s="0" t="s">
        <v>288</v>
      </c>
      <c r="S1785" s="0" t="s">
        <v>272</v>
      </c>
      <c r="T1785" s="0" t="s">
        <v>280</v>
      </c>
      <c r="U1785" s="0" t="s">
        <v>281</v>
      </c>
    </row>
    <row r="1786" customFormat="false" ht="15" hidden="false" customHeight="false" outlineLevel="0" collapsed="false">
      <c r="A1786" s="0" t="n">
        <v>78</v>
      </c>
      <c r="B1786" s="0" t="s">
        <v>129</v>
      </c>
      <c r="C1786" s="0" t="s">
        <v>616</v>
      </c>
      <c r="D1786" s="0" t="s">
        <v>6977</v>
      </c>
      <c r="E1786" s="0" t="n">
        <v>2022</v>
      </c>
      <c r="H1786" s="0" t="n">
        <v>5</v>
      </c>
      <c r="I1786" s="0" t="n">
        <v>1293</v>
      </c>
      <c r="J1786" s="0" t="s">
        <v>272</v>
      </c>
      <c r="K1786" s="0" t="s">
        <v>6929</v>
      </c>
      <c r="L1786" s="0" t="s">
        <v>297</v>
      </c>
      <c r="M1786" s="0" t="s">
        <v>6978</v>
      </c>
      <c r="N1786" s="0" t="s">
        <v>6978</v>
      </c>
      <c r="O1786" s="0" t="s">
        <v>6979</v>
      </c>
      <c r="P1786" s="0" t="s">
        <v>6980</v>
      </c>
      <c r="R1786" s="0" t="s">
        <v>288</v>
      </c>
      <c r="S1786" s="0" t="s">
        <v>294</v>
      </c>
      <c r="T1786" s="0" t="s">
        <v>280</v>
      </c>
      <c r="U1786" s="0" t="s">
        <v>281</v>
      </c>
    </row>
    <row r="1787" customFormat="false" ht="15" hidden="false" customHeight="false" outlineLevel="0" collapsed="false">
      <c r="A1787" s="0" t="n">
        <v>78</v>
      </c>
      <c r="B1787" s="0" t="s">
        <v>129</v>
      </c>
      <c r="C1787" s="0" t="s">
        <v>270</v>
      </c>
      <c r="D1787" s="0" t="s">
        <v>6981</v>
      </c>
      <c r="E1787" s="0" t="n">
        <v>2026</v>
      </c>
      <c r="H1787" s="0" t="n">
        <v>9</v>
      </c>
      <c r="I1787" s="0" t="n">
        <v>2666</v>
      </c>
      <c r="J1787" s="0" t="s">
        <v>272</v>
      </c>
      <c r="K1787" s="0" t="s">
        <v>6929</v>
      </c>
      <c r="L1787" s="0" t="s">
        <v>297</v>
      </c>
      <c r="M1787" s="0" t="s">
        <v>6982</v>
      </c>
      <c r="N1787" s="0" t="s">
        <v>6982</v>
      </c>
      <c r="O1787" s="0" t="s">
        <v>6983</v>
      </c>
      <c r="P1787" s="0" t="s">
        <v>6984</v>
      </c>
      <c r="R1787" s="0" t="s">
        <v>279</v>
      </c>
      <c r="S1787" s="0" t="s">
        <v>272</v>
      </c>
      <c r="T1787" s="0" t="s">
        <v>280</v>
      </c>
      <c r="U1787" s="0" t="s">
        <v>281</v>
      </c>
    </row>
    <row r="1788" customFormat="false" ht="15" hidden="false" customHeight="false" outlineLevel="0" collapsed="false">
      <c r="A1788" s="0" t="n">
        <v>78</v>
      </c>
      <c r="B1788" s="0" t="s">
        <v>129</v>
      </c>
      <c r="C1788" s="0" t="s">
        <v>270</v>
      </c>
      <c r="D1788" s="0" t="s">
        <v>6985</v>
      </c>
      <c r="E1788" s="0" t="n">
        <v>2026</v>
      </c>
      <c r="H1788" s="0" t="n">
        <v>6</v>
      </c>
      <c r="I1788" s="0" t="n">
        <v>635</v>
      </c>
      <c r="J1788" s="0" t="s">
        <v>272</v>
      </c>
      <c r="K1788" s="0" t="s">
        <v>6929</v>
      </c>
      <c r="L1788" s="0" t="s">
        <v>297</v>
      </c>
      <c r="M1788" s="0" t="s">
        <v>6986</v>
      </c>
      <c r="N1788" s="0" t="s">
        <v>6986</v>
      </c>
      <c r="O1788" s="0" t="s">
        <v>6987</v>
      </c>
      <c r="P1788" s="0" t="s">
        <v>6988</v>
      </c>
      <c r="R1788" s="0" t="s">
        <v>279</v>
      </c>
      <c r="S1788" s="0" t="s">
        <v>294</v>
      </c>
      <c r="T1788" s="0" t="s">
        <v>280</v>
      </c>
      <c r="U1788" s="0" t="s">
        <v>281</v>
      </c>
    </row>
    <row r="1789" customFormat="false" ht="15" hidden="false" customHeight="false" outlineLevel="0" collapsed="false">
      <c r="A1789" s="0" t="n">
        <v>78</v>
      </c>
      <c r="B1789" s="0" t="s">
        <v>129</v>
      </c>
      <c r="C1789" s="0" t="s">
        <v>270</v>
      </c>
      <c r="D1789" s="0" t="s">
        <v>6989</v>
      </c>
      <c r="E1789" s="0" t="n">
        <v>2026</v>
      </c>
      <c r="H1789" s="0" t="n">
        <v>8</v>
      </c>
      <c r="I1789" s="0" t="n">
        <v>423</v>
      </c>
      <c r="J1789" s="0" t="s">
        <v>272</v>
      </c>
      <c r="K1789" s="0" t="s">
        <v>6929</v>
      </c>
      <c r="L1789" s="0" t="s">
        <v>297</v>
      </c>
      <c r="M1789" s="0" t="s">
        <v>6990</v>
      </c>
      <c r="N1789" s="0" t="s">
        <v>6990</v>
      </c>
      <c r="O1789" s="0" t="s">
        <v>6991</v>
      </c>
      <c r="P1789" s="0" t="s">
        <v>6992</v>
      </c>
      <c r="R1789" s="0" t="s">
        <v>279</v>
      </c>
      <c r="S1789" s="0" t="s">
        <v>294</v>
      </c>
      <c r="T1789" s="0" t="s">
        <v>280</v>
      </c>
      <c r="U1789" s="0" t="s">
        <v>281</v>
      </c>
    </row>
    <row r="1790" customFormat="false" ht="15" hidden="false" customHeight="false" outlineLevel="0" collapsed="false">
      <c r="A1790" s="0" t="n">
        <v>78</v>
      </c>
      <c r="B1790" s="0" t="s">
        <v>129</v>
      </c>
      <c r="C1790" s="0" t="s">
        <v>270</v>
      </c>
      <c r="D1790" s="0" t="s">
        <v>6993</v>
      </c>
      <c r="E1790" s="0" t="n">
        <v>2026</v>
      </c>
      <c r="H1790" s="0" t="n">
        <v>6</v>
      </c>
      <c r="I1790" s="0" t="n">
        <v>734</v>
      </c>
      <c r="J1790" s="0" t="s">
        <v>272</v>
      </c>
      <c r="K1790" s="0" t="s">
        <v>6929</v>
      </c>
      <c r="L1790" s="0" t="s">
        <v>297</v>
      </c>
      <c r="M1790" s="0" t="s">
        <v>6994</v>
      </c>
      <c r="N1790" s="0" t="s">
        <v>6994</v>
      </c>
      <c r="O1790" s="0" t="s">
        <v>6995</v>
      </c>
      <c r="P1790" s="0" t="s">
        <v>6996</v>
      </c>
      <c r="R1790" s="0" t="s">
        <v>279</v>
      </c>
      <c r="S1790" s="0" t="s">
        <v>294</v>
      </c>
      <c r="T1790" s="0" t="s">
        <v>280</v>
      </c>
      <c r="U1790" s="0" t="s">
        <v>281</v>
      </c>
    </row>
    <row r="1791" customFormat="false" ht="15" hidden="false" customHeight="false" outlineLevel="0" collapsed="false">
      <c r="A1791" s="0" t="n">
        <v>78</v>
      </c>
      <c r="B1791" s="0" t="s">
        <v>129</v>
      </c>
      <c r="C1791" s="0" t="s">
        <v>270</v>
      </c>
      <c r="D1791" s="0" t="s">
        <v>6997</v>
      </c>
      <c r="E1791" s="0" t="n">
        <v>2026</v>
      </c>
      <c r="H1791" s="0" t="n">
        <v>7</v>
      </c>
      <c r="I1791" s="0" t="n">
        <v>8080</v>
      </c>
      <c r="J1791" s="0" t="s">
        <v>272</v>
      </c>
      <c r="K1791" s="0" t="s">
        <v>6929</v>
      </c>
      <c r="L1791" s="0" t="s">
        <v>297</v>
      </c>
      <c r="M1791" s="0" t="s">
        <v>6998</v>
      </c>
      <c r="N1791" s="0" t="s">
        <v>6998</v>
      </c>
      <c r="O1791" s="0" t="s">
        <v>6999</v>
      </c>
      <c r="P1791" s="0" t="s">
        <v>7000</v>
      </c>
      <c r="R1791" s="0" t="s">
        <v>279</v>
      </c>
      <c r="S1791" s="0" t="s">
        <v>294</v>
      </c>
      <c r="T1791" s="0" t="s">
        <v>280</v>
      </c>
      <c r="U1791" s="0" t="s">
        <v>281</v>
      </c>
    </row>
    <row r="1792" customFormat="false" ht="15" hidden="false" customHeight="false" outlineLevel="0" collapsed="false">
      <c r="A1792" s="0" t="n">
        <v>78</v>
      </c>
      <c r="B1792" s="0" t="s">
        <v>129</v>
      </c>
      <c r="C1792" s="0" t="s">
        <v>270</v>
      </c>
      <c r="D1792" s="0" t="s">
        <v>7001</v>
      </c>
      <c r="E1792" s="0" t="n">
        <v>2025</v>
      </c>
      <c r="H1792" s="0" t="n">
        <v>6</v>
      </c>
      <c r="I1792" s="0" t="n">
        <v>1088</v>
      </c>
      <c r="J1792" s="0" t="s">
        <v>272</v>
      </c>
      <c r="K1792" s="0" t="s">
        <v>6929</v>
      </c>
      <c r="L1792" s="0" t="s">
        <v>297</v>
      </c>
      <c r="M1792" s="0" t="s">
        <v>7002</v>
      </c>
      <c r="N1792" s="0" t="s">
        <v>7002</v>
      </c>
      <c r="O1792" s="0" t="s">
        <v>7003</v>
      </c>
      <c r="P1792" s="0" t="s">
        <v>7004</v>
      </c>
      <c r="R1792" s="0" t="s">
        <v>279</v>
      </c>
      <c r="S1792" s="0" t="s">
        <v>294</v>
      </c>
      <c r="T1792" s="0" t="s">
        <v>280</v>
      </c>
      <c r="U1792" s="0" t="s">
        <v>281</v>
      </c>
    </row>
    <row r="1793" customFormat="false" ht="15" hidden="false" customHeight="false" outlineLevel="0" collapsed="false">
      <c r="A1793" s="0" t="n">
        <v>78</v>
      </c>
      <c r="B1793" s="0" t="s">
        <v>129</v>
      </c>
      <c r="C1793" s="0" t="s">
        <v>270</v>
      </c>
      <c r="D1793" s="0" t="s">
        <v>7005</v>
      </c>
      <c r="E1793" s="0" t="n">
        <v>2024</v>
      </c>
      <c r="H1793" s="0" t="n">
        <v>4</v>
      </c>
      <c r="I1793" s="0" t="n">
        <v>11405</v>
      </c>
      <c r="J1793" s="0" t="s">
        <v>272</v>
      </c>
      <c r="K1793" s="0" t="s">
        <v>6929</v>
      </c>
      <c r="L1793" s="0" t="s">
        <v>297</v>
      </c>
      <c r="M1793" s="0" t="s">
        <v>7006</v>
      </c>
      <c r="N1793" s="0" t="s">
        <v>7006</v>
      </c>
      <c r="O1793" s="0" t="s">
        <v>7007</v>
      </c>
      <c r="P1793" s="0" t="s">
        <v>7008</v>
      </c>
      <c r="R1793" s="0" t="s">
        <v>288</v>
      </c>
      <c r="S1793" s="0" t="s">
        <v>294</v>
      </c>
      <c r="T1793" s="0" t="s">
        <v>280</v>
      </c>
      <c r="U1793" s="0" t="s">
        <v>281</v>
      </c>
    </row>
    <row r="1794" customFormat="false" ht="15" hidden="false" customHeight="false" outlineLevel="0" collapsed="false">
      <c r="A1794" s="0" t="n">
        <v>78</v>
      </c>
      <c r="B1794" s="0" t="s">
        <v>129</v>
      </c>
      <c r="C1794" s="0" t="s">
        <v>270</v>
      </c>
      <c r="D1794" s="0" t="s">
        <v>7009</v>
      </c>
      <c r="E1794" s="0" t="n">
        <v>2024</v>
      </c>
      <c r="H1794" s="0" t="n">
        <v>1</v>
      </c>
      <c r="I1794" s="0" t="n">
        <v>814</v>
      </c>
      <c r="J1794" s="0" t="s">
        <v>272</v>
      </c>
      <c r="K1794" s="0" t="s">
        <v>6929</v>
      </c>
      <c r="L1794" s="0" t="s">
        <v>297</v>
      </c>
      <c r="M1794" s="0" t="s">
        <v>7010</v>
      </c>
      <c r="N1794" s="0" t="s">
        <v>7011</v>
      </c>
      <c r="O1794" s="0" t="s">
        <v>7012</v>
      </c>
      <c r="P1794" s="0" t="s">
        <v>7013</v>
      </c>
      <c r="R1794" s="0" t="s">
        <v>288</v>
      </c>
      <c r="S1794" s="0" t="s">
        <v>294</v>
      </c>
      <c r="T1794" s="0" t="s">
        <v>280</v>
      </c>
      <c r="U1794" s="0" t="s">
        <v>281</v>
      </c>
    </row>
    <row r="1795" customFormat="false" ht="15" hidden="false" customHeight="false" outlineLevel="0" collapsed="false">
      <c r="A1795" s="0" t="n">
        <v>78</v>
      </c>
      <c r="B1795" s="0" t="s">
        <v>129</v>
      </c>
      <c r="C1795" s="0" t="s">
        <v>270</v>
      </c>
      <c r="D1795" s="0" t="s">
        <v>7014</v>
      </c>
      <c r="E1795" s="0" t="n">
        <v>2024</v>
      </c>
      <c r="H1795" s="0" t="n">
        <v>1</v>
      </c>
      <c r="I1795" s="0" t="n">
        <v>72</v>
      </c>
      <c r="J1795" s="0" t="s">
        <v>272</v>
      </c>
      <c r="K1795" s="0" t="s">
        <v>6929</v>
      </c>
      <c r="L1795" s="0" t="s">
        <v>297</v>
      </c>
      <c r="M1795" s="0" t="s">
        <v>7015</v>
      </c>
      <c r="N1795" s="0" t="s">
        <v>7015</v>
      </c>
      <c r="O1795" s="0" t="s">
        <v>7016</v>
      </c>
      <c r="P1795" s="0" t="s">
        <v>7017</v>
      </c>
      <c r="R1795" s="0" t="s">
        <v>288</v>
      </c>
      <c r="S1795" s="0" t="s">
        <v>294</v>
      </c>
      <c r="T1795" s="0" t="s">
        <v>280</v>
      </c>
      <c r="U1795" s="0" t="s">
        <v>281</v>
      </c>
    </row>
    <row r="1796" customFormat="false" ht="15" hidden="false" customHeight="false" outlineLevel="0" collapsed="false">
      <c r="A1796" s="0" t="n">
        <v>78</v>
      </c>
      <c r="B1796" s="0" t="s">
        <v>129</v>
      </c>
      <c r="C1796" s="0" t="s">
        <v>270</v>
      </c>
      <c r="D1796" s="0" t="s">
        <v>7018</v>
      </c>
      <c r="E1796" s="0" t="n">
        <v>2020</v>
      </c>
      <c r="H1796" s="0" t="n">
        <v>14</v>
      </c>
      <c r="I1796" s="0" t="n">
        <v>3179</v>
      </c>
      <c r="J1796" s="0" t="s">
        <v>272</v>
      </c>
      <c r="K1796" s="0" t="s">
        <v>6929</v>
      </c>
      <c r="L1796" s="0" t="s">
        <v>297</v>
      </c>
      <c r="M1796" s="0" t="s">
        <v>7019</v>
      </c>
      <c r="N1796" s="0" t="s">
        <v>7019</v>
      </c>
      <c r="O1796" s="0" t="s">
        <v>7020</v>
      </c>
      <c r="P1796" s="0" t="s">
        <v>7021</v>
      </c>
      <c r="R1796" s="0" t="s">
        <v>288</v>
      </c>
      <c r="S1796" s="0" t="s">
        <v>294</v>
      </c>
      <c r="T1796" s="0" t="s">
        <v>280</v>
      </c>
      <c r="U1796" s="0" t="s">
        <v>281</v>
      </c>
    </row>
    <row r="1797" customFormat="false" ht="15" hidden="false" customHeight="false" outlineLevel="0" collapsed="false">
      <c r="A1797" s="0" t="n">
        <v>78</v>
      </c>
      <c r="B1797" s="0" t="s">
        <v>129</v>
      </c>
      <c r="C1797" s="0" t="s">
        <v>270</v>
      </c>
      <c r="D1797" s="0" t="s">
        <v>7022</v>
      </c>
      <c r="E1797" s="0" t="n">
        <v>2020</v>
      </c>
      <c r="H1797" s="0" t="n">
        <v>13</v>
      </c>
      <c r="I1797" s="0" t="n">
        <v>3270</v>
      </c>
      <c r="J1797" s="0" t="s">
        <v>272</v>
      </c>
      <c r="K1797" s="0" t="s">
        <v>6929</v>
      </c>
      <c r="L1797" s="0" t="s">
        <v>297</v>
      </c>
      <c r="M1797" s="0" t="s">
        <v>7023</v>
      </c>
      <c r="N1797" s="0" t="s">
        <v>7024</v>
      </c>
      <c r="O1797" s="0" t="s">
        <v>7025</v>
      </c>
      <c r="P1797" s="0" t="s">
        <v>7026</v>
      </c>
      <c r="R1797" s="0" t="s">
        <v>288</v>
      </c>
      <c r="S1797" s="0" t="s">
        <v>294</v>
      </c>
      <c r="T1797" s="0" t="s">
        <v>280</v>
      </c>
      <c r="U1797" s="0" t="s">
        <v>281</v>
      </c>
    </row>
    <row r="1798" customFormat="false" ht="15" hidden="false" customHeight="false" outlineLevel="0" collapsed="false">
      <c r="A1798" s="0" t="n">
        <v>78</v>
      </c>
      <c r="B1798" s="0" t="s">
        <v>129</v>
      </c>
      <c r="C1798" s="0" t="s">
        <v>328</v>
      </c>
      <c r="D1798" s="0" t="s">
        <v>7027</v>
      </c>
      <c r="E1798" s="0" t="n">
        <v>2025</v>
      </c>
      <c r="H1798" s="0" t="n">
        <v>2</v>
      </c>
      <c r="I1798" s="0" t="n">
        <v>87</v>
      </c>
      <c r="J1798" s="0" t="s">
        <v>272</v>
      </c>
      <c r="K1798" s="0" t="s">
        <v>6929</v>
      </c>
      <c r="L1798" s="0" t="s">
        <v>297</v>
      </c>
      <c r="M1798" s="0" t="s">
        <v>7028</v>
      </c>
      <c r="N1798" s="0" t="s">
        <v>7028</v>
      </c>
      <c r="O1798" s="0" t="s">
        <v>7029</v>
      </c>
      <c r="P1798" s="0" t="s">
        <v>7030</v>
      </c>
      <c r="R1798" s="0" t="s">
        <v>279</v>
      </c>
      <c r="S1798" s="0" t="s">
        <v>272</v>
      </c>
      <c r="T1798" s="0" t="s">
        <v>280</v>
      </c>
      <c r="U1798" s="0" t="s">
        <v>281</v>
      </c>
    </row>
    <row r="1799" customFormat="false" ht="15" hidden="false" customHeight="false" outlineLevel="0" collapsed="false">
      <c r="A1799" s="0" t="n">
        <v>78</v>
      </c>
      <c r="B1799" s="0" t="s">
        <v>129</v>
      </c>
      <c r="C1799" s="0" t="s">
        <v>328</v>
      </c>
      <c r="D1799" s="0" t="s">
        <v>7031</v>
      </c>
      <c r="E1799" s="0" t="n">
        <v>2025</v>
      </c>
      <c r="H1799" s="0" t="n">
        <v>2</v>
      </c>
      <c r="I1799" s="0" t="n">
        <v>86</v>
      </c>
      <c r="J1799" s="0" t="s">
        <v>272</v>
      </c>
      <c r="K1799" s="0" t="s">
        <v>6929</v>
      </c>
      <c r="L1799" s="0" t="s">
        <v>297</v>
      </c>
      <c r="M1799" s="0" t="s">
        <v>7032</v>
      </c>
      <c r="N1799" s="0" t="s">
        <v>7032</v>
      </c>
      <c r="O1799" s="0" t="s">
        <v>7033</v>
      </c>
      <c r="P1799" s="0" t="s">
        <v>7034</v>
      </c>
      <c r="R1799" s="0" t="s">
        <v>279</v>
      </c>
      <c r="S1799" s="0" t="s">
        <v>294</v>
      </c>
      <c r="T1799" s="0" t="s">
        <v>280</v>
      </c>
      <c r="U1799" s="0" t="s">
        <v>281</v>
      </c>
    </row>
    <row r="1800" customFormat="false" ht="15" hidden="false" customHeight="false" outlineLevel="0" collapsed="false">
      <c r="A1800" s="0" t="n">
        <v>78</v>
      </c>
      <c r="B1800" s="0" t="s">
        <v>129</v>
      </c>
      <c r="C1800" s="0" t="s">
        <v>328</v>
      </c>
      <c r="D1800" s="0" t="s">
        <v>7035</v>
      </c>
      <c r="E1800" s="0" t="n">
        <v>2025</v>
      </c>
      <c r="H1800" s="0" t="n">
        <v>2</v>
      </c>
      <c r="I1800" s="0" t="n">
        <v>87</v>
      </c>
      <c r="J1800" s="0" t="s">
        <v>272</v>
      </c>
      <c r="K1800" s="0" t="s">
        <v>6929</v>
      </c>
      <c r="L1800" s="0" t="s">
        <v>297</v>
      </c>
      <c r="M1800" s="0" t="s">
        <v>7036</v>
      </c>
      <c r="N1800" s="0" t="s">
        <v>7036</v>
      </c>
      <c r="O1800" s="0" t="s">
        <v>7037</v>
      </c>
      <c r="P1800" s="0" t="s">
        <v>7038</v>
      </c>
      <c r="R1800" s="0" t="s">
        <v>279</v>
      </c>
      <c r="S1800" s="0" t="s">
        <v>294</v>
      </c>
      <c r="T1800" s="0" t="s">
        <v>280</v>
      </c>
      <c r="U1800" s="0" t="s">
        <v>281</v>
      </c>
    </row>
    <row r="1801" customFormat="false" ht="15" hidden="false" customHeight="false" outlineLevel="0" collapsed="false">
      <c r="A1801" s="0" t="n">
        <v>78</v>
      </c>
      <c r="B1801" s="0" t="s">
        <v>129</v>
      </c>
      <c r="C1801" s="0" t="s">
        <v>328</v>
      </c>
      <c r="D1801" s="0" t="s">
        <v>7039</v>
      </c>
      <c r="E1801" s="0" t="n">
        <v>2025</v>
      </c>
      <c r="H1801" s="0" t="n">
        <v>2</v>
      </c>
      <c r="I1801" s="0" t="n">
        <v>68</v>
      </c>
      <c r="J1801" s="0" t="s">
        <v>272</v>
      </c>
      <c r="K1801" s="0" t="s">
        <v>6929</v>
      </c>
      <c r="L1801" s="0" t="s">
        <v>297</v>
      </c>
      <c r="M1801" s="0" t="s">
        <v>7040</v>
      </c>
      <c r="N1801" s="0" t="s">
        <v>7040</v>
      </c>
      <c r="O1801" s="0" t="s">
        <v>7041</v>
      </c>
      <c r="P1801" s="0" t="s">
        <v>7042</v>
      </c>
      <c r="R1801" s="0" t="s">
        <v>279</v>
      </c>
      <c r="S1801" s="0" t="s">
        <v>294</v>
      </c>
      <c r="T1801" s="0" t="s">
        <v>280</v>
      </c>
      <c r="U1801" s="0" t="s">
        <v>281</v>
      </c>
    </row>
    <row r="1802" customFormat="false" ht="15" hidden="false" customHeight="false" outlineLevel="0" collapsed="false">
      <c r="A1802" s="0" t="n">
        <v>78</v>
      </c>
      <c r="B1802" s="0" t="s">
        <v>129</v>
      </c>
      <c r="C1802" s="0" t="s">
        <v>328</v>
      </c>
      <c r="D1802" s="0" t="s">
        <v>7043</v>
      </c>
      <c r="E1802" s="0" t="n">
        <v>2023</v>
      </c>
      <c r="H1802" s="0" t="n">
        <v>2</v>
      </c>
      <c r="I1802" s="0" t="n">
        <v>68</v>
      </c>
      <c r="J1802" s="0" t="s">
        <v>272</v>
      </c>
      <c r="K1802" s="0" t="s">
        <v>6929</v>
      </c>
      <c r="L1802" s="0" t="s">
        <v>297</v>
      </c>
      <c r="M1802" s="0" t="s">
        <v>7044</v>
      </c>
      <c r="N1802" s="0" t="s">
        <v>7044</v>
      </c>
      <c r="O1802" s="0" t="s">
        <v>7045</v>
      </c>
      <c r="P1802" s="0" t="s">
        <v>7046</v>
      </c>
      <c r="R1802" s="0" t="s">
        <v>288</v>
      </c>
      <c r="S1802" s="0" t="s">
        <v>294</v>
      </c>
      <c r="T1802" s="0" t="s">
        <v>280</v>
      </c>
      <c r="U1802" s="0" t="s">
        <v>281</v>
      </c>
    </row>
    <row r="1803" customFormat="false" ht="15" hidden="false" customHeight="false" outlineLevel="0" collapsed="false">
      <c r="A1803" s="0" t="n">
        <v>78</v>
      </c>
      <c r="B1803" s="0" t="s">
        <v>129</v>
      </c>
      <c r="C1803" s="0" t="s">
        <v>328</v>
      </c>
      <c r="D1803" s="0" t="s">
        <v>7047</v>
      </c>
      <c r="E1803" s="0" t="n">
        <v>2022</v>
      </c>
      <c r="H1803" s="0" t="n">
        <v>1</v>
      </c>
      <c r="I1803" s="0" t="n">
        <v>142</v>
      </c>
      <c r="J1803" s="0" t="s">
        <v>272</v>
      </c>
      <c r="K1803" s="0" t="s">
        <v>6929</v>
      </c>
      <c r="L1803" s="0" t="s">
        <v>297</v>
      </c>
      <c r="M1803" s="0" t="s">
        <v>7048</v>
      </c>
      <c r="N1803" s="0" t="s">
        <v>7048</v>
      </c>
      <c r="O1803" s="0" t="s">
        <v>7049</v>
      </c>
      <c r="P1803" s="0" t="s">
        <v>7050</v>
      </c>
      <c r="R1803" s="0" t="s">
        <v>288</v>
      </c>
      <c r="S1803" s="0" t="s">
        <v>294</v>
      </c>
      <c r="T1803" s="0" t="s">
        <v>280</v>
      </c>
      <c r="U1803" s="0" t="s">
        <v>281</v>
      </c>
    </row>
    <row r="1804" customFormat="false" ht="15" hidden="false" customHeight="false" outlineLevel="0" collapsed="false">
      <c r="A1804" s="0" t="n">
        <v>78</v>
      </c>
      <c r="B1804" s="0" t="s">
        <v>129</v>
      </c>
      <c r="C1804" s="0" t="s">
        <v>328</v>
      </c>
      <c r="D1804" s="0" t="s">
        <v>7051</v>
      </c>
      <c r="E1804" s="0" t="n">
        <v>2022</v>
      </c>
      <c r="H1804" s="0" t="n">
        <v>1</v>
      </c>
      <c r="I1804" s="0" t="n">
        <v>87</v>
      </c>
      <c r="J1804" s="0" t="s">
        <v>272</v>
      </c>
      <c r="K1804" s="0" t="s">
        <v>6929</v>
      </c>
      <c r="L1804" s="0" t="s">
        <v>297</v>
      </c>
      <c r="M1804" s="0" t="s">
        <v>7052</v>
      </c>
      <c r="N1804" s="0" t="s">
        <v>7053</v>
      </c>
      <c r="O1804" s="0" t="s">
        <v>7054</v>
      </c>
      <c r="P1804" s="0" t="s">
        <v>7055</v>
      </c>
      <c r="R1804" s="0" t="s">
        <v>288</v>
      </c>
      <c r="S1804" s="0" t="s">
        <v>294</v>
      </c>
      <c r="T1804" s="0" t="s">
        <v>280</v>
      </c>
      <c r="U1804" s="0" t="s">
        <v>281</v>
      </c>
    </row>
    <row r="1805" customFormat="false" ht="15" hidden="false" customHeight="false" outlineLevel="0" collapsed="false">
      <c r="A1805" s="0" t="n">
        <v>78</v>
      </c>
      <c r="B1805" s="0" t="s">
        <v>129</v>
      </c>
      <c r="C1805" s="0" t="s">
        <v>328</v>
      </c>
      <c r="D1805" s="0" t="s">
        <v>7056</v>
      </c>
      <c r="E1805" s="0" t="n">
        <v>2020</v>
      </c>
      <c r="H1805" s="0" t="n">
        <v>1</v>
      </c>
      <c r="I1805" s="0" t="n">
        <v>144</v>
      </c>
      <c r="J1805" s="0" t="s">
        <v>272</v>
      </c>
      <c r="K1805" s="0" t="s">
        <v>6929</v>
      </c>
      <c r="L1805" s="0" t="s">
        <v>297</v>
      </c>
      <c r="M1805" s="0" t="s">
        <v>7057</v>
      </c>
      <c r="N1805" s="0" t="s">
        <v>7057</v>
      </c>
      <c r="O1805" s="0" t="s">
        <v>7058</v>
      </c>
      <c r="P1805" s="0" t="s">
        <v>7059</v>
      </c>
      <c r="R1805" s="0" t="s">
        <v>288</v>
      </c>
      <c r="S1805" s="0" t="s">
        <v>294</v>
      </c>
      <c r="T1805" s="0" t="s">
        <v>280</v>
      </c>
      <c r="U1805" s="0" t="s">
        <v>281</v>
      </c>
    </row>
    <row r="1806" customFormat="false" ht="15" hidden="false" customHeight="false" outlineLevel="0" collapsed="false">
      <c r="A1806" s="0" t="n">
        <v>78</v>
      </c>
      <c r="B1806" s="0" t="s">
        <v>129</v>
      </c>
      <c r="C1806" s="0" t="s">
        <v>328</v>
      </c>
      <c r="D1806" s="0" t="s">
        <v>7060</v>
      </c>
      <c r="E1806" s="0" t="n">
        <v>2018</v>
      </c>
      <c r="F1806" s="0" t="s">
        <v>6946</v>
      </c>
      <c r="G1806" s="0" t="s">
        <v>1905</v>
      </c>
      <c r="H1806" s="0" t="n">
        <v>1</v>
      </c>
      <c r="I1806" s="0" t="n">
        <v>118</v>
      </c>
      <c r="J1806" s="0" t="s">
        <v>272</v>
      </c>
      <c r="K1806" s="0" t="s">
        <v>6929</v>
      </c>
      <c r="L1806" s="0" t="s">
        <v>297</v>
      </c>
      <c r="M1806" s="0" t="s">
        <v>7061</v>
      </c>
      <c r="N1806" s="0" t="s">
        <v>7061</v>
      </c>
      <c r="O1806" s="0" t="s">
        <v>7062</v>
      </c>
      <c r="P1806" s="0" t="s">
        <v>7063</v>
      </c>
      <c r="R1806" s="0" t="s">
        <v>288</v>
      </c>
      <c r="S1806" s="0" t="s">
        <v>294</v>
      </c>
      <c r="T1806" s="0" t="s">
        <v>280</v>
      </c>
      <c r="U1806" s="0" t="s">
        <v>281</v>
      </c>
    </row>
    <row r="1807" customFormat="false" ht="15" hidden="false" customHeight="false" outlineLevel="0" collapsed="false">
      <c r="A1807" s="0" t="n">
        <v>78</v>
      </c>
      <c r="B1807" s="0" t="s">
        <v>129</v>
      </c>
      <c r="C1807" s="0" t="s">
        <v>339</v>
      </c>
      <c r="D1807" s="0" t="s">
        <v>7064</v>
      </c>
      <c r="E1807" s="0" t="n">
        <v>2026</v>
      </c>
      <c r="H1807" s="0" t="n">
        <v>1</v>
      </c>
      <c r="I1807" s="0" t="n">
        <v>551</v>
      </c>
      <c r="J1807" s="0" t="s">
        <v>272</v>
      </c>
      <c r="K1807" s="0" t="s">
        <v>6929</v>
      </c>
      <c r="L1807" s="0" t="s">
        <v>297</v>
      </c>
      <c r="M1807" s="0" t="s">
        <v>7065</v>
      </c>
      <c r="N1807" s="0" t="s">
        <v>7065</v>
      </c>
      <c r="O1807" s="0" t="s">
        <v>7066</v>
      </c>
      <c r="P1807" s="0" t="s">
        <v>7067</v>
      </c>
      <c r="R1807" s="0" t="s">
        <v>279</v>
      </c>
      <c r="S1807" s="0" t="s">
        <v>272</v>
      </c>
      <c r="T1807" s="0" t="s">
        <v>280</v>
      </c>
      <c r="U1807" s="0" t="s">
        <v>281</v>
      </c>
    </row>
    <row r="1808" customFormat="false" ht="15" hidden="false" customHeight="false" outlineLevel="0" collapsed="false">
      <c r="A1808" s="0" t="n">
        <v>78</v>
      </c>
      <c r="B1808" s="0" t="s">
        <v>129</v>
      </c>
      <c r="C1808" s="0" t="s">
        <v>339</v>
      </c>
      <c r="D1808" s="0" t="s">
        <v>7068</v>
      </c>
      <c r="E1808" s="0" t="n">
        <v>2023</v>
      </c>
      <c r="H1808" s="0" t="n">
        <v>1</v>
      </c>
      <c r="I1808" s="0" t="n">
        <v>593</v>
      </c>
      <c r="J1808" s="0" t="s">
        <v>272</v>
      </c>
      <c r="K1808" s="0" t="s">
        <v>6929</v>
      </c>
      <c r="L1808" s="0" t="s">
        <v>297</v>
      </c>
      <c r="M1808" s="0" t="s">
        <v>7069</v>
      </c>
      <c r="N1808" s="0" t="s">
        <v>7069</v>
      </c>
      <c r="O1808" s="0" t="s">
        <v>7070</v>
      </c>
      <c r="P1808" s="0" t="s">
        <v>7071</v>
      </c>
      <c r="R1808" s="0" t="s">
        <v>288</v>
      </c>
      <c r="S1808" s="0" t="s">
        <v>294</v>
      </c>
      <c r="T1808" s="0" t="s">
        <v>280</v>
      </c>
      <c r="U1808" s="0" t="s">
        <v>281</v>
      </c>
    </row>
    <row r="1809" customFormat="false" ht="15" hidden="false" customHeight="false" outlineLevel="0" collapsed="false">
      <c r="A1809" s="0" t="n">
        <v>78</v>
      </c>
      <c r="B1809" s="0" t="s">
        <v>129</v>
      </c>
      <c r="C1809" s="0" t="s">
        <v>491</v>
      </c>
      <c r="D1809" s="0" t="s">
        <v>7072</v>
      </c>
      <c r="E1809" s="0" t="n">
        <v>2026</v>
      </c>
      <c r="H1809" s="0" t="n">
        <v>3</v>
      </c>
      <c r="I1809" s="0" t="n">
        <v>274</v>
      </c>
      <c r="J1809" s="0" t="s">
        <v>272</v>
      </c>
      <c r="K1809" s="0" t="s">
        <v>6929</v>
      </c>
      <c r="L1809" s="0" t="s">
        <v>297</v>
      </c>
      <c r="M1809" s="0" t="s">
        <v>7073</v>
      </c>
      <c r="N1809" s="0" t="s">
        <v>7073</v>
      </c>
      <c r="O1809" s="0" t="s">
        <v>7074</v>
      </c>
      <c r="P1809" s="0" t="s">
        <v>7075</v>
      </c>
      <c r="R1809" s="0" t="s">
        <v>279</v>
      </c>
      <c r="S1809" s="0" t="s">
        <v>272</v>
      </c>
      <c r="T1809" s="0" t="s">
        <v>280</v>
      </c>
      <c r="U1809" s="0" t="s">
        <v>281</v>
      </c>
    </row>
    <row r="1810" customFormat="false" ht="15" hidden="false" customHeight="false" outlineLevel="0" collapsed="false">
      <c r="A1810" s="0" t="n">
        <v>78</v>
      </c>
      <c r="B1810" s="0" t="s">
        <v>129</v>
      </c>
      <c r="C1810" s="0" t="s">
        <v>491</v>
      </c>
      <c r="D1810" s="0" t="s">
        <v>7076</v>
      </c>
      <c r="E1810" s="0" t="n">
        <v>2024</v>
      </c>
      <c r="F1810" s="0" t="s">
        <v>6168</v>
      </c>
      <c r="G1810" s="0" t="s">
        <v>6169</v>
      </c>
      <c r="H1810" s="0" t="n">
        <v>3</v>
      </c>
      <c r="I1810" s="0" t="n">
        <v>561</v>
      </c>
      <c r="J1810" s="0" t="s">
        <v>272</v>
      </c>
      <c r="K1810" s="0" t="s">
        <v>6929</v>
      </c>
      <c r="L1810" s="0" t="s">
        <v>297</v>
      </c>
      <c r="M1810" s="0" t="s">
        <v>7077</v>
      </c>
      <c r="N1810" s="0" t="s">
        <v>7077</v>
      </c>
      <c r="O1810" s="0" t="s">
        <v>7078</v>
      </c>
      <c r="P1810" s="0" t="s">
        <v>7079</v>
      </c>
      <c r="R1810" s="0" t="s">
        <v>288</v>
      </c>
      <c r="S1810" s="0" t="s">
        <v>294</v>
      </c>
      <c r="T1810" s="0" t="s">
        <v>280</v>
      </c>
      <c r="U1810" s="0" t="s">
        <v>281</v>
      </c>
    </row>
    <row r="1811" customFormat="false" ht="15" hidden="false" customHeight="false" outlineLevel="0" collapsed="false">
      <c r="A1811" s="0" t="n">
        <v>78</v>
      </c>
      <c r="B1811" s="0" t="s">
        <v>129</v>
      </c>
      <c r="C1811" s="0" t="s">
        <v>491</v>
      </c>
      <c r="D1811" s="0" t="s">
        <v>7080</v>
      </c>
      <c r="E1811" s="0" t="n">
        <v>2024</v>
      </c>
      <c r="H1811" s="0" t="n">
        <v>3</v>
      </c>
      <c r="I1811" s="0" t="n">
        <v>3146</v>
      </c>
      <c r="J1811" s="0" t="s">
        <v>272</v>
      </c>
      <c r="K1811" s="0" t="s">
        <v>6929</v>
      </c>
      <c r="L1811" s="0" t="s">
        <v>297</v>
      </c>
      <c r="M1811" s="0" t="s">
        <v>7081</v>
      </c>
      <c r="N1811" s="0" t="s">
        <v>7081</v>
      </c>
      <c r="O1811" s="0" t="s">
        <v>7082</v>
      </c>
      <c r="P1811" s="0" t="s">
        <v>7083</v>
      </c>
      <c r="R1811" s="0" t="s">
        <v>288</v>
      </c>
      <c r="S1811" s="0" t="s">
        <v>294</v>
      </c>
      <c r="T1811" s="0" t="s">
        <v>280</v>
      </c>
      <c r="U1811" s="0" t="s">
        <v>281</v>
      </c>
    </row>
    <row r="1812" customFormat="false" ht="15" hidden="false" customHeight="false" outlineLevel="0" collapsed="false">
      <c r="A1812" s="0" t="n">
        <v>78</v>
      </c>
      <c r="B1812" s="0" t="s">
        <v>129</v>
      </c>
      <c r="C1812" s="0" t="s">
        <v>491</v>
      </c>
      <c r="D1812" s="0" t="s">
        <v>7084</v>
      </c>
      <c r="E1812" s="0" t="n">
        <v>2024</v>
      </c>
      <c r="H1812" s="0" t="n">
        <v>3</v>
      </c>
      <c r="I1812" s="0" t="n">
        <v>3151</v>
      </c>
      <c r="J1812" s="0" t="s">
        <v>272</v>
      </c>
      <c r="K1812" s="0" t="s">
        <v>6929</v>
      </c>
      <c r="L1812" s="0" t="s">
        <v>297</v>
      </c>
      <c r="M1812" s="0" t="s">
        <v>7085</v>
      </c>
      <c r="N1812" s="0" t="s">
        <v>7085</v>
      </c>
      <c r="O1812" s="0" t="s">
        <v>7086</v>
      </c>
      <c r="P1812" s="0" t="s">
        <v>7087</v>
      </c>
      <c r="R1812" s="0" t="s">
        <v>288</v>
      </c>
      <c r="S1812" s="0" t="s">
        <v>294</v>
      </c>
      <c r="T1812" s="0" t="s">
        <v>280</v>
      </c>
      <c r="U1812" s="0" t="s">
        <v>281</v>
      </c>
    </row>
    <row r="1813" customFormat="false" ht="15" hidden="false" customHeight="false" outlineLevel="0" collapsed="false">
      <c r="A1813" s="0" t="n">
        <v>78</v>
      </c>
      <c r="B1813" s="0" t="s">
        <v>129</v>
      </c>
      <c r="C1813" s="0" t="s">
        <v>491</v>
      </c>
      <c r="D1813" s="0" t="s">
        <v>7088</v>
      </c>
      <c r="E1813" s="0" t="n">
        <v>2023</v>
      </c>
      <c r="H1813" s="0" t="n">
        <v>1</v>
      </c>
      <c r="I1813" s="0" t="n">
        <v>196</v>
      </c>
      <c r="J1813" s="0" t="s">
        <v>272</v>
      </c>
      <c r="K1813" s="0" t="s">
        <v>6929</v>
      </c>
      <c r="L1813" s="0" t="s">
        <v>297</v>
      </c>
      <c r="M1813" s="0" t="s">
        <v>7089</v>
      </c>
      <c r="N1813" s="0" t="s">
        <v>7089</v>
      </c>
      <c r="O1813" s="0" t="s">
        <v>7090</v>
      </c>
      <c r="P1813" s="0" t="s">
        <v>7091</v>
      </c>
      <c r="R1813" s="0" t="s">
        <v>288</v>
      </c>
      <c r="S1813" s="0" t="s">
        <v>294</v>
      </c>
      <c r="T1813" s="0" t="s">
        <v>280</v>
      </c>
      <c r="U1813" s="0" t="s">
        <v>281</v>
      </c>
    </row>
    <row r="1814" customFormat="false" ht="15" hidden="false" customHeight="false" outlineLevel="0" collapsed="false">
      <c r="A1814" s="0" t="n">
        <v>78</v>
      </c>
      <c r="B1814" s="0" t="s">
        <v>129</v>
      </c>
      <c r="C1814" s="0" t="s">
        <v>491</v>
      </c>
      <c r="D1814" s="0" t="s">
        <v>7092</v>
      </c>
      <c r="E1814" s="0" t="n">
        <v>2022</v>
      </c>
      <c r="H1814" s="0" t="n">
        <v>1</v>
      </c>
      <c r="I1814" s="0" t="n">
        <v>615</v>
      </c>
      <c r="J1814" s="0" t="s">
        <v>272</v>
      </c>
      <c r="K1814" s="0" t="s">
        <v>6929</v>
      </c>
      <c r="L1814" s="0" t="s">
        <v>297</v>
      </c>
      <c r="M1814" s="0" t="s">
        <v>7093</v>
      </c>
      <c r="N1814" s="0" t="s">
        <v>7093</v>
      </c>
      <c r="O1814" s="0" t="s">
        <v>7094</v>
      </c>
      <c r="P1814" s="0" t="s">
        <v>7095</v>
      </c>
      <c r="R1814" s="0" t="s">
        <v>288</v>
      </c>
      <c r="S1814" s="0" t="s">
        <v>294</v>
      </c>
      <c r="T1814" s="0" t="s">
        <v>280</v>
      </c>
      <c r="U1814" s="0" t="s">
        <v>281</v>
      </c>
    </row>
    <row r="1815" customFormat="false" ht="15" hidden="false" customHeight="false" outlineLevel="0" collapsed="false">
      <c r="A1815" s="0" t="n">
        <v>78</v>
      </c>
      <c r="B1815" s="0" t="s">
        <v>129</v>
      </c>
      <c r="C1815" s="0" t="s">
        <v>282</v>
      </c>
      <c r="D1815" s="0" t="s">
        <v>7096</v>
      </c>
      <c r="E1815" s="0" t="n">
        <v>2024</v>
      </c>
      <c r="H1815" s="0" t="n">
        <v>24</v>
      </c>
      <c r="I1815" s="0" t="n">
        <v>5710</v>
      </c>
      <c r="J1815" s="0" t="s">
        <v>272</v>
      </c>
      <c r="K1815" s="0" t="s">
        <v>6929</v>
      </c>
      <c r="L1815" s="0" t="s">
        <v>297</v>
      </c>
      <c r="M1815" s="0" t="s">
        <v>7097</v>
      </c>
      <c r="N1815" s="0" t="s">
        <v>7097</v>
      </c>
      <c r="O1815" s="0" t="s">
        <v>7098</v>
      </c>
      <c r="P1815" s="0" t="s">
        <v>7099</v>
      </c>
      <c r="R1815" s="0" t="s">
        <v>288</v>
      </c>
      <c r="S1815" s="0" t="s">
        <v>294</v>
      </c>
      <c r="T1815" s="0" t="s">
        <v>280</v>
      </c>
      <c r="U1815" s="0" t="s">
        <v>281</v>
      </c>
    </row>
    <row r="1816" customFormat="false" ht="15" hidden="false" customHeight="false" outlineLevel="0" collapsed="false">
      <c r="A1816" s="0" t="n">
        <v>78</v>
      </c>
      <c r="B1816" s="0" t="s">
        <v>129</v>
      </c>
      <c r="C1816" s="0" t="s">
        <v>282</v>
      </c>
      <c r="D1816" s="0" t="s">
        <v>7100</v>
      </c>
      <c r="E1816" s="0" t="n">
        <v>2019</v>
      </c>
      <c r="H1816" s="0" t="n">
        <v>26</v>
      </c>
      <c r="I1816" s="0" t="n">
        <v>3438</v>
      </c>
      <c r="J1816" s="0" t="s">
        <v>272</v>
      </c>
      <c r="K1816" s="0" t="s">
        <v>6929</v>
      </c>
      <c r="L1816" s="0" t="s">
        <v>297</v>
      </c>
      <c r="M1816" s="0" t="s">
        <v>7101</v>
      </c>
      <c r="N1816" s="0" t="s">
        <v>7101</v>
      </c>
      <c r="O1816" s="0" t="s">
        <v>7102</v>
      </c>
      <c r="P1816" s="0" t="s">
        <v>7103</v>
      </c>
      <c r="R1816" s="0" t="s">
        <v>288</v>
      </c>
      <c r="S1816" s="0" t="s">
        <v>294</v>
      </c>
      <c r="T1816" s="0" t="s">
        <v>280</v>
      </c>
      <c r="U1816" s="0" t="s">
        <v>281</v>
      </c>
    </row>
    <row r="1817" customFormat="false" ht="15" hidden="false" customHeight="false" outlineLevel="0" collapsed="false">
      <c r="A1817" s="0" t="n">
        <v>78</v>
      </c>
      <c r="B1817" s="0" t="s">
        <v>129</v>
      </c>
      <c r="C1817" s="0" t="s">
        <v>926</v>
      </c>
      <c r="D1817" s="0" t="s">
        <v>7104</v>
      </c>
      <c r="E1817" s="0" t="n">
        <v>2026</v>
      </c>
      <c r="H1817" s="0" t="n">
        <v>2</v>
      </c>
      <c r="I1817" s="0" t="n">
        <v>191</v>
      </c>
      <c r="J1817" s="0" t="s">
        <v>272</v>
      </c>
      <c r="K1817" s="0" t="s">
        <v>6929</v>
      </c>
      <c r="L1817" s="0" t="s">
        <v>297</v>
      </c>
      <c r="M1817" s="0" t="s">
        <v>7105</v>
      </c>
      <c r="N1817" s="0" t="s">
        <v>7105</v>
      </c>
      <c r="O1817" s="0" t="s">
        <v>7106</v>
      </c>
      <c r="P1817" s="0" t="s">
        <v>7107</v>
      </c>
      <c r="R1817" s="0" t="s">
        <v>279</v>
      </c>
      <c r="S1817" s="0" t="s">
        <v>294</v>
      </c>
      <c r="T1817" s="0" t="s">
        <v>280</v>
      </c>
      <c r="U1817" s="0" t="s">
        <v>281</v>
      </c>
    </row>
    <row r="1818" customFormat="false" ht="15" hidden="false" customHeight="false" outlineLevel="0" collapsed="false">
      <c r="A1818" s="0" t="n">
        <v>78</v>
      </c>
      <c r="B1818" s="0" t="s">
        <v>129</v>
      </c>
      <c r="C1818" s="0" t="s">
        <v>926</v>
      </c>
      <c r="D1818" s="0" t="s">
        <v>7108</v>
      </c>
      <c r="E1818" s="0" t="n">
        <v>2026</v>
      </c>
      <c r="H1818" s="0" t="n">
        <v>11</v>
      </c>
      <c r="I1818" s="0" t="n">
        <v>2816</v>
      </c>
      <c r="J1818" s="0" t="s">
        <v>272</v>
      </c>
      <c r="K1818" s="0" t="s">
        <v>6929</v>
      </c>
      <c r="L1818" s="0" t="s">
        <v>297</v>
      </c>
      <c r="M1818" s="0" t="s">
        <v>7109</v>
      </c>
      <c r="N1818" s="0" t="s">
        <v>7109</v>
      </c>
      <c r="O1818" s="0" t="s">
        <v>7110</v>
      </c>
      <c r="P1818" s="0" t="s">
        <v>7111</v>
      </c>
      <c r="R1818" s="0" t="s">
        <v>279</v>
      </c>
      <c r="S1818" s="0" t="s">
        <v>272</v>
      </c>
      <c r="T1818" s="0" t="s">
        <v>280</v>
      </c>
      <c r="U1818" s="0" t="s">
        <v>281</v>
      </c>
    </row>
    <row r="1819" customFormat="false" ht="15" hidden="false" customHeight="false" outlineLevel="0" collapsed="false">
      <c r="A1819" s="0" t="n">
        <v>78</v>
      </c>
      <c r="B1819" s="0" t="s">
        <v>129</v>
      </c>
      <c r="C1819" s="0" t="s">
        <v>926</v>
      </c>
      <c r="D1819" s="0" t="s">
        <v>7112</v>
      </c>
      <c r="E1819" s="0" t="n">
        <v>2025</v>
      </c>
      <c r="H1819" s="0" t="n">
        <v>1</v>
      </c>
      <c r="I1819" s="0" t="n">
        <v>203</v>
      </c>
      <c r="J1819" s="0" t="s">
        <v>294</v>
      </c>
      <c r="K1819" s="0" t="s">
        <v>6929</v>
      </c>
      <c r="L1819" s="0" t="s">
        <v>297</v>
      </c>
      <c r="M1819" s="0" t="s">
        <v>7113</v>
      </c>
      <c r="N1819" s="0" t="s">
        <v>7113</v>
      </c>
      <c r="O1819" s="0" t="s">
        <v>7114</v>
      </c>
      <c r="P1819" s="0" t="s">
        <v>7115</v>
      </c>
      <c r="R1819" s="0" t="s">
        <v>279</v>
      </c>
      <c r="S1819" s="0" t="s">
        <v>294</v>
      </c>
      <c r="T1819" s="0" t="s">
        <v>280</v>
      </c>
      <c r="U1819" s="0" t="s">
        <v>281</v>
      </c>
    </row>
    <row r="1820" customFormat="false" ht="15" hidden="false" customHeight="false" outlineLevel="0" collapsed="false">
      <c r="A1820" s="0" t="n">
        <v>78</v>
      </c>
      <c r="B1820" s="0" t="s">
        <v>129</v>
      </c>
      <c r="C1820" s="0" t="s">
        <v>926</v>
      </c>
      <c r="D1820" s="0" t="s">
        <v>7116</v>
      </c>
      <c r="E1820" s="0" t="n">
        <v>2025</v>
      </c>
      <c r="H1820" s="0" t="n">
        <v>10</v>
      </c>
      <c r="I1820" s="0" t="n">
        <v>1913</v>
      </c>
      <c r="J1820" s="0" t="s">
        <v>272</v>
      </c>
      <c r="K1820" s="0" t="s">
        <v>6929</v>
      </c>
      <c r="L1820" s="0" t="s">
        <v>297</v>
      </c>
      <c r="M1820" s="0" t="s">
        <v>7117</v>
      </c>
      <c r="N1820" s="0" t="s">
        <v>7117</v>
      </c>
      <c r="O1820" s="0" t="s">
        <v>7118</v>
      </c>
      <c r="P1820" s="0" t="s">
        <v>7119</v>
      </c>
      <c r="R1820" s="0" t="s">
        <v>279</v>
      </c>
      <c r="S1820" s="0" t="s">
        <v>294</v>
      </c>
      <c r="T1820" s="0" t="s">
        <v>280</v>
      </c>
      <c r="U1820" s="0" t="s">
        <v>281</v>
      </c>
    </row>
    <row r="1821" customFormat="false" ht="15" hidden="false" customHeight="false" outlineLevel="0" collapsed="false">
      <c r="A1821" s="0" t="n">
        <v>78</v>
      </c>
      <c r="B1821" s="0" t="s">
        <v>129</v>
      </c>
      <c r="C1821" s="0" t="s">
        <v>926</v>
      </c>
      <c r="D1821" s="0" t="s">
        <v>7120</v>
      </c>
      <c r="E1821" s="0" t="n">
        <v>2025</v>
      </c>
      <c r="H1821" s="0" t="n">
        <v>10</v>
      </c>
      <c r="I1821" s="0" t="n">
        <v>2449</v>
      </c>
      <c r="J1821" s="0" t="s">
        <v>272</v>
      </c>
      <c r="K1821" s="0" t="s">
        <v>6929</v>
      </c>
      <c r="L1821" s="0" t="s">
        <v>297</v>
      </c>
      <c r="M1821" s="0" t="s">
        <v>7121</v>
      </c>
      <c r="N1821" s="0" t="s">
        <v>7121</v>
      </c>
      <c r="O1821" s="0" t="s">
        <v>7122</v>
      </c>
      <c r="P1821" s="0" t="s">
        <v>7123</v>
      </c>
      <c r="R1821" s="0" t="s">
        <v>279</v>
      </c>
      <c r="S1821" s="0" t="s">
        <v>294</v>
      </c>
      <c r="T1821" s="0" t="s">
        <v>280</v>
      </c>
      <c r="U1821" s="0" t="s">
        <v>281</v>
      </c>
    </row>
    <row r="1822" customFormat="false" ht="15" hidden="false" customHeight="false" outlineLevel="0" collapsed="false">
      <c r="A1822" s="0" t="n">
        <v>78</v>
      </c>
      <c r="B1822" s="0" t="s">
        <v>129</v>
      </c>
      <c r="C1822" s="0" t="s">
        <v>926</v>
      </c>
      <c r="D1822" s="0" t="s">
        <v>7124</v>
      </c>
      <c r="E1822" s="0" t="n">
        <v>2022</v>
      </c>
      <c r="F1822" s="0" t="s">
        <v>2034</v>
      </c>
      <c r="G1822" s="0" t="s">
        <v>2035</v>
      </c>
      <c r="H1822" s="0" t="n">
        <v>2</v>
      </c>
      <c r="I1822" s="0" t="n">
        <v>1619</v>
      </c>
      <c r="J1822" s="0" t="s">
        <v>272</v>
      </c>
      <c r="K1822" s="0" t="s">
        <v>6929</v>
      </c>
      <c r="L1822" s="0" t="s">
        <v>297</v>
      </c>
      <c r="M1822" s="0" t="s">
        <v>7125</v>
      </c>
      <c r="N1822" s="0" t="s">
        <v>7125</v>
      </c>
      <c r="O1822" s="0" t="s">
        <v>7126</v>
      </c>
      <c r="P1822" s="0" t="s">
        <v>7127</v>
      </c>
      <c r="R1822" s="0" t="s">
        <v>288</v>
      </c>
      <c r="S1822" s="0" t="s">
        <v>294</v>
      </c>
      <c r="T1822" s="0" t="s">
        <v>280</v>
      </c>
      <c r="U1822" s="0" t="s">
        <v>281</v>
      </c>
    </row>
    <row r="1823" customFormat="false" ht="15" hidden="false" customHeight="false" outlineLevel="0" collapsed="false">
      <c r="A1823" s="0" t="n">
        <v>78</v>
      </c>
      <c r="B1823" s="0" t="s">
        <v>129</v>
      </c>
      <c r="C1823" s="0" t="s">
        <v>926</v>
      </c>
      <c r="D1823" s="0" t="s">
        <v>7128</v>
      </c>
      <c r="E1823" s="0" t="n">
        <v>2022</v>
      </c>
      <c r="F1823" s="0" t="s">
        <v>2034</v>
      </c>
      <c r="G1823" s="0" t="s">
        <v>2035</v>
      </c>
      <c r="H1823" s="0" t="n">
        <v>2</v>
      </c>
      <c r="I1823" s="0" t="n">
        <v>339</v>
      </c>
      <c r="J1823" s="0" t="s">
        <v>272</v>
      </c>
      <c r="K1823" s="0" t="s">
        <v>6929</v>
      </c>
      <c r="L1823" s="0" t="s">
        <v>297</v>
      </c>
      <c r="M1823" s="0" t="s">
        <v>7129</v>
      </c>
      <c r="N1823" s="0" t="s">
        <v>7129</v>
      </c>
      <c r="O1823" s="0" t="s">
        <v>7130</v>
      </c>
      <c r="P1823" s="0" t="s">
        <v>7131</v>
      </c>
      <c r="R1823" s="0" t="s">
        <v>288</v>
      </c>
      <c r="S1823" s="0" t="s">
        <v>294</v>
      </c>
      <c r="T1823" s="0" t="s">
        <v>280</v>
      </c>
      <c r="U1823" s="0" t="s">
        <v>281</v>
      </c>
    </row>
    <row r="1824" customFormat="false" ht="15" hidden="false" customHeight="false" outlineLevel="0" collapsed="false">
      <c r="A1824" s="0" t="n">
        <v>78</v>
      </c>
      <c r="B1824" s="0" t="s">
        <v>129</v>
      </c>
      <c r="C1824" s="0" t="s">
        <v>926</v>
      </c>
      <c r="D1824" s="0" t="s">
        <v>7132</v>
      </c>
      <c r="E1824" s="0" t="n">
        <v>2022</v>
      </c>
      <c r="F1824" s="0" t="s">
        <v>2034</v>
      </c>
      <c r="G1824" s="0" t="s">
        <v>2035</v>
      </c>
      <c r="H1824" s="0" t="n">
        <v>2</v>
      </c>
      <c r="I1824" s="0" t="n">
        <v>1620</v>
      </c>
      <c r="J1824" s="0" t="s">
        <v>272</v>
      </c>
      <c r="K1824" s="0" t="s">
        <v>6929</v>
      </c>
      <c r="L1824" s="0" t="s">
        <v>297</v>
      </c>
      <c r="M1824" s="0" t="s">
        <v>7133</v>
      </c>
      <c r="N1824" s="0" t="s">
        <v>7133</v>
      </c>
      <c r="O1824" s="0" t="s">
        <v>7134</v>
      </c>
      <c r="P1824" s="0" t="s">
        <v>7135</v>
      </c>
      <c r="R1824" s="0" t="s">
        <v>288</v>
      </c>
      <c r="S1824" s="0" t="s">
        <v>294</v>
      </c>
      <c r="T1824" s="0" t="s">
        <v>280</v>
      </c>
      <c r="U1824" s="0" t="s">
        <v>281</v>
      </c>
    </row>
    <row r="1825" customFormat="false" ht="15" hidden="false" customHeight="false" outlineLevel="0" collapsed="false">
      <c r="A1825" s="0" t="n">
        <v>78</v>
      </c>
      <c r="B1825" s="0" t="s">
        <v>129</v>
      </c>
      <c r="C1825" s="0" t="s">
        <v>926</v>
      </c>
      <c r="D1825" s="0" t="s">
        <v>7136</v>
      </c>
      <c r="E1825" s="0" t="n">
        <v>2020</v>
      </c>
      <c r="F1825" s="0" t="s">
        <v>2020</v>
      </c>
      <c r="G1825" s="0" t="s">
        <v>2021</v>
      </c>
      <c r="H1825" s="0" t="n">
        <v>1</v>
      </c>
      <c r="I1825" s="0" t="n">
        <v>473</v>
      </c>
      <c r="J1825" s="0" t="s">
        <v>272</v>
      </c>
      <c r="K1825" s="0" t="s">
        <v>6929</v>
      </c>
      <c r="L1825" s="0" t="s">
        <v>297</v>
      </c>
      <c r="M1825" s="0" t="s">
        <v>7137</v>
      </c>
      <c r="N1825" s="0" t="s">
        <v>7137</v>
      </c>
      <c r="O1825" s="0" t="s">
        <v>7138</v>
      </c>
      <c r="P1825" s="0" t="s">
        <v>7139</v>
      </c>
      <c r="R1825" s="0" t="s">
        <v>288</v>
      </c>
      <c r="S1825" s="0" t="s">
        <v>294</v>
      </c>
      <c r="T1825" s="0" t="s">
        <v>280</v>
      </c>
      <c r="U1825" s="0" t="s">
        <v>281</v>
      </c>
    </row>
    <row r="1826" customFormat="false" ht="15" hidden="false" customHeight="false" outlineLevel="0" collapsed="false">
      <c r="A1826" s="0" t="n">
        <v>78</v>
      </c>
      <c r="B1826" s="0" t="s">
        <v>129</v>
      </c>
      <c r="C1826" s="0" t="s">
        <v>383</v>
      </c>
      <c r="D1826" s="0" t="s">
        <v>7140</v>
      </c>
      <c r="E1826" s="0" t="n">
        <v>2023</v>
      </c>
      <c r="H1826" s="0" t="n">
        <v>1</v>
      </c>
      <c r="I1826" s="0" t="n">
        <v>511</v>
      </c>
      <c r="J1826" s="0" t="s">
        <v>272</v>
      </c>
      <c r="K1826" s="0" t="s">
        <v>6929</v>
      </c>
      <c r="L1826" s="0" t="s">
        <v>297</v>
      </c>
      <c r="M1826" s="0" t="s">
        <v>7141</v>
      </c>
      <c r="N1826" s="0" t="s">
        <v>7142</v>
      </c>
      <c r="O1826" s="0" t="s">
        <v>7143</v>
      </c>
      <c r="P1826" s="0" t="s">
        <v>7144</v>
      </c>
      <c r="R1826" s="0" t="s">
        <v>288</v>
      </c>
      <c r="S1826" s="0" t="s">
        <v>272</v>
      </c>
      <c r="T1826" s="0" t="s">
        <v>280</v>
      </c>
      <c r="U1826" s="0" t="s">
        <v>281</v>
      </c>
    </row>
    <row r="1827" customFormat="false" ht="15" hidden="false" customHeight="false" outlineLevel="0" collapsed="false">
      <c r="A1827" s="0" t="n">
        <v>78</v>
      </c>
      <c r="B1827" s="0" t="s">
        <v>129</v>
      </c>
      <c r="C1827" s="0" t="s">
        <v>383</v>
      </c>
      <c r="D1827" s="0" t="s">
        <v>7145</v>
      </c>
      <c r="E1827" s="0" t="n">
        <v>2022</v>
      </c>
      <c r="F1827" s="0" t="s">
        <v>2034</v>
      </c>
      <c r="G1827" s="0" t="s">
        <v>2035</v>
      </c>
      <c r="H1827" s="0" t="n">
        <v>1</v>
      </c>
      <c r="I1827" s="0" t="n">
        <v>459</v>
      </c>
      <c r="J1827" s="0" t="s">
        <v>272</v>
      </c>
      <c r="K1827" s="0" t="s">
        <v>6929</v>
      </c>
      <c r="L1827" s="0" t="s">
        <v>297</v>
      </c>
      <c r="M1827" s="0" t="s">
        <v>7146</v>
      </c>
      <c r="N1827" s="0" t="s">
        <v>7146</v>
      </c>
      <c r="O1827" s="0" t="s">
        <v>7147</v>
      </c>
      <c r="P1827" s="0" t="s">
        <v>7148</v>
      </c>
      <c r="R1827" s="0" t="s">
        <v>288</v>
      </c>
      <c r="S1827" s="0" t="s">
        <v>294</v>
      </c>
      <c r="T1827" s="0" t="s">
        <v>280</v>
      </c>
      <c r="U1827" s="0" t="s">
        <v>281</v>
      </c>
    </row>
    <row r="1828" customFormat="false" ht="15" hidden="false" customHeight="false" outlineLevel="0" collapsed="false">
      <c r="A1828" s="0" t="n">
        <v>78</v>
      </c>
      <c r="B1828" s="0" t="s">
        <v>129</v>
      </c>
      <c r="C1828" s="0" t="s">
        <v>383</v>
      </c>
      <c r="D1828" s="0" t="s">
        <v>7149</v>
      </c>
      <c r="E1828" s="0" t="n">
        <v>2022</v>
      </c>
      <c r="F1828" s="0" t="s">
        <v>2034</v>
      </c>
      <c r="G1828" s="0" t="s">
        <v>2035</v>
      </c>
      <c r="H1828" s="0" t="n">
        <v>1</v>
      </c>
      <c r="I1828" s="0" t="n">
        <v>1271</v>
      </c>
      <c r="J1828" s="0" t="s">
        <v>294</v>
      </c>
      <c r="K1828" s="0" t="s">
        <v>6929</v>
      </c>
      <c r="L1828" s="0" t="s">
        <v>297</v>
      </c>
      <c r="M1828" s="0" t="s">
        <v>7150</v>
      </c>
      <c r="N1828" s="0" t="s">
        <v>7150</v>
      </c>
      <c r="O1828" s="0" t="s">
        <v>7151</v>
      </c>
      <c r="P1828" s="0" t="s">
        <v>7152</v>
      </c>
      <c r="R1828" s="0" t="s">
        <v>288</v>
      </c>
      <c r="S1828" s="0" t="s">
        <v>294</v>
      </c>
      <c r="T1828" s="0" t="s">
        <v>280</v>
      </c>
      <c r="U1828" s="0" t="s">
        <v>281</v>
      </c>
    </row>
    <row r="1829" customFormat="false" ht="15" hidden="false" customHeight="false" outlineLevel="0" collapsed="false">
      <c r="A1829" s="0" t="n">
        <v>78</v>
      </c>
      <c r="B1829" s="0" t="s">
        <v>129</v>
      </c>
      <c r="C1829" s="0" t="s">
        <v>383</v>
      </c>
      <c r="D1829" s="0" t="s">
        <v>7153</v>
      </c>
      <c r="E1829" s="0" t="n">
        <v>2021</v>
      </c>
      <c r="F1829" s="0" t="s">
        <v>1888</v>
      </c>
      <c r="G1829" s="0" t="s">
        <v>1889</v>
      </c>
      <c r="H1829" s="0" t="n">
        <v>1</v>
      </c>
      <c r="I1829" s="0" t="n">
        <v>1105</v>
      </c>
      <c r="J1829" s="0" t="s">
        <v>294</v>
      </c>
      <c r="K1829" s="0" t="s">
        <v>6929</v>
      </c>
      <c r="L1829" s="0" t="s">
        <v>297</v>
      </c>
      <c r="M1829" s="0" t="s">
        <v>7154</v>
      </c>
      <c r="N1829" s="0" t="s">
        <v>7154</v>
      </c>
      <c r="O1829" s="0" t="s">
        <v>7155</v>
      </c>
      <c r="P1829" s="0" t="s">
        <v>7156</v>
      </c>
      <c r="R1829" s="0" t="s">
        <v>288</v>
      </c>
      <c r="S1829" s="0" t="s">
        <v>294</v>
      </c>
      <c r="T1829" s="0" t="s">
        <v>280</v>
      </c>
      <c r="U1829" s="0" t="s">
        <v>281</v>
      </c>
    </row>
    <row r="1830" customFormat="false" ht="15" hidden="false" customHeight="false" outlineLevel="0" collapsed="false">
      <c r="A1830" s="0" t="n">
        <v>78</v>
      </c>
      <c r="B1830" s="0" t="s">
        <v>129</v>
      </c>
      <c r="C1830" s="0" t="s">
        <v>514</v>
      </c>
      <c r="D1830" s="0" t="s">
        <v>7157</v>
      </c>
      <c r="E1830" s="0" t="n">
        <v>2025</v>
      </c>
      <c r="H1830" s="0" t="n">
        <v>1</v>
      </c>
      <c r="I1830" s="0" t="n">
        <v>1532</v>
      </c>
      <c r="J1830" s="0" t="s">
        <v>294</v>
      </c>
      <c r="K1830" s="0" t="s">
        <v>6929</v>
      </c>
      <c r="L1830" s="0" t="s">
        <v>297</v>
      </c>
      <c r="M1830" s="0" t="s">
        <v>7158</v>
      </c>
      <c r="N1830" s="0" t="s">
        <v>7158</v>
      </c>
      <c r="O1830" s="0" t="s">
        <v>7159</v>
      </c>
      <c r="P1830" s="0" t="s">
        <v>7160</v>
      </c>
      <c r="R1830" s="0" t="s">
        <v>279</v>
      </c>
      <c r="S1830" s="0" t="s">
        <v>272</v>
      </c>
      <c r="T1830" s="0" t="s">
        <v>280</v>
      </c>
      <c r="U1830" s="0" t="s">
        <v>281</v>
      </c>
    </row>
    <row r="1831" customFormat="false" ht="15" hidden="false" customHeight="false" outlineLevel="0" collapsed="false">
      <c r="A1831" s="0" t="n">
        <v>78</v>
      </c>
      <c r="B1831" s="0" t="s">
        <v>129</v>
      </c>
      <c r="C1831" s="0" t="s">
        <v>7161</v>
      </c>
      <c r="D1831" s="0" t="s">
        <v>7162</v>
      </c>
      <c r="E1831" s="0" t="n">
        <v>2020</v>
      </c>
      <c r="H1831" s="0" t="n">
        <v>7</v>
      </c>
      <c r="I1831" s="0" t="n">
        <v>253</v>
      </c>
      <c r="J1831" s="0" t="s">
        <v>272</v>
      </c>
      <c r="K1831" s="0" t="s">
        <v>1883</v>
      </c>
      <c r="L1831" s="0" t="s">
        <v>595</v>
      </c>
      <c r="M1831" s="0" t="s">
        <v>7163</v>
      </c>
      <c r="N1831" s="0" t="s">
        <v>7163</v>
      </c>
      <c r="O1831" s="0" t="s">
        <v>7164</v>
      </c>
      <c r="P1831" s="0" t="s">
        <v>7165</v>
      </c>
      <c r="R1831" s="0" t="s">
        <v>7161</v>
      </c>
      <c r="S1831" s="0" t="s">
        <v>272</v>
      </c>
      <c r="T1831" s="0" t="s">
        <v>280</v>
      </c>
      <c r="U1831" s="0" t="s">
        <v>281</v>
      </c>
    </row>
    <row r="1832" customFormat="false" ht="15" hidden="false" customHeight="false" outlineLevel="0" collapsed="false">
      <c r="A1832" s="0" t="n">
        <v>79</v>
      </c>
      <c r="B1832" s="0" t="s">
        <v>130</v>
      </c>
      <c r="C1832" s="0" t="s">
        <v>57</v>
      </c>
      <c r="D1832" s="0" t="s">
        <v>7166</v>
      </c>
      <c r="E1832" s="0" t="n">
        <v>2025</v>
      </c>
      <c r="F1832" s="0" t="s">
        <v>1881</v>
      </c>
      <c r="G1832" s="0" t="s">
        <v>1882</v>
      </c>
      <c r="H1832" s="0" t="n">
        <v>9</v>
      </c>
      <c r="I1832" s="0" t="n">
        <v>1526</v>
      </c>
      <c r="J1832" s="0" t="s">
        <v>272</v>
      </c>
      <c r="K1832" s="0" t="s">
        <v>1883</v>
      </c>
      <c r="L1832" s="0" t="s">
        <v>595</v>
      </c>
      <c r="M1832" s="0" t="s">
        <v>7167</v>
      </c>
      <c r="N1832" s="0" t="s">
        <v>7167</v>
      </c>
      <c r="O1832" s="0" t="s">
        <v>7168</v>
      </c>
      <c r="P1832" s="0" t="s">
        <v>7169</v>
      </c>
      <c r="R1832" s="0" t="s">
        <v>279</v>
      </c>
      <c r="S1832" s="0" t="s">
        <v>272</v>
      </c>
      <c r="T1832" s="0" t="s">
        <v>280</v>
      </c>
      <c r="U1832" s="0" t="s">
        <v>281</v>
      </c>
    </row>
    <row r="1833" customFormat="false" ht="15" hidden="false" customHeight="false" outlineLevel="0" collapsed="false">
      <c r="A1833" s="0" t="n">
        <v>79</v>
      </c>
      <c r="B1833" s="0" t="s">
        <v>130</v>
      </c>
      <c r="C1833" s="0" t="s">
        <v>57</v>
      </c>
      <c r="D1833" s="0" t="s">
        <v>7170</v>
      </c>
      <c r="E1833" s="0" t="n">
        <v>2021</v>
      </c>
      <c r="F1833" s="0" t="s">
        <v>1888</v>
      </c>
      <c r="G1833" s="0" t="s">
        <v>1889</v>
      </c>
      <c r="H1833" s="0" t="n">
        <v>3</v>
      </c>
      <c r="I1833" s="0" t="n">
        <v>708</v>
      </c>
      <c r="J1833" s="0" t="s">
        <v>272</v>
      </c>
      <c r="K1833" s="0" t="s">
        <v>1883</v>
      </c>
      <c r="L1833" s="0" t="s">
        <v>595</v>
      </c>
      <c r="M1833" s="0" t="s">
        <v>7171</v>
      </c>
      <c r="N1833" s="0" t="s">
        <v>7171</v>
      </c>
      <c r="O1833" s="0" t="s">
        <v>7172</v>
      </c>
      <c r="P1833" s="0" t="s">
        <v>7173</v>
      </c>
      <c r="R1833" s="0" t="s">
        <v>288</v>
      </c>
      <c r="S1833" s="0" t="s">
        <v>294</v>
      </c>
      <c r="T1833" s="0" t="s">
        <v>280</v>
      </c>
      <c r="U1833" s="0" t="s">
        <v>281</v>
      </c>
    </row>
    <row r="1834" customFormat="false" ht="15" hidden="false" customHeight="false" outlineLevel="0" collapsed="false">
      <c r="A1834" s="0" t="n">
        <v>79</v>
      </c>
      <c r="B1834" s="0" t="s">
        <v>130</v>
      </c>
      <c r="C1834" s="0" t="s">
        <v>57</v>
      </c>
      <c r="D1834" s="0" t="s">
        <v>7174</v>
      </c>
      <c r="E1834" s="0" t="n">
        <v>2019</v>
      </c>
      <c r="F1834" s="0" t="s">
        <v>1894</v>
      </c>
      <c r="G1834" s="0" t="s">
        <v>1895</v>
      </c>
      <c r="H1834" s="0" t="n">
        <v>3</v>
      </c>
      <c r="I1834" s="0" t="n">
        <v>1261</v>
      </c>
      <c r="J1834" s="0" t="s">
        <v>272</v>
      </c>
      <c r="K1834" s="0" t="s">
        <v>1883</v>
      </c>
      <c r="L1834" s="0" t="s">
        <v>595</v>
      </c>
      <c r="M1834" s="0" t="s">
        <v>7175</v>
      </c>
      <c r="N1834" s="0" t="s">
        <v>7175</v>
      </c>
      <c r="O1834" s="0" t="s">
        <v>7176</v>
      </c>
      <c r="P1834" s="0" t="s">
        <v>7177</v>
      </c>
      <c r="R1834" s="0" t="s">
        <v>288</v>
      </c>
      <c r="S1834" s="0" t="s">
        <v>294</v>
      </c>
      <c r="T1834" s="0" t="s">
        <v>280</v>
      </c>
      <c r="U1834" s="0" t="s">
        <v>281</v>
      </c>
    </row>
    <row r="1835" customFormat="false" ht="15" hidden="false" customHeight="false" outlineLevel="0" collapsed="false">
      <c r="A1835" s="0" t="n">
        <v>79</v>
      </c>
      <c r="B1835" s="0" t="s">
        <v>130</v>
      </c>
      <c r="C1835" s="0" t="s">
        <v>57</v>
      </c>
      <c r="D1835" s="0" t="s">
        <v>7178</v>
      </c>
      <c r="E1835" s="0" t="n">
        <v>2018</v>
      </c>
      <c r="F1835" s="0" t="s">
        <v>6946</v>
      </c>
      <c r="G1835" s="0" t="s">
        <v>1905</v>
      </c>
      <c r="H1835" s="0" t="n">
        <v>2</v>
      </c>
      <c r="I1835" s="0" t="n">
        <v>133</v>
      </c>
      <c r="J1835" s="0" t="s">
        <v>272</v>
      </c>
      <c r="K1835" s="0" t="s">
        <v>1883</v>
      </c>
      <c r="L1835" s="0" t="s">
        <v>595</v>
      </c>
      <c r="M1835" s="0" t="s">
        <v>7179</v>
      </c>
      <c r="N1835" s="0" t="s">
        <v>7179</v>
      </c>
      <c r="O1835" s="0" t="s">
        <v>7180</v>
      </c>
      <c r="P1835" s="0" t="s">
        <v>7181</v>
      </c>
      <c r="R1835" s="0" t="s">
        <v>288</v>
      </c>
      <c r="S1835" s="0" t="s">
        <v>294</v>
      </c>
      <c r="T1835" s="0" t="s">
        <v>280</v>
      </c>
      <c r="U1835" s="0" t="s">
        <v>281</v>
      </c>
    </row>
    <row r="1836" customFormat="false" ht="15" hidden="false" customHeight="false" outlineLevel="0" collapsed="false">
      <c r="A1836" s="0" t="n">
        <v>79</v>
      </c>
      <c r="B1836" s="0" t="s">
        <v>130</v>
      </c>
      <c r="C1836" s="0" t="s">
        <v>313</v>
      </c>
      <c r="D1836" s="0" t="s">
        <v>7182</v>
      </c>
      <c r="E1836" s="0" t="n">
        <v>2025</v>
      </c>
      <c r="F1836" s="0" t="s">
        <v>1881</v>
      </c>
      <c r="G1836" s="0" t="s">
        <v>1882</v>
      </c>
      <c r="H1836" s="0" t="n">
        <v>1</v>
      </c>
      <c r="I1836" s="0" t="n">
        <v>112</v>
      </c>
      <c r="J1836" s="0" t="s">
        <v>294</v>
      </c>
      <c r="K1836" s="0" t="s">
        <v>1883</v>
      </c>
      <c r="L1836" s="0" t="s">
        <v>595</v>
      </c>
      <c r="M1836" s="0" t="s">
        <v>7183</v>
      </c>
      <c r="N1836" s="0" t="s">
        <v>7183</v>
      </c>
      <c r="O1836" s="0" t="s">
        <v>7184</v>
      </c>
      <c r="P1836" s="0" t="s">
        <v>7185</v>
      </c>
      <c r="R1836" s="0" t="s">
        <v>279</v>
      </c>
      <c r="S1836" s="0" t="s">
        <v>272</v>
      </c>
      <c r="T1836" s="0" t="s">
        <v>280</v>
      </c>
      <c r="U1836" s="0" t="s">
        <v>281</v>
      </c>
    </row>
    <row r="1837" customFormat="false" ht="15" hidden="false" customHeight="false" outlineLevel="0" collapsed="false">
      <c r="A1837" s="0" t="n">
        <v>79</v>
      </c>
      <c r="B1837" s="0" t="s">
        <v>130</v>
      </c>
      <c r="C1837" s="0" t="s">
        <v>313</v>
      </c>
      <c r="D1837" s="0" t="s">
        <v>7186</v>
      </c>
      <c r="E1837" s="0" t="n">
        <v>2019</v>
      </c>
      <c r="H1837" s="0" t="n">
        <v>1</v>
      </c>
      <c r="I1837" s="0" t="n">
        <v>1695</v>
      </c>
      <c r="J1837" s="0" t="s">
        <v>294</v>
      </c>
      <c r="K1837" s="0" t="s">
        <v>1883</v>
      </c>
      <c r="L1837" s="0" t="s">
        <v>595</v>
      </c>
      <c r="M1837" s="0" t="s">
        <v>7187</v>
      </c>
      <c r="N1837" s="0" t="s">
        <v>7187</v>
      </c>
      <c r="O1837" s="0" t="s">
        <v>7188</v>
      </c>
      <c r="P1837" s="0" t="s">
        <v>7189</v>
      </c>
      <c r="R1837" s="0" t="s">
        <v>288</v>
      </c>
      <c r="S1837" s="0" t="s">
        <v>294</v>
      </c>
      <c r="T1837" s="0" t="s">
        <v>280</v>
      </c>
      <c r="U1837" s="0" t="s">
        <v>281</v>
      </c>
    </row>
    <row r="1838" customFormat="false" ht="15" hidden="false" customHeight="false" outlineLevel="0" collapsed="false">
      <c r="A1838" s="0" t="n">
        <v>79</v>
      </c>
      <c r="B1838" s="0" t="s">
        <v>130</v>
      </c>
      <c r="C1838" s="0" t="s">
        <v>491</v>
      </c>
      <c r="D1838" s="0" t="s">
        <v>7190</v>
      </c>
      <c r="E1838" s="0" t="n">
        <v>2025</v>
      </c>
      <c r="F1838" s="0" t="s">
        <v>1881</v>
      </c>
      <c r="G1838" s="0" t="s">
        <v>1882</v>
      </c>
      <c r="H1838" s="0" t="n">
        <v>2</v>
      </c>
      <c r="I1838" s="0" t="n">
        <v>664</v>
      </c>
      <c r="J1838" s="0" t="s">
        <v>272</v>
      </c>
      <c r="K1838" s="0" t="s">
        <v>1883</v>
      </c>
      <c r="L1838" s="0" t="s">
        <v>595</v>
      </c>
      <c r="M1838" s="0" t="s">
        <v>7191</v>
      </c>
      <c r="N1838" s="0" t="s">
        <v>7191</v>
      </c>
      <c r="O1838" s="0" t="s">
        <v>7192</v>
      </c>
      <c r="P1838" s="0" t="s">
        <v>7193</v>
      </c>
      <c r="R1838" s="0" t="s">
        <v>279</v>
      </c>
      <c r="S1838" s="0" t="s">
        <v>272</v>
      </c>
      <c r="T1838" s="0" t="s">
        <v>280</v>
      </c>
      <c r="U1838" s="0" t="s">
        <v>281</v>
      </c>
    </row>
    <row r="1839" customFormat="false" ht="15" hidden="false" customHeight="false" outlineLevel="0" collapsed="false">
      <c r="A1839" s="0" t="n">
        <v>80</v>
      </c>
      <c r="B1839" s="0" t="s">
        <v>131</v>
      </c>
      <c r="C1839" s="0" t="s">
        <v>313</v>
      </c>
      <c r="D1839" s="0" t="s">
        <v>7194</v>
      </c>
      <c r="E1839" s="0" t="n">
        <v>2025</v>
      </c>
      <c r="H1839" s="0" t="n">
        <v>1</v>
      </c>
      <c r="I1839" s="0" t="n">
        <v>1631</v>
      </c>
      <c r="J1839" s="0" t="s">
        <v>272</v>
      </c>
      <c r="K1839" s="0" t="s">
        <v>302</v>
      </c>
      <c r="L1839" s="0" t="s">
        <v>274</v>
      </c>
      <c r="M1839" s="0" t="s">
        <v>7195</v>
      </c>
      <c r="N1839" s="0" t="s">
        <v>7195</v>
      </c>
      <c r="O1839" s="0" t="s">
        <v>7196</v>
      </c>
      <c r="P1839" s="0" t="s">
        <v>7197</v>
      </c>
      <c r="R1839" s="0" t="s">
        <v>279</v>
      </c>
      <c r="S1839" s="0" t="s">
        <v>272</v>
      </c>
      <c r="T1839" s="0" t="s">
        <v>280</v>
      </c>
      <c r="U1839" s="0" t="s">
        <v>281</v>
      </c>
    </row>
    <row r="1840" customFormat="false" ht="15" hidden="false" customHeight="false" outlineLevel="0" collapsed="false">
      <c r="A1840" s="0" t="n">
        <v>80</v>
      </c>
      <c r="B1840" s="0" t="s">
        <v>131</v>
      </c>
      <c r="C1840" s="0" t="s">
        <v>383</v>
      </c>
      <c r="D1840" s="0" t="s">
        <v>7198</v>
      </c>
      <c r="E1840" s="0" t="n">
        <v>2025</v>
      </c>
      <c r="H1840" s="0" t="n">
        <v>17</v>
      </c>
      <c r="I1840" s="0" t="n">
        <v>5056</v>
      </c>
      <c r="J1840" s="0" t="s">
        <v>272</v>
      </c>
      <c r="K1840" s="0" t="s">
        <v>302</v>
      </c>
      <c r="L1840" s="0" t="s">
        <v>274</v>
      </c>
      <c r="M1840" s="0" t="s">
        <v>7199</v>
      </c>
      <c r="N1840" s="0" t="s">
        <v>7199</v>
      </c>
      <c r="O1840" s="0" t="s">
        <v>7200</v>
      </c>
      <c r="P1840" s="0" t="s">
        <v>7201</v>
      </c>
      <c r="R1840" s="0" t="s">
        <v>279</v>
      </c>
      <c r="S1840" s="0" t="s">
        <v>272</v>
      </c>
      <c r="T1840" s="0" t="s">
        <v>280</v>
      </c>
      <c r="U1840" s="0" t="s">
        <v>281</v>
      </c>
    </row>
    <row r="1841" customFormat="false" ht="15" hidden="false" customHeight="false" outlineLevel="0" collapsed="false">
      <c r="A1841" s="0" t="n">
        <v>81</v>
      </c>
      <c r="B1841" s="0" t="s">
        <v>132</v>
      </c>
      <c r="C1841" s="0" t="s">
        <v>57</v>
      </c>
      <c r="D1841" s="0" t="s">
        <v>7202</v>
      </c>
      <c r="E1841" s="0" t="n">
        <v>2025</v>
      </c>
      <c r="F1841" s="0" t="s">
        <v>1881</v>
      </c>
      <c r="G1841" s="0" t="s">
        <v>1882</v>
      </c>
      <c r="H1841" s="0" t="n">
        <v>0</v>
      </c>
      <c r="I1841" s="0" t="n">
        <v>1696</v>
      </c>
      <c r="J1841" s="0" t="s">
        <v>294</v>
      </c>
      <c r="K1841" s="0" t="s">
        <v>1883</v>
      </c>
      <c r="L1841" s="0" t="s">
        <v>595</v>
      </c>
      <c r="M1841" s="0" t="s">
        <v>7203</v>
      </c>
      <c r="N1841" s="0" t="s">
        <v>7203</v>
      </c>
      <c r="O1841" s="0" t="s">
        <v>7204</v>
      </c>
      <c r="P1841" s="0" t="s">
        <v>7205</v>
      </c>
      <c r="R1841" s="0" t="s">
        <v>279</v>
      </c>
      <c r="S1841" s="0" t="s">
        <v>272</v>
      </c>
      <c r="T1841" s="0" t="s">
        <v>280</v>
      </c>
      <c r="U1841" s="0" t="s">
        <v>281</v>
      </c>
    </row>
    <row r="1842" customFormat="false" ht="15" hidden="false" customHeight="false" outlineLevel="0" collapsed="false">
      <c r="A1842" s="0" t="n">
        <v>81</v>
      </c>
      <c r="B1842" s="0" t="s">
        <v>132</v>
      </c>
      <c r="C1842" s="0" t="s">
        <v>57</v>
      </c>
      <c r="D1842" s="0" t="s">
        <v>7206</v>
      </c>
      <c r="E1842" s="0" t="n">
        <v>2021</v>
      </c>
      <c r="F1842" s="0" t="s">
        <v>1888</v>
      </c>
      <c r="G1842" s="0" t="s">
        <v>1889</v>
      </c>
      <c r="H1842" s="0" t="n">
        <v>4</v>
      </c>
      <c r="I1842" s="0" t="n">
        <v>951</v>
      </c>
      <c r="J1842" s="0" t="s">
        <v>272</v>
      </c>
      <c r="K1842" s="0" t="s">
        <v>1883</v>
      </c>
      <c r="L1842" s="0" t="s">
        <v>595</v>
      </c>
      <c r="M1842" s="0" t="s">
        <v>7207</v>
      </c>
      <c r="N1842" s="0" t="s">
        <v>7207</v>
      </c>
      <c r="O1842" s="0" t="s">
        <v>7208</v>
      </c>
      <c r="P1842" s="0" t="s">
        <v>7209</v>
      </c>
      <c r="R1842" s="0" t="s">
        <v>288</v>
      </c>
      <c r="S1842" s="0" t="s">
        <v>294</v>
      </c>
      <c r="T1842" s="0" t="s">
        <v>280</v>
      </c>
      <c r="U1842" s="0" t="s">
        <v>281</v>
      </c>
    </row>
    <row r="1843" customFormat="false" ht="15" hidden="false" customHeight="false" outlineLevel="0" collapsed="false">
      <c r="A1843" s="0" t="n">
        <v>81</v>
      </c>
      <c r="B1843" s="0" t="s">
        <v>132</v>
      </c>
      <c r="C1843" s="0" t="s">
        <v>57</v>
      </c>
      <c r="D1843" s="0" t="s">
        <v>7210</v>
      </c>
      <c r="E1843" s="0" t="n">
        <v>2020</v>
      </c>
      <c r="F1843" s="0" t="s">
        <v>2020</v>
      </c>
      <c r="G1843" s="0" t="s">
        <v>2021</v>
      </c>
      <c r="H1843" s="0" t="n">
        <v>4</v>
      </c>
      <c r="I1843" s="0" t="n">
        <v>1468</v>
      </c>
      <c r="J1843" s="0" t="s">
        <v>272</v>
      </c>
      <c r="K1843" s="0" t="s">
        <v>1883</v>
      </c>
      <c r="L1843" s="0" t="s">
        <v>595</v>
      </c>
      <c r="M1843" s="0" t="s">
        <v>7211</v>
      </c>
      <c r="N1843" s="0" t="s">
        <v>7211</v>
      </c>
      <c r="O1843" s="0" t="s">
        <v>7212</v>
      </c>
      <c r="P1843" s="0" t="s">
        <v>7213</v>
      </c>
      <c r="R1843" s="0" t="s">
        <v>288</v>
      </c>
      <c r="S1843" s="0" t="s">
        <v>294</v>
      </c>
      <c r="T1843" s="0" t="s">
        <v>280</v>
      </c>
      <c r="U1843" s="0" t="s">
        <v>281</v>
      </c>
    </row>
    <row r="1844" customFormat="false" ht="15" hidden="false" customHeight="false" outlineLevel="0" collapsed="false">
      <c r="A1844" s="0" t="n">
        <v>81</v>
      </c>
      <c r="B1844" s="0" t="s">
        <v>132</v>
      </c>
      <c r="C1844" s="0" t="s">
        <v>313</v>
      </c>
      <c r="D1844" s="0" t="s">
        <v>7214</v>
      </c>
      <c r="E1844" s="0" t="n">
        <v>2025</v>
      </c>
      <c r="H1844" s="0" t="n">
        <v>0</v>
      </c>
      <c r="I1844" s="0" t="n">
        <v>1496</v>
      </c>
      <c r="J1844" s="0" t="s">
        <v>294</v>
      </c>
      <c r="K1844" s="0" t="s">
        <v>1883</v>
      </c>
      <c r="L1844" s="0" t="s">
        <v>595</v>
      </c>
      <c r="M1844" s="0" t="s">
        <v>7215</v>
      </c>
      <c r="N1844" s="0" t="s">
        <v>7215</v>
      </c>
      <c r="O1844" s="0" t="s">
        <v>7216</v>
      </c>
      <c r="P1844" s="0" t="s">
        <v>7217</v>
      </c>
      <c r="R1844" s="0" t="s">
        <v>279</v>
      </c>
      <c r="S1844" s="0" t="s">
        <v>272</v>
      </c>
      <c r="T1844" s="0" t="s">
        <v>280</v>
      </c>
      <c r="U1844" s="0" t="s">
        <v>281</v>
      </c>
    </row>
    <row r="1845" customFormat="false" ht="15" hidden="false" customHeight="false" outlineLevel="0" collapsed="false">
      <c r="A1845" s="0" t="n">
        <v>81</v>
      </c>
      <c r="B1845" s="0" t="s">
        <v>132</v>
      </c>
      <c r="C1845" s="0" t="s">
        <v>313</v>
      </c>
      <c r="D1845" s="0" t="s">
        <v>7218</v>
      </c>
      <c r="E1845" s="0" t="n">
        <v>2018</v>
      </c>
      <c r="H1845" s="0" t="n">
        <v>1</v>
      </c>
      <c r="I1845" s="0" t="n">
        <v>2629</v>
      </c>
      <c r="J1845" s="0" t="s">
        <v>294</v>
      </c>
      <c r="K1845" s="0" t="s">
        <v>1883</v>
      </c>
      <c r="L1845" s="0" t="s">
        <v>595</v>
      </c>
      <c r="M1845" s="0" t="s">
        <v>7219</v>
      </c>
      <c r="N1845" s="0" t="s">
        <v>7219</v>
      </c>
      <c r="O1845" s="0" t="s">
        <v>7220</v>
      </c>
      <c r="P1845" s="0" t="s">
        <v>7221</v>
      </c>
      <c r="R1845" s="0" t="s">
        <v>288</v>
      </c>
      <c r="S1845" s="0" t="s">
        <v>294</v>
      </c>
      <c r="T1845" s="0" t="s">
        <v>280</v>
      </c>
      <c r="U1845" s="0" t="s">
        <v>281</v>
      </c>
    </row>
    <row r="1846" customFormat="false" ht="15" hidden="false" customHeight="false" outlineLevel="0" collapsed="false">
      <c r="A1846" s="0" t="n">
        <v>81</v>
      </c>
      <c r="B1846" s="0" t="s">
        <v>132</v>
      </c>
      <c r="C1846" s="0" t="s">
        <v>313</v>
      </c>
      <c r="D1846" s="0" t="s">
        <v>7222</v>
      </c>
      <c r="E1846" s="0" t="n">
        <v>2017</v>
      </c>
      <c r="H1846" s="0" t="n">
        <v>1</v>
      </c>
      <c r="I1846" s="0" t="n">
        <v>2640</v>
      </c>
      <c r="J1846" s="0" t="s">
        <v>294</v>
      </c>
      <c r="K1846" s="0" t="s">
        <v>1883</v>
      </c>
      <c r="L1846" s="0" t="s">
        <v>595</v>
      </c>
      <c r="M1846" s="0" t="s">
        <v>7223</v>
      </c>
      <c r="N1846" s="0" t="s">
        <v>7223</v>
      </c>
      <c r="O1846" s="0" t="s">
        <v>7224</v>
      </c>
      <c r="P1846" s="0" t="s">
        <v>7225</v>
      </c>
      <c r="R1846" s="0" t="s">
        <v>288</v>
      </c>
      <c r="S1846" s="0" t="s">
        <v>294</v>
      </c>
      <c r="T1846" s="0" t="s">
        <v>280</v>
      </c>
      <c r="U1846" s="0" t="s">
        <v>281</v>
      </c>
    </row>
    <row r="1847" customFormat="false" ht="15" hidden="false" customHeight="false" outlineLevel="0" collapsed="false">
      <c r="A1847" s="0" t="n">
        <v>81</v>
      </c>
      <c r="B1847" s="0" t="s">
        <v>132</v>
      </c>
      <c r="C1847" s="0" t="s">
        <v>328</v>
      </c>
      <c r="D1847" s="0" t="s">
        <v>7226</v>
      </c>
      <c r="E1847" s="0" t="n">
        <v>2020</v>
      </c>
      <c r="H1847" s="0" t="n">
        <v>4</v>
      </c>
      <c r="I1847" s="0" t="n">
        <v>373</v>
      </c>
      <c r="J1847" s="0" t="s">
        <v>272</v>
      </c>
      <c r="K1847" s="0" t="s">
        <v>1883</v>
      </c>
      <c r="L1847" s="0" t="s">
        <v>595</v>
      </c>
      <c r="M1847" s="0" t="s">
        <v>7227</v>
      </c>
      <c r="N1847" s="0" t="s">
        <v>7227</v>
      </c>
      <c r="O1847" s="0" t="s">
        <v>7228</v>
      </c>
      <c r="P1847" s="0" t="s">
        <v>7229</v>
      </c>
      <c r="R1847" s="0" t="s">
        <v>288</v>
      </c>
      <c r="S1847" s="0" t="s">
        <v>272</v>
      </c>
      <c r="T1847" s="0" t="s">
        <v>280</v>
      </c>
      <c r="U1847" s="0" t="s">
        <v>281</v>
      </c>
    </row>
    <row r="1848" customFormat="false" ht="15" hidden="false" customHeight="false" outlineLevel="0" collapsed="false">
      <c r="A1848" s="0" t="n">
        <v>82</v>
      </c>
      <c r="B1848" s="0" t="s">
        <v>133</v>
      </c>
      <c r="C1848" s="0" t="s">
        <v>57</v>
      </c>
      <c r="D1848" s="0" t="s">
        <v>7230</v>
      </c>
      <c r="E1848" s="0" t="n">
        <v>2023</v>
      </c>
      <c r="H1848" s="0" t="n">
        <v>8</v>
      </c>
      <c r="I1848" s="0" t="n">
        <v>2232</v>
      </c>
      <c r="J1848" s="0" t="s">
        <v>272</v>
      </c>
      <c r="K1848" s="0" t="s">
        <v>302</v>
      </c>
      <c r="L1848" s="0" t="s">
        <v>274</v>
      </c>
      <c r="M1848" s="0" t="s">
        <v>7231</v>
      </c>
      <c r="N1848" s="0" t="s">
        <v>7231</v>
      </c>
      <c r="O1848" s="0" t="s">
        <v>7232</v>
      </c>
      <c r="P1848" s="0" t="s">
        <v>7233</v>
      </c>
      <c r="R1848" s="0" t="s">
        <v>288</v>
      </c>
      <c r="S1848" s="0" t="s">
        <v>272</v>
      </c>
      <c r="T1848" s="0" t="s">
        <v>280</v>
      </c>
      <c r="U1848" s="0" t="s">
        <v>281</v>
      </c>
    </row>
    <row r="1849" customFormat="false" ht="15" hidden="false" customHeight="false" outlineLevel="0" collapsed="false">
      <c r="A1849" s="0" t="n">
        <v>82</v>
      </c>
      <c r="B1849" s="0" t="s">
        <v>133</v>
      </c>
      <c r="C1849" s="0" t="s">
        <v>313</v>
      </c>
      <c r="D1849" s="0" t="s">
        <v>7234</v>
      </c>
      <c r="E1849" s="0" t="n">
        <v>2024</v>
      </c>
      <c r="H1849" s="0" t="n">
        <v>1</v>
      </c>
      <c r="I1849" s="0" t="n">
        <v>3160</v>
      </c>
      <c r="J1849" s="0" t="s">
        <v>294</v>
      </c>
      <c r="K1849" s="0" t="s">
        <v>302</v>
      </c>
      <c r="L1849" s="0" t="s">
        <v>274</v>
      </c>
      <c r="M1849" s="0" t="s">
        <v>7235</v>
      </c>
      <c r="N1849" s="0" t="s">
        <v>7235</v>
      </c>
      <c r="O1849" s="0" t="s">
        <v>7236</v>
      </c>
      <c r="P1849" s="0" t="s">
        <v>7237</v>
      </c>
      <c r="R1849" s="0" t="s">
        <v>288</v>
      </c>
      <c r="S1849" s="0" t="s">
        <v>272</v>
      </c>
      <c r="T1849" s="0" t="s">
        <v>280</v>
      </c>
      <c r="U1849" s="0" t="s">
        <v>281</v>
      </c>
    </row>
    <row r="1850" customFormat="false" ht="15" hidden="false" customHeight="false" outlineLevel="0" collapsed="false">
      <c r="A1850" s="0" t="n">
        <v>82</v>
      </c>
      <c r="B1850" s="0" t="s">
        <v>133</v>
      </c>
      <c r="C1850" s="0" t="s">
        <v>616</v>
      </c>
      <c r="D1850" s="0" t="s">
        <v>7238</v>
      </c>
      <c r="E1850" s="0" t="n">
        <v>2024</v>
      </c>
      <c r="H1850" s="0" t="n">
        <v>3</v>
      </c>
      <c r="I1850" s="0" t="n">
        <v>11352</v>
      </c>
      <c r="J1850" s="0" t="s">
        <v>272</v>
      </c>
      <c r="K1850" s="0" t="s">
        <v>7239</v>
      </c>
      <c r="L1850" s="0" t="s">
        <v>297</v>
      </c>
      <c r="M1850" s="0" t="s">
        <v>7240</v>
      </c>
      <c r="N1850" s="0" t="s">
        <v>7240</v>
      </c>
      <c r="O1850" s="0" t="s">
        <v>7241</v>
      </c>
      <c r="P1850" s="0" t="s">
        <v>7242</v>
      </c>
      <c r="R1850" s="0" t="s">
        <v>288</v>
      </c>
      <c r="S1850" s="0" t="s">
        <v>272</v>
      </c>
      <c r="T1850" s="0" t="s">
        <v>318</v>
      </c>
      <c r="U1850" s="0" t="s">
        <v>281</v>
      </c>
      <c r="V1850" s="0" t="s">
        <v>7243</v>
      </c>
    </row>
    <row r="1851" customFormat="false" ht="15" hidden="false" customHeight="false" outlineLevel="0" collapsed="false">
      <c r="A1851" s="0" t="n">
        <v>82</v>
      </c>
      <c r="B1851" s="0" t="s">
        <v>133</v>
      </c>
      <c r="C1851" s="0" t="s">
        <v>926</v>
      </c>
      <c r="D1851" s="0" t="s">
        <v>7244</v>
      </c>
      <c r="E1851" s="0" t="n">
        <v>2025</v>
      </c>
      <c r="H1851" s="0" t="n">
        <v>5</v>
      </c>
      <c r="I1851" s="0" t="n">
        <v>11656</v>
      </c>
      <c r="J1851" s="0" t="s">
        <v>272</v>
      </c>
      <c r="K1851" s="0" t="s">
        <v>7239</v>
      </c>
      <c r="L1851" s="0" t="s">
        <v>297</v>
      </c>
      <c r="M1851" s="0" t="s">
        <v>7245</v>
      </c>
      <c r="N1851" s="0" t="s">
        <v>7245</v>
      </c>
      <c r="O1851" s="0" t="s">
        <v>7246</v>
      </c>
      <c r="P1851" s="0" t="s">
        <v>7247</v>
      </c>
      <c r="R1851" s="0" t="s">
        <v>279</v>
      </c>
      <c r="S1851" s="0" t="s">
        <v>272</v>
      </c>
      <c r="T1851" s="0" t="s">
        <v>280</v>
      </c>
      <c r="U1851" s="0" t="s">
        <v>281</v>
      </c>
    </row>
    <row r="1852" customFormat="false" ht="15" hidden="false" customHeight="false" outlineLevel="0" collapsed="false">
      <c r="A1852" s="0" t="n">
        <v>82</v>
      </c>
      <c r="B1852" s="0" t="s">
        <v>133</v>
      </c>
      <c r="C1852" s="0" t="s">
        <v>383</v>
      </c>
      <c r="D1852" s="0" t="s">
        <v>7248</v>
      </c>
      <c r="E1852" s="0" t="n">
        <v>2025</v>
      </c>
      <c r="H1852" s="0" t="n">
        <v>8</v>
      </c>
      <c r="I1852" s="0" t="n">
        <v>23524</v>
      </c>
      <c r="J1852" s="0" t="s">
        <v>272</v>
      </c>
      <c r="K1852" s="0" t="s">
        <v>7239</v>
      </c>
      <c r="L1852" s="0" t="s">
        <v>297</v>
      </c>
      <c r="M1852" s="0" t="s">
        <v>7249</v>
      </c>
      <c r="N1852" s="0" t="s">
        <v>7249</v>
      </c>
      <c r="O1852" s="0" t="s">
        <v>7250</v>
      </c>
      <c r="P1852" s="0" t="s">
        <v>7251</v>
      </c>
      <c r="R1852" s="0" t="s">
        <v>279</v>
      </c>
      <c r="S1852" s="0" t="s">
        <v>272</v>
      </c>
      <c r="T1852" s="0" t="s">
        <v>280</v>
      </c>
      <c r="U1852" s="0" t="s">
        <v>281</v>
      </c>
    </row>
    <row r="1853" customFormat="false" ht="15" hidden="false" customHeight="false" outlineLevel="0" collapsed="false">
      <c r="A1853" s="0" t="n">
        <v>82</v>
      </c>
      <c r="B1853" s="0" t="s">
        <v>133</v>
      </c>
      <c r="C1853" s="0" t="s">
        <v>383</v>
      </c>
      <c r="D1853" s="0" t="s">
        <v>7252</v>
      </c>
      <c r="E1853" s="0" t="n">
        <v>2024</v>
      </c>
      <c r="H1853" s="0" t="n">
        <v>84</v>
      </c>
      <c r="I1853" s="0" t="n">
        <v>14714</v>
      </c>
      <c r="J1853" s="0" t="s">
        <v>294</v>
      </c>
      <c r="K1853" s="0" t="s">
        <v>594</v>
      </c>
      <c r="L1853" s="0" t="s">
        <v>595</v>
      </c>
      <c r="M1853" s="0" t="s">
        <v>7253</v>
      </c>
      <c r="N1853" s="0" t="s">
        <v>7253</v>
      </c>
      <c r="O1853" s="0" t="s">
        <v>7254</v>
      </c>
      <c r="P1853" s="0" t="s">
        <v>7255</v>
      </c>
      <c r="R1853" s="0" t="s">
        <v>288</v>
      </c>
      <c r="S1853" s="0" t="s">
        <v>294</v>
      </c>
      <c r="T1853" s="0" t="s">
        <v>280</v>
      </c>
      <c r="U1853" s="0" t="s">
        <v>599</v>
      </c>
    </row>
    <row r="1854" customFormat="false" ht="15" hidden="false" customHeight="false" outlineLevel="0" collapsed="false">
      <c r="A1854" s="0" t="n">
        <v>85</v>
      </c>
      <c r="B1854" s="0" t="s">
        <v>136</v>
      </c>
      <c r="C1854" s="0" t="s">
        <v>57</v>
      </c>
      <c r="D1854" s="0" t="s">
        <v>7256</v>
      </c>
      <c r="E1854" s="0" t="n">
        <v>2025</v>
      </c>
      <c r="H1854" s="0" t="n">
        <v>4</v>
      </c>
      <c r="I1854" s="0" t="n">
        <v>620</v>
      </c>
      <c r="J1854" s="0" t="s">
        <v>272</v>
      </c>
      <c r="K1854" s="0" t="s">
        <v>302</v>
      </c>
      <c r="L1854" s="0" t="s">
        <v>274</v>
      </c>
      <c r="M1854" s="0" t="s">
        <v>7257</v>
      </c>
      <c r="N1854" s="0" t="s">
        <v>7257</v>
      </c>
      <c r="O1854" s="0" t="s">
        <v>7258</v>
      </c>
      <c r="P1854" s="0" t="s">
        <v>7259</v>
      </c>
      <c r="R1854" s="0" t="s">
        <v>279</v>
      </c>
      <c r="S1854" s="0" t="s">
        <v>272</v>
      </c>
      <c r="T1854" s="0" t="s">
        <v>280</v>
      </c>
      <c r="U1854" s="0" t="s">
        <v>281</v>
      </c>
    </row>
    <row r="1855" customFormat="false" ht="15" hidden="false" customHeight="false" outlineLevel="0" collapsed="false">
      <c r="A1855" s="0" t="n">
        <v>85</v>
      </c>
      <c r="B1855" s="0" t="s">
        <v>136</v>
      </c>
      <c r="C1855" s="0" t="s">
        <v>57</v>
      </c>
      <c r="D1855" s="0" t="s">
        <v>7260</v>
      </c>
      <c r="E1855" s="0" t="n">
        <v>2024</v>
      </c>
      <c r="H1855" s="0" t="n">
        <v>6</v>
      </c>
      <c r="I1855" s="0" t="n">
        <v>5265</v>
      </c>
      <c r="J1855" s="0" t="s">
        <v>272</v>
      </c>
      <c r="K1855" s="0" t="s">
        <v>302</v>
      </c>
      <c r="L1855" s="0" t="s">
        <v>274</v>
      </c>
      <c r="M1855" s="0" t="s">
        <v>7261</v>
      </c>
      <c r="N1855" s="0" t="s">
        <v>7261</v>
      </c>
      <c r="O1855" s="0" t="s">
        <v>7262</v>
      </c>
      <c r="P1855" s="0" t="s">
        <v>7263</v>
      </c>
      <c r="R1855" s="0" t="s">
        <v>288</v>
      </c>
      <c r="S1855" s="0" t="s">
        <v>294</v>
      </c>
      <c r="T1855" s="0" t="s">
        <v>280</v>
      </c>
      <c r="U1855" s="0" t="s">
        <v>281</v>
      </c>
    </row>
    <row r="1856" customFormat="false" ht="15" hidden="false" customHeight="false" outlineLevel="0" collapsed="false">
      <c r="A1856" s="0" t="n">
        <v>85</v>
      </c>
      <c r="B1856" s="0" t="s">
        <v>136</v>
      </c>
      <c r="C1856" s="0" t="s">
        <v>57</v>
      </c>
      <c r="D1856" s="0" t="s">
        <v>7264</v>
      </c>
      <c r="E1856" s="0" t="n">
        <v>2024</v>
      </c>
      <c r="H1856" s="0" t="n">
        <v>4</v>
      </c>
      <c r="I1856" s="0" t="n">
        <v>592</v>
      </c>
      <c r="J1856" s="0" t="s">
        <v>272</v>
      </c>
      <c r="K1856" s="0" t="s">
        <v>564</v>
      </c>
      <c r="L1856" s="0" t="s">
        <v>274</v>
      </c>
      <c r="M1856" s="0" t="s">
        <v>7265</v>
      </c>
      <c r="N1856" s="0" t="s">
        <v>7265</v>
      </c>
      <c r="O1856" s="0" t="s">
        <v>7266</v>
      </c>
      <c r="P1856" s="0" t="s">
        <v>7267</v>
      </c>
      <c r="R1856" s="0" t="s">
        <v>288</v>
      </c>
      <c r="S1856" s="0" t="s">
        <v>294</v>
      </c>
      <c r="T1856" s="0" t="s">
        <v>280</v>
      </c>
      <c r="U1856" s="0" t="s">
        <v>281</v>
      </c>
    </row>
    <row r="1857" customFormat="false" ht="15" hidden="false" customHeight="false" outlineLevel="0" collapsed="false">
      <c r="A1857" s="0" t="n">
        <v>85</v>
      </c>
      <c r="B1857" s="0" t="s">
        <v>136</v>
      </c>
      <c r="C1857" s="0" t="s">
        <v>313</v>
      </c>
      <c r="D1857" s="0" t="s">
        <v>7268</v>
      </c>
      <c r="E1857" s="0" t="n">
        <v>2026</v>
      </c>
      <c r="H1857" s="0" t="n">
        <v>3</v>
      </c>
      <c r="I1857" s="0" t="n">
        <v>560</v>
      </c>
      <c r="J1857" s="0" t="s">
        <v>272</v>
      </c>
      <c r="K1857" s="0" t="s">
        <v>1756</v>
      </c>
      <c r="L1857" s="0" t="s">
        <v>297</v>
      </c>
      <c r="M1857" s="0" t="s">
        <v>7269</v>
      </c>
      <c r="N1857" s="0" t="s">
        <v>7269</v>
      </c>
      <c r="O1857" s="0" t="s">
        <v>7270</v>
      </c>
      <c r="P1857" s="0" t="s">
        <v>7271</v>
      </c>
      <c r="R1857" s="0" t="s">
        <v>279</v>
      </c>
      <c r="S1857" s="0" t="s">
        <v>294</v>
      </c>
      <c r="T1857" s="0" t="s">
        <v>318</v>
      </c>
      <c r="U1857" s="0" t="s">
        <v>281</v>
      </c>
      <c r="V1857" s="0" t="s">
        <v>7272</v>
      </c>
    </row>
    <row r="1858" customFormat="false" ht="15" hidden="false" customHeight="false" outlineLevel="0" collapsed="false">
      <c r="A1858" s="0" t="n">
        <v>85</v>
      </c>
      <c r="B1858" s="0" t="s">
        <v>136</v>
      </c>
      <c r="C1858" s="0" t="s">
        <v>313</v>
      </c>
      <c r="D1858" s="0" t="s">
        <v>7273</v>
      </c>
      <c r="E1858" s="0" t="n">
        <v>2026</v>
      </c>
      <c r="H1858" s="0" t="n">
        <v>4</v>
      </c>
      <c r="I1858" s="0" t="n">
        <v>433</v>
      </c>
      <c r="J1858" s="0" t="s">
        <v>272</v>
      </c>
      <c r="K1858" s="0" t="s">
        <v>1756</v>
      </c>
      <c r="L1858" s="0" t="s">
        <v>297</v>
      </c>
      <c r="M1858" s="0" t="s">
        <v>7274</v>
      </c>
      <c r="N1858" s="0" t="s">
        <v>7274</v>
      </c>
      <c r="O1858" s="0" t="s">
        <v>7275</v>
      </c>
      <c r="P1858" s="0" t="s">
        <v>7276</v>
      </c>
      <c r="R1858" s="0" t="s">
        <v>279</v>
      </c>
      <c r="S1858" s="0" t="s">
        <v>272</v>
      </c>
      <c r="T1858" s="0" t="s">
        <v>318</v>
      </c>
      <c r="U1858" s="0" t="s">
        <v>281</v>
      </c>
      <c r="V1858" s="0" t="s">
        <v>7272</v>
      </c>
    </row>
    <row r="1859" customFormat="false" ht="15" hidden="false" customHeight="false" outlineLevel="0" collapsed="false">
      <c r="A1859" s="0" t="n">
        <v>85</v>
      </c>
      <c r="B1859" s="0" t="s">
        <v>136</v>
      </c>
      <c r="C1859" s="0" t="s">
        <v>313</v>
      </c>
      <c r="D1859" s="0" t="s">
        <v>7277</v>
      </c>
      <c r="E1859" s="0" t="n">
        <v>2026</v>
      </c>
      <c r="H1859" s="0" t="n">
        <v>4</v>
      </c>
      <c r="I1859" s="0" t="n">
        <v>615</v>
      </c>
      <c r="J1859" s="0" t="s">
        <v>272</v>
      </c>
      <c r="K1859" s="0" t="s">
        <v>1756</v>
      </c>
      <c r="L1859" s="0" t="s">
        <v>297</v>
      </c>
      <c r="M1859" s="0" t="s">
        <v>7278</v>
      </c>
      <c r="N1859" s="0" t="s">
        <v>7278</v>
      </c>
      <c r="O1859" s="0" t="s">
        <v>7279</v>
      </c>
      <c r="P1859" s="0" t="s">
        <v>7280</v>
      </c>
      <c r="R1859" s="0" t="s">
        <v>279</v>
      </c>
      <c r="S1859" s="0" t="s">
        <v>294</v>
      </c>
      <c r="T1859" s="0" t="s">
        <v>318</v>
      </c>
      <c r="U1859" s="0" t="s">
        <v>281</v>
      </c>
      <c r="V1859" s="0" t="s">
        <v>7272</v>
      </c>
    </row>
    <row r="1860" customFormat="false" ht="15" hidden="false" customHeight="false" outlineLevel="0" collapsed="false">
      <c r="A1860" s="0" t="n">
        <v>85</v>
      </c>
      <c r="B1860" s="0" t="s">
        <v>136</v>
      </c>
      <c r="C1860" s="0" t="s">
        <v>313</v>
      </c>
      <c r="D1860" s="0" t="s">
        <v>7281</v>
      </c>
      <c r="E1860" s="0" t="n">
        <v>2026</v>
      </c>
      <c r="H1860" s="0" t="n">
        <v>4</v>
      </c>
      <c r="I1860" s="0" t="n">
        <v>588</v>
      </c>
      <c r="J1860" s="0" t="s">
        <v>272</v>
      </c>
      <c r="K1860" s="0" t="s">
        <v>1756</v>
      </c>
      <c r="L1860" s="0" t="s">
        <v>297</v>
      </c>
      <c r="M1860" s="0" t="s">
        <v>7282</v>
      </c>
      <c r="N1860" s="0" t="s">
        <v>7282</v>
      </c>
      <c r="O1860" s="0" t="s">
        <v>7283</v>
      </c>
      <c r="P1860" s="0" t="s">
        <v>7284</v>
      </c>
      <c r="R1860" s="0" t="s">
        <v>279</v>
      </c>
      <c r="S1860" s="0" t="s">
        <v>294</v>
      </c>
      <c r="T1860" s="0" t="s">
        <v>280</v>
      </c>
      <c r="U1860" s="0" t="s">
        <v>281</v>
      </c>
    </row>
    <row r="1861" customFormat="false" ht="15" hidden="false" customHeight="false" outlineLevel="0" collapsed="false">
      <c r="A1861" s="0" t="n">
        <v>85</v>
      </c>
      <c r="B1861" s="0" t="s">
        <v>136</v>
      </c>
      <c r="C1861" s="0" t="s">
        <v>313</v>
      </c>
      <c r="D1861" s="0" t="s">
        <v>7285</v>
      </c>
      <c r="E1861" s="0" t="n">
        <v>2025</v>
      </c>
      <c r="H1861" s="0" t="n">
        <v>1</v>
      </c>
      <c r="I1861" s="0" t="n">
        <v>340</v>
      </c>
      <c r="J1861" s="0" t="s">
        <v>272</v>
      </c>
      <c r="K1861" s="0" t="s">
        <v>302</v>
      </c>
      <c r="L1861" s="0" t="s">
        <v>274</v>
      </c>
      <c r="M1861" s="0" t="s">
        <v>7286</v>
      </c>
      <c r="N1861" s="0" t="s">
        <v>7286</v>
      </c>
      <c r="O1861" s="0" t="s">
        <v>7287</v>
      </c>
      <c r="P1861" s="0" t="s">
        <v>7288</v>
      </c>
      <c r="R1861" s="0" t="s">
        <v>279</v>
      </c>
      <c r="S1861" s="0" t="s">
        <v>294</v>
      </c>
      <c r="T1861" s="0" t="s">
        <v>280</v>
      </c>
      <c r="U1861" s="0" t="s">
        <v>281</v>
      </c>
    </row>
    <row r="1862" customFormat="false" ht="15" hidden="false" customHeight="false" outlineLevel="0" collapsed="false">
      <c r="A1862" s="0" t="n">
        <v>85</v>
      </c>
      <c r="B1862" s="0" t="s">
        <v>136</v>
      </c>
      <c r="C1862" s="0" t="s">
        <v>313</v>
      </c>
      <c r="D1862" s="0" t="s">
        <v>7289</v>
      </c>
      <c r="E1862" s="0" t="n">
        <v>2025</v>
      </c>
      <c r="H1862" s="0" t="n">
        <v>1</v>
      </c>
      <c r="I1862" s="0" t="n">
        <v>2741</v>
      </c>
      <c r="J1862" s="0" t="s">
        <v>272</v>
      </c>
      <c r="K1862" s="0" t="s">
        <v>302</v>
      </c>
      <c r="L1862" s="0" t="s">
        <v>274</v>
      </c>
      <c r="M1862" s="0" t="s">
        <v>7290</v>
      </c>
      <c r="N1862" s="0" t="s">
        <v>7290</v>
      </c>
      <c r="O1862" s="0" t="s">
        <v>7291</v>
      </c>
      <c r="P1862" s="0" t="s">
        <v>7292</v>
      </c>
      <c r="R1862" s="0" t="s">
        <v>279</v>
      </c>
      <c r="S1862" s="0" t="s">
        <v>294</v>
      </c>
      <c r="T1862" s="0" t="s">
        <v>280</v>
      </c>
      <c r="U1862" s="0" t="s">
        <v>281</v>
      </c>
    </row>
    <row r="1863" customFormat="false" ht="15" hidden="false" customHeight="false" outlineLevel="0" collapsed="false">
      <c r="A1863" s="0" t="n">
        <v>85</v>
      </c>
      <c r="B1863" s="0" t="s">
        <v>136</v>
      </c>
      <c r="C1863" s="0" t="s">
        <v>491</v>
      </c>
      <c r="D1863" s="0" t="s">
        <v>7293</v>
      </c>
      <c r="E1863" s="0" t="n">
        <v>2026</v>
      </c>
      <c r="H1863" s="0" t="n">
        <v>4</v>
      </c>
      <c r="I1863" s="0" t="n">
        <v>431</v>
      </c>
      <c r="J1863" s="0" t="s">
        <v>272</v>
      </c>
      <c r="K1863" s="0" t="s">
        <v>1756</v>
      </c>
      <c r="L1863" s="0" t="s">
        <v>297</v>
      </c>
      <c r="M1863" s="0" t="s">
        <v>7294</v>
      </c>
      <c r="N1863" s="0" t="s">
        <v>7294</v>
      </c>
      <c r="O1863" s="0" t="s">
        <v>7295</v>
      </c>
      <c r="P1863" s="0" t="s">
        <v>7296</v>
      </c>
      <c r="R1863" s="0" t="s">
        <v>279</v>
      </c>
      <c r="S1863" s="0" t="s">
        <v>272</v>
      </c>
      <c r="T1863" s="0" t="s">
        <v>280</v>
      </c>
      <c r="U1863" s="0" t="s">
        <v>281</v>
      </c>
    </row>
    <row r="1864" customFormat="false" ht="15" hidden="false" customHeight="false" outlineLevel="0" collapsed="false">
      <c r="A1864" s="0" t="n">
        <v>85</v>
      </c>
      <c r="B1864" s="0" t="s">
        <v>136</v>
      </c>
      <c r="C1864" s="0" t="s">
        <v>491</v>
      </c>
      <c r="D1864" s="0" t="s">
        <v>7297</v>
      </c>
      <c r="E1864" s="0" t="n">
        <v>2026</v>
      </c>
      <c r="H1864" s="0" t="n">
        <v>4</v>
      </c>
      <c r="I1864" s="0" t="n">
        <v>511</v>
      </c>
      <c r="J1864" s="0" t="s">
        <v>272</v>
      </c>
      <c r="K1864" s="0" t="s">
        <v>1756</v>
      </c>
      <c r="L1864" s="0" t="s">
        <v>297</v>
      </c>
      <c r="M1864" s="0" t="s">
        <v>7298</v>
      </c>
      <c r="N1864" s="0" t="s">
        <v>7298</v>
      </c>
      <c r="O1864" s="0" t="s">
        <v>7299</v>
      </c>
      <c r="P1864" s="0" t="s">
        <v>7300</v>
      </c>
      <c r="R1864" s="0" t="s">
        <v>279</v>
      </c>
      <c r="S1864" s="0" t="s">
        <v>294</v>
      </c>
      <c r="T1864" s="0" t="s">
        <v>280</v>
      </c>
      <c r="U1864" s="0" t="s">
        <v>281</v>
      </c>
    </row>
    <row r="1865" customFormat="false" ht="15" hidden="false" customHeight="false" outlineLevel="0" collapsed="false">
      <c r="A1865" s="0" t="n">
        <v>87</v>
      </c>
      <c r="B1865" s="0" t="s">
        <v>139</v>
      </c>
      <c r="C1865" s="0" t="s">
        <v>313</v>
      </c>
      <c r="D1865" s="0" t="s">
        <v>7301</v>
      </c>
      <c r="E1865" s="0" t="n">
        <v>2022</v>
      </c>
      <c r="H1865" s="0" t="n">
        <v>1</v>
      </c>
      <c r="I1865" s="0" t="n">
        <v>4903</v>
      </c>
      <c r="J1865" s="0" t="s">
        <v>272</v>
      </c>
      <c r="K1865" s="0" t="s">
        <v>302</v>
      </c>
      <c r="L1865" s="0" t="s">
        <v>274</v>
      </c>
      <c r="M1865" s="0" t="s">
        <v>7302</v>
      </c>
      <c r="N1865" s="0" t="s">
        <v>7302</v>
      </c>
      <c r="O1865" s="0" t="s">
        <v>7303</v>
      </c>
      <c r="P1865" s="0" t="s">
        <v>7304</v>
      </c>
      <c r="R1865" s="0" t="s">
        <v>288</v>
      </c>
      <c r="S1865" s="0" t="s">
        <v>272</v>
      </c>
      <c r="T1865" s="0" t="s">
        <v>280</v>
      </c>
      <c r="U1865" s="0" t="s">
        <v>281</v>
      </c>
    </row>
    <row r="1866" customFormat="false" ht="15" hidden="false" customHeight="false" outlineLevel="0" collapsed="false">
      <c r="A1866" s="0" t="n">
        <v>87</v>
      </c>
      <c r="B1866" s="0" t="s">
        <v>139</v>
      </c>
      <c r="C1866" s="0" t="s">
        <v>282</v>
      </c>
      <c r="D1866" s="0" t="s">
        <v>7305</v>
      </c>
      <c r="E1866" s="0" t="n">
        <v>2025</v>
      </c>
      <c r="H1866" s="0" t="n">
        <v>5</v>
      </c>
      <c r="I1866" s="0" t="n">
        <v>208</v>
      </c>
      <c r="J1866" s="0" t="s">
        <v>272</v>
      </c>
      <c r="K1866" s="0" t="s">
        <v>581</v>
      </c>
      <c r="L1866" s="0" t="s">
        <v>297</v>
      </c>
      <c r="M1866" s="0" t="s">
        <v>7306</v>
      </c>
      <c r="N1866" s="0" t="s">
        <v>7306</v>
      </c>
      <c r="O1866" s="0" t="s">
        <v>7307</v>
      </c>
      <c r="P1866" s="0" t="s">
        <v>7308</v>
      </c>
      <c r="R1866" s="0" t="s">
        <v>279</v>
      </c>
      <c r="S1866" s="0" t="s">
        <v>272</v>
      </c>
      <c r="T1866" s="0" t="s">
        <v>280</v>
      </c>
      <c r="U1866" s="0" t="s">
        <v>281</v>
      </c>
    </row>
    <row r="1867" customFormat="false" ht="15" hidden="false" customHeight="false" outlineLevel="0" collapsed="false">
      <c r="A1867" s="0" t="n">
        <v>87</v>
      </c>
      <c r="B1867" s="0" t="s">
        <v>139</v>
      </c>
      <c r="C1867" s="0" t="s">
        <v>282</v>
      </c>
      <c r="D1867" s="0" t="s">
        <v>7309</v>
      </c>
      <c r="E1867" s="0" t="n">
        <v>2024</v>
      </c>
      <c r="H1867" s="0" t="n">
        <v>5</v>
      </c>
      <c r="I1867" s="0" t="n">
        <v>313</v>
      </c>
      <c r="J1867" s="0" t="s">
        <v>272</v>
      </c>
      <c r="K1867" s="0" t="s">
        <v>581</v>
      </c>
      <c r="L1867" s="0" t="s">
        <v>297</v>
      </c>
      <c r="M1867" s="0" t="s">
        <v>7310</v>
      </c>
      <c r="N1867" s="0" t="s">
        <v>7310</v>
      </c>
      <c r="O1867" s="0" t="s">
        <v>7311</v>
      </c>
      <c r="P1867" s="0" t="s">
        <v>7312</v>
      </c>
      <c r="R1867" s="0" t="s">
        <v>288</v>
      </c>
      <c r="S1867" s="0" t="s">
        <v>294</v>
      </c>
      <c r="T1867" s="0" t="s">
        <v>280</v>
      </c>
      <c r="U1867" s="0" t="s">
        <v>281</v>
      </c>
    </row>
    <row r="1868" customFormat="false" ht="15" hidden="false" customHeight="false" outlineLevel="0" collapsed="false">
      <c r="A1868" s="0" t="n">
        <v>87</v>
      </c>
      <c r="B1868" s="0" t="s">
        <v>139</v>
      </c>
      <c r="C1868" s="0" t="s">
        <v>508</v>
      </c>
      <c r="D1868" s="0" t="s">
        <v>7313</v>
      </c>
      <c r="E1868" s="0" t="n">
        <v>2015</v>
      </c>
      <c r="H1868" s="0" t="n">
        <v>15</v>
      </c>
      <c r="I1868" s="0" t="n">
        <v>1000</v>
      </c>
      <c r="J1868" s="0" t="s">
        <v>272</v>
      </c>
      <c r="K1868" s="0" t="s">
        <v>302</v>
      </c>
      <c r="L1868" s="0" t="s">
        <v>274</v>
      </c>
      <c r="M1868" s="0" t="s">
        <v>7314</v>
      </c>
      <c r="N1868" s="0" t="s">
        <v>7314</v>
      </c>
      <c r="O1868" s="0" t="s">
        <v>7315</v>
      </c>
      <c r="P1868" s="0" t="s">
        <v>7316</v>
      </c>
      <c r="R1868" s="0" t="s">
        <v>288</v>
      </c>
      <c r="S1868" s="0" t="s">
        <v>272</v>
      </c>
      <c r="T1868" s="0" t="s">
        <v>280</v>
      </c>
      <c r="U1868" s="0" t="s">
        <v>281</v>
      </c>
    </row>
    <row r="1869" customFormat="false" ht="15" hidden="false" customHeight="false" outlineLevel="0" collapsed="false">
      <c r="A1869" s="0" t="n">
        <v>89</v>
      </c>
      <c r="B1869" s="0" t="s">
        <v>141</v>
      </c>
      <c r="C1869" s="0" t="s">
        <v>57</v>
      </c>
      <c r="D1869" s="0" t="s">
        <v>7317</v>
      </c>
      <c r="E1869" s="0" t="n">
        <v>2020</v>
      </c>
      <c r="H1869" s="0" t="n">
        <v>20</v>
      </c>
      <c r="I1869" s="0" t="n">
        <v>9395</v>
      </c>
      <c r="J1869" s="0" t="s">
        <v>272</v>
      </c>
      <c r="K1869" s="0" t="s">
        <v>302</v>
      </c>
      <c r="L1869" s="0" t="s">
        <v>274</v>
      </c>
      <c r="M1869" s="0" t="s">
        <v>7318</v>
      </c>
      <c r="N1869" s="0" t="s">
        <v>7318</v>
      </c>
      <c r="O1869" s="0" t="s">
        <v>7319</v>
      </c>
      <c r="P1869" s="0" t="s">
        <v>7320</v>
      </c>
      <c r="R1869" s="0" t="s">
        <v>288</v>
      </c>
      <c r="S1869" s="0" t="s">
        <v>272</v>
      </c>
      <c r="T1869" s="0" t="s">
        <v>280</v>
      </c>
      <c r="U1869" s="0" t="s">
        <v>281</v>
      </c>
    </row>
    <row r="1870" customFormat="false" ht="15" hidden="false" customHeight="false" outlineLevel="0" collapsed="false">
      <c r="A1870" s="0" t="n">
        <v>90</v>
      </c>
      <c r="B1870" s="0" t="s">
        <v>142</v>
      </c>
      <c r="C1870" s="0" t="s">
        <v>57</v>
      </c>
      <c r="D1870" s="0" t="s">
        <v>7321</v>
      </c>
      <c r="E1870" s="0" t="n">
        <v>2018</v>
      </c>
      <c r="H1870" s="0" t="n">
        <v>6</v>
      </c>
      <c r="I1870" s="0" t="n">
        <v>5209</v>
      </c>
      <c r="J1870" s="0" t="s">
        <v>272</v>
      </c>
      <c r="K1870" s="0" t="s">
        <v>302</v>
      </c>
      <c r="L1870" s="0" t="s">
        <v>274</v>
      </c>
      <c r="M1870" s="0" t="s">
        <v>7322</v>
      </c>
      <c r="N1870" s="0" t="s">
        <v>7322</v>
      </c>
      <c r="O1870" s="0" t="s">
        <v>7323</v>
      </c>
      <c r="P1870" s="0" t="s">
        <v>7324</v>
      </c>
      <c r="R1870" s="0" t="s">
        <v>288</v>
      </c>
      <c r="S1870" s="0" t="s">
        <v>272</v>
      </c>
      <c r="T1870" s="0" t="s">
        <v>280</v>
      </c>
      <c r="U1870" s="0" t="s">
        <v>281</v>
      </c>
    </row>
    <row r="1871" customFormat="false" ht="15" hidden="false" customHeight="false" outlineLevel="0" collapsed="false">
      <c r="A1871" s="0" t="n">
        <v>90</v>
      </c>
      <c r="B1871" s="0" t="s">
        <v>142</v>
      </c>
      <c r="C1871" s="0" t="s">
        <v>544</v>
      </c>
      <c r="D1871" s="0" t="s">
        <v>7325</v>
      </c>
      <c r="E1871" s="0" t="n">
        <v>2026</v>
      </c>
      <c r="H1871" s="0" t="n">
        <v>7</v>
      </c>
      <c r="I1871" s="0" t="n">
        <v>681</v>
      </c>
      <c r="J1871" s="0" t="s">
        <v>272</v>
      </c>
      <c r="K1871" s="0" t="s">
        <v>273</v>
      </c>
      <c r="L1871" s="0" t="s">
        <v>274</v>
      </c>
      <c r="M1871" s="0" t="s">
        <v>7326</v>
      </c>
      <c r="N1871" s="0" t="s">
        <v>7327</v>
      </c>
      <c r="O1871" s="0" t="s">
        <v>7328</v>
      </c>
      <c r="P1871" s="0" t="s">
        <v>7329</v>
      </c>
      <c r="R1871" s="0" t="s">
        <v>279</v>
      </c>
      <c r="S1871" s="0" t="s">
        <v>272</v>
      </c>
      <c r="T1871" s="0" t="s">
        <v>280</v>
      </c>
      <c r="U1871" s="0" t="s">
        <v>281</v>
      </c>
    </row>
    <row r="1872" customFormat="false" ht="15" hidden="false" customHeight="false" outlineLevel="0" collapsed="false">
      <c r="A1872" s="0" t="n">
        <v>91</v>
      </c>
      <c r="B1872" s="0" t="s">
        <v>143</v>
      </c>
      <c r="C1872" s="0" t="s">
        <v>57</v>
      </c>
      <c r="D1872" s="0" t="s">
        <v>7330</v>
      </c>
      <c r="E1872" s="0" t="n">
        <v>2019</v>
      </c>
      <c r="H1872" s="0" t="n">
        <v>2</v>
      </c>
      <c r="I1872" s="0" t="n">
        <v>2714</v>
      </c>
      <c r="J1872" s="0" t="s">
        <v>272</v>
      </c>
      <c r="K1872" s="0" t="s">
        <v>302</v>
      </c>
      <c r="L1872" s="0" t="s">
        <v>274</v>
      </c>
      <c r="M1872" s="0" t="s">
        <v>7331</v>
      </c>
      <c r="N1872" s="0" t="s">
        <v>7331</v>
      </c>
      <c r="O1872" s="0" t="s">
        <v>7332</v>
      </c>
      <c r="P1872" s="0" t="s">
        <v>7333</v>
      </c>
      <c r="R1872" s="0" t="s">
        <v>288</v>
      </c>
      <c r="S1872" s="0" t="s">
        <v>272</v>
      </c>
      <c r="T1872" s="0" t="s">
        <v>280</v>
      </c>
      <c r="U1872" s="0" t="s">
        <v>281</v>
      </c>
    </row>
    <row r="1873" customFormat="false" ht="15" hidden="false" customHeight="false" outlineLevel="0" collapsed="false">
      <c r="A1873" s="0" t="n">
        <v>91</v>
      </c>
      <c r="B1873" s="0" t="s">
        <v>143</v>
      </c>
      <c r="C1873" s="0" t="s">
        <v>313</v>
      </c>
      <c r="D1873" s="0" t="s">
        <v>7334</v>
      </c>
      <c r="E1873" s="0" t="n">
        <v>2020</v>
      </c>
      <c r="H1873" s="0" t="n">
        <v>1</v>
      </c>
      <c r="I1873" s="0" t="n">
        <v>354</v>
      </c>
      <c r="J1873" s="0" t="s">
        <v>294</v>
      </c>
      <c r="K1873" s="0" t="s">
        <v>302</v>
      </c>
      <c r="L1873" s="0" t="s">
        <v>274</v>
      </c>
      <c r="M1873" s="0" t="s">
        <v>7335</v>
      </c>
      <c r="N1873" s="0" t="s">
        <v>7335</v>
      </c>
      <c r="O1873" s="0" t="s">
        <v>7336</v>
      </c>
      <c r="P1873" s="0" t="s">
        <v>7337</v>
      </c>
      <c r="R1873" s="0" t="s">
        <v>288</v>
      </c>
      <c r="S1873" s="0" t="s">
        <v>272</v>
      </c>
      <c r="T1873" s="0" t="s">
        <v>280</v>
      </c>
      <c r="U1873" s="0" t="s">
        <v>281</v>
      </c>
    </row>
    <row r="1874" customFormat="false" ht="15" hidden="false" customHeight="false" outlineLevel="0" collapsed="false">
      <c r="A1874" s="0" t="n">
        <v>92</v>
      </c>
      <c r="B1874" s="0" t="s">
        <v>144</v>
      </c>
      <c r="C1874" s="0" t="s">
        <v>57</v>
      </c>
      <c r="D1874" s="0" t="s">
        <v>7338</v>
      </c>
      <c r="E1874" s="0" t="n">
        <v>2024</v>
      </c>
      <c r="H1874" s="0" t="n">
        <v>9</v>
      </c>
      <c r="I1874" s="0" t="n">
        <v>2127</v>
      </c>
      <c r="J1874" s="0" t="s">
        <v>272</v>
      </c>
      <c r="K1874" s="0" t="s">
        <v>302</v>
      </c>
      <c r="L1874" s="0" t="s">
        <v>274</v>
      </c>
      <c r="M1874" s="0" t="s">
        <v>7339</v>
      </c>
      <c r="N1874" s="0" t="s">
        <v>7339</v>
      </c>
      <c r="O1874" s="0" t="s">
        <v>7340</v>
      </c>
      <c r="P1874" s="0" t="s">
        <v>7341</v>
      </c>
      <c r="R1874" s="0" t="s">
        <v>288</v>
      </c>
      <c r="S1874" s="0" t="s">
        <v>272</v>
      </c>
      <c r="T1874" s="0" t="s">
        <v>280</v>
      </c>
      <c r="U1874" s="0" t="s">
        <v>281</v>
      </c>
    </row>
    <row r="1875" customFormat="false" ht="15" hidden="false" customHeight="false" outlineLevel="0" collapsed="false">
      <c r="A1875" s="0" t="n">
        <v>92</v>
      </c>
      <c r="B1875" s="0" t="s">
        <v>144</v>
      </c>
      <c r="C1875" s="0" t="s">
        <v>313</v>
      </c>
      <c r="D1875" s="0" t="s">
        <v>7342</v>
      </c>
      <c r="E1875" s="0" t="n">
        <v>2024</v>
      </c>
      <c r="H1875" s="0" t="n">
        <v>1</v>
      </c>
      <c r="I1875" s="0" t="n">
        <v>162</v>
      </c>
      <c r="J1875" s="0" t="s">
        <v>272</v>
      </c>
      <c r="K1875" s="0" t="s">
        <v>302</v>
      </c>
      <c r="L1875" s="0" t="s">
        <v>274</v>
      </c>
      <c r="M1875" s="0" t="s">
        <v>7343</v>
      </c>
      <c r="N1875" s="0" t="s">
        <v>7343</v>
      </c>
      <c r="O1875" s="0" t="s">
        <v>7344</v>
      </c>
      <c r="P1875" s="0" t="s">
        <v>7345</v>
      </c>
      <c r="R1875" s="0" t="s">
        <v>288</v>
      </c>
      <c r="S1875" s="0" t="s">
        <v>272</v>
      </c>
      <c r="T1875" s="0" t="s">
        <v>280</v>
      </c>
      <c r="U1875" s="0" t="s">
        <v>281</v>
      </c>
    </row>
    <row r="1876" customFormat="false" ht="15" hidden="false" customHeight="false" outlineLevel="0" collapsed="false">
      <c r="A1876" s="0" t="n">
        <v>94</v>
      </c>
      <c r="B1876" s="0" t="s">
        <v>147</v>
      </c>
      <c r="C1876" s="0" t="s">
        <v>57</v>
      </c>
      <c r="D1876" s="0" t="s">
        <v>7346</v>
      </c>
      <c r="E1876" s="0" t="n">
        <v>2026</v>
      </c>
      <c r="H1876" s="0" t="n">
        <v>2</v>
      </c>
      <c r="I1876" s="0" t="n">
        <v>9679</v>
      </c>
      <c r="J1876" s="0" t="s">
        <v>272</v>
      </c>
      <c r="K1876" s="0" t="s">
        <v>7347</v>
      </c>
      <c r="L1876" s="0" t="s">
        <v>297</v>
      </c>
      <c r="M1876" s="0" t="s">
        <v>7348</v>
      </c>
      <c r="N1876" s="0" t="s">
        <v>7348</v>
      </c>
      <c r="O1876" s="0" t="s">
        <v>7349</v>
      </c>
      <c r="P1876" s="0" t="s">
        <v>7350</v>
      </c>
      <c r="R1876" s="0" t="s">
        <v>279</v>
      </c>
      <c r="S1876" s="0" t="s">
        <v>272</v>
      </c>
      <c r="T1876" s="0" t="s">
        <v>280</v>
      </c>
      <c r="U1876" s="0" t="s">
        <v>281</v>
      </c>
    </row>
    <row r="1877" customFormat="false" ht="15" hidden="false" customHeight="false" outlineLevel="0" collapsed="false">
      <c r="A1877" s="0" t="n">
        <v>94</v>
      </c>
      <c r="B1877" s="0" t="s">
        <v>147</v>
      </c>
      <c r="C1877" s="0" t="s">
        <v>57</v>
      </c>
      <c r="D1877" s="0" t="s">
        <v>7351</v>
      </c>
      <c r="E1877" s="0" t="n">
        <v>2026</v>
      </c>
      <c r="H1877" s="0" t="n">
        <v>2</v>
      </c>
      <c r="I1877" s="0" t="n">
        <v>1433</v>
      </c>
      <c r="J1877" s="0" t="s">
        <v>272</v>
      </c>
      <c r="K1877" s="0" t="s">
        <v>7347</v>
      </c>
      <c r="L1877" s="0" t="s">
        <v>297</v>
      </c>
      <c r="M1877" s="0" t="s">
        <v>7352</v>
      </c>
      <c r="N1877" s="0" t="s">
        <v>7352</v>
      </c>
      <c r="O1877" s="0" t="s">
        <v>7353</v>
      </c>
      <c r="P1877" s="0" t="s">
        <v>7354</v>
      </c>
      <c r="R1877" s="0" t="s">
        <v>279</v>
      </c>
      <c r="S1877" s="0" t="s">
        <v>294</v>
      </c>
      <c r="T1877" s="0" t="s">
        <v>280</v>
      </c>
      <c r="U1877" s="0" t="s">
        <v>281</v>
      </c>
    </row>
    <row r="1878" customFormat="false" ht="15" hidden="false" customHeight="false" outlineLevel="0" collapsed="false">
      <c r="A1878" s="0" t="n">
        <v>94</v>
      </c>
      <c r="B1878" s="0" t="s">
        <v>147</v>
      </c>
      <c r="C1878" s="0" t="s">
        <v>57</v>
      </c>
      <c r="D1878" s="0" t="s">
        <v>7355</v>
      </c>
      <c r="E1878" s="0" t="n">
        <v>2026</v>
      </c>
      <c r="H1878" s="0" t="n">
        <v>2</v>
      </c>
      <c r="I1878" s="0" t="n">
        <v>1397</v>
      </c>
      <c r="J1878" s="0" t="s">
        <v>272</v>
      </c>
      <c r="K1878" s="0" t="s">
        <v>7347</v>
      </c>
      <c r="L1878" s="0" t="s">
        <v>297</v>
      </c>
      <c r="M1878" s="0" t="s">
        <v>7356</v>
      </c>
      <c r="N1878" s="0" t="s">
        <v>7356</v>
      </c>
      <c r="O1878" s="0" t="s">
        <v>7357</v>
      </c>
      <c r="P1878" s="0" t="s">
        <v>7358</v>
      </c>
      <c r="R1878" s="0" t="s">
        <v>279</v>
      </c>
      <c r="S1878" s="0" t="s">
        <v>294</v>
      </c>
      <c r="T1878" s="0" t="s">
        <v>280</v>
      </c>
      <c r="U1878" s="0" t="s">
        <v>281</v>
      </c>
    </row>
    <row r="1879" customFormat="false" ht="15" hidden="false" customHeight="false" outlineLevel="0" collapsed="false">
      <c r="A1879" s="0" t="n">
        <v>94</v>
      </c>
      <c r="B1879" s="0" t="s">
        <v>147</v>
      </c>
      <c r="C1879" s="0" t="s">
        <v>313</v>
      </c>
      <c r="D1879" s="0" t="s">
        <v>7359</v>
      </c>
      <c r="E1879" s="0" t="n">
        <v>2026</v>
      </c>
      <c r="H1879" s="0" t="n">
        <v>9</v>
      </c>
      <c r="I1879" s="0" t="n">
        <v>520</v>
      </c>
      <c r="J1879" s="0" t="s">
        <v>272</v>
      </c>
      <c r="K1879" s="0" t="s">
        <v>7347</v>
      </c>
      <c r="L1879" s="0" t="s">
        <v>297</v>
      </c>
      <c r="M1879" s="0" t="s">
        <v>7360</v>
      </c>
      <c r="N1879" s="0" t="s">
        <v>7360</v>
      </c>
      <c r="O1879" s="0" t="s">
        <v>7361</v>
      </c>
      <c r="P1879" s="0" t="s">
        <v>7362</v>
      </c>
      <c r="R1879" s="0" t="s">
        <v>279</v>
      </c>
      <c r="S1879" s="0" t="s">
        <v>272</v>
      </c>
      <c r="T1879" s="0" t="s">
        <v>280</v>
      </c>
      <c r="U1879" s="0" t="s">
        <v>281</v>
      </c>
    </row>
    <row r="1880" customFormat="false" ht="15" hidden="false" customHeight="false" outlineLevel="0" collapsed="false">
      <c r="A1880" s="0" t="n">
        <v>94</v>
      </c>
      <c r="B1880" s="0" t="s">
        <v>147</v>
      </c>
      <c r="C1880" s="0" t="s">
        <v>616</v>
      </c>
      <c r="D1880" s="0" t="s">
        <v>7363</v>
      </c>
      <c r="E1880" s="0" t="n">
        <v>2026</v>
      </c>
      <c r="H1880" s="0" t="n">
        <v>16</v>
      </c>
      <c r="I1880" s="0" t="n">
        <v>2024</v>
      </c>
      <c r="J1880" s="0" t="s">
        <v>272</v>
      </c>
      <c r="K1880" s="0" t="s">
        <v>7347</v>
      </c>
      <c r="L1880" s="0" t="s">
        <v>297</v>
      </c>
      <c r="M1880" s="0" t="s">
        <v>7364</v>
      </c>
      <c r="N1880" s="0" t="s">
        <v>7364</v>
      </c>
      <c r="O1880" s="0" t="s">
        <v>7365</v>
      </c>
      <c r="P1880" s="0" t="s">
        <v>7366</v>
      </c>
      <c r="R1880" s="0" t="s">
        <v>279</v>
      </c>
      <c r="S1880" s="0" t="s">
        <v>272</v>
      </c>
      <c r="T1880" s="0" t="s">
        <v>280</v>
      </c>
      <c r="U1880" s="0" t="s">
        <v>281</v>
      </c>
    </row>
    <row r="1881" customFormat="false" ht="15" hidden="false" customHeight="false" outlineLevel="0" collapsed="false">
      <c r="A1881" s="0" t="n">
        <v>94</v>
      </c>
      <c r="B1881" s="0" t="s">
        <v>147</v>
      </c>
      <c r="C1881" s="0" t="s">
        <v>270</v>
      </c>
      <c r="D1881" s="0" t="s">
        <v>7367</v>
      </c>
      <c r="E1881" s="0" t="n">
        <v>2026</v>
      </c>
      <c r="H1881" s="0" t="n">
        <v>8</v>
      </c>
      <c r="I1881" s="0" t="n">
        <v>1020</v>
      </c>
      <c r="J1881" s="0" t="s">
        <v>272</v>
      </c>
      <c r="K1881" s="0" t="s">
        <v>7347</v>
      </c>
      <c r="L1881" s="0" t="s">
        <v>297</v>
      </c>
      <c r="M1881" s="0" t="s">
        <v>7368</v>
      </c>
      <c r="N1881" s="0" t="s">
        <v>7368</v>
      </c>
      <c r="O1881" s="0" t="s">
        <v>7369</v>
      </c>
      <c r="P1881" s="0" t="s">
        <v>7370</v>
      </c>
      <c r="R1881" s="0" t="s">
        <v>279</v>
      </c>
      <c r="S1881" s="0" t="s">
        <v>272</v>
      </c>
      <c r="T1881" s="0" t="s">
        <v>280</v>
      </c>
      <c r="U1881" s="0" t="s">
        <v>281</v>
      </c>
    </row>
    <row r="1882" customFormat="false" ht="15" hidden="false" customHeight="false" outlineLevel="0" collapsed="false">
      <c r="A1882" s="0" t="n">
        <v>94</v>
      </c>
      <c r="B1882" s="0" t="s">
        <v>147</v>
      </c>
      <c r="C1882" s="0" t="s">
        <v>270</v>
      </c>
      <c r="D1882" s="0" t="s">
        <v>7371</v>
      </c>
      <c r="E1882" s="0" t="n">
        <v>2026</v>
      </c>
      <c r="H1882" s="0" t="n">
        <v>5</v>
      </c>
      <c r="I1882" s="0" t="n">
        <v>802</v>
      </c>
      <c r="J1882" s="0" t="s">
        <v>272</v>
      </c>
      <c r="K1882" s="0" t="s">
        <v>7347</v>
      </c>
      <c r="L1882" s="0" t="s">
        <v>297</v>
      </c>
      <c r="M1882" s="0" t="s">
        <v>7372</v>
      </c>
      <c r="N1882" s="0" t="s">
        <v>7372</v>
      </c>
      <c r="O1882" s="0" t="s">
        <v>7373</v>
      </c>
      <c r="P1882" s="0" t="s">
        <v>7374</v>
      </c>
      <c r="R1882" s="0" t="s">
        <v>279</v>
      </c>
      <c r="S1882" s="0" t="s">
        <v>294</v>
      </c>
      <c r="T1882" s="0" t="s">
        <v>280</v>
      </c>
      <c r="U1882" s="0" t="s">
        <v>281</v>
      </c>
    </row>
    <row r="1883" customFormat="false" ht="15" hidden="false" customHeight="false" outlineLevel="0" collapsed="false">
      <c r="A1883" s="0" t="n">
        <v>94</v>
      </c>
      <c r="B1883" s="0" t="s">
        <v>147</v>
      </c>
      <c r="C1883" s="0" t="s">
        <v>270</v>
      </c>
      <c r="D1883" s="0" t="s">
        <v>7375</v>
      </c>
      <c r="E1883" s="0" t="n">
        <v>2026</v>
      </c>
      <c r="H1883" s="0" t="n">
        <v>5</v>
      </c>
      <c r="I1883" s="0" t="n">
        <v>805</v>
      </c>
      <c r="J1883" s="0" t="s">
        <v>272</v>
      </c>
      <c r="K1883" s="0" t="s">
        <v>7347</v>
      </c>
      <c r="L1883" s="0" t="s">
        <v>297</v>
      </c>
      <c r="M1883" s="0" t="s">
        <v>7376</v>
      </c>
      <c r="N1883" s="0" t="s">
        <v>7376</v>
      </c>
      <c r="O1883" s="0" t="s">
        <v>7377</v>
      </c>
      <c r="P1883" s="0" t="s">
        <v>7378</v>
      </c>
      <c r="R1883" s="0" t="s">
        <v>279</v>
      </c>
      <c r="S1883" s="0" t="s">
        <v>294</v>
      </c>
      <c r="T1883" s="0" t="s">
        <v>280</v>
      </c>
      <c r="U1883" s="0" t="s">
        <v>281</v>
      </c>
    </row>
    <row r="1884" customFormat="false" ht="15" hidden="false" customHeight="false" outlineLevel="0" collapsed="false">
      <c r="A1884" s="0" t="n">
        <v>94</v>
      </c>
      <c r="B1884" s="0" t="s">
        <v>147</v>
      </c>
      <c r="C1884" s="0" t="s">
        <v>270</v>
      </c>
      <c r="D1884" s="0" t="s">
        <v>7379</v>
      </c>
      <c r="E1884" s="0" t="n">
        <v>2026</v>
      </c>
      <c r="H1884" s="0" t="n">
        <v>5</v>
      </c>
      <c r="I1884" s="0" t="n">
        <v>782</v>
      </c>
      <c r="J1884" s="0" t="s">
        <v>272</v>
      </c>
      <c r="K1884" s="0" t="s">
        <v>7347</v>
      </c>
      <c r="L1884" s="0" t="s">
        <v>297</v>
      </c>
      <c r="M1884" s="0" t="s">
        <v>7380</v>
      </c>
      <c r="N1884" s="0" t="s">
        <v>7380</v>
      </c>
      <c r="O1884" s="0" t="s">
        <v>7381</v>
      </c>
      <c r="P1884" s="0" t="s">
        <v>7382</v>
      </c>
      <c r="R1884" s="0" t="s">
        <v>279</v>
      </c>
      <c r="S1884" s="0" t="s">
        <v>294</v>
      </c>
      <c r="T1884" s="0" t="s">
        <v>280</v>
      </c>
      <c r="U1884" s="0" t="s">
        <v>281</v>
      </c>
    </row>
    <row r="1885" customFormat="false" ht="15" hidden="false" customHeight="false" outlineLevel="0" collapsed="false">
      <c r="A1885" s="0" t="n">
        <v>94</v>
      </c>
      <c r="B1885" s="0" t="s">
        <v>147</v>
      </c>
      <c r="C1885" s="0" t="s">
        <v>270</v>
      </c>
      <c r="D1885" s="0" t="s">
        <v>7383</v>
      </c>
      <c r="E1885" s="0" t="n">
        <v>2026</v>
      </c>
      <c r="H1885" s="0" t="n">
        <v>8</v>
      </c>
      <c r="I1885" s="0" t="n">
        <v>915</v>
      </c>
      <c r="J1885" s="0" t="s">
        <v>272</v>
      </c>
      <c r="K1885" s="0" t="s">
        <v>7347</v>
      </c>
      <c r="L1885" s="0" t="s">
        <v>297</v>
      </c>
      <c r="M1885" s="0" t="s">
        <v>7384</v>
      </c>
      <c r="N1885" s="0" t="s">
        <v>7384</v>
      </c>
      <c r="O1885" s="0" t="s">
        <v>7385</v>
      </c>
      <c r="P1885" s="0" t="s">
        <v>7386</v>
      </c>
      <c r="R1885" s="0" t="s">
        <v>279</v>
      </c>
      <c r="S1885" s="0" t="s">
        <v>294</v>
      </c>
      <c r="T1885" s="0" t="s">
        <v>280</v>
      </c>
      <c r="U1885" s="0" t="s">
        <v>281</v>
      </c>
    </row>
    <row r="1886" customFormat="false" ht="15" hidden="false" customHeight="false" outlineLevel="0" collapsed="false">
      <c r="A1886" s="0" t="n">
        <v>94</v>
      </c>
      <c r="B1886" s="0" t="s">
        <v>147</v>
      </c>
      <c r="C1886" s="0" t="s">
        <v>270</v>
      </c>
      <c r="D1886" s="0" t="s">
        <v>7387</v>
      </c>
      <c r="E1886" s="0" t="n">
        <v>2026</v>
      </c>
      <c r="H1886" s="0" t="n">
        <v>4</v>
      </c>
      <c r="I1886" s="0" t="n">
        <v>292</v>
      </c>
      <c r="J1886" s="0" t="s">
        <v>272</v>
      </c>
      <c r="K1886" s="0" t="s">
        <v>7347</v>
      </c>
      <c r="L1886" s="0" t="s">
        <v>297</v>
      </c>
      <c r="M1886" s="0" t="s">
        <v>7388</v>
      </c>
      <c r="N1886" s="0" t="s">
        <v>7388</v>
      </c>
      <c r="O1886" s="0" t="s">
        <v>7389</v>
      </c>
      <c r="P1886" s="0" t="s">
        <v>7390</v>
      </c>
      <c r="R1886" s="0" t="s">
        <v>279</v>
      </c>
      <c r="S1886" s="0" t="s">
        <v>294</v>
      </c>
      <c r="T1886" s="0" t="s">
        <v>280</v>
      </c>
      <c r="U1886" s="0" t="s">
        <v>281</v>
      </c>
    </row>
    <row r="1887" customFormat="false" ht="15" hidden="false" customHeight="false" outlineLevel="0" collapsed="false">
      <c r="A1887" s="0" t="n">
        <v>94</v>
      </c>
      <c r="B1887" s="0" t="s">
        <v>147</v>
      </c>
      <c r="C1887" s="0" t="s">
        <v>270</v>
      </c>
      <c r="D1887" s="0" t="s">
        <v>7391</v>
      </c>
      <c r="E1887" s="0" t="n">
        <v>2019</v>
      </c>
      <c r="H1887" s="0" t="n">
        <v>13</v>
      </c>
      <c r="I1887" s="0" t="n">
        <v>878</v>
      </c>
      <c r="J1887" s="0" t="s">
        <v>272</v>
      </c>
      <c r="K1887" s="0" t="s">
        <v>7347</v>
      </c>
      <c r="L1887" s="0" t="s">
        <v>297</v>
      </c>
      <c r="M1887" s="0" t="s">
        <v>7392</v>
      </c>
      <c r="N1887" s="0" t="s">
        <v>7392</v>
      </c>
      <c r="O1887" s="0" t="s">
        <v>7393</v>
      </c>
      <c r="P1887" s="0" t="s">
        <v>7394</v>
      </c>
      <c r="R1887" s="0" t="s">
        <v>288</v>
      </c>
      <c r="S1887" s="0" t="s">
        <v>294</v>
      </c>
      <c r="T1887" s="0" t="s">
        <v>280</v>
      </c>
      <c r="U1887" s="0" t="s">
        <v>281</v>
      </c>
    </row>
    <row r="1888" customFormat="false" ht="15" hidden="false" customHeight="false" outlineLevel="0" collapsed="false">
      <c r="A1888" s="0" t="n">
        <v>94</v>
      </c>
      <c r="B1888" s="0" t="s">
        <v>147</v>
      </c>
      <c r="C1888" s="0" t="s">
        <v>328</v>
      </c>
      <c r="D1888" s="0" t="s">
        <v>7395</v>
      </c>
      <c r="E1888" s="0" t="n">
        <v>2026</v>
      </c>
      <c r="H1888" s="0" t="n">
        <v>7</v>
      </c>
      <c r="I1888" s="0" t="n">
        <v>237</v>
      </c>
      <c r="J1888" s="0" t="s">
        <v>272</v>
      </c>
      <c r="K1888" s="0" t="s">
        <v>7347</v>
      </c>
      <c r="L1888" s="0" t="s">
        <v>297</v>
      </c>
      <c r="M1888" s="0" t="s">
        <v>7396</v>
      </c>
      <c r="N1888" s="0" t="s">
        <v>7397</v>
      </c>
      <c r="O1888" s="0" t="s">
        <v>7398</v>
      </c>
      <c r="P1888" s="0" t="s">
        <v>7399</v>
      </c>
      <c r="R1888" s="0" t="s">
        <v>279</v>
      </c>
      <c r="S1888" s="0" t="s">
        <v>272</v>
      </c>
      <c r="T1888" s="0" t="s">
        <v>318</v>
      </c>
      <c r="U1888" s="0" t="s">
        <v>281</v>
      </c>
      <c r="V1888" s="0" t="s">
        <v>7400</v>
      </c>
    </row>
    <row r="1889" customFormat="false" ht="15" hidden="false" customHeight="false" outlineLevel="0" collapsed="false">
      <c r="A1889" s="0" t="n">
        <v>94</v>
      </c>
      <c r="B1889" s="0" t="s">
        <v>147</v>
      </c>
      <c r="C1889" s="0" t="s">
        <v>328</v>
      </c>
      <c r="D1889" s="0" t="s">
        <v>7401</v>
      </c>
      <c r="E1889" s="0" t="n">
        <v>2025</v>
      </c>
      <c r="H1889" s="0" t="n">
        <v>1</v>
      </c>
      <c r="I1889" s="0" t="n">
        <v>164</v>
      </c>
      <c r="J1889" s="0" t="s">
        <v>272</v>
      </c>
      <c r="K1889" s="0" t="s">
        <v>7347</v>
      </c>
      <c r="L1889" s="0" t="s">
        <v>297</v>
      </c>
      <c r="M1889" s="0" t="s">
        <v>7402</v>
      </c>
      <c r="N1889" s="0" t="s">
        <v>7403</v>
      </c>
      <c r="O1889" s="0" t="s">
        <v>7404</v>
      </c>
      <c r="P1889" s="0" t="s">
        <v>7405</v>
      </c>
      <c r="R1889" s="0" t="s">
        <v>279</v>
      </c>
      <c r="S1889" s="0" t="s">
        <v>294</v>
      </c>
      <c r="T1889" s="0" t="s">
        <v>280</v>
      </c>
      <c r="U1889" s="0" t="s">
        <v>281</v>
      </c>
    </row>
    <row r="1890" customFormat="false" ht="15" hidden="false" customHeight="false" outlineLevel="0" collapsed="false">
      <c r="A1890" s="0" t="n">
        <v>94</v>
      </c>
      <c r="B1890" s="0" t="s">
        <v>147</v>
      </c>
      <c r="C1890" s="0" t="s">
        <v>491</v>
      </c>
      <c r="D1890" s="0" t="s">
        <v>7406</v>
      </c>
      <c r="E1890" s="0" t="n">
        <v>2026</v>
      </c>
      <c r="H1890" s="0" t="n">
        <v>3</v>
      </c>
      <c r="I1890" s="0" t="n">
        <v>291</v>
      </c>
      <c r="J1890" s="0" t="s">
        <v>272</v>
      </c>
      <c r="K1890" s="0" t="s">
        <v>7347</v>
      </c>
      <c r="L1890" s="0" t="s">
        <v>297</v>
      </c>
      <c r="M1890" s="0" t="s">
        <v>7407</v>
      </c>
      <c r="N1890" s="0" t="s">
        <v>7407</v>
      </c>
      <c r="O1890" s="0" t="s">
        <v>7408</v>
      </c>
      <c r="P1890" s="0" t="s">
        <v>7409</v>
      </c>
      <c r="R1890" s="0" t="s">
        <v>279</v>
      </c>
      <c r="S1890" s="0" t="s">
        <v>272</v>
      </c>
      <c r="T1890" s="0" t="s">
        <v>280</v>
      </c>
      <c r="U1890" s="0" t="s">
        <v>281</v>
      </c>
    </row>
    <row r="1891" customFormat="false" ht="15" hidden="false" customHeight="false" outlineLevel="0" collapsed="false">
      <c r="A1891" s="0" t="n">
        <v>94</v>
      </c>
      <c r="B1891" s="0" t="s">
        <v>147</v>
      </c>
      <c r="C1891" s="0" t="s">
        <v>491</v>
      </c>
      <c r="D1891" s="0" t="s">
        <v>7410</v>
      </c>
      <c r="E1891" s="0" t="n">
        <v>2026</v>
      </c>
      <c r="H1891" s="0" t="n">
        <v>3</v>
      </c>
      <c r="I1891" s="0" t="n">
        <v>292</v>
      </c>
      <c r="J1891" s="0" t="s">
        <v>272</v>
      </c>
      <c r="K1891" s="0" t="s">
        <v>7347</v>
      </c>
      <c r="L1891" s="0" t="s">
        <v>297</v>
      </c>
      <c r="M1891" s="0" t="s">
        <v>7411</v>
      </c>
      <c r="N1891" s="0" t="s">
        <v>7411</v>
      </c>
      <c r="O1891" s="0" t="s">
        <v>7412</v>
      </c>
      <c r="P1891" s="0" t="s">
        <v>7413</v>
      </c>
      <c r="R1891" s="0" t="s">
        <v>279</v>
      </c>
      <c r="S1891" s="0" t="s">
        <v>294</v>
      </c>
      <c r="T1891" s="0" t="s">
        <v>280</v>
      </c>
      <c r="U1891" s="0" t="s">
        <v>281</v>
      </c>
    </row>
    <row r="1892" customFormat="false" ht="15" hidden="false" customHeight="false" outlineLevel="0" collapsed="false">
      <c r="A1892" s="0" t="n">
        <v>94</v>
      </c>
      <c r="B1892" s="0" t="s">
        <v>147</v>
      </c>
      <c r="C1892" s="0" t="s">
        <v>926</v>
      </c>
      <c r="D1892" s="0" t="s">
        <v>7414</v>
      </c>
      <c r="E1892" s="0" t="n">
        <v>2026</v>
      </c>
      <c r="H1892" s="0" t="n">
        <v>11</v>
      </c>
      <c r="I1892" s="0" t="n">
        <v>2390</v>
      </c>
      <c r="J1892" s="0" t="s">
        <v>294</v>
      </c>
      <c r="K1892" s="0" t="s">
        <v>7347</v>
      </c>
      <c r="L1892" s="0" t="s">
        <v>297</v>
      </c>
      <c r="M1892" s="0" t="s">
        <v>7415</v>
      </c>
      <c r="N1892" s="0" t="s">
        <v>7416</v>
      </c>
      <c r="O1892" s="0" t="s">
        <v>7417</v>
      </c>
      <c r="P1892" s="0" t="s">
        <v>7418</v>
      </c>
      <c r="R1892" s="0" t="s">
        <v>279</v>
      </c>
      <c r="S1892" s="0" t="s">
        <v>272</v>
      </c>
      <c r="T1892" s="0" t="s">
        <v>280</v>
      </c>
      <c r="U1892" s="0" t="s">
        <v>281</v>
      </c>
    </row>
    <row r="1893" customFormat="false" ht="15" hidden="false" customHeight="false" outlineLevel="0" collapsed="false">
      <c r="A1893" s="0" t="n">
        <v>94</v>
      </c>
      <c r="B1893" s="0" t="s">
        <v>147</v>
      </c>
      <c r="C1893" s="0" t="s">
        <v>383</v>
      </c>
      <c r="D1893" s="0" t="s">
        <v>7419</v>
      </c>
      <c r="E1893" s="0" t="n">
        <v>2016</v>
      </c>
      <c r="H1893" s="0" t="n">
        <v>33</v>
      </c>
      <c r="I1893" s="0" t="n">
        <v>6849</v>
      </c>
      <c r="J1893" s="0" t="s">
        <v>272</v>
      </c>
      <c r="K1893" s="0" t="s">
        <v>7347</v>
      </c>
      <c r="L1893" s="0" t="s">
        <v>297</v>
      </c>
      <c r="M1893" s="0" t="s">
        <v>7420</v>
      </c>
      <c r="N1893" s="0" t="s">
        <v>7420</v>
      </c>
      <c r="O1893" s="0" t="s">
        <v>7421</v>
      </c>
      <c r="P1893" s="0" t="s">
        <v>7422</v>
      </c>
      <c r="R1893" s="0" t="s">
        <v>288</v>
      </c>
      <c r="S1893" s="0" t="s">
        <v>272</v>
      </c>
      <c r="T1893" s="0" t="s">
        <v>280</v>
      </c>
      <c r="U1893" s="0" t="s">
        <v>281</v>
      </c>
    </row>
    <row r="1894" customFormat="false" ht="15" hidden="false" customHeight="false" outlineLevel="0" collapsed="false">
      <c r="A1894" s="0" t="n">
        <v>95</v>
      </c>
      <c r="B1894" s="0" t="s">
        <v>148</v>
      </c>
      <c r="C1894" s="0" t="s">
        <v>57</v>
      </c>
      <c r="D1894" s="0" t="s">
        <v>7423</v>
      </c>
      <c r="E1894" s="0" t="n">
        <v>2017</v>
      </c>
      <c r="H1894" s="0" t="n">
        <v>4</v>
      </c>
      <c r="I1894" s="0" t="n">
        <v>900</v>
      </c>
      <c r="J1894" s="0" t="s">
        <v>294</v>
      </c>
      <c r="K1894" s="0" t="s">
        <v>302</v>
      </c>
      <c r="L1894" s="0" t="s">
        <v>274</v>
      </c>
      <c r="M1894" s="0" t="s">
        <v>7424</v>
      </c>
      <c r="N1894" s="0" t="s">
        <v>7424</v>
      </c>
      <c r="O1894" s="0" t="s">
        <v>7425</v>
      </c>
      <c r="P1894" s="0" t="s">
        <v>7426</v>
      </c>
      <c r="R1894" s="0" t="s">
        <v>288</v>
      </c>
      <c r="S1894" s="0" t="s">
        <v>272</v>
      </c>
      <c r="T1894" s="0" t="s">
        <v>280</v>
      </c>
      <c r="U1894" s="0" t="s">
        <v>281</v>
      </c>
    </row>
    <row r="1895" customFormat="false" ht="15" hidden="false" customHeight="false" outlineLevel="0" collapsed="false">
      <c r="A1895" s="0" t="n">
        <v>95</v>
      </c>
      <c r="B1895" s="0" t="s">
        <v>148</v>
      </c>
      <c r="C1895" s="0" t="s">
        <v>313</v>
      </c>
      <c r="D1895" s="0" t="s">
        <v>7427</v>
      </c>
      <c r="E1895" s="0" t="n">
        <v>2020</v>
      </c>
      <c r="H1895" s="0" t="n">
        <v>1</v>
      </c>
      <c r="I1895" s="0" t="n">
        <v>493</v>
      </c>
      <c r="J1895" s="0" t="s">
        <v>294</v>
      </c>
      <c r="K1895" s="0" t="s">
        <v>302</v>
      </c>
      <c r="L1895" s="0" t="s">
        <v>274</v>
      </c>
      <c r="M1895" s="0" t="s">
        <v>7428</v>
      </c>
      <c r="N1895" s="0" t="s">
        <v>7428</v>
      </c>
      <c r="O1895" s="0" t="s">
        <v>7429</v>
      </c>
      <c r="P1895" s="0" t="s">
        <v>7430</v>
      </c>
      <c r="R1895" s="0" t="s">
        <v>288</v>
      </c>
      <c r="S1895" s="0" t="s">
        <v>294</v>
      </c>
      <c r="T1895" s="0" t="s">
        <v>280</v>
      </c>
      <c r="U1895" s="0" t="s">
        <v>281</v>
      </c>
    </row>
    <row r="1896" customFormat="false" ht="15" hidden="false" customHeight="false" outlineLevel="0" collapsed="false">
      <c r="A1896" s="0" t="n">
        <v>95</v>
      </c>
      <c r="B1896" s="0" t="s">
        <v>148</v>
      </c>
      <c r="C1896" s="0" t="s">
        <v>270</v>
      </c>
      <c r="D1896" s="0" t="s">
        <v>7431</v>
      </c>
      <c r="E1896" s="0" t="n">
        <v>2026</v>
      </c>
      <c r="H1896" s="0" t="n">
        <v>20</v>
      </c>
      <c r="I1896" s="0" t="n">
        <v>2829</v>
      </c>
      <c r="J1896" s="0" t="s">
        <v>272</v>
      </c>
      <c r="K1896" s="0" t="s">
        <v>7432</v>
      </c>
      <c r="L1896" s="0" t="s">
        <v>297</v>
      </c>
      <c r="M1896" s="0" t="s">
        <v>7433</v>
      </c>
      <c r="N1896" s="0" t="s">
        <v>7433</v>
      </c>
      <c r="O1896" s="0" t="s">
        <v>7434</v>
      </c>
      <c r="P1896" s="0" t="s">
        <v>7435</v>
      </c>
      <c r="R1896" s="0" t="s">
        <v>279</v>
      </c>
      <c r="S1896" s="0" t="s">
        <v>272</v>
      </c>
      <c r="T1896" s="0" t="s">
        <v>318</v>
      </c>
      <c r="U1896" s="0" t="s">
        <v>281</v>
      </c>
      <c r="V1896" s="0" t="s">
        <v>7436</v>
      </c>
    </row>
    <row r="1897" customFormat="false" ht="15" hidden="false" customHeight="false" outlineLevel="0" collapsed="false">
      <c r="A1897" s="0" t="n">
        <v>95</v>
      </c>
      <c r="B1897" s="0" t="s">
        <v>148</v>
      </c>
      <c r="C1897" s="0" t="s">
        <v>270</v>
      </c>
      <c r="D1897" s="0" t="s">
        <v>7437</v>
      </c>
      <c r="E1897" s="0" t="n">
        <v>2026</v>
      </c>
      <c r="H1897" s="0" t="n">
        <v>13</v>
      </c>
      <c r="I1897" s="0" t="n">
        <v>403</v>
      </c>
      <c r="J1897" s="0" t="s">
        <v>272</v>
      </c>
      <c r="K1897" s="0" t="s">
        <v>7432</v>
      </c>
      <c r="L1897" s="0" t="s">
        <v>297</v>
      </c>
      <c r="M1897" s="0" t="s">
        <v>7438</v>
      </c>
      <c r="N1897" s="0" t="s">
        <v>7438</v>
      </c>
      <c r="O1897" s="0" t="s">
        <v>7439</v>
      </c>
      <c r="P1897" s="0" t="s">
        <v>7440</v>
      </c>
      <c r="R1897" s="0" t="s">
        <v>279</v>
      </c>
      <c r="S1897" s="0" t="s">
        <v>294</v>
      </c>
      <c r="T1897" s="0" t="s">
        <v>318</v>
      </c>
      <c r="U1897" s="0" t="s">
        <v>281</v>
      </c>
      <c r="V1897" s="0" t="s">
        <v>7436</v>
      </c>
    </row>
    <row r="1898" customFormat="false" ht="15" hidden="false" customHeight="false" outlineLevel="0" collapsed="false">
      <c r="A1898" s="0" t="n">
        <v>95</v>
      </c>
      <c r="B1898" s="0" t="s">
        <v>148</v>
      </c>
      <c r="C1898" s="0" t="s">
        <v>270</v>
      </c>
      <c r="D1898" s="0" t="s">
        <v>7441</v>
      </c>
      <c r="E1898" s="0" t="n">
        <v>2025</v>
      </c>
      <c r="H1898" s="0" t="n">
        <v>9</v>
      </c>
      <c r="I1898" s="0" t="n">
        <v>1312</v>
      </c>
      <c r="J1898" s="0" t="s">
        <v>272</v>
      </c>
      <c r="K1898" s="0" t="s">
        <v>7432</v>
      </c>
      <c r="L1898" s="0" t="s">
        <v>297</v>
      </c>
      <c r="M1898" s="0" t="s">
        <v>7442</v>
      </c>
      <c r="N1898" s="0" t="s">
        <v>7442</v>
      </c>
      <c r="O1898" s="0" t="s">
        <v>7443</v>
      </c>
      <c r="P1898" s="0" t="s">
        <v>7444</v>
      </c>
      <c r="R1898" s="0" t="s">
        <v>279</v>
      </c>
      <c r="S1898" s="0" t="s">
        <v>294</v>
      </c>
      <c r="T1898" s="0" t="s">
        <v>318</v>
      </c>
      <c r="U1898" s="0" t="s">
        <v>281</v>
      </c>
      <c r="V1898" s="0" t="s">
        <v>7436</v>
      </c>
    </row>
    <row r="1899" customFormat="false" ht="15" hidden="false" customHeight="false" outlineLevel="0" collapsed="false">
      <c r="A1899" s="0" t="n">
        <v>95</v>
      </c>
      <c r="B1899" s="0" t="s">
        <v>148</v>
      </c>
      <c r="C1899" s="0" t="s">
        <v>270</v>
      </c>
      <c r="D1899" s="0" t="s">
        <v>7445</v>
      </c>
      <c r="E1899" s="0" t="n">
        <v>2025</v>
      </c>
      <c r="H1899" s="0" t="n">
        <v>6</v>
      </c>
      <c r="I1899" s="0" t="n">
        <v>1397</v>
      </c>
      <c r="J1899" s="0" t="s">
        <v>272</v>
      </c>
      <c r="K1899" s="0" t="s">
        <v>7432</v>
      </c>
      <c r="L1899" s="0" t="s">
        <v>297</v>
      </c>
      <c r="M1899" s="0" t="s">
        <v>7446</v>
      </c>
      <c r="N1899" s="0" t="s">
        <v>7446</v>
      </c>
      <c r="O1899" s="0" t="s">
        <v>7447</v>
      </c>
      <c r="P1899" s="0" t="s">
        <v>7448</v>
      </c>
      <c r="R1899" s="0" t="s">
        <v>279</v>
      </c>
      <c r="S1899" s="0" t="s">
        <v>294</v>
      </c>
      <c r="T1899" s="0" t="s">
        <v>318</v>
      </c>
      <c r="U1899" s="0" t="s">
        <v>281</v>
      </c>
      <c r="V1899" s="0" t="s">
        <v>7436</v>
      </c>
    </row>
    <row r="1900" customFormat="false" ht="15" hidden="false" customHeight="false" outlineLevel="0" collapsed="false">
      <c r="A1900" s="0" t="n">
        <v>95</v>
      </c>
      <c r="B1900" s="0" t="s">
        <v>148</v>
      </c>
      <c r="C1900" s="0" t="s">
        <v>328</v>
      </c>
      <c r="D1900" s="0" t="s">
        <v>7449</v>
      </c>
      <c r="E1900" s="0" t="n">
        <v>2026</v>
      </c>
      <c r="H1900" s="0" t="n">
        <v>1</v>
      </c>
      <c r="I1900" s="0" t="n">
        <v>74</v>
      </c>
      <c r="J1900" s="0" t="s">
        <v>272</v>
      </c>
      <c r="K1900" s="0" t="s">
        <v>7432</v>
      </c>
      <c r="L1900" s="0" t="s">
        <v>297</v>
      </c>
      <c r="M1900" s="0" t="s">
        <v>7450</v>
      </c>
      <c r="N1900" s="0" t="s">
        <v>7450</v>
      </c>
      <c r="O1900" s="0" t="s">
        <v>7451</v>
      </c>
      <c r="P1900" s="0" t="s">
        <v>7452</v>
      </c>
      <c r="R1900" s="0" t="s">
        <v>279</v>
      </c>
      <c r="S1900" s="0" t="s">
        <v>272</v>
      </c>
      <c r="T1900" s="0" t="s">
        <v>280</v>
      </c>
      <c r="U1900" s="0" t="s">
        <v>281</v>
      </c>
    </row>
    <row r="1901" customFormat="false" ht="15" hidden="false" customHeight="false" outlineLevel="0" collapsed="false">
      <c r="A1901" s="0" t="n">
        <v>96</v>
      </c>
      <c r="B1901" s="0" t="s">
        <v>150</v>
      </c>
      <c r="C1901" s="0" t="s">
        <v>57</v>
      </c>
      <c r="D1901" s="0" t="s">
        <v>7453</v>
      </c>
      <c r="E1901" s="0" t="n">
        <v>2024</v>
      </c>
      <c r="H1901" s="0" t="n">
        <v>10</v>
      </c>
      <c r="I1901" s="0" t="n">
        <v>1609</v>
      </c>
      <c r="J1901" s="0" t="s">
        <v>272</v>
      </c>
      <c r="K1901" s="0" t="s">
        <v>302</v>
      </c>
      <c r="L1901" s="0" t="s">
        <v>274</v>
      </c>
      <c r="M1901" s="0" t="s">
        <v>7454</v>
      </c>
      <c r="N1901" s="0" t="s">
        <v>7454</v>
      </c>
      <c r="O1901" s="0" t="s">
        <v>7455</v>
      </c>
      <c r="P1901" s="0" t="s">
        <v>7456</v>
      </c>
      <c r="R1901" s="0" t="s">
        <v>288</v>
      </c>
      <c r="S1901" s="0" t="s">
        <v>272</v>
      </c>
      <c r="T1901" s="0" t="s">
        <v>280</v>
      </c>
      <c r="U1901" s="0" t="s">
        <v>281</v>
      </c>
    </row>
    <row r="1902" customFormat="false" ht="15" hidden="false" customHeight="false" outlineLevel="0" collapsed="false">
      <c r="A1902" s="0" t="n">
        <v>96</v>
      </c>
      <c r="B1902" s="0" t="s">
        <v>150</v>
      </c>
      <c r="C1902" s="0" t="s">
        <v>34</v>
      </c>
      <c r="D1902" s="0" t="s">
        <v>7457</v>
      </c>
      <c r="E1902" s="0" t="n">
        <v>2022</v>
      </c>
      <c r="H1902" s="0" t="n">
        <v>1</v>
      </c>
      <c r="I1902" s="0" t="n">
        <v>243</v>
      </c>
      <c r="J1902" s="0" t="s">
        <v>272</v>
      </c>
      <c r="K1902" s="0" t="s">
        <v>7458</v>
      </c>
      <c r="L1902" s="0" t="s">
        <v>297</v>
      </c>
      <c r="M1902" s="0" t="s">
        <v>7459</v>
      </c>
      <c r="N1902" s="0" t="s">
        <v>7459</v>
      </c>
      <c r="O1902" s="0" t="s">
        <v>7460</v>
      </c>
      <c r="P1902" s="0" t="s">
        <v>7461</v>
      </c>
      <c r="R1902" s="0" t="s">
        <v>288</v>
      </c>
      <c r="S1902" s="0" t="s">
        <v>272</v>
      </c>
      <c r="T1902" s="0" t="s">
        <v>318</v>
      </c>
      <c r="U1902" s="0" t="s">
        <v>599</v>
      </c>
      <c r="V1902" s="0" t="s">
        <v>7462</v>
      </c>
    </row>
    <row r="1903" customFormat="false" ht="15" hidden="false" customHeight="false" outlineLevel="0" collapsed="false">
      <c r="A1903" s="0" t="n">
        <v>169</v>
      </c>
      <c r="B1903" s="0" t="s">
        <v>232</v>
      </c>
      <c r="C1903" s="0" t="s">
        <v>34</v>
      </c>
      <c r="D1903" s="0" t="s">
        <v>7457</v>
      </c>
      <c r="E1903" s="0" t="n">
        <v>2022</v>
      </c>
      <c r="H1903" s="0" t="n">
        <v>1</v>
      </c>
      <c r="I1903" s="0" t="n">
        <v>243</v>
      </c>
      <c r="J1903" s="0" t="s">
        <v>272</v>
      </c>
      <c r="K1903" s="0" t="s">
        <v>7458</v>
      </c>
      <c r="L1903" s="0" t="s">
        <v>297</v>
      </c>
      <c r="M1903" s="0" t="s">
        <v>7459</v>
      </c>
      <c r="N1903" s="0" t="s">
        <v>7459</v>
      </c>
      <c r="O1903" s="0" t="s">
        <v>7460</v>
      </c>
      <c r="P1903" s="0" t="s">
        <v>7461</v>
      </c>
      <c r="R1903" s="0" t="s">
        <v>288</v>
      </c>
      <c r="S1903" s="0" t="s">
        <v>272</v>
      </c>
      <c r="T1903" s="0" t="s">
        <v>318</v>
      </c>
      <c r="U1903" s="0" t="s">
        <v>599</v>
      </c>
      <c r="V1903" s="0" t="s">
        <v>7462</v>
      </c>
    </row>
    <row r="1904" customFormat="false" ht="15" hidden="false" customHeight="false" outlineLevel="0" collapsed="false">
      <c r="A1904" s="0" t="n">
        <v>97</v>
      </c>
      <c r="B1904" s="0" t="s">
        <v>152</v>
      </c>
      <c r="C1904" s="0" t="s">
        <v>34</v>
      </c>
      <c r="D1904" s="0" t="s">
        <v>7457</v>
      </c>
      <c r="E1904" s="0" t="n">
        <v>2022</v>
      </c>
      <c r="H1904" s="0" t="n">
        <v>1</v>
      </c>
      <c r="I1904" s="0" t="n">
        <v>243</v>
      </c>
      <c r="J1904" s="0" t="s">
        <v>272</v>
      </c>
      <c r="K1904" s="0" t="s">
        <v>7458</v>
      </c>
      <c r="L1904" s="0" t="s">
        <v>297</v>
      </c>
      <c r="M1904" s="0" t="s">
        <v>7459</v>
      </c>
      <c r="N1904" s="0" t="s">
        <v>7459</v>
      </c>
      <c r="O1904" s="0" t="s">
        <v>7460</v>
      </c>
      <c r="P1904" s="0" t="s">
        <v>7461</v>
      </c>
      <c r="R1904" s="0" t="s">
        <v>288</v>
      </c>
      <c r="S1904" s="0" t="s">
        <v>272</v>
      </c>
      <c r="T1904" s="0" t="s">
        <v>318</v>
      </c>
      <c r="U1904" s="0" t="s">
        <v>599</v>
      </c>
      <c r="V1904" s="0" t="s">
        <v>7462</v>
      </c>
    </row>
    <row r="1905" customFormat="false" ht="15" hidden="false" customHeight="false" outlineLevel="0" collapsed="false">
      <c r="A1905" s="0" t="n">
        <v>96</v>
      </c>
      <c r="B1905" s="0" t="s">
        <v>150</v>
      </c>
      <c r="C1905" s="0" t="s">
        <v>313</v>
      </c>
      <c r="D1905" s="0" t="s">
        <v>7463</v>
      </c>
      <c r="E1905" s="0" t="n">
        <v>2021</v>
      </c>
      <c r="H1905" s="0" t="n">
        <v>1</v>
      </c>
      <c r="I1905" s="0" t="n">
        <v>145</v>
      </c>
      <c r="J1905" s="0" t="s">
        <v>294</v>
      </c>
      <c r="K1905" s="0" t="s">
        <v>7458</v>
      </c>
      <c r="L1905" s="0" t="s">
        <v>297</v>
      </c>
      <c r="M1905" s="0" t="s">
        <v>7464</v>
      </c>
      <c r="N1905" s="0" t="s">
        <v>7464</v>
      </c>
      <c r="O1905" s="0" t="s">
        <v>7465</v>
      </c>
      <c r="P1905" s="0" t="s">
        <v>7466</v>
      </c>
      <c r="R1905" s="0" t="s">
        <v>288</v>
      </c>
      <c r="S1905" s="0" t="s">
        <v>272</v>
      </c>
      <c r="T1905" s="0" t="s">
        <v>318</v>
      </c>
      <c r="U1905" s="0" t="s">
        <v>599</v>
      </c>
      <c r="V1905" s="0" t="s">
        <v>7462</v>
      </c>
    </row>
    <row r="1906" customFormat="false" ht="15" hidden="false" customHeight="false" outlineLevel="0" collapsed="false">
      <c r="A1906" s="0" t="n">
        <v>169</v>
      </c>
      <c r="B1906" s="0" t="s">
        <v>232</v>
      </c>
      <c r="C1906" s="0" t="s">
        <v>313</v>
      </c>
      <c r="D1906" s="0" t="s">
        <v>7463</v>
      </c>
      <c r="E1906" s="0" t="n">
        <v>2021</v>
      </c>
      <c r="H1906" s="0" t="n">
        <v>1</v>
      </c>
      <c r="I1906" s="0" t="n">
        <v>145</v>
      </c>
      <c r="J1906" s="0" t="s">
        <v>294</v>
      </c>
      <c r="K1906" s="0" t="s">
        <v>7458</v>
      </c>
      <c r="L1906" s="0" t="s">
        <v>297</v>
      </c>
      <c r="M1906" s="0" t="s">
        <v>7464</v>
      </c>
      <c r="N1906" s="0" t="s">
        <v>7464</v>
      </c>
      <c r="O1906" s="0" t="s">
        <v>7465</v>
      </c>
      <c r="P1906" s="0" t="s">
        <v>7466</v>
      </c>
      <c r="R1906" s="0" t="s">
        <v>288</v>
      </c>
      <c r="S1906" s="0" t="s">
        <v>272</v>
      </c>
      <c r="T1906" s="0" t="s">
        <v>318</v>
      </c>
      <c r="U1906" s="0" t="s">
        <v>599</v>
      </c>
      <c r="V1906" s="0" t="s">
        <v>7462</v>
      </c>
    </row>
    <row r="1907" customFormat="false" ht="15" hidden="false" customHeight="false" outlineLevel="0" collapsed="false">
      <c r="A1907" s="0" t="n">
        <v>97</v>
      </c>
      <c r="B1907" s="0" t="s">
        <v>152</v>
      </c>
      <c r="C1907" s="0" t="s">
        <v>313</v>
      </c>
      <c r="D1907" s="0" t="s">
        <v>7463</v>
      </c>
      <c r="E1907" s="0" t="n">
        <v>2021</v>
      </c>
      <c r="H1907" s="0" t="n">
        <v>1</v>
      </c>
      <c r="I1907" s="0" t="n">
        <v>145</v>
      </c>
      <c r="J1907" s="0" t="s">
        <v>294</v>
      </c>
      <c r="K1907" s="0" t="s">
        <v>7458</v>
      </c>
      <c r="L1907" s="0" t="s">
        <v>297</v>
      </c>
      <c r="M1907" s="0" t="s">
        <v>7464</v>
      </c>
      <c r="N1907" s="0" t="s">
        <v>7464</v>
      </c>
      <c r="O1907" s="0" t="s">
        <v>7465</v>
      </c>
      <c r="P1907" s="0" t="s">
        <v>7466</v>
      </c>
      <c r="R1907" s="0" t="s">
        <v>288</v>
      </c>
      <c r="S1907" s="0" t="s">
        <v>272</v>
      </c>
      <c r="T1907" s="0" t="s">
        <v>318</v>
      </c>
      <c r="U1907" s="0" t="s">
        <v>599</v>
      </c>
      <c r="V1907" s="0" t="s">
        <v>7462</v>
      </c>
    </row>
    <row r="1908" customFormat="false" ht="15" hidden="false" customHeight="false" outlineLevel="0" collapsed="false">
      <c r="A1908" s="0" t="n">
        <v>96</v>
      </c>
      <c r="B1908" s="0" t="s">
        <v>150</v>
      </c>
      <c r="C1908" s="0" t="s">
        <v>313</v>
      </c>
      <c r="D1908" s="0" t="s">
        <v>7467</v>
      </c>
      <c r="E1908" s="0" t="n">
        <v>2021</v>
      </c>
      <c r="H1908" s="0" t="n">
        <v>1</v>
      </c>
      <c r="I1908" s="0" t="n">
        <v>121</v>
      </c>
      <c r="J1908" s="0" t="s">
        <v>294</v>
      </c>
      <c r="K1908" s="0" t="s">
        <v>7458</v>
      </c>
      <c r="L1908" s="0" t="s">
        <v>297</v>
      </c>
      <c r="M1908" s="0" t="s">
        <v>7468</v>
      </c>
      <c r="N1908" s="0" t="s">
        <v>7468</v>
      </c>
      <c r="O1908" s="0" t="s">
        <v>7469</v>
      </c>
      <c r="P1908" s="0" t="s">
        <v>7470</v>
      </c>
      <c r="R1908" s="0" t="s">
        <v>288</v>
      </c>
      <c r="S1908" s="0" t="s">
        <v>294</v>
      </c>
      <c r="T1908" s="0" t="s">
        <v>318</v>
      </c>
      <c r="U1908" s="0" t="s">
        <v>599</v>
      </c>
      <c r="V1908" s="0" t="s">
        <v>7462</v>
      </c>
    </row>
    <row r="1909" customFormat="false" ht="15" hidden="false" customHeight="false" outlineLevel="0" collapsed="false">
      <c r="A1909" s="0" t="n">
        <v>169</v>
      </c>
      <c r="B1909" s="0" t="s">
        <v>232</v>
      </c>
      <c r="C1909" s="0" t="s">
        <v>313</v>
      </c>
      <c r="D1909" s="0" t="s">
        <v>7467</v>
      </c>
      <c r="E1909" s="0" t="n">
        <v>2021</v>
      </c>
      <c r="H1909" s="0" t="n">
        <v>1</v>
      </c>
      <c r="I1909" s="0" t="n">
        <v>121</v>
      </c>
      <c r="J1909" s="0" t="s">
        <v>294</v>
      </c>
      <c r="K1909" s="0" t="s">
        <v>7458</v>
      </c>
      <c r="L1909" s="0" t="s">
        <v>297</v>
      </c>
      <c r="M1909" s="0" t="s">
        <v>7468</v>
      </c>
      <c r="N1909" s="0" t="s">
        <v>7468</v>
      </c>
      <c r="O1909" s="0" t="s">
        <v>7469</v>
      </c>
      <c r="P1909" s="0" t="s">
        <v>7470</v>
      </c>
      <c r="R1909" s="0" t="s">
        <v>288</v>
      </c>
      <c r="S1909" s="0" t="s">
        <v>294</v>
      </c>
      <c r="T1909" s="0" t="s">
        <v>318</v>
      </c>
      <c r="U1909" s="0" t="s">
        <v>599</v>
      </c>
      <c r="V1909" s="0" t="s">
        <v>7462</v>
      </c>
    </row>
    <row r="1910" customFormat="false" ht="15" hidden="false" customHeight="false" outlineLevel="0" collapsed="false">
      <c r="A1910" s="0" t="n">
        <v>97</v>
      </c>
      <c r="B1910" s="0" t="s">
        <v>152</v>
      </c>
      <c r="C1910" s="0" t="s">
        <v>313</v>
      </c>
      <c r="D1910" s="0" t="s">
        <v>7467</v>
      </c>
      <c r="E1910" s="0" t="n">
        <v>2021</v>
      </c>
      <c r="H1910" s="0" t="n">
        <v>1</v>
      </c>
      <c r="I1910" s="0" t="n">
        <v>121</v>
      </c>
      <c r="J1910" s="0" t="s">
        <v>294</v>
      </c>
      <c r="K1910" s="0" t="s">
        <v>7458</v>
      </c>
      <c r="L1910" s="0" t="s">
        <v>297</v>
      </c>
      <c r="M1910" s="0" t="s">
        <v>7468</v>
      </c>
      <c r="N1910" s="0" t="s">
        <v>7468</v>
      </c>
      <c r="O1910" s="0" t="s">
        <v>7469</v>
      </c>
      <c r="P1910" s="0" t="s">
        <v>7470</v>
      </c>
      <c r="R1910" s="0" t="s">
        <v>288</v>
      </c>
      <c r="S1910" s="0" t="s">
        <v>294</v>
      </c>
      <c r="T1910" s="0" t="s">
        <v>318</v>
      </c>
      <c r="U1910" s="0" t="s">
        <v>599</v>
      </c>
      <c r="V1910" s="0" t="s">
        <v>7462</v>
      </c>
    </row>
    <row r="1911" customFormat="false" ht="15" hidden="false" customHeight="false" outlineLevel="0" collapsed="false">
      <c r="A1911" s="0" t="n">
        <v>96</v>
      </c>
      <c r="B1911" s="0" t="s">
        <v>150</v>
      </c>
      <c r="C1911" s="0" t="s">
        <v>313</v>
      </c>
      <c r="D1911" s="0" t="s">
        <v>7471</v>
      </c>
      <c r="E1911" s="0" t="n">
        <v>2021</v>
      </c>
      <c r="H1911" s="0" t="n">
        <v>1</v>
      </c>
      <c r="I1911" s="0" t="n">
        <v>157</v>
      </c>
      <c r="J1911" s="0" t="s">
        <v>294</v>
      </c>
      <c r="K1911" s="0" t="s">
        <v>7458</v>
      </c>
      <c r="L1911" s="0" t="s">
        <v>297</v>
      </c>
      <c r="M1911" s="0" t="s">
        <v>7472</v>
      </c>
      <c r="N1911" s="0" t="s">
        <v>7472</v>
      </c>
      <c r="O1911" s="0" t="s">
        <v>7473</v>
      </c>
      <c r="P1911" s="0" t="s">
        <v>7474</v>
      </c>
      <c r="R1911" s="0" t="s">
        <v>288</v>
      </c>
      <c r="S1911" s="0" t="s">
        <v>294</v>
      </c>
      <c r="T1911" s="0" t="s">
        <v>318</v>
      </c>
      <c r="U1911" s="0" t="s">
        <v>599</v>
      </c>
      <c r="V1911" s="0" t="s">
        <v>7462</v>
      </c>
    </row>
    <row r="1912" customFormat="false" ht="15" hidden="false" customHeight="false" outlineLevel="0" collapsed="false">
      <c r="A1912" s="0" t="n">
        <v>169</v>
      </c>
      <c r="B1912" s="0" t="s">
        <v>232</v>
      </c>
      <c r="C1912" s="0" t="s">
        <v>313</v>
      </c>
      <c r="D1912" s="0" t="s">
        <v>7471</v>
      </c>
      <c r="E1912" s="0" t="n">
        <v>2021</v>
      </c>
      <c r="H1912" s="0" t="n">
        <v>1</v>
      </c>
      <c r="I1912" s="0" t="n">
        <v>157</v>
      </c>
      <c r="J1912" s="0" t="s">
        <v>294</v>
      </c>
      <c r="K1912" s="0" t="s">
        <v>7458</v>
      </c>
      <c r="L1912" s="0" t="s">
        <v>297</v>
      </c>
      <c r="M1912" s="0" t="s">
        <v>7472</v>
      </c>
      <c r="N1912" s="0" t="s">
        <v>7472</v>
      </c>
      <c r="O1912" s="0" t="s">
        <v>7473</v>
      </c>
      <c r="P1912" s="0" t="s">
        <v>7474</v>
      </c>
      <c r="R1912" s="0" t="s">
        <v>288</v>
      </c>
      <c r="S1912" s="0" t="s">
        <v>294</v>
      </c>
      <c r="T1912" s="0" t="s">
        <v>318</v>
      </c>
      <c r="U1912" s="0" t="s">
        <v>599</v>
      </c>
      <c r="V1912" s="0" t="s">
        <v>7462</v>
      </c>
    </row>
    <row r="1913" customFormat="false" ht="15" hidden="false" customHeight="false" outlineLevel="0" collapsed="false">
      <c r="A1913" s="0" t="n">
        <v>97</v>
      </c>
      <c r="B1913" s="0" t="s">
        <v>152</v>
      </c>
      <c r="C1913" s="0" t="s">
        <v>313</v>
      </c>
      <c r="D1913" s="0" t="s">
        <v>7471</v>
      </c>
      <c r="E1913" s="0" t="n">
        <v>2021</v>
      </c>
      <c r="H1913" s="0" t="n">
        <v>1</v>
      </c>
      <c r="I1913" s="0" t="n">
        <v>157</v>
      </c>
      <c r="J1913" s="0" t="s">
        <v>294</v>
      </c>
      <c r="K1913" s="0" t="s">
        <v>7458</v>
      </c>
      <c r="L1913" s="0" t="s">
        <v>297</v>
      </c>
      <c r="M1913" s="0" t="s">
        <v>7472</v>
      </c>
      <c r="N1913" s="0" t="s">
        <v>7472</v>
      </c>
      <c r="O1913" s="0" t="s">
        <v>7473</v>
      </c>
      <c r="P1913" s="0" t="s">
        <v>7474</v>
      </c>
      <c r="R1913" s="0" t="s">
        <v>288</v>
      </c>
      <c r="S1913" s="0" t="s">
        <v>294</v>
      </c>
      <c r="T1913" s="0" t="s">
        <v>318</v>
      </c>
      <c r="U1913" s="0" t="s">
        <v>599</v>
      </c>
      <c r="V1913" s="0" t="s">
        <v>7462</v>
      </c>
    </row>
    <row r="1914" customFormat="false" ht="15" hidden="false" customHeight="false" outlineLevel="0" collapsed="false">
      <c r="A1914" s="0" t="n">
        <v>96</v>
      </c>
      <c r="B1914" s="0" t="s">
        <v>150</v>
      </c>
      <c r="C1914" s="0" t="s">
        <v>616</v>
      </c>
      <c r="D1914" s="0" t="s">
        <v>7475</v>
      </c>
      <c r="E1914" s="0" t="n">
        <v>2026</v>
      </c>
      <c r="H1914" s="0" t="n">
        <v>2</v>
      </c>
      <c r="I1914" s="0" t="n">
        <v>335</v>
      </c>
      <c r="J1914" s="0" t="s">
        <v>272</v>
      </c>
      <c r="K1914" s="0" t="s">
        <v>7458</v>
      </c>
      <c r="L1914" s="0" t="s">
        <v>297</v>
      </c>
      <c r="M1914" s="0" t="s">
        <v>7476</v>
      </c>
      <c r="N1914" s="0" t="s">
        <v>7476</v>
      </c>
      <c r="O1914" s="0" t="s">
        <v>7477</v>
      </c>
      <c r="P1914" s="0" t="s">
        <v>7478</v>
      </c>
      <c r="R1914" s="0" t="s">
        <v>279</v>
      </c>
      <c r="S1914" s="0" t="s">
        <v>272</v>
      </c>
      <c r="T1914" s="0" t="s">
        <v>318</v>
      </c>
      <c r="U1914" s="0" t="s">
        <v>599</v>
      </c>
      <c r="V1914" s="0" t="s">
        <v>7462</v>
      </c>
    </row>
    <row r="1915" customFormat="false" ht="15" hidden="false" customHeight="false" outlineLevel="0" collapsed="false">
      <c r="A1915" s="0" t="n">
        <v>169</v>
      </c>
      <c r="B1915" s="0" t="s">
        <v>232</v>
      </c>
      <c r="C1915" s="0" t="s">
        <v>616</v>
      </c>
      <c r="D1915" s="0" t="s">
        <v>7475</v>
      </c>
      <c r="E1915" s="0" t="n">
        <v>2026</v>
      </c>
      <c r="H1915" s="0" t="n">
        <v>2</v>
      </c>
      <c r="I1915" s="0" t="n">
        <v>335</v>
      </c>
      <c r="J1915" s="0" t="s">
        <v>272</v>
      </c>
      <c r="K1915" s="0" t="s">
        <v>7458</v>
      </c>
      <c r="L1915" s="0" t="s">
        <v>297</v>
      </c>
      <c r="M1915" s="0" t="s">
        <v>7476</v>
      </c>
      <c r="N1915" s="0" t="s">
        <v>7476</v>
      </c>
      <c r="O1915" s="0" t="s">
        <v>7477</v>
      </c>
      <c r="P1915" s="0" t="s">
        <v>7478</v>
      </c>
      <c r="R1915" s="0" t="s">
        <v>279</v>
      </c>
      <c r="S1915" s="0" t="s">
        <v>272</v>
      </c>
      <c r="T1915" s="0" t="s">
        <v>318</v>
      </c>
      <c r="U1915" s="0" t="s">
        <v>599</v>
      </c>
      <c r="V1915" s="0" t="s">
        <v>7462</v>
      </c>
    </row>
    <row r="1916" customFormat="false" ht="15" hidden="false" customHeight="false" outlineLevel="0" collapsed="false">
      <c r="A1916" s="0" t="n">
        <v>97</v>
      </c>
      <c r="B1916" s="0" t="s">
        <v>152</v>
      </c>
      <c r="C1916" s="0" t="s">
        <v>616</v>
      </c>
      <c r="D1916" s="0" t="s">
        <v>7475</v>
      </c>
      <c r="E1916" s="0" t="n">
        <v>2026</v>
      </c>
      <c r="H1916" s="0" t="n">
        <v>2</v>
      </c>
      <c r="I1916" s="0" t="n">
        <v>335</v>
      </c>
      <c r="J1916" s="0" t="s">
        <v>272</v>
      </c>
      <c r="K1916" s="0" t="s">
        <v>7458</v>
      </c>
      <c r="L1916" s="0" t="s">
        <v>297</v>
      </c>
      <c r="M1916" s="0" t="s">
        <v>7476</v>
      </c>
      <c r="N1916" s="0" t="s">
        <v>7476</v>
      </c>
      <c r="O1916" s="0" t="s">
        <v>7477</v>
      </c>
      <c r="P1916" s="0" t="s">
        <v>7478</v>
      </c>
      <c r="R1916" s="0" t="s">
        <v>279</v>
      </c>
      <c r="S1916" s="0" t="s">
        <v>272</v>
      </c>
      <c r="T1916" s="0" t="s">
        <v>318</v>
      </c>
      <c r="U1916" s="0" t="s">
        <v>599</v>
      </c>
      <c r="V1916" s="0" t="s">
        <v>7462</v>
      </c>
    </row>
    <row r="1917" customFormat="false" ht="15" hidden="false" customHeight="false" outlineLevel="0" collapsed="false">
      <c r="A1917" s="0" t="n">
        <v>96</v>
      </c>
      <c r="B1917" s="0" t="s">
        <v>150</v>
      </c>
      <c r="C1917" s="0" t="s">
        <v>616</v>
      </c>
      <c r="D1917" s="0" t="s">
        <v>7479</v>
      </c>
      <c r="E1917" s="0" t="n">
        <v>2024</v>
      </c>
      <c r="H1917" s="0" t="n">
        <v>19</v>
      </c>
      <c r="I1917" s="0" t="n">
        <v>4899</v>
      </c>
      <c r="J1917" s="0" t="s">
        <v>272</v>
      </c>
      <c r="K1917" s="0" t="s">
        <v>7458</v>
      </c>
      <c r="L1917" s="0" t="s">
        <v>297</v>
      </c>
      <c r="M1917" s="0" t="s">
        <v>7480</v>
      </c>
      <c r="N1917" s="0" t="s">
        <v>7480</v>
      </c>
      <c r="O1917" s="0" t="s">
        <v>7481</v>
      </c>
      <c r="P1917" s="0" t="s">
        <v>7482</v>
      </c>
      <c r="R1917" s="0" t="s">
        <v>288</v>
      </c>
      <c r="S1917" s="0" t="s">
        <v>294</v>
      </c>
      <c r="T1917" s="0" t="s">
        <v>318</v>
      </c>
      <c r="U1917" s="0" t="s">
        <v>599</v>
      </c>
      <c r="V1917" s="0" t="s">
        <v>7462</v>
      </c>
    </row>
    <row r="1918" customFormat="false" ht="15" hidden="false" customHeight="false" outlineLevel="0" collapsed="false">
      <c r="A1918" s="0" t="n">
        <v>169</v>
      </c>
      <c r="B1918" s="0" t="s">
        <v>232</v>
      </c>
      <c r="C1918" s="0" t="s">
        <v>616</v>
      </c>
      <c r="D1918" s="0" t="s">
        <v>7479</v>
      </c>
      <c r="E1918" s="0" t="n">
        <v>2024</v>
      </c>
      <c r="H1918" s="0" t="n">
        <v>19</v>
      </c>
      <c r="I1918" s="0" t="n">
        <v>4899</v>
      </c>
      <c r="J1918" s="0" t="s">
        <v>272</v>
      </c>
      <c r="K1918" s="0" t="s">
        <v>7458</v>
      </c>
      <c r="L1918" s="0" t="s">
        <v>297</v>
      </c>
      <c r="M1918" s="0" t="s">
        <v>7480</v>
      </c>
      <c r="N1918" s="0" t="s">
        <v>7480</v>
      </c>
      <c r="O1918" s="0" t="s">
        <v>7481</v>
      </c>
      <c r="P1918" s="0" t="s">
        <v>7482</v>
      </c>
      <c r="R1918" s="0" t="s">
        <v>288</v>
      </c>
      <c r="S1918" s="0" t="s">
        <v>294</v>
      </c>
      <c r="T1918" s="0" t="s">
        <v>318</v>
      </c>
      <c r="U1918" s="0" t="s">
        <v>599</v>
      </c>
      <c r="V1918" s="0" t="s">
        <v>7462</v>
      </c>
    </row>
    <row r="1919" customFormat="false" ht="15" hidden="false" customHeight="false" outlineLevel="0" collapsed="false">
      <c r="A1919" s="0" t="n">
        <v>97</v>
      </c>
      <c r="B1919" s="0" t="s">
        <v>152</v>
      </c>
      <c r="C1919" s="0" t="s">
        <v>616</v>
      </c>
      <c r="D1919" s="0" t="s">
        <v>7479</v>
      </c>
      <c r="E1919" s="0" t="n">
        <v>2024</v>
      </c>
      <c r="H1919" s="0" t="n">
        <v>19</v>
      </c>
      <c r="I1919" s="0" t="n">
        <v>4899</v>
      </c>
      <c r="J1919" s="0" t="s">
        <v>272</v>
      </c>
      <c r="K1919" s="0" t="s">
        <v>7458</v>
      </c>
      <c r="L1919" s="0" t="s">
        <v>297</v>
      </c>
      <c r="M1919" s="0" t="s">
        <v>7480</v>
      </c>
      <c r="N1919" s="0" t="s">
        <v>7480</v>
      </c>
      <c r="O1919" s="0" t="s">
        <v>7481</v>
      </c>
      <c r="P1919" s="0" t="s">
        <v>7482</v>
      </c>
      <c r="R1919" s="0" t="s">
        <v>288</v>
      </c>
      <c r="S1919" s="0" t="s">
        <v>294</v>
      </c>
      <c r="T1919" s="0" t="s">
        <v>318</v>
      </c>
      <c r="U1919" s="0" t="s">
        <v>599</v>
      </c>
      <c r="V1919" s="0" t="s">
        <v>7462</v>
      </c>
    </row>
    <row r="1920" customFormat="false" ht="15" hidden="false" customHeight="false" outlineLevel="0" collapsed="false">
      <c r="A1920" s="0" t="n">
        <v>96</v>
      </c>
      <c r="B1920" s="0" t="s">
        <v>150</v>
      </c>
      <c r="C1920" s="0" t="s">
        <v>339</v>
      </c>
      <c r="D1920" s="0" t="s">
        <v>7483</v>
      </c>
      <c r="E1920" s="0" t="n">
        <v>2026</v>
      </c>
      <c r="H1920" s="0" t="n">
        <v>6</v>
      </c>
      <c r="I1920" s="0" t="n">
        <v>676</v>
      </c>
      <c r="J1920" s="0" t="s">
        <v>272</v>
      </c>
      <c r="K1920" s="0" t="s">
        <v>7458</v>
      </c>
      <c r="L1920" s="0" t="s">
        <v>297</v>
      </c>
      <c r="M1920" s="0" t="s">
        <v>7484</v>
      </c>
      <c r="N1920" s="0" t="s">
        <v>7484</v>
      </c>
      <c r="O1920" s="0" t="s">
        <v>7485</v>
      </c>
      <c r="P1920" s="0" t="s">
        <v>7486</v>
      </c>
      <c r="R1920" s="0" t="s">
        <v>279</v>
      </c>
      <c r="S1920" s="0" t="s">
        <v>272</v>
      </c>
      <c r="T1920" s="0" t="s">
        <v>318</v>
      </c>
      <c r="U1920" s="0" t="s">
        <v>599</v>
      </c>
      <c r="V1920" s="0" t="s">
        <v>7462</v>
      </c>
    </row>
    <row r="1921" customFormat="false" ht="15" hidden="false" customHeight="false" outlineLevel="0" collapsed="false">
      <c r="A1921" s="0" t="n">
        <v>169</v>
      </c>
      <c r="B1921" s="0" t="s">
        <v>232</v>
      </c>
      <c r="C1921" s="0" t="s">
        <v>339</v>
      </c>
      <c r="D1921" s="0" t="s">
        <v>7483</v>
      </c>
      <c r="E1921" s="0" t="n">
        <v>2026</v>
      </c>
      <c r="H1921" s="0" t="n">
        <v>6</v>
      </c>
      <c r="I1921" s="0" t="n">
        <v>676</v>
      </c>
      <c r="J1921" s="0" t="s">
        <v>272</v>
      </c>
      <c r="K1921" s="0" t="s">
        <v>7458</v>
      </c>
      <c r="L1921" s="0" t="s">
        <v>297</v>
      </c>
      <c r="M1921" s="0" t="s">
        <v>7484</v>
      </c>
      <c r="N1921" s="0" t="s">
        <v>7484</v>
      </c>
      <c r="O1921" s="0" t="s">
        <v>7485</v>
      </c>
      <c r="P1921" s="0" t="s">
        <v>7486</v>
      </c>
      <c r="R1921" s="0" t="s">
        <v>279</v>
      </c>
      <c r="S1921" s="0" t="s">
        <v>272</v>
      </c>
      <c r="T1921" s="0" t="s">
        <v>318</v>
      </c>
      <c r="U1921" s="0" t="s">
        <v>599</v>
      </c>
      <c r="V1921" s="0" t="s">
        <v>7462</v>
      </c>
    </row>
    <row r="1922" customFormat="false" ht="15" hidden="false" customHeight="false" outlineLevel="0" collapsed="false">
      <c r="A1922" s="0" t="n">
        <v>97</v>
      </c>
      <c r="B1922" s="0" t="s">
        <v>152</v>
      </c>
      <c r="C1922" s="0" t="s">
        <v>339</v>
      </c>
      <c r="D1922" s="0" t="s">
        <v>7483</v>
      </c>
      <c r="E1922" s="0" t="n">
        <v>2026</v>
      </c>
      <c r="H1922" s="0" t="n">
        <v>6</v>
      </c>
      <c r="I1922" s="0" t="n">
        <v>676</v>
      </c>
      <c r="J1922" s="0" t="s">
        <v>272</v>
      </c>
      <c r="K1922" s="0" t="s">
        <v>7458</v>
      </c>
      <c r="L1922" s="0" t="s">
        <v>297</v>
      </c>
      <c r="M1922" s="0" t="s">
        <v>7484</v>
      </c>
      <c r="N1922" s="0" t="s">
        <v>7484</v>
      </c>
      <c r="O1922" s="0" t="s">
        <v>7485</v>
      </c>
      <c r="P1922" s="0" t="s">
        <v>7486</v>
      </c>
      <c r="R1922" s="0" t="s">
        <v>279</v>
      </c>
      <c r="S1922" s="0" t="s">
        <v>272</v>
      </c>
      <c r="T1922" s="0" t="s">
        <v>318</v>
      </c>
      <c r="U1922" s="0" t="s">
        <v>599</v>
      </c>
      <c r="V1922" s="0" t="s">
        <v>7462</v>
      </c>
    </row>
    <row r="1923" customFormat="false" ht="15" hidden="false" customHeight="false" outlineLevel="0" collapsed="false">
      <c r="A1923" s="0" t="n">
        <v>96</v>
      </c>
      <c r="B1923" s="0" t="s">
        <v>150</v>
      </c>
      <c r="C1923" s="0" t="s">
        <v>544</v>
      </c>
      <c r="D1923" s="0" t="s">
        <v>7487</v>
      </c>
      <c r="E1923" s="0" t="n">
        <v>2021</v>
      </c>
      <c r="H1923" s="0" t="n">
        <v>1</v>
      </c>
      <c r="I1923" s="0" t="n">
        <v>36</v>
      </c>
      <c r="J1923" s="0" t="s">
        <v>294</v>
      </c>
      <c r="K1923" s="0" t="s">
        <v>7458</v>
      </c>
      <c r="L1923" s="0" t="s">
        <v>297</v>
      </c>
      <c r="M1923" s="0" t="s">
        <v>7488</v>
      </c>
      <c r="N1923" s="0" t="s">
        <v>7489</v>
      </c>
      <c r="O1923" s="0" t="s">
        <v>7490</v>
      </c>
      <c r="P1923" s="0" t="s">
        <v>7491</v>
      </c>
      <c r="R1923" s="0" t="s">
        <v>288</v>
      </c>
      <c r="S1923" s="0" t="s">
        <v>272</v>
      </c>
      <c r="T1923" s="0" t="s">
        <v>318</v>
      </c>
      <c r="U1923" s="0" t="s">
        <v>599</v>
      </c>
      <c r="V1923" s="0" t="s">
        <v>7462</v>
      </c>
    </row>
    <row r="1924" customFormat="false" ht="15" hidden="false" customHeight="false" outlineLevel="0" collapsed="false">
      <c r="A1924" s="0" t="n">
        <v>169</v>
      </c>
      <c r="B1924" s="0" t="s">
        <v>232</v>
      </c>
      <c r="C1924" s="0" t="s">
        <v>544</v>
      </c>
      <c r="D1924" s="0" t="s">
        <v>7487</v>
      </c>
      <c r="E1924" s="0" t="n">
        <v>2021</v>
      </c>
      <c r="H1924" s="0" t="n">
        <v>1</v>
      </c>
      <c r="I1924" s="0" t="n">
        <v>36</v>
      </c>
      <c r="J1924" s="0" t="s">
        <v>294</v>
      </c>
      <c r="K1924" s="0" t="s">
        <v>7458</v>
      </c>
      <c r="L1924" s="0" t="s">
        <v>297</v>
      </c>
      <c r="M1924" s="0" t="s">
        <v>7488</v>
      </c>
      <c r="N1924" s="0" t="s">
        <v>7489</v>
      </c>
      <c r="O1924" s="0" t="s">
        <v>7490</v>
      </c>
      <c r="P1924" s="0" t="s">
        <v>7491</v>
      </c>
      <c r="R1924" s="0" t="s">
        <v>288</v>
      </c>
      <c r="S1924" s="0" t="s">
        <v>272</v>
      </c>
      <c r="T1924" s="0" t="s">
        <v>318</v>
      </c>
      <c r="U1924" s="0" t="s">
        <v>599</v>
      </c>
      <c r="V1924" s="0" t="s">
        <v>7462</v>
      </c>
    </row>
    <row r="1925" customFormat="false" ht="15" hidden="false" customHeight="false" outlineLevel="0" collapsed="false">
      <c r="A1925" s="0" t="n">
        <v>97</v>
      </c>
      <c r="B1925" s="0" t="s">
        <v>152</v>
      </c>
      <c r="C1925" s="0" t="s">
        <v>544</v>
      </c>
      <c r="D1925" s="0" t="s">
        <v>7487</v>
      </c>
      <c r="E1925" s="0" t="n">
        <v>2021</v>
      </c>
      <c r="H1925" s="0" t="n">
        <v>1</v>
      </c>
      <c r="I1925" s="0" t="n">
        <v>36</v>
      </c>
      <c r="J1925" s="0" t="s">
        <v>294</v>
      </c>
      <c r="K1925" s="0" t="s">
        <v>7458</v>
      </c>
      <c r="L1925" s="0" t="s">
        <v>297</v>
      </c>
      <c r="M1925" s="0" t="s">
        <v>7488</v>
      </c>
      <c r="N1925" s="0" t="s">
        <v>7489</v>
      </c>
      <c r="O1925" s="0" t="s">
        <v>7490</v>
      </c>
      <c r="P1925" s="0" t="s">
        <v>7491</v>
      </c>
      <c r="R1925" s="0" t="s">
        <v>288</v>
      </c>
      <c r="S1925" s="0" t="s">
        <v>272</v>
      </c>
      <c r="T1925" s="0" t="s">
        <v>318</v>
      </c>
      <c r="U1925" s="0" t="s">
        <v>599</v>
      </c>
      <c r="V1925" s="0" t="s">
        <v>7462</v>
      </c>
    </row>
    <row r="1926" customFormat="false" ht="15" hidden="false" customHeight="false" outlineLevel="0" collapsed="false">
      <c r="A1926" s="0" t="n">
        <v>96</v>
      </c>
      <c r="B1926" s="0" t="s">
        <v>150</v>
      </c>
      <c r="C1926" s="0" t="s">
        <v>544</v>
      </c>
      <c r="D1926" s="0" t="s">
        <v>7492</v>
      </c>
      <c r="E1926" s="0" t="n">
        <v>2021</v>
      </c>
      <c r="H1926" s="0" t="n">
        <v>1</v>
      </c>
      <c r="I1926" s="0" t="n">
        <v>28</v>
      </c>
      <c r="J1926" s="0" t="s">
        <v>294</v>
      </c>
      <c r="K1926" s="0" t="s">
        <v>7458</v>
      </c>
      <c r="L1926" s="0" t="s">
        <v>297</v>
      </c>
      <c r="M1926" s="0" t="s">
        <v>7493</v>
      </c>
      <c r="N1926" s="0" t="s">
        <v>7493</v>
      </c>
      <c r="O1926" s="0" t="s">
        <v>7494</v>
      </c>
      <c r="P1926" s="0" t="s">
        <v>7495</v>
      </c>
      <c r="R1926" s="0" t="s">
        <v>288</v>
      </c>
      <c r="S1926" s="0" t="s">
        <v>294</v>
      </c>
      <c r="T1926" s="0" t="s">
        <v>318</v>
      </c>
      <c r="U1926" s="0" t="s">
        <v>599</v>
      </c>
      <c r="V1926" s="0" t="s">
        <v>7462</v>
      </c>
    </row>
    <row r="1927" customFormat="false" ht="15" hidden="false" customHeight="false" outlineLevel="0" collapsed="false">
      <c r="A1927" s="0" t="n">
        <v>169</v>
      </c>
      <c r="B1927" s="0" t="s">
        <v>232</v>
      </c>
      <c r="C1927" s="0" t="s">
        <v>544</v>
      </c>
      <c r="D1927" s="0" t="s">
        <v>7492</v>
      </c>
      <c r="E1927" s="0" t="n">
        <v>2021</v>
      </c>
      <c r="H1927" s="0" t="n">
        <v>1</v>
      </c>
      <c r="I1927" s="0" t="n">
        <v>28</v>
      </c>
      <c r="J1927" s="0" t="s">
        <v>294</v>
      </c>
      <c r="K1927" s="0" t="s">
        <v>7458</v>
      </c>
      <c r="L1927" s="0" t="s">
        <v>297</v>
      </c>
      <c r="M1927" s="0" t="s">
        <v>7493</v>
      </c>
      <c r="N1927" s="0" t="s">
        <v>7493</v>
      </c>
      <c r="O1927" s="0" t="s">
        <v>7494</v>
      </c>
      <c r="P1927" s="0" t="s">
        <v>7495</v>
      </c>
      <c r="R1927" s="0" t="s">
        <v>288</v>
      </c>
      <c r="S1927" s="0" t="s">
        <v>294</v>
      </c>
      <c r="T1927" s="0" t="s">
        <v>318</v>
      </c>
      <c r="U1927" s="0" t="s">
        <v>599</v>
      </c>
      <c r="V1927" s="0" t="s">
        <v>7462</v>
      </c>
    </row>
    <row r="1928" customFormat="false" ht="15" hidden="false" customHeight="false" outlineLevel="0" collapsed="false">
      <c r="A1928" s="0" t="n">
        <v>97</v>
      </c>
      <c r="B1928" s="0" t="s">
        <v>152</v>
      </c>
      <c r="C1928" s="0" t="s">
        <v>544</v>
      </c>
      <c r="D1928" s="0" t="s">
        <v>7492</v>
      </c>
      <c r="E1928" s="0" t="n">
        <v>2021</v>
      </c>
      <c r="H1928" s="0" t="n">
        <v>1</v>
      </c>
      <c r="I1928" s="0" t="n">
        <v>28</v>
      </c>
      <c r="J1928" s="0" t="s">
        <v>294</v>
      </c>
      <c r="K1928" s="0" t="s">
        <v>7458</v>
      </c>
      <c r="L1928" s="0" t="s">
        <v>297</v>
      </c>
      <c r="M1928" s="0" t="s">
        <v>7493</v>
      </c>
      <c r="N1928" s="0" t="s">
        <v>7493</v>
      </c>
      <c r="O1928" s="0" t="s">
        <v>7494</v>
      </c>
      <c r="P1928" s="0" t="s">
        <v>7495</v>
      </c>
      <c r="R1928" s="0" t="s">
        <v>288</v>
      </c>
      <c r="S1928" s="0" t="s">
        <v>294</v>
      </c>
      <c r="T1928" s="0" t="s">
        <v>318</v>
      </c>
      <c r="U1928" s="0" t="s">
        <v>599</v>
      </c>
      <c r="V1928" s="0" t="s">
        <v>7462</v>
      </c>
    </row>
    <row r="1929" customFormat="false" ht="15" hidden="false" customHeight="false" outlineLevel="0" collapsed="false">
      <c r="A1929" s="0" t="n">
        <v>96</v>
      </c>
      <c r="B1929" s="0" t="s">
        <v>150</v>
      </c>
      <c r="C1929" s="0" t="s">
        <v>544</v>
      </c>
      <c r="D1929" s="0" t="s">
        <v>7496</v>
      </c>
      <c r="E1929" s="0" t="n">
        <v>2021</v>
      </c>
      <c r="H1929" s="0" t="n">
        <v>1</v>
      </c>
      <c r="I1929" s="0" t="n">
        <v>40</v>
      </c>
      <c r="J1929" s="0" t="s">
        <v>294</v>
      </c>
      <c r="K1929" s="0" t="s">
        <v>7458</v>
      </c>
      <c r="L1929" s="0" t="s">
        <v>297</v>
      </c>
      <c r="M1929" s="0" t="s">
        <v>7497</v>
      </c>
      <c r="N1929" s="0" t="s">
        <v>7497</v>
      </c>
      <c r="O1929" s="0" t="s">
        <v>7498</v>
      </c>
      <c r="P1929" s="0" t="s">
        <v>7499</v>
      </c>
      <c r="R1929" s="0" t="s">
        <v>288</v>
      </c>
      <c r="S1929" s="0" t="s">
        <v>294</v>
      </c>
      <c r="T1929" s="0" t="s">
        <v>318</v>
      </c>
      <c r="U1929" s="0" t="s">
        <v>599</v>
      </c>
      <c r="V1929" s="0" t="s">
        <v>7462</v>
      </c>
    </row>
    <row r="1930" customFormat="false" ht="15" hidden="false" customHeight="false" outlineLevel="0" collapsed="false">
      <c r="A1930" s="0" t="n">
        <v>169</v>
      </c>
      <c r="B1930" s="0" t="s">
        <v>232</v>
      </c>
      <c r="C1930" s="0" t="s">
        <v>544</v>
      </c>
      <c r="D1930" s="0" t="s">
        <v>7496</v>
      </c>
      <c r="E1930" s="0" t="n">
        <v>2021</v>
      </c>
      <c r="H1930" s="0" t="n">
        <v>1</v>
      </c>
      <c r="I1930" s="0" t="n">
        <v>40</v>
      </c>
      <c r="J1930" s="0" t="s">
        <v>294</v>
      </c>
      <c r="K1930" s="0" t="s">
        <v>7458</v>
      </c>
      <c r="L1930" s="0" t="s">
        <v>297</v>
      </c>
      <c r="M1930" s="0" t="s">
        <v>7497</v>
      </c>
      <c r="N1930" s="0" t="s">
        <v>7497</v>
      </c>
      <c r="O1930" s="0" t="s">
        <v>7498</v>
      </c>
      <c r="P1930" s="0" t="s">
        <v>7499</v>
      </c>
      <c r="R1930" s="0" t="s">
        <v>288</v>
      </c>
      <c r="S1930" s="0" t="s">
        <v>294</v>
      </c>
      <c r="T1930" s="0" t="s">
        <v>318</v>
      </c>
      <c r="U1930" s="0" t="s">
        <v>599</v>
      </c>
      <c r="V1930" s="0" t="s">
        <v>7462</v>
      </c>
    </row>
    <row r="1931" customFormat="false" ht="15" hidden="false" customHeight="false" outlineLevel="0" collapsed="false">
      <c r="A1931" s="0" t="n">
        <v>97</v>
      </c>
      <c r="B1931" s="0" t="s">
        <v>152</v>
      </c>
      <c r="C1931" s="0" t="s">
        <v>544</v>
      </c>
      <c r="D1931" s="0" t="s">
        <v>7496</v>
      </c>
      <c r="E1931" s="0" t="n">
        <v>2021</v>
      </c>
      <c r="H1931" s="0" t="n">
        <v>1</v>
      </c>
      <c r="I1931" s="0" t="n">
        <v>40</v>
      </c>
      <c r="J1931" s="0" t="s">
        <v>294</v>
      </c>
      <c r="K1931" s="0" t="s">
        <v>7458</v>
      </c>
      <c r="L1931" s="0" t="s">
        <v>297</v>
      </c>
      <c r="M1931" s="0" t="s">
        <v>7497</v>
      </c>
      <c r="N1931" s="0" t="s">
        <v>7497</v>
      </c>
      <c r="O1931" s="0" t="s">
        <v>7498</v>
      </c>
      <c r="P1931" s="0" t="s">
        <v>7499</v>
      </c>
      <c r="R1931" s="0" t="s">
        <v>288</v>
      </c>
      <c r="S1931" s="0" t="s">
        <v>294</v>
      </c>
      <c r="T1931" s="0" t="s">
        <v>318</v>
      </c>
      <c r="U1931" s="0" t="s">
        <v>599</v>
      </c>
      <c r="V1931" s="0" t="s">
        <v>7462</v>
      </c>
    </row>
    <row r="1932" customFormat="false" ht="15" hidden="false" customHeight="false" outlineLevel="0" collapsed="false">
      <c r="A1932" s="0" t="n">
        <v>96</v>
      </c>
      <c r="B1932" s="0" t="s">
        <v>150</v>
      </c>
      <c r="C1932" s="0" t="s">
        <v>544</v>
      </c>
      <c r="D1932" s="0" t="s">
        <v>7500</v>
      </c>
      <c r="E1932" s="0" t="n">
        <v>2017</v>
      </c>
      <c r="H1932" s="0" t="n">
        <v>1</v>
      </c>
      <c r="I1932" s="0" t="n">
        <v>694</v>
      </c>
      <c r="J1932" s="0" t="s">
        <v>294</v>
      </c>
      <c r="K1932" s="0" t="s">
        <v>7458</v>
      </c>
      <c r="L1932" s="0" t="s">
        <v>297</v>
      </c>
      <c r="M1932" s="0" t="s">
        <v>7501</v>
      </c>
      <c r="N1932" s="0" t="s">
        <v>7501</v>
      </c>
      <c r="O1932" s="0" t="s">
        <v>7502</v>
      </c>
      <c r="P1932" s="0" t="s">
        <v>7503</v>
      </c>
      <c r="R1932" s="0" t="s">
        <v>288</v>
      </c>
      <c r="S1932" s="0" t="s">
        <v>294</v>
      </c>
      <c r="T1932" s="0" t="s">
        <v>318</v>
      </c>
      <c r="U1932" s="0" t="s">
        <v>599</v>
      </c>
      <c r="V1932" s="0" t="s">
        <v>7462</v>
      </c>
    </row>
    <row r="1933" customFormat="false" ht="15" hidden="false" customHeight="false" outlineLevel="0" collapsed="false">
      <c r="A1933" s="0" t="n">
        <v>169</v>
      </c>
      <c r="B1933" s="0" t="s">
        <v>232</v>
      </c>
      <c r="C1933" s="0" t="s">
        <v>544</v>
      </c>
      <c r="D1933" s="0" t="s">
        <v>7500</v>
      </c>
      <c r="E1933" s="0" t="n">
        <v>2017</v>
      </c>
      <c r="H1933" s="0" t="n">
        <v>1</v>
      </c>
      <c r="I1933" s="0" t="n">
        <v>694</v>
      </c>
      <c r="J1933" s="0" t="s">
        <v>294</v>
      </c>
      <c r="K1933" s="0" t="s">
        <v>7458</v>
      </c>
      <c r="L1933" s="0" t="s">
        <v>297</v>
      </c>
      <c r="M1933" s="0" t="s">
        <v>7501</v>
      </c>
      <c r="N1933" s="0" t="s">
        <v>7501</v>
      </c>
      <c r="O1933" s="0" t="s">
        <v>7502</v>
      </c>
      <c r="P1933" s="0" t="s">
        <v>7503</v>
      </c>
      <c r="R1933" s="0" t="s">
        <v>288</v>
      </c>
      <c r="S1933" s="0" t="s">
        <v>294</v>
      </c>
      <c r="T1933" s="0" t="s">
        <v>318</v>
      </c>
      <c r="U1933" s="0" t="s">
        <v>599</v>
      </c>
      <c r="V1933" s="0" t="s">
        <v>7462</v>
      </c>
    </row>
    <row r="1934" customFormat="false" ht="15" hidden="false" customHeight="false" outlineLevel="0" collapsed="false">
      <c r="A1934" s="0" t="n">
        <v>97</v>
      </c>
      <c r="B1934" s="0" t="s">
        <v>152</v>
      </c>
      <c r="C1934" s="0" t="s">
        <v>544</v>
      </c>
      <c r="D1934" s="0" t="s">
        <v>7500</v>
      </c>
      <c r="E1934" s="0" t="n">
        <v>2017</v>
      </c>
      <c r="H1934" s="0" t="n">
        <v>1</v>
      </c>
      <c r="I1934" s="0" t="n">
        <v>694</v>
      </c>
      <c r="J1934" s="0" t="s">
        <v>294</v>
      </c>
      <c r="K1934" s="0" t="s">
        <v>7458</v>
      </c>
      <c r="L1934" s="0" t="s">
        <v>297</v>
      </c>
      <c r="M1934" s="0" t="s">
        <v>7501</v>
      </c>
      <c r="N1934" s="0" t="s">
        <v>7501</v>
      </c>
      <c r="O1934" s="0" t="s">
        <v>7502</v>
      </c>
      <c r="P1934" s="0" t="s">
        <v>7503</v>
      </c>
      <c r="R1934" s="0" t="s">
        <v>288</v>
      </c>
      <c r="S1934" s="0" t="s">
        <v>294</v>
      </c>
      <c r="T1934" s="0" t="s">
        <v>318</v>
      </c>
      <c r="U1934" s="0" t="s">
        <v>599</v>
      </c>
      <c r="V1934" s="0" t="s">
        <v>7462</v>
      </c>
    </row>
    <row r="1935" customFormat="false" ht="15" hidden="false" customHeight="false" outlineLevel="0" collapsed="false">
      <c r="A1935" s="0" t="n">
        <v>96</v>
      </c>
      <c r="B1935" s="0" t="s">
        <v>150</v>
      </c>
      <c r="C1935" s="0" t="s">
        <v>544</v>
      </c>
      <c r="D1935" s="0" t="s">
        <v>7504</v>
      </c>
      <c r="E1935" s="0" t="n">
        <v>2017</v>
      </c>
      <c r="H1935" s="0" t="n">
        <v>2</v>
      </c>
      <c r="I1935" s="0" t="n">
        <v>1200</v>
      </c>
      <c r="J1935" s="0" t="s">
        <v>294</v>
      </c>
      <c r="K1935" s="0" t="s">
        <v>7458</v>
      </c>
      <c r="L1935" s="0" t="s">
        <v>297</v>
      </c>
      <c r="M1935" s="0" t="s">
        <v>7505</v>
      </c>
      <c r="N1935" s="0" t="s">
        <v>7505</v>
      </c>
      <c r="O1935" s="0" t="s">
        <v>7506</v>
      </c>
      <c r="P1935" s="0" t="s">
        <v>7507</v>
      </c>
      <c r="R1935" s="0" t="s">
        <v>288</v>
      </c>
      <c r="S1935" s="0" t="s">
        <v>294</v>
      </c>
      <c r="T1935" s="0" t="s">
        <v>318</v>
      </c>
      <c r="U1935" s="0" t="s">
        <v>599</v>
      </c>
      <c r="V1935" s="0" t="s">
        <v>7462</v>
      </c>
    </row>
    <row r="1936" customFormat="false" ht="15" hidden="false" customHeight="false" outlineLevel="0" collapsed="false">
      <c r="A1936" s="0" t="n">
        <v>169</v>
      </c>
      <c r="B1936" s="0" t="s">
        <v>232</v>
      </c>
      <c r="C1936" s="0" t="s">
        <v>544</v>
      </c>
      <c r="D1936" s="0" t="s">
        <v>7504</v>
      </c>
      <c r="E1936" s="0" t="n">
        <v>2017</v>
      </c>
      <c r="H1936" s="0" t="n">
        <v>2</v>
      </c>
      <c r="I1936" s="0" t="n">
        <v>1200</v>
      </c>
      <c r="J1936" s="0" t="s">
        <v>294</v>
      </c>
      <c r="K1936" s="0" t="s">
        <v>7458</v>
      </c>
      <c r="L1936" s="0" t="s">
        <v>297</v>
      </c>
      <c r="M1936" s="0" t="s">
        <v>7505</v>
      </c>
      <c r="N1936" s="0" t="s">
        <v>7505</v>
      </c>
      <c r="O1936" s="0" t="s">
        <v>7506</v>
      </c>
      <c r="P1936" s="0" t="s">
        <v>7507</v>
      </c>
      <c r="R1936" s="0" t="s">
        <v>288</v>
      </c>
      <c r="S1936" s="0" t="s">
        <v>294</v>
      </c>
      <c r="T1936" s="0" t="s">
        <v>318</v>
      </c>
      <c r="U1936" s="0" t="s">
        <v>599</v>
      </c>
      <c r="V1936" s="0" t="s">
        <v>7462</v>
      </c>
    </row>
    <row r="1937" customFormat="false" ht="15" hidden="false" customHeight="false" outlineLevel="0" collapsed="false">
      <c r="A1937" s="0" t="n">
        <v>97</v>
      </c>
      <c r="B1937" s="0" t="s">
        <v>152</v>
      </c>
      <c r="C1937" s="0" t="s">
        <v>544</v>
      </c>
      <c r="D1937" s="0" t="s">
        <v>7504</v>
      </c>
      <c r="E1937" s="0" t="n">
        <v>2017</v>
      </c>
      <c r="H1937" s="0" t="n">
        <v>2</v>
      </c>
      <c r="I1937" s="0" t="n">
        <v>1200</v>
      </c>
      <c r="J1937" s="0" t="s">
        <v>294</v>
      </c>
      <c r="K1937" s="0" t="s">
        <v>7458</v>
      </c>
      <c r="L1937" s="0" t="s">
        <v>297</v>
      </c>
      <c r="M1937" s="0" t="s">
        <v>7505</v>
      </c>
      <c r="N1937" s="0" t="s">
        <v>7505</v>
      </c>
      <c r="O1937" s="0" t="s">
        <v>7506</v>
      </c>
      <c r="P1937" s="0" t="s">
        <v>7507</v>
      </c>
      <c r="R1937" s="0" t="s">
        <v>288</v>
      </c>
      <c r="S1937" s="0" t="s">
        <v>294</v>
      </c>
      <c r="T1937" s="0" t="s">
        <v>318</v>
      </c>
      <c r="U1937" s="0" t="s">
        <v>599</v>
      </c>
      <c r="V1937" s="0" t="s">
        <v>7462</v>
      </c>
    </row>
    <row r="1938" customFormat="false" ht="15" hidden="false" customHeight="false" outlineLevel="0" collapsed="false">
      <c r="A1938" s="0" t="n">
        <v>96</v>
      </c>
      <c r="B1938" s="0" t="s">
        <v>150</v>
      </c>
      <c r="C1938" s="0" t="s">
        <v>544</v>
      </c>
      <c r="D1938" s="0" t="s">
        <v>7508</v>
      </c>
      <c r="E1938" s="0" t="n">
        <v>2017</v>
      </c>
      <c r="H1938" s="0" t="n">
        <v>1</v>
      </c>
      <c r="I1938" s="0" t="n">
        <v>15</v>
      </c>
      <c r="J1938" s="0" t="s">
        <v>294</v>
      </c>
      <c r="K1938" s="0" t="s">
        <v>7458</v>
      </c>
      <c r="L1938" s="0" t="s">
        <v>297</v>
      </c>
      <c r="M1938" s="0" t="s">
        <v>7509</v>
      </c>
      <c r="N1938" s="0" t="s">
        <v>7509</v>
      </c>
      <c r="O1938" s="0" t="s">
        <v>7510</v>
      </c>
      <c r="P1938" s="0" t="s">
        <v>7511</v>
      </c>
      <c r="R1938" s="0" t="s">
        <v>288</v>
      </c>
      <c r="S1938" s="0" t="s">
        <v>294</v>
      </c>
      <c r="T1938" s="0" t="s">
        <v>318</v>
      </c>
      <c r="U1938" s="0" t="s">
        <v>599</v>
      </c>
      <c r="V1938" s="0" t="s">
        <v>7462</v>
      </c>
    </row>
    <row r="1939" customFormat="false" ht="15" hidden="false" customHeight="false" outlineLevel="0" collapsed="false">
      <c r="A1939" s="0" t="n">
        <v>169</v>
      </c>
      <c r="B1939" s="0" t="s">
        <v>232</v>
      </c>
      <c r="C1939" s="0" t="s">
        <v>544</v>
      </c>
      <c r="D1939" s="0" t="s">
        <v>7508</v>
      </c>
      <c r="E1939" s="0" t="n">
        <v>2017</v>
      </c>
      <c r="H1939" s="0" t="n">
        <v>1</v>
      </c>
      <c r="I1939" s="0" t="n">
        <v>15</v>
      </c>
      <c r="J1939" s="0" t="s">
        <v>294</v>
      </c>
      <c r="K1939" s="0" t="s">
        <v>7458</v>
      </c>
      <c r="L1939" s="0" t="s">
        <v>297</v>
      </c>
      <c r="M1939" s="0" t="s">
        <v>7509</v>
      </c>
      <c r="N1939" s="0" t="s">
        <v>7509</v>
      </c>
      <c r="O1939" s="0" t="s">
        <v>7510</v>
      </c>
      <c r="P1939" s="0" t="s">
        <v>7511</v>
      </c>
      <c r="R1939" s="0" t="s">
        <v>288</v>
      </c>
      <c r="S1939" s="0" t="s">
        <v>294</v>
      </c>
      <c r="T1939" s="0" t="s">
        <v>318</v>
      </c>
      <c r="U1939" s="0" t="s">
        <v>599</v>
      </c>
      <c r="V1939" s="0" t="s">
        <v>7462</v>
      </c>
    </row>
    <row r="1940" customFormat="false" ht="15" hidden="false" customHeight="false" outlineLevel="0" collapsed="false">
      <c r="A1940" s="0" t="n">
        <v>97</v>
      </c>
      <c r="B1940" s="0" t="s">
        <v>152</v>
      </c>
      <c r="C1940" s="0" t="s">
        <v>544</v>
      </c>
      <c r="D1940" s="0" t="s">
        <v>7508</v>
      </c>
      <c r="E1940" s="0" t="n">
        <v>2017</v>
      </c>
      <c r="H1940" s="0" t="n">
        <v>1</v>
      </c>
      <c r="I1940" s="0" t="n">
        <v>15</v>
      </c>
      <c r="J1940" s="0" t="s">
        <v>294</v>
      </c>
      <c r="K1940" s="0" t="s">
        <v>7458</v>
      </c>
      <c r="L1940" s="0" t="s">
        <v>297</v>
      </c>
      <c r="M1940" s="0" t="s">
        <v>7509</v>
      </c>
      <c r="N1940" s="0" t="s">
        <v>7509</v>
      </c>
      <c r="O1940" s="0" t="s">
        <v>7510</v>
      </c>
      <c r="P1940" s="0" t="s">
        <v>7511</v>
      </c>
      <c r="R1940" s="0" t="s">
        <v>288</v>
      </c>
      <c r="S1940" s="0" t="s">
        <v>294</v>
      </c>
      <c r="T1940" s="0" t="s">
        <v>318</v>
      </c>
      <c r="U1940" s="0" t="s">
        <v>599</v>
      </c>
      <c r="V1940" s="0" t="s">
        <v>7462</v>
      </c>
    </row>
    <row r="1941" customFormat="false" ht="15" hidden="false" customHeight="false" outlineLevel="0" collapsed="false">
      <c r="A1941" s="0" t="n">
        <v>96</v>
      </c>
      <c r="B1941" s="0" t="s">
        <v>150</v>
      </c>
      <c r="C1941" s="0" t="s">
        <v>544</v>
      </c>
      <c r="D1941" s="0" t="s">
        <v>7512</v>
      </c>
      <c r="E1941" s="0" t="n">
        <v>2017</v>
      </c>
      <c r="H1941" s="0" t="n">
        <v>1</v>
      </c>
      <c r="I1941" s="0" t="n">
        <v>73</v>
      </c>
      <c r="J1941" s="0" t="s">
        <v>294</v>
      </c>
      <c r="K1941" s="0" t="s">
        <v>7458</v>
      </c>
      <c r="L1941" s="0" t="s">
        <v>297</v>
      </c>
      <c r="M1941" s="0" t="s">
        <v>7513</v>
      </c>
      <c r="N1941" s="0" t="s">
        <v>7513</v>
      </c>
      <c r="O1941" s="0" t="s">
        <v>7514</v>
      </c>
      <c r="P1941" s="0" t="s">
        <v>7515</v>
      </c>
      <c r="R1941" s="0" t="s">
        <v>288</v>
      </c>
      <c r="S1941" s="0" t="s">
        <v>294</v>
      </c>
      <c r="T1941" s="0" t="s">
        <v>318</v>
      </c>
      <c r="U1941" s="0" t="s">
        <v>599</v>
      </c>
      <c r="V1941" s="0" t="s">
        <v>7462</v>
      </c>
    </row>
    <row r="1942" customFormat="false" ht="15" hidden="false" customHeight="false" outlineLevel="0" collapsed="false">
      <c r="A1942" s="0" t="n">
        <v>169</v>
      </c>
      <c r="B1942" s="0" t="s">
        <v>232</v>
      </c>
      <c r="C1942" s="0" t="s">
        <v>544</v>
      </c>
      <c r="D1942" s="0" t="s">
        <v>7512</v>
      </c>
      <c r="E1942" s="0" t="n">
        <v>2017</v>
      </c>
      <c r="H1942" s="0" t="n">
        <v>1</v>
      </c>
      <c r="I1942" s="0" t="n">
        <v>73</v>
      </c>
      <c r="J1942" s="0" t="s">
        <v>294</v>
      </c>
      <c r="K1942" s="0" t="s">
        <v>7458</v>
      </c>
      <c r="L1942" s="0" t="s">
        <v>297</v>
      </c>
      <c r="M1942" s="0" t="s">
        <v>7513</v>
      </c>
      <c r="N1942" s="0" t="s">
        <v>7513</v>
      </c>
      <c r="O1942" s="0" t="s">
        <v>7514</v>
      </c>
      <c r="P1942" s="0" t="s">
        <v>7515</v>
      </c>
      <c r="R1942" s="0" t="s">
        <v>288</v>
      </c>
      <c r="S1942" s="0" t="s">
        <v>294</v>
      </c>
      <c r="T1942" s="0" t="s">
        <v>318</v>
      </c>
      <c r="U1942" s="0" t="s">
        <v>599</v>
      </c>
      <c r="V1942" s="0" t="s">
        <v>7462</v>
      </c>
    </row>
    <row r="1943" customFormat="false" ht="15" hidden="false" customHeight="false" outlineLevel="0" collapsed="false">
      <c r="A1943" s="0" t="n">
        <v>97</v>
      </c>
      <c r="B1943" s="0" t="s">
        <v>152</v>
      </c>
      <c r="C1943" s="0" t="s">
        <v>544</v>
      </c>
      <c r="D1943" s="0" t="s">
        <v>7512</v>
      </c>
      <c r="E1943" s="0" t="n">
        <v>2017</v>
      </c>
      <c r="H1943" s="0" t="n">
        <v>1</v>
      </c>
      <c r="I1943" s="0" t="n">
        <v>73</v>
      </c>
      <c r="J1943" s="0" t="s">
        <v>294</v>
      </c>
      <c r="K1943" s="0" t="s">
        <v>7458</v>
      </c>
      <c r="L1943" s="0" t="s">
        <v>297</v>
      </c>
      <c r="M1943" s="0" t="s">
        <v>7513</v>
      </c>
      <c r="N1943" s="0" t="s">
        <v>7513</v>
      </c>
      <c r="O1943" s="0" t="s">
        <v>7514</v>
      </c>
      <c r="P1943" s="0" t="s">
        <v>7515</v>
      </c>
      <c r="R1943" s="0" t="s">
        <v>288</v>
      </c>
      <c r="S1943" s="0" t="s">
        <v>294</v>
      </c>
      <c r="T1943" s="0" t="s">
        <v>318</v>
      </c>
      <c r="U1943" s="0" t="s">
        <v>599</v>
      </c>
      <c r="V1943" s="0" t="s">
        <v>7462</v>
      </c>
    </row>
    <row r="1944" customFormat="false" ht="15" hidden="false" customHeight="false" outlineLevel="0" collapsed="false">
      <c r="A1944" s="0" t="n">
        <v>96</v>
      </c>
      <c r="B1944" s="0" t="s">
        <v>150</v>
      </c>
      <c r="C1944" s="0" t="s">
        <v>544</v>
      </c>
      <c r="D1944" s="0" t="s">
        <v>7516</v>
      </c>
      <c r="E1944" s="0" t="n">
        <v>2016</v>
      </c>
      <c r="H1944" s="0" t="n">
        <v>2</v>
      </c>
      <c r="I1944" s="0" t="n">
        <v>844</v>
      </c>
      <c r="J1944" s="0" t="s">
        <v>294</v>
      </c>
      <c r="K1944" s="0" t="s">
        <v>7458</v>
      </c>
      <c r="L1944" s="0" t="s">
        <v>297</v>
      </c>
      <c r="M1944" s="0" t="s">
        <v>7517</v>
      </c>
      <c r="N1944" s="0" t="s">
        <v>7517</v>
      </c>
      <c r="O1944" s="0" t="s">
        <v>7518</v>
      </c>
      <c r="P1944" s="0" t="s">
        <v>7519</v>
      </c>
      <c r="R1944" s="0" t="s">
        <v>288</v>
      </c>
      <c r="S1944" s="0" t="s">
        <v>294</v>
      </c>
      <c r="T1944" s="0" t="s">
        <v>318</v>
      </c>
      <c r="U1944" s="0" t="s">
        <v>599</v>
      </c>
      <c r="V1944" s="0" t="s">
        <v>7462</v>
      </c>
    </row>
    <row r="1945" customFormat="false" ht="15" hidden="false" customHeight="false" outlineLevel="0" collapsed="false">
      <c r="A1945" s="0" t="n">
        <v>169</v>
      </c>
      <c r="B1945" s="0" t="s">
        <v>232</v>
      </c>
      <c r="C1945" s="0" t="s">
        <v>544</v>
      </c>
      <c r="D1945" s="0" t="s">
        <v>7516</v>
      </c>
      <c r="E1945" s="0" t="n">
        <v>2016</v>
      </c>
      <c r="H1945" s="0" t="n">
        <v>2</v>
      </c>
      <c r="I1945" s="0" t="n">
        <v>844</v>
      </c>
      <c r="J1945" s="0" t="s">
        <v>294</v>
      </c>
      <c r="K1945" s="0" t="s">
        <v>7458</v>
      </c>
      <c r="L1945" s="0" t="s">
        <v>297</v>
      </c>
      <c r="M1945" s="0" t="s">
        <v>7517</v>
      </c>
      <c r="N1945" s="0" t="s">
        <v>7517</v>
      </c>
      <c r="O1945" s="0" t="s">
        <v>7518</v>
      </c>
      <c r="P1945" s="0" t="s">
        <v>7519</v>
      </c>
      <c r="R1945" s="0" t="s">
        <v>288</v>
      </c>
      <c r="S1945" s="0" t="s">
        <v>294</v>
      </c>
      <c r="T1945" s="0" t="s">
        <v>318</v>
      </c>
      <c r="U1945" s="0" t="s">
        <v>599</v>
      </c>
      <c r="V1945" s="0" t="s">
        <v>7462</v>
      </c>
    </row>
    <row r="1946" customFormat="false" ht="15" hidden="false" customHeight="false" outlineLevel="0" collapsed="false">
      <c r="A1946" s="0" t="n">
        <v>97</v>
      </c>
      <c r="B1946" s="0" t="s">
        <v>152</v>
      </c>
      <c r="C1946" s="0" t="s">
        <v>544</v>
      </c>
      <c r="D1946" s="0" t="s">
        <v>7516</v>
      </c>
      <c r="E1946" s="0" t="n">
        <v>2016</v>
      </c>
      <c r="H1946" s="0" t="n">
        <v>2</v>
      </c>
      <c r="I1946" s="0" t="n">
        <v>844</v>
      </c>
      <c r="J1946" s="0" t="s">
        <v>294</v>
      </c>
      <c r="K1946" s="0" t="s">
        <v>7458</v>
      </c>
      <c r="L1946" s="0" t="s">
        <v>297</v>
      </c>
      <c r="M1946" s="0" t="s">
        <v>7517</v>
      </c>
      <c r="N1946" s="0" t="s">
        <v>7517</v>
      </c>
      <c r="O1946" s="0" t="s">
        <v>7518</v>
      </c>
      <c r="P1946" s="0" t="s">
        <v>7519</v>
      </c>
      <c r="R1946" s="0" t="s">
        <v>288</v>
      </c>
      <c r="S1946" s="0" t="s">
        <v>294</v>
      </c>
      <c r="T1946" s="0" t="s">
        <v>318</v>
      </c>
      <c r="U1946" s="0" t="s">
        <v>599</v>
      </c>
      <c r="V1946" s="0" t="s">
        <v>7462</v>
      </c>
    </row>
    <row r="1947" customFormat="false" ht="15" hidden="false" customHeight="false" outlineLevel="0" collapsed="false">
      <c r="A1947" s="0" t="n">
        <v>96</v>
      </c>
      <c r="B1947" s="0" t="s">
        <v>150</v>
      </c>
      <c r="C1947" s="0" t="s">
        <v>491</v>
      </c>
      <c r="D1947" s="0" t="s">
        <v>7520</v>
      </c>
      <c r="E1947" s="0" t="n">
        <v>2019</v>
      </c>
      <c r="H1947" s="0" t="n">
        <v>51</v>
      </c>
      <c r="I1947" s="0" t="n">
        <v>36300</v>
      </c>
      <c r="J1947" s="0" t="s">
        <v>272</v>
      </c>
      <c r="K1947" s="0" t="s">
        <v>7458</v>
      </c>
      <c r="L1947" s="0" t="s">
        <v>297</v>
      </c>
      <c r="M1947" s="0" t="s">
        <v>7521</v>
      </c>
      <c r="N1947" s="0" t="s">
        <v>7522</v>
      </c>
      <c r="O1947" s="0" t="s">
        <v>7523</v>
      </c>
      <c r="P1947" s="0" t="s">
        <v>7524</v>
      </c>
      <c r="R1947" s="0" t="s">
        <v>288</v>
      </c>
      <c r="S1947" s="0" t="s">
        <v>272</v>
      </c>
      <c r="T1947" s="0" t="s">
        <v>318</v>
      </c>
      <c r="U1947" s="0" t="s">
        <v>599</v>
      </c>
      <c r="V1947" s="0" t="s">
        <v>7462</v>
      </c>
    </row>
    <row r="1948" customFormat="false" ht="15" hidden="false" customHeight="false" outlineLevel="0" collapsed="false">
      <c r="A1948" s="0" t="n">
        <v>169</v>
      </c>
      <c r="B1948" s="0" t="s">
        <v>232</v>
      </c>
      <c r="C1948" s="0" t="s">
        <v>491</v>
      </c>
      <c r="D1948" s="0" t="s">
        <v>7520</v>
      </c>
      <c r="E1948" s="0" t="n">
        <v>2019</v>
      </c>
      <c r="H1948" s="0" t="n">
        <v>51</v>
      </c>
      <c r="I1948" s="0" t="n">
        <v>36300</v>
      </c>
      <c r="J1948" s="0" t="s">
        <v>272</v>
      </c>
      <c r="K1948" s="0" t="s">
        <v>7458</v>
      </c>
      <c r="L1948" s="0" t="s">
        <v>297</v>
      </c>
      <c r="M1948" s="0" t="s">
        <v>7521</v>
      </c>
      <c r="N1948" s="0" t="s">
        <v>7522</v>
      </c>
      <c r="O1948" s="0" t="s">
        <v>7523</v>
      </c>
      <c r="P1948" s="0" t="s">
        <v>7524</v>
      </c>
      <c r="R1948" s="0" t="s">
        <v>288</v>
      </c>
      <c r="S1948" s="0" t="s">
        <v>272</v>
      </c>
      <c r="T1948" s="0" t="s">
        <v>318</v>
      </c>
      <c r="U1948" s="0" t="s">
        <v>599</v>
      </c>
      <c r="V1948" s="0" t="s">
        <v>7462</v>
      </c>
    </row>
    <row r="1949" customFormat="false" ht="15" hidden="false" customHeight="false" outlineLevel="0" collapsed="false">
      <c r="A1949" s="0" t="n">
        <v>97</v>
      </c>
      <c r="B1949" s="0" t="s">
        <v>152</v>
      </c>
      <c r="C1949" s="0" t="s">
        <v>491</v>
      </c>
      <c r="D1949" s="0" t="s">
        <v>7520</v>
      </c>
      <c r="E1949" s="0" t="n">
        <v>2019</v>
      </c>
      <c r="H1949" s="0" t="n">
        <v>51</v>
      </c>
      <c r="I1949" s="0" t="n">
        <v>36300</v>
      </c>
      <c r="J1949" s="0" t="s">
        <v>272</v>
      </c>
      <c r="K1949" s="0" t="s">
        <v>7458</v>
      </c>
      <c r="L1949" s="0" t="s">
        <v>297</v>
      </c>
      <c r="M1949" s="0" t="s">
        <v>7521</v>
      </c>
      <c r="N1949" s="0" t="s">
        <v>7522</v>
      </c>
      <c r="O1949" s="0" t="s">
        <v>7523</v>
      </c>
      <c r="P1949" s="0" t="s">
        <v>7524</v>
      </c>
      <c r="R1949" s="0" t="s">
        <v>288</v>
      </c>
      <c r="S1949" s="0" t="s">
        <v>272</v>
      </c>
      <c r="T1949" s="0" t="s">
        <v>318</v>
      </c>
      <c r="U1949" s="0" t="s">
        <v>599</v>
      </c>
      <c r="V1949" s="0" t="s">
        <v>7462</v>
      </c>
    </row>
    <row r="1950" customFormat="false" ht="15" hidden="false" customHeight="false" outlineLevel="0" collapsed="false">
      <c r="A1950" s="0" t="n">
        <v>96</v>
      </c>
      <c r="B1950" s="0" t="s">
        <v>150</v>
      </c>
      <c r="C1950" s="0" t="s">
        <v>383</v>
      </c>
      <c r="D1950" s="0" t="s">
        <v>7525</v>
      </c>
      <c r="E1950" s="0" t="n">
        <v>2025</v>
      </c>
      <c r="H1950" s="0" t="n">
        <v>23</v>
      </c>
      <c r="I1950" s="0" t="n">
        <v>4557</v>
      </c>
      <c r="J1950" s="0" t="s">
        <v>272</v>
      </c>
      <c r="K1950" s="0" t="s">
        <v>7458</v>
      </c>
      <c r="L1950" s="0" t="s">
        <v>297</v>
      </c>
      <c r="M1950" s="0" t="s">
        <v>7526</v>
      </c>
      <c r="N1950" s="0" t="s">
        <v>7526</v>
      </c>
      <c r="O1950" s="0" t="s">
        <v>7527</v>
      </c>
      <c r="P1950" s="0" t="s">
        <v>7528</v>
      </c>
      <c r="R1950" s="0" t="s">
        <v>279</v>
      </c>
      <c r="S1950" s="0" t="s">
        <v>272</v>
      </c>
      <c r="T1950" s="0" t="s">
        <v>318</v>
      </c>
      <c r="U1950" s="0" t="s">
        <v>599</v>
      </c>
      <c r="V1950" s="0" t="s">
        <v>7462</v>
      </c>
    </row>
    <row r="1951" customFormat="false" ht="15" hidden="false" customHeight="false" outlineLevel="0" collapsed="false">
      <c r="A1951" s="0" t="n">
        <v>169</v>
      </c>
      <c r="B1951" s="0" t="s">
        <v>232</v>
      </c>
      <c r="C1951" s="0" t="s">
        <v>383</v>
      </c>
      <c r="D1951" s="0" t="s">
        <v>7525</v>
      </c>
      <c r="E1951" s="0" t="n">
        <v>2025</v>
      </c>
      <c r="H1951" s="0" t="n">
        <v>23</v>
      </c>
      <c r="I1951" s="0" t="n">
        <v>4557</v>
      </c>
      <c r="J1951" s="0" t="s">
        <v>272</v>
      </c>
      <c r="K1951" s="0" t="s">
        <v>7458</v>
      </c>
      <c r="L1951" s="0" t="s">
        <v>297</v>
      </c>
      <c r="M1951" s="0" t="s">
        <v>7526</v>
      </c>
      <c r="N1951" s="0" t="s">
        <v>7526</v>
      </c>
      <c r="O1951" s="0" t="s">
        <v>7527</v>
      </c>
      <c r="P1951" s="0" t="s">
        <v>7528</v>
      </c>
      <c r="R1951" s="0" t="s">
        <v>279</v>
      </c>
      <c r="S1951" s="0" t="s">
        <v>272</v>
      </c>
      <c r="T1951" s="0" t="s">
        <v>318</v>
      </c>
      <c r="U1951" s="0" t="s">
        <v>599</v>
      </c>
      <c r="V1951" s="0" t="s">
        <v>7462</v>
      </c>
    </row>
    <row r="1952" customFormat="false" ht="15" hidden="false" customHeight="false" outlineLevel="0" collapsed="false">
      <c r="A1952" s="0" t="n">
        <v>97</v>
      </c>
      <c r="B1952" s="0" t="s">
        <v>152</v>
      </c>
      <c r="C1952" s="0" t="s">
        <v>383</v>
      </c>
      <c r="D1952" s="0" t="s">
        <v>7525</v>
      </c>
      <c r="E1952" s="0" t="n">
        <v>2025</v>
      </c>
      <c r="H1952" s="0" t="n">
        <v>23</v>
      </c>
      <c r="I1952" s="0" t="n">
        <v>4557</v>
      </c>
      <c r="J1952" s="0" t="s">
        <v>272</v>
      </c>
      <c r="K1952" s="0" t="s">
        <v>7458</v>
      </c>
      <c r="L1952" s="0" t="s">
        <v>297</v>
      </c>
      <c r="M1952" s="0" t="s">
        <v>7526</v>
      </c>
      <c r="N1952" s="0" t="s">
        <v>7526</v>
      </c>
      <c r="O1952" s="0" t="s">
        <v>7527</v>
      </c>
      <c r="P1952" s="0" t="s">
        <v>7528</v>
      </c>
      <c r="R1952" s="0" t="s">
        <v>279</v>
      </c>
      <c r="S1952" s="0" t="s">
        <v>272</v>
      </c>
      <c r="T1952" s="0" t="s">
        <v>318</v>
      </c>
      <c r="U1952" s="0" t="s">
        <v>599</v>
      </c>
      <c r="V1952" s="0" t="s">
        <v>7462</v>
      </c>
    </row>
    <row r="1953" customFormat="false" ht="15" hidden="false" customHeight="false" outlineLevel="0" collapsed="false">
      <c r="A1953" s="0" t="n">
        <v>96</v>
      </c>
      <c r="B1953" s="0" t="s">
        <v>150</v>
      </c>
      <c r="C1953" s="0" t="s">
        <v>383</v>
      </c>
      <c r="D1953" s="0" t="s">
        <v>7529</v>
      </c>
      <c r="E1953" s="0" t="n">
        <v>2018</v>
      </c>
      <c r="H1953" s="0" t="n">
        <v>11</v>
      </c>
      <c r="I1953" s="0" t="n">
        <v>235</v>
      </c>
      <c r="J1953" s="0" t="s">
        <v>272</v>
      </c>
      <c r="K1953" s="0" t="s">
        <v>7458</v>
      </c>
      <c r="L1953" s="0" t="s">
        <v>297</v>
      </c>
      <c r="M1953" s="0" t="s">
        <v>7530</v>
      </c>
      <c r="N1953" s="0" t="s">
        <v>7531</v>
      </c>
      <c r="O1953" s="0" t="s">
        <v>7532</v>
      </c>
      <c r="P1953" s="0" t="s">
        <v>7533</v>
      </c>
      <c r="R1953" s="0" t="s">
        <v>288</v>
      </c>
      <c r="S1953" s="0" t="s">
        <v>294</v>
      </c>
      <c r="T1953" s="0" t="s">
        <v>318</v>
      </c>
      <c r="U1953" s="0" t="s">
        <v>599</v>
      </c>
      <c r="V1953" s="0" t="s">
        <v>7462</v>
      </c>
    </row>
    <row r="1954" customFormat="false" ht="15" hidden="false" customHeight="false" outlineLevel="0" collapsed="false">
      <c r="A1954" s="0" t="n">
        <v>169</v>
      </c>
      <c r="B1954" s="0" t="s">
        <v>232</v>
      </c>
      <c r="C1954" s="0" t="s">
        <v>383</v>
      </c>
      <c r="D1954" s="0" t="s">
        <v>7529</v>
      </c>
      <c r="E1954" s="0" t="n">
        <v>2018</v>
      </c>
      <c r="H1954" s="0" t="n">
        <v>11</v>
      </c>
      <c r="I1954" s="0" t="n">
        <v>235</v>
      </c>
      <c r="J1954" s="0" t="s">
        <v>272</v>
      </c>
      <c r="K1954" s="0" t="s">
        <v>7458</v>
      </c>
      <c r="L1954" s="0" t="s">
        <v>297</v>
      </c>
      <c r="M1954" s="0" t="s">
        <v>7530</v>
      </c>
      <c r="N1954" s="0" t="s">
        <v>7531</v>
      </c>
      <c r="O1954" s="0" t="s">
        <v>7532</v>
      </c>
      <c r="P1954" s="0" t="s">
        <v>7533</v>
      </c>
      <c r="R1954" s="0" t="s">
        <v>288</v>
      </c>
      <c r="S1954" s="0" t="s">
        <v>294</v>
      </c>
      <c r="T1954" s="0" t="s">
        <v>318</v>
      </c>
      <c r="U1954" s="0" t="s">
        <v>599</v>
      </c>
      <c r="V1954" s="0" t="s">
        <v>7462</v>
      </c>
    </row>
    <row r="1955" customFormat="false" ht="15" hidden="false" customHeight="false" outlineLevel="0" collapsed="false">
      <c r="A1955" s="0" t="n">
        <v>97</v>
      </c>
      <c r="B1955" s="0" t="s">
        <v>152</v>
      </c>
      <c r="C1955" s="0" t="s">
        <v>383</v>
      </c>
      <c r="D1955" s="0" t="s">
        <v>7529</v>
      </c>
      <c r="E1955" s="0" t="n">
        <v>2018</v>
      </c>
      <c r="H1955" s="0" t="n">
        <v>11</v>
      </c>
      <c r="I1955" s="0" t="n">
        <v>235</v>
      </c>
      <c r="J1955" s="0" t="s">
        <v>272</v>
      </c>
      <c r="K1955" s="0" t="s">
        <v>7458</v>
      </c>
      <c r="L1955" s="0" t="s">
        <v>297</v>
      </c>
      <c r="M1955" s="0" t="s">
        <v>7530</v>
      </c>
      <c r="N1955" s="0" t="s">
        <v>7531</v>
      </c>
      <c r="O1955" s="0" t="s">
        <v>7532</v>
      </c>
      <c r="P1955" s="0" t="s">
        <v>7533</v>
      </c>
      <c r="R1955" s="0" t="s">
        <v>288</v>
      </c>
      <c r="S1955" s="0" t="s">
        <v>294</v>
      </c>
      <c r="T1955" s="0" t="s">
        <v>318</v>
      </c>
      <c r="U1955" s="0" t="s">
        <v>599</v>
      </c>
      <c r="V1955" s="0" t="s">
        <v>7462</v>
      </c>
    </row>
    <row r="1956" customFormat="false" ht="15" hidden="false" customHeight="false" outlineLevel="0" collapsed="false">
      <c r="A1956" s="0" t="n">
        <v>96</v>
      </c>
      <c r="B1956" s="0" t="s">
        <v>150</v>
      </c>
      <c r="C1956" s="0" t="s">
        <v>514</v>
      </c>
      <c r="D1956" s="0" t="s">
        <v>7534</v>
      </c>
      <c r="E1956" s="0" t="n">
        <v>2018</v>
      </c>
      <c r="H1956" s="0" t="n">
        <v>46</v>
      </c>
      <c r="I1956" s="0" t="n">
        <v>13142</v>
      </c>
      <c r="J1956" s="0" t="s">
        <v>294</v>
      </c>
      <c r="K1956" s="0" t="s">
        <v>7458</v>
      </c>
      <c r="L1956" s="0" t="s">
        <v>297</v>
      </c>
      <c r="M1956" s="0" t="s">
        <v>7535</v>
      </c>
      <c r="N1956" s="0" t="s">
        <v>7536</v>
      </c>
      <c r="O1956" s="0" t="s">
        <v>7537</v>
      </c>
      <c r="P1956" s="0" t="s">
        <v>7538</v>
      </c>
      <c r="R1956" s="0" t="s">
        <v>288</v>
      </c>
      <c r="S1956" s="0" t="s">
        <v>272</v>
      </c>
      <c r="T1956" s="0" t="s">
        <v>318</v>
      </c>
      <c r="U1956" s="0" t="s">
        <v>599</v>
      </c>
      <c r="V1956" s="0" t="s">
        <v>7462</v>
      </c>
    </row>
    <row r="1957" customFormat="false" ht="15" hidden="false" customHeight="false" outlineLevel="0" collapsed="false">
      <c r="A1957" s="0" t="n">
        <v>169</v>
      </c>
      <c r="B1957" s="0" t="s">
        <v>232</v>
      </c>
      <c r="C1957" s="0" t="s">
        <v>514</v>
      </c>
      <c r="D1957" s="0" t="s">
        <v>7534</v>
      </c>
      <c r="E1957" s="0" t="n">
        <v>2018</v>
      </c>
      <c r="H1957" s="0" t="n">
        <v>46</v>
      </c>
      <c r="I1957" s="0" t="n">
        <v>13142</v>
      </c>
      <c r="J1957" s="0" t="s">
        <v>294</v>
      </c>
      <c r="K1957" s="0" t="s">
        <v>7458</v>
      </c>
      <c r="L1957" s="0" t="s">
        <v>297</v>
      </c>
      <c r="M1957" s="0" t="s">
        <v>7535</v>
      </c>
      <c r="N1957" s="0" t="s">
        <v>7536</v>
      </c>
      <c r="O1957" s="0" t="s">
        <v>7537</v>
      </c>
      <c r="P1957" s="0" t="s">
        <v>7538</v>
      </c>
      <c r="R1957" s="0" t="s">
        <v>288</v>
      </c>
      <c r="S1957" s="0" t="s">
        <v>272</v>
      </c>
      <c r="T1957" s="0" t="s">
        <v>318</v>
      </c>
      <c r="U1957" s="0" t="s">
        <v>599</v>
      </c>
      <c r="V1957" s="0" t="s">
        <v>7462</v>
      </c>
    </row>
    <row r="1958" customFormat="false" ht="15" hidden="false" customHeight="false" outlineLevel="0" collapsed="false">
      <c r="A1958" s="0" t="n">
        <v>97</v>
      </c>
      <c r="B1958" s="0" t="s">
        <v>152</v>
      </c>
      <c r="C1958" s="0" t="s">
        <v>514</v>
      </c>
      <c r="D1958" s="0" t="s">
        <v>7534</v>
      </c>
      <c r="E1958" s="0" t="n">
        <v>2018</v>
      </c>
      <c r="H1958" s="0" t="n">
        <v>46</v>
      </c>
      <c r="I1958" s="0" t="n">
        <v>13142</v>
      </c>
      <c r="J1958" s="0" t="s">
        <v>294</v>
      </c>
      <c r="K1958" s="0" t="s">
        <v>7458</v>
      </c>
      <c r="L1958" s="0" t="s">
        <v>297</v>
      </c>
      <c r="M1958" s="0" t="s">
        <v>7535</v>
      </c>
      <c r="N1958" s="0" t="s">
        <v>7536</v>
      </c>
      <c r="O1958" s="0" t="s">
        <v>7537</v>
      </c>
      <c r="P1958" s="0" t="s">
        <v>7538</v>
      </c>
      <c r="R1958" s="0" t="s">
        <v>288</v>
      </c>
      <c r="S1958" s="0" t="s">
        <v>272</v>
      </c>
      <c r="T1958" s="0" t="s">
        <v>318</v>
      </c>
      <c r="U1958" s="0" t="s">
        <v>599</v>
      </c>
      <c r="V1958" s="0" t="s">
        <v>7462</v>
      </c>
    </row>
    <row r="1959" customFormat="false" ht="15" hidden="false" customHeight="false" outlineLevel="0" collapsed="false">
      <c r="A1959" s="0" t="n">
        <v>96</v>
      </c>
      <c r="B1959" s="0" t="s">
        <v>150</v>
      </c>
      <c r="C1959" s="0" t="s">
        <v>514</v>
      </c>
      <c r="D1959" s="0" t="s">
        <v>7539</v>
      </c>
      <c r="E1959" s="0" t="n">
        <v>2017</v>
      </c>
      <c r="H1959" s="0" t="n">
        <v>22</v>
      </c>
      <c r="I1959" s="0" t="n">
        <v>12414</v>
      </c>
      <c r="J1959" s="0" t="s">
        <v>294</v>
      </c>
      <c r="K1959" s="0" t="s">
        <v>7458</v>
      </c>
      <c r="L1959" s="0" t="s">
        <v>297</v>
      </c>
      <c r="M1959" s="0" t="s">
        <v>7540</v>
      </c>
      <c r="N1959" s="0" t="s">
        <v>7541</v>
      </c>
      <c r="O1959" s="0" t="s">
        <v>7542</v>
      </c>
      <c r="P1959" s="0" t="s">
        <v>7543</v>
      </c>
      <c r="R1959" s="0" t="s">
        <v>288</v>
      </c>
      <c r="S1959" s="0" t="s">
        <v>294</v>
      </c>
      <c r="T1959" s="0" t="s">
        <v>318</v>
      </c>
      <c r="U1959" s="0" t="s">
        <v>599</v>
      </c>
      <c r="V1959" s="0" t="s">
        <v>7462</v>
      </c>
    </row>
    <row r="1960" customFormat="false" ht="15" hidden="false" customHeight="false" outlineLevel="0" collapsed="false">
      <c r="A1960" s="0" t="n">
        <v>169</v>
      </c>
      <c r="B1960" s="0" t="s">
        <v>232</v>
      </c>
      <c r="C1960" s="0" t="s">
        <v>514</v>
      </c>
      <c r="D1960" s="0" t="s">
        <v>7539</v>
      </c>
      <c r="E1960" s="0" t="n">
        <v>2017</v>
      </c>
      <c r="H1960" s="0" t="n">
        <v>22</v>
      </c>
      <c r="I1960" s="0" t="n">
        <v>12414</v>
      </c>
      <c r="J1960" s="0" t="s">
        <v>294</v>
      </c>
      <c r="K1960" s="0" t="s">
        <v>7458</v>
      </c>
      <c r="L1960" s="0" t="s">
        <v>297</v>
      </c>
      <c r="M1960" s="0" t="s">
        <v>7540</v>
      </c>
      <c r="N1960" s="0" t="s">
        <v>7541</v>
      </c>
      <c r="O1960" s="0" t="s">
        <v>7542</v>
      </c>
      <c r="P1960" s="0" t="s">
        <v>7543</v>
      </c>
      <c r="R1960" s="0" t="s">
        <v>288</v>
      </c>
      <c r="S1960" s="0" t="s">
        <v>294</v>
      </c>
      <c r="T1960" s="0" t="s">
        <v>318</v>
      </c>
      <c r="U1960" s="0" t="s">
        <v>599</v>
      </c>
      <c r="V1960" s="0" t="s">
        <v>7462</v>
      </c>
    </row>
    <row r="1961" customFormat="false" ht="15" hidden="false" customHeight="false" outlineLevel="0" collapsed="false">
      <c r="A1961" s="0" t="n">
        <v>97</v>
      </c>
      <c r="B1961" s="0" t="s">
        <v>152</v>
      </c>
      <c r="C1961" s="0" t="s">
        <v>514</v>
      </c>
      <c r="D1961" s="0" t="s">
        <v>7539</v>
      </c>
      <c r="E1961" s="0" t="n">
        <v>2017</v>
      </c>
      <c r="H1961" s="0" t="n">
        <v>22</v>
      </c>
      <c r="I1961" s="0" t="n">
        <v>12414</v>
      </c>
      <c r="J1961" s="0" t="s">
        <v>294</v>
      </c>
      <c r="K1961" s="0" t="s">
        <v>7458</v>
      </c>
      <c r="L1961" s="0" t="s">
        <v>297</v>
      </c>
      <c r="M1961" s="0" t="s">
        <v>7540</v>
      </c>
      <c r="N1961" s="0" t="s">
        <v>7541</v>
      </c>
      <c r="O1961" s="0" t="s">
        <v>7542</v>
      </c>
      <c r="P1961" s="0" t="s">
        <v>7543</v>
      </c>
      <c r="R1961" s="0" t="s">
        <v>288</v>
      </c>
      <c r="S1961" s="0" t="s">
        <v>294</v>
      </c>
      <c r="T1961" s="0" t="s">
        <v>318</v>
      </c>
      <c r="U1961" s="0" t="s">
        <v>599</v>
      </c>
      <c r="V1961" s="0" t="s">
        <v>7462</v>
      </c>
    </row>
    <row r="1962" customFormat="false" ht="15" hidden="false" customHeight="false" outlineLevel="0" collapsed="false">
      <c r="A1962" s="0" t="n">
        <v>96</v>
      </c>
      <c r="B1962" s="0" t="s">
        <v>150</v>
      </c>
      <c r="C1962" s="0" t="s">
        <v>514</v>
      </c>
      <c r="D1962" s="0" t="s">
        <v>7544</v>
      </c>
      <c r="E1962" s="0" t="n">
        <v>2017</v>
      </c>
      <c r="H1962" s="0" t="n">
        <v>24</v>
      </c>
      <c r="I1962" s="0" t="n">
        <v>12254</v>
      </c>
      <c r="J1962" s="0" t="s">
        <v>294</v>
      </c>
      <c r="K1962" s="0" t="s">
        <v>7458</v>
      </c>
      <c r="L1962" s="0" t="s">
        <v>297</v>
      </c>
      <c r="M1962" s="0" t="s">
        <v>7545</v>
      </c>
      <c r="N1962" s="0" t="s">
        <v>7546</v>
      </c>
      <c r="O1962" s="0" t="s">
        <v>7547</v>
      </c>
      <c r="P1962" s="0" t="s">
        <v>7548</v>
      </c>
      <c r="R1962" s="0" t="s">
        <v>288</v>
      </c>
      <c r="S1962" s="0" t="s">
        <v>294</v>
      </c>
      <c r="T1962" s="0" t="s">
        <v>318</v>
      </c>
      <c r="U1962" s="0" t="s">
        <v>599</v>
      </c>
      <c r="V1962" s="0" t="s">
        <v>7462</v>
      </c>
    </row>
    <row r="1963" customFormat="false" ht="15" hidden="false" customHeight="false" outlineLevel="0" collapsed="false">
      <c r="A1963" s="0" t="n">
        <v>169</v>
      </c>
      <c r="B1963" s="0" t="s">
        <v>232</v>
      </c>
      <c r="C1963" s="0" t="s">
        <v>514</v>
      </c>
      <c r="D1963" s="0" t="s">
        <v>7544</v>
      </c>
      <c r="E1963" s="0" t="n">
        <v>2017</v>
      </c>
      <c r="H1963" s="0" t="n">
        <v>24</v>
      </c>
      <c r="I1963" s="0" t="n">
        <v>12254</v>
      </c>
      <c r="J1963" s="0" t="s">
        <v>294</v>
      </c>
      <c r="K1963" s="0" t="s">
        <v>7458</v>
      </c>
      <c r="L1963" s="0" t="s">
        <v>297</v>
      </c>
      <c r="M1963" s="0" t="s">
        <v>7545</v>
      </c>
      <c r="N1963" s="0" t="s">
        <v>7546</v>
      </c>
      <c r="O1963" s="0" t="s">
        <v>7547</v>
      </c>
      <c r="P1963" s="0" t="s">
        <v>7548</v>
      </c>
      <c r="R1963" s="0" t="s">
        <v>288</v>
      </c>
      <c r="S1963" s="0" t="s">
        <v>294</v>
      </c>
      <c r="T1963" s="0" t="s">
        <v>318</v>
      </c>
      <c r="U1963" s="0" t="s">
        <v>599</v>
      </c>
      <c r="V1963" s="0" t="s">
        <v>7462</v>
      </c>
    </row>
    <row r="1964" customFormat="false" ht="15" hidden="false" customHeight="false" outlineLevel="0" collapsed="false">
      <c r="A1964" s="0" t="n">
        <v>97</v>
      </c>
      <c r="B1964" s="0" t="s">
        <v>152</v>
      </c>
      <c r="C1964" s="0" t="s">
        <v>514</v>
      </c>
      <c r="D1964" s="0" t="s">
        <v>7544</v>
      </c>
      <c r="E1964" s="0" t="n">
        <v>2017</v>
      </c>
      <c r="H1964" s="0" t="n">
        <v>24</v>
      </c>
      <c r="I1964" s="0" t="n">
        <v>12254</v>
      </c>
      <c r="J1964" s="0" t="s">
        <v>294</v>
      </c>
      <c r="K1964" s="0" t="s">
        <v>7458</v>
      </c>
      <c r="L1964" s="0" t="s">
        <v>297</v>
      </c>
      <c r="M1964" s="0" t="s">
        <v>7545</v>
      </c>
      <c r="N1964" s="0" t="s">
        <v>7546</v>
      </c>
      <c r="O1964" s="0" t="s">
        <v>7547</v>
      </c>
      <c r="P1964" s="0" t="s">
        <v>7548</v>
      </c>
      <c r="R1964" s="0" t="s">
        <v>288</v>
      </c>
      <c r="S1964" s="0" t="s">
        <v>294</v>
      </c>
      <c r="T1964" s="0" t="s">
        <v>318</v>
      </c>
      <c r="U1964" s="0" t="s">
        <v>599</v>
      </c>
      <c r="V1964" s="0" t="s">
        <v>7462</v>
      </c>
    </row>
    <row r="1965" customFormat="false" ht="15" hidden="false" customHeight="false" outlineLevel="0" collapsed="false">
      <c r="A1965" s="0" t="n">
        <v>97</v>
      </c>
      <c r="B1965" s="0" t="s">
        <v>152</v>
      </c>
      <c r="C1965" s="0" t="s">
        <v>57</v>
      </c>
      <c r="D1965" s="0" t="s">
        <v>7549</v>
      </c>
      <c r="E1965" s="0" t="n">
        <v>2024</v>
      </c>
      <c r="H1965" s="0" t="n">
        <v>15</v>
      </c>
      <c r="I1965" s="0" t="n">
        <v>6802</v>
      </c>
      <c r="J1965" s="0" t="s">
        <v>272</v>
      </c>
      <c r="K1965" s="0" t="s">
        <v>302</v>
      </c>
      <c r="L1965" s="0" t="s">
        <v>274</v>
      </c>
      <c r="M1965" s="0" t="s">
        <v>7550</v>
      </c>
      <c r="N1965" s="0" t="s">
        <v>7550</v>
      </c>
      <c r="O1965" s="0" t="s">
        <v>7551</v>
      </c>
      <c r="P1965" s="0" t="s">
        <v>7552</v>
      </c>
      <c r="R1965" s="0" t="s">
        <v>288</v>
      </c>
      <c r="S1965" s="0" t="s">
        <v>272</v>
      </c>
      <c r="T1965" s="0" t="s">
        <v>280</v>
      </c>
      <c r="U1965" s="0" t="s">
        <v>281</v>
      </c>
    </row>
    <row r="1966" customFormat="false" ht="15" hidden="false" customHeight="false" outlineLevel="0" collapsed="false">
      <c r="A1966" s="0" t="n">
        <v>97</v>
      </c>
      <c r="B1966" s="0" t="s">
        <v>152</v>
      </c>
      <c r="C1966" s="0" t="s">
        <v>34</v>
      </c>
      <c r="D1966" s="0" t="s">
        <v>7553</v>
      </c>
      <c r="E1966" s="0" t="n">
        <v>2022</v>
      </c>
      <c r="H1966" s="0" t="n">
        <v>1</v>
      </c>
      <c r="I1966" s="0" t="n">
        <v>240</v>
      </c>
      <c r="J1966" s="0" t="s">
        <v>272</v>
      </c>
      <c r="K1966" s="0" t="s">
        <v>7554</v>
      </c>
      <c r="L1966" s="0" t="s">
        <v>297</v>
      </c>
      <c r="M1966" s="0" t="s">
        <v>7555</v>
      </c>
      <c r="N1966" s="0" t="s">
        <v>7555</v>
      </c>
      <c r="O1966" s="0" t="s">
        <v>7556</v>
      </c>
      <c r="P1966" s="0" t="s">
        <v>7557</v>
      </c>
      <c r="R1966" s="0" t="s">
        <v>288</v>
      </c>
      <c r="S1966" s="0" t="s">
        <v>272</v>
      </c>
      <c r="T1966" s="0" t="s">
        <v>280</v>
      </c>
      <c r="U1966" s="0" t="s">
        <v>281</v>
      </c>
    </row>
    <row r="1967" customFormat="false" ht="15" hidden="false" customHeight="false" outlineLevel="0" collapsed="false">
      <c r="A1967" s="0" t="n">
        <v>97</v>
      </c>
      <c r="B1967" s="0" t="s">
        <v>152</v>
      </c>
      <c r="C1967" s="0" t="s">
        <v>868</v>
      </c>
      <c r="D1967" s="0" t="s">
        <v>7558</v>
      </c>
      <c r="E1967" s="0" t="n">
        <v>2023</v>
      </c>
      <c r="H1967" s="0" t="n">
        <v>1</v>
      </c>
      <c r="I1967" s="0" t="n">
        <v>9553</v>
      </c>
      <c r="J1967" s="0" t="s">
        <v>294</v>
      </c>
      <c r="K1967" s="0" t="s">
        <v>7554</v>
      </c>
      <c r="L1967" s="0" t="s">
        <v>297</v>
      </c>
      <c r="M1967" s="0" t="s">
        <v>7559</v>
      </c>
      <c r="N1967" s="0" t="s">
        <v>7559</v>
      </c>
      <c r="O1967" s="0" t="s">
        <v>7560</v>
      </c>
      <c r="P1967" s="0" t="s">
        <v>7561</v>
      </c>
      <c r="R1967" s="0" t="s">
        <v>288</v>
      </c>
      <c r="S1967" s="0" t="s">
        <v>272</v>
      </c>
      <c r="T1967" s="0" t="s">
        <v>280</v>
      </c>
      <c r="U1967" s="0" t="s">
        <v>281</v>
      </c>
    </row>
    <row r="1968" customFormat="false" ht="15" hidden="false" customHeight="false" outlineLevel="0" collapsed="false">
      <c r="A1968" s="0" t="n">
        <v>97</v>
      </c>
      <c r="B1968" s="0" t="s">
        <v>152</v>
      </c>
      <c r="C1968" s="0" t="s">
        <v>544</v>
      </c>
      <c r="D1968" s="0" t="s">
        <v>7562</v>
      </c>
      <c r="E1968" s="0" t="n">
        <v>2022</v>
      </c>
      <c r="H1968" s="0" t="n">
        <v>1</v>
      </c>
      <c r="I1968" s="0" t="n">
        <v>438</v>
      </c>
      <c r="J1968" s="0" t="s">
        <v>294</v>
      </c>
      <c r="K1968" s="0" t="s">
        <v>7554</v>
      </c>
      <c r="L1968" s="0" t="s">
        <v>297</v>
      </c>
      <c r="M1968" s="0" t="s">
        <v>7563</v>
      </c>
      <c r="N1968" s="0" t="s">
        <v>7563</v>
      </c>
      <c r="O1968" s="0" t="s">
        <v>7564</v>
      </c>
      <c r="P1968" s="0" t="s">
        <v>7565</v>
      </c>
      <c r="R1968" s="0" t="s">
        <v>288</v>
      </c>
      <c r="S1968" s="0" t="s">
        <v>272</v>
      </c>
      <c r="T1968" s="0" t="s">
        <v>280</v>
      </c>
      <c r="U1968" s="0" t="s">
        <v>281</v>
      </c>
    </row>
    <row r="1969" customFormat="false" ht="15" hidden="false" customHeight="false" outlineLevel="0" collapsed="false">
      <c r="A1969" s="0" t="n">
        <v>97</v>
      </c>
      <c r="B1969" s="0" t="s">
        <v>152</v>
      </c>
      <c r="C1969" s="0" t="s">
        <v>544</v>
      </c>
      <c r="D1969" s="0" t="s">
        <v>7566</v>
      </c>
      <c r="E1969" s="0" t="n">
        <v>2022</v>
      </c>
      <c r="H1969" s="0" t="n">
        <v>1</v>
      </c>
      <c r="I1969" s="0" t="n">
        <v>124</v>
      </c>
      <c r="J1969" s="0" t="s">
        <v>294</v>
      </c>
      <c r="K1969" s="0" t="s">
        <v>7554</v>
      </c>
      <c r="L1969" s="0" t="s">
        <v>297</v>
      </c>
      <c r="M1969" s="0" t="s">
        <v>7567</v>
      </c>
      <c r="N1969" s="0" t="s">
        <v>7567</v>
      </c>
      <c r="O1969" s="0" t="s">
        <v>7568</v>
      </c>
      <c r="P1969" s="0" t="s">
        <v>7569</v>
      </c>
      <c r="R1969" s="0" t="s">
        <v>288</v>
      </c>
      <c r="S1969" s="0" t="s">
        <v>294</v>
      </c>
      <c r="T1969" s="0" t="s">
        <v>280</v>
      </c>
      <c r="U1969" s="0" t="s">
        <v>281</v>
      </c>
    </row>
    <row r="1970" customFormat="false" ht="15" hidden="false" customHeight="false" outlineLevel="0" collapsed="false">
      <c r="A1970" s="0" t="n">
        <v>97</v>
      </c>
      <c r="B1970" s="0" t="s">
        <v>152</v>
      </c>
      <c r="C1970" s="0" t="s">
        <v>544</v>
      </c>
      <c r="D1970" s="0" t="s">
        <v>7570</v>
      </c>
      <c r="E1970" s="0" t="n">
        <v>2022</v>
      </c>
      <c r="H1970" s="0" t="n">
        <v>1</v>
      </c>
      <c r="I1970" s="0" t="n">
        <v>125</v>
      </c>
      <c r="J1970" s="0" t="s">
        <v>294</v>
      </c>
      <c r="K1970" s="0" t="s">
        <v>7554</v>
      </c>
      <c r="L1970" s="0" t="s">
        <v>297</v>
      </c>
      <c r="M1970" s="0" t="s">
        <v>7571</v>
      </c>
      <c r="N1970" s="0" t="s">
        <v>7571</v>
      </c>
      <c r="O1970" s="0" t="s">
        <v>7572</v>
      </c>
      <c r="P1970" s="0" t="s">
        <v>7573</v>
      </c>
      <c r="R1970" s="0" t="s">
        <v>288</v>
      </c>
      <c r="S1970" s="0" t="s">
        <v>294</v>
      </c>
      <c r="T1970" s="0" t="s">
        <v>280</v>
      </c>
      <c r="U1970" s="0" t="s">
        <v>281</v>
      </c>
    </row>
    <row r="1971" customFormat="false" ht="15" hidden="false" customHeight="false" outlineLevel="0" collapsed="false">
      <c r="A1971" s="0" t="n">
        <v>97</v>
      </c>
      <c r="B1971" s="0" t="s">
        <v>152</v>
      </c>
      <c r="C1971" s="0" t="s">
        <v>544</v>
      </c>
      <c r="D1971" s="0" t="s">
        <v>7574</v>
      </c>
      <c r="E1971" s="0" t="n">
        <v>2022</v>
      </c>
      <c r="H1971" s="0" t="n">
        <v>1</v>
      </c>
      <c r="I1971" s="0" t="n">
        <v>155</v>
      </c>
      <c r="J1971" s="0" t="s">
        <v>294</v>
      </c>
      <c r="K1971" s="0" t="s">
        <v>7554</v>
      </c>
      <c r="L1971" s="0" t="s">
        <v>297</v>
      </c>
      <c r="M1971" s="0" t="s">
        <v>7575</v>
      </c>
      <c r="N1971" s="0" t="s">
        <v>7575</v>
      </c>
      <c r="O1971" s="0" t="s">
        <v>7576</v>
      </c>
      <c r="P1971" s="0" t="s">
        <v>7577</v>
      </c>
      <c r="R1971" s="0" t="s">
        <v>288</v>
      </c>
      <c r="S1971" s="0" t="s">
        <v>294</v>
      </c>
      <c r="T1971" s="0" t="s">
        <v>280</v>
      </c>
      <c r="U1971" s="0" t="s">
        <v>281</v>
      </c>
    </row>
    <row r="1972" customFormat="false" ht="15" hidden="false" customHeight="false" outlineLevel="0" collapsed="false">
      <c r="A1972" s="0" t="n">
        <v>97</v>
      </c>
      <c r="B1972" s="0" t="s">
        <v>152</v>
      </c>
      <c r="C1972" s="0" t="s">
        <v>544</v>
      </c>
      <c r="D1972" s="0" t="s">
        <v>7578</v>
      </c>
      <c r="E1972" s="0" t="n">
        <v>2022</v>
      </c>
      <c r="H1972" s="0" t="n">
        <v>1</v>
      </c>
      <c r="I1972" s="0" t="n">
        <v>124</v>
      </c>
      <c r="J1972" s="0" t="s">
        <v>294</v>
      </c>
      <c r="K1972" s="0" t="s">
        <v>7554</v>
      </c>
      <c r="L1972" s="0" t="s">
        <v>297</v>
      </c>
      <c r="M1972" s="0" t="s">
        <v>7579</v>
      </c>
      <c r="N1972" s="0" t="s">
        <v>7579</v>
      </c>
      <c r="O1972" s="0" t="s">
        <v>7580</v>
      </c>
      <c r="P1972" s="0" t="s">
        <v>7581</v>
      </c>
      <c r="R1972" s="0" t="s">
        <v>288</v>
      </c>
      <c r="S1972" s="0" t="s">
        <v>294</v>
      </c>
      <c r="T1972" s="0" t="s">
        <v>280</v>
      </c>
      <c r="U1972" s="0" t="s">
        <v>281</v>
      </c>
    </row>
    <row r="1973" customFormat="false" ht="15" hidden="false" customHeight="false" outlineLevel="0" collapsed="false">
      <c r="A1973" s="0" t="n">
        <v>97</v>
      </c>
      <c r="B1973" s="0" t="s">
        <v>152</v>
      </c>
      <c r="C1973" s="0" t="s">
        <v>544</v>
      </c>
      <c r="D1973" s="0" t="s">
        <v>7582</v>
      </c>
      <c r="E1973" s="0" t="n">
        <v>2021</v>
      </c>
      <c r="H1973" s="0" t="n">
        <v>3</v>
      </c>
      <c r="I1973" s="0" t="n">
        <v>2448</v>
      </c>
      <c r="J1973" s="0" t="s">
        <v>272</v>
      </c>
      <c r="K1973" s="0" t="s">
        <v>302</v>
      </c>
      <c r="L1973" s="0" t="s">
        <v>274</v>
      </c>
      <c r="M1973" s="0" t="s">
        <v>7583</v>
      </c>
      <c r="N1973" s="0" t="s">
        <v>7583</v>
      </c>
      <c r="O1973" s="0" t="s">
        <v>7584</v>
      </c>
      <c r="P1973" s="0" t="s">
        <v>7585</v>
      </c>
      <c r="R1973" s="0" t="s">
        <v>288</v>
      </c>
      <c r="S1973" s="0" t="s">
        <v>294</v>
      </c>
      <c r="T1973" s="0" t="s">
        <v>280</v>
      </c>
      <c r="U1973" s="0" t="s">
        <v>281</v>
      </c>
    </row>
    <row r="1974" customFormat="false" ht="15" hidden="false" customHeight="false" outlineLevel="0" collapsed="false">
      <c r="A1974" s="0" t="n">
        <v>97</v>
      </c>
      <c r="B1974" s="0" t="s">
        <v>152</v>
      </c>
      <c r="C1974" s="0" t="s">
        <v>544</v>
      </c>
      <c r="D1974" s="0" t="s">
        <v>7586</v>
      </c>
      <c r="E1974" s="0" t="n">
        <v>2021</v>
      </c>
      <c r="H1974" s="0" t="n">
        <v>1</v>
      </c>
      <c r="I1974" s="0" t="n">
        <v>693</v>
      </c>
      <c r="J1974" s="0" t="s">
        <v>294</v>
      </c>
      <c r="K1974" s="0" t="s">
        <v>7554</v>
      </c>
      <c r="L1974" s="0" t="s">
        <v>297</v>
      </c>
      <c r="M1974" s="0" t="s">
        <v>7587</v>
      </c>
      <c r="N1974" s="0" t="s">
        <v>7587</v>
      </c>
      <c r="O1974" s="0" t="s">
        <v>7588</v>
      </c>
      <c r="P1974" s="0" t="s">
        <v>7589</v>
      </c>
      <c r="R1974" s="0" t="s">
        <v>288</v>
      </c>
      <c r="S1974" s="0" t="s">
        <v>294</v>
      </c>
      <c r="T1974" s="0" t="s">
        <v>280</v>
      </c>
      <c r="U1974" s="0" t="s">
        <v>281</v>
      </c>
    </row>
    <row r="1975" customFormat="false" ht="15" hidden="false" customHeight="false" outlineLevel="0" collapsed="false">
      <c r="A1975" s="0" t="n">
        <v>97</v>
      </c>
      <c r="B1975" s="0" t="s">
        <v>152</v>
      </c>
      <c r="C1975" s="0" t="s">
        <v>544</v>
      </c>
      <c r="D1975" s="0" t="s">
        <v>7590</v>
      </c>
      <c r="E1975" s="0" t="n">
        <v>2021</v>
      </c>
      <c r="H1975" s="0" t="n">
        <v>1</v>
      </c>
      <c r="I1975" s="0" t="n">
        <v>683</v>
      </c>
      <c r="J1975" s="0" t="s">
        <v>294</v>
      </c>
      <c r="K1975" s="0" t="s">
        <v>7554</v>
      </c>
      <c r="L1975" s="0" t="s">
        <v>297</v>
      </c>
      <c r="M1975" s="0" t="s">
        <v>7591</v>
      </c>
      <c r="N1975" s="0" t="s">
        <v>7591</v>
      </c>
      <c r="O1975" s="0" t="s">
        <v>7592</v>
      </c>
      <c r="P1975" s="0" t="s">
        <v>7593</v>
      </c>
      <c r="R1975" s="0" t="s">
        <v>288</v>
      </c>
      <c r="S1975" s="0" t="s">
        <v>294</v>
      </c>
      <c r="T1975" s="0" t="s">
        <v>280</v>
      </c>
      <c r="U1975" s="0" t="s">
        <v>281</v>
      </c>
    </row>
    <row r="1976" customFormat="false" ht="15" hidden="false" customHeight="false" outlineLevel="0" collapsed="false">
      <c r="A1976" s="0" t="n">
        <v>97</v>
      </c>
      <c r="B1976" s="0" t="s">
        <v>152</v>
      </c>
      <c r="C1976" s="0" t="s">
        <v>544</v>
      </c>
      <c r="D1976" s="0" t="s">
        <v>7594</v>
      </c>
      <c r="E1976" s="0" t="n">
        <v>2021</v>
      </c>
      <c r="H1976" s="0" t="n">
        <v>1</v>
      </c>
      <c r="I1976" s="0" t="n">
        <v>559</v>
      </c>
      <c r="J1976" s="0" t="s">
        <v>294</v>
      </c>
      <c r="K1976" s="0" t="s">
        <v>7554</v>
      </c>
      <c r="L1976" s="0" t="s">
        <v>297</v>
      </c>
      <c r="M1976" s="0" t="s">
        <v>7595</v>
      </c>
      <c r="N1976" s="0" t="s">
        <v>7595</v>
      </c>
      <c r="O1976" s="0" t="s">
        <v>7596</v>
      </c>
      <c r="P1976" s="0" t="s">
        <v>7597</v>
      </c>
      <c r="R1976" s="0" t="s">
        <v>288</v>
      </c>
      <c r="S1976" s="0" t="s">
        <v>294</v>
      </c>
      <c r="T1976" s="0" t="s">
        <v>280</v>
      </c>
      <c r="U1976" s="0" t="s">
        <v>281</v>
      </c>
    </row>
    <row r="1977" customFormat="false" ht="15" hidden="false" customHeight="false" outlineLevel="0" collapsed="false">
      <c r="A1977" s="0" t="n">
        <v>97</v>
      </c>
      <c r="B1977" s="0" t="s">
        <v>152</v>
      </c>
      <c r="C1977" s="0" t="s">
        <v>514</v>
      </c>
      <c r="D1977" s="0" t="s">
        <v>7598</v>
      </c>
      <c r="E1977" s="0" t="n">
        <v>2020</v>
      </c>
      <c r="H1977" s="0" t="n">
        <v>1</v>
      </c>
      <c r="I1977" s="0" t="n">
        <v>174</v>
      </c>
      <c r="J1977" s="0" t="s">
        <v>294</v>
      </c>
      <c r="K1977" s="0" t="s">
        <v>302</v>
      </c>
      <c r="L1977" s="0" t="s">
        <v>274</v>
      </c>
      <c r="M1977" s="0" t="s">
        <v>7599</v>
      </c>
      <c r="N1977" s="0" t="s">
        <v>7599</v>
      </c>
      <c r="O1977" s="0" t="s">
        <v>7600</v>
      </c>
      <c r="P1977" s="0" t="s">
        <v>7601</v>
      </c>
      <c r="R1977" s="0" t="s">
        <v>288</v>
      </c>
      <c r="S1977" s="0" t="s">
        <v>272</v>
      </c>
      <c r="T1977" s="0" t="s">
        <v>280</v>
      </c>
      <c r="U1977" s="0" t="s">
        <v>281</v>
      </c>
    </row>
    <row r="1978" customFormat="false" ht="15" hidden="false" customHeight="false" outlineLevel="0" collapsed="false">
      <c r="A1978" s="0" t="n">
        <v>98</v>
      </c>
      <c r="B1978" s="0" t="s">
        <v>153</v>
      </c>
      <c r="C1978" s="0" t="s">
        <v>616</v>
      </c>
      <c r="D1978" s="0" t="s">
        <v>7602</v>
      </c>
      <c r="E1978" s="0" t="n">
        <v>2026</v>
      </c>
      <c r="H1978" s="0" t="n">
        <v>1</v>
      </c>
      <c r="I1978" s="0" t="n">
        <v>1608</v>
      </c>
      <c r="J1978" s="0" t="s">
        <v>272</v>
      </c>
      <c r="K1978" s="0" t="s">
        <v>7603</v>
      </c>
      <c r="L1978" s="0" t="s">
        <v>297</v>
      </c>
      <c r="M1978" s="0" t="s">
        <v>7604</v>
      </c>
      <c r="N1978" s="0" t="s">
        <v>7604</v>
      </c>
      <c r="O1978" s="0" t="s">
        <v>7605</v>
      </c>
      <c r="P1978" s="0" t="s">
        <v>7606</v>
      </c>
      <c r="R1978" s="0" t="s">
        <v>279</v>
      </c>
      <c r="S1978" s="0" t="s">
        <v>272</v>
      </c>
      <c r="T1978" s="0" t="s">
        <v>280</v>
      </c>
      <c r="U1978" s="0" t="s">
        <v>281</v>
      </c>
    </row>
    <row r="1979" customFormat="false" ht="15" hidden="false" customHeight="false" outlineLevel="0" collapsed="false">
      <c r="A1979" s="0" t="n">
        <v>98</v>
      </c>
      <c r="B1979" s="0" t="s">
        <v>153</v>
      </c>
      <c r="C1979" s="0" t="s">
        <v>270</v>
      </c>
      <c r="D1979" s="0" t="s">
        <v>7607</v>
      </c>
      <c r="E1979" s="0" t="n">
        <v>2026</v>
      </c>
      <c r="H1979" s="0" t="n">
        <v>12</v>
      </c>
      <c r="I1979" s="0" t="n">
        <v>5489</v>
      </c>
      <c r="J1979" s="0" t="s">
        <v>272</v>
      </c>
      <c r="K1979" s="0" t="s">
        <v>7603</v>
      </c>
      <c r="L1979" s="0" t="s">
        <v>297</v>
      </c>
      <c r="M1979" s="0" t="s">
        <v>7608</v>
      </c>
      <c r="N1979" s="0" t="s">
        <v>7608</v>
      </c>
      <c r="O1979" s="0" t="s">
        <v>7609</v>
      </c>
      <c r="P1979" s="0" t="s">
        <v>7610</v>
      </c>
      <c r="R1979" s="0" t="s">
        <v>279</v>
      </c>
      <c r="S1979" s="0" t="s">
        <v>272</v>
      </c>
      <c r="T1979" s="0" t="s">
        <v>318</v>
      </c>
      <c r="U1979" s="0" t="s">
        <v>281</v>
      </c>
      <c r="V1979" s="0" t="s">
        <v>7611</v>
      </c>
    </row>
    <row r="1980" customFormat="false" ht="15" hidden="false" customHeight="false" outlineLevel="0" collapsed="false">
      <c r="A1980" s="0" t="n">
        <v>98</v>
      </c>
      <c r="B1980" s="0" t="s">
        <v>153</v>
      </c>
      <c r="C1980" s="0" t="s">
        <v>270</v>
      </c>
      <c r="D1980" s="0" t="s">
        <v>7612</v>
      </c>
      <c r="E1980" s="0" t="n">
        <v>2023</v>
      </c>
      <c r="H1980" s="0" t="n">
        <v>6</v>
      </c>
      <c r="I1980" s="0" t="n">
        <v>1016</v>
      </c>
      <c r="J1980" s="0" t="s">
        <v>272</v>
      </c>
      <c r="K1980" s="0" t="s">
        <v>7603</v>
      </c>
      <c r="L1980" s="0" t="s">
        <v>297</v>
      </c>
      <c r="M1980" s="0" t="s">
        <v>7613</v>
      </c>
      <c r="N1980" s="0" t="s">
        <v>7613</v>
      </c>
      <c r="O1980" s="0" t="s">
        <v>7614</v>
      </c>
      <c r="P1980" s="0" t="s">
        <v>7615</v>
      </c>
      <c r="R1980" s="0" t="s">
        <v>288</v>
      </c>
      <c r="S1980" s="0" t="s">
        <v>294</v>
      </c>
      <c r="T1980" s="0" t="s">
        <v>318</v>
      </c>
      <c r="U1980" s="0" t="s">
        <v>281</v>
      </c>
      <c r="V1980" s="0" t="s">
        <v>7611</v>
      </c>
    </row>
    <row r="1981" customFormat="false" ht="15" hidden="false" customHeight="false" outlineLevel="0" collapsed="false">
      <c r="A1981" s="0" t="n">
        <v>98</v>
      </c>
      <c r="B1981" s="0" t="s">
        <v>153</v>
      </c>
      <c r="C1981" s="0" t="s">
        <v>270</v>
      </c>
      <c r="D1981" s="0" t="s">
        <v>7616</v>
      </c>
      <c r="E1981" s="0" t="n">
        <v>2023</v>
      </c>
      <c r="H1981" s="0" t="n">
        <v>3</v>
      </c>
      <c r="I1981" s="0" t="n">
        <v>1689</v>
      </c>
      <c r="J1981" s="0" t="s">
        <v>272</v>
      </c>
      <c r="K1981" s="0" t="s">
        <v>7603</v>
      </c>
      <c r="L1981" s="0" t="s">
        <v>297</v>
      </c>
      <c r="M1981" s="0" t="s">
        <v>7617</v>
      </c>
      <c r="N1981" s="0" t="s">
        <v>7617</v>
      </c>
      <c r="O1981" s="0" t="s">
        <v>7618</v>
      </c>
      <c r="P1981" s="0" t="s">
        <v>7619</v>
      </c>
      <c r="R1981" s="0" t="s">
        <v>288</v>
      </c>
      <c r="S1981" s="0" t="s">
        <v>294</v>
      </c>
      <c r="T1981" s="0" t="s">
        <v>318</v>
      </c>
      <c r="U1981" s="0" t="s">
        <v>281</v>
      </c>
      <c r="V1981" s="0" t="s">
        <v>7611</v>
      </c>
    </row>
    <row r="1982" customFormat="false" ht="15" hidden="false" customHeight="false" outlineLevel="0" collapsed="false">
      <c r="A1982" s="0" t="n">
        <v>98</v>
      </c>
      <c r="B1982" s="0" t="s">
        <v>153</v>
      </c>
      <c r="C1982" s="0" t="s">
        <v>270</v>
      </c>
      <c r="D1982" s="0" t="s">
        <v>7620</v>
      </c>
      <c r="E1982" s="0" t="n">
        <v>2023</v>
      </c>
      <c r="H1982" s="0" t="n">
        <v>5</v>
      </c>
      <c r="I1982" s="0" t="n">
        <v>962</v>
      </c>
      <c r="J1982" s="0" t="s">
        <v>272</v>
      </c>
      <c r="K1982" s="0" t="s">
        <v>7603</v>
      </c>
      <c r="L1982" s="0" t="s">
        <v>297</v>
      </c>
      <c r="M1982" s="0" t="s">
        <v>7621</v>
      </c>
      <c r="N1982" s="0" t="s">
        <v>7621</v>
      </c>
      <c r="O1982" s="0" t="s">
        <v>7622</v>
      </c>
      <c r="P1982" s="0" t="s">
        <v>7623</v>
      </c>
      <c r="R1982" s="0" t="s">
        <v>288</v>
      </c>
      <c r="S1982" s="0" t="s">
        <v>294</v>
      </c>
      <c r="T1982" s="0" t="s">
        <v>318</v>
      </c>
      <c r="U1982" s="0" t="s">
        <v>281</v>
      </c>
      <c r="V1982" s="0" t="s">
        <v>7611</v>
      </c>
    </row>
    <row r="1983" customFormat="false" ht="15" hidden="false" customHeight="false" outlineLevel="0" collapsed="false">
      <c r="A1983" s="0" t="n">
        <v>98</v>
      </c>
      <c r="B1983" s="0" t="s">
        <v>153</v>
      </c>
      <c r="C1983" s="0" t="s">
        <v>270</v>
      </c>
      <c r="D1983" s="0" t="s">
        <v>7624</v>
      </c>
      <c r="E1983" s="0" t="n">
        <v>2023</v>
      </c>
      <c r="H1983" s="0" t="n">
        <v>5</v>
      </c>
      <c r="I1983" s="0" t="n">
        <v>1180</v>
      </c>
      <c r="J1983" s="0" t="s">
        <v>272</v>
      </c>
      <c r="K1983" s="0" t="s">
        <v>7603</v>
      </c>
      <c r="L1983" s="0" t="s">
        <v>297</v>
      </c>
      <c r="M1983" s="0" t="s">
        <v>7625</v>
      </c>
      <c r="N1983" s="0" t="s">
        <v>7625</v>
      </c>
      <c r="O1983" s="0" t="s">
        <v>7626</v>
      </c>
      <c r="P1983" s="0" t="s">
        <v>7627</v>
      </c>
      <c r="R1983" s="0" t="s">
        <v>288</v>
      </c>
      <c r="S1983" s="0" t="s">
        <v>294</v>
      </c>
      <c r="T1983" s="0" t="s">
        <v>318</v>
      </c>
      <c r="U1983" s="0" t="s">
        <v>281</v>
      </c>
      <c r="V1983" s="0" t="s">
        <v>7611</v>
      </c>
    </row>
    <row r="1984" customFormat="false" ht="15" hidden="false" customHeight="false" outlineLevel="0" collapsed="false">
      <c r="A1984" s="0" t="n">
        <v>99</v>
      </c>
      <c r="B1984" s="0" t="s">
        <v>154</v>
      </c>
      <c r="C1984" s="0" t="s">
        <v>57</v>
      </c>
      <c r="D1984" s="0" t="s">
        <v>7628</v>
      </c>
      <c r="E1984" s="0" t="n">
        <v>2025</v>
      </c>
      <c r="H1984" s="0" t="n">
        <v>18</v>
      </c>
      <c r="I1984" s="0" t="n">
        <v>9944</v>
      </c>
      <c r="J1984" s="0" t="s">
        <v>272</v>
      </c>
      <c r="K1984" s="0" t="s">
        <v>7629</v>
      </c>
      <c r="L1984" s="0" t="s">
        <v>297</v>
      </c>
      <c r="M1984" s="0" t="s">
        <v>7630</v>
      </c>
      <c r="N1984" s="0" t="s">
        <v>7631</v>
      </c>
      <c r="O1984" s="0" t="s">
        <v>7632</v>
      </c>
      <c r="P1984" s="0" t="s">
        <v>7633</v>
      </c>
      <c r="R1984" s="0" t="s">
        <v>279</v>
      </c>
      <c r="S1984" s="0" t="s">
        <v>272</v>
      </c>
      <c r="T1984" s="0" t="s">
        <v>280</v>
      </c>
      <c r="U1984" s="0" t="s">
        <v>281</v>
      </c>
    </row>
    <row r="1985" customFormat="false" ht="15" hidden="false" customHeight="false" outlineLevel="0" collapsed="false">
      <c r="A1985" s="0" t="n">
        <v>99</v>
      </c>
      <c r="B1985" s="0" t="s">
        <v>154</v>
      </c>
      <c r="C1985" s="0" t="s">
        <v>57</v>
      </c>
      <c r="D1985" s="0" t="s">
        <v>7634</v>
      </c>
      <c r="E1985" s="0" t="n">
        <v>2025</v>
      </c>
      <c r="H1985" s="0" t="n">
        <v>1</v>
      </c>
      <c r="I1985" s="0" t="n">
        <v>1232</v>
      </c>
      <c r="J1985" s="0" t="s">
        <v>272</v>
      </c>
      <c r="K1985" s="0" t="s">
        <v>7629</v>
      </c>
      <c r="L1985" s="0" t="s">
        <v>297</v>
      </c>
      <c r="M1985" s="0" t="s">
        <v>7635</v>
      </c>
      <c r="N1985" s="0" t="s">
        <v>7636</v>
      </c>
      <c r="O1985" s="0" t="s">
        <v>7637</v>
      </c>
      <c r="P1985" s="0" t="s">
        <v>7638</v>
      </c>
      <c r="R1985" s="0" t="s">
        <v>279</v>
      </c>
      <c r="S1985" s="0" t="s">
        <v>294</v>
      </c>
      <c r="T1985" s="0" t="s">
        <v>280</v>
      </c>
      <c r="U1985" s="0" t="s">
        <v>281</v>
      </c>
    </row>
    <row r="1986" customFormat="false" ht="15" hidden="false" customHeight="false" outlineLevel="0" collapsed="false">
      <c r="A1986" s="0" t="n">
        <v>99</v>
      </c>
      <c r="B1986" s="0" t="s">
        <v>154</v>
      </c>
      <c r="C1986" s="0" t="s">
        <v>57</v>
      </c>
      <c r="D1986" s="0" t="s">
        <v>7639</v>
      </c>
      <c r="E1986" s="0" t="n">
        <v>2024</v>
      </c>
      <c r="H1986" s="0" t="n">
        <v>8</v>
      </c>
      <c r="I1986" s="0" t="n">
        <v>4876</v>
      </c>
      <c r="J1986" s="0" t="s">
        <v>272</v>
      </c>
      <c r="K1986" s="0" t="s">
        <v>7629</v>
      </c>
      <c r="L1986" s="0" t="s">
        <v>297</v>
      </c>
      <c r="M1986" s="0" t="s">
        <v>7640</v>
      </c>
      <c r="N1986" s="0" t="s">
        <v>7641</v>
      </c>
      <c r="O1986" s="0" t="s">
        <v>7642</v>
      </c>
      <c r="P1986" s="0" t="s">
        <v>7643</v>
      </c>
      <c r="R1986" s="0" t="s">
        <v>288</v>
      </c>
      <c r="S1986" s="0" t="s">
        <v>294</v>
      </c>
      <c r="T1986" s="0" t="s">
        <v>280</v>
      </c>
      <c r="U1986" s="0" t="s">
        <v>281</v>
      </c>
    </row>
    <row r="1987" customFormat="false" ht="15" hidden="false" customHeight="false" outlineLevel="0" collapsed="false">
      <c r="A1987" s="0" t="n">
        <v>99</v>
      </c>
      <c r="B1987" s="0" t="s">
        <v>154</v>
      </c>
      <c r="C1987" s="0" t="s">
        <v>92</v>
      </c>
      <c r="D1987" s="0" t="s">
        <v>7644</v>
      </c>
      <c r="E1987" s="0" t="n">
        <v>2025</v>
      </c>
      <c r="H1987" s="0" t="n">
        <v>16</v>
      </c>
      <c r="I1987" s="0" t="n">
        <v>4189</v>
      </c>
      <c r="J1987" s="0" t="s">
        <v>272</v>
      </c>
      <c r="K1987" s="0" t="s">
        <v>7629</v>
      </c>
      <c r="L1987" s="0" t="s">
        <v>297</v>
      </c>
      <c r="M1987" s="0" t="s">
        <v>7645</v>
      </c>
      <c r="N1987" s="0" t="s">
        <v>7646</v>
      </c>
      <c r="O1987" s="0" t="s">
        <v>7647</v>
      </c>
      <c r="P1987" s="0" t="s">
        <v>7648</v>
      </c>
      <c r="R1987" s="0" t="s">
        <v>279</v>
      </c>
      <c r="S1987" s="0" t="s">
        <v>272</v>
      </c>
      <c r="T1987" s="0" t="s">
        <v>280</v>
      </c>
      <c r="U1987" s="0" t="s">
        <v>281</v>
      </c>
    </row>
    <row r="1988" customFormat="false" ht="15" hidden="false" customHeight="false" outlineLevel="0" collapsed="false">
      <c r="A1988" s="0" t="n">
        <v>99</v>
      </c>
      <c r="B1988" s="0" t="s">
        <v>154</v>
      </c>
      <c r="C1988" s="0" t="s">
        <v>313</v>
      </c>
      <c r="D1988" s="0" t="s">
        <v>7649</v>
      </c>
      <c r="E1988" s="0" t="n">
        <v>2026</v>
      </c>
      <c r="H1988" s="0" t="n">
        <v>2</v>
      </c>
      <c r="I1988" s="0" t="n">
        <v>18006</v>
      </c>
      <c r="J1988" s="0" t="s">
        <v>272</v>
      </c>
      <c r="K1988" s="0" t="s">
        <v>7629</v>
      </c>
      <c r="L1988" s="0" t="s">
        <v>297</v>
      </c>
      <c r="M1988" s="0" t="s">
        <v>7650</v>
      </c>
      <c r="N1988" s="0" t="s">
        <v>7650</v>
      </c>
      <c r="O1988" s="0" t="s">
        <v>7651</v>
      </c>
      <c r="P1988" s="0" t="s">
        <v>7652</v>
      </c>
      <c r="R1988" s="0" t="s">
        <v>279</v>
      </c>
      <c r="S1988" s="0" t="s">
        <v>272</v>
      </c>
      <c r="T1988" s="0" t="s">
        <v>280</v>
      </c>
      <c r="U1988" s="0" t="s">
        <v>281</v>
      </c>
    </row>
    <row r="1989" customFormat="false" ht="15" hidden="false" customHeight="false" outlineLevel="0" collapsed="false">
      <c r="A1989" s="0" t="n">
        <v>99</v>
      </c>
      <c r="B1989" s="0" t="s">
        <v>154</v>
      </c>
      <c r="C1989" s="0" t="s">
        <v>313</v>
      </c>
      <c r="D1989" s="0" t="s">
        <v>7653</v>
      </c>
      <c r="E1989" s="0" t="n">
        <v>2023</v>
      </c>
      <c r="H1989" s="0" t="n">
        <v>1</v>
      </c>
      <c r="I1989" s="0" t="n">
        <v>441</v>
      </c>
      <c r="J1989" s="0" t="s">
        <v>272</v>
      </c>
      <c r="K1989" s="0" t="s">
        <v>7629</v>
      </c>
      <c r="L1989" s="0" t="s">
        <v>297</v>
      </c>
      <c r="M1989" s="0" t="s">
        <v>7654</v>
      </c>
      <c r="N1989" s="0" t="s">
        <v>7654</v>
      </c>
      <c r="O1989" s="0" t="s">
        <v>7655</v>
      </c>
      <c r="P1989" s="0" t="s">
        <v>7656</v>
      </c>
      <c r="R1989" s="0" t="s">
        <v>288</v>
      </c>
      <c r="S1989" s="0" t="s">
        <v>294</v>
      </c>
      <c r="T1989" s="0" t="s">
        <v>280</v>
      </c>
      <c r="U1989" s="0" t="s">
        <v>281</v>
      </c>
    </row>
    <row r="1990" customFormat="false" ht="15" hidden="false" customHeight="false" outlineLevel="0" collapsed="false">
      <c r="A1990" s="0" t="n">
        <v>99</v>
      </c>
      <c r="B1990" s="0" t="s">
        <v>154</v>
      </c>
      <c r="C1990" s="0" t="s">
        <v>313</v>
      </c>
      <c r="D1990" s="0" t="s">
        <v>7657</v>
      </c>
      <c r="E1990" s="0" t="n">
        <v>2020</v>
      </c>
      <c r="H1990" s="0" t="n">
        <v>1</v>
      </c>
      <c r="I1990" s="0" t="n">
        <v>236</v>
      </c>
      <c r="J1990" s="0" t="s">
        <v>294</v>
      </c>
      <c r="K1990" s="0" t="s">
        <v>302</v>
      </c>
      <c r="L1990" s="0" t="s">
        <v>274</v>
      </c>
      <c r="M1990" s="0" t="s">
        <v>7658</v>
      </c>
      <c r="N1990" s="0" t="s">
        <v>7658</v>
      </c>
      <c r="O1990" s="0" t="s">
        <v>7659</v>
      </c>
      <c r="P1990" s="0" t="s">
        <v>7660</v>
      </c>
      <c r="R1990" s="0" t="s">
        <v>288</v>
      </c>
      <c r="S1990" s="0" t="s">
        <v>294</v>
      </c>
      <c r="T1990" s="0" t="s">
        <v>280</v>
      </c>
      <c r="U1990" s="0" t="s">
        <v>281</v>
      </c>
    </row>
    <row r="1991" customFormat="false" ht="15" hidden="false" customHeight="false" outlineLevel="0" collapsed="false">
      <c r="A1991" s="0" t="n">
        <v>99</v>
      </c>
      <c r="B1991" s="0" t="s">
        <v>154</v>
      </c>
      <c r="C1991" s="0" t="s">
        <v>616</v>
      </c>
      <c r="D1991" s="0" t="s">
        <v>7661</v>
      </c>
      <c r="E1991" s="0" t="n">
        <v>2025</v>
      </c>
      <c r="H1991" s="0" t="n">
        <v>1</v>
      </c>
      <c r="I1991" s="0" t="n">
        <v>1249</v>
      </c>
      <c r="J1991" s="0" t="s">
        <v>272</v>
      </c>
      <c r="K1991" s="0" t="s">
        <v>7629</v>
      </c>
      <c r="L1991" s="0" t="s">
        <v>297</v>
      </c>
      <c r="M1991" s="0" t="s">
        <v>7662</v>
      </c>
      <c r="N1991" s="0" t="s">
        <v>7662</v>
      </c>
      <c r="O1991" s="0" t="s">
        <v>7663</v>
      </c>
      <c r="P1991" s="0" t="s">
        <v>7664</v>
      </c>
      <c r="R1991" s="0" t="s">
        <v>279</v>
      </c>
      <c r="S1991" s="0" t="s">
        <v>294</v>
      </c>
      <c r="T1991" s="0" t="s">
        <v>280</v>
      </c>
      <c r="U1991" s="0" t="s">
        <v>281</v>
      </c>
    </row>
    <row r="1992" customFormat="false" ht="15" hidden="false" customHeight="false" outlineLevel="0" collapsed="false">
      <c r="A1992" s="0" t="n">
        <v>99</v>
      </c>
      <c r="B1992" s="0" t="s">
        <v>154</v>
      </c>
      <c r="C1992" s="0" t="s">
        <v>616</v>
      </c>
      <c r="D1992" s="0" t="s">
        <v>7665</v>
      </c>
      <c r="E1992" s="0" t="n">
        <v>2025</v>
      </c>
      <c r="H1992" s="0" t="n">
        <v>32</v>
      </c>
      <c r="I1992" s="0" t="n">
        <v>3595</v>
      </c>
      <c r="J1992" s="0" t="s">
        <v>272</v>
      </c>
      <c r="K1992" s="0" t="s">
        <v>7629</v>
      </c>
      <c r="L1992" s="0" t="s">
        <v>297</v>
      </c>
      <c r="M1992" s="0" t="s">
        <v>7666</v>
      </c>
      <c r="N1992" s="0" t="s">
        <v>7667</v>
      </c>
      <c r="O1992" s="0" t="s">
        <v>7668</v>
      </c>
      <c r="P1992" s="0" t="s">
        <v>7669</v>
      </c>
      <c r="R1992" s="0" t="s">
        <v>279</v>
      </c>
      <c r="S1992" s="0" t="s">
        <v>272</v>
      </c>
      <c r="T1992" s="0" t="s">
        <v>280</v>
      </c>
      <c r="U1992" s="0" t="s">
        <v>281</v>
      </c>
    </row>
    <row r="1993" customFormat="false" ht="15" hidden="false" customHeight="false" outlineLevel="0" collapsed="false">
      <c r="A1993" s="0" t="n">
        <v>99</v>
      </c>
      <c r="B1993" s="0" t="s">
        <v>154</v>
      </c>
      <c r="C1993" s="0" t="s">
        <v>616</v>
      </c>
      <c r="D1993" s="0" t="s">
        <v>7670</v>
      </c>
      <c r="E1993" s="0" t="n">
        <v>2025</v>
      </c>
      <c r="H1993" s="0" t="n">
        <v>20</v>
      </c>
      <c r="I1993" s="0" t="n">
        <v>1797</v>
      </c>
      <c r="J1993" s="0" t="s">
        <v>272</v>
      </c>
      <c r="K1993" s="0" t="s">
        <v>7629</v>
      </c>
      <c r="L1993" s="0" t="s">
        <v>297</v>
      </c>
      <c r="M1993" s="0" t="s">
        <v>7671</v>
      </c>
      <c r="N1993" s="0" t="s">
        <v>7671</v>
      </c>
      <c r="O1993" s="0" t="s">
        <v>7672</v>
      </c>
      <c r="P1993" s="0" t="s">
        <v>7673</v>
      </c>
      <c r="R1993" s="0" t="s">
        <v>279</v>
      </c>
      <c r="S1993" s="0" t="s">
        <v>294</v>
      </c>
      <c r="T1993" s="0" t="s">
        <v>280</v>
      </c>
      <c r="U1993" s="0" t="s">
        <v>281</v>
      </c>
    </row>
    <row r="1994" customFormat="false" ht="15" hidden="false" customHeight="false" outlineLevel="0" collapsed="false">
      <c r="A1994" s="0" t="n">
        <v>99</v>
      </c>
      <c r="B1994" s="0" t="s">
        <v>154</v>
      </c>
      <c r="C1994" s="0" t="s">
        <v>616</v>
      </c>
      <c r="D1994" s="0" t="s">
        <v>7674</v>
      </c>
      <c r="E1994" s="0" t="n">
        <v>2012</v>
      </c>
      <c r="H1994" s="0" t="n">
        <v>1</v>
      </c>
      <c r="I1994" s="0" t="n">
        <v>1759</v>
      </c>
      <c r="J1994" s="0" t="s">
        <v>272</v>
      </c>
      <c r="K1994" s="0" t="s">
        <v>7629</v>
      </c>
      <c r="L1994" s="0" t="s">
        <v>297</v>
      </c>
      <c r="M1994" s="0" t="s">
        <v>7675</v>
      </c>
      <c r="N1994" s="0" t="s">
        <v>7675</v>
      </c>
      <c r="O1994" s="0" t="s">
        <v>7676</v>
      </c>
      <c r="P1994" s="0" t="s">
        <v>7677</v>
      </c>
      <c r="R1994" s="0" t="s">
        <v>288</v>
      </c>
      <c r="S1994" s="0" t="s">
        <v>294</v>
      </c>
      <c r="T1994" s="0" t="s">
        <v>280</v>
      </c>
      <c r="U1994" s="0" t="s">
        <v>281</v>
      </c>
    </row>
    <row r="1995" customFormat="false" ht="15" hidden="false" customHeight="false" outlineLevel="0" collapsed="false">
      <c r="A1995" s="0" t="n">
        <v>99</v>
      </c>
      <c r="B1995" s="0" t="s">
        <v>154</v>
      </c>
      <c r="C1995" s="0" t="s">
        <v>270</v>
      </c>
      <c r="D1995" s="0" t="s">
        <v>7678</v>
      </c>
      <c r="E1995" s="0" t="n">
        <v>2026</v>
      </c>
      <c r="H1995" s="0" t="n">
        <v>9</v>
      </c>
      <c r="I1995" s="0" t="n">
        <v>4216</v>
      </c>
      <c r="J1995" s="0" t="s">
        <v>272</v>
      </c>
      <c r="K1995" s="0" t="s">
        <v>7629</v>
      </c>
      <c r="L1995" s="0" t="s">
        <v>297</v>
      </c>
      <c r="M1995" s="0" t="s">
        <v>7679</v>
      </c>
      <c r="N1995" s="0" t="s">
        <v>7680</v>
      </c>
      <c r="O1995" s="0" t="s">
        <v>7681</v>
      </c>
      <c r="P1995" s="0" t="s">
        <v>7682</v>
      </c>
      <c r="R1995" s="0" t="s">
        <v>279</v>
      </c>
      <c r="S1995" s="0" t="s">
        <v>272</v>
      </c>
      <c r="T1995" s="0" t="s">
        <v>280</v>
      </c>
      <c r="U1995" s="0" t="s">
        <v>281</v>
      </c>
    </row>
    <row r="1996" customFormat="false" ht="15" hidden="false" customHeight="false" outlineLevel="0" collapsed="false">
      <c r="A1996" s="0" t="n">
        <v>99</v>
      </c>
      <c r="B1996" s="0" t="s">
        <v>154</v>
      </c>
      <c r="C1996" s="0" t="s">
        <v>270</v>
      </c>
      <c r="D1996" s="0" t="s">
        <v>7683</v>
      </c>
      <c r="E1996" s="0" t="n">
        <v>2026</v>
      </c>
      <c r="H1996" s="0" t="n">
        <v>7</v>
      </c>
      <c r="I1996" s="0" t="n">
        <v>231</v>
      </c>
      <c r="J1996" s="0" t="s">
        <v>272</v>
      </c>
      <c r="K1996" s="0" t="s">
        <v>7629</v>
      </c>
      <c r="L1996" s="0" t="s">
        <v>297</v>
      </c>
      <c r="M1996" s="0" t="s">
        <v>7684</v>
      </c>
      <c r="N1996" s="0" t="s">
        <v>7685</v>
      </c>
      <c r="O1996" s="0" t="s">
        <v>7686</v>
      </c>
      <c r="P1996" s="0" t="s">
        <v>7687</v>
      </c>
      <c r="R1996" s="0" t="s">
        <v>279</v>
      </c>
      <c r="S1996" s="0" t="s">
        <v>294</v>
      </c>
      <c r="T1996" s="0" t="s">
        <v>280</v>
      </c>
      <c r="U1996" s="0" t="s">
        <v>281</v>
      </c>
    </row>
    <row r="1997" customFormat="false" ht="15" hidden="false" customHeight="false" outlineLevel="0" collapsed="false">
      <c r="A1997" s="0" t="n">
        <v>99</v>
      </c>
      <c r="B1997" s="0" t="s">
        <v>154</v>
      </c>
      <c r="C1997" s="0" t="s">
        <v>270</v>
      </c>
      <c r="D1997" s="0" t="s">
        <v>7688</v>
      </c>
      <c r="E1997" s="0" t="n">
        <v>2026</v>
      </c>
      <c r="H1997" s="0" t="n">
        <v>7</v>
      </c>
      <c r="I1997" s="0" t="n">
        <v>223</v>
      </c>
      <c r="J1997" s="0" t="s">
        <v>272</v>
      </c>
      <c r="K1997" s="0" t="s">
        <v>594</v>
      </c>
      <c r="L1997" s="0" t="s">
        <v>595</v>
      </c>
      <c r="M1997" s="0" t="s">
        <v>7689</v>
      </c>
      <c r="N1997" s="0" t="s">
        <v>7689</v>
      </c>
      <c r="O1997" s="0" t="s">
        <v>7690</v>
      </c>
      <c r="P1997" s="0" t="s">
        <v>7691</v>
      </c>
      <c r="R1997" s="0" t="s">
        <v>279</v>
      </c>
      <c r="S1997" s="0" t="s">
        <v>294</v>
      </c>
      <c r="T1997" s="0" t="s">
        <v>280</v>
      </c>
      <c r="U1997" s="0" t="s">
        <v>599</v>
      </c>
    </row>
    <row r="1998" customFormat="false" ht="15" hidden="false" customHeight="false" outlineLevel="0" collapsed="false">
      <c r="A1998" s="0" t="n">
        <v>99</v>
      </c>
      <c r="B1998" s="0" t="s">
        <v>154</v>
      </c>
      <c r="C1998" s="0" t="s">
        <v>270</v>
      </c>
      <c r="D1998" s="0" t="s">
        <v>7692</v>
      </c>
      <c r="E1998" s="0" t="n">
        <v>2026</v>
      </c>
      <c r="H1998" s="0" t="n">
        <v>3</v>
      </c>
      <c r="I1998" s="0" t="n">
        <v>186</v>
      </c>
      <c r="J1998" s="0" t="s">
        <v>272</v>
      </c>
      <c r="K1998" s="0" t="s">
        <v>594</v>
      </c>
      <c r="L1998" s="0" t="s">
        <v>595</v>
      </c>
      <c r="M1998" s="0" t="s">
        <v>7693</v>
      </c>
      <c r="N1998" s="0" t="s">
        <v>7693</v>
      </c>
      <c r="O1998" s="0" t="s">
        <v>7694</v>
      </c>
      <c r="P1998" s="0" t="s">
        <v>7695</v>
      </c>
      <c r="R1998" s="0" t="s">
        <v>279</v>
      </c>
      <c r="S1998" s="0" t="s">
        <v>294</v>
      </c>
      <c r="T1998" s="0" t="s">
        <v>318</v>
      </c>
      <c r="U1998" s="0" t="s">
        <v>599</v>
      </c>
      <c r="V1998" s="0" t="s">
        <v>7696</v>
      </c>
    </row>
    <row r="1999" customFormat="false" ht="15" hidden="false" customHeight="false" outlineLevel="0" collapsed="false">
      <c r="A1999" s="0" t="n">
        <v>99</v>
      </c>
      <c r="B1999" s="0" t="s">
        <v>154</v>
      </c>
      <c r="C1999" s="0" t="s">
        <v>270</v>
      </c>
      <c r="D1999" s="0" t="s">
        <v>7697</v>
      </c>
      <c r="E1999" s="0" t="n">
        <v>2026</v>
      </c>
      <c r="H1999" s="0" t="n">
        <v>12</v>
      </c>
      <c r="I1999" s="0" t="n">
        <v>2305</v>
      </c>
      <c r="J1999" s="0" t="s">
        <v>272</v>
      </c>
      <c r="K1999" s="0" t="s">
        <v>594</v>
      </c>
      <c r="L1999" s="0" t="s">
        <v>595</v>
      </c>
      <c r="M1999" s="0" t="s">
        <v>7698</v>
      </c>
      <c r="N1999" s="0" t="s">
        <v>7698</v>
      </c>
      <c r="O1999" s="0" t="s">
        <v>7699</v>
      </c>
      <c r="P1999" s="0" t="s">
        <v>7700</v>
      </c>
      <c r="R1999" s="0" t="s">
        <v>279</v>
      </c>
      <c r="S1999" s="0" t="s">
        <v>294</v>
      </c>
      <c r="T1999" s="0" t="s">
        <v>318</v>
      </c>
      <c r="U1999" s="0" t="s">
        <v>599</v>
      </c>
      <c r="V1999" s="0" t="s">
        <v>7696</v>
      </c>
    </row>
    <row r="2000" customFormat="false" ht="15" hidden="false" customHeight="false" outlineLevel="0" collapsed="false">
      <c r="A2000" s="0" t="n">
        <v>99</v>
      </c>
      <c r="B2000" s="0" t="s">
        <v>154</v>
      </c>
      <c r="C2000" s="0" t="s">
        <v>270</v>
      </c>
      <c r="D2000" s="0" t="s">
        <v>7701</v>
      </c>
      <c r="E2000" s="0" t="n">
        <v>2026</v>
      </c>
      <c r="H2000" s="0" t="n">
        <v>2</v>
      </c>
      <c r="I2000" s="0" t="n">
        <v>189</v>
      </c>
      <c r="J2000" s="0" t="s">
        <v>272</v>
      </c>
      <c r="K2000" s="0" t="s">
        <v>594</v>
      </c>
      <c r="L2000" s="0" t="s">
        <v>595</v>
      </c>
      <c r="M2000" s="0" t="s">
        <v>7702</v>
      </c>
      <c r="N2000" s="0" t="s">
        <v>7702</v>
      </c>
      <c r="O2000" s="0" t="s">
        <v>7703</v>
      </c>
      <c r="P2000" s="0" t="s">
        <v>7704</v>
      </c>
      <c r="R2000" s="0" t="s">
        <v>279</v>
      </c>
      <c r="S2000" s="0" t="s">
        <v>294</v>
      </c>
      <c r="T2000" s="0" t="s">
        <v>318</v>
      </c>
      <c r="U2000" s="0" t="s">
        <v>599</v>
      </c>
      <c r="V2000" s="0" t="s">
        <v>7696</v>
      </c>
    </row>
    <row r="2001" customFormat="false" ht="15" hidden="false" customHeight="false" outlineLevel="0" collapsed="false">
      <c r="A2001" s="0" t="n">
        <v>99</v>
      </c>
      <c r="B2001" s="0" t="s">
        <v>154</v>
      </c>
      <c r="C2001" s="0" t="s">
        <v>270</v>
      </c>
      <c r="D2001" s="0" t="s">
        <v>7705</v>
      </c>
      <c r="E2001" s="0" t="n">
        <v>2026</v>
      </c>
      <c r="H2001" s="0" t="n">
        <v>10</v>
      </c>
      <c r="I2001" s="0" t="n">
        <v>370</v>
      </c>
      <c r="J2001" s="0" t="s">
        <v>272</v>
      </c>
      <c r="K2001" s="0" t="s">
        <v>594</v>
      </c>
      <c r="L2001" s="0" t="s">
        <v>595</v>
      </c>
      <c r="M2001" s="0" t="s">
        <v>7706</v>
      </c>
      <c r="N2001" s="0" t="s">
        <v>7706</v>
      </c>
      <c r="O2001" s="0" t="s">
        <v>7707</v>
      </c>
      <c r="P2001" s="0" t="s">
        <v>7708</v>
      </c>
      <c r="R2001" s="0" t="s">
        <v>279</v>
      </c>
      <c r="S2001" s="0" t="s">
        <v>294</v>
      </c>
      <c r="T2001" s="0" t="s">
        <v>280</v>
      </c>
      <c r="U2001" s="0" t="s">
        <v>599</v>
      </c>
    </row>
    <row r="2002" customFormat="false" ht="15" hidden="false" customHeight="false" outlineLevel="0" collapsed="false">
      <c r="A2002" s="0" t="n">
        <v>99</v>
      </c>
      <c r="B2002" s="0" t="s">
        <v>154</v>
      </c>
      <c r="C2002" s="0" t="s">
        <v>270</v>
      </c>
      <c r="D2002" s="0" t="s">
        <v>7709</v>
      </c>
      <c r="E2002" s="0" t="n">
        <v>2026</v>
      </c>
      <c r="H2002" s="0" t="n">
        <v>8</v>
      </c>
      <c r="I2002" s="0" t="n">
        <v>2303</v>
      </c>
      <c r="J2002" s="0" t="s">
        <v>272</v>
      </c>
      <c r="K2002" s="0" t="s">
        <v>594</v>
      </c>
      <c r="L2002" s="0" t="s">
        <v>595</v>
      </c>
      <c r="M2002" s="0" t="s">
        <v>7710</v>
      </c>
      <c r="N2002" s="0" t="s">
        <v>7710</v>
      </c>
      <c r="O2002" s="0" t="s">
        <v>7711</v>
      </c>
      <c r="P2002" s="0" t="s">
        <v>7712</v>
      </c>
      <c r="R2002" s="0" t="s">
        <v>279</v>
      </c>
      <c r="S2002" s="0" t="s">
        <v>294</v>
      </c>
      <c r="T2002" s="0" t="s">
        <v>318</v>
      </c>
      <c r="U2002" s="0" t="s">
        <v>599</v>
      </c>
      <c r="V2002" s="0" t="s">
        <v>7696</v>
      </c>
    </row>
    <row r="2003" customFormat="false" ht="15" hidden="false" customHeight="false" outlineLevel="0" collapsed="false">
      <c r="A2003" s="0" t="n">
        <v>99</v>
      </c>
      <c r="B2003" s="0" t="s">
        <v>154</v>
      </c>
      <c r="C2003" s="0" t="s">
        <v>270</v>
      </c>
      <c r="D2003" s="0" t="s">
        <v>7713</v>
      </c>
      <c r="E2003" s="0" t="n">
        <v>2026</v>
      </c>
      <c r="H2003" s="0" t="n">
        <v>1</v>
      </c>
      <c r="I2003" s="0" t="n">
        <v>214</v>
      </c>
      <c r="J2003" s="0" t="s">
        <v>272</v>
      </c>
      <c r="K2003" s="0" t="s">
        <v>594</v>
      </c>
      <c r="L2003" s="0" t="s">
        <v>595</v>
      </c>
      <c r="M2003" s="0" t="s">
        <v>7714</v>
      </c>
      <c r="N2003" s="0" t="s">
        <v>7714</v>
      </c>
      <c r="O2003" s="0" t="s">
        <v>7715</v>
      </c>
      <c r="P2003" s="0" t="s">
        <v>7716</v>
      </c>
      <c r="R2003" s="0" t="s">
        <v>279</v>
      </c>
      <c r="S2003" s="0" t="s">
        <v>294</v>
      </c>
      <c r="T2003" s="0" t="s">
        <v>318</v>
      </c>
      <c r="U2003" s="0" t="s">
        <v>599</v>
      </c>
      <c r="V2003" s="0" t="s">
        <v>7696</v>
      </c>
    </row>
    <row r="2004" customFormat="false" ht="15" hidden="false" customHeight="false" outlineLevel="0" collapsed="false">
      <c r="A2004" s="0" t="n">
        <v>99</v>
      </c>
      <c r="B2004" s="0" t="s">
        <v>154</v>
      </c>
      <c r="C2004" s="0" t="s">
        <v>270</v>
      </c>
      <c r="D2004" s="0" t="s">
        <v>7717</v>
      </c>
      <c r="E2004" s="0" t="n">
        <v>2026</v>
      </c>
      <c r="H2004" s="0" t="n">
        <v>7</v>
      </c>
      <c r="I2004" s="0" t="n">
        <v>709</v>
      </c>
      <c r="J2004" s="0" t="s">
        <v>272</v>
      </c>
      <c r="K2004" s="0" t="s">
        <v>594</v>
      </c>
      <c r="L2004" s="0" t="s">
        <v>595</v>
      </c>
      <c r="M2004" s="0" t="s">
        <v>7718</v>
      </c>
      <c r="N2004" s="0" t="s">
        <v>7718</v>
      </c>
      <c r="O2004" s="0" t="s">
        <v>7719</v>
      </c>
      <c r="P2004" s="0" t="s">
        <v>7720</v>
      </c>
      <c r="R2004" s="0" t="s">
        <v>279</v>
      </c>
      <c r="S2004" s="0" t="s">
        <v>294</v>
      </c>
      <c r="T2004" s="0" t="s">
        <v>318</v>
      </c>
      <c r="U2004" s="0" t="s">
        <v>599</v>
      </c>
      <c r="V2004" s="0" t="s">
        <v>7696</v>
      </c>
    </row>
    <row r="2005" customFormat="false" ht="15" hidden="false" customHeight="false" outlineLevel="0" collapsed="false">
      <c r="A2005" s="0" t="n">
        <v>99</v>
      </c>
      <c r="B2005" s="0" t="s">
        <v>154</v>
      </c>
      <c r="C2005" s="0" t="s">
        <v>270</v>
      </c>
      <c r="D2005" s="0" t="s">
        <v>7721</v>
      </c>
      <c r="E2005" s="0" t="n">
        <v>2026</v>
      </c>
      <c r="H2005" s="0" t="n">
        <v>3</v>
      </c>
      <c r="I2005" s="0" t="n">
        <v>718</v>
      </c>
      <c r="J2005" s="0" t="s">
        <v>272</v>
      </c>
      <c r="K2005" s="0" t="s">
        <v>594</v>
      </c>
      <c r="L2005" s="0" t="s">
        <v>595</v>
      </c>
      <c r="M2005" s="0" t="s">
        <v>7722</v>
      </c>
      <c r="N2005" s="0" t="s">
        <v>7722</v>
      </c>
      <c r="O2005" s="0" t="s">
        <v>7723</v>
      </c>
      <c r="P2005" s="0" t="s">
        <v>7724</v>
      </c>
      <c r="R2005" s="0" t="s">
        <v>279</v>
      </c>
      <c r="S2005" s="0" t="s">
        <v>294</v>
      </c>
      <c r="T2005" s="0" t="s">
        <v>318</v>
      </c>
      <c r="U2005" s="0" t="s">
        <v>599</v>
      </c>
      <c r="V2005" s="0" t="s">
        <v>7696</v>
      </c>
    </row>
    <row r="2006" customFormat="false" ht="15" hidden="false" customHeight="false" outlineLevel="0" collapsed="false">
      <c r="A2006" s="0" t="n">
        <v>99</v>
      </c>
      <c r="B2006" s="0" t="s">
        <v>154</v>
      </c>
      <c r="C2006" s="0" t="s">
        <v>270</v>
      </c>
      <c r="D2006" s="0" t="s">
        <v>7725</v>
      </c>
      <c r="E2006" s="0" t="n">
        <v>2026</v>
      </c>
      <c r="H2006" s="0" t="n">
        <v>9</v>
      </c>
      <c r="I2006" s="0" t="n">
        <v>2629</v>
      </c>
      <c r="J2006" s="0" t="s">
        <v>272</v>
      </c>
      <c r="K2006" s="0" t="s">
        <v>594</v>
      </c>
      <c r="L2006" s="0" t="s">
        <v>595</v>
      </c>
      <c r="M2006" s="0" t="s">
        <v>7726</v>
      </c>
      <c r="N2006" s="0" t="s">
        <v>7726</v>
      </c>
      <c r="O2006" s="0" t="s">
        <v>7727</v>
      </c>
      <c r="P2006" s="0" t="s">
        <v>7728</v>
      </c>
      <c r="R2006" s="0" t="s">
        <v>279</v>
      </c>
      <c r="S2006" s="0" t="s">
        <v>294</v>
      </c>
      <c r="T2006" s="0" t="s">
        <v>318</v>
      </c>
      <c r="U2006" s="0" t="s">
        <v>599</v>
      </c>
      <c r="V2006" s="0" t="s">
        <v>7696</v>
      </c>
    </row>
    <row r="2007" customFormat="false" ht="15" hidden="false" customHeight="false" outlineLevel="0" collapsed="false">
      <c r="A2007" s="0" t="n">
        <v>99</v>
      </c>
      <c r="B2007" s="0" t="s">
        <v>154</v>
      </c>
      <c r="C2007" s="0" t="s">
        <v>270</v>
      </c>
      <c r="D2007" s="0" t="s">
        <v>7729</v>
      </c>
      <c r="E2007" s="0" t="n">
        <v>2026</v>
      </c>
      <c r="H2007" s="0" t="n">
        <v>1</v>
      </c>
      <c r="I2007" s="0" t="n">
        <v>844</v>
      </c>
      <c r="J2007" s="0" t="s">
        <v>272</v>
      </c>
      <c r="K2007" s="0" t="s">
        <v>594</v>
      </c>
      <c r="L2007" s="0" t="s">
        <v>595</v>
      </c>
      <c r="M2007" s="0" t="s">
        <v>7730</v>
      </c>
      <c r="N2007" s="0" t="s">
        <v>7730</v>
      </c>
      <c r="O2007" s="0" t="s">
        <v>7731</v>
      </c>
      <c r="P2007" s="0" t="s">
        <v>7732</v>
      </c>
      <c r="R2007" s="0" t="s">
        <v>279</v>
      </c>
      <c r="S2007" s="0" t="s">
        <v>294</v>
      </c>
      <c r="T2007" s="0" t="s">
        <v>280</v>
      </c>
      <c r="U2007" s="0" t="s">
        <v>599</v>
      </c>
    </row>
    <row r="2008" customFormat="false" ht="15" hidden="false" customHeight="false" outlineLevel="0" collapsed="false">
      <c r="A2008" s="0" t="n">
        <v>99</v>
      </c>
      <c r="B2008" s="0" t="s">
        <v>154</v>
      </c>
      <c r="C2008" s="0" t="s">
        <v>270</v>
      </c>
      <c r="D2008" s="0" t="s">
        <v>7733</v>
      </c>
      <c r="E2008" s="0" t="n">
        <v>2026</v>
      </c>
      <c r="H2008" s="0" t="n">
        <v>10</v>
      </c>
      <c r="I2008" s="0" t="n">
        <v>295</v>
      </c>
      <c r="J2008" s="0" t="s">
        <v>272</v>
      </c>
      <c r="K2008" s="0" t="s">
        <v>594</v>
      </c>
      <c r="L2008" s="0" t="s">
        <v>595</v>
      </c>
      <c r="M2008" s="0" t="s">
        <v>7734</v>
      </c>
      <c r="N2008" s="0" t="s">
        <v>7734</v>
      </c>
      <c r="O2008" s="0" t="s">
        <v>7735</v>
      </c>
      <c r="P2008" s="0" t="s">
        <v>7736</v>
      </c>
      <c r="R2008" s="0" t="s">
        <v>279</v>
      </c>
      <c r="S2008" s="0" t="s">
        <v>294</v>
      </c>
      <c r="T2008" s="0" t="s">
        <v>280</v>
      </c>
      <c r="U2008" s="0" t="s">
        <v>599</v>
      </c>
    </row>
    <row r="2009" customFormat="false" ht="15" hidden="false" customHeight="false" outlineLevel="0" collapsed="false">
      <c r="A2009" s="0" t="n">
        <v>99</v>
      </c>
      <c r="B2009" s="0" t="s">
        <v>154</v>
      </c>
      <c r="C2009" s="0" t="s">
        <v>270</v>
      </c>
      <c r="D2009" s="0" t="s">
        <v>7737</v>
      </c>
      <c r="E2009" s="0" t="n">
        <v>2025</v>
      </c>
      <c r="H2009" s="0" t="n">
        <v>14</v>
      </c>
      <c r="I2009" s="0" t="n">
        <v>3347</v>
      </c>
      <c r="J2009" s="0" t="s">
        <v>294</v>
      </c>
      <c r="K2009" s="0" t="s">
        <v>7629</v>
      </c>
      <c r="L2009" s="0" t="s">
        <v>297</v>
      </c>
      <c r="M2009" s="0" t="s">
        <v>7738</v>
      </c>
      <c r="N2009" s="0" t="s">
        <v>7738</v>
      </c>
      <c r="O2009" s="0" t="s">
        <v>7739</v>
      </c>
      <c r="P2009" s="0" t="s">
        <v>7740</v>
      </c>
      <c r="R2009" s="0" t="s">
        <v>279</v>
      </c>
      <c r="S2009" s="0" t="s">
        <v>294</v>
      </c>
      <c r="T2009" s="0" t="s">
        <v>280</v>
      </c>
      <c r="U2009" s="0" t="s">
        <v>281</v>
      </c>
    </row>
    <row r="2010" customFormat="false" ht="15" hidden="false" customHeight="false" outlineLevel="0" collapsed="false">
      <c r="A2010" s="0" t="n">
        <v>99</v>
      </c>
      <c r="B2010" s="0" t="s">
        <v>154</v>
      </c>
      <c r="C2010" s="0" t="s">
        <v>270</v>
      </c>
      <c r="D2010" s="0" t="s">
        <v>7741</v>
      </c>
      <c r="E2010" s="0" t="n">
        <v>2025</v>
      </c>
      <c r="H2010" s="0" t="n">
        <v>3</v>
      </c>
      <c r="I2010" s="0" t="n">
        <v>369</v>
      </c>
      <c r="J2010" s="0" t="s">
        <v>272</v>
      </c>
      <c r="K2010" s="0" t="s">
        <v>594</v>
      </c>
      <c r="L2010" s="0" t="s">
        <v>595</v>
      </c>
      <c r="M2010" s="0" t="s">
        <v>7742</v>
      </c>
      <c r="N2010" s="0" t="s">
        <v>7742</v>
      </c>
      <c r="O2010" s="0" t="s">
        <v>7743</v>
      </c>
      <c r="P2010" s="0" t="s">
        <v>7744</v>
      </c>
      <c r="R2010" s="0" t="s">
        <v>279</v>
      </c>
      <c r="S2010" s="0" t="s">
        <v>294</v>
      </c>
      <c r="T2010" s="0" t="s">
        <v>318</v>
      </c>
      <c r="U2010" s="0" t="s">
        <v>599</v>
      </c>
      <c r="V2010" s="0" t="s">
        <v>7696</v>
      </c>
    </row>
    <row r="2011" customFormat="false" ht="15" hidden="false" customHeight="false" outlineLevel="0" collapsed="false">
      <c r="A2011" s="0" t="n">
        <v>99</v>
      </c>
      <c r="B2011" s="0" t="s">
        <v>154</v>
      </c>
      <c r="C2011" s="0" t="s">
        <v>270</v>
      </c>
      <c r="D2011" s="0" t="s">
        <v>7745</v>
      </c>
      <c r="E2011" s="0" t="n">
        <v>2025</v>
      </c>
      <c r="H2011" s="0" t="n">
        <v>3</v>
      </c>
      <c r="I2011" s="0" t="n">
        <v>64</v>
      </c>
      <c r="J2011" s="0" t="s">
        <v>272</v>
      </c>
      <c r="K2011" s="0" t="s">
        <v>594</v>
      </c>
      <c r="L2011" s="0" t="s">
        <v>595</v>
      </c>
      <c r="M2011" s="0" t="s">
        <v>7746</v>
      </c>
      <c r="N2011" s="0" t="s">
        <v>7746</v>
      </c>
      <c r="O2011" s="0" t="s">
        <v>7747</v>
      </c>
      <c r="P2011" s="0" t="s">
        <v>7748</v>
      </c>
      <c r="R2011" s="0" t="s">
        <v>279</v>
      </c>
      <c r="S2011" s="0" t="s">
        <v>294</v>
      </c>
      <c r="T2011" s="0" t="s">
        <v>318</v>
      </c>
      <c r="U2011" s="0" t="s">
        <v>599</v>
      </c>
      <c r="V2011" s="0" t="s">
        <v>7696</v>
      </c>
    </row>
    <row r="2012" customFormat="false" ht="15" hidden="false" customHeight="false" outlineLevel="0" collapsed="false">
      <c r="A2012" s="0" t="n">
        <v>99</v>
      </c>
      <c r="B2012" s="0" t="s">
        <v>154</v>
      </c>
      <c r="C2012" s="0" t="s">
        <v>270</v>
      </c>
      <c r="D2012" s="0" t="s">
        <v>7749</v>
      </c>
      <c r="E2012" s="0" t="n">
        <v>2025</v>
      </c>
      <c r="H2012" s="0" t="n">
        <v>3</v>
      </c>
      <c r="I2012" s="0" t="n">
        <v>346</v>
      </c>
      <c r="J2012" s="0" t="s">
        <v>272</v>
      </c>
      <c r="K2012" s="0" t="s">
        <v>594</v>
      </c>
      <c r="L2012" s="0" t="s">
        <v>595</v>
      </c>
      <c r="M2012" s="0" t="s">
        <v>7750</v>
      </c>
      <c r="N2012" s="0" t="s">
        <v>7750</v>
      </c>
      <c r="O2012" s="0" t="s">
        <v>7751</v>
      </c>
      <c r="P2012" s="0" t="s">
        <v>7752</v>
      </c>
      <c r="R2012" s="0" t="s">
        <v>279</v>
      </c>
      <c r="S2012" s="0" t="s">
        <v>294</v>
      </c>
      <c r="T2012" s="0" t="s">
        <v>318</v>
      </c>
      <c r="U2012" s="0" t="s">
        <v>599</v>
      </c>
      <c r="V2012" s="0" t="s">
        <v>7696</v>
      </c>
    </row>
    <row r="2013" customFormat="false" ht="15" hidden="false" customHeight="false" outlineLevel="0" collapsed="false">
      <c r="A2013" s="0" t="n">
        <v>99</v>
      </c>
      <c r="B2013" s="0" t="s">
        <v>154</v>
      </c>
      <c r="C2013" s="0" t="s">
        <v>270</v>
      </c>
      <c r="D2013" s="0" t="s">
        <v>7753</v>
      </c>
      <c r="E2013" s="0" t="n">
        <v>2025</v>
      </c>
      <c r="H2013" s="0" t="n">
        <v>3</v>
      </c>
      <c r="I2013" s="0" t="n">
        <v>257</v>
      </c>
      <c r="J2013" s="0" t="s">
        <v>272</v>
      </c>
      <c r="K2013" s="0" t="s">
        <v>594</v>
      </c>
      <c r="L2013" s="0" t="s">
        <v>595</v>
      </c>
      <c r="M2013" s="0" t="s">
        <v>7754</v>
      </c>
      <c r="N2013" s="0" t="s">
        <v>7754</v>
      </c>
      <c r="O2013" s="0" t="s">
        <v>7755</v>
      </c>
      <c r="P2013" s="0" t="s">
        <v>7756</v>
      </c>
      <c r="R2013" s="0" t="s">
        <v>279</v>
      </c>
      <c r="S2013" s="0" t="s">
        <v>294</v>
      </c>
      <c r="T2013" s="0" t="s">
        <v>318</v>
      </c>
      <c r="U2013" s="0" t="s">
        <v>599</v>
      </c>
      <c r="V2013" s="0" t="s">
        <v>7696</v>
      </c>
    </row>
    <row r="2014" customFormat="false" ht="15" hidden="false" customHeight="false" outlineLevel="0" collapsed="false">
      <c r="A2014" s="0" t="n">
        <v>99</v>
      </c>
      <c r="B2014" s="0" t="s">
        <v>154</v>
      </c>
      <c r="C2014" s="0" t="s">
        <v>270</v>
      </c>
      <c r="D2014" s="0" t="s">
        <v>7757</v>
      </c>
      <c r="E2014" s="0" t="n">
        <v>2025</v>
      </c>
      <c r="H2014" s="0" t="n">
        <v>1</v>
      </c>
      <c r="I2014" s="0" t="n">
        <v>140</v>
      </c>
      <c r="J2014" s="0" t="s">
        <v>272</v>
      </c>
      <c r="K2014" s="0" t="s">
        <v>594</v>
      </c>
      <c r="L2014" s="0" t="s">
        <v>595</v>
      </c>
      <c r="M2014" s="0" t="s">
        <v>7758</v>
      </c>
      <c r="N2014" s="0" t="s">
        <v>7758</v>
      </c>
      <c r="O2014" s="0" t="s">
        <v>7759</v>
      </c>
      <c r="P2014" s="0" t="s">
        <v>7760</v>
      </c>
      <c r="R2014" s="0" t="s">
        <v>279</v>
      </c>
      <c r="S2014" s="0" t="s">
        <v>294</v>
      </c>
      <c r="T2014" s="0" t="s">
        <v>280</v>
      </c>
      <c r="U2014" s="0" t="s">
        <v>599</v>
      </c>
    </row>
    <row r="2015" customFormat="false" ht="15" hidden="false" customHeight="false" outlineLevel="0" collapsed="false">
      <c r="A2015" s="0" t="n">
        <v>99</v>
      </c>
      <c r="B2015" s="0" t="s">
        <v>154</v>
      </c>
      <c r="C2015" s="0" t="s">
        <v>270</v>
      </c>
      <c r="D2015" s="0" t="s">
        <v>7761</v>
      </c>
      <c r="E2015" s="0" t="n">
        <v>2025</v>
      </c>
      <c r="H2015" s="0" t="n">
        <v>5</v>
      </c>
      <c r="I2015" s="0" t="n">
        <v>417</v>
      </c>
      <c r="J2015" s="0" t="s">
        <v>272</v>
      </c>
      <c r="K2015" s="0" t="s">
        <v>594</v>
      </c>
      <c r="L2015" s="0" t="s">
        <v>595</v>
      </c>
      <c r="M2015" s="0" t="s">
        <v>7762</v>
      </c>
      <c r="N2015" s="0" t="s">
        <v>7762</v>
      </c>
      <c r="O2015" s="0" t="s">
        <v>7763</v>
      </c>
      <c r="P2015" s="0" t="s">
        <v>7764</v>
      </c>
      <c r="R2015" s="0" t="s">
        <v>279</v>
      </c>
      <c r="S2015" s="0" t="s">
        <v>294</v>
      </c>
      <c r="T2015" s="0" t="s">
        <v>318</v>
      </c>
      <c r="U2015" s="0" t="s">
        <v>599</v>
      </c>
      <c r="V2015" s="0" t="s">
        <v>7696</v>
      </c>
    </row>
    <row r="2016" customFormat="false" ht="15" hidden="false" customHeight="false" outlineLevel="0" collapsed="false">
      <c r="A2016" s="0" t="n">
        <v>99</v>
      </c>
      <c r="B2016" s="0" t="s">
        <v>154</v>
      </c>
      <c r="C2016" s="0" t="s">
        <v>270</v>
      </c>
      <c r="D2016" s="0" t="s">
        <v>7765</v>
      </c>
      <c r="E2016" s="0" t="n">
        <v>2024</v>
      </c>
      <c r="H2016" s="0" t="n">
        <v>15</v>
      </c>
      <c r="I2016" s="0" t="n">
        <v>1085</v>
      </c>
      <c r="J2016" s="0" t="s">
        <v>272</v>
      </c>
      <c r="K2016" s="0" t="s">
        <v>594</v>
      </c>
      <c r="L2016" s="0" t="s">
        <v>595</v>
      </c>
      <c r="M2016" s="0" t="s">
        <v>7766</v>
      </c>
      <c r="N2016" s="0" t="s">
        <v>7766</v>
      </c>
      <c r="O2016" s="0" t="s">
        <v>7767</v>
      </c>
      <c r="P2016" s="0" t="s">
        <v>7768</v>
      </c>
      <c r="R2016" s="0" t="s">
        <v>288</v>
      </c>
      <c r="S2016" s="0" t="s">
        <v>294</v>
      </c>
      <c r="T2016" s="0" t="s">
        <v>318</v>
      </c>
      <c r="U2016" s="0" t="s">
        <v>599</v>
      </c>
      <c r="V2016" s="0" t="s">
        <v>7696</v>
      </c>
    </row>
    <row r="2017" customFormat="false" ht="15" hidden="false" customHeight="false" outlineLevel="0" collapsed="false">
      <c r="A2017" s="0" t="n">
        <v>99</v>
      </c>
      <c r="B2017" s="0" t="s">
        <v>154</v>
      </c>
      <c r="C2017" s="0" t="s">
        <v>270</v>
      </c>
      <c r="D2017" s="0" t="s">
        <v>7769</v>
      </c>
      <c r="E2017" s="0" t="n">
        <v>2023</v>
      </c>
      <c r="H2017" s="0" t="n">
        <v>5</v>
      </c>
      <c r="I2017" s="0" t="n">
        <v>103</v>
      </c>
      <c r="J2017" s="0" t="s">
        <v>272</v>
      </c>
      <c r="K2017" s="0" t="s">
        <v>594</v>
      </c>
      <c r="L2017" s="0" t="s">
        <v>595</v>
      </c>
      <c r="M2017" s="0" t="s">
        <v>7770</v>
      </c>
      <c r="N2017" s="0" t="s">
        <v>7770</v>
      </c>
      <c r="O2017" s="0" t="s">
        <v>7771</v>
      </c>
      <c r="P2017" s="0" t="s">
        <v>7772</v>
      </c>
      <c r="R2017" s="0" t="s">
        <v>288</v>
      </c>
      <c r="S2017" s="0" t="s">
        <v>294</v>
      </c>
      <c r="T2017" s="0" t="s">
        <v>280</v>
      </c>
      <c r="U2017" s="0" t="s">
        <v>599</v>
      </c>
    </row>
    <row r="2018" customFormat="false" ht="15" hidden="false" customHeight="false" outlineLevel="0" collapsed="false">
      <c r="A2018" s="0" t="n">
        <v>99</v>
      </c>
      <c r="B2018" s="0" t="s">
        <v>154</v>
      </c>
      <c r="C2018" s="0" t="s">
        <v>270</v>
      </c>
      <c r="D2018" s="0" t="s">
        <v>7773</v>
      </c>
      <c r="E2018" s="0" t="n">
        <v>2023</v>
      </c>
      <c r="H2018" s="0" t="n">
        <v>7</v>
      </c>
      <c r="I2018" s="0" t="n">
        <v>155</v>
      </c>
      <c r="J2018" s="0" t="s">
        <v>272</v>
      </c>
      <c r="K2018" s="0" t="s">
        <v>594</v>
      </c>
      <c r="L2018" s="0" t="s">
        <v>595</v>
      </c>
      <c r="M2018" s="0" t="s">
        <v>7774</v>
      </c>
      <c r="N2018" s="0" t="s">
        <v>7774</v>
      </c>
      <c r="O2018" s="0" t="s">
        <v>7775</v>
      </c>
      <c r="P2018" s="0" t="s">
        <v>7776</v>
      </c>
      <c r="R2018" s="0" t="s">
        <v>288</v>
      </c>
      <c r="S2018" s="0" t="s">
        <v>294</v>
      </c>
      <c r="T2018" s="0" t="s">
        <v>280</v>
      </c>
      <c r="U2018" s="0" t="s">
        <v>599</v>
      </c>
    </row>
    <row r="2019" customFormat="false" ht="15" hidden="false" customHeight="false" outlineLevel="0" collapsed="false">
      <c r="A2019" s="0" t="n">
        <v>99</v>
      </c>
      <c r="B2019" s="0" t="s">
        <v>154</v>
      </c>
      <c r="C2019" s="0" t="s">
        <v>270</v>
      </c>
      <c r="D2019" s="0" t="s">
        <v>7777</v>
      </c>
      <c r="E2019" s="0" t="n">
        <v>2022</v>
      </c>
      <c r="H2019" s="0" t="n">
        <v>17</v>
      </c>
      <c r="I2019" s="0" t="n">
        <v>769</v>
      </c>
      <c r="J2019" s="0" t="s">
        <v>272</v>
      </c>
      <c r="K2019" s="0" t="s">
        <v>594</v>
      </c>
      <c r="L2019" s="0" t="s">
        <v>595</v>
      </c>
      <c r="M2019" s="0" t="s">
        <v>7778</v>
      </c>
      <c r="N2019" s="0" t="s">
        <v>7778</v>
      </c>
      <c r="O2019" s="0" t="s">
        <v>7779</v>
      </c>
      <c r="P2019" s="0" t="s">
        <v>7780</v>
      </c>
      <c r="R2019" s="0" t="s">
        <v>288</v>
      </c>
      <c r="S2019" s="0" t="s">
        <v>294</v>
      </c>
      <c r="T2019" s="0" t="s">
        <v>280</v>
      </c>
      <c r="U2019" s="0" t="s">
        <v>599</v>
      </c>
    </row>
    <row r="2020" customFormat="false" ht="15" hidden="false" customHeight="false" outlineLevel="0" collapsed="false">
      <c r="A2020" s="0" t="n">
        <v>99</v>
      </c>
      <c r="B2020" s="0" t="s">
        <v>154</v>
      </c>
      <c r="C2020" s="0" t="s">
        <v>270</v>
      </c>
      <c r="D2020" s="0" t="s">
        <v>7781</v>
      </c>
      <c r="E2020" s="0" t="n">
        <v>2021</v>
      </c>
      <c r="H2020" s="0" t="n">
        <v>3</v>
      </c>
      <c r="I2020" s="0" t="n">
        <v>854</v>
      </c>
      <c r="J2020" s="0" t="s">
        <v>272</v>
      </c>
      <c r="K2020" s="0" t="s">
        <v>7629</v>
      </c>
      <c r="L2020" s="0" t="s">
        <v>297</v>
      </c>
      <c r="M2020" s="0" t="s">
        <v>7782</v>
      </c>
      <c r="N2020" s="0" t="s">
        <v>7783</v>
      </c>
      <c r="O2020" s="0" t="s">
        <v>7784</v>
      </c>
      <c r="P2020" s="0" t="s">
        <v>7785</v>
      </c>
      <c r="R2020" s="0" t="s">
        <v>288</v>
      </c>
      <c r="S2020" s="0" t="s">
        <v>294</v>
      </c>
      <c r="T2020" s="0" t="s">
        <v>280</v>
      </c>
      <c r="U2020" s="0" t="s">
        <v>281</v>
      </c>
    </row>
    <row r="2021" customFormat="false" ht="15" hidden="false" customHeight="false" outlineLevel="0" collapsed="false">
      <c r="A2021" s="0" t="n">
        <v>99</v>
      </c>
      <c r="B2021" s="0" t="s">
        <v>154</v>
      </c>
      <c r="C2021" s="0" t="s">
        <v>270</v>
      </c>
      <c r="D2021" s="0" t="s">
        <v>7786</v>
      </c>
      <c r="E2021" s="0" t="n">
        <v>2021</v>
      </c>
      <c r="H2021" s="0" t="n">
        <v>9</v>
      </c>
      <c r="I2021" s="0" t="n">
        <v>620</v>
      </c>
      <c r="J2021" s="0" t="s">
        <v>272</v>
      </c>
      <c r="K2021" s="0" t="s">
        <v>594</v>
      </c>
      <c r="L2021" s="0" t="s">
        <v>595</v>
      </c>
      <c r="M2021" s="0" t="s">
        <v>7787</v>
      </c>
      <c r="N2021" s="0" t="s">
        <v>7787</v>
      </c>
      <c r="O2021" s="0" t="s">
        <v>7788</v>
      </c>
      <c r="P2021" s="0" t="s">
        <v>7789</v>
      </c>
      <c r="R2021" s="0" t="s">
        <v>288</v>
      </c>
      <c r="S2021" s="0" t="s">
        <v>294</v>
      </c>
      <c r="T2021" s="0" t="s">
        <v>318</v>
      </c>
      <c r="U2021" s="0" t="s">
        <v>599</v>
      </c>
      <c r="V2021" s="0" t="s">
        <v>7696</v>
      </c>
    </row>
    <row r="2022" customFormat="false" ht="15" hidden="false" customHeight="false" outlineLevel="0" collapsed="false">
      <c r="A2022" s="0" t="n">
        <v>99</v>
      </c>
      <c r="B2022" s="0" t="s">
        <v>154</v>
      </c>
      <c r="C2022" s="0" t="s">
        <v>328</v>
      </c>
      <c r="D2022" s="0" t="s">
        <v>7790</v>
      </c>
      <c r="E2022" s="0" t="n">
        <v>2025</v>
      </c>
      <c r="H2022" s="0" t="n">
        <v>11</v>
      </c>
      <c r="I2022" s="0" t="n">
        <v>21370</v>
      </c>
      <c r="J2022" s="0" t="s">
        <v>272</v>
      </c>
      <c r="K2022" s="0" t="s">
        <v>7629</v>
      </c>
      <c r="L2022" s="0" t="s">
        <v>297</v>
      </c>
      <c r="M2022" s="0" t="s">
        <v>7791</v>
      </c>
      <c r="N2022" s="0" t="s">
        <v>7791</v>
      </c>
      <c r="O2022" s="0" t="s">
        <v>7792</v>
      </c>
      <c r="P2022" s="0" t="s">
        <v>7793</v>
      </c>
      <c r="R2022" s="0" t="s">
        <v>279</v>
      </c>
      <c r="S2022" s="0" t="s">
        <v>272</v>
      </c>
      <c r="T2022" s="0" t="s">
        <v>280</v>
      </c>
      <c r="U2022" s="0" t="s">
        <v>281</v>
      </c>
    </row>
    <row r="2023" customFormat="false" ht="15" hidden="false" customHeight="false" outlineLevel="0" collapsed="false">
      <c r="A2023" s="0" t="n">
        <v>99</v>
      </c>
      <c r="B2023" s="0" t="s">
        <v>154</v>
      </c>
      <c r="C2023" s="0" t="s">
        <v>339</v>
      </c>
      <c r="D2023" s="0" t="s">
        <v>7794</v>
      </c>
      <c r="E2023" s="0" t="n">
        <v>2025</v>
      </c>
      <c r="H2023" s="0" t="n">
        <v>2</v>
      </c>
      <c r="I2023" s="0" t="n">
        <v>1814</v>
      </c>
      <c r="J2023" s="0" t="s">
        <v>272</v>
      </c>
      <c r="K2023" s="0" t="s">
        <v>7629</v>
      </c>
      <c r="L2023" s="0" t="s">
        <v>297</v>
      </c>
      <c r="M2023" s="0" t="s">
        <v>7795</v>
      </c>
      <c r="N2023" s="0" t="s">
        <v>7795</v>
      </c>
      <c r="O2023" s="0" t="s">
        <v>7796</v>
      </c>
      <c r="P2023" s="0" t="s">
        <v>7797</v>
      </c>
      <c r="R2023" s="0" t="s">
        <v>279</v>
      </c>
      <c r="S2023" s="0" t="s">
        <v>294</v>
      </c>
      <c r="T2023" s="0" t="s">
        <v>280</v>
      </c>
      <c r="U2023" s="0" t="s">
        <v>281</v>
      </c>
    </row>
    <row r="2024" customFormat="false" ht="15" hidden="false" customHeight="false" outlineLevel="0" collapsed="false">
      <c r="A2024" s="0" t="n">
        <v>99</v>
      </c>
      <c r="B2024" s="0" t="s">
        <v>154</v>
      </c>
      <c r="C2024" s="0" t="s">
        <v>339</v>
      </c>
      <c r="D2024" s="0" t="s">
        <v>7798</v>
      </c>
      <c r="E2024" s="0" t="n">
        <v>2025</v>
      </c>
      <c r="H2024" s="0" t="n">
        <v>8</v>
      </c>
      <c r="I2024" s="0" t="n">
        <v>21253</v>
      </c>
      <c r="J2024" s="0" t="s">
        <v>272</v>
      </c>
      <c r="K2024" s="0" t="s">
        <v>7629</v>
      </c>
      <c r="L2024" s="0" t="s">
        <v>297</v>
      </c>
      <c r="M2024" s="0" t="s">
        <v>7799</v>
      </c>
      <c r="N2024" s="0" t="s">
        <v>7800</v>
      </c>
      <c r="O2024" s="0" t="s">
        <v>7801</v>
      </c>
      <c r="P2024" s="0" t="s">
        <v>7802</v>
      </c>
      <c r="R2024" s="0" t="s">
        <v>279</v>
      </c>
      <c r="S2024" s="0" t="s">
        <v>272</v>
      </c>
      <c r="T2024" s="0" t="s">
        <v>280</v>
      </c>
      <c r="U2024" s="0" t="s">
        <v>281</v>
      </c>
    </row>
    <row r="2025" customFormat="false" ht="15" hidden="false" customHeight="false" outlineLevel="0" collapsed="false">
      <c r="A2025" s="0" t="n">
        <v>99</v>
      </c>
      <c r="B2025" s="0" t="s">
        <v>154</v>
      </c>
      <c r="C2025" s="0" t="s">
        <v>339</v>
      </c>
      <c r="D2025" s="0" t="s">
        <v>7803</v>
      </c>
      <c r="E2025" s="0" t="n">
        <v>2025</v>
      </c>
      <c r="H2025" s="0" t="n">
        <v>2</v>
      </c>
      <c r="I2025" s="0" t="n">
        <v>1747</v>
      </c>
      <c r="J2025" s="0" t="s">
        <v>294</v>
      </c>
      <c r="K2025" s="0" t="s">
        <v>7629</v>
      </c>
      <c r="L2025" s="0" t="s">
        <v>297</v>
      </c>
      <c r="M2025" s="0" t="s">
        <v>7804</v>
      </c>
      <c r="N2025" s="0" t="s">
        <v>7804</v>
      </c>
      <c r="O2025" s="0" t="s">
        <v>7805</v>
      </c>
      <c r="P2025" s="0" t="s">
        <v>7806</v>
      </c>
      <c r="R2025" s="0" t="s">
        <v>279</v>
      </c>
      <c r="S2025" s="0" t="s">
        <v>294</v>
      </c>
      <c r="T2025" s="0" t="s">
        <v>280</v>
      </c>
      <c r="U2025" s="0" t="s">
        <v>281</v>
      </c>
    </row>
    <row r="2026" customFormat="false" ht="15" hidden="false" customHeight="false" outlineLevel="0" collapsed="false">
      <c r="A2026" s="0" t="n">
        <v>99</v>
      </c>
      <c r="B2026" s="0" t="s">
        <v>154</v>
      </c>
      <c r="C2026" s="0" t="s">
        <v>339</v>
      </c>
      <c r="D2026" s="0" t="s">
        <v>7807</v>
      </c>
      <c r="E2026" s="0" t="n">
        <v>2024</v>
      </c>
      <c r="H2026" s="0" t="n">
        <v>1</v>
      </c>
      <c r="I2026" s="0" t="n">
        <v>241</v>
      </c>
      <c r="J2026" s="0" t="s">
        <v>272</v>
      </c>
      <c r="K2026" s="0" t="s">
        <v>7629</v>
      </c>
      <c r="L2026" s="0" t="s">
        <v>297</v>
      </c>
      <c r="M2026" s="0" t="s">
        <v>7808</v>
      </c>
      <c r="N2026" s="0" t="s">
        <v>7808</v>
      </c>
      <c r="O2026" s="0" t="s">
        <v>7809</v>
      </c>
      <c r="P2026" s="0" t="s">
        <v>7810</v>
      </c>
      <c r="R2026" s="0" t="s">
        <v>288</v>
      </c>
      <c r="S2026" s="0" t="s">
        <v>294</v>
      </c>
      <c r="T2026" s="0" t="s">
        <v>280</v>
      </c>
      <c r="U2026" s="0" t="s">
        <v>281</v>
      </c>
    </row>
    <row r="2027" customFormat="false" ht="15" hidden="false" customHeight="false" outlineLevel="0" collapsed="false">
      <c r="A2027" s="0" t="n">
        <v>99</v>
      </c>
      <c r="B2027" s="0" t="s">
        <v>154</v>
      </c>
      <c r="C2027" s="0" t="s">
        <v>868</v>
      </c>
      <c r="D2027" s="0" t="s">
        <v>7811</v>
      </c>
      <c r="E2027" s="0" t="n">
        <v>2025</v>
      </c>
      <c r="H2027" s="0" t="n">
        <v>2</v>
      </c>
      <c r="I2027" s="0" t="n">
        <v>805</v>
      </c>
      <c r="J2027" s="0" t="s">
        <v>272</v>
      </c>
      <c r="K2027" s="0" t="s">
        <v>7629</v>
      </c>
      <c r="L2027" s="0" t="s">
        <v>297</v>
      </c>
      <c r="M2027" s="0" t="s">
        <v>7812</v>
      </c>
      <c r="N2027" s="0" t="s">
        <v>7812</v>
      </c>
      <c r="O2027" s="0" t="s">
        <v>7813</v>
      </c>
      <c r="P2027" s="0" t="s">
        <v>7814</v>
      </c>
      <c r="R2027" s="0" t="s">
        <v>279</v>
      </c>
      <c r="S2027" s="0" t="s">
        <v>272</v>
      </c>
      <c r="T2027" s="0" t="s">
        <v>280</v>
      </c>
      <c r="U2027" s="0" t="s">
        <v>281</v>
      </c>
    </row>
    <row r="2028" customFormat="false" ht="15" hidden="false" customHeight="false" outlineLevel="0" collapsed="false">
      <c r="A2028" s="0" t="n">
        <v>99</v>
      </c>
      <c r="B2028" s="0" t="s">
        <v>154</v>
      </c>
      <c r="C2028" s="0" t="s">
        <v>868</v>
      </c>
      <c r="D2028" s="0" t="s">
        <v>7815</v>
      </c>
      <c r="E2028" s="0" t="n">
        <v>2025</v>
      </c>
      <c r="H2028" s="0" t="n">
        <v>1</v>
      </c>
      <c r="I2028" s="0" t="n">
        <v>443</v>
      </c>
      <c r="J2028" s="0" t="s">
        <v>294</v>
      </c>
      <c r="K2028" s="0" t="s">
        <v>7629</v>
      </c>
      <c r="L2028" s="0" t="s">
        <v>297</v>
      </c>
      <c r="M2028" s="0" t="s">
        <v>7816</v>
      </c>
      <c r="N2028" s="0" t="s">
        <v>7816</v>
      </c>
      <c r="O2028" s="0" t="s">
        <v>7817</v>
      </c>
      <c r="P2028" s="0" t="s">
        <v>7818</v>
      </c>
      <c r="R2028" s="0" t="s">
        <v>279</v>
      </c>
      <c r="S2028" s="0" t="s">
        <v>294</v>
      </c>
      <c r="T2028" s="0" t="s">
        <v>280</v>
      </c>
      <c r="U2028" s="0" t="s">
        <v>281</v>
      </c>
    </row>
    <row r="2029" customFormat="false" ht="15" hidden="false" customHeight="false" outlineLevel="0" collapsed="false">
      <c r="A2029" s="0" t="n">
        <v>99</v>
      </c>
      <c r="B2029" s="0" t="s">
        <v>154</v>
      </c>
      <c r="C2029" s="0" t="s">
        <v>868</v>
      </c>
      <c r="D2029" s="0" t="s">
        <v>7819</v>
      </c>
      <c r="E2029" s="0" t="n">
        <v>2025</v>
      </c>
      <c r="H2029" s="0" t="n">
        <v>5</v>
      </c>
      <c r="I2029" s="0" t="n">
        <v>1010</v>
      </c>
      <c r="J2029" s="0" t="s">
        <v>272</v>
      </c>
      <c r="K2029" s="0" t="s">
        <v>594</v>
      </c>
      <c r="L2029" s="0" t="s">
        <v>595</v>
      </c>
      <c r="M2029" s="0" t="s">
        <v>7820</v>
      </c>
      <c r="N2029" s="0" t="s">
        <v>7820</v>
      </c>
      <c r="O2029" s="0" t="s">
        <v>7821</v>
      </c>
      <c r="P2029" s="0" t="s">
        <v>7822</v>
      </c>
      <c r="R2029" s="0" t="s">
        <v>279</v>
      </c>
      <c r="S2029" s="0" t="s">
        <v>294</v>
      </c>
      <c r="T2029" s="0" t="s">
        <v>318</v>
      </c>
      <c r="U2029" s="0" t="s">
        <v>599</v>
      </c>
      <c r="V2029" s="0" t="s">
        <v>7696</v>
      </c>
    </row>
    <row r="2030" customFormat="false" ht="15" hidden="false" customHeight="false" outlineLevel="0" collapsed="false">
      <c r="A2030" s="0" t="n">
        <v>99</v>
      </c>
      <c r="B2030" s="0" t="s">
        <v>154</v>
      </c>
      <c r="C2030" s="0" t="s">
        <v>491</v>
      </c>
      <c r="D2030" s="0" t="s">
        <v>7823</v>
      </c>
      <c r="E2030" s="0" t="n">
        <v>2026</v>
      </c>
      <c r="H2030" s="0" t="n">
        <v>4</v>
      </c>
      <c r="I2030" s="0" t="n">
        <v>1033</v>
      </c>
      <c r="J2030" s="0" t="s">
        <v>272</v>
      </c>
      <c r="K2030" s="0" t="s">
        <v>594</v>
      </c>
      <c r="L2030" s="0" t="s">
        <v>595</v>
      </c>
      <c r="M2030" s="0" t="s">
        <v>7824</v>
      </c>
      <c r="N2030" s="0" t="s">
        <v>7824</v>
      </c>
      <c r="O2030" s="0" t="s">
        <v>7825</v>
      </c>
      <c r="P2030" s="0" t="s">
        <v>7826</v>
      </c>
      <c r="R2030" s="0" t="s">
        <v>279</v>
      </c>
      <c r="S2030" s="0" t="s">
        <v>294</v>
      </c>
      <c r="T2030" s="0" t="s">
        <v>318</v>
      </c>
      <c r="U2030" s="0" t="s">
        <v>599</v>
      </c>
      <c r="V2030" s="0" t="s">
        <v>7696</v>
      </c>
    </row>
    <row r="2031" customFormat="false" ht="15" hidden="false" customHeight="false" outlineLevel="0" collapsed="false">
      <c r="A2031" s="0" t="n">
        <v>99</v>
      </c>
      <c r="B2031" s="0" t="s">
        <v>154</v>
      </c>
      <c r="C2031" s="0" t="s">
        <v>491</v>
      </c>
      <c r="D2031" s="0" t="s">
        <v>7827</v>
      </c>
      <c r="E2031" s="0" t="n">
        <v>2026</v>
      </c>
      <c r="H2031" s="0" t="n">
        <v>6</v>
      </c>
      <c r="I2031" s="0" t="n">
        <v>1430</v>
      </c>
      <c r="J2031" s="0" t="s">
        <v>272</v>
      </c>
      <c r="K2031" s="0" t="s">
        <v>594</v>
      </c>
      <c r="L2031" s="0" t="s">
        <v>595</v>
      </c>
      <c r="M2031" s="0" t="s">
        <v>7828</v>
      </c>
      <c r="N2031" s="0" t="s">
        <v>7828</v>
      </c>
      <c r="O2031" s="0" t="s">
        <v>7829</v>
      </c>
      <c r="P2031" s="0" t="s">
        <v>7830</v>
      </c>
      <c r="R2031" s="0" t="s">
        <v>279</v>
      </c>
      <c r="S2031" s="0" t="s">
        <v>272</v>
      </c>
      <c r="T2031" s="0" t="s">
        <v>318</v>
      </c>
      <c r="U2031" s="0" t="s">
        <v>599</v>
      </c>
      <c r="V2031" s="0" t="s">
        <v>7696</v>
      </c>
    </row>
    <row r="2032" customFormat="false" ht="15" hidden="false" customHeight="false" outlineLevel="0" collapsed="false">
      <c r="A2032" s="0" t="n">
        <v>99</v>
      </c>
      <c r="B2032" s="0" t="s">
        <v>154</v>
      </c>
      <c r="C2032" s="0" t="s">
        <v>491</v>
      </c>
      <c r="D2032" s="0" t="s">
        <v>7831</v>
      </c>
      <c r="E2032" s="0" t="n">
        <v>2013</v>
      </c>
      <c r="H2032" s="0" t="n">
        <v>1</v>
      </c>
      <c r="I2032" s="0" t="n">
        <v>72</v>
      </c>
      <c r="J2032" s="0" t="s">
        <v>272</v>
      </c>
      <c r="K2032" s="0" t="s">
        <v>594</v>
      </c>
      <c r="L2032" s="0" t="s">
        <v>595</v>
      </c>
      <c r="M2032" s="0" t="s">
        <v>7832</v>
      </c>
      <c r="N2032" s="0" t="s">
        <v>7832</v>
      </c>
      <c r="O2032" s="0" t="s">
        <v>7833</v>
      </c>
      <c r="P2032" s="0" t="s">
        <v>7834</v>
      </c>
      <c r="R2032" s="0" t="s">
        <v>288</v>
      </c>
      <c r="S2032" s="0" t="s">
        <v>294</v>
      </c>
      <c r="T2032" s="0" t="s">
        <v>318</v>
      </c>
      <c r="U2032" s="0" t="s">
        <v>599</v>
      </c>
      <c r="V2032" s="0" t="s">
        <v>7696</v>
      </c>
    </row>
    <row r="2033" customFormat="false" ht="15" hidden="false" customHeight="false" outlineLevel="0" collapsed="false">
      <c r="A2033" s="0" t="n">
        <v>99</v>
      </c>
      <c r="B2033" s="0" t="s">
        <v>154</v>
      </c>
      <c r="C2033" s="0" t="s">
        <v>282</v>
      </c>
      <c r="D2033" s="0" t="s">
        <v>7835</v>
      </c>
      <c r="E2033" s="0" t="n">
        <v>2016</v>
      </c>
      <c r="H2033" s="0" t="n">
        <v>2</v>
      </c>
      <c r="I2033" s="0" t="n">
        <v>3910</v>
      </c>
      <c r="J2033" s="0" t="s">
        <v>272</v>
      </c>
      <c r="K2033" s="0" t="s">
        <v>7629</v>
      </c>
      <c r="L2033" s="0" t="s">
        <v>297</v>
      </c>
      <c r="M2033" s="0" t="s">
        <v>7836</v>
      </c>
      <c r="N2033" s="0" t="s">
        <v>7836</v>
      </c>
      <c r="O2033" s="0" t="s">
        <v>7837</v>
      </c>
      <c r="P2033" s="0" t="s">
        <v>7838</v>
      </c>
      <c r="R2033" s="0" t="s">
        <v>288</v>
      </c>
      <c r="S2033" s="0" t="s">
        <v>272</v>
      </c>
      <c r="T2033" s="0" t="s">
        <v>280</v>
      </c>
      <c r="U2033" s="0" t="s">
        <v>281</v>
      </c>
    </row>
    <row r="2034" customFormat="false" ht="15" hidden="false" customHeight="false" outlineLevel="0" collapsed="false">
      <c r="A2034" s="0" t="n">
        <v>99</v>
      </c>
      <c r="B2034" s="0" t="s">
        <v>154</v>
      </c>
      <c r="C2034" s="0" t="s">
        <v>926</v>
      </c>
      <c r="D2034" s="0" t="s">
        <v>7839</v>
      </c>
      <c r="E2034" s="0" t="n">
        <v>2026</v>
      </c>
      <c r="H2034" s="0" t="n">
        <v>13</v>
      </c>
      <c r="I2034" s="0" t="n">
        <v>1873</v>
      </c>
      <c r="J2034" s="0" t="s">
        <v>272</v>
      </c>
      <c r="K2034" s="0" t="s">
        <v>290</v>
      </c>
      <c r="L2034" s="0" t="s">
        <v>274</v>
      </c>
      <c r="M2034" s="0" t="s">
        <v>7840</v>
      </c>
      <c r="N2034" s="0" t="s">
        <v>7840</v>
      </c>
      <c r="O2034" s="0" t="s">
        <v>7841</v>
      </c>
      <c r="P2034" s="0" t="s">
        <v>7842</v>
      </c>
      <c r="R2034" s="0" t="s">
        <v>279</v>
      </c>
      <c r="S2034" s="0" t="s">
        <v>294</v>
      </c>
      <c r="T2034" s="0" t="s">
        <v>280</v>
      </c>
      <c r="U2034" s="0" t="s">
        <v>281</v>
      </c>
    </row>
    <row r="2035" customFormat="false" ht="15" hidden="false" customHeight="false" outlineLevel="0" collapsed="false">
      <c r="A2035" s="0" t="n">
        <v>99</v>
      </c>
      <c r="B2035" s="0" t="s">
        <v>154</v>
      </c>
      <c r="C2035" s="0" t="s">
        <v>926</v>
      </c>
      <c r="D2035" s="0" t="s">
        <v>7843</v>
      </c>
      <c r="E2035" s="0" t="n">
        <v>2026</v>
      </c>
      <c r="H2035" s="0" t="n">
        <v>13</v>
      </c>
      <c r="I2035" s="0" t="n">
        <v>1884</v>
      </c>
      <c r="J2035" s="0" t="s">
        <v>272</v>
      </c>
      <c r="K2035" s="0" t="s">
        <v>7629</v>
      </c>
      <c r="L2035" s="0" t="s">
        <v>297</v>
      </c>
      <c r="M2035" s="0" t="s">
        <v>7844</v>
      </c>
      <c r="N2035" s="0" t="s">
        <v>7844</v>
      </c>
      <c r="O2035" s="0" t="s">
        <v>7845</v>
      </c>
      <c r="P2035" s="0" t="s">
        <v>7846</v>
      </c>
      <c r="R2035" s="0" t="s">
        <v>279</v>
      </c>
      <c r="S2035" s="0" t="s">
        <v>272</v>
      </c>
      <c r="T2035" s="0" t="s">
        <v>280</v>
      </c>
      <c r="U2035" s="0" t="s">
        <v>281</v>
      </c>
    </row>
    <row r="2036" customFormat="false" ht="15" hidden="false" customHeight="false" outlineLevel="0" collapsed="false">
      <c r="A2036" s="0" t="n">
        <v>99</v>
      </c>
      <c r="B2036" s="0" t="s">
        <v>154</v>
      </c>
      <c r="C2036" s="0" t="s">
        <v>383</v>
      </c>
      <c r="D2036" s="0" t="s">
        <v>7847</v>
      </c>
      <c r="E2036" s="0" t="n">
        <v>2026</v>
      </c>
      <c r="H2036" s="0" t="n">
        <v>6</v>
      </c>
      <c r="I2036" s="0" t="n">
        <v>1745</v>
      </c>
      <c r="J2036" s="0" t="s">
        <v>294</v>
      </c>
      <c r="K2036" s="0" t="s">
        <v>594</v>
      </c>
      <c r="L2036" s="0" t="s">
        <v>595</v>
      </c>
      <c r="M2036" s="0" t="s">
        <v>7848</v>
      </c>
      <c r="N2036" s="0" t="s">
        <v>7848</v>
      </c>
      <c r="O2036" s="0" t="s">
        <v>7849</v>
      </c>
      <c r="P2036" s="0" t="s">
        <v>7850</v>
      </c>
      <c r="R2036" s="0" t="s">
        <v>279</v>
      </c>
      <c r="S2036" s="0" t="s">
        <v>294</v>
      </c>
      <c r="T2036" s="0" t="s">
        <v>318</v>
      </c>
      <c r="U2036" s="0" t="s">
        <v>599</v>
      </c>
      <c r="V2036" s="0" t="s">
        <v>7696</v>
      </c>
    </row>
    <row r="2037" customFormat="false" ht="15" hidden="false" customHeight="false" outlineLevel="0" collapsed="false">
      <c r="A2037" s="0" t="n">
        <v>99</v>
      </c>
      <c r="B2037" s="0" t="s">
        <v>154</v>
      </c>
      <c r="C2037" s="0" t="s">
        <v>383</v>
      </c>
      <c r="D2037" s="0" t="s">
        <v>7851</v>
      </c>
      <c r="E2037" s="0" t="n">
        <v>2026</v>
      </c>
      <c r="H2037" s="0" t="n">
        <v>12</v>
      </c>
      <c r="I2037" s="0" t="n">
        <v>2698</v>
      </c>
      <c r="J2037" s="0" t="s">
        <v>272</v>
      </c>
      <c r="K2037" s="0" t="s">
        <v>594</v>
      </c>
      <c r="L2037" s="0" t="s">
        <v>595</v>
      </c>
      <c r="M2037" s="0" t="s">
        <v>7852</v>
      </c>
      <c r="N2037" s="0" t="s">
        <v>7852</v>
      </c>
      <c r="O2037" s="0" t="s">
        <v>7853</v>
      </c>
      <c r="P2037" s="0" t="s">
        <v>7854</v>
      </c>
      <c r="R2037" s="0" t="s">
        <v>279</v>
      </c>
      <c r="S2037" s="0" t="s">
        <v>272</v>
      </c>
      <c r="T2037" s="0" t="s">
        <v>280</v>
      </c>
      <c r="U2037" s="0" t="s">
        <v>599</v>
      </c>
    </row>
    <row r="2038" customFormat="false" ht="15" hidden="false" customHeight="false" outlineLevel="0" collapsed="false">
      <c r="A2038" s="0" t="n">
        <v>99</v>
      </c>
      <c r="B2038" s="0" t="s">
        <v>154</v>
      </c>
      <c r="C2038" s="0" t="s">
        <v>383</v>
      </c>
      <c r="D2038" s="0" t="s">
        <v>7855</v>
      </c>
      <c r="E2038" s="0" t="n">
        <v>2026</v>
      </c>
      <c r="H2038" s="0" t="n">
        <v>1</v>
      </c>
      <c r="I2038" s="0" t="n">
        <v>272</v>
      </c>
      <c r="J2038" s="0" t="s">
        <v>272</v>
      </c>
      <c r="K2038" s="0" t="s">
        <v>594</v>
      </c>
      <c r="L2038" s="0" t="s">
        <v>595</v>
      </c>
      <c r="M2038" s="0" t="s">
        <v>7856</v>
      </c>
      <c r="N2038" s="0" t="s">
        <v>7856</v>
      </c>
      <c r="O2038" s="0" t="s">
        <v>7857</v>
      </c>
      <c r="P2038" s="0" t="s">
        <v>7858</v>
      </c>
      <c r="R2038" s="0" t="s">
        <v>279</v>
      </c>
      <c r="S2038" s="0" t="s">
        <v>294</v>
      </c>
      <c r="T2038" s="0" t="s">
        <v>318</v>
      </c>
      <c r="U2038" s="0" t="s">
        <v>599</v>
      </c>
      <c r="V2038" s="0" t="s">
        <v>7696</v>
      </c>
    </row>
    <row r="2039" customFormat="false" ht="15" hidden="false" customHeight="false" outlineLevel="0" collapsed="false">
      <c r="A2039" s="0" t="n">
        <v>99</v>
      </c>
      <c r="B2039" s="0" t="s">
        <v>154</v>
      </c>
      <c r="C2039" s="0" t="s">
        <v>383</v>
      </c>
      <c r="D2039" s="0" t="s">
        <v>7859</v>
      </c>
      <c r="E2039" s="0" t="n">
        <v>2026</v>
      </c>
      <c r="H2039" s="0" t="n">
        <v>1</v>
      </c>
      <c r="I2039" s="0" t="n">
        <v>280</v>
      </c>
      <c r="J2039" s="0" t="s">
        <v>272</v>
      </c>
      <c r="K2039" s="0" t="s">
        <v>594</v>
      </c>
      <c r="L2039" s="0" t="s">
        <v>595</v>
      </c>
      <c r="M2039" s="0" t="s">
        <v>7860</v>
      </c>
      <c r="N2039" s="0" t="s">
        <v>7860</v>
      </c>
      <c r="O2039" s="0" t="s">
        <v>7861</v>
      </c>
      <c r="P2039" s="0" t="s">
        <v>7862</v>
      </c>
      <c r="R2039" s="0" t="s">
        <v>279</v>
      </c>
      <c r="S2039" s="0" t="s">
        <v>294</v>
      </c>
      <c r="T2039" s="0" t="s">
        <v>318</v>
      </c>
      <c r="U2039" s="0" t="s">
        <v>599</v>
      </c>
      <c r="V2039" s="0" t="s">
        <v>7696</v>
      </c>
    </row>
    <row r="2040" customFormat="false" ht="15" hidden="false" customHeight="false" outlineLevel="0" collapsed="false">
      <c r="A2040" s="0" t="n">
        <v>99</v>
      </c>
      <c r="B2040" s="0" t="s">
        <v>154</v>
      </c>
      <c r="C2040" s="0" t="s">
        <v>383</v>
      </c>
      <c r="D2040" s="0" t="s">
        <v>7863</v>
      </c>
      <c r="E2040" s="0" t="n">
        <v>2025</v>
      </c>
      <c r="H2040" s="0" t="n">
        <v>6</v>
      </c>
      <c r="I2040" s="0" t="n">
        <v>3172</v>
      </c>
      <c r="J2040" s="0" t="s">
        <v>294</v>
      </c>
      <c r="K2040" s="0" t="s">
        <v>7629</v>
      </c>
      <c r="L2040" s="0" t="s">
        <v>297</v>
      </c>
      <c r="M2040" s="0" t="s">
        <v>7864</v>
      </c>
      <c r="N2040" s="0" t="s">
        <v>7864</v>
      </c>
      <c r="O2040" s="0" t="s">
        <v>7865</v>
      </c>
      <c r="P2040" s="0" t="s">
        <v>7866</v>
      </c>
      <c r="R2040" s="0" t="s">
        <v>279</v>
      </c>
      <c r="S2040" s="0" t="s">
        <v>294</v>
      </c>
      <c r="T2040" s="0" t="s">
        <v>280</v>
      </c>
      <c r="U2040" s="0" t="s">
        <v>281</v>
      </c>
    </row>
    <row r="2041" customFormat="false" ht="15" hidden="false" customHeight="false" outlineLevel="0" collapsed="false">
      <c r="A2041" s="0" t="n">
        <v>99</v>
      </c>
      <c r="B2041" s="0" t="s">
        <v>154</v>
      </c>
      <c r="C2041" s="0" t="s">
        <v>383</v>
      </c>
      <c r="D2041" s="0" t="s">
        <v>7867</v>
      </c>
      <c r="E2041" s="0" t="n">
        <v>2025</v>
      </c>
      <c r="H2041" s="0" t="n">
        <v>22</v>
      </c>
      <c r="I2041" s="0" t="n">
        <v>31088</v>
      </c>
      <c r="J2041" s="0" t="s">
        <v>272</v>
      </c>
      <c r="K2041" s="0" t="s">
        <v>7629</v>
      </c>
      <c r="L2041" s="0" t="s">
        <v>297</v>
      </c>
      <c r="M2041" s="0" t="s">
        <v>7868</v>
      </c>
      <c r="N2041" s="0" t="s">
        <v>7868</v>
      </c>
      <c r="O2041" s="0" t="s">
        <v>7869</v>
      </c>
      <c r="P2041" s="0" t="s">
        <v>7870</v>
      </c>
      <c r="R2041" s="0" t="s">
        <v>279</v>
      </c>
      <c r="S2041" s="0" t="s">
        <v>294</v>
      </c>
      <c r="T2041" s="0" t="s">
        <v>280</v>
      </c>
      <c r="U2041" s="0" t="s">
        <v>281</v>
      </c>
    </row>
    <row r="2042" customFormat="false" ht="15" hidden="false" customHeight="false" outlineLevel="0" collapsed="false">
      <c r="A2042" s="0" t="n">
        <v>99</v>
      </c>
      <c r="B2042" s="0" t="s">
        <v>154</v>
      </c>
      <c r="C2042" s="0" t="s">
        <v>508</v>
      </c>
      <c r="D2042" s="0" t="s">
        <v>7871</v>
      </c>
      <c r="E2042" s="0" t="n">
        <v>2026</v>
      </c>
      <c r="H2042" s="0" t="n">
        <v>3</v>
      </c>
      <c r="I2042" s="0" t="n">
        <v>527</v>
      </c>
      <c r="J2042" s="0" t="s">
        <v>272</v>
      </c>
      <c r="K2042" s="0" t="s">
        <v>594</v>
      </c>
      <c r="L2042" s="0" t="s">
        <v>595</v>
      </c>
      <c r="M2042" s="0" t="s">
        <v>7872</v>
      </c>
      <c r="N2042" s="0" t="s">
        <v>7872</v>
      </c>
      <c r="O2042" s="0" t="s">
        <v>7873</v>
      </c>
      <c r="P2042" s="0" t="s">
        <v>7874</v>
      </c>
      <c r="R2042" s="0" t="s">
        <v>279</v>
      </c>
      <c r="S2042" s="0" t="s">
        <v>294</v>
      </c>
      <c r="T2042" s="0" t="s">
        <v>318</v>
      </c>
      <c r="U2042" s="0" t="s">
        <v>599</v>
      </c>
      <c r="V2042" s="0" t="s">
        <v>7696</v>
      </c>
    </row>
    <row r="2043" customFormat="false" ht="15" hidden="false" customHeight="false" outlineLevel="0" collapsed="false">
      <c r="A2043" s="0" t="n">
        <v>99</v>
      </c>
      <c r="B2043" s="0" t="s">
        <v>154</v>
      </c>
      <c r="C2043" s="0" t="s">
        <v>508</v>
      </c>
      <c r="D2043" s="0" t="s">
        <v>7875</v>
      </c>
      <c r="E2043" s="0" t="n">
        <v>2026</v>
      </c>
      <c r="H2043" s="0" t="n">
        <v>8</v>
      </c>
      <c r="I2043" s="0" t="n">
        <v>1633</v>
      </c>
      <c r="J2043" s="0" t="s">
        <v>294</v>
      </c>
      <c r="K2043" s="0" t="s">
        <v>594</v>
      </c>
      <c r="L2043" s="0" t="s">
        <v>595</v>
      </c>
      <c r="M2043" s="0" t="s">
        <v>7876</v>
      </c>
      <c r="N2043" s="0" t="s">
        <v>7876</v>
      </c>
      <c r="O2043" s="0" t="s">
        <v>7877</v>
      </c>
      <c r="P2043" s="0" t="s">
        <v>7878</v>
      </c>
      <c r="R2043" s="0" t="s">
        <v>279</v>
      </c>
      <c r="S2043" s="0" t="s">
        <v>272</v>
      </c>
      <c r="T2043" s="0" t="s">
        <v>318</v>
      </c>
      <c r="U2043" s="0" t="s">
        <v>599</v>
      </c>
      <c r="V2043" s="0" t="s">
        <v>7696</v>
      </c>
    </row>
    <row r="2044" customFormat="false" ht="15" hidden="false" customHeight="false" outlineLevel="0" collapsed="false">
      <c r="A2044" s="0" t="n">
        <v>99</v>
      </c>
      <c r="B2044" s="0" t="s">
        <v>154</v>
      </c>
      <c r="C2044" s="0" t="s">
        <v>514</v>
      </c>
      <c r="D2044" s="0" t="s">
        <v>7879</v>
      </c>
      <c r="E2044" s="0" t="n">
        <v>2026</v>
      </c>
      <c r="H2044" s="0" t="n">
        <v>1</v>
      </c>
      <c r="I2044" s="0" t="n">
        <v>181</v>
      </c>
      <c r="J2044" s="0" t="s">
        <v>294</v>
      </c>
      <c r="K2044" s="0" t="s">
        <v>7629</v>
      </c>
      <c r="L2044" s="0" t="s">
        <v>297</v>
      </c>
      <c r="M2044" s="0" t="s">
        <v>7880</v>
      </c>
      <c r="N2044" s="0" t="s">
        <v>7880</v>
      </c>
      <c r="O2044" s="0" t="s">
        <v>7881</v>
      </c>
      <c r="P2044" s="0" t="s">
        <v>7882</v>
      </c>
      <c r="R2044" s="0" t="s">
        <v>279</v>
      </c>
      <c r="S2044" s="0" t="s">
        <v>272</v>
      </c>
      <c r="T2044" s="0" t="s">
        <v>280</v>
      </c>
      <c r="U2044" s="0" t="s">
        <v>281</v>
      </c>
    </row>
    <row r="2045" customFormat="false" ht="15" hidden="false" customHeight="false" outlineLevel="0" collapsed="false">
      <c r="A2045" s="0" t="n">
        <v>99</v>
      </c>
      <c r="B2045" s="0" t="s">
        <v>154</v>
      </c>
      <c r="C2045" s="0" t="s">
        <v>514</v>
      </c>
      <c r="D2045" s="0" t="s">
        <v>7883</v>
      </c>
      <c r="E2045" s="0" t="n">
        <v>2026</v>
      </c>
      <c r="H2045" s="0" t="n">
        <v>8</v>
      </c>
      <c r="I2045" s="0" t="n">
        <v>464</v>
      </c>
      <c r="J2045" s="0" t="s">
        <v>272</v>
      </c>
      <c r="K2045" s="0" t="s">
        <v>594</v>
      </c>
      <c r="L2045" s="0" t="s">
        <v>595</v>
      </c>
      <c r="M2045" s="0" t="s">
        <v>7884</v>
      </c>
      <c r="N2045" s="0" t="s">
        <v>7884</v>
      </c>
      <c r="O2045" s="0" t="s">
        <v>7885</v>
      </c>
      <c r="P2045" s="0" t="s">
        <v>7886</v>
      </c>
      <c r="R2045" s="0" t="s">
        <v>279</v>
      </c>
      <c r="S2045" s="0" t="s">
        <v>294</v>
      </c>
      <c r="T2045" s="0" t="s">
        <v>318</v>
      </c>
      <c r="U2045" s="0" t="s">
        <v>599</v>
      </c>
      <c r="V2045" s="0" t="s">
        <v>7696</v>
      </c>
    </row>
    <row r="2046" customFormat="false" ht="15" hidden="false" customHeight="false" outlineLevel="0" collapsed="false">
      <c r="A2046" s="0" t="n">
        <v>99</v>
      </c>
      <c r="B2046" s="0" t="s">
        <v>154</v>
      </c>
      <c r="C2046" s="0" t="s">
        <v>514</v>
      </c>
      <c r="D2046" s="0" t="s">
        <v>7887</v>
      </c>
      <c r="E2046" s="0" t="n">
        <v>2026</v>
      </c>
      <c r="H2046" s="0" t="n">
        <v>8</v>
      </c>
      <c r="I2046" s="0" t="n">
        <v>1197</v>
      </c>
      <c r="J2046" s="0" t="s">
        <v>294</v>
      </c>
      <c r="K2046" s="0" t="s">
        <v>594</v>
      </c>
      <c r="L2046" s="0" t="s">
        <v>595</v>
      </c>
      <c r="M2046" s="0" t="s">
        <v>7888</v>
      </c>
      <c r="N2046" s="0" t="s">
        <v>7888</v>
      </c>
      <c r="O2046" s="0" t="s">
        <v>7889</v>
      </c>
      <c r="P2046" s="0" t="s">
        <v>7890</v>
      </c>
      <c r="R2046" s="0" t="s">
        <v>279</v>
      </c>
      <c r="S2046" s="0" t="s">
        <v>294</v>
      </c>
      <c r="T2046" s="0" t="s">
        <v>318</v>
      </c>
      <c r="U2046" s="0" t="s">
        <v>599</v>
      </c>
      <c r="V2046" s="0" t="s">
        <v>7696</v>
      </c>
    </row>
    <row r="2047" customFormat="false" ht="15" hidden="false" customHeight="false" outlineLevel="0" collapsed="false">
      <c r="A2047" s="0" t="n">
        <v>99</v>
      </c>
      <c r="B2047" s="0" t="s">
        <v>154</v>
      </c>
      <c r="C2047" s="0" t="s">
        <v>514</v>
      </c>
      <c r="D2047" s="0" t="s">
        <v>7891</v>
      </c>
      <c r="E2047" s="0" t="n">
        <v>2025</v>
      </c>
      <c r="H2047" s="0" t="n">
        <v>1</v>
      </c>
      <c r="I2047" s="0" t="n">
        <v>80</v>
      </c>
      <c r="J2047" s="0" t="s">
        <v>272</v>
      </c>
      <c r="K2047" s="0" t="s">
        <v>594</v>
      </c>
      <c r="L2047" s="0" t="s">
        <v>595</v>
      </c>
      <c r="M2047" s="0" t="s">
        <v>7892</v>
      </c>
      <c r="N2047" s="0" t="s">
        <v>7892</v>
      </c>
      <c r="O2047" s="0" t="s">
        <v>7893</v>
      </c>
      <c r="P2047" s="0" t="s">
        <v>7894</v>
      </c>
      <c r="R2047" s="0" t="s">
        <v>279</v>
      </c>
      <c r="S2047" s="0" t="s">
        <v>294</v>
      </c>
      <c r="T2047" s="0" t="s">
        <v>318</v>
      </c>
      <c r="U2047" s="0" t="s">
        <v>599</v>
      </c>
      <c r="V2047" s="0" t="s">
        <v>7696</v>
      </c>
    </row>
    <row r="2048" customFormat="false" ht="15" hidden="false" customHeight="false" outlineLevel="0" collapsed="false">
      <c r="A2048" s="0" t="n">
        <v>99</v>
      </c>
      <c r="B2048" s="0" t="s">
        <v>154</v>
      </c>
      <c r="C2048" s="0" t="s">
        <v>514</v>
      </c>
      <c r="D2048" s="0" t="s">
        <v>7895</v>
      </c>
      <c r="E2048" s="0" t="n">
        <v>2025</v>
      </c>
      <c r="H2048" s="0" t="n">
        <v>1</v>
      </c>
      <c r="I2048" s="0" t="n">
        <v>313</v>
      </c>
      <c r="J2048" s="0" t="s">
        <v>294</v>
      </c>
      <c r="K2048" s="0" t="s">
        <v>594</v>
      </c>
      <c r="L2048" s="0" t="s">
        <v>595</v>
      </c>
      <c r="M2048" s="0" t="s">
        <v>7896</v>
      </c>
      <c r="N2048" s="0" t="s">
        <v>7896</v>
      </c>
      <c r="O2048" s="0" t="s">
        <v>7897</v>
      </c>
      <c r="P2048" s="0" t="s">
        <v>7898</v>
      </c>
      <c r="R2048" s="0" t="s">
        <v>279</v>
      </c>
      <c r="S2048" s="0" t="s">
        <v>294</v>
      </c>
      <c r="T2048" s="0" t="s">
        <v>318</v>
      </c>
      <c r="U2048" s="0" t="s">
        <v>599</v>
      </c>
      <c r="V2048" s="0" t="s">
        <v>7696</v>
      </c>
    </row>
    <row r="2049" customFormat="false" ht="15" hidden="false" customHeight="false" outlineLevel="0" collapsed="false">
      <c r="A2049" s="0" t="n">
        <v>99</v>
      </c>
      <c r="B2049" s="0" t="s">
        <v>154</v>
      </c>
      <c r="C2049" s="0" t="s">
        <v>514</v>
      </c>
      <c r="D2049" s="0" t="s">
        <v>7899</v>
      </c>
      <c r="E2049" s="0" t="n">
        <v>2025</v>
      </c>
      <c r="H2049" s="0" t="n">
        <v>11</v>
      </c>
      <c r="I2049" s="0" t="n">
        <v>3327</v>
      </c>
      <c r="J2049" s="0" t="s">
        <v>272</v>
      </c>
      <c r="K2049" s="0" t="s">
        <v>594</v>
      </c>
      <c r="L2049" s="0" t="s">
        <v>595</v>
      </c>
      <c r="M2049" s="0" t="s">
        <v>7900</v>
      </c>
      <c r="N2049" s="0" t="s">
        <v>7900</v>
      </c>
      <c r="O2049" s="0" t="s">
        <v>7901</v>
      </c>
      <c r="P2049" s="0" t="s">
        <v>7902</v>
      </c>
      <c r="R2049" s="0" t="s">
        <v>279</v>
      </c>
      <c r="S2049" s="0" t="s">
        <v>294</v>
      </c>
      <c r="T2049" s="0" t="s">
        <v>318</v>
      </c>
      <c r="U2049" s="0" t="s">
        <v>599</v>
      </c>
      <c r="V2049" s="0" t="s">
        <v>7696</v>
      </c>
    </row>
    <row r="2050" customFormat="false" ht="15" hidden="false" customHeight="false" outlineLevel="0" collapsed="false">
      <c r="A2050" s="0" t="n">
        <v>99</v>
      </c>
      <c r="B2050" s="0" t="s">
        <v>154</v>
      </c>
      <c r="C2050" s="0" t="s">
        <v>514</v>
      </c>
      <c r="D2050" s="0" t="s">
        <v>7903</v>
      </c>
      <c r="E2050" s="0" t="n">
        <v>2025</v>
      </c>
      <c r="H2050" s="0" t="n">
        <v>1</v>
      </c>
      <c r="I2050" s="0" t="n">
        <v>326</v>
      </c>
      <c r="J2050" s="0" t="s">
        <v>294</v>
      </c>
      <c r="K2050" s="0" t="s">
        <v>594</v>
      </c>
      <c r="L2050" s="0" t="s">
        <v>595</v>
      </c>
      <c r="M2050" s="0" t="s">
        <v>7904</v>
      </c>
      <c r="N2050" s="0" t="s">
        <v>7904</v>
      </c>
      <c r="O2050" s="0" t="s">
        <v>7905</v>
      </c>
      <c r="P2050" s="0" t="s">
        <v>7906</v>
      </c>
      <c r="R2050" s="0" t="s">
        <v>279</v>
      </c>
      <c r="S2050" s="0" t="s">
        <v>294</v>
      </c>
      <c r="T2050" s="0" t="s">
        <v>318</v>
      </c>
      <c r="U2050" s="0" t="s">
        <v>599</v>
      </c>
      <c r="V2050" s="0" t="s">
        <v>7696</v>
      </c>
    </row>
    <row r="2051" customFormat="false" ht="15" hidden="false" customHeight="false" outlineLevel="0" collapsed="false">
      <c r="A2051" s="0" t="n">
        <v>99</v>
      </c>
      <c r="B2051" s="0" t="s">
        <v>154</v>
      </c>
      <c r="C2051" s="0" t="s">
        <v>514</v>
      </c>
      <c r="D2051" s="0" t="s">
        <v>7907</v>
      </c>
      <c r="E2051" s="0" t="n">
        <v>2025</v>
      </c>
      <c r="H2051" s="0" t="n">
        <v>4</v>
      </c>
      <c r="I2051" s="0" t="n">
        <v>614</v>
      </c>
      <c r="J2051" s="0" t="s">
        <v>294</v>
      </c>
      <c r="K2051" s="0" t="s">
        <v>594</v>
      </c>
      <c r="L2051" s="0" t="s">
        <v>595</v>
      </c>
      <c r="M2051" s="0" t="s">
        <v>7908</v>
      </c>
      <c r="N2051" s="0" t="s">
        <v>7908</v>
      </c>
      <c r="O2051" s="0" t="s">
        <v>7909</v>
      </c>
      <c r="P2051" s="0" t="s">
        <v>7910</v>
      </c>
      <c r="R2051" s="0" t="s">
        <v>279</v>
      </c>
      <c r="S2051" s="0" t="s">
        <v>294</v>
      </c>
      <c r="T2051" s="0" t="s">
        <v>318</v>
      </c>
      <c r="U2051" s="0" t="s">
        <v>599</v>
      </c>
      <c r="V2051" s="0" t="s">
        <v>7696</v>
      </c>
    </row>
    <row r="2052" customFormat="false" ht="15" hidden="false" customHeight="false" outlineLevel="0" collapsed="false">
      <c r="A2052" s="0" t="n">
        <v>99</v>
      </c>
      <c r="B2052" s="0" t="s">
        <v>154</v>
      </c>
      <c r="C2052" s="0" t="s">
        <v>514</v>
      </c>
      <c r="D2052" s="0" t="s">
        <v>7911</v>
      </c>
      <c r="E2052" s="0" t="n">
        <v>2025</v>
      </c>
      <c r="H2052" s="0" t="n">
        <v>3</v>
      </c>
      <c r="I2052" s="0" t="n">
        <v>601</v>
      </c>
      <c r="J2052" s="0" t="s">
        <v>294</v>
      </c>
      <c r="K2052" s="0" t="s">
        <v>594</v>
      </c>
      <c r="L2052" s="0" t="s">
        <v>595</v>
      </c>
      <c r="M2052" s="0" t="s">
        <v>7912</v>
      </c>
      <c r="N2052" s="0" t="s">
        <v>7912</v>
      </c>
      <c r="O2052" s="0" t="s">
        <v>7913</v>
      </c>
      <c r="P2052" s="0" t="s">
        <v>7914</v>
      </c>
      <c r="R2052" s="0" t="s">
        <v>279</v>
      </c>
      <c r="S2052" s="0" t="s">
        <v>294</v>
      </c>
      <c r="T2052" s="0" t="s">
        <v>318</v>
      </c>
      <c r="U2052" s="0" t="s">
        <v>599</v>
      </c>
      <c r="V2052" s="0" t="s">
        <v>7696</v>
      </c>
    </row>
    <row r="2053" customFormat="false" ht="15" hidden="false" customHeight="false" outlineLevel="0" collapsed="false">
      <c r="A2053" s="0" t="n">
        <v>99</v>
      </c>
      <c r="B2053" s="0" t="s">
        <v>154</v>
      </c>
      <c r="C2053" s="0" t="s">
        <v>514</v>
      </c>
      <c r="D2053" s="0" t="s">
        <v>7915</v>
      </c>
      <c r="E2053" s="0" t="n">
        <v>2020</v>
      </c>
      <c r="H2053" s="0" t="n">
        <v>9</v>
      </c>
      <c r="I2053" s="0" t="n">
        <v>8783</v>
      </c>
      <c r="J2053" s="0" t="s">
        <v>294</v>
      </c>
      <c r="K2053" s="0" t="s">
        <v>7629</v>
      </c>
      <c r="L2053" s="0" t="s">
        <v>297</v>
      </c>
      <c r="M2053" s="0" t="s">
        <v>7916</v>
      </c>
      <c r="N2053" s="0" t="s">
        <v>7916</v>
      </c>
      <c r="O2053" s="0" t="s">
        <v>7917</v>
      </c>
      <c r="P2053" s="0" t="s">
        <v>7918</v>
      </c>
      <c r="R2053" s="0" t="s">
        <v>288</v>
      </c>
      <c r="S2053" s="0" t="s">
        <v>294</v>
      </c>
      <c r="T2053" s="0" t="s">
        <v>318</v>
      </c>
      <c r="U2053" s="0" t="s">
        <v>281</v>
      </c>
      <c r="V2053" s="0" t="s">
        <v>7696</v>
      </c>
    </row>
    <row r="2054" customFormat="false" ht="15" hidden="false" customHeight="false" outlineLevel="0" collapsed="false">
      <c r="A2054" s="0" t="n">
        <v>100</v>
      </c>
      <c r="B2054" s="0" t="s">
        <v>155</v>
      </c>
      <c r="C2054" s="0" t="s">
        <v>57</v>
      </c>
      <c r="D2054" s="0" t="s">
        <v>7919</v>
      </c>
      <c r="E2054" s="0" t="n">
        <v>2026</v>
      </c>
      <c r="H2054" s="0" t="n">
        <v>14</v>
      </c>
      <c r="I2054" s="0" t="n">
        <v>7119</v>
      </c>
      <c r="J2054" s="0" t="s">
        <v>272</v>
      </c>
      <c r="K2054" s="0" t="s">
        <v>7920</v>
      </c>
      <c r="L2054" s="0" t="s">
        <v>297</v>
      </c>
      <c r="M2054" s="0" t="s">
        <v>7921</v>
      </c>
      <c r="N2054" s="0" t="s">
        <v>7921</v>
      </c>
      <c r="O2054" s="0" t="s">
        <v>7922</v>
      </c>
      <c r="P2054" s="0" t="s">
        <v>7923</v>
      </c>
      <c r="R2054" s="0" t="s">
        <v>279</v>
      </c>
      <c r="S2054" s="0" t="s">
        <v>272</v>
      </c>
      <c r="T2054" s="0" t="s">
        <v>318</v>
      </c>
      <c r="U2054" s="0" t="s">
        <v>281</v>
      </c>
      <c r="V2054" s="0" t="s">
        <v>7924</v>
      </c>
    </row>
    <row r="2055" customFormat="false" ht="15" hidden="false" customHeight="false" outlineLevel="0" collapsed="false">
      <c r="A2055" s="0" t="n">
        <v>100</v>
      </c>
      <c r="B2055" s="0" t="s">
        <v>155</v>
      </c>
      <c r="C2055" s="0" t="s">
        <v>491</v>
      </c>
      <c r="D2055" s="0" t="s">
        <v>7925</v>
      </c>
      <c r="E2055" s="0" t="n">
        <v>2024</v>
      </c>
      <c r="H2055" s="0" t="n">
        <v>3</v>
      </c>
      <c r="I2055" s="0" t="n">
        <v>266</v>
      </c>
      <c r="J2055" s="0" t="s">
        <v>272</v>
      </c>
      <c r="K2055" s="0" t="s">
        <v>7920</v>
      </c>
      <c r="L2055" s="0" t="s">
        <v>297</v>
      </c>
      <c r="M2055" s="0" t="s">
        <v>7926</v>
      </c>
      <c r="N2055" s="0" t="s">
        <v>7926</v>
      </c>
      <c r="O2055" s="0" t="s">
        <v>7927</v>
      </c>
      <c r="P2055" s="0" t="s">
        <v>7928</v>
      </c>
      <c r="R2055" s="0" t="s">
        <v>288</v>
      </c>
      <c r="S2055" s="0" t="s">
        <v>272</v>
      </c>
      <c r="T2055" s="0" t="s">
        <v>318</v>
      </c>
      <c r="U2055" s="0" t="s">
        <v>281</v>
      </c>
      <c r="V2055" s="0" t="s">
        <v>7924</v>
      </c>
    </row>
    <row r="2056" customFormat="false" ht="15" hidden="false" customHeight="false" outlineLevel="0" collapsed="false">
      <c r="A2056" s="0" t="n">
        <v>100</v>
      </c>
      <c r="B2056" s="0" t="s">
        <v>155</v>
      </c>
      <c r="C2056" s="0" t="s">
        <v>282</v>
      </c>
      <c r="D2056" s="0" t="s">
        <v>7929</v>
      </c>
      <c r="E2056" s="0" t="n">
        <v>2024</v>
      </c>
      <c r="H2056" s="0" t="n">
        <v>116</v>
      </c>
      <c r="I2056" s="0" t="n">
        <v>5762</v>
      </c>
      <c r="J2056" s="0" t="s">
        <v>272</v>
      </c>
      <c r="K2056" s="0" t="s">
        <v>7920</v>
      </c>
      <c r="L2056" s="0" t="s">
        <v>297</v>
      </c>
      <c r="M2056" s="0" t="s">
        <v>7930</v>
      </c>
      <c r="N2056" s="0" t="s">
        <v>7930</v>
      </c>
      <c r="O2056" s="0" t="s">
        <v>7931</v>
      </c>
      <c r="P2056" s="0" t="s">
        <v>7932</v>
      </c>
      <c r="R2056" s="0" t="s">
        <v>288</v>
      </c>
      <c r="S2056" s="0" t="s">
        <v>272</v>
      </c>
      <c r="T2056" s="0" t="s">
        <v>318</v>
      </c>
      <c r="U2056" s="0" t="s">
        <v>281</v>
      </c>
      <c r="V2056" s="0" t="s">
        <v>7924</v>
      </c>
    </row>
    <row r="2057" customFormat="false" ht="15" hidden="false" customHeight="false" outlineLevel="0" collapsed="false">
      <c r="A2057" s="0" t="n">
        <v>102</v>
      </c>
      <c r="B2057" s="0" t="s">
        <v>158</v>
      </c>
      <c r="C2057" s="0" t="s">
        <v>57</v>
      </c>
      <c r="D2057" s="0" t="s">
        <v>7933</v>
      </c>
      <c r="E2057" s="0" t="n">
        <v>2019</v>
      </c>
      <c r="H2057" s="0" t="n">
        <v>2</v>
      </c>
      <c r="I2057" s="0" t="n">
        <v>152</v>
      </c>
      <c r="J2057" s="0" t="s">
        <v>272</v>
      </c>
      <c r="K2057" s="0" t="s">
        <v>302</v>
      </c>
      <c r="L2057" s="0" t="s">
        <v>274</v>
      </c>
      <c r="M2057" s="0" t="s">
        <v>7934</v>
      </c>
      <c r="N2057" s="0" t="s">
        <v>7934</v>
      </c>
      <c r="O2057" s="0" t="s">
        <v>7935</v>
      </c>
      <c r="P2057" s="0" t="s">
        <v>7936</v>
      </c>
      <c r="R2057" s="0" t="s">
        <v>288</v>
      </c>
      <c r="S2057" s="0" t="s">
        <v>272</v>
      </c>
      <c r="T2057" s="0" t="s">
        <v>280</v>
      </c>
      <c r="U2057" s="0" t="s">
        <v>281</v>
      </c>
    </row>
    <row r="2058" customFormat="false" ht="15" hidden="false" customHeight="false" outlineLevel="0" collapsed="false">
      <c r="A2058" s="0" t="n">
        <v>102</v>
      </c>
      <c r="B2058" s="0" t="s">
        <v>158</v>
      </c>
      <c r="C2058" s="0" t="s">
        <v>313</v>
      </c>
      <c r="D2058" s="0" t="s">
        <v>7937</v>
      </c>
      <c r="E2058" s="0" t="n">
        <v>2024</v>
      </c>
      <c r="H2058" s="0" t="n">
        <v>1</v>
      </c>
      <c r="I2058" s="0" t="n">
        <v>760</v>
      </c>
      <c r="J2058" s="0" t="s">
        <v>272</v>
      </c>
      <c r="K2058" s="0" t="s">
        <v>7938</v>
      </c>
      <c r="L2058" s="0" t="s">
        <v>274</v>
      </c>
      <c r="M2058" s="0" t="s">
        <v>7939</v>
      </c>
      <c r="N2058" s="0" t="s">
        <v>7939</v>
      </c>
      <c r="O2058" s="0" t="s">
        <v>7940</v>
      </c>
      <c r="P2058" s="0" t="s">
        <v>7941</v>
      </c>
      <c r="R2058" s="0" t="s">
        <v>288</v>
      </c>
      <c r="S2058" s="0" t="s">
        <v>272</v>
      </c>
      <c r="T2058" s="0" t="s">
        <v>280</v>
      </c>
      <c r="U2058" s="0" t="s">
        <v>281</v>
      </c>
    </row>
    <row r="2059" customFormat="false" ht="15" hidden="false" customHeight="false" outlineLevel="0" collapsed="false">
      <c r="A2059" s="0" t="n">
        <v>102</v>
      </c>
      <c r="B2059" s="0" t="s">
        <v>158</v>
      </c>
      <c r="C2059" s="0" t="s">
        <v>616</v>
      </c>
      <c r="D2059" s="0" t="s">
        <v>7942</v>
      </c>
      <c r="E2059" s="0" t="n">
        <v>2022</v>
      </c>
      <c r="H2059" s="0" t="n">
        <v>17</v>
      </c>
      <c r="I2059" s="0" t="n">
        <v>2154</v>
      </c>
      <c r="J2059" s="0" t="s">
        <v>272</v>
      </c>
      <c r="K2059" s="0" t="s">
        <v>7943</v>
      </c>
      <c r="L2059" s="0" t="s">
        <v>274</v>
      </c>
      <c r="M2059" s="0" t="s">
        <v>7944</v>
      </c>
      <c r="N2059" s="0" t="s">
        <v>7944</v>
      </c>
      <c r="O2059" s="0" t="s">
        <v>7945</v>
      </c>
      <c r="P2059" s="0" t="s">
        <v>7946</v>
      </c>
      <c r="R2059" s="0" t="s">
        <v>288</v>
      </c>
      <c r="S2059" s="0" t="s">
        <v>294</v>
      </c>
      <c r="T2059" s="0" t="s">
        <v>280</v>
      </c>
      <c r="U2059" s="0" t="s">
        <v>281</v>
      </c>
    </row>
    <row r="2060" customFormat="false" ht="15" hidden="false" customHeight="false" outlineLevel="0" collapsed="false">
      <c r="A2060" s="0" t="n">
        <v>102</v>
      </c>
      <c r="B2060" s="0" t="s">
        <v>158</v>
      </c>
      <c r="C2060" s="0" t="s">
        <v>616</v>
      </c>
      <c r="D2060" s="0" t="s">
        <v>7947</v>
      </c>
      <c r="E2060" s="0" t="n">
        <v>2022</v>
      </c>
      <c r="H2060" s="0" t="n">
        <v>25</v>
      </c>
      <c r="I2060" s="0" t="n">
        <v>172</v>
      </c>
      <c r="J2060" s="0" t="s">
        <v>272</v>
      </c>
      <c r="K2060" s="0" t="s">
        <v>7943</v>
      </c>
      <c r="L2060" s="0" t="s">
        <v>274</v>
      </c>
      <c r="M2060" s="0" t="s">
        <v>7948</v>
      </c>
      <c r="N2060" s="0" t="s">
        <v>7948</v>
      </c>
      <c r="O2060" s="0" t="s">
        <v>7949</v>
      </c>
      <c r="P2060" s="0" t="s">
        <v>7950</v>
      </c>
      <c r="R2060" s="0" t="s">
        <v>288</v>
      </c>
      <c r="S2060" s="0" t="s">
        <v>272</v>
      </c>
      <c r="T2060" s="0" t="s">
        <v>280</v>
      </c>
      <c r="U2060" s="0" t="s">
        <v>281</v>
      </c>
    </row>
    <row r="2061" customFormat="false" ht="15" hidden="false" customHeight="false" outlineLevel="0" collapsed="false">
      <c r="A2061" s="0" t="n">
        <v>102</v>
      </c>
      <c r="B2061" s="0" t="s">
        <v>158</v>
      </c>
      <c r="C2061" s="0" t="s">
        <v>270</v>
      </c>
      <c r="D2061" s="0" t="s">
        <v>7951</v>
      </c>
      <c r="E2061" s="0" t="n">
        <v>2023</v>
      </c>
      <c r="H2061" s="0" t="n">
        <v>5</v>
      </c>
      <c r="I2061" s="0" t="n">
        <v>6461</v>
      </c>
      <c r="J2061" s="0" t="s">
        <v>272</v>
      </c>
      <c r="K2061" s="0" t="s">
        <v>290</v>
      </c>
      <c r="L2061" s="0" t="s">
        <v>274</v>
      </c>
      <c r="M2061" s="0" t="s">
        <v>7952</v>
      </c>
      <c r="N2061" s="0" t="s">
        <v>7952</v>
      </c>
      <c r="O2061" s="0" t="s">
        <v>7953</v>
      </c>
      <c r="P2061" s="0" t="s">
        <v>7954</v>
      </c>
      <c r="R2061" s="0" t="s">
        <v>288</v>
      </c>
      <c r="S2061" s="0" t="s">
        <v>272</v>
      </c>
      <c r="T2061" s="0" t="s">
        <v>280</v>
      </c>
      <c r="U2061" s="0" t="s">
        <v>281</v>
      </c>
    </row>
    <row r="2062" customFormat="false" ht="15" hidden="false" customHeight="false" outlineLevel="0" collapsed="false">
      <c r="A2062" s="0" t="n">
        <v>102</v>
      </c>
      <c r="B2062" s="0" t="s">
        <v>158</v>
      </c>
      <c r="C2062" s="0" t="s">
        <v>339</v>
      </c>
      <c r="D2062" s="0" t="s">
        <v>7955</v>
      </c>
      <c r="E2062" s="0" t="n">
        <v>2022</v>
      </c>
      <c r="H2062" s="0" t="n">
        <v>1</v>
      </c>
      <c r="I2062" s="0" t="n">
        <v>100</v>
      </c>
      <c r="J2062" s="0" t="s">
        <v>272</v>
      </c>
      <c r="K2062" s="0" t="s">
        <v>2088</v>
      </c>
      <c r="L2062" s="0" t="s">
        <v>297</v>
      </c>
      <c r="M2062" s="0" t="s">
        <v>7956</v>
      </c>
      <c r="N2062" s="0" t="s">
        <v>7956</v>
      </c>
      <c r="O2062" s="0" t="s">
        <v>7957</v>
      </c>
      <c r="P2062" s="0" t="s">
        <v>7958</v>
      </c>
      <c r="R2062" s="0" t="s">
        <v>288</v>
      </c>
      <c r="S2062" s="0" t="s">
        <v>272</v>
      </c>
      <c r="T2062" s="0" t="s">
        <v>280</v>
      </c>
      <c r="U2062" s="0" t="s">
        <v>281</v>
      </c>
    </row>
    <row r="2063" customFormat="false" ht="15" hidden="false" customHeight="false" outlineLevel="0" collapsed="false">
      <c r="A2063" s="0" t="n">
        <v>102</v>
      </c>
      <c r="B2063" s="0" t="s">
        <v>158</v>
      </c>
      <c r="C2063" s="0" t="s">
        <v>383</v>
      </c>
      <c r="D2063" s="0" t="s">
        <v>7959</v>
      </c>
      <c r="E2063" s="0" t="n">
        <v>2022</v>
      </c>
      <c r="H2063" s="0" t="n">
        <v>22</v>
      </c>
      <c r="I2063" s="0" t="n">
        <v>7096</v>
      </c>
      <c r="J2063" s="0" t="s">
        <v>294</v>
      </c>
      <c r="K2063" s="0" t="s">
        <v>7943</v>
      </c>
      <c r="L2063" s="0" t="s">
        <v>274</v>
      </c>
      <c r="M2063" s="0" t="s">
        <v>7960</v>
      </c>
      <c r="N2063" s="0" t="s">
        <v>7960</v>
      </c>
      <c r="O2063" s="0" t="s">
        <v>7961</v>
      </c>
      <c r="P2063" s="0" t="s">
        <v>7962</v>
      </c>
      <c r="R2063" s="0" t="s">
        <v>288</v>
      </c>
      <c r="S2063" s="0" t="s">
        <v>272</v>
      </c>
      <c r="T2063" s="0" t="s">
        <v>280</v>
      </c>
      <c r="U2063" s="0" t="s">
        <v>281</v>
      </c>
    </row>
    <row r="2064" customFormat="false" ht="15" hidden="false" customHeight="false" outlineLevel="0" collapsed="false">
      <c r="A2064" s="0" t="n">
        <v>102</v>
      </c>
      <c r="B2064" s="0" t="s">
        <v>158</v>
      </c>
      <c r="C2064" s="0" t="s">
        <v>508</v>
      </c>
      <c r="D2064" s="0" t="s">
        <v>7963</v>
      </c>
      <c r="E2064" s="0" t="n">
        <v>2023</v>
      </c>
      <c r="H2064" s="0" t="n">
        <v>7</v>
      </c>
      <c r="I2064" s="0" t="n">
        <v>4224</v>
      </c>
      <c r="J2064" s="0" t="s">
        <v>272</v>
      </c>
      <c r="K2064" s="0" t="s">
        <v>290</v>
      </c>
      <c r="L2064" s="0" t="s">
        <v>274</v>
      </c>
      <c r="M2064" s="0" t="s">
        <v>7964</v>
      </c>
      <c r="N2064" s="0" t="s">
        <v>7964</v>
      </c>
      <c r="O2064" s="0" t="s">
        <v>7965</v>
      </c>
      <c r="P2064" s="0" t="s">
        <v>7966</v>
      </c>
      <c r="R2064" s="0" t="s">
        <v>288</v>
      </c>
      <c r="S2064" s="0" t="s">
        <v>272</v>
      </c>
      <c r="T2064" s="0" t="s">
        <v>280</v>
      </c>
      <c r="U2064" s="0" t="s">
        <v>281</v>
      </c>
    </row>
    <row r="2065" customFormat="false" ht="15" hidden="false" customHeight="false" outlineLevel="0" collapsed="false">
      <c r="A2065" s="0" t="n">
        <v>102</v>
      </c>
      <c r="B2065" s="0" t="s">
        <v>158</v>
      </c>
      <c r="C2065" s="0" t="s">
        <v>514</v>
      </c>
      <c r="D2065" s="0" t="s">
        <v>7967</v>
      </c>
      <c r="E2065" s="0" t="n">
        <v>2023</v>
      </c>
      <c r="H2065" s="0" t="n">
        <v>21</v>
      </c>
      <c r="I2065" s="0" t="n">
        <v>5599</v>
      </c>
      <c r="J2065" s="0" t="s">
        <v>294</v>
      </c>
      <c r="K2065" s="0" t="s">
        <v>7943</v>
      </c>
      <c r="L2065" s="0" t="s">
        <v>274</v>
      </c>
      <c r="M2065" s="0" t="s">
        <v>7968</v>
      </c>
      <c r="N2065" s="0" t="s">
        <v>7968</v>
      </c>
      <c r="O2065" s="0" t="s">
        <v>7969</v>
      </c>
      <c r="P2065" s="0" t="s">
        <v>7970</v>
      </c>
      <c r="R2065" s="0" t="s">
        <v>288</v>
      </c>
      <c r="S2065" s="0" t="s">
        <v>272</v>
      </c>
      <c r="T2065" s="0" t="s">
        <v>280</v>
      </c>
      <c r="U2065" s="0" t="s">
        <v>281</v>
      </c>
    </row>
    <row r="2066" customFormat="false" ht="15" hidden="false" customHeight="false" outlineLevel="0" collapsed="false">
      <c r="A2066" s="0" t="n">
        <v>103</v>
      </c>
      <c r="B2066" s="0" t="s">
        <v>159</v>
      </c>
      <c r="C2066" s="0" t="s">
        <v>57</v>
      </c>
      <c r="D2066" s="0" t="s">
        <v>7971</v>
      </c>
      <c r="E2066" s="0" t="n">
        <v>2018</v>
      </c>
      <c r="H2066" s="0" t="n">
        <v>8</v>
      </c>
      <c r="I2066" s="0" t="n">
        <v>3133</v>
      </c>
      <c r="J2066" s="0" t="s">
        <v>272</v>
      </c>
      <c r="K2066" s="0" t="s">
        <v>302</v>
      </c>
      <c r="L2066" s="0" t="s">
        <v>274</v>
      </c>
      <c r="M2066" s="0" t="s">
        <v>7972</v>
      </c>
      <c r="N2066" s="0" t="s">
        <v>7972</v>
      </c>
      <c r="O2066" s="0" t="s">
        <v>7973</v>
      </c>
      <c r="P2066" s="0" t="s">
        <v>7974</v>
      </c>
      <c r="R2066" s="0" t="s">
        <v>288</v>
      </c>
      <c r="S2066" s="0" t="s">
        <v>272</v>
      </c>
      <c r="T2066" s="0" t="s">
        <v>280</v>
      </c>
      <c r="U2066" s="0" t="s">
        <v>281</v>
      </c>
    </row>
    <row r="2067" customFormat="false" ht="15" hidden="false" customHeight="false" outlineLevel="0" collapsed="false">
      <c r="A2067" s="0" t="n">
        <v>103</v>
      </c>
      <c r="B2067" s="0" t="s">
        <v>159</v>
      </c>
      <c r="C2067" s="0" t="s">
        <v>313</v>
      </c>
      <c r="D2067" s="0" t="s">
        <v>7975</v>
      </c>
      <c r="E2067" s="0" t="n">
        <v>2025</v>
      </c>
      <c r="H2067" s="0" t="n">
        <v>2</v>
      </c>
      <c r="I2067" s="0" t="n">
        <v>92</v>
      </c>
      <c r="J2067" s="0" t="s">
        <v>272</v>
      </c>
      <c r="K2067" s="0" t="s">
        <v>302</v>
      </c>
      <c r="L2067" s="0" t="s">
        <v>274</v>
      </c>
      <c r="M2067" s="0" t="s">
        <v>7976</v>
      </c>
      <c r="N2067" s="0" t="s">
        <v>7976</v>
      </c>
      <c r="O2067" s="0" t="s">
        <v>7977</v>
      </c>
      <c r="P2067" s="0" t="s">
        <v>7978</v>
      </c>
      <c r="R2067" s="0" t="s">
        <v>279</v>
      </c>
      <c r="S2067" s="0" t="s">
        <v>272</v>
      </c>
      <c r="T2067" s="0" t="s">
        <v>318</v>
      </c>
      <c r="U2067" s="0" t="s">
        <v>281</v>
      </c>
      <c r="V2067" s="0" t="s">
        <v>7979</v>
      </c>
    </row>
    <row r="2068" customFormat="false" ht="15" hidden="false" customHeight="false" outlineLevel="0" collapsed="false">
      <c r="A2068" s="0" t="n">
        <v>103</v>
      </c>
      <c r="B2068" s="0" t="s">
        <v>159</v>
      </c>
      <c r="C2068" s="0" t="s">
        <v>926</v>
      </c>
      <c r="D2068" s="0" t="s">
        <v>7980</v>
      </c>
      <c r="E2068" s="0" t="n">
        <v>2026</v>
      </c>
      <c r="H2068" s="0" t="n">
        <v>27</v>
      </c>
      <c r="I2068" s="0" t="n">
        <v>1585</v>
      </c>
      <c r="J2068" s="0" t="s">
        <v>272</v>
      </c>
      <c r="K2068" s="0" t="s">
        <v>290</v>
      </c>
      <c r="L2068" s="0" t="s">
        <v>274</v>
      </c>
      <c r="M2068" s="0" t="s">
        <v>7981</v>
      </c>
      <c r="N2068" s="0" t="s">
        <v>7981</v>
      </c>
      <c r="O2068" s="0" t="s">
        <v>7982</v>
      </c>
      <c r="P2068" s="0" t="s">
        <v>7983</v>
      </c>
      <c r="R2068" s="0" t="s">
        <v>279</v>
      </c>
      <c r="S2068" s="0" t="s">
        <v>294</v>
      </c>
      <c r="T2068" s="0" t="s">
        <v>280</v>
      </c>
      <c r="U2068" s="0" t="s">
        <v>281</v>
      </c>
    </row>
    <row r="2069" customFormat="false" ht="15" hidden="false" customHeight="false" outlineLevel="0" collapsed="false">
      <c r="A2069" s="0" t="n">
        <v>103</v>
      </c>
      <c r="B2069" s="0" t="s">
        <v>159</v>
      </c>
      <c r="C2069" s="0" t="s">
        <v>926</v>
      </c>
      <c r="D2069" s="0" t="s">
        <v>7984</v>
      </c>
      <c r="E2069" s="0" t="n">
        <v>2026</v>
      </c>
      <c r="H2069" s="0" t="n">
        <v>27</v>
      </c>
      <c r="I2069" s="0" t="n">
        <v>1527</v>
      </c>
      <c r="J2069" s="0" t="s">
        <v>272</v>
      </c>
      <c r="K2069" s="0" t="s">
        <v>2088</v>
      </c>
      <c r="L2069" s="0" t="s">
        <v>297</v>
      </c>
      <c r="M2069" s="0" t="s">
        <v>7985</v>
      </c>
      <c r="N2069" s="0" t="s">
        <v>7985</v>
      </c>
      <c r="O2069" s="0" t="s">
        <v>7986</v>
      </c>
      <c r="P2069" s="0" t="s">
        <v>7987</v>
      </c>
      <c r="R2069" s="0" t="s">
        <v>279</v>
      </c>
      <c r="S2069" s="0" t="s">
        <v>272</v>
      </c>
      <c r="T2069" s="0" t="s">
        <v>318</v>
      </c>
      <c r="U2069" s="0" t="s">
        <v>281</v>
      </c>
      <c r="V2069" s="0" t="s">
        <v>7988</v>
      </c>
    </row>
    <row r="2070" customFormat="false" ht="15" hidden="false" customHeight="false" outlineLevel="0" collapsed="false">
      <c r="A2070" s="0" t="n">
        <v>136</v>
      </c>
      <c r="B2070" s="0" t="s">
        <v>195</v>
      </c>
      <c r="C2070" s="0" t="s">
        <v>926</v>
      </c>
      <c r="D2070" s="0" t="s">
        <v>7984</v>
      </c>
      <c r="E2070" s="0" t="n">
        <v>2026</v>
      </c>
      <c r="H2070" s="0" t="n">
        <v>27</v>
      </c>
      <c r="I2070" s="0" t="n">
        <v>1527</v>
      </c>
      <c r="J2070" s="0" t="s">
        <v>272</v>
      </c>
      <c r="K2070" s="0" t="s">
        <v>2088</v>
      </c>
      <c r="L2070" s="0" t="s">
        <v>297</v>
      </c>
      <c r="M2070" s="0" t="s">
        <v>7985</v>
      </c>
      <c r="N2070" s="0" t="s">
        <v>7985</v>
      </c>
      <c r="O2070" s="0" t="s">
        <v>7986</v>
      </c>
      <c r="P2070" s="0" t="s">
        <v>7987</v>
      </c>
      <c r="R2070" s="0" t="s">
        <v>279</v>
      </c>
      <c r="S2070" s="0" t="s">
        <v>272</v>
      </c>
      <c r="T2070" s="0" t="s">
        <v>318</v>
      </c>
      <c r="U2070" s="0" t="s">
        <v>281</v>
      </c>
      <c r="V2070" s="0" t="s">
        <v>7988</v>
      </c>
    </row>
    <row r="2071" customFormat="false" ht="15" hidden="false" customHeight="false" outlineLevel="0" collapsed="false">
      <c r="A2071" s="0" t="n">
        <v>105</v>
      </c>
      <c r="B2071" s="0" t="s">
        <v>161</v>
      </c>
      <c r="C2071" s="0" t="s">
        <v>57</v>
      </c>
      <c r="D2071" s="0" t="s">
        <v>7989</v>
      </c>
      <c r="E2071" s="0" t="n">
        <v>2025</v>
      </c>
      <c r="H2071" s="0" t="n">
        <v>27</v>
      </c>
      <c r="I2071" s="0" t="n">
        <v>15567</v>
      </c>
      <c r="J2071" s="0" t="s">
        <v>272</v>
      </c>
      <c r="K2071" s="0" t="s">
        <v>302</v>
      </c>
      <c r="L2071" s="0" t="s">
        <v>274</v>
      </c>
      <c r="M2071" s="0" t="s">
        <v>7990</v>
      </c>
      <c r="N2071" s="0" t="s">
        <v>7990</v>
      </c>
      <c r="O2071" s="0" t="s">
        <v>7991</v>
      </c>
      <c r="P2071" s="0" t="s">
        <v>7992</v>
      </c>
      <c r="R2071" s="0" t="s">
        <v>279</v>
      </c>
      <c r="S2071" s="0" t="s">
        <v>272</v>
      </c>
      <c r="T2071" s="0" t="s">
        <v>280</v>
      </c>
      <c r="U2071" s="0" t="s">
        <v>281</v>
      </c>
    </row>
    <row r="2072" customFormat="false" ht="15" hidden="false" customHeight="false" outlineLevel="0" collapsed="false">
      <c r="A2072" s="0" t="n">
        <v>105</v>
      </c>
      <c r="B2072" s="0" t="s">
        <v>161</v>
      </c>
      <c r="C2072" s="0" t="s">
        <v>92</v>
      </c>
      <c r="D2072" s="0" t="s">
        <v>7993</v>
      </c>
      <c r="E2072" s="0" t="n">
        <v>2026</v>
      </c>
      <c r="H2072" s="0" t="n">
        <v>8</v>
      </c>
      <c r="I2072" s="0" t="n">
        <v>2225</v>
      </c>
      <c r="J2072" s="0" t="s">
        <v>272</v>
      </c>
      <c r="K2072" s="0" t="s">
        <v>7994</v>
      </c>
      <c r="L2072" s="0" t="s">
        <v>297</v>
      </c>
      <c r="M2072" s="0" t="s">
        <v>7995</v>
      </c>
      <c r="N2072" s="0" t="s">
        <v>7996</v>
      </c>
      <c r="O2072" s="0" t="s">
        <v>7997</v>
      </c>
      <c r="P2072" s="0" t="s">
        <v>7998</v>
      </c>
      <c r="R2072" s="0" t="s">
        <v>279</v>
      </c>
      <c r="S2072" s="0" t="s">
        <v>272</v>
      </c>
      <c r="T2072" s="0" t="s">
        <v>280</v>
      </c>
      <c r="U2072" s="0" t="s">
        <v>281</v>
      </c>
    </row>
    <row r="2073" customFormat="false" ht="15" hidden="false" customHeight="false" outlineLevel="0" collapsed="false">
      <c r="A2073" s="0" t="n">
        <v>105</v>
      </c>
      <c r="B2073" s="0" t="s">
        <v>161</v>
      </c>
      <c r="C2073" s="0" t="s">
        <v>313</v>
      </c>
      <c r="D2073" s="0" t="s">
        <v>7999</v>
      </c>
      <c r="E2073" s="0" t="n">
        <v>2027</v>
      </c>
      <c r="H2073" s="0" t="n">
        <v>1</v>
      </c>
      <c r="I2073" s="0" t="n">
        <v>631</v>
      </c>
      <c r="J2073" s="0" t="s">
        <v>272</v>
      </c>
      <c r="K2073" s="0" t="s">
        <v>7994</v>
      </c>
      <c r="L2073" s="0" t="s">
        <v>297</v>
      </c>
      <c r="M2073" s="0" t="s">
        <v>8000</v>
      </c>
      <c r="N2073" s="0" t="s">
        <v>8000</v>
      </c>
      <c r="O2073" s="0" t="s">
        <v>8001</v>
      </c>
      <c r="P2073" s="0" t="s">
        <v>8002</v>
      </c>
      <c r="R2073" s="0" t="s">
        <v>279</v>
      </c>
      <c r="S2073" s="0" t="s">
        <v>272</v>
      </c>
      <c r="T2073" s="0" t="s">
        <v>280</v>
      </c>
      <c r="U2073" s="0" t="s">
        <v>281</v>
      </c>
    </row>
    <row r="2074" customFormat="false" ht="15" hidden="false" customHeight="false" outlineLevel="0" collapsed="false">
      <c r="A2074" s="0" t="n">
        <v>105</v>
      </c>
      <c r="B2074" s="0" t="s">
        <v>161</v>
      </c>
      <c r="C2074" s="0" t="s">
        <v>313</v>
      </c>
      <c r="D2074" s="0" t="s">
        <v>8003</v>
      </c>
      <c r="E2074" s="0" t="n">
        <v>2026</v>
      </c>
      <c r="H2074" s="0" t="n">
        <v>50</v>
      </c>
      <c r="I2074" s="0" t="n">
        <v>2601</v>
      </c>
      <c r="J2074" s="0" t="s">
        <v>272</v>
      </c>
      <c r="K2074" s="0" t="s">
        <v>7994</v>
      </c>
      <c r="L2074" s="0" t="s">
        <v>297</v>
      </c>
      <c r="M2074" s="0" t="s">
        <v>8004</v>
      </c>
      <c r="N2074" s="0" t="s">
        <v>8005</v>
      </c>
      <c r="O2074" s="0" t="s">
        <v>8006</v>
      </c>
      <c r="P2074" s="0" t="s">
        <v>8007</v>
      </c>
      <c r="R2074" s="0" t="s">
        <v>279</v>
      </c>
      <c r="S2074" s="0" t="s">
        <v>294</v>
      </c>
      <c r="T2074" s="0" t="s">
        <v>280</v>
      </c>
      <c r="U2074" s="0" t="s">
        <v>281</v>
      </c>
    </row>
    <row r="2075" customFormat="false" ht="15" hidden="false" customHeight="false" outlineLevel="0" collapsed="false">
      <c r="A2075" s="0" t="n">
        <v>105</v>
      </c>
      <c r="B2075" s="0" t="s">
        <v>161</v>
      </c>
      <c r="C2075" s="0" t="s">
        <v>313</v>
      </c>
      <c r="D2075" s="0" t="s">
        <v>8008</v>
      </c>
      <c r="E2075" s="0" t="n">
        <v>2026</v>
      </c>
      <c r="H2075" s="0" t="n">
        <v>46</v>
      </c>
      <c r="I2075" s="0" t="n">
        <v>2153</v>
      </c>
      <c r="J2075" s="0" t="s">
        <v>272</v>
      </c>
      <c r="K2075" s="0" t="s">
        <v>7994</v>
      </c>
      <c r="L2075" s="0" t="s">
        <v>297</v>
      </c>
      <c r="M2075" s="0" t="s">
        <v>8009</v>
      </c>
      <c r="N2075" s="0" t="s">
        <v>8009</v>
      </c>
      <c r="O2075" s="0" t="s">
        <v>8010</v>
      </c>
      <c r="P2075" s="0" t="s">
        <v>8011</v>
      </c>
      <c r="R2075" s="0" t="s">
        <v>279</v>
      </c>
      <c r="S2075" s="0" t="s">
        <v>294</v>
      </c>
      <c r="T2075" s="0" t="s">
        <v>280</v>
      </c>
      <c r="U2075" s="0" t="s">
        <v>281</v>
      </c>
    </row>
    <row r="2076" customFormat="false" ht="15" hidden="false" customHeight="false" outlineLevel="0" collapsed="false">
      <c r="A2076" s="0" t="n">
        <v>105</v>
      </c>
      <c r="B2076" s="0" t="s">
        <v>161</v>
      </c>
      <c r="C2076" s="0" t="s">
        <v>313</v>
      </c>
      <c r="D2076" s="0" t="s">
        <v>8012</v>
      </c>
      <c r="E2076" s="0" t="n">
        <v>2025</v>
      </c>
      <c r="H2076" s="0" t="n">
        <v>13</v>
      </c>
      <c r="I2076" s="0" t="n">
        <v>9244</v>
      </c>
      <c r="J2076" s="0" t="s">
        <v>272</v>
      </c>
      <c r="K2076" s="0" t="s">
        <v>7994</v>
      </c>
      <c r="L2076" s="0" t="s">
        <v>297</v>
      </c>
      <c r="M2076" s="0" t="s">
        <v>8013</v>
      </c>
      <c r="N2076" s="0" t="s">
        <v>8013</v>
      </c>
      <c r="O2076" s="0" t="s">
        <v>8014</v>
      </c>
      <c r="P2076" s="0" t="s">
        <v>8015</v>
      </c>
      <c r="R2076" s="0" t="s">
        <v>279</v>
      </c>
      <c r="S2076" s="0" t="s">
        <v>294</v>
      </c>
      <c r="T2076" s="0" t="s">
        <v>280</v>
      </c>
      <c r="U2076" s="0" t="s">
        <v>281</v>
      </c>
    </row>
    <row r="2077" customFormat="false" ht="15" hidden="false" customHeight="false" outlineLevel="0" collapsed="false">
      <c r="A2077" s="0" t="n">
        <v>105</v>
      </c>
      <c r="B2077" s="0" t="s">
        <v>161</v>
      </c>
      <c r="C2077" s="0" t="s">
        <v>313</v>
      </c>
      <c r="D2077" s="0" t="s">
        <v>8016</v>
      </c>
      <c r="E2077" s="0" t="n">
        <v>2024</v>
      </c>
      <c r="H2077" s="0" t="n">
        <v>1</v>
      </c>
      <c r="I2077" s="0" t="n">
        <v>458</v>
      </c>
      <c r="J2077" s="0" t="s">
        <v>272</v>
      </c>
      <c r="K2077" s="0" t="s">
        <v>302</v>
      </c>
      <c r="L2077" s="0" t="s">
        <v>274</v>
      </c>
      <c r="M2077" s="0" t="s">
        <v>8017</v>
      </c>
      <c r="N2077" s="0" t="s">
        <v>8017</v>
      </c>
      <c r="O2077" s="0" t="s">
        <v>8018</v>
      </c>
      <c r="P2077" s="0" t="s">
        <v>8019</v>
      </c>
      <c r="R2077" s="0" t="s">
        <v>288</v>
      </c>
      <c r="S2077" s="0" t="s">
        <v>294</v>
      </c>
      <c r="T2077" s="0" t="s">
        <v>280</v>
      </c>
      <c r="U2077" s="0" t="s">
        <v>281</v>
      </c>
    </row>
    <row r="2078" customFormat="false" ht="15" hidden="false" customHeight="false" outlineLevel="0" collapsed="false">
      <c r="A2078" s="0" t="n">
        <v>105</v>
      </c>
      <c r="B2078" s="0" t="s">
        <v>161</v>
      </c>
      <c r="C2078" s="0" t="s">
        <v>616</v>
      </c>
      <c r="D2078" s="0" t="s">
        <v>8020</v>
      </c>
      <c r="E2078" s="0" t="n">
        <v>2026</v>
      </c>
      <c r="H2078" s="0" t="n">
        <v>15</v>
      </c>
      <c r="I2078" s="0" t="n">
        <v>30039</v>
      </c>
      <c r="J2078" s="0" t="s">
        <v>272</v>
      </c>
      <c r="K2078" s="0" t="s">
        <v>7994</v>
      </c>
      <c r="L2078" s="0" t="s">
        <v>297</v>
      </c>
      <c r="M2078" s="0" t="s">
        <v>8021</v>
      </c>
      <c r="N2078" s="0" t="s">
        <v>8022</v>
      </c>
      <c r="O2078" s="0" t="s">
        <v>8023</v>
      </c>
      <c r="P2078" s="0" t="s">
        <v>8024</v>
      </c>
      <c r="R2078" s="0" t="s">
        <v>279</v>
      </c>
      <c r="S2078" s="0" t="s">
        <v>272</v>
      </c>
      <c r="T2078" s="0" t="s">
        <v>318</v>
      </c>
      <c r="U2078" s="0" t="s">
        <v>281</v>
      </c>
      <c r="V2078" s="0" t="s">
        <v>8025</v>
      </c>
    </row>
    <row r="2079" customFormat="false" ht="15" hidden="false" customHeight="false" outlineLevel="0" collapsed="false">
      <c r="A2079" s="0" t="n">
        <v>105</v>
      </c>
      <c r="B2079" s="0" t="s">
        <v>161</v>
      </c>
      <c r="C2079" s="0" t="s">
        <v>270</v>
      </c>
      <c r="D2079" s="0" t="s">
        <v>8026</v>
      </c>
      <c r="E2079" s="0" t="n">
        <v>2026</v>
      </c>
      <c r="H2079" s="0" t="n">
        <v>7</v>
      </c>
      <c r="I2079" s="0" t="n">
        <v>1279</v>
      </c>
      <c r="J2079" s="0" t="s">
        <v>272</v>
      </c>
      <c r="K2079" s="0" t="s">
        <v>7994</v>
      </c>
      <c r="L2079" s="0" t="s">
        <v>297</v>
      </c>
      <c r="M2079" s="0" t="s">
        <v>8027</v>
      </c>
      <c r="N2079" s="0" t="s">
        <v>8027</v>
      </c>
      <c r="O2079" s="0" t="s">
        <v>8028</v>
      </c>
      <c r="P2079" s="0" t="s">
        <v>8029</v>
      </c>
      <c r="R2079" s="0" t="s">
        <v>279</v>
      </c>
      <c r="S2079" s="0" t="s">
        <v>294</v>
      </c>
      <c r="T2079" s="0" t="s">
        <v>318</v>
      </c>
      <c r="U2079" s="0" t="s">
        <v>281</v>
      </c>
      <c r="V2079" s="0" t="s">
        <v>8025</v>
      </c>
    </row>
    <row r="2080" customFormat="false" ht="15" hidden="false" customHeight="false" outlineLevel="0" collapsed="false">
      <c r="A2080" s="0" t="n">
        <v>105</v>
      </c>
      <c r="B2080" s="0" t="s">
        <v>161</v>
      </c>
      <c r="C2080" s="0" t="s">
        <v>270</v>
      </c>
      <c r="D2080" s="0" t="s">
        <v>8030</v>
      </c>
      <c r="E2080" s="0" t="n">
        <v>2026</v>
      </c>
      <c r="H2080" s="0" t="n">
        <v>8</v>
      </c>
      <c r="I2080" s="0" t="n">
        <v>1337</v>
      </c>
      <c r="J2080" s="0" t="s">
        <v>272</v>
      </c>
      <c r="K2080" s="0" t="s">
        <v>7994</v>
      </c>
      <c r="L2080" s="0" t="s">
        <v>297</v>
      </c>
      <c r="M2080" s="0" t="s">
        <v>8031</v>
      </c>
      <c r="N2080" s="0" t="s">
        <v>8031</v>
      </c>
      <c r="O2080" s="0" t="s">
        <v>8032</v>
      </c>
      <c r="P2080" s="0" t="s">
        <v>8033</v>
      </c>
      <c r="R2080" s="0" t="s">
        <v>279</v>
      </c>
      <c r="S2080" s="0" t="s">
        <v>294</v>
      </c>
      <c r="T2080" s="0" t="s">
        <v>280</v>
      </c>
      <c r="U2080" s="0" t="s">
        <v>281</v>
      </c>
    </row>
    <row r="2081" customFormat="false" ht="15" hidden="false" customHeight="false" outlineLevel="0" collapsed="false">
      <c r="A2081" s="0" t="n">
        <v>105</v>
      </c>
      <c r="B2081" s="0" t="s">
        <v>161</v>
      </c>
      <c r="C2081" s="0" t="s">
        <v>270</v>
      </c>
      <c r="D2081" s="0" t="s">
        <v>8034</v>
      </c>
      <c r="E2081" s="0" t="n">
        <v>2026</v>
      </c>
      <c r="H2081" s="0" t="n">
        <v>20</v>
      </c>
      <c r="I2081" s="0" t="n">
        <v>5089</v>
      </c>
      <c r="J2081" s="0" t="s">
        <v>272</v>
      </c>
      <c r="K2081" s="0" t="s">
        <v>7994</v>
      </c>
      <c r="L2081" s="0" t="s">
        <v>297</v>
      </c>
      <c r="M2081" s="0" t="s">
        <v>8035</v>
      </c>
      <c r="N2081" s="0" t="s">
        <v>8035</v>
      </c>
      <c r="O2081" s="0" t="s">
        <v>8036</v>
      </c>
      <c r="P2081" s="0" t="s">
        <v>8037</v>
      </c>
      <c r="R2081" s="0" t="s">
        <v>279</v>
      </c>
      <c r="S2081" s="0" t="s">
        <v>272</v>
      </c>
      <c r="T2081" s="0" t="s">
        <v>280</v>
      </c>
      <c r="U2081" s="0" t="s">
        <v>281</v>
      </c>
    </row>
    <row r="2082" customFormat="false" ht="15" hidden="false" customHeight="false" outlineLevel="0" collapsed="false">
      <c r="A2082" s="0" t="n">
        <v>105</v>
      </c>
      <c r="B2082" s="0" t="s">
        <v>161</v>
      </c>
      <c r="C2082" s="0" t="s">
        <v>270</v>
      </c>
      <c r="D2082" s="0" t="s">
        <v>8038</v>
      </c>
      <c r="E2082" s="0" t="n">
        <v>2021</v>
      </c>
      <c r="H2082" s="0" t="n">
        <v>9</v>
      </c>
      <c r="I2082" s="0" t="n">
        <v>224</v>
      </c>
      <c r="J2082" s="0" t="s">
        <v>272</v>
      </c>
      <c r="K2082" s="0" t="s">
        <v>7994</v>
      </c>
      <c r="L2082" s="0" t="s">
        <v>297</v>
      </c>
      <c r="M2082" s="0" t="s">
        <v>8039</v>
      </c>
      <c r="N2082" s="0" t="s">
        <v>8039</v>
      </c>
      <c r="O2082" s="0" t="s">
        <v>8040</v>
      </c>
      <c r="P2082" s="0" t="s">
        <v>8041</v>
      </c>
      <c r="R2082" s="0" t="s">
        <v>288</v>
      </c>
      <c r="S2082" s="0" t="s">
        <v>294</v>
      </c>
      <c r="T2082" s="0" t="s">
        <v>318</v>
      </c>
      <c r="U2082" s="0" t="s">
        <v>281</v>
      </c>
      <c r="V2082" s="0" t="s">
        <v>8025</v>
      </c>
    </row>
    <row r="2083" customFormat="false" ht="15" hidden="false" customHeight="false" outlineLevel="0" collapsed="false">
      <c r="A2083" s="0" t="n">
        <v>105</v>
      </c>
      <c r="B2083" s="0" t="s">
        <v>161</v>
      </c>
      <c r="C2083" s="0" t="s">
        <v>282</v>
      </c>
      <c r="D2083" s="0" t="s">
        <v>8042</v>
      </c>
      <c r="E2083" s="0" t="n">
        <v>2022</v>
      </c>
      <c r="H2083" s="0" t="n">
        <v>5</v>
      </c>
      <c r="I2083" s="0" t="n">
        <v>117</v>
      </c>
      <c r="J2083" s="0" t="s">
        <v>272</v>
      </c>
      <c r="K2083" s="0" t="s">
        <v>7994</v>
      </c>
      <c r="L2083" s="0" t="s">
        <v>297</v>
      </c>
      <c r="M2083" s="0" t="s">
        <v>8043</v>
      </c>
      <c r="N2083" s="0" t="s">
        <v>8043</v>
      </c>
      <c r="O2083" s="0" t="s">
        <v>8044</v>
      </c>
      <c r="P2083" s="0" t="s">
        <v>8045</v>
      </c>
      <c r="R2083" s="0" t="s">
        <v>288</v>
      </c>
      <c r="S2083" s="0" t="s">
        <v>272</v>
      </c>
      <c r="T2083" s="0" t="s">
        <v>280</v>
      </c>
      <c r="U2083" s="0" t="s">
        <v>281</v>
      </c>
    </row>
    <row r="2084" customFormat="false" ht="15" hidden="false" customHeight="false" outlineLevel="0" collapsed="false">
      <c r="A2084" s="0" t="n">
        <v>105</v>
      </c>
      <c r="B2084" s="0" t="s">
        <v>161</v>
      </c>
      <c r="C2084" s="0" t="s">
        <v>926</v>
      </c>
      <c r="D2084" s="0" t="s">
        <v>8046</v>
      </c>
      <c r="E2084" s="0" t="n">
        <v>2026</v>
      </c>
      <c r="H2084" s="0" t="n">
        <v>22</v>
      </c>
      <c r="I2084" s="0" t="n">
        <v>2905</v>
      </c>
      <c r="J2084" s="0" t="s">
        <v>272</v>
      </c>
      <c r="K2084" s="0" t="s">
        <v>7994</v>
      </c>
      <c r="L2084" s="0" t="s">
        <v>297</v>
      </c>
      <c r="M2084" s="0" t="s">
        <v>8047</v>
      </c>
      <c r="N2084" s="0" t="s">
        <v>8047</v>
      </c>
      <c r="O2084" s="0" t="s">
        <v>8048</v>
      </c>
      <c r="P2084" s="0" t="s">
        <v>8049</v>
      </c>
      <c r="R2084" s="0" t="s">
        <v>279</v>
      </c>
      <c r="S2084" s="0" t="s">
        <v>272</v>
      </c>
      <c r="T2084" s="0" t="s">
        <v>280</v>
      </c>
      <c r="U2084" s="0" t="s">
        <v>281</v>
      </c>
    </row>
    <row r="2085" customFormat="false" ht="15" hidden="false" customHeight="false" outlineLevel="0" collapsed="false">
      <c r="A2085" s="0" t="n">
        <v>105</v>
      </c>
      <c r="B2085" s="0" t="s">
        <v>161</v>
      </c>
      <c r="C2085" s="0" t="s">
        <v>926</v>
      </c>
      <c r="D2085" s="0" t="s">
        <v>8050</v>
      </c>
      <c r="E2085" s="0" t="n">
        <v>2026</v>
      </c>
      <c r="H2085" s="0" t="n">
        <v>12</v>
      </c>
      <c r="I2085" s="0" t="n">
        <v>5565</v>
      </c>
      <c r="J2085" s="0" t="s">
        <v>272</v>
      </c>
      <c r="K2085" s="0" t="s">
        <v>7994</v>
      </c>
      <c r="L2085" s="0" t="s">
        <v>297</v>
      </c>
      <c r="M2085" s="0" t="s">
        <v>8051</v>
      </c>
      <c r="N2085" s="0" t="s">
        <v>8051</v>
      </c>
      <c r="O2085" s="0" t="s">
        <v>8052</v>
      </c>
      <c r="P2085" s="0" t="s">
        <v>8053</v>
      </c>
      <c r="R2085" s="0" t="s">
        <v>279</v>
      </c>
      <c r="S2085" s="0" t="s">
        <v>294</v>
      </c>
      <c r="T2085" s="0" t="s">
        <v>280</v>
      </c>
      <c r="U2085" s="0" t="s">
        <v>281</v>
      </c>
    </row>
    <row r="2086" customFormat="false" ht="15" hidden="false" customHeight="false" outlineLevel="0" collapsed="false">
      <c r="A2086" s="0" t="n">
        <v>105</v>
      </c>
      <c r="B2086" s="0" t="s">
        <v>161</v>
      </c>
      <c r="C2086" s="0" t="s">
        <v>926</v>
      </c>
      <c r="D2086" s="0" t="s">
        <v>8054</v>
      </c>
      <c r="E2086" s="0" t="n">
        <v>2025</v>
      </c>
      <c r="H2086" s="0" t="n">
        <v>25</v>
      </c>
      <c r="I2086" s="0" t="n">
        <v>9095</v>
      </c>
      <c r="J2086" s="0" t="s">
        <v>272</v>
      </c>
      <c r="K2086" s="0" t="s">
        <v>7994</v>
      </c>
      <c r="L2086" s="0" t="s">
        <v>297</v>
      </c>
      <c r="M2086" s="0" t="s">
        <v>8055</v>
      </c>
      <c r="N2086" s="0" t="s">
        <v>8055</v>
      </c>
      <c r="O2086" s="0" t="s">
        <v>8056</v>
      </c>
      <c r="P2086" s="0" t="s">
        <v>8057</v>
      </c>
      <c r="R2086" s="0" t="s">
        <v>279</v>
      </c>
      <c r="S2086" s="0" t="s">
        <v>294</v>
      </c>
      <c r="T2086" s="0" t="s">
        <v>280</v>
      </c>
      <c r="U2086" s="0" t="s">
        <v>281</v>
      </c>
    </row>
    <row r="2087" customFormat="false" ht="15" hidden="false" customHeight="false" outlineLevel="0" collapsed="false">
      <c r="A2087" s="0" t="n">
        <v>105</v>
      </c>
      <c r="B2087" s="0" t="s">
        <v>161</v>
      </c>
      <c r="C2087" s="0" t="s">
        <v>383</v>
      </c>
      <c r="D2087" s="0" t="s">
        <v>8058</v>
      </c>
      <c r="E2087" s="0" t="n">
        <v>2026</v>
      </c>
      <c r="H2087" s="0" t="n">
        <v>12</v>
      </c>
      <c r="I2087" s="0" t="n">
        <v>2126</v>
      </c>
      <c r="J2087" s="0" t="s">
        <v>272</v>
      </c>
      <c r="K2087" s="0" t="s">
        <v>7994</v>
      </c>
      <c r="L2087" s="0" t="s">
        <v>297</v>
      </c>
      <c r="M2087" s="0" t="s">
        <v>8059</v>
      </c>
      <c r="N2087" s="0" t="s">
        <v>8059</v>
      </c>
      <c r="O2087" s="0" t="s">
        <v>8060</v>
      </c>
      <c r="P2087" s="0" t="s">
        <v>8061</v>
      </c>
      <c r="R2087" s="0" t="s">
        <v>279</v>
      </c>
      <c r="S2087" s="0" t="s">
        <v>272</v>
      </c>
      <c r="T2087" s="0" t="s">
        <v>280</v>
      </c>
      <c r="U2087" s="0" t="s">
        <v>281</v>
      </c>
    </row>
    <row r="2088" customFormat="false" ht="15" hidden="false" customHeight="false" outlineLevel="0" collapsed="false">
      <c r="A2088" s="0" t="n">
        <v>105</v>
      </c>
      <c r="B2088" s="0" t="s">
        <v>161</v>
      </c>
      <c r="C2088" s="0" t="s">
        <v>383</v>
      </c>
      <c r="D2088" s="0" t="s">
        <v>8062</v>
      </c>
      <c r="E2088" s="0" t="n">
        <v>2026</v>
      </c>
      <c r="H2088" s="0" t="n">
        <v>7</v>
      </c>
      <c r="I2088" s="0" t="n">
        <v>9275</v>
      </c>
      <c r="J2088" s="0" t="s">
        <v>272</v>
      </c>
      <c r="K2088" s="0" t="s">
        <v>7994</v>
      </c>
      <c r="L2088" s="0" t="s">
        <v>297</v>
      </c>
      <c r="M2088" s="0" t="s">
        <v>8063</v>
      </c>
      <c r="N2088" s="0" t="s">
        <v>8063</v>
      </c>
      <c r="O2088" s="0" t="s">
        <v>8064</v>
      </c>
      <c r="P2088" s="0" t="s">
        <v>8065</v>
      </c>
      <c r="R2088" s="0" t="s">
        <v>279</v>
      </c>
      <c r="S2088" s="0" t="s">
        <v>294</v>
      </c>
      <c r="T2088" s="0" t="s">
        <v>318</v>
      </c>
      <c r="U2088" s="0" t="s">
        <v>281</v>
      </c>
      <c r="V2088" s="0" t="s">
        <v>8025</v>
      </c>
    </row>
    <row r="2089" customFormat="false" ht="15" hidden="false" customHeight="false" outlineLevel="0" collapsed="false">
      <c r="A2089" s="0" t="n">
        <v>105</v>
      </c>
      <c r="B2089" s="0" t="s">
        <v>161</v>
      </c>
      <c r="C2089" s="0" t="s">
        <v>383</v>
      </c>
      <c r="D2089" s="0" t="s">
        <v>8066</v>
      </c>
      <c r="E2089" s="0" t="n">
        <v>2026</v>
      </c>
      <c r="H2089" s="0" t="n">
        <v>7</v>
      </c>
      <c r="I2089" s="0" t="n">
        <v>2868</v>
      </c>
      <c r="J2089" s="0" t="s">
        <v>272</v>
      </c>
      <c r="K2089" s="0" t="s">
        <v>7994</v>
      </c>
      <c r="L2089" s="0" t="s">
        <v>297</v>
      </c>
      <c r="M2089" s="0" t="s">
        <v>8067</v>
      </c>
      <c r="N2089" s="0" t="s">
        <v>8067</v>
      </c>
      <c r="O2089" s="0" t="s">
        <v>8068</v>
      </c>
      <c r="P2089" s="0" t="s">
        <v>8069</v>
      </c>
      <c r="R2089" s="0" t="s">
        <v>279</v>
      </c>
      <c r="S2089" s="0" t="s">
        <v>294</v>
      </c>
      <c r="T2089" s="0" t="s">
        <v>318</v>
      </c>
      <c r="U2089" s="0" t="s">
        <v>281</v>
      </c>
      <c r="V2089" s="0" t="s">
        <v>8025</v>
      </c>
    </row>
    <row r="2090" customFormat="false" ht="15" hidden="false" customHeight="false" outlineLevel="0" collapsed="false">
      <c r="A2090" s="0" t="n">
        <v>105</v>
      </c>
      <c r="B2090" s="0" t="s">
        <v>161</v>
      </c>
      <c r="C2090" s="0" t="s">
        <v>508</v>
      </c>
      <c r="D2090" s="0" t="s">
        <v>8070</v>
      </c>
      <c r="E2090" s="0" t="n">
        <v>2026</v>
      </c>
      <c r="H2090" s="0" t="n">
        <v>1</v>
      </c>
      <c r="I2090" s="0" t="n">
        <v>2477</v>
      </c>
      <c r="J2090" s="0" t="s">
        <v>272</v>
      </c>
      <c r="K2090" s="0" t="s">
        <v>7994</v>
      </c>
      <c r="L2090" s="0" t="s">
        <v>297</v>
      </c>
      <c r="M2090" s="0" t="s">
        <v>8071</v>
      </c>
      <c r="N2090" s="0" t="s">
        <v>8071</v>
      </c>
      <c r="O2090" s="0" t="s">
        <v>8072</v>
      </c>
      <c r="P2090" s="0" t="s">
        <v>8073</v>
      </c>
      <c r="R2090" s="0" t="s">
        <v>279</v>
      </c>
      <c r="S2090" s="0" t="s">
        <v>272</v>
      </c>
      <c r="T2090" s="0" t="s">
        <v>280</v>
      </c>
      <c r="U2090" s="0" t="s">
        <v>281</v>
      </c>
    </row>
    <row r="2091" customFormat="false" ht="15" hidden="false" customHeight="false" outlineLevel="0" collapsed="false">
      <c r="A2091" s="0" t="n">
        <v>105</v>
      </c>
      <c r="B2091" s="0" t="s">
        <v>161</v>
      </c>
      <c r="C2091" s="0" t="s">
        <v>508</v>
      </c>
      <c r="D2091" s="0" t="s">
        <v>8074</v>
      </c>
      <c r="E2091" s="0" t="n">
        <v>2024</v>
      </c>
      <c r="H2091" s="0" t="n">
        <v>4</v>
      </c>
      <c r="I2091" s="0" t="n">
        <v>3372</v>
      </c>
      <c r="J2091" s="0" t="s">
        <v>272</v>
      </c>
      <c r="K2091" s="0" t="s">
        <v>7994</v>
      </c>
      <c r="L2091" s="0" t="s">
        <v>297</v>
      </c>
      <c r="M2091" s="0" t="s">
        <v>8075</v>
      </c>
      <c r="N2091" s="0" t="s">
        <v>8075</v>
      </c>
      <c r="O2091" s="0" t="s">
        <v>8076</v>
      </c>
      <c r="P2091" s="0" t="s">
        <v>8077</v>
      </c>
      <c r="R2091" s="0" t="s">
        <v>288</v>
      </c>
      <c r="S2091" s="0" t="s">
        <v>294</v>
      </c>
      <c r="T2091" s="0" t="s">
        <v>280</v>
      </c>
      <c r="U2091" s="0" t="s">
        <v>281</v>
      </c>
    </row>
    <row r="2092" customFormat="false" ht="15" hidden="false" customHeight="false" outlineLevel="0" collapsed="false">
      <c r="A2092" s="0" t="n">
        <v>105</v>
      </c>
      <c r="B2092" s="0" t="s">
        <v>161</v>
      </c>
      <c r="C2092" s="0" t="s">
        <v>514</v>
      </c>
      <c r="D2092" s="0" t="s">
        <v>8074</v>
      </c>
      <c r="E2092" s="0" t="n">
        <v>2024</v>
      </c>
      <c r="H2092" s="0" t="n">
        <v>1</v>
      </c>
      <c r="I2092" s="0" t="n">
        <v>198</v>
      </c>
      <c r="J2092" s="0" t="s">
        <v>294</v>
      </c>
      <c r="K2092" s="0" t="s">
        <v>7994</v>
      </c>
      <c r="L2092" s="0" t="s">
        <v>297</v>
      </c>
      <c r="M2092" s="0" t="s">
        <v>8078</v>
      </c>
      <c r="N2092" s="0" t="s">
        <v>8078</v>
      </c>
      <c r="O2092" s="0" t="s">
        <v>8079</v>
      </c>
      <c r="P2092" s="0" t="s">
        <v>8080</v>
      </c>
      <c r="R2092" s="0" t="s">
        <v>288</v>
      </c>
      <c r="S2092" s="0" t="s">
        <v>272</v>
      </c>
      <c r="T2092" s="0" t="s">
        <v>280</v>
      </c>
      <c r="U2092" s="0" t="s">
        <v>281</v>
      </c>
    </row>
    <row r="2093" customFormat="false" ht="15" hidden="false" customHeight="false" outlineLevel="0" collapsed="false">
      <c r="A2093" s="0" t="n">
        <v>105</v>
      </c>
      <c r="B2093" s="0" t="s">
        <v>161</v>
      </c>
      <c r="C2093" s="0" t="s">
        <v>514</v>
      </c>
      <c r="D2093" s="0" t="s">
        <v>8081</v>
      </c>
      <c r="E2093" s="0" t="n">
        <v>2024</v>
      </c>
      <c r="H2093" s="0" t="n">
        <v>1</v>
      </c>
      <c r="I2093" s="0" t="n">
        <v>297</v>
      </c>
      <c r="J2093" s="0" t="s">
        <v>294</v>
      </c>
      <c r="K2093" s="0" t="s">
        <v>7994</v>
      </c>
      <c r="L2093" s="0" t="s">
        <v>297</v>
      </c>
      <c r="M2093" s="0" t="s">
        <v>8082</v>
      </c>
      <c r="N2093" s="0" t="s">
        <v>8082</v>
      </c>
      <c r="O2093" s="0" t="s">
        <v>8083</v>
      </c>
      <c r="P2093" s="0" t="s">
        <v>8084</v>
      </c>
      <c r="R2093" s="0" t="s">
        <v>288</v>
      </c>
      <c r="S2093" s="0" t="s">
        <v>294</v>
      </c>
      <c r="T2093" s="0" t="s">
        <v>280</v>
      </c>
      <c r="U2093" s="0" t="s">
        <v>281</v>
      </c>
    </row>
    <row r="2094" customFormat="false" ht="15" hidden="false" customHeight="false" outlineLevel="0" collapsed="false">
      <c r="A2094" s="0" t="n">
        <v>106</v>
      </c>
      <c r="B2094" s="0" t="s">
        <v>162</v>
      </c>
      <c r="C2094" s="0" t="s">
        <v>57</v>
      </c>
      <c r="D2094" s="0" t="s">
        <v>8085</v>
      </c>
      <c r="E2094" s="0" t="n">
        <v>2022</v>
      </c>
      <c r="H2094" s="0" t="n">
        <v>13</v>
      </c>
      <c r="I2094" s="0" t="n">
        <v>1964</v>
      </c>
      <c r="J2094" s="0" t="s">
        <v>272</v>
      </c>
      <c r="K2094" s="0" t="s">
        <v>302</v>
      </c>
      <c r="L2094" s="0" t="s">
        <v>274</v>
      </c>
      <c r="M2094" s="0" t="s">
        <v>8086</v>
      </c>
      <c r="N2094" s="0" t="s">
        <v>8086</v>
      </c>
      <c r="O2094" s="0" t="s">
        <v>8087</v>
      </c>
      <c r="P2094" s="0" t="s">
        <v>8088</v>
      </c>
      <c r="R2094" s="0" t="s">
        <v>288</v>
      </c>
      <c r="S2094" s="0" t="s">
        <v>272</v>
      </c>
      <c r="T2094" s="0" t="s">
        <v>280</v>
      </c>
      <c r="U2094" s="0" t="s">
        <v>281</v>
      </c>
    </row>
    <row r="2095" customFormat="false" ht="15" hidden="false" customHeight="false" outlineLevel="0" collapsed="false">
      <c r="A2095" s="0" t="n">
        <v>106</v>
      </c>
      <c r="B2095" s="0" t="s">
        <v>162</v>
      </c>
      <c r="C2095" s="0" t="s">
        <v>313</v>
      </c>
      <c r="D2095" s="0" t="s">
        <v>8089</v>
      </c>
      <c r="E2095" s="0" t="n">
        <v>2022</v>
      </c>
      <c r="H2095" s="0" t="n">
        <v>1</v>
      </c>
      <c r="I2095" s="0" t="n">
        <v>497</v>
      </c>
      <c r="J2095" s="0" t="s">
        <v>272</v>
      </c>
      <c r="K2095" s="0" t="s">
        <v>302</v>
      </c>
      <c r="L2095" s="0" t="s">
        <v>274</v>
      </c>
      <c r="M2095" s="0" t="s">
        <v>8090</v>
      </c>
      <c r="N2095" s="0" t="s">
        <v>8090</v>
      </c>
      <c r="O2095" s="0" t="s">
        <v>8091</v>
      </c>
      <c r="P2095" s="0" t="s">
        <v>8092</v>
      </c>
      <c r="R2095" s="0" t="s">
        <v>288</v>
      </c>
      <c r="S2095" s="0" t="s">
        <v>272</v>
      </c>
      <c r="T2095" s="0" t="s">
        <v>280</v>
      </c>
      <c r="U2095" s="0" t="s">
        <v>281</v>
      </c>
    </row>
    <row r="2096" customFormat="false" ht="15" hidden="false" customHeight="false" outlineLevel="0" collapsed="false">
      <c r="A2096" s="0" t="n">
        <v>107</v>
      </c>
      <c r="B2096" s="0" t="s">
        <v>163</v>
      </c>
      <c r="C2096" s="0" t="s">
        <v>926</v>
      </c>
      <c r="D2096" s="0" t="s">
        <v>8093</v>
      </c>
      <c r="E2096" s="0" t="n">
        <v>2024</v>
      </c>
      <c r="H2096" s="0" t="n">
        <v>9</v>
      </c>
      <c r="I2096" s="0" t="n">
        <v>2810</v>
      </c>
      <c r="J2096" s="0" t="s">
        <v>272</v>
      </c>
      <c r="K2096" s="0" t="s">
        <v>290</v>
      </c>
      <c r="L2096" s="0" t="s">
        <v>274</v>
      </c>
      <c r="M2096" s="0" t="s">
        <v>8094</v>
      </c>
      <c r="N2096" s="0" t="s">
        <v>8094</v>
      </c>
      <c r="O2096" s="0" t="s">
        <v>8095</v>
      </c>
      <c r="P2096" s="0" t="s">
        <v>8096</v>
      </c>
      <c r="R2096" s="0" t="s">
        <v>288</v>
      </c>
      <c r="S2096" s="0" t="s">
        <v>272</v>
      </c>
      <c r="T2096" s="0" t="s">
        <v>280</v>
      </c>
      <c r="U2096" s="0" t="s">
        <v>281</v>
      </c>
    </row>
    <row r="2097" customFormat="false" ht="15" hidden="false" customHeight="false" outlineLevel="0" collapsed="false">
      <c r="A2097" s="0" t="n">
        <v>108</v>
      </c>
      <c r="B2097" s="0" t="s">
        <v>164</v>
      </c>
      <c r="C2097" s="0" t="s">
        <v>313</v>
      </c>
      <c r="D2097" s="0" t="s">
        <v>8097</v>
      </c>
      <c r="E2097" s="0" t="n">
        <v>2024</v>
      </c>
      <c r="H2097" s="0" t="n">
        <v>3</v>
      </c>
      <c r="I2097" s="0" t="n">
        <v>3659</v>
      </c>
      <c r="J2097" s="0" t="s">
        <v>294</v>
      </c>
      <c r="K2097" s="0" t="s">
        <v>290</v>
      </c>
      <c r="L2097" s="0" t="s">
        <v>274</v>
      </c>
      <c r="M2097" s="0" t="s">
        <v>8098</v>
      </c>
      <c r="N2097" s="0" t="s">
        <v>8098</v>
      </c>
      <c r="O2097" s="0" t="s">
        <v>8099</v>
      </c>
      <c r="P2097" s="0" t="s">
        <v>8100</v>
      </c>
      <c r="R2097" s="0" t="s">
        <v>288</v>
      </c>
      <c r="S2097" s="0" t="s">
        <v>272</v>
      </c>
      <c r="T2097" s="0" t="s">
        <v>280</v>
      </c>
      <c r="U2097" s="0" t="s">
        <v>281</v>
      </c>
    </row>
    <row r="2098" customFormat="false" ht="15" hidden="false" customHeight="false" outlineLevel="0" collapsed="false">
      <c r="A2098" s="0" t="n">
        <v>109</v>
      </c>
      <c r="B2098" s="0" t="s">
        <v>165</v>
      </c>
      <c r="C2098" s="0" t="s">
        <v>57</v>
      </c>
      <c r="D2098" s="0" t="s">
        <v>8101</v>
      </c>
      <c r="E2098" s="0" t="n">
        <v>2023</v>
      </c>
      <c r="H2098" s="0" t="n">
        <v>10</v>
      </c>
      <c r="I2098" s="0" t="n">
        <v>2186</v>
      </c>
      <c r="J2098" s="0" t="s">
        <v>272</v>
      </c>
      <c r="K2098" s="0" t="s">
        <v>302</v>
      </c>
      <c r="L2098" s="0" t="s">
        <v>274</v>
      </c>
      <c r="M2098" s="0" t="s">
        <v>8102</v>
      </c>
      <c r="N2098" s="0" t="s">
        <v>8102</v>
      </c>
      <c r="O2098" s="0" t="s">
        <v>8103</v>
      </c>
      <c r="P2098" s="0" t="s">
        <v>8104</v>
      </c>
      <c r="R2098" s="0" t="s">
        <v>288</v>
      </c>
      <c r="S2098" s="0" t="s">
        <v>272</v>
      </c>
      <c r="T2098" s="0" t="s">
        <v>280</v>
      </c>
      <c r="U2098" s="0" t="s">
        <v>281</v>
      </c>
    </row>
    <row r="2099" customFormat="false" ht="15" hidden="false" customHeight="false" outlineLevel="0" collapsed="false">
      <c r="A2099" s="0" t="n">
        <v>109</v>
      </c>
      <c r="B2099" s="0" t="s">
        <v>165</v>
      </c>
      <c r="C2099" s="0" t="s">
        <v>57</v>
      </c>
      <c r="D2099" s="0" t="s">
        <v>8105</v>
      </c>
      <c r="E2099" s="0" t="n">
        <v>2010</v>
      </c>
      <c r="H2099" s="0" t="n">
        <v>12</v>
      </c>
      <c r="I2099" s="0" t="n">
        <v>2313</v>
      </c>
      <c r="J2099" s="0" t="s">
        <v>272</v>
      </c>
      <c r="K2099" s="0" t="s">
        <v>8106</v>
      </c>
      <c r="L2099" s="0" t="s">
        <v>297</v>
      </c>
      <c r="M2099" s="0" t="s">
        <v>8107</v>
      </c>
      <c r="N2099" s="0" t="s">
        <v>8107</v>
      </c>
      <c r="O2099" s="0" t="s">
        <v>8108</v>
      </c>
      <c r="P2099" s="0" t="s">
        <v>8109</v>
      </c>
      <c r="R2099" s="0" t="s">
        <v>288</v>
      </c>
      <c r="S2099" s="0" t="s">
        <v>294</v>
      </c>
      <c r="T2099" s="0" t="s">
        <v>280</v>
      </c>
      <c r="U2099" s="0" t="s">
        <v>281</v>
      </c>
    </row>
    <row r="2100" customFormat="false" ht="15" hidden="false" customHeight="false" outlineLevel="0" collapsed="false">
      <c r="A2100" s="0" t="n">
        <v>109</v>
      </c>
      <c r="B2100" s="0" t="s">
        <v>165</v>
      </c>
      <c r="C2100" s="0" t="s">
        <v>313</v>
      </c>
      <c r="D2100" s="0" t="s">
        <v>8110</v>
      </c>
      <c r="E2100" s="0" t="n">
        <v>2019</v>
      </c>
      <c r="H2100" s="0" t="n">
        <v>1</v>
      </c>
      <c r="I2100" s="0" t="n">
        <v>74</v>
      </c>
      <c r="J2100" s="0" t="s">
        <v>294</v>
      </c>
      <c r="K2100" s="0" t="s">
        <v>302</v>
      </c>
      <c r="L2100" s="0" t="s">
        <v>274</v>
      </c>
      <c r="M2100" s="0" t="s">
        <v>8111</v>
      </c>
      <c r="N2100" s="0" t="s">
        <v>8111</v>
      </c>
      <c r="O2100" s="0" t="s">
        <v>8112</v>
      </c>
      <c r="P2100" s="0" t="s">
        <v>8113</v>
      </c>
      <c r="R2100" s="0" t="s">
        <v>288</v>
      </c>
      <c r="S2100" s="0" t="s">
        <v>272</v>
      </c>
      <c r="T2100" s="0" t="s">
        <v>280</v>
      </c>
      <c r="U2100" s="0" t="s">
        <v>281</v>
      </c>
    </row>
    <row r="2101" customFormat="false" ht="15" hidden="false" customHeight="false" outlineLevel="0" collapsed="false">
      <c r="A2101" s="0" t="n">
        <v>110</v>
      </c>
      <c r="B2101" s="0" t="s">
        <v>166</v>
      </c>
      <c r="C2101" s="0" t="s">
        <v>92</v>
      </c>
      <c r="D2101" s="0" t="s">
        <v>8114</v>
      </c>
      <c r="E2101" s="0" t="n">
        <v>2022</v>
      </c>
      <c r="H2101" s="0" t="n">
        <v>2</v>
      </c>
      <c r="I2101" s="0" t="n">
        <v>251</v>
      </c>
      <c r="J2101" s="0" t="s">
        <v>294</v>
      </c>
      <c r="K2101" s="0" t="s">
        <v>4625</v>
      </c>
      <c r="L2101" s="0" t="s">
        <v>297</v>
      </c>
      <c r="M2101" s="0" t="s">
        <v>8115</v>
      </c>
      <c r="N2101" s="0" t="s">
        <v>8115</v>
      </c>
      <c r="O2101" s="0" t="s">
        <v>8116</v>
      </c>
      <c r="P2101" s="0" t="s">
        <v>8117</v>
      </c>
      <c r="R2101" s="0" t="s">
        <v>288</v>
      </c>
      <c r="S2101" s="0" t="s">
        <v>272</v>
      </c>
      <c r="T2101" s="0" t="s">
        <v>280</v>
      </c>
      <c r="U2101" s="0" t="s">
        <v>281</v>
      </c>
    </row>
    <row r="2102" customFormat="false" ht="15" hidden="false" customHeight="false" outlineLevel="0" collapsed="false">
      <c r="A2102" s="0" t="n">
        <v>110</v>
      </c>
      <c r="B2102" s="0" t="s">
        <v>166</v>
      </c>
      <c r="C2102" s="0" t="s">
        <v>313</v>
      </c>
      <c r="D2102" s="0" t="s">
        <v>8118</v>
      </c>
      <c r="E2102" s="0" t="n">
        <v>2024</v>
      </c>
      <c r="H2102" s="0" t="n">
        <v>3</v>
      </c>
      <c r="I2102" s="0" t="n">
        <v>261</v>
      </c>
      <c r="J2102" s="0" t="s">
        <v>272</v>
      </c>
      <c r="K2102" s="0" t="s">
        <v>4625</v>
      </c>
      <c r="L2102" s="0" t="s">
        <v>297</v>
      </c>
      <c r="M2102" s="0" t="s">
        <v>8119</v>
      </c>
      <c r="N2102" s="0" t="s">
        <v>8119</v>
      </c>
      <c r="O2102" s="0" t="s">
        <v>8120</v>
      </c>
      <c r="P2102" s="0" t="s">
        <v>8121</v>
      </c>
      <c r="R2102" s="0" t="s">
        <v>288</v>
      </c>
      <c r="S2102" s="0" t="s">
        <v>294</v>
      </c>
      <c r="T2102" s="0" t="s">
        <v>280</v>
      </c>
      <c r="U2102" s="0" t="s">
        <v>281</v>
      </c>
    </row>
    <row r="2103" customFormat="false" ht="15" hidden="false" customHeight="false" outlineLevel="0" collapsed="false">
      <c r="A2103" s="0" t="n">
        <v>110</v>
      </c>
      <c r="B2103" s="0" t="s">
        <v>166</v>
      </c>
      <c r="C2103" s="0" t="s">
        <v>313</v>
      </c>
      <c r="D2103" s="0" t="s">
        <v>8122</v>
      </c>
      <c r="E2103" s="0" t="n">
        <v>2022</v>
      </c>
      <c r="H2103" s="0" t="n">
        <v>1</v>
      </c>
      <c r="I2103" s="0" t="n">
        <v>1011</v>
      </c>
      <c r="J2103" s="0" t="s">
        <v>294</v>
      </c>
      <c r="K2103" s="0" t="s">
        <v>4625</v>
      </c>
      <c r="L2103" s="0" t="s">
        <v>297</v>
      </c>
      <c r="M2103" s="0" t="s">
        <v>8123</v>
      </c>
      <c r="N2103" s="0" t="s">
        <v>8123</v>
      </c>
      <c r="O2103" s="0" t="s">
        <v>8124</v>
      </c>
      <c r="P2103" s="0" t="s">
        <v>8125</v>
      </c>
      <c r="R2103" s="0" t="s">
        <v>288</v>
      </c>
      <c r="S2103" s="0" t="s">
        <v>294</v>
      </c>
      <c r="T2103" s="0" t="s">
        <v>280</v>
      </c>
      <c r="U2103" s="0" t="s">
        <v>281</v>
      </c>
    </row>
    <row r="2104" customFormat="false" ht="15" hidden="false" customHeight="false" outlineLevel="0" collapsed="false">
      <c r="A2104" s="0" t="n">
        <v>110</v>
      </c>
      <c r="B2104" s="0" t="s">
        <v>166</v>
      </c>
      <c r="C2104" s="0" t="s">
        <v>313</v>
      </c>
      <c r="D2104" s="0" t="s">
        <v>8126</v>
      </c>
      <c r="E2104" s="0" t="n">
        <v>2022</v>
      </c>
      <c r="H2104" s="0" t="n">
        <v>1</v>
      </c>
      <c r="I2104" s="0" t="n">
        <v>1016</v>
      </c>
      <c r="J2104" s="0" t="s">
        <v>294</v>
      </c>
      <c r="K2104" s="0" t="s">
        <v>4625</v>
      </c>
      <c r="L2104" s="0" t="s">
        <v>297</v>
      </c>
      <c r="M2104" s="0" t="s">
        <v>8127</v>
      </c>
      <c r="N2104" s="0" t="s">
        <v>8127</v>
      </c>
      <c r="O2104" s="0" t="s">
        <v>8128</v>
      </c>
      <c r="P2104" s="0" t="s">
        <v>8129</v>
      </c>
      <c r="R2104" s="0" t="s">
        <v>288</v>
      </c>
      <c r="S2104" s="0" t="s">
        <v>294</v>
      </c>
      <c r="T2104" s="0" t="s">
        <v>280</v>
      </c>
      <c r="U2104" s="0" t="s">
        <v>281</v>
      </c>
    </row>
    <row r="2105" customFormat="false" ht="15" hidden="false" customHeight="false" outlineLevel="0" collapsed="false">
      <c r="A2105" s="0" t="n">
        <v>110</v>
      </c>
      <c r="B2105" s="0" t="s">
        <v>166</v>
      </c>
      <c r="C2105" s="0" t="s">
        <v>313</v>
      </c>
      <c r="D2105" s="0" t="s">
        <v>8130</v>
      </c>
      <c r="E2105" s="0" t="n">
        <v>2022</v>
      </c>
      <c r="H2105" s="0" t="n">
        <v>1</v>
      </c>
      <c r="I2105" s="0" t="n">
        <v>1009</v>
      </c>
      <c r="J2105" s="0" t="s">
        <v>294</v>
      </c>
      <c r="K2105" s="0" t="s">
        <v>4625</v>
      </c>
      <c r="L2105" s="0" t="s">
        <v>297</v>
      </c>
      <c r="M2105" s="0" t="s">
        <v>8131</v>
      </c>
      <c r="N2105" s="0" t="s">
        <v>8131</v>
      </c>
      <c r="O2105" s="0" t="s">
        <v>8132</v>
      </c>
      <c r="P2105" s="0" t="s">
        <v>8133</v>
      </c>
      <c r="R2105" s="0" t="s">
        <v>288</v>
      </c>
      <c r="S2105" s="0" t="s">
        <v>294</v>
      </c>
      <c r="T2105" s="0" t="s">
        <v>280</v>
      </c>
      <c r="U2105" s="0" t="s">
        <v>281</v>
      </c>
    </row>
    <row r="2106" customFormat="false" ht="15" hidden="false" customHeight="false" outlineLevel="0" collapsed="false">
      <c r="A2106" s="0" t="n">
        <v>110</v>
      </c>
      <c r="B2106" s="0" t="s">
        <v>166</v>
      </c>
      <c r="C2106" s="0" t="s">
        <v>616</v>
      </c>
      <c r="D2106" s="0" t="s">
        <v>8134</v>
      </c>
      <c r="E2106" s="0" t="n">
        <v>2025</v>
      </c>
      <c r="H2106" s="0" t="n">
        <v>13</v>
      </c>
      <c r="I2106" s="0" t="n">
        <v>3192</v>
      </c>
      <c r="J2106" s="0" t="s">
        <v>272</v>
      </c>
      <c r="K2106" s="0" t="s">
        <v>4625</v>
      </c>
      <c r="L2106" s="0" t="s">
        <v>297</v>
      </c>
      <c r="M2106" s="0" t="s">
        <v>8135</v>
      </c>
      <c r="N2106" s="0" t="s">
        <v>8135</v>
      </c>
      <c r="O2106" s="0" t="s">
        <v>8136</v>
      </c>
      <c r="P2106" s="0" t="s">
        <v>8137</v>
      </c>
      <c r="R2106" s="0" t="s">
        <v>279</v>
      </c>
      <c r="S2106" s="0" t="s">
        <v>272</v>
      </c>
      <c r="T2106" s="0" t="s">
        <v>280</v>
      </c>
      <c r="U2106" s="0" t="s">
        <v>281</v>
      </c>
    </row>
    <row r="2107" customFormat="false" ht="15" hidden="false" customHeight="false" outlineLevel="0" collapsed="false">
      <c r="A2107" s="0" t="n">
        <v>110</v>
      </c>
      <c r="B2107" s="0" t="s">
        <v>166</v>
      </c>
      <c r="C2107" s="0" t="s">
        <v>616</v>
      </c>
      <c r="D2107" s="0" t="s">
        <v>8138</v>
      </c>
      <c r="E2107" s="0" t="n">
        <v>2023</v>
      </c>
      <c r="H2107" s="0" t="n">
        <v>13</v>
      </c>
      <c r="I2107" s="0" t="n">
        <v>1290</v>
      </c>
      <c r="J2107" s="0" t="s">
        <v>272</v>
      </c>
      <c r="K2107" s="0" t="s">
        <v>4625</v>
      </c>
      <c r="L2107" s="0" t="s">
        <v>297</v>
      </c>
      <c r="M2107" s="0" t="s">
        <v>8139</v>
      </c>
      <c r="N2107" s="0" t="s">
        <v>8139</v>
      </c>
      <c r="O2107" s="0" t="s">
        <v>8140</v>
      </c>
      <c r="P2107" s="0" t="s">
        <v>8141</v>
      </c>
      <c r="R2107" s="0" t="s">
        <v>288</v>
      </c>
      <c r="S2107" s="0" t="s">
        <v>294</v>
      </c>
      <c r="T2107" s="0" t="s">
        <v>280</v>
      </c>
      <c r="U2107" s="0" t="s">
        <v>281</v>
      </c>
    </row>
    <row r="2108" customFormat="false" ht="15" hidden="false" customHeight="false" outlineLevel="0" collapsed="false">
      <c r="A2108" s="0" t="n">
        <v>110</v>
      </c>
      <c r="B2108" s="0" t="s">
        <v>166</v>
      </c>
      <c r="C2108" s="0" t="s">
        <v>616</v>
      </c>
      <c r="D2108" s="0" t="s">
        <v>8142</v>
      </c>
      <c r="E2108" s="0" t="n">
        <v>2023</v>
      </c>
      <c r="H2108" s="0" t="n">
        <v>1</v>
      </c>
      <c r="I2108" s="0" t="n">
        <v>1321</v>
      </c>
      <c r="J2108" s="0" t="s">
        <v>294</v>
      </c>
      <c r="K2108" s="0" t="s">
        <v>4625</v>
      </c>
      <c r="L2108" s="0" t="s">
        <v>297</v>
      </c>
      <c r="M2108" s="0" t="s">
        <v>8143</v>
      </c>
      <c r="N2108" s="0" t="s">
        <v>8143</v>
      </c>
      <c r="O2108" s="0" t="s">
        <v>8144</v>
      </c>
      <c r="P2108" s="0" t="s">
        <v>8145</v>
      </c>
      <c r="R2108" s="0" t="s">
        <v>288</v>
      </c>
      <c r="S2108" s="0" t="s">
        <v>294</v>
      </c>
      <c r="T2108" s="0" t="s">
        <v>280</v>
      </c>
      <c r="U2108" s="0" t="s">
        <v>281</v>
      </c>
    </row>
    <row r="2109" customFormat="false" ht="15" hidden="false" customHeight="false" outlineLevel="0" collapsed="false">
      <c r="A2109" s="0" t="n">
        <v>110</v>
      </c>
      <c r="B2109" s="0" t="s">
        <v>166</v>
      </c>
      <c r="C2109" s="0" t="s">
        <v>616</v>
      </c>
      <c r="D2109" s="0" t="s">
        <v>8146</v>
      </c>
      <c r="E2109" s="0" t="n">
        <v>2023</v>
      </c>
      <c r="H2109" s="0" t="n">
        <v>24</v>
      </c>
      <c r="I2109" s="0" t="n">
        <v>4753</v>
      </c>
      <c r="J2109" s="0" t="s">
        <v>272</v>
      </c>
      <c r="K2109" s="0" t="s">
        <v>4625</v>
      </c>
      <c r="L2109" s="0" t="s">
        <v>297</v>
      </c>
      <c r="M2109" s="0" t="s">
        <v>8147</v>
      </c>
      <c r="N2109" s="0" t="s">
        <v>8147</v>
      </c>
      <c r="O2109" s="0" t="s">
        <v>8148</v>
      </c>
      <c r="P2109" s="0" t="s">
        <v>8149</v>
      </c>
      <c r="R2109" s="0" t="s">
        <v>288</v>
      </c>
      <c r="S2109" s="0" t="s">
        <v>294</v>
      </c>
      <c r="T2109" s="0" t="s">
        <v>280</v>
      </c>
      <c r="U2109" s="0" t="s">
        <v>281</v>
      </c>
    </row>
    <row r="2110" customFormat="false" ht="15" hidden="false" customHeight="false" outlineLevel="0" collapsed="false">
      <c r="A2110" s="0" t="n">
        <v>110</v>
      </c>
      <c r="B2110" s="0" t="s">
        <v>166</v>
      </c>
      <c r="C2110" s="0" t="s">
        <v>616</v>
      </c>
      <c r="D2110" s="0" t="s">
        <v>8150</v>
      </c>
      <c r="E2110" s="0" t="n">
        <v>2019</v>
      </c>
      <c r="H2110" s="0" t="n">
        <v>28</v>
      </c>
      <c r="I2110" s="0" t="n">
        <v>39840</v>
      </c>
      <c r="J2110" s="0" t="s">
        <v>294</v>
      </c>
      <c r="K2110" s="0" t="s">
        <v>4625</v>
      </c>
      <c r="L2110" s="0" t="s">
        <v>297</v>
      </c>
      <c r="M2110" s="0" t="s">
        <v>8151</v>
      </c>
      <c r="N2110" s="0" t="s">
        <v>8151</v>
      </c>
      <c r="O2110" s="0" t="s">
        <v>8152</v>
      </c>
      <c r="P2110" s="0" t="s">
        <v>8153</v>
      </c>
      <c r="R2110" s="0" t="s">
        <v>288</v>
      </c>
      <c r="S2110" s="0" t="s">
        <v>294</v>
      </c>
      <c r="T2110" s="0" t="s">
        <v>280</v>
      </c>
      <c r="U2110" s="0" t="s">
        <v>281</v>
      </c>
    </row>
    <row r="2111" customFormat="false" ht="15" hidden="false" customHeight="false" outlineLevel="0" collapsed="false">
      <c r="A2111" s="0" t="n">
        <v>110</v>
      </c>
      <c r="B2111" s="0" t="s">
        <v>166</v>
      </c>
      <c r="C2111" s="0" t="s">
        <v>270</v>
      </c>
      <c r="D2111" s="0" t="s">
        <v>8154</v>
      </c>
      <c r="E2111" s="0" t="n">
        <v>2025</v>
      </c>
      <c r="H2111" s="0" t="n">
        <v>19</v>
      </c>
      <c r="I2111" s="0" t="n">
        <v>6934</v>
      </c>
      <c r="J2111" s="0" t="s">
        <v>272</v>
      </c>
      <c r="K2111" s="0" t="s">
        <v>4625</v>
      </c>
      <c r="L2111" s="0" t="s">
        <v>297</v>
      </c>
      <c r="M2111" s="0" t="s">
        <v>8155</v>
      </c>
      <c r="N2111" s="0" t="s">
        <v>8155</v>
      </c>
      <c r="O2111" s="0" t="s">
        <v>8156</v>
      </c>
      <c r="P2111" s="0" t="s">
        <v>8157</v>
      </c>
      <c r="R2111" s="0" t="s">
        <v>279</v>
      </c>
      <c r="S2111" s="0" t="s">
        <v>294</v>
      </c>
      <c r="T2111" s="0" t="s">
        <v>280</v>
      </c>
      <c r="U2111" s="0" t="s">
        <v>281</v>
      </c>
    </row>
    <row r="2112" customFormat="false" ht="15" hidden="false" customHeight="false" outlineLevel="0" collapsed="false">
      <c r="A2112" s="0" t="n">
        <v>110</v>
      </c>
      <c r="B2112" s="0" t="s">
        <v>166</v>
      </c>
      <c r="C2112" s="0" t="s">
        <v>270</v>
      </c>
      <c r="D2112" s="0" t="s">
        <v>8158</v>
      </c>
      <c r="E2112" s="0" t="n">
        <v>2025</v>
      </c>
      <c r="H2112" s="0" t="n">
        <v>29</v>
      </c>
      <c r="I2112" s="0" t="n">
        <v>44225</v>
      </c>
      <c r="J2112" s="0" t="s">
        <v>272</v>
      </c>
      <c r="K2112" s="0" t="s">
        <v>4625</v>
      </c>
      <c r="L2112" s="0" t="s">
        <v>297</v>
      </c>
      <c r="M2112" s="0" t="s">
        <v>8159</v>
      </c>
      <c r="N2112" s="0" t="s">
        <v>8159</v>
      </c>
      <c r="O2112" s="0" t="s">
        <v>8160</v>
      </c>
      <c r="P2112" s="0" t="s">
        <v>8161</v>
      </c>
      <c r="R2112" s="0" t="s">
        <v>279</v>
      </c>
      <c r="S2112" s="0" t="s">
        <v>272</v>
      </c>
      <c r="T2112" s="0" t="s">
        <v>280</v>
      </c>
      <c r="U2112" s="0" t="s">
        <v>281</v>
      </c>
    </row>
    <row r="2113" customFormat="false" ht="15" hidden="false" customHeight="false" outlineLevel="0" collapsed="false">
      <c r="A2113" s="0" t="n">
        <v>110</v>
      </c>
      <c r="B2113" s="0" t="s">
        <v>166</v>
      </c>
      <c r="C2113" s="0" t="s">
        <v>270</v>
      </c>
      <c r="D2113" s="0" t="s">
        <v>8162</v>
      </c>
      <c r="E2113" s="0" t="n">
        <v>2022</v>
      </c>
      <c r="H2113" s="0" t="n">
        <v>33</v>
      </c>
      <c r="I2113" s="0" t="n">
        <v>5408</v>
      </c>
      <c r="J2113" s="0" t="s">
        <v>272</v>
      </c>
      <c r="K2113" s="0" t="s">
        <v>4625</v>
      </c>
      <c r="L2113" s="0" t="s">
        <v>297</v>
      </c>
      <c r="M2113" s="0" t="s">
        <v>8163</v>
      </c>
      <c r="N2113" s="0" t="s">
        <v>8163</v>
      </c>
      <c r="O2113" s="0" t="s">
        <v>8164</v>
      </c>
      <c r="P2113" s="0" t="s">
        <v>8165</v>
      </c>
      <c r="R2113" s="0" t="s">
        <v>288</v>
      </c>
      <c r="S2113" s="0" t="s">
        <v>294</v>
      </c>
      <c r="T2113" s="0" t="s">
        <v>280</v>
      </c>
      <c r="U2113" s="0" t="s">
        <v>281</v>
      </c>
    </row>
    <row r="2114" customFormat="false" ht="15" hidden="false" customHeight="false" outlineLevel="0" collapsed="false">
      <c r="A2114" s="0" t="n">
        <v>110</v>
      </c>
      <c r="B2114" s="0" t="s">
        <v>166</v>
      </c>
      <c r="C2114" s="0" t="s">
        <v>270</v>
      </c>
      <c r="D2114" s="0" t="s">
        <v>8166</v>
      </c>
      <c r="E2114" s="0" t="n">
        <v>2021</v>
      </c>
      <c r="H2114" s="0" t="n">
        <v>16</v>
      </c>
      <c r="I2114" s="0" t="n">
        <v>1051</v>
      </c>
      <c r="J2114" s="0" t="s">
        <v>272</v>
      </c>
      <c r="K2114" s="0" t="s">
        <v>4625</v>
      </c>
      <c r="L2114" s="0" t="s">
        <v>297</v>
      </c>
      <c r="M2114" s="0" t="s">
        <v>8167</v>
      </c>
      <c r="N2114" s="0" t="s">
        <v>8167</v>
      </c>
      <c r="O2114" s="0" t="s">
        <v>8168</v>
      </c>
      <c r="P2114" s="0" t="s">
        <v>8169</v>
      </c>
      <c r="R2114" s="0" t="s">
        <v>288</v>
      </c>
      <c r="S2114" s="0" t="s">
        <v>294</v>
      </c>
      <c r="T2114" s="0" t="s">
        <v>280</v>
      </c>
      <c r="U2114" s="0" t="s">
        <v>281</v>
      </c>
    </row>
    <row r="2115" customFormat="false" ht="15" hidden="false" customHeight="false" outlineLevel="0" collapsed="false">
      <c r="A2115" s="0" t="n">
        <v>110</v>
      </c>
      <c r="B2115" s="0" t="s">
        <v>166</v>
      </c>
      <c r="C2115" s="0" t="s">
        <v>328</v>
      </c>
      <c r="D2115" s="0" t="s">
        <v>8170</v>
      </c>
      <c r="E2115" s="0" t="n">
        <v>2025</v>
      </c>
      <c r="H2115" s="0" t="n">
        <v>2</v>
      </c>
      <c r="I2115" s="0" t="n">
        <v>4796</v>
      </c>
      <c r="J2115" s="0" t="s">
        <v>294</v>
      </c>
      <c r="K2115" s="0" t="s">
        <v>4625</v>
      </c>
      <c r="L2115" s="0" t="s">
        <v>297</v>
      </c>
      <c r="M2115" s="0" t="s">
        <v>8171</v>
      </c>
      <c r="N2115" s="0" t="s">
        <v>8171</v>
      </c>
      <c r="O2115" s="0" t="s">
        <v>8172</v>
      </c>
      <c r="P2115" s="0" t="s">
        <v>8173</v>
      </c>
      <c r="R2115" s="0" t="s">
        <v>279</v>
      </c>
      <c r="S2115" s="0" t="s">
        <v>272</v>
      </c>
      <c r="T2115" s="0" t="s">
        <v>280</v>
      </c>
      <c r="U2115" s="0" t="s">
        <v>281</v>
      </c>
    </row>
    <row r="2116" customFormat="false" ht="15" hidden="false" customHeight="false" outlineLevel="0" collapsed="false">
      <c r="A2116" s="0" t="n">
        <v>110</v>
      </c>
      <c r="B2116" s="0" t="s">
        <v>166</v>
      </c>
      <c r="C2116" s="0" t="s">
        <v>328</v>
      </c>
      <c r="D2116" s="0" t="s">
        <v>8174</v>
      </c>
      <c r="E2116" s="0" t="n">
        <v>2023</v>
      </c>
      <c r="H2116" s="0" t="n">
        <v>2</v>
      </c>
      <c r="I2116" s="0" t="n">
        <v>4795</v>
      </c>
      <c r="J2116" s="0" t="s">
        <v>294</v>
      </c>
      <c r="K2116" s="0" t="s">
        <v>4625</v>
      </c>
      <c r="L2116" s="0" t="s">
        <v>297</v>
      </c>
      <c r="M2116" s="0" t="s">
        <v>8175</v>
      </c>
      <c r="N2116" s="0" t="s">
        <v>8175</v>
      </c>
      <c r="O2116" s="0" t="s">
        <v>8176</v>
      </c>
      <c r="P2116" s="0" t="s">
        <v>8177</v>
      </c>
      <c r="R2116" s="0" t="s">
        <v>288</v>
      </c>
      <c r="S2116" s="0" t="s">
        <v>294</v>
      </c>
      <c r="T2116" s="0" t="s">
        <v>280</v>
      </c>
      <c r="U2116" s="0" t="s">
        <v>281</v>
      </c>
    </row>
    <row r="2117" customFormat="false" ht="15" hidden="false" customHeight="false" outlineLevel="0" collapsed="false">
      <c r="A2117" s="0" t="n">
        <v>110</v>
      </c>
      <c r="B2117" s="0" t="s">
        <v>166</v>
      </c>
      <c r="C2117" s="0" t="s">
        <v>328</v>
      </c>
      <c r="D2117" s="0" t="s">
        <v>8178</v>
      </c>
      <c r="E2117" s="0" t="n">
        <v>2023</v>
      </c>
      <c r="H2117" s="0" t="n">
        <v>21</v>
      </c>
      <c r="I2117" s="0" t="n">
        <v>4545</v>
      </c>
      <c r="J2117" s="0" t="s">
        <v>272</v>
      </c>
      <c r="K2117" s="0" t="s">
        <v>4625</v>
      </c>
      <c r="L2117" s="0" t="s">
        <v>297</v>
      </c>
      <c r="M2117" s="0" t="s">
        <v>8179</v>
      </c>
      <c r="N2117" s="0" t="s">
        <v>8179</v>
      </c>
      <c r="O2117" s="0" t="s">
        <v>8180</v>
      </c>
      <c r="P2117" s="0" t="s">
        <v>8181</v>
      </c>
      <c r="R2117" s="0" t="s">
        <v>288</v>
      </c>
      <c r="S2117" s="0" t="s">
        <v>294</v>
      </c>
      <c r="T2117" s="0" t="s">
        <v>280</v>
      </c>
      <c r="U2117" s="0" t="s">
        <v>281</v>
      </c>
    </row>
    <row r="2118" customFormat="false" ht="15" hidden="false" customHeight="false" outlineLevel="0" collapsed="false">
      <c r="A2118" s="0" t="n">
        <v>110</v>
      </c>
      <c r="B2118" s="0" t="s">
        <v>166</v>
      </c>
      <c r="C2118" s="0" t="s">
        <v>328</v>
      </c>
      <c r="D2118" s="0" t="s">
        <v>8182</v>
      </c>
      <c r="E2118" s="0" t="n">
        <v>2023</v>
      </c>
      <c r="H2118" s="0" t="n">
        <v>2</v>
      </c>
      <c r="I2118" s="0" t="n">
        <v>4535</v>
      </c>
      <c r="J2118" s="0" t="s">
        <v>272</v>
      </c>
      <c r="K2118" s="0" t="s">
        <v>4625</v>
      </c>
      <c r="L2118" s="0" t="s">
        <v>297</v>
      </c>
      <c r="M2118" s="0" t="s">
        <v>8183</v>
      </c>
      <c r="N2118" s="0" t="s">
        <v>8183</v>
      </c>
      <c r="O2118" s="0" t="s">
        <v>8184</v>
      </c>
      <c r="P2118" s="0" t="s">
        <v>8185</v>
      </c>
      <c r="R2118" s="0" t="s">
        <v>288</v>
      </c>
      <c r="S2118" s="0" t="s">
        <v>294</v>
      </c>
      <c r="T2118" s="0" t="s">
        <v>280</v>
      </c>
      <c r="U2118" s="0" t="s">
        <v>281</v>
      </c>
    </row>
    <row r="2119" customFormat="false" ht="15" hidden="false" customHeight="false" outlineLevel="0" collapsed="false">
      <c r="A2119" s="0" t="n">
        <v>110</v>
      </c>
      <c r="B2119" s="0" t="s">
        <v>166</v>
      </c>
      <c r="C2119" s="0" t="s">
        <v>339</v>
      </c>
      <c r="D2119" s="0" t="s">
        <v>8186</v>
      </c>
      <c r="E2119" s="0" t="n">
        <v>2025</v>
      </c>
      <c r="H2119" s="0" t="n">
        <v>23</v>
      </c>
      <c r="I2119" s="0" t="n">
        <v>5029</v>
      </c>
      <c r="J2119" s="0" t="s">
        <v>272</v>
      </c>
      <c r="K2119" s="0" t="s">
        <v>4625</v>
      </c>
      <c r="L2119" s="0" t="s">
        <v>297</v>
      </c>
      <c r="M2119" s="0" t="s">
        <v>8187</v>
      </c>
      <c r="N2119" s="0" t="s">
        <v>8187</v>
      </c>
      <c r="O2119" s="0" t="s">
        <v>8188</v>
      </c>
      <c r="P2119" s="0" t="s">
        <v>8189</v>
      </c>
      <c r="R2119" s="0" t="s">
        <v>279</v>
      </c>
      <c r="S2119" s="0" t="s">
        <v>272</v>
      </c>
      <c r="T2119" s="0" t="s">
        <v>280</v>
      </c>
      <c r="U2119" s="0" t="s">
        <v>281</v>
      </c>
    </row>
    <row r="2120" customFormat="false" ht="15" hidden="false" customHeight="false" outlineLevel="0" collapsed="false">
      <c r="A2120" s="0" t="n">
        <v>110</v>
      </c>
      <c r="B2120" s="0" t="s">
        <v>166</v>
      </c>
      <c r="C2120" s="0" t="s">
        <v>339</v>
      </c>
      <c r="D2120" s="0" t="s">
        <v>8190</v>
      </c>
      <c r="E2120" s="0" t="n">
        <v>2025</v>
      </c>
      <c r="H2120" s="0" t="n">
        <v>23</v>
      </c>
      <c r="I2120" s="0" t="n">
        <v>5015</v>
      </c>
      <c r="J2120" s="0" t="s">
        <v>272</v>
      </c>
      <c r="K2120" s="0" t="s">
        <v>4625</v>
      </c>
      <c r="L2120" s="0" t="s">
        <v>297</v>
      </c>
      <c r="M2120" s="0" t="s">
        <v>8191</v>
      </c>
      <c r="N2120" s="0" t="s">
        <v>8191</v>
      </c>
      <c r="O2120" s="0" t="s">
        <v>8192</v>
      </c>
      <c r="P2120" s="0" t="s">
        <v>8193</v>
      </c>
      <c r="R2120" s="0" t="s">
        <v>279</v>
      </c>
      <c r="S2120" s="0" t="s">
        <v>294</v>
      </c>
      <c r="T2120" s="0" t="s">
        <v>280</v>
      </c>
      <c r="U2120" s="0" t="s">
        <v>281</v>
      </c>
    </row>
    <row r="2121" customFormat="false" ht="15" hidden="false" customHeight="false" outlineLevel="0" collapsed="false">
      <c r="A2121" s="0" t="n">
        <v>111</v>
      </c>
      <c r="B2121" s="0" t="s">
        <v>167</v>
      </c>
      <c r="C2121" s="0" t="s">
        <v>57</v>
      </c>
      <c r="D2121" s="0" t="s">
        <v>8194</v>
      </c>
      <c r="E2121" s="0" t="n">
        <v>2026</v>
      </c>
      <c r="H2121" s="0" t="n">
        <v>7</v>
      </c>
      <c r="I2121" s="0" t="n">
        <v>3713</v>
      </c>
      <c r="J2121" s="0" t="s">
        <v>272</v>
      </c>
      <c r="K2121" s="0" t="s">
        <v>8195</v>
      </c>
      <c r="L2121" s="0" t="s">
        <v>297</v>
      </c>
      <c r="M2121" s="0" t="s">
        <v>8196</v>
      </c>
      <c r="N2121" s="0" t="s">
        <v>8196</v>
      </c>
      <c r="O2121" s="0" t="s">
        <v>8197</v>
      </c>
      <c r="P2121" s="0" t="s">
        <v>8198</v>
      </c>
      <c r="R2121" s="0" t="s">
        <v>279</v>
      </c>
      <c r="S2121" s="0" t="s">
        <v>272</v>
      </c>
      <c r="T2121" s="0" t="s">
        <v>280</v>
      </c>
      <c r="U2121" s="0" t="s">
        <v>281</v>
      </c>
    </row>
    <row r="2122" customFormat="false" ht="15" hidden="false" customHeight="false" outlineLevel="0" collapsed="false">
      <c r="A2122" s="0" t="n">
        <v>111</v>
      </c>
      <c r="B2122" s="0" t="s">
        <v>167</v>
      </c>
      <c r="C2122" s="0" t="s">
        <v>57</v>
      </c>
      <c r="D2122" s="0" t="s">
        <v>8199</v>
      </c>
      <c r="E2122" s="0" t="n">
        <v>2026</v>
      </c>
      <c r="H2122" s="0" t="n">
        <v>7</v>
      </c>
      <c r="I2122" s="0" t="n">
        <v>4975</v>
      </c>
      <c r="J2122" s="0" t="s">
        <v>272</v>
      </c>
      <c r="K2122" s="0" t="s">
        <v>8195</v>
      </c>
      <c r="L2122" s="0" t="s">
        <v>297</v>
      </c>
      <c r="M2122" s="0" t="s">
        <v>8200</v>
      </c>
      <c r="N2122" s="0" t="s">
        <v>8200</v>
      </c>
      <c r="O2122" s="0" t="s">
        <v>8201</v>
      </c>
      <c r="P2122" s="0" t="s">
        <v>8202</v>
      </c>
      <c r="R2122" s="0" t="s">
        <v>279</v>
      </c>
      <c r="S2122" s="0" t="s">
        <v>294</v>
      </c>
      <c r="T2122" s="0" t="s">
        <v>280</v>
      </c>
      <c r="U2122" s="0" t="s">
        <v>281</v>
      </c>
    </row>
    <row r="2123" customFormat="false" ht="15" hidden="false" customHeight="false" outlineLevel="0" collapsed="false">
      <c r="A2123" s="0" t="n">
        <v>111</v>
      </c>
      <c r="B2123" s="0" t="s">
        <v>167</v>
      </c>
      <c r="C2123" s="0" t="s">
        <v>57</v>
      </c>
      <c r="D2123" s="0" t="s">
        <v>8203</v>
      </c>
      <c r="E2123" s="0" t="n">
        <v>2025</v>
      </c>
      <c r="H2123" s="0" t="n">
        <v>7</v>
      </c>
      <c r="I2123" s="0" t="n">
        <v>4383</v>
      </c>
      <c r="J2123" s="0" t="s">
        <v>272</v>
      </c>
      <c r="K2123" s="0" t="s">
        <v>8195</v>
      </c>
      <c r="L2123" s="0" t="s">
        <v>297</v>
      </c>
      <c r="M2123" s="0" t="s">
        <v>8204</v>
      </c>
      <c r="N2123" s="0" t="s">
        <v>8204</v>
      </c>
      <c r="O2123" s="0" t="s">
        <v>8205</v>
      </c>
      <c r="P2123" s="0" t="s">
        <v>8206</v>
      </c>
      <c r="R2123" s="0" t="s">
        <v>279</v>
      </c>
      <c r="S2123" s="0" t="s">
        <v>294</v>
      </c>
      <c r="T2123" s="0" t="s">
        <v>280</v>
      </c>
      <c r="U2123" s="0" t="s">
        <v>281</v>
      </c>
    </row>
    <row r="2124" customFormat="false" ht="15" hidden="false" customHeight="false" outlineLevel="0" collapsed="false">
      <c r="A2124" s="0" t="n">
        <v>111</v>
      </c>
      <c r="B2124" s="0" t="s">
        <v>167</v>
      </c>
      <c r="C2124" s="0" t="s">
        <v>57</v>
      </c>
      <c r="D2124" s="0" t="s">
        <v>8207</v>
      </c>
      <c r="E2124" s="0" t="n">
        <v>2024</v>
      </c>
      <c r="H2124" s="0" t="n">
        <v>7</v>
      </c>
      <c r="I2124" s="0" t="n">
        <v>15830</v>
      </c>
      <c r="J2124" s="0" t="s">
        <v>272</v>
      </c>
      <c r="K2124" s="0" t="s">
        <v>8195</v>
      </c>
      <c r="L2124" s="0" t="s">
        <v>297</v>
      </c>
      <c r="M2124" s="0" t="s">
        <v>8208</v>
      </c>
      <c r="N2124" s="0" t="s">
        <v>8208</v>
      </c>
      <c r="O2124" s="0" t="s">
        <v>8209</v>
      </c>
      <c r="P2124" s="0" t="s">
        <v>8210</v>
      </c>
      <c r="R2124" s="0" t="s">
        <v>288</v>
      </c>
      <c r="S2124" s="0" t="s">
        <v>294</v>
      </c>
      <c r="T2124" s="0" t="s">
        <v>280</v>
      </c>
      <c r="U2124" s="0" t="s">
        <v>281</v>
      </c>
    </row>
    <row r="2125" customFormat="false" ht="15" hidden="false" customHeight="false" outlineLevel="0" collapsed="false">
      <c r="A2125" s="0" t="n">
        <v>111</v>
      </c>
      <c r="B2125" s="0" t="s">
        <v>167</v>
      </c>
      <c r="C2125" s="0" t="s">
        <v>57</v>
      </c>
      <c r="D2125" s="0" t="s">
        <v>8211</v>
      </c>
      <c r="E2125" s="0" t="n">
        <v>2020</v>
      </c>
      <c r="H2125" s="0" t="n">
        <v>6</v>
      </c>
      <c r="I2125" s="0" t="n">
        <v>4312</v>
      </c>
      <c r="J2125" s="0" t="s">
        <v>272</v>
      </c>
      <c r="K2125" s="0" t="s">
        <v>302</v>
      </c>
      <c r="L2125" s="0" t="s">
        <v>274</v>
      </c>
      <c r="M2125" s="0" t="s">
        <v>8212</v>
      </c>
      <c r="N2125" s="0" t="s">
        <v>8212</v>
      </c>
      <c r="O2125" s="0" t="s">
        <v>8213</v>
      </c>
      <c r="P2125" s="0" t="s">
        <v>8214</v>
      </c>
      <c r="R2125" s="0" t="s">
        <v>288</v>
      </c>
      <c r="S2125" s="0" t="s">
        <v>294</v>
      </c>
      <c r="T2125" s="0" t="s">
        <v>280</v>
      </c>
      <c r="U2125" s="0" t="s">
        <v>281</v>
      </c>
    </row>
    <row r="2126" customFormat="false" ht="15" hidden="false" customHeight="false" outlineLevel="0" collapsed="false">
      <c r="A2126" s="0" t="n">
        <v>111</v>
      </c>
      <c r="B2126" s="0" t="s">
        <v>167</v>
      </c>
      <c r="C2126" s="0" t="s">
        <v>92</v>
      </c>
      <c r="D2126" s="0" t="s">
        <v>8215</v>
      </c>
      <c r="E2126" s="0" t="n">
        <v>2026</v>
      </c>
      <c r="H2126" s="0" t="n">
        <v>1</v>
      </c>
      <c r="I2126" s="0" t="n">
        <v>333</v>
      </c>
      <c r="J2126" s="0" t="s">
        <v>272</v>
      </c>
      <c r="K2126" s="0" t="s">
        <v>8195</v>
      </c>
      <c r="L2126" s="0" t="s">
        <v>297</v>
      </c>
      <c r="M2126" s="0" t="s">
        <v>8216</v>
      </c>
      <c r="N2126" s="0" t="s">
        <v>8216</v>
      </c>
      <c r="O2126" s="0" t="s">
        <v>8217</v>
      </c>
      <c r="P2126" s="0" t="s">
        <v>8218</v>
      </c>
      <c r="R2126" s="0" t="s">
        <v>279</v>
      </c>
      <c r="S2126" s="0" t="s">
        <v>272</v>
      </c>
      <c r="T2126" s="0" t="s">
        <v>280</v>
      </c>
      <c r="U2126" s="0" t="s">
        <v>281</v>
      </c>
    </row>
    <row r="2127" customFormat="false" ht="15" hidden="false" customHeight="false" outlineLevel="0" collapsed="false">
      <c r="A2127" s="0" t="n">
        <v>111</v>
      </c>
      <c r="B2127" s="0" t="s">
        <v>167</v>
      </c>
      <c r="C2127" s="0" t="s">
        <v>92</v>
      </c>
      <c r="D2127" s="0" t="s">
        <v>8219</v>
      </c>
      <c r="E2127" s="0" t="n">
        <v>2025</v>
      </c>
      <c r="H2127" s="0" t="n">
        <v>1</v>
      </c>
      <c r="I2127" s="0" t="n">
        <v>315</v>
      </c>
      <c r="J2127" s="0" t="s">
        <v>272</v>
      </c>
      <c r="K2127" s="0" t="s">
        <v>8195</v>
      </c>
      <c r="L2127" s="0" t="s">
        <v>297</v>
      </c>
      <c r="M2127" s="0" t="s">
        <v>8220</v>
      </c>
      <c r="N2127" s="0" t="s">
        <v>8220</v>
      </c>
      <c r="O2127" s="0" t="s">
        <v>8221</v>
      </c>
      <c r="P2127" s="0" t="s">
        <v>8222</v>
      </c>
      <c r="R2127" s="0" t="s">
        <v>279</v>
      </c>
      <c r="S2127" s="0" t="s">
        <v>294</v>
      </c>
      <c r="T2127" s="0" t="s">
        <v>280</v>
      </c>
      <c r="U2127" s="0" t="s">
        <v>281</v>
      </c>
    </row>
    <row r="2128" customFormat="false" ht="15" hidden="false" customHeight="false" outlineLevel="0" collapsed="false">
      <c r="A2128" s="0" t="n">
        <v>111</v>
      </c>
      <c r="B2128" s="0" t="s">
        <v>167</v>
      </c>
      <c r="C2128" s="0" t="s">
        <v>34</v>
      </c>
      <c r="D2128" s="0" t="s">
        <v>8223</v>
      </c>
      <c r="E2128" s="0" t="n">
        <v>2017</v>
      </c>
      <c r="H2128" s="0" t="n">
        <v>2</v>
      </c>
      <c r="I2128" s="0" t="n">
        <v>404</v>
      </c>
      <c r="J2128" s="0" t="s">
        <v>272</v>
      </c>
      <c r="K2128" s="0" t="s">
        <v>8195</v>
      </c>
      <c r="L2128" s="0" t="s">
        <v>297</v>
      </c>
      <c r="M2128" s="0" t="s">
        <v>8224</v>
      </c>
      <c r="N2128" s="0" t="s">
        <v>8224</v>
      </c>
      <c r="O2128" s="0" t="s">
        <v>8225</v>
      </c>
      <c r="P2128" s="0" t="s">
        <v>8226</v>
      </c>
      <c r="R2128" s="0" t="s">
        <v>288</v>
      </c>
      <c r="S2128" s="0" t="s">
        <v>272</v>
      </c>
      <c r="T2128" s="0" t="s">
        <v>280</v>
      </c>
      <c r="U2128" s="0" t="s">
        <v>281</v>
      </c>
    </row>
    <row r="2129" customFormat="false" ht="15" hidden="false" customHeight="false" outlineLevel="0" collapsed="false">
      <c r="A2129" s="0" t="n">
        <v>111</v>
      </c>
      <c r="B2129" s="0" t="s">
        <v>167</v>
      </c>
      <c r="C2129" s="0" t="s">
        <v>313</v>
      </c>
      <c r="D2129" s="0" t="s">
        <v>8227</v>
      </c>
      <c r="E2129" s="0" t="n">
        <v>2024</v>
      </c>
      <c r="H2129" s="0" t="n">
        <v>1</v>
      </c>
      <c r="I2129" s="0" t="n">
        <v>313</v>
      </c>
      <c r="J2129" s="0" t="s">
        <v>272</v>
      </c>
      <c r="K2129" s="0" t="s">
        <v>8195</v>
      </c>
      <c r="L2129" s="0" t="s">
        <v>297</v>
      </c>
      <c r="M2129" s="0" t="s">
        <v>8228</v>
      </c>
      <c r="N2129" s="0" t="s">
        <v>8228</v>
      </c>
      <c r="O2129" s="0" t="s">
        <v>8229</v>
      </c>
      <c r="P2129" s="0" t="s">
        <v>8230</v>
      </c>
      <c r="R2129" s="0" t="s">
        <v>288</v>
      </c>
      <c r="S2129" s="0" t="s">
        <v>272</v>
      </c>
      <c r="T2129" s="0" t="s">
        <v>280</v>
      </c>
      <c r="U2129" s="0" t="s">
        <v>281</v>
      </c>
    </row>
    <row r="2130" customFormat="false" ht="15" hidden="false" customHeight="false" outlineLevel="0" collapsed="false">
      <c r="A2130" s="0" t="n">
        <v>111</v>
      </c>
      <c r="B2130" s="0" t="s">
        <v>167</v>
      </c>
      <c r="C2130" s="0" t="s">
        <v>313</v>
      </c>
      <c r="D2130" s="0" t="s">
        <v>8231</v>
      </c>
      <c r="E2130" s="0" t="n">
        <v>2024</v>
      </c>
      <c r="H2130" s="0" t="n">
        <v>1</v>
      </c>
      <c r="I2130" s="0" t="n">
        <v>869</v>
      </c>
      <c r="J2130" s="0" t="s">
        <v>272</v>
      </c>
      <c r="K2130" s="0" t="s">
        <v>8195</v>
      </c>
      <c r="L2130" s="0" t="s">
        <v>297</v>
      </c>
      <c r="M2130" s="0" t="s">
        <v>8232</v>
      </c>
      <c r="N2130" s="0" t="s">
        <v>8232</v>
      </c>
      <c r="O2130" s="0" t="s">
        <v>8233</v>
      </c>
      <c r="P2130" s="0" t="s">
        <v>8234</v>
      </c>
      <c r="R2130" s="0" t="s">
        <v>288</v>
      </c>
      <c r="S2130" s="0" t="s">
        <v>294</v>
      </c>
      <c r="T2130" s="0" t="s">
        <v>280</v>
      </c>
      <c r="U2130" s="0" t="s">
        <v>281</v>
      </c>
    </row>
    <row r="2131" customFormat="false" ht="15" hidden="false" customHeight="false" outlineLevel="0" collapsed="false">
      <c r="A2131" s="0" t="n">
        <v>111</v>
      </c>
      <c r="B2131" s="0" t="s">
        <v>167</v>
      </c>
      <c r="C2131" s="0" t="s">
        <v>313</v>
      </c>
      <c r="D2131" s="0" t="s">
        <v>8235</v>
      </c>
      <c r="E2131" s="0" t="n">
        <v>2019</v>
      </c>
      <c r="H2131" s="0" t="n">
        <v>1</v>
      </c>
      <c r="I2131" s="0" t="n">
        <v>527</v>
      </c>
      <c r="J2131" s="0" t="s">
        <v>294</v>
      </c>
      <c r="K2131" s="0" t="s">
        <v>302</v>
      </c>
      <c r="L2131" s="0" t="s">
        <v>274</v>
      </c>
      <c r="M2131" s="0" t="s">
        <v>8236</v>
      </c>
      <c r="N2131" s="0" t="s">
        <v>8236</v>
      </c>
      <c r="O2131" s="0" t="s">
        <v>8237</v>
      </c>
      <c r="P2131" s="0" t="s">
        <v>8238</v>
      </c>
      <c r="R2131" s="0" t="s">
        <v>288</v>
      </c>
      <c r="S2131" s="0" t="s">
        <v>294</v>
      </c>
      <c r="T2131" s="0" t="s">
        <v>318</v>
      </c>
      <c r="U2131" s="0" t="s">
        <v>281</v>
      </c>
      <c r="V2131" s="0" t="s">
        <v>8239</v>
      </c>
    </row>
    <row r="2132" customFormat="false" ht="15" hidden="false" customHeight="false" outlineLevel="0" collapsed="false">
      <c r="A2132" s="0" t="n">
        <v>111</v>
      </c>
      <c r="B2132" s="0" t="s">
        <v>167</v>
      </c>
      <c r="C2132" s="0" t="s">
        <v>616</v>
      </c>
      <c r="D2132" s="0" t="s">
        <v>8240</v>
      </c>
      <c r="E2132" s="0" t="n">
        <v>2026</v>
      </c>
      <c r="H2132" s="0" t="n">
        <v>1</v>
      </c>
      <c r="I2132" s="0" t="n">
        <v>150</v>
      </c>
      <c r="J2132" s="0" t="s">
        <v>272</v>
      </c>
      <c r="K2132" s="0" t="s">
        <v>8195</v>
      </c>
      <c r="L2132" s="0" t="s">
        <v>297</v>
      </c>
      <c r="M2132" s="0" t="s">
        <v>8241</v>
      </c>
      <c r="N2132" s="0" t="s">
        <v>8241</v>
      </c>
      <c r="O2132" s="0" t="s">
        <v>8242</v>
      </c>
      <c r="P2132" s="0" t="s">
        <v>8243</v>
      </c>
      <c r="R2132" s="0" t="s">
        <v>279</v>
      </c>
      <c r="S2132" s="0" t="s">
        <v>294</v>
      </c>
      <c r="T2132" s="0" t="s">
        <v>280</v>
      </c>
      <c r="U2132" s="0" t="s">
        <v>281</v>
      </c>
    </row>
    <row r="2133" customFormat="false" ht="15" hidden="false" customHeight="false" outlineLevel="0" collapsed="false">
      <c r="A2133" s="0" t="n">
        <v>111</v>
      </c>
      <c r="B2133" s="0" t="s">
        <v>167</v>
      </c>
      <c r="C2133" s="0" t="s">
        <v>616</v>
      </c>
      <c r="D2133" s="0" t="s">
        <v>8244</v>
      </c>
      <c r="E2133" s="0" t="n">
        <v>2026</v>
      </c>
      <c r="H2133" s="0" t="n">
        <v>15</v>
      </c>
      <c r="I2133" s="0" t="n">
        <v>5429</v>
      </c>
      <c r="J2133" s="0" t="s">
        <v>294</v>
      </c>
      <c r="K2133" s="0" t="s">
        <v>8195</v>
      </c>
      <c r="L2133" s="0" t="s">
        <v>297</v>
      </c>
      <c r="M2133" s="0" t="s">
        <v>8245</v>
      </c>
      <c r="N2133" s="0" t="s">
        <v>8245</v>
      </c>
      <c r="O2133" s="0" t="s">
        <v>8246</v>
      </c>
      <c r="P2133" s="0" t="s">
        <v>8247</v>
      </c>
      <c r="R2133" s="0" t="s">
        <v>279</v>
      </c>
      <c r="S2133" s="0" t="s">
        <v>272</v>
      </c>
      <c r="T2133" s="0" t="s">
        <v>280</v>
      </c>
      <c r="U2133" s="0" t="s">
        <v>281</v>
      </c>
    </row>
    <row r="2134" customFormat="false" ht="15" hidden="false" customHeight="false" outlineLevel="0" collapsed="false">
      <c r="A2134" s="0" t="n">
        <v>111</v>
      </c>
      <c r="B2134" s="0" t="s">
        <v>167</v>
      </c>
      <c r="C2134" s="0" t="s">
        <v>616</v>
      </c>
      <c r="D2134" s="0" t="s">
        <v>8248</v>
      </c>
      <c r="E2134" s="0" t="n">
        <v>2026</v>
      </c>
      <c r="H2134" s="0" t="n">
        <v>2</v>
      </c>
      <c r="I2134" s="0" t="n">
        <v>716</v>
      </c>
      <c r="J2134" s="0" t="s">
        <v>272</v>
      </c>
      <c r="K2134" s="0" t="s">
        <v>8195</v>
      </c>
      <c r="L2134" s="0" t="s">
        <v>297</v>
      </c>
      <c r="M2134" s="0" t="s">
        <v>8249</v>
      </c>
      <c r="N2134" s="0" t="s">
        <v>8249</v>
      </c>
      <c r="O2134" s="0" t="s">
        <v>8250</v>
      </c>
      <c r="P2134" s="0" t="s">
        <v>8251</v>
      </c>
      <c r="R2134" s="0" t="s">
        <v>279</v>
      </c>
      <c r="S2134" s="0" t="s">
        <v>294</v>
      </c>
      <c r="T2134" s="0" t="s">
        <v>280</v>
      </c>
      <c r="U2134" s="0" t="s">
        <v>281</v>
      </c>
    </row>
    <row r="2135" customFormat="false" ht="15" hidden="false" customHeight="false" outlineLevel="0" collapsed="false">
      <c r="A2135" s="0" t="n">
        <v>111</v>
      </c>
      <c r="B2135" s="0" t="s">
        <v>167</v>
      </c>
      <c r="C2135" s="0" t="s">
        <v>616</v>
      </c>
      <c r="D2135" s="0" t="s">
        <v>8252</v>
      </c>
      <c r="E2135" s="0" t="n">
        <v>2026</v>
      </c>
      <c r="H2135" s="0" t="n">
        <v>14</v>
      </c>
      <c r="I2135" s="0" t="n">
        <v>58501</v>
      </c>
      <c r="J2135" s="0" t="s">
        <v>272</v>
      </c>
      <c r="K2135" s="0" t="s">
        <v>8195</v>
      </c>
      <c r="L2135" s="0" t="s">
        <v>297</v>
      </c>
      <c r="M2135" s="0" t="s">
        <v>8253</v>
      </c>
      <c r="N2135" s="0" t="s">
        <v>8253</v>
      </c>
      <c r="O2135" s="0" t="s">
        <v>8254</v>
      </c>
      <c r="P2135" s="0" t="s">
        <v>8255</v>
      </c>
      <c r="R2135" s="0" t="s">
        <v>279</v>
      </c>
      <c r="S2135" s="0" t="s">
        <v>294</v>
      </c>
      <c r="T2135" s="0" t="s">
        <v>280</v>
      </c>
      <c r="U2135" s="0" t="s">
        <v>281</v>
      </c>
    </row>
    <row r="2136" customFormat="false" ht="15" hidden="false" customHeight="false" outlineLevel="0" collapsed="false">
      <c r="A2136" s="0" t="n">
        <v>111</v>
      </c>
      <c r="B2136" s="0" t="s">
        <v>167</v>
      </c>
      <c r="C2136" s="0" t="s">
        <v>616</v>
      </c>
      <c r="D2136" s="0" t="s">
        <v>8256</v>
      </c>
      <c r="E2136" s="0" t="n">
        <v>2025</v>
      </c>
      <c r="H2136" s="0" t="n">
        <v>13</v>
      </c>
      <c r="I2136" s="0" t="n">
        <v>29364</v>
      </c>
      <c r="J2136" s="0" t="s">
        <v>272</v>
      </c>
      <c r="K2136" s="0" t="s">
        <v>8195</v>
      </c>
      <c r="L2136" s="0" t="s">
        <v>297</v>
      </c>
      <c r="M2136" s="0" t="s">
        <v>8257</v>
      </c>
      <c r="N2136" s="0" t="s">
        <v>8257</v>
      </c>
      <c r="O2136" s="0" t="s">
        <v>8258</v>
      </c>
      <c r="P2136" s="0" t="s">
        <v>8259</v>
      </c>
      <c r="R2136" s="0" t="s">
        <v>279</v>
      </c>
      <c r="S2136" s="0" t="s">
        <v>294</v>
      </c>
      <c r="T2136" s="0" t="s">
        <v>280</v>
      </c>
      <c r="U2136" s="0" t="s">
        <v>281</v>
      </c>
    </row>
    <row r="2137" customFormat="false" ht="15" hidden="false" customHeight="false" outlineLevel="0" collapsed="false">
      <c r="A2137" s="0" t="n">
        <v>111</v>
      </c>
      <c r="B2137" s="0" t="s">
        <v>167</v>
      </c>
      <c r="C2137" s="0" t="s">
        <v>616</v>
      </c>
      <c r="D2137" s="0" t="s">
        <v>8260</v>
      </c>
      <c r="E2137" s="0" t="n">
        <v>2025</v>
      </c>
      <c r="H2137" s="0" t="n">
        <v>11</v>
      </c>
      <c r="I2137" s="0" t="n">
        <v>42501</v>
      </c>
      <c r="J2137" s="0" t="s">
        <v>272</v>
      </c>
      <c r="K2137" s="0" t="s">
        <v>8195</v>
      </c>
      <c r="L2137" s="0" t="s">
        <v>297</v>
      </c>
      <c r="M2137" s="0" t="s">
        <v>8261</v>
      </c>
      <c r="N2137" s="0" t="s">
        <v>8261</v>
      </c>
      <c r="O2137" s="0" t="s">
        <v>8262</v>
      </c>
      <c r="P2137" s="0" t="s">
        <v>8263</v>
      </c>
      <c r="R2137" s="0" t="s">
        <v>279</v>
      </c>
      <c r="S2137" s="0" t="s">
        <v>294</v>
      </c>
      <c r="T2137" s="0" t="s">
        <v>280</v>
      </c>
      <c r="U2137" s="0" t="s">
        <v>281</v>
      </c>
    </row>
    <row r="2138" customFormat="false" ht="15" hidden="false" customHeight="false" outlineLevel="0" collapsed="false">
      <c r="A2138" s="0" t="n">
        <v>111</v>
      </c>
      <c r="B2138" s="0" t="s">
        <v>167</v>
      </c>
      <c r="C2138" s="0" t="s">
        <v>616</v>
      </c>
      <c r="D2138" s="0" t="s">
        <v>8264</v>
      </c>
      <c r="E2138" s="0" t="n">
        <v>2024</v>
      </c>
      <c r="H2138" s="0" t="n">
        <v>1</v>
      </c>
      <c r="I2138" s="0" t="n">
        <v>1195</v>
      </c>
      <c r="J2138" s="0" t="s">
        <v>272</v>
      </c>
      <c r="K2138" s="0" t="s">
        <v>8195</v>
      </c>
      <c r="L2138" s="0" t="s">
        <v>297</v>
      </c>
      <c r="M2138" s="0" t="s">
        <v>8265</v>
      </c>
      <c r="N2138" s="0" t="s">
        <v>8265</v>
      </c>
      <c r="O2138" s="0" t="s">
        <v>8266</v>
      </c>
      <c r="P2138" s="0" t="s">
        <v>8267</v>
      </c>
      <c r="R2138" s="0" t="s">
        <v>288</v>
      </c>
      <c r="S2138" s="0" t="s">
        <v>294</v>
      </c>
      <c r="T2138" s="0" t="s">
        <v>280</v>
      </c>
      <c r="U2138" s="0" t="s">
        <v>281</v>
      </c>
    </row>
    <row r="2139" customFormat="false" ht="15" hidden="false" customHeight="false" outlineLevel="0" collapsed="false">
      <c r="A2139" s="0" t="n">
        <v>111</v>
      </c>
      <c r="B2139" s="0" t="s">
        <v>167</v>
      </c>
      <c r="C2139" s="0" t="s">
        <v>616</v>
      </c>
      <c r="D2139" s="0" t="s">
        <v>8268</v>
      </c>
      <c r="E2139" s="0" t="n">
        <v>2024</v>
      </c>
      <c r="H2139" s="0" t="n">
        <v>13</v>
      </c>
      <c r="I2139" s="0" t="n">
        <v>19943</v>
      </c>
      <c r="J2139" s="0" t="s">
        <v>272</v>
      </c>
      <c r="K2139" s="0" t="s">
        <v>8195</v>
      </c>
      <c r="L2139" s="0" t="s">
        <v>297</v>
      </c>
      <c r="M2139" s="0" t="s">
        <v>8269</v>
      </c>
      <c r="N2139" s="0" t="s">
        <v>8269</v>
      </c>
      <c r="O2139" s="0" t="s">
        <v>8270</v>
      </c>
      <c r="P2139" s="0" t="s">
        <v>8271</v>
      </c>
      <c r="R2139" s="0" t="s">
        <v>288</v>
      </c>
      <c r="S2139" s="0" t="s">
        <v>294</v>
      </c>
      <c r="T2139" s="0" t="s">
        <v>280</v>
      </c>
      <c r="U2139" s="0" t="s">
        <v>281</v>
      </c>
    </row>
    <row r="2140" customFormat="false" ht="15" hidden="false" customHeight="false" outlineLevel="0" collapsed="false">
      <c r="A2140" s="0" t="n">
        <v>111</v>
      </c>
      <c r="B2140" s="0" t="s">
        <v>167</v>
      </c>
      <c r="C2140" s="0" t="s">
        <v>616</v>
      </c>
      <c r="D2140" s="0" t="s">
        <v>8272</v>
      </c>
      <c r="E2140" s="0" t="n">
        <v>2024</v>
      </c>
      <c r="H2140" s="0" t="n">
        <v>11</v>
      </c>
      <c r="I2140" s="0" t="n">
        <v>18653</v>
      </c>
      <c r="J2140" s="0" t="s">
        <v>272</v>
      </c>
      <c r="K2140" s="0" t="s">
        <v>8195</v>
      </c>
      <c r="L2140" s="0" t="s">
        <v>297</v>
      </c>
      <c r="M2140" s="0" t="s">
        <v>8273</v>
      </c>
      <c r="N2140" s="0" t="s">
        <v>8273</v>
      </c>
      <c r="O2140" s="0" t="s">
        <v>8274</v>
      </c>
      <c r="P2140" s="0" t="s">
        <v>8275</v>
      </c>
      <c r="R2140" s="0" t="s">
        <v>288</v>
      </c>
      <c r="S2140" s="0" t="s">
        <v>294</v>
      </c>
      <c r="T2140" s="0" t="s">
        <v>280</v>
      </c>
      <c r="U2140" s="0" t="s">
        <v>281</v>
      </c>
    </row>
    <row r="2141" customFormat="false" ht="15" hidden="false" customHeight="false" outlineLevel="0" collapsed="false">
      <c r="A2141" s="0" t="n">
        <v>111</v>
      </c>
      <c r="B2141" s="0" t="s">
        <v>167</v>
      </c>
      <c r="C2141" s="0" t="s">
        <v>616</v>
      </c>
      <c r="D2141" s="0" t="s">
        <v>8276</v>
      </c>
      <c r="E2141" s="0" t="n">
        <v>2024</v>
      </c>
      <c r="H2141" s="0" t="n">
        <v>1</v>
      </c>
      <c r="I2141" s="0" t="n">
        <v>1191</v>
      </c>
      <c r="J2141" s="0" t="s">
        <v>272</v>
      </c>
      <c r="K2141" s="0" t="s">
        <v>8195</v>
      </c>
      <c r="L2141" s="0" t="s">
        <v>297</v>
      </c>
      <c r="M2141" s="0" t="s">
        <v>8277</v>
      </c>
      <c r="N2141" s="0" t="s">
        <v>8277</v>
      </c>
      <c r="O2141" s="0" t="s">
        <v>8278</v>
      </c>
      <c r="P2141" s="0" t="s">
        <v>8279</v>
      </c>
      <c r="R2141" s="0" t="s">
        <v>288</v>
      </c>
      <c r="S2141" s="0" t="s">
        <v>294</v>
      </c>
      <c r="T2141" s="0" t="s">
        <v>280</v>
      </c>
      <c r="U2141" s="0" t="s">
        <v>281</v>
      </c>
    </row>
    <row r="2142" customFormat="false" ht="15" hidden="false" customHeight="false" outlineLevel="0" collapsed="false">
      <c r="A2142" s="0" t="n">
        <v>111</v>
      </c>
      <c r="B2142" s="0" t="s">
        <v>167</v>
      </c>
      <c r="C2142" s="0" t="s">
        <v>616</v>
      </c>
      <c r="D2142" s="0" t="s">
        <v>8280</v>
      </c>
      <c r="E2142" s="0" t="n">
        <v>2024</v>
      </c>
      <c r="H2142" s="0" t="n">
        <v>11</v>
      </c>
      <c r="I2142" s="0" t="n">
        <v>18712</v>
      </c>
      <c r="J2142" s="0" t="s">
        <v>272</v>
      </c>
      <c r="K2142" s="0" t="s">
        <v>8195</v>
      </c>
      <c r="L2142" s="0" t="s">
        <v>297</v>
      </c>
      <c r="M2142" s="0" t="s">
        <v>8281</v>
      </c>
      <c r="N2142" s="0" t="s">
        <v>8281</v>
      </c>
      <c r="O2142" s="0" t="s">
        <v>8282</v>
      </c>
      <c r="P2142" s="0" t="s">
        <v>8283</v>
      </c>
      <c r="R2142" s="0" t="s">
        <v>288</v>
      </c>
      <c r="S2142" s="0" t="s">
        <v>294</v>
      </c>
      <c r="T2142" s="0" t="s">
        <v>280</v>
      </c>
      <c r="U2142" s="0" t="s">
        <v>281</v>
      </c>
    </row>
    <row r="2143" customFormat="false" ht="15" hidden="false" customHeight="false" outlineLevel="0" collapsed="false">
      <c r="A2143" s="0" t="n">
        <v>111</v>
      </c>
      <c r="B2143" s="0" t="s">
        <v>167</v>
      </c>
      <c r="C2143" s="0" t="s">
        <v>616</v>
      </c>
      <c r="D2143" s="0" t="s">
        <v>8284</v>
      </c>
      <c r="E2143" s="0" t="n">
        <v>2024</v>
      </c>
      <c r="H2143" s="0" t="n">
        <v>4</v>
      </c>
      <c r="I2143" s="0" t="n">
        <v>3524</v>
      </c>
      <c r="J2143" s="0" t="s">
        <v>272</v>
      </c>
      <c r="K2143" s="0" t="s">
        <v>8195</v>
      </c>
      <c r="L2143" s="0" t="s">
        <v>297</v>
      </c>
      <c r="M2143" s="0" t="s">
        <v>8285</v>
      </c>
      <c r="N2143" s="0" t="s">
        <v>8285</v>
      </c>
      <c r="O2143" s="0" t="s">
        <v>8286</v>
      </c>
      <c r="P2143" s="0" t="s">
        <v>8287</v>
      </c>
      <c r="R2143" s="0" t="s">
        <v>288</v>
      </c>
      <c r="S2143" s="0" t="s">
        <v>294</v>
      </c>
      <c r="T2143" s="0" t="s">
        <v>280</v>
      </c>
      <c r="U2143" s="0" t="s">
        <v>281</v>
      </c>
    </row>
    <row r="2144" customFormat="false" ht="15" hidden="false" customHeight="false" outlineLevel="0" collapsed="false">
      <c r="A2144" s="0" t="n">
        <v>111</v>
      </c>
      <c r="B2144" s="0" t="s">
        <v>167</v>
      </c>
      <c r="C2144" s="0" t="s">
        <v>270</v>
      </c>
      <c r="D2144" s="0" t="s">
        <v>8288</v>
      </c>
      <c r="E2144" s="0" t="n">
        <v>2026</v>
      </c>
      <c r="H2144" s="0" t="n">
        <v>20</v>
      </c>
      <c r="I2144" s="0" t="n">
        <v>1231</v>
      </c>
      <c r="J2144" s="0" t="s">
        <v>272</v>
      </c>
      <c r="K2144" s="0" t="s">
        <v>8195</v>
      </c>
      <c r="L2144" s="0" t="s">
        <v>297</v>
      </c>
      <c r="M2144" s="0" t="s">
        <v>8289</v>
      </c>
      <c r="N2144" s="0" t="s">
        <v>8289</v>
      </c>
      <c r="O2144" s="0" t="s">
        <v>8290</v>
      </c>
      <c r="P2144" s="0" t="s">
        <v>8291</v>
      </c>
      <c r="R2144" s="0" t="s">
        <v>279</v>
      </c>
      <c r="S2144" s="0" t="s">
        <v>272</v>
      </c>
      <c r="T2144" s="0" t="s">
        <v>280</v>
      </c>
      <c r="U2144" s="0" t="s">
        <v>281</v>
      </c>
    </row>
    <row r="2145" customFormat="false" ht="15" hidden="false" customHeight="false" outlineLevel="0" collapsed="false">
      <c r="A2145" s="0" t="n">
        <v>111</v>
      </c>
      <c r="B2145" s="0" t="s">
        <v>167</v>
      </c>
      <c r="C2145" s="0" t="s">
        <v>270</v>
      </c>
      <c r="D2145" s="0" t="s">
        <v>8292</v>
      </c>
      <c r="E2145" s="0" t="n">
        <v>2026</v>
      </c>
      <c r="H2145" s="0" t="n">
        <v>1</v>
      </c>
      <c r="I2145" s="0" t="n">
        <v>349</v>
      </c>
      <c r="J2145" s="0" t="s">
        <v>272</v>
      </c>
      <c r="K2145" s="0" t="s">
        <v>8195</v>
      </c>
      <c r="L2145" s="0" t="s">
        <v>297</v>
      </c>
      <c r="M2145" s="0" t="s">
        <v>8293</v>
      </c>
      <c r="N2145" s="0" t="s">
        <v>8293</v>
      </c>
      <c r="O2145" s="0" t="s">
        <v>8294</v>
      </c>
      <c r="P2145" s="0" t="s">
        <v>8295</v>
      </c>
      <c r="R2145" s="0" t="s">
        <v>279</v>
      </c>
      <c r="S2145" s="0" t="s">
        <v>294</v>
      </c>
      <c r="T2145" s="0" t="s">
        <v>280</v>
      </c>
      <c r="U2145" s="0" t="s">
        <v>281</v>
      </c>
    </row>
    <row r="2146" customFormat="false" ht="15" hidden="false" customHeight="false" outlineLevel="0" collapsed="false">
      <c r="A2146" s="0" t="n">
        <v>111</v>
      </c>
      <c r="B2146" s="0" t="s">
        <v>167</v>
      </c>
      <c r="C2146" s="0" t="s">
        <v>270</v>
      </c>
      <c r="D2146" s="0" t="s">
        <v>8296</v>
      </c>
      <c r="E2146" s="0" t="n">
        <v>2026</v>
      </c>
      <c r="H2146" s="0" t="n">
        <v>1</v>
      </c>
      <c r="I2146" s="0" t="n">
        <v>314</v>
      </c>
      <c r="J2146" s="0" t="s">
        <v>272</v>
      </c>
      <c r="K2146" s="0" t="s">
        <v>8195</v>
      </c>
      <c r="L2146" s="0" t="s">
        <v>297</v>
      </c>
      <c r="M2146" s="0" t="s">
        <v>8297</v>
      </c>
      <c r="N2146" s="0" t="s">
        <v>8297</v>
      </c>
      <c r="O2146" s="0" t="s">
        <v>8298</v>
      </c>
      <c r="P2146" s="0" t="s">
        <v>8299</v>
      </c>
      <c r="R2146" s="0" t="s">
        <v>279</v>
      </c>
      <c r="S2146" s="0" t="s">
        <v>294</v>
      </c>
      <c r="T2146" s="0" t="s">
        <v>280</v>
      </c>
      <c r="U2146" s="0" t="s">
        <v>281</v>
      </c>
    </row>
    <row r="2147" customFormat="false" ht="15" hidden="false" customHeight="false" outlineLevel="0" collapsed="false">
      <c r="A2147" s="0" t="n">
        <v>111</v>
      </c>
      <c r="B2147" s="0" t="s">
        <v>167</v>
      </c>
      <c r="C2147" s="0" t="s">
        <v>270</v>
      </c>
      <c r="D2147" s="0" t="s">
        <v>8300</v>
      </c>
      <c r="E2147" s="0" t="n">
        <v>2026</v>
      </c>
      <c r="H2147" s="0" t="n">
        <v>1</v>
      </c>
      <c r="I2147" s="0" t="n">
        <v>2241</v>
      </c>
      <c r="J2147" s="0" t="s">
        <v>272</v>
      </c>
      <c r="K2147" s="0" t="s">
        <v>8195</v>
      </c>
      <c r="L2147" s="0" t="s">
        <v>297</v>
      </c>
      <c r="M2147" s="0" t="s">
        <v>8301</v>
      </c>
      <c r="N2147" s="0" t="s">
        <v>8301</v>
      </c>
      <c r="O2147" s="0" t="s">
        <v>8302</v>
      </c>
      <c r="P2147" s="0" t="s">
        <v>8303</v>
      </c>
      <c r="R2147" s="0" t="s">
        <v>279</v>
      </c>
      <c r="S2147" s="0" t="s">
        <v>294</v>
      </c>
      <c r="T2147" s="0" t="s">
        <v>280</v>
      </c>
      <c r="U2147" s="0" t="s">
        <v>281</v>
      </c>
    </row>
    <row r="2148" customFormat="false" ht="15" hidden="false" customHeight="false" outlineLevel="0" collapsed="false">
      <c r="A2148" s="0" t="n">
        <v>111</v>
      </c>
      <c r="B2148" s="0" t="s">
        <v>167</v>
      </c>
      <c r="C2148" s="0" t="s">
        <v>270</v>
      </c>
      <c r="D2148" s="0" t="s">
        <v>8304</v>
      </c>
      <c r="E2148" s="0" t="n">
        <v>2026</v>
      </c>
      <c r="H2148" s="0" t="n">
        <v>1</v>
      </c>
      <c r="I2148" s="0" t="n">
        <v>2677</v>
      </c>
      <c r="J2148" s="0" t="s">
        <v>272</v>
      </c>
      <c r="K2148" s="0" t="s">
        <v>8195</v>
      </c>
      <c r="L2148" s="0" t="s">
        <v>297</v>
      </c>
      <c r="M2148" s="0" t="s">
        <v>8305</v>
      </c>
      <c r="N2148" s="0" t="s">
        <v>8305</v>
      </c>
      <c r="O2148" s="0" t="s">
        <v>8306</v>
      </c>
      <c r="P2148" s="0" t="s">
        <v>8307</v>
      </c>
      <c r="R2148" s="0" t="s">
        <v>279</v>
      </c>
      <c r="S2148" s="0" t="s">
        <v>294</v>
      </c>
      <c r="T2148" s="0" t="s">
        <v>280</v>
      </c>
      <c r="U2148" s="0" t="s">
        <v>281</v>
      </c>
    </row>
    <row r="2149" customFormat="false" ht="15" hidden="false" customHeight="false" outlineLevel="0" collapsed="false">
      <c r="A2149" s="0" t="n">
        <v>111</v>
      </c>
      <c r="B2149" s="0" t="s">
        <v>167</v>
      </c>
      <c r="C2149" s="0" t="s">
        <v>270</v>
      </c>
      <c r="D2149" s="0" t="s">
        <v>8308</v>
      </c>
      <c r="E2149" s="0" t="n">
        <v>2026</v>
      </c>
      <c r="H2149" s="0" t="n">
        <v>1</v>
      </c>
      <c r="I2149" s="0" t="n">
        <v>247</v>
      </c>
      <c r="J2149" s="0" t="s">
        <v>272</v>
      </c>
      <c r="K2149" s="0" t="s">
        <v>8195</v>
      </c>
      <c r="L2149" s="0" t="s">
        <v>297</v>
      </c>
      <c r="M2149" s="0" t="s">
        <v>8309</v>
      </c>
      <c r="N2149" s="0" t="s">
        <v>8309</v>
      </c>
      <c r="O2149" s="0" t="s">
        <v>8310</v>
      </c>
      <c r="P2149" s="0" t="s">
        <v>8311</v>
      </c>
      <c r="R2149" s="0" t="s">
        <v>279</v>
      </c>
      <c r="S2149" s="0" t="s">
        <v>294</v>
      </c>
      <c r="T2149" s="0" t="s">
        <v>280</v>
      </c>
      <c r="U2149" s="0" t="s">
        <v>281</v>
      </c>
    </row>
    <row r="2150" customFormat="false" ht="15" hidden="false" customHeight="false" outlineLevel="0" collapsed="false">
      <c r="A2150" s="0" t="n">
        <v>111</v>
      </c>
      <c r="B2150" s="0" t="s">
        <v>167</v>
      </c>
      <c r="C2150" s="0" t="s">
        <v>270</v>
      </c>
      <c r="D2150" s="0" t="s">
        <v>8312</v>
      </c>
      <c r="E2150" s="0" t="n">
        <v>2026</v>
      </c>
      <c r="H2150" s="0" t="n">
        <v>1</v>
      </c>
      <c r="I2150" s="0" t="n">
        <v>335</v>
      </c>
      <c r="J2150" s="0" t="s">
        <v>272</v>
      </c>
      <c r="K2150" s="0" t="s">
        <v>8195</v>
      </c>
      <c r="L2150" s="0" t="s">
        <v>297</v>
      </c>
      <c r="M2150" s="0" t="s">
        <v>8313</v>
      </c>
      <c r="N2150" s="0" t="s">
        <v>8313</v>
      </c>
      <c r="O2150" s="0" t="s">
        <v>8314</v>
      </c>
      <c r="P2150" s="0" t="s">
        <v>8315</v>
      </c>
      <c r="R2150" s="0" t="s">
        <v>279</v>
      </c>
      <c r="S2150" s="0" t="s">
        <v>294</v>
      </c>
      <c r="T2150" s="0" t="s">
        <v>280</v>
      </c>
      <c r="U2150" s="0" t="s">
        <v>281</v>
      </c>
    </row>
    <row r="2151" customFormat="false" ht="15" hidden="false" customHeight="false" outlineLevel="0" collapsed="false">
      <c r="A2151" s="0" t="n">
        <v>111</v>
      </c>
      <c r="B2151" s="0" t="s">
        <v>167</v>
      </c>
      <c r="C2151" s="0" t="s">
        <v>270</v>
      </c>
      <c r="D2151" s="0" t="s">
        <v>8316</v>
      </c>
      <c r="E2151" s="0" t="n">
        <v>2026</v>
      </c>
      <c r="H2151" s="0" t="n">
        <v>1</v>
      </c>
      <c r="I2151" s="0" t="n">
        <v>382</v>
      </c>
      <c r="J2151" s="0" t="s">
        <v>272</v>
      </c>
      <c r="K2151" s="0" t="s">
        <v>8195</v>
      </c>
      <c r="L2151" s="0" t="s">
        <v>297</v>
      </c>
      <c r="M2151" s="0" t="s">
        <v>8317</v>
      </c>
      <c r="N2151" s="0" t="s">
        <v>8317</v>
      </c>
      <c r="O2151" s="0" t="s">
        <v>8318</v>
      </c>
      <c r="P2151" s="0" t="s">
        <v>8319</v>
      </c>
      <c r="R2151" s="0" t="s">
        <v>279</v>
      </c>
      <c r="S2151" s="0" t="s">
        <v>294</v>
      </c>
      <c r="T2151" s="0" t="s">
        <v>280</v>
      </c>
      <c r="U2151" s="0" t="s">
        <v>281</v>
      </c>
    </row>
    <row r="2152" customFormat="false" ht="15" hidden="false" customHeight="false" outlineLevel="0" collapsed="false">
      <c r="A2152" s="0" t="n">
        <v>111</v>
      </c>
      <c r="B2152" s="0" t="s">
        <v>167</v>
      </c>
      <c r="C2152" s="0" t="s">
        <v>270</v>
      </c>
      <c r="D2152" s="0" t="s">
        <v>8320</v>
      </c>
      <c r="E2152" s="0" t="n">
        <v>2026</v>
      </c>
      <c r="H2152" s="0" t="n">
        <v>1</v>
      </c>
      <c r="I2152" s="0" t="n">
        <v>518</v>
      </c>
      <c r="J2152" s="0" t="s">
        <v>272</v>
      </c>
      <c r="K2152" s="0" t="s">
        <v>8195</v>
      </c>
      <c r="L2152" s="0" t="s">
        <v>297</v>
      </c>
      <c r="M2152" s="0" t="s">
        <v>8321</v>
      </c>
      <c r="N2152" s="0" t="s">
        <v>8321</v>
      </c>
      <c r="O2152" s="0" t="s">
        <v>8322</v>
      </c>
      <c r="P2152" s="0" t="s">
        <v>8323</v>
      </c>
      <c r="R2152" s="0" t="s">
        <v>279</v>
      </c>
      <c r="S2152" s="0" t="s">
        <v>294</v>
      </c>
      <c r="T2152" s="0" t="s">
        <v>280</v>
      </c>
      <c r="U2152" s="0" t="s">
        <v>281</v>
      </c>
    </row>
    <row r="2153" customFormat="false" ht="15" hidden="false" customHeight="false" outlineLevel="0" collapsed="false">
      <c r="A2153" s="0" t="n">
        <v>111</v>
      </c>
      <c r="B2153" s="0" t="s">
        <v>167</v>
      </c>
      <c r="C2153" s="0" t="s">
        <v>270</v>
      </c>
      <c r="D2153" s="0" t="s">
        <v>8324</v>
      </c>
      <c r="E2153" s="0" t="n">
        <v>2026</v>
      </c>
      <c r="H2153" s="0" t="n">
        <v>1</v>
      </c>
      <c r="I2153" s="0" t="n">
        <v>421</v>
      </c>
      <c r="J2153" s="0" t="s">
        <v>272</v>
      </c>
      <c r="K2153" s="0" t="s">
        <v>8195</v>
      </c>
      <c r="L2153" s="0" t="s">
        <v>297</v>
      </c>
      <c r="M2153" s="0" t="s">
        <v>8325</v>
      </c>
      <c r="N2153" s="0" t="s">
        <v>8325</v>
      </c>
      <c r="O2153" s="0" t="s">
        <v>8326</v>
      </c>
      <c r="P2153" s="0" t="s">
        <v>8327</v>
      </c>
      <c r="R2153" s="0" t="s">
        <v>279</v>
      </c>
      <c r="S2153" s="0" t="s">
        <v>294</v>
      </c>
      <c r="T2153" s="0" t="s">
        <v>280</v>
      </c>
      <c r="U2153" s="0" t="s">
        <v>281</v>
      </c>
    </row>
    <row r="2154" customFormat="false" ht="15" hidden="false" customHeight="false" outlineLevel="0" collapsed="false">
      <c r="A2154" s="0" t="n">
        <v>111</v>
      </c>
      <c r="B2154" s="0" t="s">
        <v>167</v>
      </c>
      <c r="C2154" s="0" t="s">
        <v>270</v>
      </c>
      <c r="D2154" s="0" t="s">
        <v>8328</v>
      </c>
      <c r="E2154" s="0" t="n">
        <v>2025</v>
      </c>
      <c r="H2154" s="0" t="n">
        <v>13</v>
      </c>
      <c r="I2154" s="0" t="n">
        <v>634</v>
      </c>
      <c r="J2154" s="0" t="s">
        <v>272</v>
      </c>
      <c r="K2154" s="0" t="s">
        <v>8195</v>
      </c>
      <c r="L2154" s="0" t="s">
        <v>297</v>
      </c>
      <c r="M2154" s="0" t="s">
        <v>8329</v>
      </c>
      <c r="N2154" s="0" t="s">
        <v>8329</v>
      </c>
      <c r="O2154" s="0" t="s">
        <v>8330</v>
      </c>
      <c r="P2154" s="0" t="s">
        <v>8331</v>
      </c>
      <c r="R2154" s="0" t="s">
        <v>279</v>
      </c>
      <c r="S2154" s="0" t="s">
        <v>294</v>
      </c>
      <c r="T2154" s="0" t="s">
        <v>280</v>
      </c>
      <c r="U2154" s="0" t="s">
        <v>281</v>
      </c>
    </row>
    <row r="2155" customFormat="false" ht="15" hidden="false" customHeight="false" outlineLevel="0" collapsed="false">
      <c r="A2155" s="0" t="n">
        <v>111</v>
      </c>
      <c r="B2155" s="0" t="s">
        <v>167</v>
      </c>
      <c r="C2155" s="0" t="s">
        <v>270</v>
      </c>
      <c r="D2155" s="0" t="s">
        <v>8332</v>
      </c>
      <c r="E2155" s="0" t="n">
        <v>2025</v>
      </c>
      <c r="H2155" s="0" t="n">
        <v>1</v>
      </c>
      <c r="I2155" s="0" t="n">
        <v>190</v>
      </c>
      <c r="J2155" s="0" t="s">
        <v>272</v>
      </c>
      <c r="K2155" s="0" t="s">
        <v>8195</v>
      </c>
      <c r="L2155" s="0" t="s">
        <v>297</v>
      </c>
      <c r="M2155" s="0" t="s">
        <v>8333</v>
      </c>
      <c r="N2155" s="0" t="s">
        <v>8333</v>
      </c>
      <c r="O2155" s="0" t="s">
        <v>8334</v>
      </c>
      <c r="P2155" s="0" t="s">
        <v>8335</v>
      </c>
      <c r="R2155" s="0" t="s">
        <v>279</v>
      </c>
      <c r="S2155" s="0" t="s">
        <v>294</v>
      </c>
      <c r="T2155" s="0" t="s">
        <v>280</v>
      </c>
      <c r="U2155" s="0" t="s">
        <v>281</v>
      </c>
    </row>
    <row r="2156" customFormat="false" ht="15" hidden="false" customHeight="false" outlineLevel="0" collapsed="false">
      <c r="A2156" s="0" t="n">
        <v>111</v>
      </c>
      <c r="B2156" s="0" t="s">
        <v>167</v>
      </c>
      <c r="C2156" s="0" t="s">
        <v>270</v>
      </c>
      <c r="D2156" s="0" t="s">
        <v>8336</v>
      </c>
      <c r="E2156" s="0" t="n">
        <v>2025</v>
      </c>
      <c r="H2156" s="0" t="n">
        <v>13</v>
      </c>
      <c r="I2156" s="0" t="n">
        <v>1071</v>
      </c>
      <c r="J2156" s="0" t="s">
        <v>272</v>
      </c>
      <c r="K2156" s="0" t="s">
        <v>8195</v>
      </c>
      <c r="L2156" s="0" t="s">
        <v>297</v>
      </c>
      <c r="M2156" s="0" t="s">
        <v>8337</v>
      </c>
      <c r="N2156" s="0" t="s">
        <v>8337</v>
      </c>
      <c r="O2156" s="0" t="s">
        <v>8338</v>
      </c>
      <c r="P2156" s="0" t="s">
        <v>8339</v>
      </c>
      <c r="R2156" s="0" t="s">
        <v>279</v>
      </c>
      <c r="S2156" s="0" t="s">
        <v>294</v>
      </c>
      <c r="T2156" s="0" t="s">
        <v>280</v>
      </c>
      <c r="U2156" s="0" t="s">
        <v>281</v>
      </c>
    </row>
    <row r="2157" customFormat="false" ht="15" hidden="false" customHeight="false" outlineLevel="0" collapsed="false">
      <c r="A2157" s="0" t="n">
        <v>111</v>
      </c>
      <c r="B2157" s="0" t="s">
        <v>167</v>
      </c>
      <c r="C2157" s="0" t="s">
        <v>270</v>
      </c>
      <c r="D2157" s="0" t="s">
        <v>8340</v>
      </c>
      <c r="E2157" s="0" t="n">
        <v>2025</v>
      </c>
      <c r="H2157" s="0" t="n">
        <v>4</v>
      </c>
      <c r="I2157" s="0" t="n">
        <v>1130</v>
      </c>
      <c r="J2157" s="0" t="s">
        <v>272</v>
      </c>
      <c r="K2157" s="0" t="s">
        <v>8195</v>
      </c>
      <c r="L2157" s="0" t="s">
        <v>297</v>
      </c>
      <c r="M2157" s="0" t="s">
        <v>8341</v>
      </c>
      <c r="N2157" s="0" t="s">
        <v>8341</v>
      </c>
      <c r="O2157" s="0" t="s">
        <v>8342</v>
      </c>
      <c r="P2157" s="0" t="s">
        <v>8343</v>
      </c>
      <c r="R2157" s="0" t="s">
        <v>279</v>
      </c>
      <c r="S2157" s="0" t="s">
        <v>294</v>
      </c>
      <c r="T2157" s="0" t="s">
        <v>280</v>
      </c>
      <c r="U2157" s="0" t="s">
        <v>281</v>
      </c>
    </row>
    <row r="2158" customFormat="false" ht="15" hidden="false" customHeight="false" outlineLevel="0" collapsed="false">
      <c r="A2158" s="0" t="n">
        <v>111</v>
      </c>
      <c r="B2158" s="0" t="s">
        <v>167</v>
      </c>
      <c r="C2158" s="0" t="s">
        <v>270</v>
      </c>
      <c r="D2158" s="0" t="s">
        <v>8344</v>
      </c>
      <c r="E2158" s="0" t="n">
        <v>2025</v>
      </c>
      <c r="H2158" s="0" t="n">
        <v>11</v>
      </c>
      <c r="I2158" s="0" t="n">
        <v>74</v>
      </c>
      <c r="J2158" s="0" t="s">
        <v>272</v>
      </c>
      <c r="K2158" s="0" t="s">
        <v>8195</v>
      </c>
      <c r="L2158" s="0" t="s">
        <v>297</v>
      </c>
      <c r="M2158" s="0" t="s">
        <v>8345</v>
      </c>
      <c r="N2158" s="0" t="s">
        <v>8345</v>
      </c>
      <c r="O2158" s="0" t="s">
        <v>8346</v>
      </c>
      <c r="P2158" s="0" t="s">
        <v>8347</v>
      </c>
      <c r="R2158" s="0" t="s">
        <v>279</v>
      </c>
      <c r="S2158" s="0" t="s">
        <v>294</v>
      </c>
      <c r="T2158" s="0" t="s">
        <v>280</v>
      </c>
      <c r="U2158" s="0" t="s">
        <v>281</v>
      </c>
    </row>
    <row r="2159" customFormat="false" ht="15" hidden="false" customHeight="false" outlineLevel="0" collapsed="false">
      <c r="A2159" s="0" t="n">
        <v>111</v>
      </c>
      <c r="B2159" s="0" t="s">
        <v>167</v>
      </c>
      <c r="C2159" s="0" t="s">
        <v>270</v>
      </c>
      <c r="D2159" s="0" t="s">
        <v>8348</v>
      </c>
      <c r="E2159" s="0" t="n">
        <v>2025</v>
      </c>
      <c r="H2159" s="0" t="n">
        <v>13</v>
      </c>
      <c r="I2159" s="0" t="n">
        <v>103</v>
      </c>
      <c r="J2159" s="0" t="s">
        <v>272</v>
      </c>
      <c r="K2159" s="0" t="s">
        <v>8195</v>
      </c>
      <c r="L2159" s="0" t="s">
        <v>297</v>
      </c>
      <c r="M2159" s="0" t="s">
        <v>8349</v>
      </c>
      <c r="N2159" s="0" t="s">
        <v>8349</v>
      </c>
      <c r="O2159" s="0" t="s">
        <v>8350</v>
      </c>
      <c r="P2159" s="0" t="s">
        <v>8351</v>
      </c>
      <c r="R2159" s="0" t="s">
        <v>279</v>
      </c>
      <c r="S2159" s="0" t="s">
        <v>294</v>
      </c>
      <c r="T2159" s="0" t="s">
        <v>280</v>
      </c>
      <c r="U2159" s="0" t="s">
        <v>281</v>
      </c>
    </row>
    <row r="2160" customFormat="false" ht="15" hidden="false" customHeight="false" outlineLevel="0" collapsed="false">
      <c r="A2160" s="0" t="n">
        <v>111</v>
      </c>
      <c r="B2160" s="0" t="s">
        <v>167</v>
      </c>
      <c r="C2160" s="0" t="s">
        <v>270</v>
      </c>
      <c r="D2160" s="0" t="s">
        <v>8352</v>
      </c>
      <c r="E2160" s="0" t="n">
        <v>2025</v>
      </c>
      <c r="H2160" s="0" t="n">
        <v>1</v>
      </c>
      <c r="I2160" s="0" t="n">
        <v>357</v>
      </c>
      <c r="J2160" s="0" t="s">
        <v>272</v>
      </c>
      <c r="K2160" s="0" t="s">
        <v>8195</v>
      </c>
      <c r="L2160" s="0" t="s">
        <v>297</v>
      </c>
      <c r="M2160" s="0" t="s">
        <v>8353</v>
      </c>
      <c r="N2160" s="0" t="s">
        <v>8353</v>
      </c>
      <c r="O2160" s="0" t="s">
        <v>8354</v>
      </c>
      <c r="P2160" s="0" t="s">
        <v>8355</v>
      </c>
      <c r="R2160" s="0" t="s">
        <v>279</v>
      </c>
      <c r="S2160" s="0" t="s">
        <v>294</v>
      </c>
      <c r="T2160" s="0" t="s">
        <v>280</v>
      </c>
      <c r="U2160" s="0" t="s">
        <v>281</v>
      </c>
    </row>
    <row r="2161" customFormat="false" ht="15" hidden="false" customHeight="false" outlineLevel="0" collapsed="false">
      <c r="A2161" s="0" t="n">
        <v>111</v>
      </c>
      <c r="B2161" s="0" t="s">
        <v>167</v>
      </c>
      <c r="C2161" s="0" t="s">
        <v>270</v>
      </c>
      <c r="D2161" s="0" t="s">
        <v>8356</v>
      </c>
      <c r="E2161" s="0" t="n">
        <v>2025</v>
      </c>
      <c r="H2161" s="0" t="n">
        <v>1</v>
      </c>
      <c r="I2161" s="0" t="n">
        <v>277</v>
      </c>
      <c r="J2161" s="0" t="s">
        <v>272</v>
      </c>
      <c r="K2161" s="0" t="s">
        <v>8195</v>
      </c>
      <c r="L2161" s="0" t="s">
        <v>297</v>
      </c>
      <c r="M2161" s="0" t="s">
        <v>8357</v>
      </c>
      <c r="N2161" s="0" t="s">
        <v>8357</v>
      </c>
      <c r="O2161" s="0" t="s">
        <v>8358</v>
      </c>
      <c r="P2161" s="0" t="s">
        <v>8359</v>
      </c>
      <c r="R2161" s="0" t="s">
        <v>279</v>
      </c>
      <c r="S2161" s="0" t="s">
        <v>294</v>
      </c>
      <c r="T2161" s="0" t="s">
        <v>280</v>
      </c>
      <c r="U2161" s="0" t="s">
        <v>281</v>
      </c>
    </row>
    <row r="2162" customFormat="false" ht="15" hidden="false" customHeight="false" outlineLevel="0" collapsed="false">
      <c r="A2162" s="0" t="n">
        <v>111</v>
      </c>
      <c r="B2162" s="0" t="s">
        <v>167</v>
      </c>
      <c r="C2162" s="0" t="s">
        <v>270</v>
      </c>
      <c r="D2162" s="0" t="s">
        <v>8360</v>
      </c>
      <c r="E2162" s="0" t="n">
        <v>2025</v>
      </c>
      <c r="H2162" s="0" t="n">
        <v>1</v>
      </c>
      <c r="I2162" s="0" t="n">
        <v>2224</v>
      </c>
      <c r="J2162" s="0" t="s">
        <v>272</v>
      </c>
      <c r="K2162" s="0" t="s">
        <v>8195</v>
      </c>
      <c r="L2162" s="0" t="s">
        <v>297</v>
      </c>
      <c r="M2162" s="0" t="s">
        <v>8361</v>
      </c>
      <c r="N2162" s="0" t="s">
        <v>8361</v>
      </c>
      <c r="O2162" s="0" t="s">
        <v>8362</v>
      </c>
      <c r="P2162" s="0" t="s">
        <v>8363</v>
      </c>
      <c r="R2162" s="0" t="s">
        <v>279</v>
      </c>
      <c r="S2162" s="0" t="s">
        <v>294</v>
      </c>
      <c r="T2162" s="0" t="s">
        <v>280</v>
      </c>
      <c r="U2162" s="0" t="s">
        <v>281</v>
      </c>
    </row>
    <row r="2163" customFormat="false" ht="15" hidden="false" customHeight="false" outlineLevel="0" collapsed="false">
      <c r="A2163" s="0" t="n">
        <v>111</v>
      </c>
      <c r="B2163" s="0" t="s">
        <v>167</v>
      </c>
      <c r="C2163" s="0" t="s">
        <v>270</v>
      </c>
      <c r="D2163" s="0" t="s">
        <v>8364</v>
      </c>
      <c r="E2163" s="0" t="n">
        <v>2025</v>
      </c>
      <c r="H2163" s="0" t="n">
        <v>1</v>
      </c>
      <c r="I2163" s="0" t="n">
        <v>224</v>
      </c>
      <c r="J2163" s="0" t="s">
        <v>272</v>
      </c>
      <c r="K2163" s="0" t="s">
        <v>8195</v>
      </c>
      <c r="L2163" s="0" t="s">
        <v>297</v>
      </c>
      <c r="M2163" s="0" t="s">
        <v>8365</v>
      </c>
      <c r="N2163" s="0" t="s">
        <v>8365</v>
      </c>
      <c r="O2163" s="0" t="s">
        <v>8366</v>
      </c>
      <c r="P2163" s="0" t="s">
        <v>8367</v>
      </c>
      <c r="R2163" s="0" t="s">
        <v>279</v>
      </c>
      <c r="S2163" s="0" t="s">
        <v>294</v>
      </c>
      <c r="T2163" s="0" t="s">
        <v>280</v>
      </c>
      <c r="U2163" s="0" t="s">
        <v>281</v>
      </c>
    </row>
    <row r="2164" customFormat="false" ht="15" hidden="false" customHeight="false" outlineLevel="0" collapsed="false">
      <c r="A2164" s="0" t="n">
        <v>111</v>
      </c>
      <c r="B2164" s="0" t="s">
        <v>167</v>
      </c>
      <c r="C2164" s="0" t="s">
        <v>270</v>
      </c>
      <c r="D2164" s="0" t="s">
        <v>8368</v>
      </c>
      <c r="E2164" s="0" t="n">
        <v>2025</v>
      </c>
      <c r="H2164" s="0" t="n">
        <v>1</v>
      </c>
      <c r="I2164" s="0" t="n">
        <v>281</v>
      </c>
      <c r="J2164" s="0" t="s">
        <v>272</v>
      </c>
      <c r="K2164" s="0" t="s">
        <v>8195</v>
      </c>
      <c r="L2164" s="0" t="s">
        <v>297</v>
      </c>
      <c r="M2164" s="0" t="s">
        <v>8369</v>
      </c>
      <c r="N2164" s="0" t="s">
        <v>8369</v>
      </c>
      <c r="O2164" s="0" t="s">
        <v>8370</v>
      </c>
      <c r="P2164" s="0" t="s">
        <v>8371</v>
      </c>
      <c r="R2164" s="0" t="s">
        <v>279</v>
      </c>
      <c r="S2164" s="0" t="s">
        <v>294</v>
      </c>
      <c r="T2164" s="0" t="s">
        <v>280</v>
      </c>
      <c r="U2164" s="0" t="s">
        <v>281</v>
      </c>
    </row>
    <row r="2165" customFormat="false" ht="15" hidden="false" customHeight="false" outlineLevel="0" collapsed="false">
      <c r="A2165" s="0" t="n">
        <v>111</v>
      </c>
      <c r="B2165" s="0" t="s">
        <v>167</v>
      </c>
      <c r="C2165" s="0" t="s">
        <v>270</v>
      </c>
      <c r="D2165" s="0" t="s">
        <v>8372</v>
      </c>
      <c r="E2165" s="0" t="n">
        <v>2025</v>
      </c>
      <c r="H2165" s="0" t="n">
        <v>1</v>
      </c>
      <c r="I2165" s="0" t="n">
        <v>3246</v>
      </c>
      <c r="J2165" s="0" t="s">
        <v>272</v>
      </c>
      <c r="K2165" s="0" t="s">
        <v>8195</v>
      </c>
      <c r="L2165" s="0" t="s">
        <v>297</v>
      </c>
      <c r="M2165" s="0" t="s">
        <v>8373</v>
      </c>
      <c r="N2165" s="0" t="s">
        <v>8373</v>
      </c>
      <c r="O2165" s="0" t="s">
        <v>8374</v>
      </c>
      <c r="P2165" s="0" t="s">
        <v>8375</v>
      </c>
      <c r="R2165" s="0" t="s">
        <v>279</v>
      </c>
      <c r="S2165" s="0" t="s">
        <v>294</v>
      </c>
      <c r="T2165" s="0" t="s">
        <v>280</v>
      </c>
      <c r="U2165" s="0" t="s">
        <v>281</v>
      </c>
    </row>
    <row r="2166" customFormat="false" ht="15" hidden="false" customHeight="false" outlineLevel="0" collapsed="false">
      <c r="A2166" s="0" t="n">
        <v>111</v>
      </c>
      <c r="B2166" s="0" t="s">
        <v>167</v>
      </c>
      <c r="C2166" s="0" t="s">
        <v>270</v>
      </c>
      <c r="D2166" s="0" t="s">
        <v>8376</v>
      </c>
      <c r="E2166" s="0" t="n">
        <v>2025</v>
      </c>
      <c r="H2166" s="0" t="n">
        <v>1</v>
      </c>
      <c r="I2166" s="0" t="n">
        <v>318</v>
      </c>
      <c r="J2166" s="0" t="s">
        <v>272</v>
      </c>
      <c r="K2166" s="0" t="s">
        <v>8195</v>
      </c>
      <c r="L2166" s="0" t="s">
        <v>297</v>
      </c>
      <c r="M2166" s="0" t="s">
        <v>8377</v>
      </c>
      <c r="N2166" s="0" t="s">
        <v>8377</v>
      </c>
      <c r="O2166" s="0" t="s">
        <v>8378</v>
      </c>
      <c r="P2166" s="0" t="s">
        <v>8379</v>
      </c>
      <c r="R2166" s="0" t="s">
        <v>279</v>
      </c>
      <c r="S2166" s="0" t="s">
        <v>294</v>
      </c>
      <c r="T2166" s="0" t="s">
        <v>280</v>
      </c>
      <c r="U2166" s="0" t="s">
        <v>281</v>
      </c>
    </row>
    <row r="2167" customFormat="false" ht="15" hidden="false" customHeight="false" outlineLevel="0" collapsed="false">
      <c r="A2167" s="0" t="n">
        <v>111</v>
      </c>
      <c r="B2167" s="0" t="s">
        <v>167</v>
      </c>
      <c r="C2167" s="0" t="s">
        <v>270</v>
      </c>
      <c r="D2167" s="0" t="s">
        <v>8380</v>
      </c>
      <c r="E2167" s="0" t="n">
        <v>2025</v>
      </c>
      <c r="H2167" s="0" t="n">
        <v>1</v>
      </c>
      <c r="I2167" s="0" t="n">
        <v>859</v>
      </c>
      <c r="J2167" s="0" t="s">
        <v>272</v>
      </c>
      <c r="K2167" s="0" t="s">
        <v>8195</v>
      </c>
      <c r="L2167" s="0" t="s">
        <v>297</v>
      </c>
      <c r="M2167" s="0" t="s">
        <v>8381</v>
      </c>
      <c r="N2167" s="0" t="s">
        <v>8381</v>
      </c>
      <c r="O2167" s="0" t="s">
        <v>8382</v>
      </c>
      <c r="P2167" s="0" t="s">
        <v>8383</v>
      </c>
      <c r="R2167" s="0" t="s">
        <v>279</v>
      </c>
      <c r="S2167" s="0" t="s">
        <v>294</v>
      </c>
      <c r="T2167" s="0" t="s">
        <v>280</v>
      </c>
      <c r="U2167" s="0" t="s">
        <v>281</v>
      </c>
    </row>
    <row r="2168" customFormat="false" ht="15" hidden="false" customHeight="false" outlineLevel="0" collapsed="false">
      <c r="A2168" s="0" t="n">
        <v>111</v>
      </c>
      <c r="B2168" s="0" t="s">
        <v>167</v>
      </c>
      <c r="C2168" s="0" t="s">
        <v>270</v>
      </c>
      <c r="D2168" s="0" t="s">
        <v>8384</v>
      </c>
      <c r="E2168" s="0" t="n">
        <v>2025</v>
      </c>
      <c r="H2168" s="0" t="n">
        <v>11</v>
      </c>
      <c r="I2168" s="0" t="n">
        <v>604</v>
      </c>
      <c r="J2168" s="0" t="s">
        <v>272</v>
      </c>
      <c r="K2168" s="0" t="s">
        <v>8195</v>
      </c>
      <c r="L2168" s="0" t="s">
        <v>297</v>
      </c>
      <c r="M2168" s="0" t="s">
        <v>8385</v>
      </c>
      <c r="N2168" s="0" t="s">
        <v>8385</v>
      </c>
      <c r="O2168" s="0" t="s">
        <v>8386</v>
      </c>
      <c r="P2168" s="0" t="s">
        <v>8387</v>
      </c>
      <c r="R2168" s="0" t="s">
        <v>279</v>
      </c>
      <c r="S2168" s="0" t="s">
        <v>294</v>
      </c>
      <c r="T2168" s="0" t="s">
        <v>280</v>
      </c>
      <c r="U2168" s="0" t="s">
        <v>281</v>
      </c>
    </row>
    <row r="2169" customFormat="false" ht="15" hidden="false" customHeight="false" outlineLevel="0" collapsed="false">
      <c r="A2169" s="0" t="n">
        <v>111</v>
      </c>
      <c r="B2169" s="0" t="s">
        <v>167</v>
      </c>
      <c r="C2169" s="0" t="s">
        <v>270</v>
      </c>
      <c r="D2169" s="0" t="s">
        <v>8388</v>
      </c>
      <c r="E2169" s="0" t="n">
        <v>2025</v>
      </c>
      <c r="H2169" s="0" t="n">
        <v>1</v>
      </c>
      <c r="I2169" s="0" t="n">
        <v>17267</v>
      </c>
      <c r="J2169" s="0" t="s">
        <v>272</v>
      </c>
      <c r="K2169" s="0" t="s">
        <v>8195</v>
      </c>
      <c r="L2169" s="0" t="s">
        <v>297</v>
      </c>
      <c r="M2169" s="0" t="s">
        <v>8389</v>
      </c>
      <c r="N2169" s="0" t="s">
        <v>8389</v>
      </c>
      <c r="O2169" s="0" t="s">
        <v>8390</v>
      </c>
      <c r="P2169" s="0" t="s">
        <v>8391</v>
      </c>
      <c r="R2169" s="0" t="s">
        <v>279</v>
      </c>
      <c r="S2169" s="0" t="s">
        <v>294</v>
      </c>
      <c r="T2169" s="0" t="s">
        <v>280</v>
      </c>
      <c r="U2169" s="0" t="s">
        <v>281</v>
      </c>
    </row>
    <row r="2170" customFormat="false" ht="15" hidden="false" customHeight="false" outlineLevel="0" collapsed="false">
      <c r="A2170" s="0" t="n">
        <v>111</v>
      </c>
      <c r="B2170" s="0" t="s">
        <v>167</v>
      </c>
      <c r="C2170" s="0" t="s">
        <v>270</v>
      </c>
      <c r="D2170" s="0" t="s">
        <v>8392</v>
      </c>
      <c r="E2170" s="0" t="n">
        <v>2025</v>
      </c>
      <c r="H2170" s="0" t="n">
        <v>7</v>
      </c>
      <c r="I2170" s="0" t="n">
        <v>288</v>
      </c>
      <c r="J2170" s="0" t="s">
        <v>272</v>
      </c>
      <c r="K2170" s="0" t="s">
        <v>8195</v>
      </c>
      <c r="L2170" s="0" t="s">
        <v>297</v>
      </c>
      <c r="M2170" s="0" t="s">
        <v>8393</v>
      </c>
      <c r="N2170" s="0" t="s">
        <v>8393</v>
      </c>
      <c r="O2170" s="0" t="s">
        <v>8394</v>
      </c>
      <c r="P2170" s="0" t="s">
        <v>8395</v>
      </c>
      <c r="R2170" s="0" t="s">
        <v>279</v>
      </c>
      <c r="S2170" s="0" t="s">
        <v>294</v>
      </c>
      <c r="T2170" s="0" t="s">
        <v>280</v>
      </c>
      <c r="U2170" s="0" t="s">
        <v>281</v>
      </c>
    </row>
    <row r="2171" customFormat="false" ht="15" hidden="false" customHeight="false" outlineLevel="0" collapsed="false">
      <c r="A2171" s="0" t="n">
        <v>111</v>
      </c>
      <c r="B2171" s="0" t="s">
        <v>167</v>
      </c>
      <c r="C2171" s="0" t="s">
        <v>270</v>
      </c>
      <c r="D2171" s="0" t="s">
        <v>8396</v>
      </c>
      <c r="E2171" s="0" t="n">
        <v>2025</v>
      </c>
      <c r="H2171" s="0" t="n">
        <v>11</v>
      </c>
      <c r="I2171" s="0" t="n">
        <v>505</v>
      </c>
      <c r="J2171" s="0" t="s">
        <v>272</v>
      </c>
      <c r="K2171" s="0" t="s">
        <v>8195</v>
      </c>
      <c r="L2171" s="0" t="s">
        <v>297</v>
      </c>
      <c r="M2171" s="0" t="s">
        <v>8397</v>
      </c>
      <c r="N2171" s="0" t="s">
        <v>8397</v>
      </c>
      <c r="O2171" s="0" t="s">
        <v>8398</v>
      </c>
      <c r="P2171" s="0" t="s">
        <v>8399</v>
      </c>
      <c r="R2171" s="0" t="s">
        <v>279</v>
      </c>
      <c r="S2171" s="0" t="s">
        <v>294</v>
      </c>
      <c r="T2171" s="0" t="s">
        <v>280</v>
      </c>
      <c r="U2171" s="0" t="s">
        <v>281</v>
      </c>
    </row>
    <row r="2172" customFormat="false" ht="15" hidden="false" customHeight="false" outlineLevel="0" collapsed="false">
      <c r="A2172" s="0" t="n">
        <v>111</v>
      </c>
      <c r="B2172" s="0" t="s">
        <v>167</v>
      </c>
      <c r="C2172" s="0" t="s">
        <v>270</v>
      </c>
      <c r="D2172" s="0" t="s">
        <v>8400</v>
      </c>
      <c r="E2172" s="0" t="n">
        <v>2025</v>
      </c>
      <c r="H2172" s="0" t="n">
        <v>3</v>
      </c>
      <c r="I2172" s="0" t="n">
        <v>3243</v>
      </c>
      <c r="J2172" s="0" t="s">
        <v>272</v>
      </c>
      <c r="K2172" s="0" t="s">
        <v>8195</v>
      </c>
      <c r="L2172" s="0" t="s">
        <v>297</v>
      </c>
      <c r="M2172" s="0" t="s">
        <v>8401</v>
      </c>
      <c r="N2172" s="0" t="s">
        <v>8401</v>
      </c>
      <c r="O2172" s="0" t="s">
        <v>8402</v>
      </c>
      <c r="P2172" s="0" t="s">
        <v>8403</v>
      </c>
      <c r="R2172" s="0" t="s">
        <v>279</v>
      </c>
      <c r="S2172" s="0" t="s">
        <v>294</v>
      </c>
      <c r="T2172" s="0" t="s">
        <v>280</v>
      </c>
      <c r="U2172" s="0" t="s">
        <v>281</v>
      </c>
    </row>
    <row r="2173" customFormat="false" ht="15" hidden="false" customHeight="false" outlineLevel="0" collapsed="false">
      <c r="A2173" s="0" t="n">
        <v>111</v>
      </c>
      <c r="B2173" s="0" t="s">
        <v>167</v>
      </c>
      <c r="C2173" s="0" t="s">
        <v>270</v>
      </c>
      <c r="D2173" s="0" t="s">
        <v>8404</v>
      </c>
      <c r="E2173" s="0" t="n">
        <v>2025</v>
      </c>
      <c r="H2173" s="0" t="n">
        <v>6</v>
      </c>
      <c r="I2173" s="0" t="n">
        <v>677</v>
      </c>
      <c r="J2173" s="0" t="s">
        <v>272</v>
      </c>
      <c r="K2173" s="0" t="s">
        <v>8195</v>
      </c>
      <c r="L2173" s="0" t="s">
        <v>297</v>
      </c>
      <c r="M2173" s="0" t="s">
        <v>8405</v>
      </c>
      <c r="N2173" s="0" t="s">
        <v>8405</v>
      </c>
      <c r="O2173" s="0" t="s">
        <v>8406</v>
      </c>
      <c r="P2173" s="0" t="s">
        <v>8407</v>
      </c>
      <c r="R2173" s="0" t="s">
        <v>279</v>
      </c>
      <c r="S2173" s="0" t="s">
        <v>294</v>
      </c>
      <c r="T2173" s="0" t="s">
        <v>280</v>
      </c>
      <c r="U2173" s="0" t="s">
        <v>281</v>
      </c>
    </row>
    <row r="2174" customFormat="false" ht="15" hidden="false" customHeight="false" outlineLevel="0" collapsed="false">
      <c r="A2174" s="0" t="n">
        <v>111</v>
      </c>
      <c r="B2174" s="0" t="s">
        <v>167</v>
      </c>
      <c r="C2174" s="0" t="s">
        <v>270</v>
      </c>
      <c r="D2174" s="0" t="s">
        <v>8408</v>
      </c>
      <c r="E2174" s="0" t="n">
        <v>2024</v>
      </c>
      <c r="H2174" s="0" t="n">
        <v>1</v>
      </c>
      <c r="I2174" s="0" t="n">
        <v>117</v>
      </c>
      <c r="J2174" s="0" t="s">
        <v>272</v>
      </c>
      <c r="K2174" s="0" t="s">
        <v>8195</v>
      </c>
      <c r="L2174" s="0" t="s">
        <v>297</v>
      </c>
      <c r="M2174" s="0" t="s">
        <v>8409</v>
      </c>
      <c r="N2174" s="0" t="s">
        <v>8409</v>
      </c>
      <c r="O2174" s="0" t="s">
        <v>8410</v>
      </c>
      <c r="P2174" s="0" t="s">
        <v>8411</v>
      </c>
      <c r="R2174" s="0" t="s">
        <v>288</v>
      </c>
      <c r="S2174" s="0" t="s">
        <v>294</v>
      </c>
      <c r="T2174" s="0" t="s">
        <v>280</v>
      </c>
      <c r="U2174" s="0" t="s">
        <v>281</v>
      </c>
    </row>
    <row r="2175" customFormat="false" ht="15" hidden="false" customHeight="false" outlineLevel="0" collapsed="false">
      <c r="A2175" s="0" t="n">
        <v>111</v>
      </c>
      <c r="B2175" s="0" t="s">
        <v>167</v>
      </c>
      <c r="C2175" s="0" t="s">
        <v>270</v>
      </c>
      <c r="D2175" s="0" t="s">
        <v>8412</v>
      </c>
      <c r="E2175" s="0" t="n">
        <v>2024</v>
      </c>
      <c r="H2175" s="0" t="n">
        <v>1</v>
      </c>
      <c r="I2175" s="0" t="n">
        <v>132</v>
      </c>
      <c r="J2175" s="0" t="s">
        <v>272</v>
      </c>
      <c r="K2175" s="0" t="s">
        <v>8195</v>
      </c>
      <c r="L2175" s="0" t="s">
        <v>297</v>
      </c>
      <c r="M2175" s="0" t="s">
        <v>8413</v>
      </c>
      <c r="N2175" s="0" t="s">
        <v>8413</v>
      </c>
      <c r="O2175" s="0" t="s">
        <v>8414</v>
      </c>
      <c r="P2175" s="0" t="s">
        <v>8415</v>
      </c>
      <c r="R2175" s="0" t="s">
        <v>288</v>
      </c>
      <c r="S2175" s="0" t="s">
        <v>294</v>
      </c>
      <c r="T2175" s="0" t="s">
        <v>280</v>
      </c>
      <c r="U2175" s="0" t="s">
        <v>281</v>
      </c>
    </row>
    <row r="2176" customFormat="false" ht="15" hidden="false" customHeight="false" outlineLevel="0" collapsed="false">
      <c r="A2176" s="0" t="n">
        <v>111</v>
      </c>
      <c r="B2176" s="0" t="s">
        <v>167</v>
      </c>
      <c r="C2176" s="0" t="s">
        <v>270</v>
      </c>
      <c r="D2176" s="0" t="s">
        <v>8416</v>
      </c>
      <c r="E2176" s="0" t="n">
        <v>2022</v>
      </c>
      <c r="H2176" s="0" t="n">
        <v>1</v>
      </c>
      <c r="I2176" s="0" t="n">
        <v>2593</v>
      </c>
      <c r="J2176" s="0" t="s">
        <v>272</v>
      </c>
      <c r="K2176" s="0" t="s">
        <v>8195</v>
      </c>
      <c r="L2176" s="0" t="s">
        <v>297</v>
      </c>
      <c r="M2176" s="0" t="s">
        <v>8417</v>
      </c>
      <c r="N2176" s="0" t="s">
        <v>8417</v>
      </c>
      <c r="O2176" s="0" t="s">
        <v>8418</v>
      </c>
      <c r="P2176" s="0" t="s">
        <v>8419</v>
      </c>
      <c r="R2176" s="0" t="s">
        <v>288</v>
      </c>
      <c r="S2176" s="0" t="s">
        <v>294</v>
      </c>
      <c r="T2176" s="0" t="s">
        <v>280</v>
      </c>
      <c r="U2176" s="0" t="s">
        <v>281</v>
      </c>
    </row>
    <row r="2177" customFormat="false" ht="15" hidden="false" customHeight="false" outlineLevel="0" collapsed="false">
      <c r="A2177" s="0" t="n">
        <v>111</v>
      </c>
      <c r="B2177" s="0" t="s">
        <v>167</v>
      </c>
      <c r="C2177" s="0" t="s">
        <v>270</v>
      </c>
      <c r="D2177" s="0" t="s">
        <v>8420</v>
      </c>
      <c r="E2177" s="0" t="n">
        <v>2015</v>
      </c>
      <c r="H2177" s="0" t="n">
        <v>1</v>
      </c>
      <c r="I2177" s="0" t="n">
        <v>271</v>
      </c>
      <c r="J2177" s="0" t="s">
        <v>272</v>
      </c>
      <c r="K2177" s="0" t="s">
        <v>8195</v>
      </c>
      <c r="L2177" s="0" t="s">
        <v>297</v>
      </c>
      <c r="M2177" s="0" t="s">
        <v>8421</v>
      </c>
      <c r="N2177" s="0" t="s">
        <v>8421</v>
      </c>
      <c r="O2177" s="0" t="s">
        <v>8422</v>
      </c>
      <c r="P2177" s="0" t="s">
        <v>8423</v>
      </c>
      <c r="R2177" s="0" t="s">
        <v>288</v>
      </c>
      <c r="S2177" s="0" t="s">
        <v>294</v>
      </c>
      <c r="T2177" s="0" t="s">
        <v>280</v>
      </c>
      <c r="U2177" s="0" t="s">
        <v>281</v>
      </c>
    </row>
    <row r="2178" customFormat="false" ht="15" hidden="false" customHeight="false" outlineLevel="0" collapsed="false">
      <c r="A2178" s="0" t="n">
        <v>111</v>
      </c>
      <c r="B2178" s="0" t="s">
        <v>167</v>
      </c>
      <c r="C2178" s="0" t="s">
        <v>328</v>
      </c>
      <c r="D2178" s="0" t="s">
        <v>8424</v>
      </c>
      <c r="E2178" s="0" t="n">
        <v>2026</v>
      </c>
      <c r="H2178" s="0" t="n">
        <v>5</v>
      </c>
      <c r="I2178" s="0" t="n">
        <v>752</v>
      </c>
      <c r="J2178" s="0" t="s">
        <v>272</v>
      </c>
      <c r="K2178" s="0" t="s">
        <v>8195</v>
      </c>
      <c r="L2178" s="0" t="s">
        <v>297</v>
      </c>
      <c r="M2178" s="0" t="s">
        <v>8425</v>
      </c>
      <c r="N2178" s="0" t="s">
        <v>8425</v>
      </c>
      <c r="O2178" s="0" t="s">
        <v>8426</v>
      </c>
      <c r="P2178" s="0" t="s">
        <v>8427</v>
      </c>
      <c r="R2178" s="0" t="s">
        <v>279</v>
      </c>
      <c r="S2178" s="0" t="s">
        <v>272</v>
      </c>
      <c r="T2178" s="0" t="s">
        <v>280</v>
      </c>
      <c r="U2178" s="0" t="s">
        <v>281</v>
      </c>
    </row>
    <row r="2179" customFormat="false" ht="15" hidden="false" customHeight="false" outlineLevel="0" collapsed="false">
      <c r="A2179" s="0" t="n">
        <v>111</v>
      </c>
      <c r="B2179" s="0" t="s">
        <v>167</v>
      </c>
      <c r="C2179" s="0" t="s">
        <v>328</v>
      </c>
      <c r="D2179" s="0" t="s">
        <v>8428</v>
      </c>
      <c r="E2179" s="0" t="n">
        <v>2025</v>
      </c>
      <c r="H2179" s="0" t="n">
        <v>3</v>
      </c>
      <c r="I2179" s="0" t="n">
        <v>80</v>
      </c>
      <c r="J2179" s="0" t="s">
        <v>272</v>
      </c>
      <c r="K2179" s="0" t="s">
        <v>8195</v>
      </c>
      <c r="L2179" s="0" t="s">
        <v>297</v>
      </c>
      <c r="M2179" s="0" t="s">
        <v>8429</v>
      </c>
      <c r="N2179" s="0" t="s">
        <v>8429</v>
      </c>
      <c r="O2179" s="0" t="s">
        <v>8430</v>
      </c>
      <c r="P2179" s="0" t="s">
        <v>8431</v>
      </c>
      <c r="R2179" s="0" t="s">
        <v>279</v>
      </c>
      <c r="S2179" s="0" t="s">
        <v>294</v>
      </c>
      <c r="T2179" s="0" t="s">
        <v>280</v>
      </c>
      <c r="U2179" s="0" t="s">
        <v>281</v>
      </c>
    </row>
    <row r="2180" customFormat="false" ht="15" hidden="false" customHeight="false" outlineLevel="0" collapsed="false">
      <c r="A2180" s="0" t="n">
        <v>111</v>
      </c>
      <c r="B2180" s="0" t="s">
        <v>167</v>
      </c>
      <c r="C2180" s="0" t="s">
        <v>328</v>
      </c>
      <c r="D2180" s="0" t="s">
        <v>8432</v>
      </c>
      <c r="E2180" s="0" t="n">
        <v>2024</v>
      </c>
      <c r="H2180" s="0" t="n">
        <v>4</v>
      </c>
      <c r="I2180" s="0" t="n">
        <v>3289</v>
      </c>
      <c r="J2180" s="0" t="s">
        <v>272</v>
      </c>
      <c r="K2180" s="0" t="s">
        <v>8195</v>
      </c>
      <c r="L2180" s="0" t="s">
        <v>297</v>
      </c>
      <c r="M2180" s="0" t="s">
        <v>8433</v>
      </c>
      <c r="N2180" s="0" t="s">
        <v>8433</v>
      </c>
      <c r="O2180" s="0" t="s">
        <v>8434</v>
      </c>
      <c r="P2180" s="0" t="s">
        <v>8435</v>
      </c>
      <c r="R2180" s="0" t="s">
        <v>288</v>
      </c>
      <c r="S2180" s="0" t="s">
        <v>294</v>
      </c>
      <c r="T2180" s="0" t="s">
        <v>280</v>
      </c>
      <c r="U2180" s="0" t="s">
        <v>281</v>
      </c>
    </row>
    <row r="2181" customFormat="false" ht="15" hidden="false" customHeight="false" outlineLevel="0" collapsed="false">
      <c r="A2181" s="0" t="n">
        <v>111</v>
      </c>
      <c r="B2181" s="0" t="s">
        <v>167</v>
      </c>
      <c r="C2181" s="0" t="s">
        <v>339</v>
      </c>
      <c r="D2181" s="0" t="s">
        <v>8436</v>
      </c>
      <c r="E2181" s="0" t="n">
        <v>2024</v>
      </c>
      <c r="H2181" s="0" t="n">
        <v>1</v>
      </c>
      <c r="I2181" s="0" t="n">
        <v>451</v>
      </c>
      <c r="J2181" s="0" t="s">
        <v>272</v>
      </c>
      <c r="K2181" s="0" t="s">
        <v>8195</v>
      </c>
      <c r="L2181" s="0" t="s">
        <v>297</v>
      </c>
      <c r="M2181" s="0" t="s">
        <v>8437</v>
      </c>
      <c r="N2181" s="0" t="s">
        <v>8437</v>
      </c>
      <c r="O2181" s="0" t="s">
        <v>8438</v>
      </c>
      <c r="P2181" s="0" t="s">
        <v>8439</v>
      </c>
      <c r="R2181" s="0" t="s">
        <v>288</v>
      </c>
      <c r="S2181" s="0" t="s">
        <v>272</v>
      </c>
      <c r="T2181" s="0" t="s">
        <v>280</v>
      </c>
      <c r="U2181" s="0" t="s">
        <v>281</v>
      </c>
    </row>
    <row r="2182" customFormat="false" ht="15" hidden="false" customHeight="false" outlineLevel="0" collapsed="false">
      <c r="A2182" s="0" t="n">
        <v>111</v>
      </c>
      <c r="B2182" s="0" t="s">
        <v>167</v>
      </c>
      <c r="C2182" s="0" t="s">
        <v>339</v>
      </c>
      <c r="D2182" s="0" t="s">
        <v>8440</v>
      </c>
      <c r="E2182" s="0" t="n">
        <v>2017</v>
      </c>
      <c r="H2182" s="0" t="n">
        <v>1</v>
      </c>
      <c r="I2182" s="0" t="n">
        <v>250</v>
      </c>
      <c r="J2182" s="0" t="s">
        <v>272</v>
      </c>
      <c r="K2182" s="0" t="s">
        <v>8195</v>
      </c>
      <c r="L2182" s="0" t="s">
        <v>297</v>
      </c>
      <c r="M2182" s="0" t="s">
        <v>8441</v>
      </c>
      <c r="N2182" s="0" t="s">
        <v>8441</v>
      </c>
      <c r="O2182" s="0" t="s">
        <v>8442</v>
      </c>
      <c r="P2182" s="0" t="s">
        <v>8443</v>
      </c>
      <c r="R2182" s="0" t="s">
        <v>288</v>
      </c>
      <c r="S2182" s="0" t="s">
        <v>294</v>
      </c>
      <c r="T2182" s="0" t="s">
        <v>280</v>
      </c>
      <c r="U2182" s="0" t="s">
        <v>281</v>
      </c>
    </row>
    <row r="2183" customFormat="false" ht="15" hidden="false" customHeight="false" outlineLevel="0" collapsed="false">
      <c r="A2183" s="0" t="n">
        <v>111</v>
      </c>
      <c r="B2183" s="0" t="s">
        <v>167</v>
      </c>
      <c r="C2183" s="0" t="s">
        <v>868</v>
      </c>
      <c r="D2183" s="0" t="s">
        <v>8444</v>
      </c>
      <c r="E2183" s="0" t="n">
        <v>2017</v>
      </c>
      <c r="H2183" s="0" t="n">
        <v>3</v>
      </c>
      <c r="I2183" s="0" t="n">
        <v>765</v>
      </c>
      <c r="J2183" s="0" t="s">
        <v>272</v>
      </c>
      <c r="K2183" s="0" t="s">
        <v>8195</v>
      </c>
      <c r="L2183" s="0" t="s">
        <v>297</v>
      </c>
      <c r="M2183" s="0" t="s">
        <v>8445</v>
      </c>
      <c r="N2183" s="0" t="s">
        <v>8445</v>
      </c>
      <c r="O2183" s="0" t="s">
        <v>8446</v>
      </c>
      <c r="P2183" s="0" t="s">
        <v>8447</v>
      </c>
      <c r="R2183" s="0" t="s">
        <v>288</v>
      </c>
      <c r="S2183" s="0" t="s">
        <v>272</v>
      </c>
      <c r="T2183" s="0" t="s">
        <v>280</v>
      </c>
      <c r="U2183" s="0" t="s">
        <v>281</v>
      </c>
    </row>
    <row r="2184" customFormat="false" ht="15" hidden="false" customHeight="false" outlineLevel="0" collapsed="false">
      <c r="A2184" s="0" t="n">
        <v>111</v>
      </c>
      <c r="B2184" s="0" t="s">
        <v>167</v>
      </c>
      <c r="C2184" s="0" t="s">
        <v>491</v>
      </c>
      <c r="D2184" s="0" t="s">
        <v>8448</v>
      </c>
      <c r="E2184" s="0" t="n">
        <v>2017</v>
      </c>
      <c r="H2184" s="0" t="n">
        <v>2</v>
      </c>
      <c r="I2184" s="0" t="n">
        <v>495</v>
      </c>
      <c r="J2184" s="0" t="s">
        <v>272</v>
      </c>
      <c r="K2184" s="0" t="s">
        <v>8195</v>
      </c>
      <c r="L2184" s="0" t="s">
        <v>297</v>
      </c>
      <c r="M2184" s="0" t="s">
        <v>8449</v>
      </c>
      <c r="N2184" s="0" t="s">
        <v>8449</v>
      </c>
      <c r="O2184" s="0" t="s">
        <v>8450</v>
      </c>
      <c r="P2184" s="0" t="s">
        <v>8451</v>
      </c>
      <c r="R2184" s="0" t="s">
        <v>288</v>
      </c>
      <c r="S2184" s="0" t="s">
        <v>272</v>
      </c>
      <c r="T2184" s="0" t="s">
        <v>280</v>
      </c>
      <c r="U2184" s="0" t="s">
        <v>281</v>
      </c>
    </row>
    <row r="2185" customFormat="false" ht="15" hidden="false" customHeight="false" outlineLevel="0" collapsed="false">
      <c r="A2185" s="0" t="n">
        <v>111</v>
      </c>
      <c r="B2185" s="0" t="s">
        <v>167</v>
      </c>
      <c r="C2185" s="0" t="s">
        <v>282</v>
      </c>
      <c r="D2185" s="0" t="s">
        <v>8452</v>
      </c>
      <c r="E2185" s="0" t="n">
        <v>2026</v>
      </c>
      <c r="H2185" s="0" t="n">
        <v>1</v>
      </c>
      <c r="I2185" s="0" t="n">
        <v>315</v>
      </c>
      <c r="J2185" s="0" t="s">
        <v>272</v>
      </c>
      <c r="K2185" s="0" t="s">
        <v>8195</v>
      </c>
      <c r="L2185" s="0" t="s">
        <v>297</v>
      </c>
      <c r="M2185" s="0" t="s">
        <v>8453</v>
      </c>
      <c r="N2185" s="0" t="s">
        <v>8453</v>
      </c>
      <c r="O2185" s="0" t="s">
        <v>8454</v>
      </c>
      <c r="P2185" s="0" t="s">
        <v>8455</v>
      </c>
      <c r="R2185" s="0" t="s">
        <v>279</v>
      </c>
      <c r="S2185" s="0" t="s">
        <v>272</v>
      </c>
      <c r="T2185" s="0" t="s">
        <v>280</v>
      </c>
      <c r="U2185" s="0" t="s">
        <v>281</v>
      </c>
    </row>
    <row r="2186" customFormat="false" ht="15" hidden="false" customHeight="false" outlineLevel="0" collapsed="false">
      <c r="A2186" s="0" t="n">
        <v>111</v>
      </c>
      <c r="B2186" s="0" t="s">
        <v>167</v>
      </c>
      <c r="C2186" s="0" t="s">
        <v>282</v>
      </c>
      <c r="D2186" s="0" t="s">
        <v>8456</v>
      </c>
      <c r="E2186" s="0" t="n">
        <v>2025</v>
      </c>
      <c r="H2186" s="0" t="n">
        <v>1</v>
      </c>
      <c r="I2186" s="0" t="n">
        <v>288</v>
      </c>
      <c r="J2186" s="0" t="s">
        <v>272</v>
      </c>
      <c r="K2186" s="0" t="s">
        <v>8195</v>
      </c>
      <c r="L2186" s="0" t="s">
        <v>297</v>
      </c>
      <c r="M2186" s="0" t="s">
        <v>8457</v>
      </c>
      <c r="N2186" s="0" t="s">
        <v>8457</v>
      </c>
      <c r="O2186" s="0" t="s">
        <v>8458</v>
      </c>
      <c r="P2186" s="0" t="s">
        <v>8459</v>
      </c>
      <c r="R2186" s="0" t="s">
        <v>279</v>
      </c>
      <c r="S2186" s="0" t="s">
        <v>294</v>
      </c>
      <c r="T2186" s="0" t="s">
        <v>280</v>
      </c>
      <c r="U2186" s="0" t="s">
        <v>281</v>
      </c>
    </row>
    <row r="2187" customFormat="false" ht="15" hidden="false" customHeight="false" outlineLevel="0" collapsed="false">
      <c r="A2187" s="0" t="n">
        <v>111</v>
      </c>
      <c r="B2187" s="0" t="s">
        <v>167</v>
      </c>
      <c r="C2187" s="0" t="s">
        <v>282</v>
      </c>
      <c r="D2187" s="0" t="s">
        <v>8460</v>
      </c>
      <c r="E2187" s="0" t="n">
        <v>2024</v>
      </c>
      <c r="H2187" s="0" t="n">
        <v>2</v>
      </c>
      <c r="I2187" s="0" t="n">
        <v>344</v>
      </c>
      <c r="J2187" s="0" t="s">
        <v>272</v>
      </c>
      <c r="K2187" s="0" t="s">
        <v>8195</v>
      </c>
      <c r="L2187" s="0" t="s">
        <v>297</v>
      </c>
      <c r="M2187" s="0" t="s">
        <v>8461</v>
      </c>
      <c r="N2187" s="0" t="s">
        <v>8461</v>
      </c>
      <c r="O2187" s="0" t="s">
        <v>8462</v>
      </c>
      <c r="P2187" s="0" t="s">
        <v>8463</v>
      </c>
      <c r="R2187" s="0" t="s">
        <v>288</v>
      </c>
      <c r="S2187" s="0" t="s">
        <v>294</v>
      </c>
      <c r="T2187" s="0" t="s">
        <v>280</v>
      </c>
      <c r="U2187" s="0" t="s">
        <v>281</v>
      </c>
    </row>
    <row r="2188" customFormat="false" ht="15" hidden="false" customHeight="false" outlineLevel="0" collapsed="false">
      <c r="A2188" s="0" t="n">
        <v>111</v>
      </c>
      <c r="B2188" s="0" t="s">
        <v>167</v>
      </c>
      <c r="C2188" s="0" t="s">
        <v>282</v>
      </c>
      <c r="D2188" s="0" t="s">
        <v>8464</v>
      </c>
      <c r="E2188" s="0" t="n">
        <v>2017</v>
      </c>
      <c r="H2188" s="0" t="n">
        <v>5</v>
      </c>
      <c r="I2188" s="0" t="n">
        <v>860</v>
      </c>
      <c r="J2188" s="0" t="s">
        <v>272</v>
      </c>
      <c r="K2188" s="0" t="s">
        <v>8195</v>
      </c>
      <c r="L2188" s="0" t="s">
        <v>297</v>
      </c>
      <c r="M2188" s="0" t="s">
        <v>8465</v>
      </c>
      <c r="N2188" s="0" t="s">
        <v>8465</v>
      </c>
      <c r="O2188" s="0" t="s">
        <v>8466</v>
      </c>
      <c r="P2188" s="0" t="s">
        <v>8467</v>
      </c>
      <c r="R2188" s="0" t="s">
        <v>288</v>
      </c>
      <c r="S2188" s="0" t="s">
        <v>294</v>
      </c>
      <c r="T2188" s="0" t="s">
        <v>280</v>
      </c>
      <c r="U2188" s="0" t="s">
        <v>281</v>
      </c>
    </row>
    <row r="2189" customFormat="false" ht="15" hidden="false" customHeight="false" outlineLevel="0" collapsed="false">
      <c r="A2189" s="0" t="n">
        <v>111</v>
      </c>
      <c r="B2189" s="0" t="s">
        <v>167</v>
      </c>
      <c r="C2189" s="0" t="s">
        <v>282</v>
      </c>
      <c r="D2189" s="0" t="s">
        <v>8468</v>
      </c>
      <c r="E2189" s="0" t="n">
        <v>2017</v>
      </c>
      <c r="H2189" s="0" t="n">
        <v>2</v>
      </c>
      <c r="I2189" s="0" t="n">
        <v>591</v>
      </c>
      <c r="J2189" s="0" t="s">
        <v>272</v>
      </c>
      <c r="K2189" s="0" t="s">
        <v>8195</v>
      </c>
      <c r="L2189" s="0" t="s">
        <v>297</v>
      </c>
      <c r="M2189" s="0" t="s">
        <v>8469</v>
      </c>
      <c r="N2189" s="0" t="s">
        <v>8469</v>
      </c>
      <c r="O2189" s="0" t="s">
        <v>8470</v>
      </c>
      <c r="P2189" s="0" t="s">
        <v>8471</v>
      </c>
      <c r="R2189" s="0" t="s">
        <v>288</v>
      </c>
      <c r="S2189" s="0" t="s">
        <v>294</v>
      </c>
      <c r="T2189" s="0" t="s">
        <v>280</v>
      </c>
      <c r="U2189" s="0" t="s">
        <v>281</v>
      </c>
    </row>
    <row r="2190" customFormat="false" ht="15" hidden="false" customHeight="false" outlineLevel="0" collapsed="false">
      <c r="A2190" s="0" t="n">
        <v>111</v>
      </c>
      <c r="B2190" s="0" t="s">
        <v>167</v>
      </c>
      <c r="C2190" s="0" t="s">
        <v>282</v>
      </c>
      <c r="D2190" s="0" t="s">
        <v>8472</v>
      </c>
      <c r="E2190" s="0" t="n">
        <v>2017</v>
      </c>
      <c r="H2190" s="0" t="n">
        <v>2</v>
      </c>
      <c r="I2190" s="0" t="n">
        <v>529</v>
      </c>
      <c r="J2190" s="0" t="s">
        <v>272</v>
      </c>
      <c r="K2190" s="0" t="s">
        <v>8195</v>
      </c>
      <c r="L2190" s="0" t="s">
        <v>297</v>
      </c>
      <c r="M2190" s="0" t="s">
        <v>8473</v>
      </c>
      <c r="N2190" s="0" t="s">
        <v>8473</v>
      </c>
      <c r="O2190" s="0" t="s">
        <v>8474</v>
      </c>
      <c r="P2190" s="0" t="s">
        <v>8475</v>
      </c>
      <c r="R2190" s="0" t="s">
        <v>288</v>
      </c>
      <c r="S2190" s="0" t="s">
        <v>294</v>
      </c>
      <c r="T2190" s="0" t="s">
        <v>280</v>
      </c>
      <c r="U2190" s="0" t="s">
        <v>281</v>
      </c>
    </row>
    <row r="2191" customFormat="false" ht="15" hidden="false" customHeight="false" outlineLevel="0" collapsed="false">
      <c r="A2191" s="0" t="n">
        <v>111</v>
      </c>
      <c r="B2191" s="0" t="s">
        <v>167</v>
      </c>
      <c r="C2191" s="0" t="s">
        <v>282</v>
      </c>
      <c r="D2191" s="0" t="s">
        <v>8476</v>
      </c>
      <c r="E2191" s="0" t="n">
        <v>2017</v>
      </c>
      <c r="H2191" s="0" t="n">
        <v>2</v>
      </c>
      <c r="I2191" s="0" t="n">
        <v>498</v>
      </c>
      <c r="J2191" s="0" t="s">
        <v>272</v>
      </c>
      <c r="K2191" s="0" t="s">
        <v>8195</v>
      </c>
      <c r="L2191" s="0" t="s">
        <v>297</v>
      </c>
      <c r="M2191" s="0" t="s">
        <v>8477</v>
      </c>
      <c r="N2191" s="0" t="s">
        <v>8477</v>
      </c>
      <c r="O2191" s="0" t="s">
        <v>8478</v>
      </c>
      <c r="P2191" s="0" t="s">
        <v>8479</v>
      </c>
      <c r="R2191" s="0" t="s">
        <v>288</v>
      </c>
      <c r="S2191" s="0" t="s">
        <v>294</v>
      </c>
      <c r="T2191" s="0" t="s">
        <v>280</v>
      </c>
      <c r="U2191" s="0" t="s">
        <v>281</v>
      </c>
    </row>
    <row r="2192" customFormat="false" ht="15" hidden="false" customHeight="false" outlineLevel="0" collapsed="false">
      <c r="A2192" s="0" t="n">
        <v>111</v>
      </c>
      <c r="B2192" s="0" t="s">
        <v>167</v>
      </c>
      <c r="C2192" s="0" t="s">
        <v>926</v>
      </c>
      <c r="D2192" s="0" t="s">
        <v>8480</v>
      </c>
      <c r="E2192" s="0" t="n">
        <v>2026</v>
      </c>
      <c r="H2192" s="0" t="n">
        <v>25</v>
      </c>
      <c r="I2192" s="0" t="n">
        <v>9056</v>
      </c>
      <c r="J2192" s="0" t="s">
        <v>272</v>
      </c>
      <c r="K2192" s="0" t="s">
        <v>8195</v>
      </c>
      <c r="L2192" s="0" t="s">
        <v>297</v>
      </c>
      <c r="M2192" s="0" t="s">
        <v>8481</v>
      </c>
      <c r="N2192" s="0" t="s">
        <v>8481</v>
      </c>
      <c r="O2192" s="0" t="s">
        <v>8482</v>
      </c>
      <c r="P2192" s="0" t="s">
        <v>8483</v>
      </c>
      <c r="R2192" s="0" t="s">
        <v>279</v>
      </c>
      <c r="S2192" s="0" t="s">
        <v>272</v>
      </c>
      <c r="T2192" s="0" t="s">
        <v>280</v>
      </c>
      <c r="U2192" s="0" t="s">
        <v>281</v>
      </c>
    </row>
    <row r="2193" customFormat="false" ht="15" hidden="false" customHeight="false" outlineLevel="0" collapsed="false">
      <c r="A2193" s="0" t="n">
        <v>111</v>
      </c>
      <c r="B2193" s="0" t="s">
        <v>167</v>
      </c>
      <c r="C2193" s="0" t="s">
        <v>926</v>
      </c>
      <c r="D2193" s="0" t="s">
        <v>8484</v>
      </c>
      <c r="E2193" s="0" t="n">
        <v>2026</v>
      </c>
      <c r="H2193" s="0" t="n">
        <v>8</v>
      </c>
      <c r="I2193" s="0" t="n">
        <v>848</v>
      </c>
      <c r="J2193" s="0" t="s">
        <v>272</v>
      </c>
      <c r="K2193" s="0" t="s">
        <v>8195</v>
      </c>
      <c r="L2193" s="0" t="s">
        <v>297</v>
      </c>
      <c r="M2193" s="0" t="s">
        <v>8485</v>
      </c>
      <c r="N2193" s="0" t="s">
        <v>8485</v>
      </c>
      <c r="O2193" s="0" t="s">
        <v>8486</v>
      </c>
      <c r="P2193" s="0" t="s">
        <v>8487</v>
      </c>
      <c r="R2193" s="0" t="s">
        <v>279</v>
      </c>
      <c r="S2193" s="0" t="s">
        <v>294</v>
      </c>
      <c r="T2193" s="0" t="s">
        <v>280</v>
      </c>
      <c r="U2193" s="0" t="s">
        <v>281</v>
      </c>
    </row>
    <row r="2194" customFormat="false" ht="15" hidden="false" customHeight="false" outlineLevel="0" collapsed="false">
      <c r="A2194" s="0" t="n">
        <v>111</v>
      </c>
      <c r="B2194" s="0" t="s">
        <v>167</v>
      </c>
      <c r="C2194" s="0" t="s">
        <v>926</v>
      </c>
      <c r="D2194" s="0" t="s">
        <v>8488</v>
      </c>
      <c r="E2194" s="0" t="n">
        <v>2026</v>
      </c>
      <c r="H2194" s="0" t="n">
        <v>16</v>
      </c>
      <c r="I2194" s="0" t="n">
        <v>12600</v>
      </c>
      <c r="J2194" s="0" t="s">
        <v>272</v>
      </c>
      <c r="K2194" s="0" t="s">
        <v>8195</v>
      </c>
      <c r="L2194" s="0" t="s">
        <v>297</v>
      </c>
      <c r="M2194" s="0" t="s">
        <v>8489</v>
      </c>
      <c r="N2194" s="0" t="s">
        <v>8489</v>
      </c>
      <c r="O2194" s="0" t="s">
        <v>8490</v>
      </c>
      <c r="P2194" s="0" t="s">
        <v>8491</v>
      </c>
      <c r="R2194" s="0" t="s">
        <v>279</v>
      </c>
      <c r="S2194" s="0" t="s">
        <v>294</v>
      </c>
      <c r="T2194" s="0" t="s">
        <v>280</v>
      </c>
      <c r="U2194" s="0" t="s">
        <v>281</v>
      </c>
    </row>
    <row r="2195" customFormat="false" ht="15" hidden="false" customHeight="false" outlineLevel="0" collapsed="false">
      <c r="A2195" s="0" t="n">
        <v>111</v>
      </c>
      <c r="B2195" s="0" t="s">
        <v>167</v>
      </c>
      <c r="C2195" s="0" t="s">
        <v>926</v>
      </c>
      <c r="D2195" s="0" t="s">
        <v>8492</v>
      </c>
      <c r="E2195" s="0" t="n">
        <v>2024</v>
      </c>
      <c r="H2195" s="0" t="n">
        <v>19</v>
      </c>
      <c r="I2195" s="0" t="n">
        <v>44333</v>
      </c>
      <c r="J2195" s="0" t="s">
        <v>272</v>
      </c>
      <c r="K2195" s="0" t="s">
        <v>8195</v>
      </c>
      <c r="L2195" s="0" t="s">
        <v>297</v>
      </c>
      <c r="M2195" s="0" t="s">
        <v>8493</v>
      </c>
      <c r="N2195" s="0" t="s">
        <v>8493</v>
      </c>
      <c r="O2195" s="0" t="s">
        <v>8494</v>
      </c>
      <c r="P2195" s="0" t="s">
        <v>8495</v>
      </c>
      <c r="R2195" s="0" t="s">
        <v>288</v>
      </c>
      <c r="S2195" s="0" t="s">
        <v>294</v>
      </c>
      <c r="T2195" s="0" t="s">
        <v>280</v>
      </c>
      <c r="U2195" s="0" t="s">
        <v>281</v>
      </c>
    </row>
    <row r="2196" customFormat="false" ht="15" hidden="false" customHeight="false" outlineLevel="0" collapsed="false">
      <c r="A2196" s="0" t="n">
        <v>111</v>
      </c>
      <c r="B2196" s="0" t="s">
        <v>167</v>
      </c>
      <c r="C2196" s="0" t="s">
        <v>926</v>
      </c>
      <c r="D2196" s="0" t="s">
        <v>8496</v>
      </c>
      <c r="E2196" s="0" t="n">
        <v>2024</v>
      </c>
      <c r="H2196" s="0" t="n">
        <v>16</v>
      </c>
      <c r="I2196" s="0" t="n">
        <v>32335</v>
      </c>
      <c r="J2196" s="0" t="s">
        <v>272</v>
      </c>
      <c r="K2196" s="0" t="s">
        <v>8195</v>
      </c>
      <c r="L2196" s="0" t="s">
        <v>297</v>
      </c>
      <c r="M2196" s="0" t="s">
        <v>8497</v>
      </c>
      <c r="N2196" s="0" t="s">
        <v>8497</v>
      </c>
      <c r="O2196" s="0" t="s">
        <v>8498</v>
      </c>
      <c r="P2196" s="0" t="s">
        <v>8499</v>
      </c>
      <c r="R2196" s="0" t="s">
        <v>288</v>
      </c>
      <c r="S2196" s="0" t="s">
        <v>294</v>
      </c>
      <c r="T2196" s="0" t="s">
        <v>280</v>
      </c>
      <c r="U2196" s="0" t="s">
        <v>281</v>
      </c>
    </row>
    <row r="2197" customFormat="false" ht="15" hidden="false" customHeight="false" outlineLevel="0" collapsed="false">
      <c r="A2197" s="0" t="n">
        <v>111</v>
      </c>
      <c r="B2197" s="0" t="s">
        <v>167</v>
      </c>
      <c r="C2197" s="0" t="s">
        <v>926</v>
      </c>
      <c r="D2197" s="0" t="s">
        <v>8500</v>
      </c>
      <c r="E2197" s="0" t="n">
        <v>2024</v>
      </c>
      <c r="H2197" s="0" t="n">
        <v>16</v>
      </c>
      <c r="I2197" s="0" t="n">
        <v>33319</v>
      </c>
      <c r="J2197" s="0" t="s">
        <v>272</v>
      </c>
      <c r="K2197" s="0" t="s">
        <v>8195</v>
      </c>
      <c r="L2197" s="0" t="s">
        <v>297</v>
      </c>
      <c r="M2197" s="0" t="s">
        <v>8501</v>
      </c>
      <c r="N2197" s="0" t="s">
        <v>8501</v>
      </c>
      <c r="O2197" s="0" t="s">
        <v>8502</v>
      </c>
      <c r="P2197" s="0" t="s">
        <v>8503</v>
      </c>
      <c r="R2197" s="0" t="s">
        <v>288</v>
      </c>
      <c r="S2197" s="0" t="s">
        <v>294</v>
      </c>
      <c r="T2197" s="0" t="s">
        <v>280</v>
      </c>
      <c r="U2197" s="0" t="s">
        <v>281</v>
      </c>
    </row>
    <row r="2198" customFormat="false" ht="15" hidden="false" customHeight="false" outlineLevel="0" collapsed="false">
      <c r="A2198" s="0" t="n">
        <v>111</v>
      </c>
      <c r="B2198" s="0" t="s">
        <v>167</v>
      </c>
      <c r="C2198" s="0" t="s">
        <v>926</v>
      </c>
      <c r="D2198" s="0" t="s">
        <v>8504</v>
      </c>
      <c r="E2198" s="0" t="n">
        <v>2024</v>
      </c>
      <c r="H2198" s="0" t="n">
        <v>16</v>
      </c>
      <c r="I2198" s="0" t="n">
        <v>33319</v>
      </c>
      <c r="J2198" s="0" t="s">
        <v>272</v>
      </c>
      <c r="K2198" s="0" t="s">
        <v>8195</v>
      </c>
      <c r="L2198" s="0" t="s">
        <v>297</v>
      </c>
      <c r="M2198" s="0" t="s">
        <v>8505</v>
      </c>
      <c r="N2198" s="0" t="s">
        <v>8505</v>
      </c>
      <c r="O2198" s="0" t="s">
        <v>8506</v>
      </c>
      <c r="P2198" s="0" t="s">
        <v>8507</v>
      </c>
      <c r="R2198" s="0" t="s">
        <v>288</v>
      </c>
      <c r="S2198" s="0" t="s">
        <v>294</v>
      </c>
      <c r="T2198" s="0" t="s">
        <v>280</v>
      </c>
      <c r="U2198" s="0" t="s">
        <v>281</v>
      </c>
    </row>
    <row r="2199" customFormat="false" ht="15" hidden="false" customHeight="false" outlineLevel="0" collapsed="false">
      <c r="A2199" s="0" t="n">
        <v>111</v>
      </c>
      <c r="B2199" s="0" t="s">
        <v>167</v>
      </c>
      <c r="C2199" s="0" t="s">
        <v>383</v>
      </c>
      <c r="D2199" s="0" t="s">
        <v>8508</v>
      </c>
      <c r="E2199" s="0" t="n">
        <v>2026</v>
      </c>
      <c r="H2199" s="0" t="n">
        <v>30</v>
      </c>
      <c r="I2199" s="0" t="n">
        <v>10474</v>
      </c>
      <c r="J2199" s="0" t="s">
        <v>272</v>
      </c>
      <c r="K2199" s="0" t="s">
        <v>8195</v>
      </c>
      <c r="L2199" s="0" t="s">
        <v>297</v>
      </c>
      <c r="M2199" s="0" t="s">
        <v>8509</v>
      </c>
      <c r="N2199" s="0" t="s">
        <v>8509</v>
      </c>
      <c r="O2199" s="0" t="s">
        <v>8510</v>
      </c>
      <c r="P2199" s="0" t="s">
        <v>8511</v>
      </c>
      <c r="R2199" s="0" t="s">
        <v>279</v>
      </c>
      <c r="S2199" s="0" t="s">
        <v>272</v>
      </c>
      <c r="T2199" s="0" t="s">
        <v>280</v>
      </c>
      <c r="U2199" s="0" t="s">
        <v>281</v>
      </c>
    </row>
    <row r="2200" customFormat="false" ht="15" hidden="false" customHeight="false" outlineLevel="0" collapsed="false">
      <c r="A2200" s="0" t="n">
        <v>111</v>
      </c>
      <c r="B2200" s="0" t="s">
        <v>167</v>
      </c>
      <c r="C2200" s="0" t="s">
        <v>383</v>
      </c>
      <c r="D2200" s="0" t="s">
        <v>8512</v>
      </c>
      <c r="E2200" s="0" t="n">
        <v>2026</v>
      </c>
      <c r="H2200" s="0" t="n">
        <v>30</v>
      </c>
      <c r="I2200" s="0" t="n">
        <v>2454</v>
      </c>
      <c r="J2200" s="0" t="s">
        <v>272</v>
      </c>
      <c r="K2200" s="0" t="s">
        <v>8195</v>
      </c>
      <c r="L2200" s="0" t="s">
        <v>297</v>
      </c>
      <c r="M2200" s="0" t="s">
        <v>8513</v>
      </c>
      <c r="N2200" s="0" t="s">
        <v>8513</v>
      </c>
      <c r="O2200" s="0" t="s">
        <v>8514</v>
      </c>
      <c r="P2200" s="0" t="s">
        <v>8515</v>
      </c>
      <c r="R2200" s="0" t="s">
        <v>279</v>
      </c>
      <c r="S2200" s="0" t="s">
        <v>294</v>
      </c>
      <c r="T2200" s="0" t="s">
        <v>280</v>
      </c>
      <c r="U2200" s="0" t="s">
        <v>281</v>
      </c>
    </row>
    <row r="2201" customFormat="false" ht="15" hidden="false" customHeight="false" outlineLevel="0" collapsed="false">
      <c r="A2201" s="0" t="n">
        <v>111</v>
      </c>
      <c r="B2201" s="0" t="s">
        <v>167</v>
      </c>
      <c r="C2201" s="0" t="s">
        <v>383</v>
      </c>
      <c r="D2201" s="0" t="s">
        <v>8516</v>
      </c>
      <c r="E2201" s="0" t="n">
        <v>2026</v>
      </c>
      <c r="H2201" s="0" t="n">
        <v>26</v>
      </c>
      <c r="I2201" s="0" t="n">
        <v>2365</v>
      </c>
      <c r="J2201" s="0" t="s">
        <v>272</v>
      </c>
      <c r="K2201" s="0" t="s">
        <v>8195</v>
      </c>
      <c r="L2201" s="0" t="s">
        <v>297</v>
      </c>
      <c r="M2201" s="0" t="s">
        <v>8517</v>
      </c>
      <c r="N2201" s="0" t="s">
        <v>8517</v>
      </c>
      <c r="O2201" s="0" t="s">
        <v>8518</v>
      </c>
      <c r="P2201" s="0" t="s">
        <v>8519</v>
      </c>
      <c r="R2201" s="0" t="s">
        <v>279</v>
      </c>
      <c r="S2201" s="0" t="s">
        <v>294</v>
      </c>
      <c r="T2201" s="0" t="s">
        <v>280</v>
      </c>
      <c r="U2201" s="0" t="s">
        <v>281</v>
      </c>
    </row>
    <row r="2202" customFormat="false" ht="15" hidden="false" customHeight="false" outlineLevel="0" collapsed="false">
      <c r="A2202" s="0" t="n">
        <v>111</v>
      </c>
      <c r="B2202" s="0" t="s">
        <v>167</v>
      </c>
      <c r="C2202" s="0" t="s">
        <v>383</v>
      </c>
      <c r="D2202" s="0" t="s">
        <v>8520</v>
      </c>
      <c r="E2202" s="0" t="n">
        <v>2025</v>
      </c>
      <c r="H2202" s="0" t="n">
        <v>26</v>
      </c>
      <c r="I2202" s="0" t="n">
        <v>3011</v>
      </c>
      <c r="J2202" s="0" t="s">
        <v>272</v>
      </c>
      <c r="K2202" s="0" t="s">
        <v>8195</v>
      </c>
      <c r="L2202" s="0" t="s">
        <v>297</v>
      </c>
      <c r="M2202" s="0" t="s">
        <v>8521</v>
      </c>
      <c r="N2202" s="0" t="s">
        <v>8521</v>
      </c>
      <c r="O2202" s="0" t="s">
        <v>8522</v>
      </c>
      <c r="P2202" s="0" t="s">
        <v>8523</v>
      </c>
      <c r="R2202" s="0" t="s">
        <v>279</v>
      </c>
      <c r="S2202" s="0" t="s">
        <v>294</v>
      </c>
      <c r="T2202" s="0" t="s">
        <v>280</v>
      </c>
      <c r="U2202" s="0" t="s">
        <v>281</v>
      </c>
    </row>
    <row r="2203" customFormat="false" ht="15" hidden="false" customHeight="false" outlineLevel="0" collapsed="false">
      <c r="A2203" s="0" t="n">
        <v>111</v>
      </c>
      <c r="B2203" s="0" t="s">
        <v>167</v>
      </c>
      <c r="C2203" s="0" t="s">
        <v>383</v>
      </c>
      <c r="D2203" s="0" t="s">
        <v>8524</v>
      </c>
      <c r="E2203" s="0" t="n">
        <v>2025</v>
      </c>
      <c r="H2203" s="0" t="n">
        <v>26</v>
      </c>
      <c r="I2203" s="0" t="n">
        <v>25357</v>
      </c>
      <c r="J2203" s="0" t="s">
        <v>272</v>
      </c>
      <c r="K2203" s="0" t="s">
        <v>8195</v>
      </c>
      <c r="L2203" s="0" t="s">
        <v>297</v>
      </c>
      <c r="M2203" s="0" t="s">
        <v>8525</v>
      </c>
      <c r="N2203" s="0" t="s">
        <v>8525</v>
      </c>
      <c r="O2203" s="0" t="s">
        <v>8526</v>
      </c>
      <c r="P2203" s="0" t="s">
        <v>8527</v>
      </c>
      <c r="R2203" s="0" t="s">
        <v>279</v>
      </c>
      <c r="S2203" s="0" t="s">
        <v>294</v>
      </c>
      <c r="T2203" s="0" t="s">
        <v>280</v>
      </c>
      <c r="U2203" s="0" t="s">
        <v>281</v>
      </c>
    </row>
    <row r="2204" customFormat="false" ht="15" hidden="false" customHeight="false" outlineLevel="0" collapsed="false">
      <c r="A2204" s="0" t="n">
        <v>111</v>
      </c>
      <c r="B2204" s="0" t="s">
        <v>167</v>
      </c>
      <c r="C2204" s="0" t="s">
        <v>383</v>
      </c>
      <c r="D2204" s="0" t="s">
        <v>8528</v>
      </c>
      <c r="E2204" s="0" t="n">
        <v>2025</v>
      </c>
      <c r="H2204" s="0" t="n">
        <v>26</v>
      </c>
      <c r="I2204" s="0" t="n">
        <v>25188</v>
      </c>
      <c r="J2204" s="0" t="s">
        <v>272</v>
      </c>
      <c r="K2204" s="0" t="s">
        <v>8195</v>
      </c>
      <c r="L2204" s="0" t="s">
        <v>297</v>
      </c>
      <c r="M2204" s="0" t="s">
        <v>8529</v>
      </c>
      <c r="N2204" s="0" t="s">
        <v>8529</v>
      </c>
      <c r="O2204" s="0" t="s">
        <v>8530</v>
      </c>
      <c r="P2204" s="0" t="s">
        <v>8531</v>
      </c>
      <c r="R2204" s="0" t="s">
        <v>279</v>
      </c>
      <c r="S2204" s="0" t="s">
        <v>294</v>
      </c>
      <c r="T2204" s="0" t="s">
        <v>280</v>
      </c>
      <c r="U2204" s="0" t="s">
        <v>281</v>
      </c>
    </row>
    <row r="2205" customFormat="false" ht="15" hidden="false" customHeight="false" outlineLevel="0" collapsed="false">
      <c r="A2205" s="0" t="n">
        <v>111</v>
      </c>
      <c r="B2205" s="0" t="s">
        <v>167</v>
      </c>
      <c r="C2205" s="0" t="s">
        <v>383</v>
      </c>
      <c r="D2205" s="0" t="s">
        <v>8532</v>
      </c>
      <c r="E2205" s="0" t="n">
        <v>2024</v>
      </c>
      <c r="H2205" s="0" t="n">
        <v>47</v>
      </c>
      <c r="I2205" s="0" t="n">
        <v>42737</v>
      </c>
      <c r="J2205" s="0" t="s">
        <v>272</v>
      </c>
      <c r="K2205" s="0" t="s">
        <v>8195</v>
      </c>
      <c r="L2205" s="0" t="s">
        <v>297</v>
      </c>
      <c r="M2205" s="0" t="s">
        <v>8533</v>
      </c>
      <c r="N2205" s="0" t="s">
        <v>8534</v>
      </c>
      <c r="O2205" s="0" t="s">
        <v>8535</v>
      </c>
      <c r="P2205" s="0" t="s">
        <v>8536</v>
      </c>
      <c r="R2205" s="0" t="s">
        <v>288</v>
      </c>
      <c r="S2205" s="0" t="s">
        <v>294</v>
      </c>
      <c r="T2205" s="0" t="s">
        <v>280</v>
      </c>
      <c r="U2205" s="0" t="s">
        <v>281</v>
      </c>
    </row>
    <row r="2206" customFormat="false" ht="15" hidden="false" customHeight="false" outlineLevel="0" collapsed="false">
      <c r="A2206" s="0" t="n">
        <v>111</v>
      </c>
      <c r="B2206" s="0" t="s">
        <v>167</v>
      </c>
      <c r="C2206" s="0" t="s">
        <v>383</v>
      </c>
      <c r="D2206" s="0" t="s">
        <v>8537</v>
      </c>
      <c r="E2206" s="0" t="n">
        <v>2024</v>
      </c>
      <c r="H2206" s="0" t="n">
        <v>7</v>
      </c>
      <c r="I2206" s="0" t="n">
        <v>12593</v>
      </c>
      <c r="J2206" s="0" t="s">
        <v>272</v>
      </c>
      <c r="K2206" s="0" t="s">
        <v>8195</v>
      </c>
      <c r="L2206" s="0" t="s">
        <v>297</v>
      </c>
      <c r="M2206" s="0" t="s">
        <v>8538</v>
      </c>
      <c r="N2206" s="0" t="s">
        <v>8538</v>
      </c>
      <c r="O2206" s="0" t="s">
        <v>8539</v>
      </c>
      <c r="P2206" s="0" t="s">
        <v>8540</v>
      </c>
      <c r="R2206" s="0" t="s">
        <v>288</v>
      </c>
      <c r="S2206" s="0" t="s">
        <v>294</v>
      </c>
      <c r="T2206" s="0" t="s">
        <v>280</v>
      </c>
      <c r="U2206" s="0" t="s">
        <v>281</v>
      </c>
    </row>
    <row r="2207" customFormat="false" ht="15" hidden="false" customHeight="false" outlineLevel="0" collapsed="false">
      <c r="A2207" s="0" t="n">
        <v>111</v>
      </c>
      <c r="B2207" s="0" t="s">
        <v>167</v>
      </c>
      <c r="C2207" s="0" t="s">
        <v>383</v>
      </c>
      <c r="D2207" s="0" t="s">
        <v>8541</v>
      </c>
      <c r="E2207" s="0" t="n">
        <v>2024</v>
      </c>
      <c r="H2207" s="0" t="n">
        <v>26</v>
      </c>
      <c r="I2207" s="0" t="n">
        <v>3009</v>
      </c>
      <c r="J2207" s="0" t="s">
        <v>272</v>
      </c>
      <c r="K2207" s="0" t="s">
        <v>8195</v>
      </c>
      <c r="L2207" s="0" t="s">
        <v>297</v>
      </c>
      <c r="M2207" s="0" t="s">
        <v>8542</v>
      </c>
      <c r="N2207" s="0" t="s">
        <v>8543</v>
      </c>
      <c r="O2207" s="0" t="s">
        <v>8544</v>
      </c>
      <c r="P2207" s="0" t="s">
        <v>8545</v>
      </c>
      <c r="R2207" s="0" t="s">
        <v>288</v>
      </c>
      <c r="S2207" s="0" t="s">
        <v>294</v>
      </c>
      <c r="T2207" s="0" t="s">
        <v>280</v>
      </c>
      <c r="U2207" s="0" t="s">
        <v>281</v>
      </c>
    </row>
    <row r="2208" customFormat="false" ht="15" hidden="false" customHeight="false" outlineLevel="0" collapsed="false">
      <c r="A2208" s="0" t="n">
        <v>111</v>
      </c>
      <c r="B2208" s="0" t="s">
        <v>167</v>
      </c>
      <c r="C2208" s="0" t="s">
        <v>514</v>
      </c>
      <c r="D2208" s="0" t="s">
        <v>8546</v>
      </c>
      <c r="E2208" s="0" t="n">
        <v>2017</v>
      </c>
      <c r="H2208" s="0" t="n">
        <v>1</v>
      </c>
      <c r="I2208" s="0" t="n">
        <v>197</v>
      </c>
      <c r="J2208" s="0" t="s">
        <v>272</v>
      </c>
      <c r="K2208" s="0" t="s">
        <v>8195</v>
      </c>
      <c r="L2208" s="0" t="s">
        <v>297</v>
      </c>
      <c r="M2208" s="0" t="s">
        <v>8547</v>
      </c>
      <c r="N2208" s="0" t="s">
        <v>8547</v>
      </c>
      <c r="O2208" s="0" t="s">
        <v>8548</v>
      </c>
      <c r="P2208" s="0" t="s">
        <v>8549</v>
      </c>
      <c r="R2208" s="0" t="s">
        <v>288</v>
      </c>
      <c r="S2208" s="0" t="s">
        <v>294</v>
      </c>
      <c r="T2208" s="0" t="s">
        <v>280</v>
      </c>
      <c r="U2208" s="0" t="s">
        <v>281</v>
      </c>
    </row>
    <row r="2209" customFormat="false" ht="15" hidden="false" customHeight="false" outlineLevel="0" collapsed="false">
      <c r="A2209" s="0" t="n">
        <v>111</v>
      </c>
      <c r="B2209" s="0" t="s">
        <v>167</v>
      </c>
      <c r="C2209" s="0" t="s">
        <v>514</v>
      </c>
      <c r="D2209" s="0" t="s">
        <v>8550</v>
      </c>
      <c r="E2209" s="0" t="n">
        <v>2017</v>
      </c>
      <c r="H2209" s="0" t="n">
        <v>2</v>
      </c>
      <c r="I2209" s="0" t="n">
        <v>572</v>
      </c>
      <c r="J2209" s="0" t="s">
        <v>272</v>
      </c>
      <c r="K2209" s="0" t="s">
        <v>8195</v>
      </c>
      <c r="L2209" s="0" t="s">
        <v>297</v>
      </c>
      <c r="M2209" s="0" t="s">
        <v>8551</v>
      </c>
      <c r="N2209" s="0" t="s">
        <v>8551</v>
      </c>
      <c r="O2209" s="0" t="s">
        <v>8552</v>
      </c>
      <c r="P2209" s="0" t="s">
        <v>8553</v>
      </c>
      <c r="R2209" s="0" t="s">
        <v>288</v>
      </c>
      <c r="S2209" s="0" t="s">
        <v>272</v>
      </c>
      <c r="T2209" s="0" t="s">
        <v>280</v>
      </c>
      <c r="U2209" s="0" t="s">
        <v>281</v>
      </c>
    </row>
    <row r="2210" customFormat="false" ht="15" hidden="false" customHeight="false" outlineLevel="0" collapsed="false">
      <c r="A2210" s="0" t="n">
        <v>111</v>
      </c>
      <c r="B2210" s="0" t="s">
        <v>167</v>
      </c>
      <c r="C2210" s="0" t="s">
        <v>514</v>
      </c>
      <c r="D2210" s="0" t="s">
        <v>8554</v>
      </c>
      <c r="E2210" s="0" t="n">
        <v>2017</v>
      </c>
      <c r="H2210" s="0" t="n">
        <v>1</v>
      </c>
      <c r="I2210" s="0" t="n">
        <v>248</v>
      </c>
      <c r="J2210" s="0" t="s">
        <v>272</v>
      </c>
      <c r="K2210" s="0" t="s">
        <v>8195</v>
      </c>
      <c r="L2210" s="0" t="s">
        <v>297</v>
      </c>
      <c r="M2210" s="0" t="s">
        <v>8555</v>
      </c>
      <c r="N2210" s="0" t="s">
        <v>8555</v>
      </c>
      <c r="O2210" s="0" t="s">
        <v>8556</v>
      </c>
      <c r="P2210" s="0" t="s">
        <v>8557</v>
      </c>
      <c r="R2210" s="0" t="s">
        <v>288</v>
      </c>
      <c r="S2210" s="0" t="s">
        <v>294</v>
      </c>
      <c r="T2210" s="0" t="s">
        <v>280</v>
      </c>
      <c r="U2210" s="0" t="s">
        <v>281</v>
      </c>
    </row>
    <row r="2211" customFormat="false" ht="15" hidden="false" customHeight="false" outlineLevel="0" collapsed="false">
      <c r="A2211" s="0" t="n">
        <v>112</v>
      </c>
      <c r="B2211" s="0" t="s">
        <v>168</v>
      </c>
      <c r="C2211" s="0" t="s">
        <v>57</v>
      </c>
      <c r="D2211" s="0" t="s">
        <v>8558</v>
      </c>
      <c r="E2211" s="0" t="n">
        <v>2020</v>
      </c>
      <c r="H2211" s="0" t="n">
        <v>2</v>
      </c>
      <c r="I2211" s="0" t="n">
        <v>2913</v>
      </c>
      <c r="J2211" s="0" t="s">
        <v>272</v>
      </c>
      <c r="K2211" s="0" t="s">
        <v>302</v>
      </c>
      <c r="L2211" s="0" t="s">
        <v>274</v>
      </c>
      <c r="M2211" s="0" t="s">
        <v>8559</v>
      </c>
      <c r="N2211" s="0" t="s">
        <v>8559</v>
      </c>
      <c r="O2211" s="0" t="s">
        <v>8560</v>
      </c>
      <c r="P2211" s="0" t="s">
        <v>8561</v>
      </c>
      <c r="R2211" s="0" t="s">
        <v>288</v>
      </c>
      <c r="S2211" s="0" t="s">
        <v>272</v>
      </c>
      <c r="T2211" s="0" t="s">
        <v>280</v>
      </c>
      <c r="U2211" s="0" t="s">
        <v>281</v>
      </c>
    </row>
    <row r="2212" customFormat="false" ht="15" hidden="false" customHeight="false" outlineLevel="0" collapsed="false">
      <c r="A2212" s="0" t="n">
        <v>112</v>
      </c>
      <c r="B2212" s="0" t="s">
        <v>168</v>
      </c>
      <c r="C2212" s="0" t="s">
        <v>313</v>
      </c>
      <c r="D2212" s="0" t="s">
        <v>8562</v>
      </c>
      <c r="E2212" s="0" t="n">
        <v>2020</v>
      </c>
      <c r="H2212" s="0" t="n">
        <v>1</v>
      </c>
      <c r="I2212" s="0" t="n">
        <v>3099</v>
      </c>
      <c r="J2212" s="0" t="s">
        <v>294</v>
      </c>
      <c r="K2212" s="0" t="s">
        <v>302</v>
      </c>
      <c r="L2212" s="0" t="s">
        <v>274</v>
      </c>
      <c r="M2212" s="0" t="s">
        <v>8563</v>
      </c>
      <c r="N2212" s="0" t="s">
        <v>8563</v>
      </c>
      <c r="O2212" s="0" t="s">
        <v>8564</v>
      </c>
      <c r="P2212" s="0" t="s">
        <v>8565</v>
      </c>
      <c r="R2212" s="0" t="s">
        <v>288</v>
      </c>
      <c r="S2212" s="0" t="s">
        <v>294</v>
      </c>
      <c r="T2212" s="0" t="s">
        <v>280</v>
      </c>
      <c r="U2212" s="0" t="s">
        <v>281</v>
      </c>
    </row>
    <row r="2213" customFormat="false" ht="15" hidden="false" customHeight="false" outlineLevel="0" collapsed="false">
      <c r="A2213" s="0" t="n">
        <v>115</v>
      </c>
      <c r="B2213" s="0" t="s">
        <v>171</v>
      </c>
      <c r="C2213" s="0" t="s">
        <v>313</v>
      </c>
      <c r="D2213" s="0" t="s">
        <v>8566</v>
      </c>
      <c r="E2213" s="0" t="n">
        <v>2025</v>
      </c>
      <c r="H2213" s="0" t="n">
        <v>1</v>
      </c>
      <c r="I2213" s="0" t="n">
        <v>5174</v>
      </c>
      <c r="J2213" s="0" t="s">
        <v>272</v>
      </c>
      <c r="K2213" s="0" t="s">
        <v>302</v>
      </c>
      <c r="L2213" s="0" t="s">
        <v>274</v>
      </c>
      <c r="M2213" s="0" t="s">
        <v>8567</v>
      </c>
      <c r="N2213" s="0" t="s">
        <v>8567</v>
      </c>
      <c r="O2213" s="0" t="s">
        <v>8568</v>
      </c>
      <c r="P2213" s="0" t="s">
        <v>8569</v>
      </c>
      <c r="R2213" s="0" t="s">
        <v>279</v>
      </c>
      <c r="S2213" s="0" t="s">
        <v>272</v>
      </c>
      <c r="T2213" s="0" t="s">
        <v>280</v>
      </c>
      <c r="U2213" s="0" t="s">
        <v>281</v>
      </c>
    </row>
    <row r="2214" customFormat="false" ht="15" hidden="false" customHeight="false" outlineLevel="0" collapsed="false">
      <c r="A2214" s="0" t="n">
        <v>115</v>
      </c>
      <c r="B2214" s="0" t="s">
        <v>171</v>
      </c>
      <c r="C2214" s="0" t="s">
        <v>313</v>
      </c>
      <c r="D2214" s="0" t="s">
        <v>8570</v>
      </c>
      <c r="E2214" s="0" t="n">
        <v>2019</v>
      </c>
      <c r="H2214" s="0" t="n">
        <v>1</v>
      </c>
      <c r="I2214" s="0" t="n">
        <v>2409</v>
      </c>
      <c r="J2214" s="0" t="s">
        <v>294</v>
      </c>
      <c r="K2214" s="0" t="s">
        <v>302</v>
      </c>
      <c r="L2214" s="0" t="s">
        <v>274</v>
      </c>
      <c r="M2214" s="0" t="s">
        <v>8571</v>
      </c>
      <c r="N2214" s="0" t="s">
        <v>8571</v>
      </c>
      <c r="O2214" s="0" t="s">
        <v>8572</v>
      </c>
      <c r="P2214" s="0" t="s">
        <v>8573</v>
      </c>
      <c r="R2214" s="0" t="s">
        <v>288</v>
      </c>
      <c r="S2214" s="0" t="s">
        <v>294</v>
      </c>
      <c r="T2214" s="0" t="s">
        <v>280</v>
      </c>
      <c r="U2214" s="0" t="s">
        <v>281</v>
      </c>
    </row>
    <row r="2215" customFormat="false" ht="15" hidden="false" customHeight="false" outlineLevel="0" collapsed="false">
      <c r="A2215" s="0" t="n">
        <v>115</v>
      </c>
      <c r="B2215" s="0" t="s">
        <v>171</v>
      </c>
      <c r="C2215" s="0" t="s">
        <v>270</v>
      </c>
      <c r="D2215" s="0" t="s">
        <v>8574</v>
      </c>
      <c r="E2215" s="0" t="n">
        <v>2026</v>
      </c>
      <c r="H2215" s="0" t="n">
        <v>11</v>
      </c>
      <c r="I2215" s="0" t="n">
        <v>5299</v>
      </c>
      <c r="J2215" s="0" t="s">
        <v>272</v>
      </c>
      <c r="K2215" s="0" t="s">
        <v>8575</v>
      </c>
      <c r="L2215" s="0" t="s">
        <v>297</v>
      </c>
      <c r="M2215" s="0" t="s">
        <v>8576</v>
      </c>
      <c r="N2215" s="0" t="s">
        <v>8576</v>
      </c>
      <c r="O2215" s="0" t="s">
        <v>8577</v>
      </c>
      <c r="P2215" s="0" t="s">
        <v>8578</v>
      </c>
      <c r="R2215" s="0" t="s">
        <v>279</v>
      </c>
      <c r="S2215" s="0" t="s">
        <v>272</v>
      </c>
      <c r="T2215" s="0" t="s">
        <v>280</v>
      </c>
      <c r="U2215" s="0" t="s">
        <v>281</v>
      </c>
    </row>
    <row r="2216" customFormat="false" ht="15" hidden="false" customHeight="false" outlineLevel="0" collapsed="false">
      <c r="A2216" s="0" t="n">
        <v>115</v>
      </c>
      <c r="B2216" s="0" t="s">
        <v>171</v>
      </c>
      <c r="C2216" s="0" t="s">
        <v>383</v>
      </c>
      <c r="D2216" s="0" t="s">
        <v>8579</v>
      </c>
      <c r="E2216" s="0" t="n">
        <v>2025</v>
      </c>
      <c r="H2216" s="0" t="n">
        <v>11</v>
      </c>
      <c r="I2216" s="0" t="n">
        <v>5401</v>
      </c>
      <c r="J2216" s="0" t="s">
        <v>272</v>
      </c>
      <c r="K2216" s="0" t="s">
        <v>302</v>
      </c>
      <c r="L2216" s="0" t="s">
        <v>274</v>
      </c>
      <c r="M2216" s="0" t="s">
        <v>8580</v>
      </c>
      <c r="N2216" s="0" t="s">
        <v>8580</v>
      </c>
      <c r="O2216" s="0" t="s">
        <v>8581</v>
      </c>
      <c r="P2216" s="0" t="s">
        <v>8582</v>
      </c>
      <c r="R2216" s="0" t="s">
        <v>279</v>
      </c>
      <c r="S2216" s="0" t="s">
        <v>272</v>
      </c>
      <c r="T2216" s="0" t="s">
        <v>280</v>
      </c>
      <c r="U2216" s="0" t="s">
        <v>281</v>
      </c>
    </row>
    <row r="2217" customFormat="false" ht="15" hidden="false" customHeight="false" outlineLevel="0" collapsed="false">
      <c r="A2217" s="0" t="n">
        <v>115</v>
      </c>
      <c r="B2217" s="0" t="s">
        <v>171</v>
      </c>
      <c r="C2217" s="0" t="s">
        <v>383</v>
      </c>
      <c r="D2217" s="0" t="s">
        <v>8583</v>
      </c>
      <c r="E2217" s="0" t="n">
        <v>2025</v>
      </c>
      <c r="H2217" s="0" t="n">
        <v>11</v>
      </c>
      <c r="I2217" s="0" t="n">
        <v>8597</v>
      </c>
      <c r="J2217" s="0" t="s">
        <v>272</v>
      </c>
      <c r="K2217" s="0" t="s">
        <v>302</v>
      </c>
      <c r="L2217" s="0" t="s">
        <v>274</v>
      </c>
      <c r="M2217" s="0" t="s">
        <v>8584</v>
      </c>
      <c r="N2217" s="0" t="s">
        <v>8584</v>
      </c>
      <c r="O2217" s="0" t="s">
        <v>8585</v>
      </c>
      <c r="P2217" s="0" t="s">
        <v>8586</v>
      </c>
      <c r="R2217" s="0" t="s">
        <v>279</v>
      </c>
      <c r="S2217" s="0" t="s">
        <v>294</v>
      </c>
      <c r="T2217" s="0" t="s">
        <v>280</v>
      </c>
      <c r="U2217" s="0" t="s">
        <v>281</v>
      </c>
    </row>
    <row r="2218" customFormat="false" ht="15" hidden="false" customHeight="false" outlineLevel="0" collapsed="false">
      <c r="A2218" s="0" t="n">
        <v>116</v>
      </c>
      <c r="B2218" s="0" t="s">
        <v>173</v>
      </c>
      <c r="C2218" s="0" t="s">
        <v>57</v>
      </c>
      <c r="D2218" s="0" t="s">
        <v>8587</v>
      </c>
      <c r="E2218" s="0" t="n">
        <v>2022</v>
      </c>
      <c r="H2218" s="0" t="n">
        <v>16</v>
      </c>
      <c r="I2218" s="0" t="n">
        <v>4721</v>
      </c>
      <c r="J2218" s="0" t="s">
        <v>294</v>
      </c>
      <c r="K2218" s="0" t="s">
        <v>302</v>
      </c>
      <c r="L2218" s="0" t="s">
        <v>274</v>
      </c>
      <c r="M2218" s="0" t="s">
        <v>8588</v>
      </c>
      <c r="N2218" s="0" t="s">
        <v>8588</v>
      </c>
      <c r="O2218" s="0" t="s">
        <v>8589</v>
      </c>
      <c r="P2218" s="0" t="s">
        <v>8590</v>
      </c>
      <c r="R2218" s="0" t="s">
        <v>288</v>
      </c>
      <c r="S2218" s="0" t="s">
        <v>272</v>
      </c>
      <c r="T2218" s="0" t="s">
        <v>280</v>
      </c>
      <c r="U2218" s="0" t="s">
        <v>281</v>
      </c>
    </row>
    <row r="2219" customFormat="false" ht="15" hidden="false" customHeight="false" outlineLevel="0" collapsed="false">
      <c r="A2219" s="0" t="n">
        <v>116</v>
      </c>
      <c r="B2219" s="0" t="s">
        <v>173</v>
      </c>
      <c r="C2219" s="0" t="s">
        <v>92</v>
      </c>
      <c r="D2219" s="0" t="s">
        <v>8591</v>
      </c>
      <c r="E2219" s="0" t="n">
        <v>2025</v>
      </c>
      <c r="H2219" s="0" t="n">
        <v>10</v>
      </c>
      <c r="I2219" s="0" t="n">
        <v>2998</v>
      </c>
      <c r="J2219" s="0" t="s">
        <v>272</v>
      </c>
      <c r="K2219" s="0" t="s">
        <v>4612</v>
      </c>
      <c r="L2219" s="0" t="s">
        <v>595</v>
      </c>
      <c r="M2219" s="0" t="s">
        <v>8592</v>
      </c>
      <c r="N2219" s="0" t="s">
        <v>8592</v>
      </c>
      <c r="O2219" s="0" t="s">
        <v>8593</v>
      </c>
      <c r="P2219" s="0" t="s">
        <v>8594</v>
      </c>
      <c r="R2219" s="0" t="s">
        <v>279</v>
      </c>
      <c r="S2219" s="0" t="s">
        <v>272</v>
      </c>
      <c r="T2219" s="0" t="s">
        <v>280</v>
      </c>
      <c r="U2219" s="0" t="s">
        <v>281</v>
      </c>
    </row>
    <row r="2220" customFormat="false" ht="15" hidden="false" customHeight="false" outlineLevel="0" collapsed="false">
      <c r="A2220" s="0" t="n">
        <v>116</v>
      </c>
      <c r="B2220" s="0" t="s">
        <v>173</v>
      </c>
      <c r="C2220" s="0" t="s">
        <v>92</v>
      </c>
      <c r="D2220" s="0" t="s">
        <v>8595</v>
      </c>
      <c r="E2220" s="0" t="n">
        <v>2025</v>
      </c>
      <c r="H2220" s="0" t="n">
        <v>10</v>
      </c>
      <c r="I2220" s="0" t="n">
        <v>3140</v>
      </c>
      <c r="J2220" s="0" t="s">
        <v>272</v>
      </c>
      <c r="K2220" s="0" t="s">
        <v>4612</v>
      </c>
      <c r="L2220" s="0" t="s">
        <v>595</v>
      </c>
      <c r="M2220" s="0" t="s">
        <v>8596</v>
      </c>
      <c r="N2220" s="0" t="s">
        <v>8596</v>
      </c>
      <c r="O2220" s="0" t="s">
        <v>8597</v>
      </c>
      <c r="P2220" s="0" t="s">
        <v>8598</v>
      </c>
      <c r="R2220" s="0" t="s">
        <v>279</v>
      </c>
      <c r="S2220" s="0" t="s">
        <v>294</v>
      </c>
      <c r="T2220" s="0" t="s">
        <v>280</v>
      </c>
      <c r="U2220" s="0" t="s">
        <v>281</v>
      </c>
    </row>
    <row r="2221" customFormat="false" ht="15" hidden="false" customHeight="false" outlineLevel="0" collapsed="false">
      <c r="A2221" s="0" t="n">
        <v>116</v>
      </c>
      <c r="B2221" s="0" t="s">
        <v>173</v>
      </c>
      <c r="C2221" s="0" t="s">
        <v>92</v>
      </c>
      <c r="D2221" s="0" t="s">
        <v>8599</v>
      </c>
      <c r="E2221" s="0" t="n">
        <v>2024</v>
      </c>
      <c r="H2221" s="0" t="n">
        <v>10</v>
      </c>
      <c r="I2221" s="0" t="n">
        <v>3047</v>
      </c>
      <c r="J2221" s="0" t="s">
        <v>272</v>
      </c>
      <c r="K2221" s="0" t="s">
        <v>4612</v>
      </c>
      <c r="L2221" s="0" t="s">
        <v>595</v>
      </c>
      <c r="M2221" s="0" t="s">
        <v>8600</v>
      </c>
      <c r="N2221" s="0" t="s">
        <v>8600</v>
      </c>
      <c r="O2221" s="0" t="s">
        <v>8601</v>
      </c>
      <c r="P2221" s="0" t="s">
        <v>8602</v>
      </c>
      <c r="R2221" s="0" t="s">
        <v>288</v>
      </c>
      <c r="S2221" s="0" t="s">
        <v>294</v>
      </c>
      <c r="T2221" s="0" t="s">
        <v>280</v>
      </c>
      <c r="U2221" s="0" t="s">
        <v>281</v>
      </c>
    </row>
    <row r="2222" customFormat="false" ht="15" hidden="false" customHeight="false" outlineLevel="0" collapsed="false">
      <c r="A2222" s="0" t="n">
        <v>116</v>
      </c>
      <c r="B2222" s="0" t="s">
        <v>173</v>
      </c>
      <c r="C2222" s="0" t="s">
        <v>92</v>
      </c>
      <c r="D2222" s="0" t="s">
        <v>8603</v>
      </c>
      <c r="E2222" s="0" t="n">
        <v>2023</v>
      </c>
      <c r="H2222" s="0" t="n">
        <v>7</v>
      </c>
      <c r="I2222" s="0" t="n">
        <v>12003</v>
      </c>
      <c r="J2222" s="0" t="s">
        <v>294</v>
      </c>
      <c r="K2222" s="0" t="s">
        <v>8604</v>
      </c>
      <c r="L2222" s="0" t="s">
        <v>297</v>
      </c>
      <c r="M2222" s="0" t="s">
        <v>8605</v>
      </c>
      <c r="N2222" s="0" t="s">
        <v>8605</v>
      </c>
      <c r="O2222" s="0" t="s">
        <v>8606</v>
      </c>
      <c r="P2222" s="0" t="s">
        <v>8607</v>
      </c>
      <c r="R2222" s="0" t="s">
        <v>288</v>
      </c>
      <c r="S2222" s="0" t="s">
        <v>294</v>
      </c>
      <c r="T2222" s="0" t="s">
        <v>280</v>
      </c>
      <c r="U2222" s="0" t="s">
        <v>281</v>
      </c>
    </row>
    <row r="2223" customFormat="false" ht="15" hidden="false" customHeight="false" outlineLevel="0" collapsed="false">
      <c r="A2223" s="0" t="n">
        <v>116</v>
      </c>
      <c r="B2223" s="0" t="s">
        <v>173</v>
      </c>
      <c r="C2223" s="0" t="s">
        <v>313</v>
      </c>
      <c r="D2223" s="0" t="s">
        <v>8608</v>
      </c>
      <c r="E2223" s="0" t="n">
        <v>2024</v>
      </c>
      <c r="H2223" s="0" t="n">
        <v>1</v>
      </c>
      <c r="I2223" s="0" t="n">
        <v>1130</v>
      </c>
      <c r="J2223" s="0" t="s">
        <v>272</v>
      </c>
      <c r="K2223" s="0" t="s">
        <v>4612</v>
      </c>
      <c r="L2223" s="0" t="s">
        <v>595</v>
      </c>
      <c r="M2223" s="0" t="s">
        <v>8609</v>
      </c>
      <c r="N2223" s="0" t="s">
        <v>8609</v>
      </c>
      <c r="O2223" s="0" t="s">
        <v>8610</v>
      </c>
      <c r="P2223" s="0" t="s">
        <v>8611</v>
      </c>
      <c r="R2223" s="0" t="s">
        <v>288</v>
      </c>
      <c r="S2223" s="0" t="s">
        <v>272</v>
      </c>
      <c r="T2223" s="0" t="s">
        <v>280</v>
      </c>
      <c r="U2223" s="0" t="s">
        <v>281</v>
      </c>
    </row>
    <row r="2224" customFormat="false" ht="15" hidden="false" customHeight="false" outlineLevel="0" collapsed="false">
      <c r="A2224" s="0" t="n">
        <v>116</v>
      </c>
      <c r="B2224" s="0" t="s">
        <v>173</v>
      </c>
      <c r="C2224" s="0" t="s">
        <v>313</v>
      </c>
      <c r="D2224" s="0" t="s">
        <v>8612</v>
      </c>
      <c r="E2224" s="0" t="n">
        <v>2022</v>
      </c>
      <c r="H2224" s="0" t="n">
        <v>1</v>
      </c>
      <c r="I2224" s="0" t="n">
        <v>557</v>
      </c>
      <c r="J2224" s="0" t="s">
        <v>294</v>
      </c>
      <c r="K2224" s="0" t="s">
        <v>302</v>
      </c>
      <c r="L2224" s="0" t="s">
        <v>274</v>
      </c>
      <c r="M2224" s="0" t="s">
        <v>8613</v>
      </c>
      <c r="N2224" s="0" t="s">
        <v>8613</v>
      </c>
      <c r="O2224" s="0" t="s">
        <v>8614</v>
      </c>
      <c r="P2224" s="0" t="s">
        <v>8615</v>
      </c>
      <c r="R2224" s="0" t="s">
        <v>288</v>
      </c>
      <c r="S2224" s="0" t="s">
        <v>294</v>
      </c>
      <c r="T2224" s="0" t="s">
        <v>280</v>
      </c>
      <c r="U2224" s="0" t="s">
        <v>281</v>
      </c>
    </row>
    <row r="2225" customFormat="false" ht="15" hidden="false" customHeight="false" outlineLevel="0" collapsed="false">
      <c r="A2225" s="0" t="n">
        <v>116</v>
      </c>
      <c r="B2225" s="0" t="s">
        <v>173</v>
      </c>
      <c r="C2225" s="0" t="s">
        <v>1103</v>
      </c>
      <c r="D2225" s="0" t="s">
        <v>8616</v>
      </c>
      <c r="E2225" s="0" t="n">
        <v>2024</v>
      </c>
      <c r="H2225" s="0" t="n">
        <v>13</v>
      </c>
      <c r="I2225" s="0" t="n">
        <v>2584</v>
      </c>
      <c r="J2225" s="0" t="s">
        <v>272</v>
      </c>
      <c r="K2225" s="0" t="s">
        <v>4612</v>
      </c>
      <c r="L2225" s="0" t="s">
        <v>595</v>
      </c>
      <c r="M2225" s="0" t="s">
        <v>8617</v>
      </c>
      <c r="N2225" s="0" t="s">
        <v>8617</v>
      </c>
      <c r="O2225" s="0" t="s">
        <v>8618</v>
      </c>
      <c r="P2225" s="0" t="s">
        <v>8619</v>
      </c>
      <c r="R2225" s="0" t="s">
        <v>288</v>
      </c>
      <c r="S2225" s="0" t="s">
        <v>272</v>
      </c>
      <c r="T2225" s="0" t="s">
        <v>280</v>
      </c>
      <c r="U2225" s="0" t="s">
        <v>281</v>
      </c>
    </row>
    <row r="2226" customFormat="false" ht="15" hidden="false" customHeight="false" outlineLevel="0" collapsed="false">
      <c r="A2226" s="0" t="n">
        <v>116</v>
      </c>
      <c r="B2226" s="0" t="s">
        <v>173</v>
      </c>
      <c r="C2226" s="0" t="s">
        <v>616</v>
      </c>
      <c r="D2226" s="0" t="s">
        <v>8620</v>
      </c>
      <c r="E2226" s="0" t="n">
        <v>2026</v>
      </c>
      <c r="H2226" s="0" t="n">
        <v>23</v>
      </c>
      <c r="I2226" s="0" t="n">
        <v>38534</v>
      </c>
      <c r="J2226" s="0" t="s">
        <v>294</v>
      </c>
      <c r="K2226" s="0" t="s">
        <v>4612</v>
      </c>
      <c r="L2226" s="0" t="s">
        <v>595</v>
      </c>
      <c r="M2226" s="0" t="s">
        <v>8621</v>
      </c>
      <c r="N2226" s="0" t="s">
        <v>8621</v>
      </c>
      <c r="O2226" s="0" t="s">
        <v>8622</v>
      </c>
      <c r="P2226" s="0" t="s">
        <v>8623</v>
      </c>
      <c r="R2226" s="0" t="s">
        <v>279</v>
      </c>
      <c r="S2226" s="0" t="s">
        <v>272</v>
      </c>
      <c r="T2226" s="0" t="s">
        <v>280</v>
      </c>
      <c r="U2226" s="0" t="s">
        <v>281</v>
      </c>
    </row>
    <row r="2227" customFormat="false" ht="15" hidden="false" customHeight="false" outlineLevel="0" collapsed="false">
      <c r="A2227" s="0" t="n">
        <v>116</v>
      </c>
      <c r="B2227" s="0" t="s">
        <v>173</v>
      </c>
      <c r="C2227" s="0" t="s">
        <v>616</v>
      </c>
      <c r="D2227" s="0" t="s">
        <v>8624</v>
      </c>
      <c r="E2227" s="0" t="n">
        <v>2025</v>
      </c>
      <c r="H2227" s="0" t="n">
        <v>1</v>
      </c>
      <c r="I2227" s="0" t="n">
        <v>436</v>
      </c>
      <c r="J2227" s="0" t="s">
        <v>272</v>
      </c>
      <c r="K2227" s="0" t="s">
        <v>4612</v>
      </c>
      <c r="L2227" s="0" t="s">
        <v>595</v>
      </c>
      <c r="M2227" s="0" t="s">
        <v>8625</v>
      </c>
      <c r="N2227" s="0" t="s">
        <v>8625</v>
      </c>
      <c r="O2227" s="0" t="s">
        <v>8626</v>
      </c>
      <c r="P2227" s="0" t="s">
        <v>8627</v>
      </c>
      <c r="R2227" s="0" t="s">
        <v>279</v>
      </c>
      <c r="S2227" s="0" t="s">
        <v>294</v>
      </c>
      <c r="T2227" s="0" t="s">
        <v>280</v>
      </c>
      <c r="U2227" s="0" t="s">
        <v>281</v>
      </c>
    </row>
    <row r="2228" customFormat="false" ht="15" hidden="false" customHeight="false" outlineLevel="0" collapsed="false">
      <c r="A2228" s="0" t="n">
        <v>116</v>
      </c>
      <c r="B2228" s="0" t="s">
        <v>173</v>
      </c>
      <c r="C2228" s="0" t="s">
        <v>616</v>
      </c>
      <c r="D2228" s="0" t="s">
        <v>8628</v>
      </c>
      <c r="E2228" s="0" t="n">
        <v>2024</v>
      </c>
      <c r="H2228" s="0" t="n">
        <v>19</v>
      </c>
      <c r="I2228" s="0" t="n">
        <v>2724</v>
      </c>
      <c r="J2228" s="0" t="s">
        <v>272</v>
      </c>
      <c r="K2228" s="0" t="s">
        <v>4612</v>
      </c>
      <c r="L2228" s="0" t="s">
        <v>595</v>
      </c>
      <c r="M2228" s="0" t="s">
        <v>8629</v>
      </c>
      <c r="N2228" s="0" t="s">
        <v>8629</v>
      </c>
      <c r="O2228" s="0" t="s">
        <v>8630</v>
      </c>
      <c r="P2228" s="0" t="s">
        <v>8631</v>
      </c>
      <c r="R2228" s="0" t="s">
        <v>288</v>
      </c>
      <c r="S2228" s="0" t="s">
        <v>294</v>
      </c>
      <c r="T2228" s="0" t="s">
        <v>280</v>
      </c>
      <c r="U2228" s="0" t="s">
        <v>281</v>
      </c>
    </row>
    <row r="2229" customFormat="false" ht="15" hidden="false" customHeight="false" outlineLevel="0" collapsed="false">
      <c r="A2229" s="0" t="n">
        <v>116</v>
      </c>
      <c r="B2229" s="0" t="s">
        <v>173</v>
      </c>
      <c r="C2229" s="0" t="s">
        <v>616</v>
      </c>
      <c r="D2229" s="0" t="s">
        <v>8632</v>
      </c>
      <c r="E2229" s="0" t="n">
        <v>2022</v>
      </c>
      <c r="H2229" s="0" t="n">
        <v>3</v>
      </c>
      <c r="I2229" s="0" t="n">
        <v>854</v>
      </c>
      <c r="J2229" s="0" t="s">
        <v>272</v>
      </c>
      <c r="K2229" s="0" t="s">
        <v>8604</v>
      </c>
      <c r="L2229" s="0" t="s">
        <v>297</v>
      </c>
      <c r="M2229" s="0" t="s">
        <v>8633</v>
      </c>
      <c r="N2229" s="0" t="s">
        <v>8633</v>
      </c>
      <c r="O2229" s="0" t="s">
        <v>8634</v>
      </c>
      <c r="P2229" s="0" t="s">
        <v>8635</v>
      </c>
      <c r="R2229" s="0" t="s">
        <v>288</v>
      </c>
      <c r="S2229" s="0" t="s">
        <v>294</v>
      </c>
      <c r="T2229" s="0" t="s">
        <v>280</v>
      </c>
      <c r="U2229" s="0" t="s">
        <v>281</v>
      </c>
    </row>
    <row r="2230" customFormat="false" ht="15" hidden="false" customHeight="false" outlineLevel="0" collapsed="false">
      <c r="A2230" s="0" t="n">
        <v>116</v>
      </c>
      <c r="B2230" s="0" t="s">
        <v>173</v>
      </c>
      <c r="C2230" s="0" t="s">
        <v>616</v>
      </c>
      <c r="D2230" s="0" t="s">
        <v>8636</v>
      </c>
      <c r="E2230" s="0" t="n">
        <v>2022</v>
      </c>
      <c r="H2230" s="0" t="n">
        <v>3</v>
      </c>
      <c r="I2230" s="0" t="n">
        <v>550</v>
      </c>
      <c r="J2230" s="0" t="s">
        <v>272</v>
      </c>
      <c r="K2230" s="0" t="s">
        <v>8604</v>
      </c>
      <c r="L2230" s="0" t="s">
        <v>297</v>
      </c>
      <c r="M2230" s="0" t="s">
        <v>8637</v>
      </c>
      <c r="N2230" s="0" t="s">
        <v>8637</v>
      </c>
      <c r="O2230" s="0" t="s">
        <v>8638</v>
      </c>
      <c r="P2230" s="0" t="s">
        <v>8639</v>
      </c>
      <c r="R2230" s="0" t="s">
        <v>288</v>
      </c>
      <c r="S2230" s="0" t="s">
        <v>294</v>
      </c>
      <c r="T2230" s="0" t="s">
        <v>280</v>
      </c>
      <c r="U2230" s="0" t="s">
        <v>281</v>
      </c>
    </row>
    <row r="2231" customFormat="false" ht="15" hidden="false" customHeight="false" outlineLevel="0" collapsed="false">
      <c r="A2231" s="0" t="n">
        <v>116</v>
      </c>
      <c r="B2231" s="0" t="s">
        <v>173</v>
      </c>
      <c r="C2231" s="0" t="s">
        <v>270</v>
      </c>
      <c r="D2231" s="0" t="s">
        <v>8640</v>
      </c>
      <c r="E2231" s="0" t="n">
        <v>2026</v>
      </c>
      <c r="H2231" s="0" t="n">
        <v>11</v>
      </c>
      <c r="I2231" s="0" t="n">
        <v>303</v>
      </c>
      <c r="J2231" s="0" t="s">
        <v>272</v>
      </c>
      <c r="K2231" s="0" t="s">
        <v>4612</v>
      </c>
      <c r="L2231" s="0" t="s">
        <v>595</v>
      </c>
      <c r="M2231" s="0" t="s">
        <v>8641</v>
      </c>
      <c r="N2231" s="0" t="s">
        <v>8642</v>
      </c>
      <c r="O2231" s="0" t="s">
        <v>8643</v>
      </c>
      <c r="P2231" s="0" t="s">
        <v>8644</v>
      </c>
      <c r="R2231" s="0" t="s">
        <v>279</v>
      </c>
      <c r="S2231" s="0" t="s">
        <v>294</v>
      </c>
      <c r="T2231" s="0" t="s">
        <v>280</v>
      </c>
      <c r="U2231" s="0" t="s">
        <v>281</v>
      </c>
    </row>
    <row r="2232" customFormat="false" ht="15" hidden="false" customHeight="false" outlineLevel="0" collapsed="false">
      <c r="A2232" s="0" t="n">
        <v>116</v>
      </c>
      <c r="B2232" s="0" t="s">
        <v>173</v>
      </c>
      <c r="C2232" s="0" t="s">
        <v>270</v>
      </c>
      <c r="D2232" s="0" t="s">
        <v>8645</v>
      </c>
      <c r="E2232" s="0" t="n">
        <v>2026</v>
      </c>
      <c r="H2232" s="0" t="n">
        <v>15</v>
      </c>
      <c r="I2232" s="0" t="n">
        <v>364</v>
      </c>
      <c r="J2232" s="0" t="s">
        <v>272</v>
      </c>
      <c r="K2232" s="0" t="s">
        <v>4612</v>
      </c>
      <c r="L2232" s="0" t="s">
        <v>595</v>
      </c>
      <c r="M2232" s="0" t="s">
        <v>8646</v>
      </c>
      <c r="N2232" s="0" t="s">
        <v>8646</v>
      </c>
      <c r="O2232" s="0" t="s">
        <v>8647</v>
      </c>
      <c r="P2232" s="0" t="s">
        <v>8648</v>
      </c>
      <c r="R2232" s="0" t="s">
        <v>279</v>
      </c>
      <c r="S2232" s="0" t="s">
        <v>294</v>
      </c>
      <c r="T2232" s="0" t="s">
        <v>280</v>
      </c>
      <c r="U2232" s="0" t="s">
        <v>281</v>
      </c>
    </row>
    <row r="2233" customFormat="false" ht="15" hidden="false" customHeight="false" outlineLevel="0" collapsed="false">
      <c r="A2233" s="0" t="n">
        <v>116</v>
      </c>
      <c r="B2233" s="0" t="s">
        <v>173</v>
      </c>
      <c r="C2233" s="0" t="s">
        <v>270</v>
      </c>
      <c r="D2233" s="0" t="s">
        <v>8649</v>
      </c>
      <c r="E2233" s="0" t="n">
        <v>2026</v>
      </c>
      <c r="H2233" s="0" t="n">
        <v>1</v>
      </c>
      <c r="I2233" s="0" t="n">
        <v>5772</v>
      </c>
      <c r="J2233" s="0" t="s">
        <v>272</v>
      </c>
      <c r="K2233" s="0" t="s">
        <v>4612</v>
      </c>
      <c r="L2233" s="0" t="s">
        <v>595</v>
      </c>
      <c r="M2233" s="0" t="s">
        <v>8650</v>
      </c>
      <c r="N2233" s="0" t="s">
        <v>8650</v>
      </c>
      <c r="O2233" s="0" t="s">
        <v>8651</v>
      </c>
      <c r="P2233" s="0" t="s">
        <v>8652</v>
      </c>
      <c r="R2233" s="0" t="s">
        <v>279</v>
      </c>
      <c r="S2233" s="0" t="s">
        <v>294</v>
      </c>
      <c r="T2233" s="0" t="s">
        <v>280</v>
      </c>
      <c r="U2233" s="0" t="s">
        <v>281</v>
      </c>
    </row>
    <row r="2234" customFormat="false" ht="15" hidden="false" customHeight="false" outlineLevel="0" collapsed="false">
      <c r="A2234" s="0" t="n">
        <v>116</v>
      </c>
      <c r="B2234" s="0" t="s">
        <v>173</v>
      </c>
      <c r="C2234" s="0" t="s">
        <v>270</v>
      </c>
      <c r="D2234" s="0" t="s">
        <v>8653</v>
      </c>
      <c r="E2234" s="0" t="n">
        <v>2026</v>
      </c>
      <c r="H2234" s="0" t="n">
        <v>14</v>
      </c>
      <c r="I2234" s="0" t="n">
        <v>1298</v>
      </c>
      <c r="J2234" s="0" t="s">
        <v>272</v>
      </c>
      <c r="K2234" s="0" t="s">
        <v>4612</v>
      </c>
      <c r="L2234" s="0" t="s">
        <v>595</v>
      </c>
      <c r="M2234" s="0" t="s">
        <v>8654</v>
      </c>
      <c r="N2234" s="0" t="s">
        <v>8654</v>
      </c>
      <c r="O2234" s="0" t="s">
        <v>8655</v>
      </c>
      <c r="P2234" s="0" t="s">
        <v>8656</v>
      </c>
      <c r="R2234" s="0" t="s">
        <v>279</v>
      </c>
      <c r="S2234" s="0" t="s">
        <v>294</v>
      </c>
      <c r="T2234" s="0" t="s">
        <v>280</v>
      </c>
      <c r="U2234" s="0" t="s">
        <v>281</v>
      </c>
    </row>
    <row r="2235" customFormat="false" ht="15" hidden="false" customHeight="false" outlineLevel="0" collapsed="false">
      <c r="A2235" s="0" t="n">
        <v>116</v>
      </c>
      <c r="B2235" s="0" t="s">
        <v>173</v>
      </c>
      <c r="C2235" s="0" t="s">
        <v>270</v>
      </c>
      <c r="D2235" s="0" t="s">
        <v>8657</v>
      </c>
      <c r="E2235" s="0" t="n">
        <v>2026</v>
      </c>
      <c r="H2235" s="0" t="n">
        <v>6</v>
      </c>
      <c r="I2235" s="0" t="n">
        <v>5449</v>
      </c>
      <c r="J2235" s="0" t="s">
        <v>272</v>
      </c>
      <c r="K2235" s="0" t="s">
        <v>8604</v>
      </c>
      <c r="L2235" s="0" t="s">
        <v>297</v>
      </c>
      <c r="M2235" s="0" t="s">
        <v>8658</v>
      </c>
      <c r="N2235" s="0" t="s">
        <v>8658</v>
      </c>
      <c r="O2235" s="0" t="s">
        <v>8659</v>
      </c>
      <c r="P2235" s="0" t="s">
        <v>8660</v>
      </c>
      <c r="R2235" s="0" t="s">
        <v>279</v>
      </c>
      <c r="S2235" s="0" t="s">
        <v>272</v>
      </c>
      <c r="T2235" s="0" t="s">
        <v>280</v>
      </c>
      <c r="U2235" s="0" t="s">
        <v>281</v>
      </c>
    </row>
    <row r="2236" customFormat="false" ht="15" hidden="false" customHeight="false" outlineLevel="0" collapsed="false">
      <c r="A2236" s="0" t="n">
        <v>116</v>
      </c>
      <c r="B2236" s="0" t="s">
        <v>173</v>
      </c>
      <c r="C2236" s="0" t="s">
        <v>270</v>
      </c>
      <c r="D2236" s="0" t="s">
        <v>8661</v>
      </c>
      <c r="E2236" s="0" t="n">
        <v>2025</v>
      </c>
      <c r="H2236" s="0" t="n">
        <v>8</v>
      </c>
      <c r="I2236" s="0" t="n">
        <v>3717</v>
      </c>
      <c r="J2236" s="0" t="s">
        <v>272</v>
      </c>
      <c r="K2236" s="0" t="s">
        <v>4612</v>
      </c>
      <c r="L2236" s="0" t="s">
        <v>595</v>
      </c>
      <c r="M2236" s="0" t="s">
        <v>8662</v>
      </c>
      <c r="N2236" s="0" t="s">
        <v>8662</v>
      </c>
      <c r="O2236" s="0" t="s">
        <v>8663</v>
      </c>
      <c r="P2236" s="0" t="s">
        <v>8664</v>
      </c>
      <c r="R2236" s="0" t="s">
        <v>279</v>
      </c>
      <c r="S2236" s="0" t="s">
        <v>294</v>
      </c>
      <c r="T2236" s="0" t="s">
        <v>280</v>
      </c>
      <c r="U2236" s="0" t="s">
        <v>281</v>
      </c>
    </row>
    <row r="2237" customFormat="false" ht="15" hidden="false" customHeight="false" outlineLevel="0" collapsed="false">
      <c r="A2237" s="0" t="n">
        <v>116</v>
      </c>
      <c r="B2237" s="0" t="s">
        <v>173</v>
      </c>
      <c r="C2237" s="0" t="s">
        <v>270</v>
      </c>
      <c r="D2237" s="0" t="s">
        <v>8665</v>
      </c>
      <c r="E2237" s="0" t="n">
        <v>2025</v>
      </c>
      <c r="H2237" s="0" t="n">
        <v>3</v>
      </c>
      <c r="I2237" s="0" t="n">
        <v>6418</v>
      </c>
      <c r="J2237" s="0" t="s">
        <v>272</v>
      </c>
      <c r="K2237" s="0" t="s">
        <v>4612</v>
      </c>
      <c r="L2237" s="0" t="s">
        <v>595</v>
      </c>
      <c r="M2237" s="0" t="s">
        <v>8666</v>
      </c>
      <c r="N2237" s="0" t="s">
        <v>8666</v>
      </c>
      <c r="O2237" s="0" t="s">
        <v>8667</v>
      </c>
      <c r="P2237" s="0" t="s">
        <v>8668</v>
      </c>
      <c r="R2237" s="0" t="s">
        <v>279</v>
      </c>
      <c r="S2237" s="0" t="s">
        <v>294</v>
      </c>
      <c r="T2237" s="0" t="s">
        <v>280</v>
      </c>
      <c r="U2237" s="0" t="s">
        <v>281</v>
      </c>
    </row>
    <row r="2238" customFormat="false" ht="15" hidden="false" customHeight="false" outlineLevel="0" collapsed="false">
      <c r="A2238" s="0" t="n">
        <v>116</v>
      </c>
      <c r="B2238" s="0" t="s">
        <v>173</v>
      </c>
      <c r="C2238" s="0" t="s">
        <v>270</v>
      </c>
      <c r="D2238" s="0" t="s">
        <v>8669</v>
      </c>
      <c r="E2238" s="0" t="n">
        <v>2025</v>
      </c>
      <c r="H2238" s="0" t="n">
        <v>6</v>
      </c>
      <c r="I2238" s="0" t="n">
        <v>126</v>
      </c>
      <c r="J2238" s="0" t="s">
        <v>272</v>
      </c>
      <c r="K2238" s="0" t="s">
        <v>4612</v>
      </c>
      <c r="L2238" s="0" t="s">
        <v>595</v>
      </c>
      <c r="M2238" s="0" t="s">
        <v>8670</v>
      </c>
      <c r="N2238" s="0" t="s">
        <v>8670</v>
      </c>
      <c r="O2238" s="0" t="s">
        <v>8671</v>
      </c>
      <c r="P2238" s="0" t="s">
        <v>8672</v>
      </c>
      <c r="R2238" s="0" t="s">
        <v>279</v>
      </c>
      <c r="S2238" s="0" t="s">
        <v>294</v>
      </c>
      <c r="T2238" s="0" t="s">
        <v>280</v>
      </c>
      <c r="U2238" s="0" t="s">
        <v>281</v>
      </c>
    </row>
    <row r="2239" customFormat="false" ht="15" hidden="false" customHeight="false" outlineLevel="0" collapsed="false">
      <c r="A2239" s="0" t="n">
        <v>116</v>
      </c>
      <c r="B2239" s="0" t="s">
        <v>173</v>
      </c>
      <c r="C2239" s="0" t="s">
        <v>270</v>
      </c>
      <c r="D2239" s="0" t="s">
        <v>8673</v>
      </c>
      <c r="E2239" s="0" t="n">
        <v>2025</v>
      </c>
      <c r="H2239" s="0" t="n">
        <v>9</v>
      </c>
      <c r="I2239" s="0" t="n">
        <v>1110</v>
      </c>
      <c r="J2239" s="0" t="s">
        <v>272</v>
      </c>
      <c r="K2239" s="0" t="s">
        <v>4612</v>
      </c>
      <c r="L2239" s="0" t="s">
        <v>595</v>
      </c>
      <c r="M2239" s="0" t="s">
        <v>8674</v>
      </c>
      <c r="N2239" s="0" t="s">
        <v>8674</v>
      </c>
      <c r="O2239" s="0" t="s">
        <v>8675</v>
      </c>
      <c r="P2239" s="0" t="s">
        <v>8676</v>
      </c>
      <c r="R2239" s="0" t="s">
        <v>279</v>
      </c>
      <c r="S2239" s="0" t="s">
        <v>294</v>
      </c>
      <c r="T2239" s="0" t="s">
        <v>280</v>
      </c>
      <c r="U2239" s="0" t="s">
        <v>281</v>
      </c>
    </row>
    <row r="2240" customFormat="false" ht="15" hidden="false" customHeight="false" outlineLevel="0" collapsed="false">
      <c r="A2240" s="0" t="n">
        <v>116</v>
      </c>
      <c r="B2240" s="0" t="s">
        <v>173</v>
      </c>
      <c r="C2240" s="0" t="s">
        <v>270</v>
      </c>
      <c r="D2240" s="0" t="s">
        <v>8677</v>
      </c>
      <c r="E2240" s="0" t="n">
        <v>2025</v>
      </c>
      <c r="H2240" s="0" t="n">
        <v>1</v>
      </c>
      <c r="I2240" s="0" t="n">
        <v>41</v>
      </c>
      <c r="J2240" s="0" t="s">
        <v>272</v>
      </c>
      <c r="K2240" s="0" t="s">
        <v>4612</v>
      </c>
      <c r="L2240" s="0" t="s">
        <v>595</v>
      </c>
      <c r="M2240" s="0" t="s">
        <v>8678</v>
      </c>
      <c r="N2240" s="0" t="s">
        <v>8678</v>
      </c>
      <c r="O2240" s="0" t="s">
        <v>8679</v>
      </c>
      <c r="P2240" s="0" t="s">
        <v>8680</v>
      </c>
      <c r="R2240" s="0" t="s">
        <v>279</v>
      </c>
      <c r="S2240" s="0" t="s">
        <v>294</v>
      </c>
      <c r="T2240" s="0" t="s">
        <v>280</v>
      </c>
      <c r="U2240" s="0" t="s">
        <v>281</v>
      </c>
    </row>
    <row r="2241" customFormat="false" ht="15" hidden="false" customHeight="false" outlineLevel="0" collapsed="false">
      <c r="A2241" s="0" t="n">
        <v>116</v>
      </c>
      <c r="B2241" s="0" t="s">
        <v>173</v>
      </c>
      <c r="C2241" s="0" t="s">
        <v>270</v>
      </c>
      <c r="D2241" s="0" t="s">
        <v>8681</v>
      </c>
      <c r="E2241" s="0" t="n">
        <v>2025</v>
      </c>
      <c r="H2241" s="0" t="n">
        <v>3</v>
      </c>
      <c r="I2241" s="0" t="n">
        <v>129</v>
      </c>
      <c r="J2241" s="0" t="s">
        <v>272</v>
      </c>
      <c r="K2241" s="0" t="s">
        <v>4612</v>
      </c>
      <c r="L2241" s="0" t="s">
        <v>595</v>
      </c>
      <c r="M2241" s="0" t="s">
        <v>8682</v>
      </c>
      <c r="N2241" s="0" t="s">
        <v>8682</v>
      </c>
      <c r="O2241" s="0" t="s">
        <v>8683</v>
      </c>
      <c r="P2241" s="0" t="s">
        <v>8684</v>
      </c>
      <c r="R2241" s="0" t="s">
        <v>279</v>
      </c>
      <c r="S2241" s="0" t="s">
        <v>294</v>
      </c>
      <c r="T2241" s="0" t="s">
        <v>280</v>
      </c>
      <c r="U2241" s="0" t="s">
        <v>281</v>
      </c>
    </row>
    <row r="2242" customFormat="false" ht="15" hidden="false" customHeight="false" outlineLevel="0" collapsed="false">
      <c r="A2242" s="0" t="n">
        <v>116</v>
      </c>
      <c r="B2242" s="0" t="s">
        <v>173</v>
      </c>
      <c r="C2242" s="0" t="s">
        <v>270</v>
      </c>
      <c r="D2242" s="0" t="s">
        <v>8685</v>
      </c>
      <c r="E2242" s="0" t="n">
        <v>2023</v>
      </c>
      <c r="H2242" s="0" t="n">
        <v>2</v>
      </c>
      <c r="I2242" s="0" t="n">
        <v>4397</v>
      </c>
      <c r="J2242" s="0" t="s">
        <v>294</v>
      </c>
      <c r="K2242" s="0" t="s">
        <v>8604</v>
      </c>
      <c r="L2242" s="0" t="s">
        <v>297</v>
      </c>
      <c r="M2242" s="0" t="s">
        <v>8686</v>
      </c>
      <c r="N2242" s="0" t="s">
        <v>8686</v>
      </c>
      <c r="O2242" s="0" t="s">
        <v>8687</v>
      </c>
      <c r="P2242" s="0" t="s">
        <v>8688</v>
      </c>
      <c r="R2242" s="0" t="s">
        <v>288</v>
      </c>
      <c r="S2242" s="0" t="s">
        <v>294</v>
      </c>
      <c r="T2242" s="0" t="s">
        <v>280</v>
      </c>
      <c r="U2242" s="0" t="s">
        <v>281</v>
      </c>
    </row>
    <row r="2243" customFormat="false" ht="15" hidden="false" customHeight="false" outlineLevel="0" collapsed="false">
      <c r="A2243" s="0" t="n">
        <v>116</v>
      </c>
      <c r="B2243" s="0" t="s">
        <v>173</v>
      </c>
      <c r="C2243" s="0" t="s">
        <v>328</v>
      </c>
      <c r="D2243" s="0" t="s">
        <v>8689</v>
      </c>
      <c r="E2243" s="0" t="n">
        <v>2026</v>
      </c>
      <c r="H2243" s="0" t="n">
        <v>8</v>
      </c>
      <c r="I2243" s="0" t="n">
        <v>6532</v>
      </c>
      <c r="J2243" s="0" t="s">
        <v>272</v>
      </c>
      <c r="K2243" s="0" t="s">
        <v>4612</v>
      </c>
      <c r="L2243" s="0" t="s">
        <v>595</v>
      </c>
      <c r="M2243" s="0" t="s">
        <v>8690</v>
      </c>
      <c r="N2243" s="0" t="s">
        <v>8690</v>
      </c>
      <c r="O2243" s="0" t="s">
        <v>8691</v>
      </c>
      <c r="P2243" s="0" t="s">
        <v>8692</v>
      </c>
      <c r="R2243" s="0" t="s">
        <v>279</v>
      </c>
      <c r="S2243" s="0" t="s">
        <v>294</v>
      </c>
      <c r="T2243" s="0" t="s">
        <v>280</v>
      </c>
      <c r="U2243" s="0" t="s">
        <v>281</v>
      </c>
    </row>
    <row r="2244" customFormat="false" ht="15" hidden="false" customHeight="false" outlineLevel="0" collapsed="false">
      <c r="A2244" s="0" t="n">
        <v>116</v>
      </c>
      <c r="B2244" s="0" t="s">
        <v>173</v>
      </c>
      <c r="C2244" s="0" t="s">
        <v>328</v>
      </c>
      <c r="D2244" s="0" t="s">
        <v>8693</v>
      </c>
      <c r="E2244" s="0" t="n">
        <v>2026</v>
      </c>
      <c r="H2244" s="0" t="n">
        <v>8</v>
      </c>
      <c r="I2244" s="0" t="n">
        <v>4906</v>
      </c>
      <c r="J2244" s="0" t="s">
        <v>272</v>
      </c>
      <c r="K2244" s="0" t="s">
        <v>8604</v>
      </c>
      <c r="L2244" s="0" t="s">
        <v>297</v>
      </c>
      <c r="M2244" s="0" t="s">
        <v>8694</v>
      </c>
      <c r="N2244" s="0" t="s">
        <v>8694</v>
      </c>
      <c r="O2244" s="0" t="s">
        <v>8695</v>
      </c>
      <c r="P2244" s="0" t="s">
        <v>8696</v>
      </c>
      <c r="R2244" s="0" t="s">
        <v>279</v>
      </c>
      <c r="S2244" s="0" t="s">
        <v>272</v>
      </c>
      <c r="T2244" s="0" t="s">
        <v>280</v>
      </c>
      <c r="U2244" s="0" t="s">
        <v>281</v>
      </c>
    </row>
    <row r="2245" customFormat="false" ht="15" hidden="false" customHeight="false" outlineLevel="0" collapsed="false">
      <c r="A2245" s="0" t="n">
        <v>116</v>
      </c>
      <c r="B2245" s="0" t="s">
        <v>173</v>
      </c>
      <c r="C2245" s="0" t="s">
        <v>339</v>
      </c>
      <c r="D2245" s="0" t="s">
        <v>8697</v>
      </c>
      <c r="E2245" s="0" t="n">
        <v>2026</v>
      </c>
      <c r="H2245" s="0" t="n">
        <v>2</v>
      </c>
      <c r="I2245" s="0" t="n">
        <v>1419</v>
      </c>
      <c r="J2245" s="0" t="s">
        <v>272</v>
      </c>
      <c r="K2245" s="0" t="s">
        <v>4612</v>
      </c>
      <c r="L2245" s="0" t="s">
        <v>595</v>
      </c>
      <c r="M2245" s="0" t="s">
        <v>8698</v>
      </c>
      <c r="N2245" s="0" t="s">
        <v>8698</v>
      </c>
      <c r="O2245" s="0" t="s">
        <v>8699</v>
      </c>
      <c r="P2245" s="0" t="s">
        <v>8700</v>
      </c>
      <c r="R2245" s="0" t="s">
        <v>279</v>
      </c>
      <c r="S2245" s="0" t="s">
        <v>272</v>
      </c>
      <c r="T2245" s="0" t="s">
        <v>280</v>
      </c>
      <c r="U2245" s="0" t="s">
        <v>281</v>
      </c>
    </row>
    <row r="2246" customFormat="false" ht="15" hidden="false" customHeight="false" outlineLevel="0" collapsed="false">
      <c r="A2246" s="0" t="n">
        <v>116</v>
      </c>
      <c r="B2246" s="0" t="s">
        <v>173</v>
      </c>
      <c r="C2246" s="0" t="s">
        <v>339</v>
      </c>
      <c r="D2246" s="0" t="s">
        <v>8701</v>
      </c>
      <c r="E2246" s="0" t="n">
        <v>2024</v>
      </c>
      <c r="H2246" s="0" t="n">
        <v>3</v>
      </c>
      <c r="I2246" s="0" t="n">
        <v>51040</v>
      </c>
      <c r="J2246" s="0" t="s">
        <v>272</v>
      </c>
      <c r="K2246" s="0" t="s">
        <v>8604</v>
      </c>
      <c r="L2246" s="0" t="s">
        <v>297</v>
      </c>
      <c r="M2246" s="0" t="s">
        <v>8702</v>
      </c>
      <c r="N2246" s="0" t="s">
        <v>8702</v>
      </c>
      <c r="O2246" s="0" t="s">
        <v>8703</v>
      </c>
      <c r="P2246" s="0" t="s">
        <v>8704</v>
      </c>
      <c r="R2246" s="0" t="s">
        <v>288</v>
      </c>
      <c r="S2246" s="0" t="s">
        <v>294</v>
      </c>
      <c r="T2246" s="0" t="s">
        <v>280</v>
      </c>
      <c r="U2246" s="0" t="s">
        <v>281</v>
      </c>
    </row>
    <row r="2247" customFormat="false" ht="15" hidden="false" customHeight="false" outlineLevel="0" collapsed="false">
      <c r="A2247" s="0" t="n">
        <v>116</v>
      </c>
      <c r="B2247" s="0" t="s">
        <v>173</v>
      </c>
      <c r="C2247" s="0" t="s">
        <v>339</v>
      </c>
      <c r="D2247" s="0" t="s">
        <v>8705</v>
      </c>
      <c r="E2247" s="0" t="n">
        <v>2023</v>
      </c>
      <c r="H2247" s="0" t="n">
        <v>4</v>
      </c>
      <c r="I2247" s="0" t="n">
        <v>2403</v>
      </c>
      <c r="J2247" s="0" t="s">
        <v>272</v>
      </c>
      <c r="K2247" s="0" t="s">
        <v>8604</v>
      </c>
      <c r="L2247" s="0" t="s">
        <v>297</v>
      </c>
      <c r="M2247" s="0" t="s">
        <v>8706</v>
      </c>
      <c r="N2247" s="0" t="s">
        <v>8706</v>
      </c>
      <c r="O2247" s="0" t="s">
        <v>8707</v>
      </c>
      <c r="P2247" s="0" t="s">
        <v>8708</v>
      </c>
      <c r="R2247" s="0" t="s">
        <v>288</v>
      </c>
      <c r="S2247" s="0" t="s">
        <v>294</v>
      </c>
      <c r="T2247" s="0" t="s">
        <v>280</v>
      </c>
      <c r="U2247" s="0" t="s">
        <v>281</v>
      </c>
    </row>
    <row r="2248" customFormat="false" ht="15" hidden="false" customHeight="false" outlineLevel="0" collapsed="false">
      <c r="A2248" s="0" t="n">
        <v>116</v>
      </c>
      <c r="B2248" s="0" t="s">
        <v>173</v>
      </c>
      <c r="C2248" s="0" t="s">
        <v>339</v>
      </c>
      <c r="D2248" s="0" t="s">
        <v>8709</v>
      </c>
      <c r="E2248" s="0" t="n">
        <v>2023</v>
      </c>
      <c r="H2248" s="0" t="n">
        <v>2</v>
      </c>
      <c r="I2248" s="0" t="n">
        <v>2504</v>
      </c>
      <c r="J2248" s="0" t="s">
        <v>294</v>
      </c>
      <c r="K2248" s="0" t="s">
        <v>8604</v>
      </c>
      <c r="L2248" s="0" t="s">
        <v>297</v>
      </c>
      <c r="M2248" s="0" t="s">
        <v>8710</v>
      </c>
      <c r="N2248" s="0" t="s">
        <v>8710</v>
      </c>
      <c r="O2248" s="0" t="s">
        <v>8711</v>
      </c>
      <c r="P2248" s="0" t="s">
        <v>8712</v>
      </c>
      <c r="R2248" s="0" t="s">
        <v>288</v>
      </c>
      <c r="S2248" s="0" t="s">
        <v>294</v>
      </c>
      <c r="T2248" s="0" t="s">
        <v>280</v>
      </c>
      <c r="U2248" s="0" t="s">
        <v>281</v>
      </c>
    </row>
    <row r="2249" customFormat="false" ht="15" hidden="false" customHeight="false" outlineLevel="0" collapsed="false">
      <c r="A2249" s="0" t="n">
        <v>116</v>
      </c>
      <c r="B2249" s="0" t="s">
        <v>173</v>
      </c>
      <c r="C2249" s="0" t="s">
        <v>339</v>
      </c>
      <c r="D2249" s="0" t="s">
        <v>8713</v>
      </c>
      <c r="E2249" s="0" t="n">
        <v>2023</v>
      </c>
      <c r="H2249" s="0" t="n">
        <v>24</v>
      </c>
      <c r="I2249" s="0" t="n">
        <v>4542</v>
      </c>
      <c r="J2249" s="0" t="s">
        <v>272</v>
      </c>
      <c r="K2249" s="0" t="s">
        <v>8604</v>
      </c>
      <c r="L2249" s="0" t="s">
        <v>297</v>
      </c>
      <c r="M2249" s="0" t="s">
        <v>8714</v>
      </c>
      <c r="N2249" s="0" t="s">
        <v>8714</v>
      </c>
      <c r="O2249" s="0" t="s">
        <v>8715</v>
      </c>
      <c r="P2249" s="0" t="s">
        <v>8716</v>
      </c>
      <c r="R2249" s="0" t="s">
        <v>288</v>
      </c>
      <c r="S2249" s="0" t="s">
        <v>294</v>
      </c>
      <c r="T2249" s="0" t="s">
        <v>280</v>
      </c>
      <c r="U2249" s="0" t="s">
        <v>281</v>
      </c>
    </row>
    <row r="2250" customFormat="false" ht="15" hidden="false" customHeight="false" outlineLevel="0" collapsed="false">
      <c r="A2250" s="0" t="n">
        <v>116</v>
      </c>
      <c r="B2250" s="0" t="s">
        <v>173</v>
      </c>
      <c r="C2250" s="0" t="s">
        <v>339</v>
      </c>
      <c r="D2250" s="0" t="s">
        <v>8717</v>
      </c>
      <c r="E2250" s="0" t="n">
        <v>2021</v>
      </c>
      <c r="H2250" s="0" t="n">
        <v>1</v>
      </c>
      <c r="I2250" s="0" t="n">
        <v>509</v>
      </c>
      <c r="J2250" s="0" t="s">
        <v>272</v>
      </c>
      <c r="K2250" s="0" t="s">
        <v>2088</v>
      </c>
      <c r="L2250" s="0" t="s">
        <v>297</v>
      </c>
      <c r="M2250" s="0" t="s">
        <v>8718</v>
      </c>
      <c r="N2250" s="0" t="s">
        <v>8718</v>
      </c>
      <c r="O2250" s="0" t="s">
        <v>8719</v>
      </c>
      <c r="P2250" s="0" t="s">
        <v>8720</v>
      </c>
      <c r="R2250" s="0" t="s">
        <v>288</v>
      </c>
      <c r="S2250" s="0" t="s">
        <v>294</v>
      </c>
      <c r="T2250" s="0" t="s">
        <v>280</v>
      </c>
      <c r="U2250" s="0" t="s">
        <v>281</v>
      </c>
    </row>
    <row r="2251" customFormat="false" ht="15" hidden="false" customHeight="false" outlineLevel="0" collapsed="false">
      <c r="A2251" s="0" t="n">
        <v>116</v>
      </c>
      <c r="B2251" s="0" t="s">
        <v>173</v>
      </c>
      <c r="C2251" s="0" t="s">
        <v>544</v>
      </c>
      <c r="D2251" s="0" t="s">
        <v>8721</v>
      </c>
      <c r="E2251" s="0" t="n">
        <v>2025</v>
      </c>
      <c r="H2251" s="0" t="n">
        <v>12</v>
      </c>
      <c r="I2251" s="0" t="n">
        <v>12912</v>
      </c>
      <c r="J2251" s="0" t="s">
        <v>272</v>
      </c>
      <c r="K2251" s="0" t="s">
        <v>4612</v>
      </c>
      <c r="L2251" s="0" t="s">
        <v>595</v>
      </c>
      <c r="M2251" s="0" t="s">
        <v>8722</v>
      </c>
      <c r="N2251" s="0" t="s">
        <v>8722</v>
      </c>
      <c r="O2251" s="0" t="s">
        <v>8723</v>
      </c>
      <c r="P2251" s="0" t="s">
        <v>8724</v>
      </c>
      <c r="R2251" s="0" t="s">
        <v>279</v>
      </c>
      <c r="S2251" s="0" t="s">
        <v>272</v>
      </c>
      <c r="T2251" s="0" t="s">
        <v>280</v>
      </c>
      <c r="U2251" s="0" t="s">
        <v>281</v>
      </c>
    </row>
    <row r="2252" customFormat="false" ht="15" hidden="false" customHeight="false" outlineLevel="0" collapsed="false">
      <c r="A2252" s="0" t="n">
        <v>116</v>
      </c>
      <c r="B2252" s="0" t="s">
        <v>173</v>
      </c>
      <c r="C2252" s="0" t="s">
        <v>491</v>
      </c>
      <c r="D2252" s="0" t="s">
        <v>8725</v>
      </c>
      <c r="E2252" s="0" t="n">
        <v>2025</v>
      </c>
      <c r="H2252" s="0" t="n">
        <v>1</v>
      </c>
      <c r="I2252" s="0" t="n">
        <v>141</v>
      </c>
      <c r="J2252" s="0" t="s">
        <v>272</v>
      </c>
      <c r="K2252" s="0" t="s">
        <v>4612</v>
      </c>
      <c r="L2252" s="0" t="s">
        <v>595</v>
      </c>
      <c r="M2252" s="0" t="s">
        <v>8726</v>
      </c>
      <c r="N2252" s="0" t="s">
        <v>8726</v>
      </c>
      <c r="O2252" s="0" t="s">
        <v>8727</v>
      </c>
      <c r="P2252" s="0" t="s">
        <v>8728</v>
      </c>
      <c r="R2252" s="0" t="s">
        <v>279</v>
      </c>
      <c r="S2252" s="0" t="s">
        <v>272</v>
      </c>
      <c r="T2252" s="0" t="s">
        <v>280</v>
      </c>
      <c r="U2252" s="0" t="s">
        <v>281</v>
      </c>
    </row>
    <row r="2253" customFormat="false" ht="15" hidden="false" customHeight="false" outlineLevel="0" collapsed="false">
      <c r="A2253" s="0" t="n">
        <v>116</v>
      </c>
      <c r="B2253" s="0" t="s">
        <v>173</v>
      </c>
      <c r="C2253" s="0" t="s">
        <v>491</v>
      </c>
      <c r="D2253" s="0" t="s">
        <v>8729</v>
      </c>
      <c r="E2253" s="0" t="n">
        <v>2024</v>
      </c>
      <c r="H2253" s="0" t="n">
        <v>3</v>
      </c>
      <c r="I2253" s="0" t="n">
        <v>1529</v>
      </c>
      <c r="J2253" s="0" t="s">
        <v>272</v>
      </c>
      <c r="K2253" s="0" t="s">
        <v>8604</v>
      </c>
      <c r="L2253" s="0" t="s">
        <v>297</v>
      </c>
      <c r="M2253" s="0" t="s">
        <v>8730</v>
      </c>
      <c r="N2253" s="0" t="s">
        <v>8730</v>
      </c>
      <c r="O2253" s="0" t="s">
        <v>8731</v>
      </c>
      <c r="P2253" s="0" t="s">
        <v>8732</v>
      </c>
      <c r="R2253" s="0" t="s">
        <v>288</v>
      </c>
      <c r="S2253" s="0" t="s">
        <v>294</v>
      </c>
      <c r="T2253" s="0" t="s">
        <v>280</v>
      </c>
      <c r="U2253" s="0" t="s">
        <v>281</v>
      </c>
    </row>
    <row r="2254" customFormat="false" ht="15" hidden="false" customHeight="false" outlineLevel="0" collapsed="false">
      <c r="A2254" s="0" t="n">
        <v>116</v>
      </c>
      <c r="B2254" s="0" t="s">
        <v>173</v>
      </c>
      <c r="C2254" s="0" t="s">
        <v>491</v>
      </c>
      <c r="D2254" s="0" t="s">
        <v>8733</v>
      </c>
      <c r="E2254" s="0" t="n">
        <v>2024</v>
      </c>
      <c r="H2254" s="0" t="n">
        <v>3</v>
      </c>
      <c r="I2254" s="0" t="n">
        <v>657</v>
      </c>
      <c r="J2254" s="0" t="s">
        <v>272</v>
      </c>
      <c r="K2254" s="0" t="s">
        <v>8604</v>
      </c>
      <c r="L2254" s="0" t="s">
        <v>297</v>
      </c>
      <c r="M2254" s="0" t="s">
        <v>8734</v>
      </c>
      <c r="N2254" s="0" t="s">
        <v>8734</v>
      </c>
      <c r="O2254" s="0" t="s">
        <v>8735</v>
      </c>
      <c r="P2254" s="0" t="s">
        <v>8736</v>
      </c>
      <c r="R2254" s="0" t="s">
        <v>288</v>
      </c>
      <c r="S2254" s="0" t="s">
        <v>294</v>
      </c>
      <c r="T2254" s="0" t="s">
        <v>280</v>
      </c>
      <c r="U2254" s="0" t="s">
        <v>281</v>
      </c>
    </row>
    <row r="2255" customFormat="false" ht="15" hidden="false" customHeight="false" outlineLevel="0" collapsed="false">
      <c r="A2255" s="0" t="n">
        <v>116</v>
      </c>
      <c r="B2255" s="0" t="s">
        <v>173</v>
      </c>
      <c r="C2255" s="0" t="s">
        <v>491</v>
      </c>
      <c r="D2255" s="0" t="s">
        <v>8737</v>
      </c>
      <c r="E2255" s="0" t="n">
        <v>2023</v>
      </c>
      <c r="H2255" s="0" t="n">
        <v>4</v>
      </c>
      <c r="I2255" s="0" t="n">
        <v>3837</v>
      </c>
      <c r="J2255" s="0" t="s">
        <v>272</v>
      </c>
      <c r="K2255" s="0" t="s">
        <v>8604</v>
      </c>
      <c r="L2255" s="0" t="s">
        <v>297</v>
      </c>
      <c r="M2255" s="0" t="s">
        <v>8738</v>
      </c>
      <c r="N2255" s="0" t="s">
        <v>8738</v>
      </c>
      <c r="O2255" s="0" t="s">
        <v>8739</v>
      </c>
      <c r="P2255" s="0" t="s">
        <v>8740</v>
      </c>
      <c r="R2255" s="0" t="s">
        <v>288</v>
      </c>
      <c r="S2255" s="0" t="s">
        <v>294</v>
      </c>
      <c r="T2255" s="0" t="s">
        <v>280</v>
      </c>
      <c r="U2255" s="0" t="s">
        <v>281</v>
      </c>
    </row>
    <row r="2256" customFormat="false" ht="15" hidden="false" customHeight="false" outlineLevel="0" collapsed="false">
      <c r="A2256" s="0" t="n">
        <v>116</v>
      </c>
      <c r="B2256" s="0" t="s">
        <v>173</v>
      </c>
      <c r="C2256" s="0" t="s">
        <v>491</v>
      </c>
      <c r="D2256" s="0" t="s">
        <v>8741</v>
      </c>
      <c r="E2256" s="0" t="n">
        <v>2023</v>
      </c>
      <c r="H2256" s="0" t="n">
        <v>8</v>
      </c>
      <c r="I2256" s="0" t="n">
        <v>6530</v>
      </c>
      <c r="J2256" s="0" t="s">
        <v>272</v>
      </c>
      <c r="K2256" s="0" t="s">
        <v>8604</v>
      </c>
      <c r="L2256" s="0" t="s">
        <v>297</v>
      </c>
      <c r="M2256" s="0" t="s">
        <v>8742</v>
      </c>
      <c r="N2256" s="0" t="s">
        <v>8742</v>
      </c>
      <c r="O2256" s="0" t="s">
        <v>8743</v>
      </c>
      <c r="P2256" s="0" t="s">
        <v>8744</v>
      </c>
      <c r="R2256" s="0" t="s">
        <v>288</v>
      </c>
      <c r="S2256" s="0" t="s">
        <v>294</v>
      </c>
      <c r="T2256" s="0" t="s">
        <v>280</v>
      </c>
      <c r="U2256" s="0" t="s">
        <v>281</v>
      </c>
    </row>
    <row r="2257" customFormat="false" ht="15" hidden="false" customHeight="false" outlineLevel="0" collapsed="false">
      <c r="A2257" s="0" t="n">
        <v>116</v>
      </c>
      <c r="B2257" s="0" t="s">
        <v>173</v>
      </c>
      <c r="C2257" s="0" t="s">
        <v>926</v>
      </c>
      <c r="D2257" s="0" t="s">
        <v>8745</v>
      </c>
      <c r="E2257" s="0" t="n">
        <v>2023</v>
      </c>
      <c r="H2257" s="0" t="n">
        <v>2</v>
      </c>
      <c r="I2257" s="0" t="n">
        <v>271</v>
      </c>
      <c r="J2257" s="0" t="s">
        <v>272</v>
      </c>
      <c r="K2257" s="0" t="s">
        <v>8604</v>
      </c>
      <c r="L2257" s="0" t="s">
        <v>297</v>
      </c>
      <c r="M2257" s="0" t="s">
        <v>8746</v>
      </c>
      <c r="N2257" s="0" t="s">
        <v>8746</v>
      </c>
      <c r="O2257" s="0" t="s">
        <v>8747</v>
      </c>
      <c r="P2257" s="0" t="s">
        <v>8748</v>
      </c>
      <c r="R2257" s="0" t="s">
        <v>288</v>
      </c>
      <c r="S2257" s="0" t="s">
        <v>272</v>
      </c>
      <c r="T2257" s="0" t="s">
        <v>280</v>
      </c>
      <c r="U2257" s="0" t="s">
        <v>281</v>
      </c>
    </row>
    <row r="2258" customFormat="false" ht="15" hidden="false" customHeight="false" outlineLevel="0" collapsed="false">
      <c r="A2258" s="0" t="n">
        <v>116</v>
      </c>
      <c r="B2258" s="0" t="s">
        <v>173</v>
      </c>
      <c r="C2258" s="0" t="s">
        <v>383</v>
      </c>
      <c r="D2258" s="0" t="s">
        <v>8749</v>
      </c>
      <c r="E2258" s="0" t="n">
        <v>2026</v>
      </c>
      <c r="H2258" s="0" t="n">
        <v>7</v>
      </c>
      <c r="I2258" s="0" t="n">
        <v>4332</v>
      </c>
      <c r="J2258" s="0" t="s">
        <v>272</v>
      </c>
      <c r="K2258" s="0" t="s">
        <v>4612</v>
      </c>
      <c r="L2258" s="0" t="s">
        <v>595</v>
      </c>
      <c r="M2258" s="0" t="s">
        <v>8750</v>
      </c>
      <c r="N2258" s="0" t="s">
        <v>8750</v>
      </c>
      <c r="O2258" s="0" t="s">
        <v>8751</v>
      </c>
      <c r="P2258" s="0" t="s">
        <v>8752</v>
      </c>
      <c r="R2258" s="0" t="s">
        <v>279</v>
      </c>
      <c r="S2258" s="0" t="s">
        <v>272</v>
      </c>
      <c r="T2258" s="0" t="s">
        <v>280</v>
      </c>
      <c r="U2258" s="0" t="s">
        <v>281</v>
      </c>
    </row>
    <row r="2259" customFormat="false" ht="15" hidden="false" customHeight="false" outlineLevel="0" collapsed="false">
      <c r="A2259" s="0" t="n">
        <v>116</v>
      </c>
      <c r="B2259" s="0" t="s">
        <v>173</v>
      </c>
      <c r="C2259" s="0" t="s">
        <v>383</v>
      </c>
      <c r="D2259" s="0" t="s">
        <v>8753</v>
      </c>
      <c r="E2259" s="0" t="n">
        <v>2025</v>
      </c>
      <c r="H2259" s="0" t="n">
        <v>38</v>
      </c>
      <c r="I2259" s="0" t="n">
        <v>9144</v>
      </c>
      <c r="J2259" s="0" t="s">
        <v>272</v>
      </c>
      <c r="K2259" s="0" t="s">
        <v>4612</v>
      </c>
      <c r="L2259" s="0" t="s">
        <v>595</v>
      </c>
      <c r="M2259" s="0" t="s">
        <v>8754</v>
      </c>
      <c r="N2259" s="0" t="s">
        <v>8754</v>
      </c>
      <c r="O2259" s="0" t="s">
        <v>8755</v>
      </c>
      <c r="P2259" s="0" t="s">
        <v>8756</v>
      </c>
      <c r="R2259" s="0" t="s">
        <v>279</v>
      </c>
      <c r="S2259" s="0" t="s">
        <v>294</v>
      </c>
      <c r="T2259" s="0" t="s">
        <v>280</v>
      </c>
      <c r="U2259" s="0" t="s">
        <v>281</v>
      </c>
    </row>
    <row r="2260" customFormat="false" ht="15" hidden="false" customHeight="false" outlineLevel="0" collapsed="false">
      <c r="A2260" s="0" t="n">
        <v>116</v>
      </c>
      <c r="B2260" s="0" t="s">
        <v>173</v>
      </c>
      <c r="C2260" s="0" t="s">
        <v>383</v>
      </c>
      <c r="D2260" s="0" t="s">
        <v>8757</v>
      </c>
      <c r="E2260" s="0" t="n">
        <v>2025</v>
      </c>
      <c r="H2260" s="0" t="n">
        <v>11</v>
      </c>
      <c r="I2260" s="0" t="n">
        <v>17302</v>
      </c>
      <c r="J2260" s="0" t="s">
        <v>272</v>
      </c>
      <c r="K2260" s="0" t="s">
        <v>4612</v>
      </c>
      <c r="L2260" s="0" t="s">
        <v>595</v>
      </c>
      <c r="M2260" s="0" t="s">
        <v>8758</v>
      </c>
      <c r="N2260" s="0" t="s">
        <v>8758</v>
      </c>
      <c r="O2260" s="0" t="s">
        <v>8759</v>
      </c>
      <c r="P2260" s="0" t="s">
        <v>8760</v>
      </c>
      <c r="R2260" s="0" t="s">
        <v>279</v>
      </c>
      <c r="S2260" s="0" t="s">
        <v>294</v>
      </c>
      <c r="T2260" s="0" t="s">
        <v>280</v>
      </c>
      <c r="U2260" s="0" t="s">
        <v>281</v>
      </c>
    </row>
    <row r="2261" customFormat="false" ht="15" hidden="false" customHeight="false" outlineLevel="0" collapsed="false">
      <c r="A2261" s="0" t="n">
        <v>116</v>
      </c>
      <c r="B2261" s="0" t="s">
        <v>173</v>
      </c>
      <c r="C2261" s="0" t="s">
        <v>508</v>
      </c>
      <c r="D2261" s="0" t="s">
        <v>8761</v>
      </c>
      <c r="E2261" s="0" t="n">
        <v>2026</v>
      </c>
      <c r="H2261" s="0" t="n">
        <v>8</v>
      </c>
      <c r="I2261" s="0" t="n">
        <v>36555</v>
      </c>
      <c r="J2261" s="0" t="s">
        <v>272</v>
      </c>
      <c r="K2261" s="0" t="s">
        <v>8604</v>
      </c>
      <c r="L2261" s="0" t="s">
        <v>297</v>
      </c>
      <c r="M2261" s="0" t="s">
        <v>8762</v>
      </c>
      <c r="N2261" s="0" t="s">
        <v>8762</v>
      </c>
      <c r="O2261" s="0" t="s">
        <v>8763</v>
      </c>
      <c r="P2261" s="0" t="s">
        <v>8764</v>
      </c>
      <c r="R2261" s="0" t="s">
        <v>279</v>
      </c>
      <c r="S2261" s="0" t="s">
        <v>272</v>
      </c>
      <c r="T2261" s="0" t="s">
        <v>280</v>
      </c>
      <c r="U2261" s="0" t="s">
        <v>281</v>
      </c>
    </row>
    <row r="2262" customFormat="false" ht="15" hidden="false" customHeight="false" outlineLevel="0" collapsed="false">
      <c r="A2262" s="0" t="n">
        <v>116</v>
      </c>
      <c r="B2262" s="0" t="s">
        <v>173</v>
      </c>
      <c r="C2262" s="0" t="s">
        <v>508</v>
      </c>
      <c r="D2262" s="0" t="s">
        <v>8765</v>
      </c>
      <c r="E2262" s="0" t="n">
        <v>2026</v>
      </c>
      <c r="H2262" s="0" t="n">
        <v>8</v>
      </c>
      <c r="I2262" s="0" t="n">
        <v>40653</v>
      </c>
      <c r="J2262" s="0" t="s">
        <v>272</v>
      </c>
      <c r="K2262" s="0" t="s">
        <v>8604</v>
      </c>
      <c r="L2262" s="0" t="s">
        <v>297</v>
      </c>
      <c r="M2262" s="0" t="s">
        <v>8766</v>
      </c>
      <c r="N2262" s="0" t="s">
        <v>8766</v>
      </c>
      <c r="O2262" s="0" t="s">
        <v>8767</v>
      </c>
      <c r="P2262" s="0" t="s">
        <v>8768</v>
      </c>
      <c r="R2262" s="0" t="s">
        <v>279</v>
      </c>
      <c r="S2262" s="0" t="s">
        <v>294</v>
      </c>
      <c r="T2262" s="0" t="s">
        <v>280</v>
      </c>
      <c r="U2262" s="0" t="s">
        <v>281</v>
      </c>
    </row>
    <row r="2263" customFormat="false" ht="15" hidden="false" customHeight="false" outlineLevel="0" collapsed="false">
      <c r="A2263" s="0" t="n">
        <v>116</v>
      </c>
      <c r="B2263" s="0" t="s">
        <v>173</v>
      </c>
      <c r="C2263" s="0" t="s">
        <v>508</v>
      </c>
      <c r="D2263" s="0" t="s">
        <v>8769</v>
      </c>
      <c r="E2263" s="0" t="n">
        <v>2026</v>
      </c>
      <c r="H2263" s="0" t="n">
        <v>7</v>
      </c>
      <c r="I2263" s="0" t="n">
        <v>5572</v>
      </c>
      <c r="J2263" s="0" t="s">
        <v>272</v>
      </c>
      <c r="K2263" s="0" t="s">
        <v>8604</v>
      </c>
      <c r="L2263" s="0" t="s">
        <v>297</v>
      </c>
      <c r="M2263" s="0" t="s">
        <v>8770</v>
      </c>
      <c r="N2263" s="0" t="s">
        <v>8770</v>
      </c>
      <c r="O2263" s="0" t="s">
        <v>8771</v>
      </c>
      <c r="P2263" s="0" t="s">
        <v>8772</v>
      </c>
      <c r="R2263" s="0" t="s">
        <v>279</v>
      </c>
      <c r="S2263" s="0" t="s">
        <v>294</v>
      </c>
      <c r="T2263" s="0" t="s">
        <v>280</v>
      </c>
      <c r="U2263" s="0" t="s">
        <v>281</v>
      </c>
    </row>
    <row r="2264" customFormat="false" ht="15" hidden="false" customHeight="false" outlineLevel="0" collapsed="false">
      <c r="A2264" s="0" t="n">
        <v>116</v>
      </c>
      <c r="B2264" s="0" t="s">
        <v>173</v>
      </c>
      <c r="C2264" s="0" t="s">
        <v>508</v>
      </c>
      <c r="D2264" s="0" t="s">
        <v>8773</v>
      </c>
      <c r="E2264" s="0" t="n">
        <v>2026</v>
      </c>
      <c r="H2264" s="0" t="n">
        <v>8</v>
      </c>
      <c r="I2264" s="0" t="n">
        <v>11681</v>
      </c>
      <c r="J2264" s="0" t="s">
        <v>272</v>
      </c>
      <c r="K2264" s="0" t="s">
        <v>8604</v>
      </c>
      <c r="L2264" s="0" t="s">
        <v>297</v>
      </c>
      <c r="M2264" s="0" t="s">
        <v>8774</v>
      </c>
      <c r="N2264" s="0" t="s">
        <v>8774</v>
      </c>
      <c r="O2264" s="0" t="s">
        <v>8775</v>
      </c>
      <c r="P2264" s="0" t="s">
        <v>8776</v>
      </c>
      <c r="R2264" s="0" t="s">
        <v>279</v>
      </c>
      <c r="S2264" s="0" t="s">
        <v>294</v>
      </c>
      <c r="T2264" s="0" t="s">
        <v>280</v>
      </c>
      <c r="U2264" s="0" t="s">
        <v>281</v>
      </c>
    </row>
    <row r="2265" customFormat="false" ht="15" hidden="false" customHeight="false" outlineLevel="0" collapsed="false">
      <c r="A2265" s="0" t="n">
        <v>116</v>
      </c>
      <c r="B2265" s="0" t="s">
        <v>173</v>
      </c>
      <c r="C2265" s="0" t="s">
        <v>508</v>
      </c>
      <c r="D2265" s="0" t="s">
        <v>8777</v>
      </c>
      <c r="E2265" s="0" t="n">
        <v>2026</v>
      </c>
      <c r="H2265" s="0" t="n">
        <v>1</v>
      </c>
      <c r="I2265" s="0" t="n">
        <v>918</v>
      </c>
      <c r="J2265" s="0" t="s">
        <v>272</v>
      </c>
      <c r="K2265" s="0" t="s">
        <v>8604</v>
      </c>
      <c r="L2265" s="0" t="s">
        <v>297</v>
      </c>
      <c r="M2265" s="0" t="s">
        <v>8778</v>
      </c>
      <c r="N2265" s="0" t="s">
        <v>8778</v>
      </c>
      <c r="O2265" s="0" t="s">
        <v>8779</v>
      </c>
      <c r="P2265" s="0" t="s">
        <v>8780</v>
      </c>
      <c r="R2265" s="0" t="s">
        <v>279</v>
      </c>
      <c r="S2265" s="0" t="s">
        <v>294</v>
      </c>
      <c r="T2265" s="0" t="s">
        <v>280</v>
      </c>
      <c r="U2265" s="0" t="s">
        <v>281</v>
      </c>
    </row>
    <row r="2266" customFormat="false" ht="15" hidden="false" customHeight="false" outlineLevel="0" collapsed="false">
      <c r="A2266" s="0" t="n">
        <v>116</v>
      </c>
      <c r="B2266" s="0" t="s">
        <v>173</v>
      </c>
      <c r="C2266" s="0" t="s">
        <v>508</v>
      </c>
      <c r="D2266" s="0" t="s">
        <v>8781</v>
      </c>
      <c r="E2266" s="0" t="n">
        <v>2026</v>
      </c>
      <c r="H2266" s="0" t="n">
        <v>1</v>
      </c>
      <c r="I2266" s="0" t="n">
        <v>1221</v>
      </c>
      <c r="J2266" s="0" t="s">
        <v>272</v>
      </c>
      <c r="K2266" s="0" t="s">
        <v>8604</v>
      </c>
      <c r="L2266" s="0" t="s">
        <v>297</v>
      </c>
      <c r="M2266" s="0" t="s">
        <v>8782</v>
      </c>
      <c r="N2266" s="0" t="s">
        <v>8782</v>
      </c>
      <c r="O2266" s="0" t="s">
        <v>8783</v>
      </c>
      <c r="P2266" s="0" t="s">
        <v>8784</v>
      </c>
      <c r="R2266" s="0" t="s">
        <v>279</v>
      </c>
      <c r="S2266" s="0" t="s">
        <v>294</v>
      </c>
      <c r="T2266" s="0" t="s">
        <v>280</v>
      </c>
      <c r="U2266" s="0" t="s">
        <v>281</v>
      </c>
    </row>
    <row r="2267" customFormat="false" ht="15" hidden="false" customHeight="false" outlineLevel="0" collapsed="false">
      <c r="A2267" s="0" t="n">
        <v>116</v>
      </c>
      <c r="B2267" s="0" t="s">
        <v>173</v>
      </c>
      <c r="C2267" s="0" t="s">
        <v>508</v>
      </c>
      <c r="D2267" s="0" t="s">
        <v>8785</v>
      </c>
      <c r="E2267" s="0" t="n">
        <v>2026</v>
      </c>
      <c r="H2267" s="0" t="n">
        <v>1</v>
      </c>
      <c r="I2267" s="0" t="n">
        <v>602</v>
      </c>
      <c r="J2267" s="0" t="s">
        <v>272</v>
      </c>
      <c r="K2267" s="0" t="s">
        <v>8604</v>
      </c>
      <c r="L2267" s="0" t="s">
        <v>297</v>
      </c>
      <c r="M2267" s="0" t="s">
        <v>8786</v>
      </c>
      <c r="N2267" s="0" t="s">
        <v>8786</v>
      </c>
      <c r="O2267" s="0" t="s">
        <v>8787</v>
      </c>
      <c r="P2267" s="0" t="s">
        <v>8788</v>
      </c>
      <c r="R2267" s="0" t="s">
        <v>279</v>
      </c>
      <c r="S2267" s="0" t="s">
        <v>294</v>
      </c>
      <c r="T2267" s="0" t="s">
        <v>280</v>
      </c>
      <c r="U2267" s="0" t="s">
        <v>281</v>
      </c>
    </row>
    <row r="2268" customFormat="false" ht="15" hidden="false" customHeight="false" outlineLevel="0" collapsed="false">
      <c r="A2268" s="0" t="n">
        <v>116</v>
      </c>
      <c r="B2268" s="0" t="s">
        <v>173</v>
      </c>
      <c r="C2268" s="0" t="s">
        <v>508</v>
      </c>
      <c r="D2268" s="0" t="s">
        <v>8789</v>
      </c>
      <c r="E2268" s="0" t="n">
        <v>2026</v>
      </c>
      <c r="H2268" s="0" t="n">
        <v>1</v>
      </c>
      <c r="I2268" s="0" t="n">
        <v>1291</v>
      </c>
      <c r="J2268" s="0" t="s">
        <v>272</v>
      </c>
      <c r="K2268" s="0" t="s">
        <v>8604</v>
      </c>
      <c r="L2268" s="0" t="s">
        <v>297</v>
      </c>
      <c r="M2268" s="0" t="s">
        <v>8790</v>
      </c>
      <c r="N2268" s="0" t="s">
        <v>8790</v>
      </c>
      <c r="O2268" s="0" t="s">
        <v>8791</v>
      </c>
      <c r="P2268" s="0" t="s">
        <v>8792</v>
      </c>
      <c r="R2268" s="0" t="s">
        <v>279</v>
      </c>
      <c r="S2268" s="0" t="s">
        <v>294</v>
      </c>
      <c r="T2268" s="0" t="s">
        <v>280</v>
      </c>
      <c r="U2268" s="0" t="s">
        <v>281</v>
      </c>
    </row>
    <row r="2269" customFormat="false" ht="15" hidden="false" customHeight="false" outlineLevel="0" collapsed="false">
      <c r="A2269" s="0" t="n">
        <v>116</v>
      </c>
      <c r="B2269" s="0" t="s">
        <v>173</v>
      </c>
      <c r="C2269" s="0" t="s">
        <v>508</v>
      </c>
      <c r="D2269" s="0" t="s">
        <v>8793</v>
      </c>
      <c r="E2269" s="0" t="n">
        <v>2025</v>
      </c>
      <c r="H2269" s="0" t="n">
        <v>1</v>
      </c>
      <c r="I2269" s="0" t="n">
        <v>2152</v>
      </c>
      <c r="J2269" s="0" t="s">
        <v>272</v>
      </c>
      <c r="K2269" s="0" t="s">
        <v>8604</v>
      </c>
      <c r="L2269" s="0" t="s">
        <v>297</v>
      </c>
      <c r="M2269" s="0" t="s">
        <v>8794</v>
      </c>
      <c r="N2269" s="0" t="s">
        <v>8794</v>
      </c>
      <c r="O2269" s="0" t="s">
        <v>8795</v>
      </c>
      <c r="P2269" s="0" t="s">
        <v>8796</v>
      </c>
      <c r="R2269" s="0" t="s">
        <v>279</v>
      </c>
      <c r="S2269" s="0" t="s">
        <v>294</v>
      </c>
      <c r="T2269" s="0" t="s">
        <v>280</v>
      </c>
      <c r="U2269" s="0" t="s">
        <v>281</v>
      </c>
    </row>
    <row r="2270" customFormat="false" ht="15" hidden="false" customHeight="false" outlineLevel="0" collapsed="false">
      <c r="A2270" s="0" t="n">
        <v>116</v>
      </c>
      <c r="B2270" s="0" t="s">
        <v>173</v>
      </c>
      <c r="C2270" s="0" t="s">
        <v>508</v>
      </c>
      <c r="D2270" s="0" t="s">
        <v>8797</v>
      </c>
      <c r="E2270" s="0" t="n">
        <v>2025</v>
      </c>
      <c r="H2270" s="0" t="n">
        <v>1</v>
      </c>
      <c r="I2270" s="0" t="n">
        <v>2908</v>
      </c>
      <c r="J2270" s="0" t="s">
        <v>272</v>
      </c>
      <c r="K2270" s="0" t="s">
        <v>8604</v>
      </c>
      <c r="L2270" s="0" t="s">
        <v>297</v>
      </c>
      <c r="M2270" s="0" t="s">
        <v>8798</v>
      </c>
      <c r="N2270" s="0" t="s">
        <v>8798</v>
      </c>
      <c r="O2270" s="0" t="s">
        <v>8799</v>
      </c>
      <c r="P2270" s="0" t="s">
        <v>8800</v>
      </c>
      <c r="R2270" s="0" t="s">
        <v>279</v>
      </c>
      <c r="S2270" s="0" t="s">
        <v>294</v>
      </c>
      <c r="T2270" s="0" t="s">
        <v>280</v>
      </c>
      <c r="U2270" s="0" t="s">
        <v>281</v>
      </c>
    </row>
    <row r="2271" customFormat="false" ht="15" hidden="false" customHeight="false" outlineLevel="0" collapsed="false">
      <c r="A2271" s="0" t="n">
        <v>116</v>
      </c>
      <c r="B2271" s="0" t="s">
        <v>173</v>
      </c>
      <c r="C2271" s="0" t="s">
        <v>508</v>
      </c>
      <c r="D2271" s="0" t="s">
        <v>8801</v>
      </c>
      <c r="E2271" s="0" t="n">
        <v>2025</v>
      </c>
      <c r="H2271" s="0" t="n">
        <v>1</v>
      </c>
      <c r="I2271" s="0" t="n">
        <v>1211</v>
      </c>
      <c r="J2271" s="0" t="s">
        <v>272</v>
      </c>
      <c r="K2271" s="0" t="s">
        <v>8604</v>
      </c>
      <c r="L2271" s="0" t="s">
        <v>297</v>
      </c>
      <c r="M2271" s="0" t="s">
        <v>8802</v>
      </c>
      <c r="N2271" s="0" t="s">
        <v>8802</v>
      </c>
      <c r="O2271" s="0" t="s">
        <v>8803</v>
      </c>
      <c r="P2271" s="0" t="s">
        <v>8804</v>
      </c>
      <c r="R2271" s="0" t="s">
        <v>279</v>
      </c>
      <c r="S2271" s="0" t="s">
        <v>294</v>
      </c>
      <c r="T2271" s="0" t="s">
        <v>280</v>
      </c>
      <c r="U2271" s="0" t="s">
        <v>281</v>
      </c>
    </row>
    <row r="2272" customFormat="false" ht="15" hidden="false" customHeight="false" outlineLevel="0" collapsed="false">
      <c r="A2272" s="0" t="n">
        <v>116</v>
      </c>
      <c r="B2272" s="0" t="s">
        <v>173</v>
      </c>
      <c r="C2272" s="0" t="s">
        <v>508</v>
      </c>
      <c r="D2272" s="0" t="s">
        <v>8805</v>
      </c>
      <c r="E2272" s="0" t="n">
        <v>2025</v>
      </c>
      <c r="H2272" s="0" t="n">
        <v>1</v>
      </c>
      <c r="I2272" s="0" t="n">
        <v>1084</v>
      </c>
      <c r="J2272" s="0" t="s">
        <v>272</v>
      </c>
      <c r="K2272" s="0" t="s">
        <v>8604</v>
      </c>
      <c r="L2272" s="0" t="s">
        <v>297</v>
      </c>
      <c r="M2272" s="0" t="s">
        <v>8806</v>
      </c>
      <c r="N2272" s="0" t="s">
        <v>8806</v>
      </c>
      <c r="O2272" s="0" t="s">
        <v>8807</v>
      </c>
      <c r="P2272" s="0" t="s">
        <v>8808</v>
      </c>
      <c r="R2272" s="0" t="s">
        <v>279</v>
      </c>
      <c r="S2272" s="0" t="s">
        <v>294</v>
      </c>
      <c r="T2272" s="0" t="s">
        <v>280</v>
      </c>
      <c r="U2272" s="0" t="s">
        <v>281</v>
      </c>
    </row>
    <row r="2273" customFormat="false" ht="15" hidden="false" customHeight="false" outlineLevel="0" collapsed="false">
      <c r="A2273" s="0" t="n">
        <v>116</v>
      </c>
      <c r="B2273" s="0" t="s">
        <v>173</v>
      </c>
      <c r="C2273" s="0" t="s">
        <v>508</v>
      </c>
      <c r="D2273" s="0" t="s">
        <v>8809</v>
      </c>
      <c r="E2273" s="0" t="n">
        <v>2025</v>
      </c>
      <c r="H2273" s="0" t="n">
        <v>1</v>
      </c>
      <c r="I2273" s="0" t="n">
        <v>1519</v>
      </c>
      <c r="J2273" s="0" t="s">
        <v>272</v>
      </c>
      <c r="K2273" s="0" t="s">
        <v>8604</v>
      </c>
      <c r="L2273" s="0" t="s">
        <v>297</v>
      </c>
      <c r="M2273" s="0" t="s">
        <v>8810</v>
      </c>
      <c r="N2273" s="0" t="s">
        <v>8810</v>
      </c>
      <c r="O2273" s="0" t="s">
        <v>8811</v>
      </c>
      <c r="P2273" s="0" t="s">
        <v>8812</v>
      </c>
      <c r="R2273" s="0" t="s">
        <v>279</v>
      </c>
      <c r="S2273" s="0" t="s">
        <v>294</v>
      </c>
      <c r="T2273" s="0" t="s">
        <v>280</v>
      </c>
      <c r="U2273" s="0" t="s">
        <v>281</v>
      </c>
    </row>
    <row r="2274" customFormat="false" ht="15" hidden="false" customHeight="false" outlineLevel="0" collapsed="false">
      <c r="A2274" s="0" t="n">
        <v>116</v>
      </c>
      <c r="B2274" s="0" t="s">
        <v>173</v>
      </c>
      <c r="C2274" s="0" t="s">
        <v>508</v>
      </c>
      <c r="D2274" s="0" t="s">
        <v>8813</v>
      </c>
      <c r="E2274" s="0" t="n">
        <v>2025</v>
      </c>
      <c r="H2274" s="0" t="n">
        <v>1</v>
      </c>
      <c r="I2274" s="0" t="n">
        <v>4233</v>
      </c>
      <c r="J2274" s="0" t="s">
        <v>272</v>
      </c>
      <c r="K2274" s="0" t="s">
        <v>8604</v>
      </c>
      <c r="L2274" s="0" t="s">
        <v>297</v>
      </c>
      <c r="M2274" s="0" t="s">
        <v>8814</v>
      </c>
      <c r="N2274" s="0" t="s">
        <v>8814</v>
      </c>
      <c r="O2274" s="0" t="s">
        <v>8815</v>
      </c>
      <c r="P2274" s="0" t="s">
        <v>8816</v>
      </c>
      <c r="R2274" s="0" t="s">
        <v>279</v>
      </c>
      <c r="S2274" s="0" t="s">
        <v>294</v>
      </c>
      <c r="T2274" s="0" t="s">
        <v>280</v>
      </c>
      <c r="U2274" s="0" t="s">
        <v>281</v>
      </c>
    </row>
    <row r="2275" customFormat="false" ht="15" hidden="false" customHeight="false" outlineLevel="0" collapsed="false">
      <c r="A2275" s="0" t="n">
        <v>116</v>
      </c>
      <c r="B2275" s="0" t="s">
        <v>173</v>
      </c>
      <c r="C2275" s="0" t="s">
        <v>508</v>
      </c>
      <c r="D2275" s="0" t="s">
        <v>8817</v>
      </c>
      <c r="E2275" s="0" t="n">
        <v>2025</v>
      </c>
      <c r="H2275" s="0" t="n">
        <v>8</v>
      </c>
      <c r="I2275" s="0" t="n">
        <v>2465</v>
      </c>
      <c r="J2275" s="0" t="s">
        <v>272</v>
      </c>
      <c r="K2275" s="0" t="s">
        <v>8604</v>
      </c>
      <c r="L2275" s="0" t="s">
        <v>297</v>
      </c>
      <c r="M2275" s="0" t="s">
        <v>8818</v>
      </c>
      <c r="N2275" s="0" t="s">
        <v>8818</v>
      </c>
      <c r="O2275" s="0" t="s">
        <v>8819</v>
      </c>
      <c r="P2275" s="0" t="s">
        <v>8820</v>
      </c>
      <c r="R2275" s="0" t="s">
        <v>279</v>
      </c>
      <c r="S2275" s="0" t="s">
        <v>294</v>
      </c>
      <c r="T2275" s="0" t="s">
        <v>280</v>
      </c>
      <c r="U2275" s="0" t="s">
        <v>281</v>
      </c>
    </row>
    <row r="2276" customFormat="false" ht="15" hidden="false" customHeight="false" outlineLevel="0" collapsed="false">
      <c r="A2276" s="0" t="n">
        <v>116</v>
      </c>
      <c r="B2276" s="0" t="s">
        <v>173</v>
      </c>
      <c r="C2276" s="0" t="s">
        <v>508</v>
      </c>
      <c r="D2276" s="0" t="s">
        <v>8821</v>
      </c>
      <c r="E2276" s="0" t="n">
        <v>2025</v>
      </c>
      <c r="H2276" s="0" t="n">
        <v>1</v>
      </c>
      <c r="I2276" s="0" t="n">
        <v>1805</v>
      </c>
      <c r="J2276" s="0" t="s">
        <v>272</v>
      </c>
      <c r="K2276" s="0" t="s">
        <v>8604</v>
      </c>
      <c r="L2276" s="0" t="s">
        <v>297</v>
      </c>
      <c r="M2276" s="0" t="s">
        <v>8822</v>
      </c>
      <c r="N2276" s="0" t="s">
        <v>8822</v>
      </c>
      <c r="O2276" s="0" t="s">
        <v>8823</v>
      </c>
      <c r="P2276" s="0" t="s">
        <v>8824</v>
      </c>
      <c r="R2276" s="0" t="s">
        <v>279</v>
      </c>
      <c r="S2276" s="0" t="s">
        <v>294</v>
      </c>
      <c r="T2276" s="0" t="s">
        <v>280</v>
      </c>
      <c r="U2276" s="0" t="s">
        <v>281</v>
      </c>
    </row>
    <row r="2277" customFormat="false" ht="15" hidden="false" customHeight="false" outlineLevel="0" collapsed="false">
      <c r="A2277" s="0" t="n">
        <v>116</v>
      </c>
      <c r="B2277" s="0" t="s">
        <v>173</v>
      </c>
      <c r="C2277" s="0" t="s">
        <v>508</v>
      </c>
      <c r="D2277" s="0" t="s">
        <v>8825</v>
      </c>
      <c r="E2277" s="0" t="n">
        <v>2025</v>
      </c>
      <c r="H2277" s="0" t="n">
        <v>8</v>
      </c>
      <c r="I2277" s="0" t="n">
        <v>3304</v>
      </c>
      <c r="J2277" s="0" t="s">
        <v>272</v>
      </c>
      <c r="K2277" s="0" t="s">
        <v>8604</v>
      </c>
      <c r="L2277" s="0" t="s">
        <v>297</v>
      </c>
      <c r="M2277" s="0" t="s">
        <v>8826</v>
      </c>
      <c r="N2277" s="0" t="s">
        <v>8826</v>
      </c>
      <c r="O2277" s="0" t="s">
        <v>8827</v>
      </c>
      <c r="P2277" s="0" t="s">
        <v>8828</v>
      </c>
      <c r="R2277" s="0" t="s">
        <v>279</v>
      </c>
      <c r="S2277" s="0" t="s">
        <v>294</v>
      </c>
      <c r="T2277" s="0" t="s">
        <v>280</v>
      </c>
      <c r="U2277" s="0" t="s">
        <v>281</v>
      </c>
    </row>
    <row r="2278" customFormat="false" ht="15" hidden="false" customHeight="false" outlineLevel="0" collapsed="false">
      <c r="A2278" s="0" t="n">
        <v>116</v>
      </c>
      <c r="B2278" s="0" t="s">
        <v>173</v>
      </c>
      <c r="C2278" s="0" t="s">
        <v>508</v>
      </c>
      <c r="D2278" s="0" t="s">
        <v>8829</v>
      </c>
      <c r="E2278" s="0" t="n">
        <v>2023</v>
      </c>
      <c r="H2278" s="0" t="n">
        <v>3</v>
      </c>
      <c r="I2278" s="0" t="n">
        <v>30301</v>
      </c>
      <c r="J2278" s="0" t="s">
        <v>272</v>
      </c>
      <c r="K2278" s="0" t="s">
        <v>8604</v>
      </c>
      <c r="L2278" s="0" t="s">
        <v>297</v>
      </c>
      <c r="M2278" s="0" t="s">
        <v>8830</v>
      </c>
      <c r="N2278" s="0" t="s">
        <v>8830</v>
      </c>
      <c r="O2278" s="0" t="s">
        <v>8831</v>
      </c>
      <c r="P2278" s="0" t="s">
        <v>8832</v>
      </c>
      <c r="R2278" s="0" t="s">
        <v>288</v>
      </c>
      <c r="S2278" s="0" t="s">
        <v>294</v>
      </c>
      <c r="T2278" s="0" t="s">
        <v>280</v>
      </c>
      <c r="U2278" s="0" t="s">
        <v>281</v>
      </c>
    </row>
    <row r="2279" customFormat="false" ht="15" hidden="false" customHeight="false" outlineLevel="0" collapsed="false">
      <c r="A2279" s="0" t="n">
        <v>116</v>
      </c>
      <c r="B2279" s="0" t="s">
        <v>173</v>
      </c>
      <c r="C2279" s="0" t="s">
        <v>508</v>
      </c>
      <c r="D2279" s="0" t="s">
        <v>8833</v>
      </c>
      <c r="E2279" s="0" t="n">
        <v>2023</v>
      </c>
      <c r="H2279" s="0" t="n">
        <v>3</v>
      </c>
      <c r="I2279" s="0" t="n">
        <v>2429</v>
      </c>
      <c r="J2279" s="0" t="s">
        <v>272</v>
      </c>
      <c r="K2279" s="0" t="s">
        <v>8604</v>
      </c>
      <c r="L2279" s="0" t="s">
        <v>297</v>
      </c>
      <c r="M2279" s="0" t="s">
        <v>8834</v>
      </c>
      <c r="N2279" s="0" t="s">
        <v>8834</v>
      </c>
      <c r="O2279" s="0" t="s">
        <v>8835</v>
      </c>
      <c r="P2279" s="0" t="s">
        <v>8836</v>
      </c>
      <c r="R2279" s="0" t="s">
        <v>288</v>
      </c>
      <c r="S2279" s="0" t="s">
        <v>294</v>
      </c>
      <c r="T2279" s="0" t="s">
        <v>280</v>
      </c>
      <c r="U2279" s="0" t="s">
        <v>281</v>
      </c>
    </row>
    <row r="2280" customFormat="false" ht="15" hidden="false" customHeight="false" outlineLevel="0" collapsed="false">
      <c r="A2280" s="0" t="n">
        <v>116</v>
      </c>
      <c r="B2280" s="0" t="s">
        <v>173</v>
      </c>
      <c r="C2280" s="0" t="s">
        <v>508</v>
      </c>
      <c r="D2280" s="0" t="s">
        <v>8837</v>
      </c>
      <c r="E2280" s="0" t="n">
        <v>2023</v>
      </c>
      <c r="H2280" s="0" t="n">
        <v>4</v>
      </c>
      <c r="I2280" s="0" t="n">
        <v>8902</v>
      </c>
      <c r="J2280" s="0" t="s">
        <v>272</v>
      </c>
      <c r="K2280" s="0" t="s">
        <v>8604</v>
      </c>
      <c r="L2280" s="0" t="s">
        <v>297</v>
      </c>
      <c r="M2280" s="0" t="s">
        <v>8838</v>
      </c>
      <c r="N2280" s="0" t="s">
        <v>8838</v>
      </c>
      <c r="O2280" s="0" t="s">
        <v>8839</v>
      </c>
      <c r="P2280" s="0" t="s">
        <v>8840</v>
      </c>
      <c r="R2280" s="0" t="s">
        <v>288</v>
      </c>
      <c r="S2280" s="0" t="s">
        <v>294</v>
      </c>
      <c r="T2280" s="0" t="s">
        <v>280</v>
      </c>
      <c r="U2280" s="0" t="s">
        <v>281</v>
      </c>
    </row>
    <row r="2281" customFormat="false" ht="15" hidden="false" customHeight="false" outlineLevel="0" collapsed="false">
      <c r="A2281" s="0" t="n">
        <v>116</v>
      </c>
      <c r="B2281" s="0" t="s">
        <v>173</v>
      </c>
      <c r="C2281" s="0" t="s">
        <v>508</v>
      </c>
      <c r="D2281" s="0" t="s">
        <v>8841</v>
      </c>
      <c r="E2281" s="0" t="n">
        <v>2023</v>
      </c>
      <c r="H2281" s="0" t="n">
        <v>2</v>
      </c>
      <c r="I2281" s="0" t="n">
        <v>3235</v>
      </c>
      <c r="J2281" s="0" t="s">
        <v>294</v>
      </c>
      <c r="K2281" s="0" t="s">
        <v>8604</v>
      </c>
      <c r="L2281" s="0" t="s">
        <v>297</v>
      </c>
      <c r="M2281" s="0" t="s">
        <v>8842</v>
      </c>
      <c r="N2281" s="0" t="s">
        <v>8842</v>
      </c>
      <c r="O2281" s="0" t="s">
        <v>8843</v>
      </c>
      <c r="P2281" s="0" t="s">
        <v>8844</v>
      </c>
      <c r="R2281" s="0" t="s">
        <v>288</v>
      </c>
      <c r="S2281" s="0" t="s">
        <v>294</v>
      </c>
      <c r="T2281" s="0" t="s">
        <v>280</v>
      </c>
      <c r="U2281" s="0" t="s">
        <v>281</v>
      </c>
    </row>
    <row r="2282" customFormat="false" ht="15" hidden="false" customHeight="false" outlineLevel="0" collapsed="false">
      <c r="A2282" s="0" t="n">
        <v>116</v>
      </c>
      <c r="B2282" s="0" t="s">
        <v>173</v>
      </c>
      <c r="C2282" s="0" t="s">
        <v>508</v>
      </c>
      <c r="D2282" s="0" t="s">
        <v>8845</v>
      </c>
      <c r="E2282" s="0" t="n">
        <v>2023</v>
      </c>
      <c r="H2282" s="0" t="n">
        <v>2</v>
      </c>
      <c r="I2282" s="0" t="n">
        <v>239</v>
      </c>
      <c r="J2282" s="0" t="s">
        <v>272</v>
      </c>
      <c r="K2282" s="0" t="s">
        <v>8604</v>
      </c>
      <c r="L2282" s="0" t="s">
        <v>297</v>
      </c>
      <c r="M2282" s="0" t="s">
        <v>8846</v>
      </c>
      <c r="N2282" s="0" t="s">
        <v>8846</v>
      </c>
      <c r="O2282" s="0" t="s">
        <v>8847</v>
      </c>
      <c r="P2282" s="0" t="s">
        <v>8848</v>
      </c>
      <c r="R2282" s="0" t="s">
        <v>288</v>
      </c>
      <c r="S2282" s="0" t="s">
        <v>294</v>
      </c>
      <c r="T2282" s="0" t="s">
        <v>280</v>
      </c>
      <c r="U2282" s="0" t="s">
        <v>281</v>
      </c>
    </row>
    <row r="2283" customFormat="false" ht="15" hidden="false" customHeight="false" outlineLevel="0" collapsed="false">
      <c r="A2283" s="0" t="n">
        <v>116</v>
      </c>
      <c r="B2283" s="0" t="s">
        <v>173</v>
      </c>
      <c r="C2283" s="0" t="s">
        <v>514</v>
      </c>
      <c r="D2283" s="0" t="s">
        <v>8849</v>
      </c>
      <c r="E2283" s="0" t="n">
        <v>2024</v>
      </c>
      <c r="H2283" s="0" t="n">
        <v>3</v>
      </c>
      <c r="I2283" s="0" t="n">
        <v>7522</v>
      </c>
      <c r="J2283" s="0" t="s">
        <v>272</v>
      </c>
      <c r="K2283" s="0" t="s">
        <v>8604</v>
      </c>
      <c r="L2283" s="0" t="s">
        <v>297</v>
      </c>
      <c r="M2283" s="0" t="s">
        <v>8850</v>
      </c>
      <c r="N2283" s="0" t="s">
        <v>8850</v>
      </c>
      <c r="O2283" s="0" t="s">
        <v>8851</v>
      </c>
      <c r="P2283" s="0" t="s">
        <v>8852</v>
      </c>
      <c r="R2283" s="0" t="s">
        <v>288</v>
      </c>
      <c r="S2283" s="0" t="s">
        <v>272</v>
      </c>
      <c r="T2283" s="0" t="s">
        <v>280</v>
      </c>
      <c r="U2283" s="0" t="s">
        <v>281</v>
      </c>
    </row>
    <row r="2284" customFormat="false" ht="15" hidden="false" customHeight="false" outlineLevel="0" collapsed="false">
      <c r="A2284" s="0" t="n">
        <v>116</v>
      </c>
      <c r="B2284" s="0" t="s">
        <v>173</v>
      </c>
      <c r="C2284" s="0" t="s">
        <v>514</v>
      </c>
      <c r="D2284" s="0" t="s">
        <v>8853</v>
      </c>
      <c r="E2284" s="0" t="n">
        <v>2023</v>
      </c>
      <c r="H2284" s="0" t="n">
        <v>6</v>
      </c>
      <c r="I2284" s="0" t="n">
        <v>10319</v>
      </c>
      <c r="J2284" s="0" t="s">
        <v>294</v>
      </c>
      <c r="K2284" s="0" t="s">
        <v>8604</v>
      </c>
      <c r="L2284" s="0" t="s">
        <v>297</v>
      </c>
      <c r="M2284" s="0" t="s">
        <v>8854</v>
      </c>
      <c r="N2284" s="0" t="s">
        <v>8854</v>
      </c>
      <c r="O2284" s="0" t="s">
        <v>8855</v>
      </c>
      <c r="P2284" s="0" t="s">
        <v>8856</v>
      </c>
      <c r="R2284" s="0" t="s">
        <v>288</v>
      </c>
      <c r="S2284" s="0" t="s">
        <v>294</v>
      </c>
      <c r="T2284" s="0" t="s">
        <v>280</v>
      </c>
      <c r="U2284" s="0" t="s">
        <v>281</v>
      </c>
    </row>
    <row r="2285" customFormat="false" ht="15" hidden="false" customHeight="false" outlineLevel="0" collapsed="false">
      <c r="A2285" s="0" t="n">
        <v>116</v>
      </c>
      <c r="B2285" s="0" t="s">
        <v>173</v>
      </c>
      <c r="C2285" s="0" t="s">
        <v>514</v>
      </c>
      <c r="D2285" s="0" t="s">
        <v>8857</v>
      </c>
      <c r="E2285" s="0" t="n">
        <v>2023</v>
      </c>
      <c r="H2285" s="0" t="n">
        <v>5</v>
      </c>
      <c r="I2285" s="0" t="n">
        <v>13460</v>
      </c>
      <c r="J2285" s="0" t="s">
        <v>294</v>
      </c>
      <c r="K2285" s="0" t="s">
        <v>8604</v>
      </c>
      <c r="L2285" s="0" t="s">
        <v>297</v>
      </c>
      <c r="M2285" s="0" t="s">
        <v>8858</v>
      </c>
      <c r="N2285" s="0" t="s">
        <v>8858</v>
      </c>
      <c r="O2285" s="0" t="s">
        <v>8859</v>
      </c>
      <c r="P2285" s="0" t="s">
        <v>8860</v>
      </c>
      <c r="R2285" s="0" t="s">
        <v>288</v>
      </c>
      <c r="S2285" s="0" t="s">
        <v>294</v>
      </c>
      <c r="T2285" s="0" t="s">
        <v>280</v>
      </c>
      <c r="U2285" s="0" t="s">
        <v>281</v>
      </c>
    </row>
    <row r="2286" customFormat="false" ht="15" hidden="false" customHeight="false" outlineLevel="0" collapsed="false">
      <c r="A2286" s="0" t="n">
        <v>116</v>
      </c>
      <c r="B2286" s="0" t="s">
        <v>173</v>
      </c>
      <c r="C2286" s="0" t="s">
        <v>514</v>
      </c>
      <c r="D2286" s="0" t="s">
        <v>8861</v>
      </c>
      <c r="E2286" s="0" t="n">
        <v>2023</v>
      </c>
      <c r="H2286" s="0" t="n">
        <v>2</v>
      </c>
      <c r="I2286" s="0" t="n">
        <v>3528</v>
      </c>
      <c r="J2286" s="0" t="s">
        <v>294</v>
      </c>
      <c r="K2286" s="0" t="s">
        <v>8604</v>
      </c>
      <c r="L2286" s="0" t="s">
        <v>297</v>
      </c>
      <c r="M2286" s="0" t="s">
        <v>8862</v>
      </c>
      <c r="N2286" s="0" t="s">
        <v>8862</v>
      </c>
      <c r="O2286" s="0" t="s">
        <v>8863</v>
      </c>
      <c r="P2286" s="0" t="s">
        <v>8864</v>
      </c>
      <c r="R2286" s="0" t="s">
        <v>288</v>
      </c>
      <c r="S2286" s="0" t="s">
        <v>294</v>
      </c>
      <c r="T2286" s="0" t="s">
        <v>280</v>
      </c>
      <c r="U2286" s="0" t="s">
        <v>281</v>
      </c>
    </row>
    <row r="2287" customFormat="false" ht="15" hidden="false" customHeight="false" outlineLevel="0" collapsed="false">
      <c r="A2287" s="0" t="n">
        <v>117</v>
      </c>
      <c r="B2287" s="0" t="s">
        <v>174</v>
      </c>
      <c r="C2287" s="0" t="s">
        <v>57</v>
      </c>
      <c r="D2287" s="0" t="s">
        <v>8865</v>
      </c>
      <c r="E2287" s="0" t="n">
        <v>2025</v>
      </c>
      <c r="H2287" s="0" t="n">
        <v>14</v>
      </c>
      <c r="I2287" s="0" t="n">
        <v>8792</v>
      </c>
      <c r="J2287" s="0" t="s">
        <v>272</v>
      </c>
      <c r="K2287" s="0" t="s">
        <v>302</v>
      </c>
      <c r="L2287" s="0" t="s">
        <v>274</v>
      </c>
      <c r="M2287" s="0" t="s">
        <v>8866</v>
      </c>
      <c r="N2287" s="0" t="s">
        <v>8866</v>
      </c>
      <c r="O2287" s="0" t="s">
        <v>8867</v>
      </c>
      <c r="P2287" s="0" t="s">
        <v>8868</v>
      </c>
      <c r="R2287" s="0" t="s">
        <v>279</v>
      </c>
      <c r="S2287" s="0" t="s">
        <v>272</v>
      </c>
      <c r="T2287" s="0" t="s">
        <v>280</v>
      </c>
      <c r="U2287" s="0" t="s">
        <v>281</v>
      </c>
    </row>
    <row r="2288" customFormat="false" ht="15" hidden="false" customHeight="false" outlineLevel="0" collapsed="false">
      <c r="A2288" s="0" t="n">
        <v>117</v>
      </c>
      <c r="B2288" s="0" t="s">
        <v>174</v>
      </c>
      <c r="C2288" s="0" t="s">
        <v>313</v>
      </c>
      <c r="D2288" s="0" t="s">
        <v>8869</v>
      </c>
      <c r="E2288" s="0" t="n">
        <v>2025</v>
      </c>
      <c r="H2288" s="0" t="n">
        <v>1</v>
      </c>
      <c r="I2288" s="0" t="n">
        <v>14111</v>
      </c>
      <c r="J2288" s="0" t="s">
        <v>272</v>
      </c>
      <c r="K2288" s="0" t="s">
        <v>302</v>
      </c>
      <c r="L2288" s="0" t="s">
        <v>274</v>
      </c>
      <c r="M2288" s="0" t="s">
        <v>8870</v>
      </c>
      <c r="N2288" s="0" t="s">
        <v>8870</v>
      </c>
      <c r="O2288" s="0" t="s">
        <v>8871</v>
      </c>
      <c r="P2288" s="0" t="s">
        <v>8872</v>
      </c>
      <c r="R2288" s="0" t="s">
        <v>279</v>
      </c>
      <c r="S2288" s="0" t="s">
        <v>272</v>
      </c>
      <c r="T2288" s="0" t="s">
        <v>280</v>
      </c>
      <c r="U2288" s="0" t="s">
        <v>281</v>
      </c>
    </row>
    <row r="2289" customFormat="false" ht="15" hidden="false" customHeight="false" outlineLevel="0" collapsed="false">
      <c r="A2289" s="0" t="n">
        <v>117</v>
      </c>
      <c r="B2289" s="0" t="s">
        <v>174</v>
      </c>
      <c r="C2289" s="0" t="s">
        <v>926</v>
      </c>
      <c r="D2289" s="0" t="s">
        <v>8873</v>
      </c>
      <c r="E2289" s="0" t="n">
        <v>2026</v>
      </c>
      <c r="H2289" s="0" t="n">
        <v>25</v>
      </c>
      <c r="I2289" s="0" t="n">
        <v>14862</v>
      </c>
      <c r="J2289" s="0" t="s">
        <v>272</v>
      </c>
      <c r="K2289" s="0" t="s">
        <v>290</v>
      </c>
      <c r="L2289" s="0" t="s">
        <v>274</v>
      </c>
      <c r="M2289" s="0" t="s">
        <v>8874</v>
      </c>
      <c r="N2289" s="0" t="s">
        <v>8874</v>
      </c>
      <c r="O2289" s="0" t="s">
        <v>8875</v>
      </c>
      <c r="P2289" s="0" t="s">
        <v>8876</v>
      </c>
      <c r="R2289" s="0" t="s">
        <v>279</v>
      </c>
      <c r="S2289" s="0" t="s">
        <v>272</v>
      </c>
      <c r="T2289" s="0" t="s">
        <v>280</v>
      </c>
      <c r="U2289" s="0" t="s">
        <v>281</v>
      </c>
    </row>
    <row r="2290" customFormat="false" ht="15" hidden="false" customHeight="false" outlineLevel="0" collapsed="false">
      <c r="A2290" s="0" t="n">
        <v>118</v>
      </c>
      <c r="B2290" s="0" t="s">
        <v>175</v>
      </c>
      <c r="C2290" s="0" t="s">
        <v>57</v>
      </c>
      <c r="D2290" s="0" t="s">
        <v>8877</v>
      </c>
      <c r="E2290" s="0" t="n">
        <v>2026</v>
      </c>
      <c r="H2290" s="0" t="n">
        <v>6</v>
      </c>
      <c r="I2290" s="0" t="n">
        <v>9281</v>
      </c>
      <c r="J2290" s="0" t="s">
        <v>272</v>
      </c>
      <c r="K2290" s="0" t="s">
        <v>4475</v>
      </c>
      <c r="L2290" s="0" t="s">
        <v>297</v>
      </c>
      <c r="M2290" s="0" t="s">
        <v>8878</v>
      </c>
      <c r="N2290" s="0" t="s">
        <v>8878</v>
      </c>
      <c r="O2290" s="0" t="s">
        <v>8879</v>
      </c>
      <c r="P2290" s="0" t="s">
        <v>8880</v>
      </c>
      <c r="R2290" s="0" t="s">
        <v>279</v>
      </c>
      <c r="S2290" s="0" t="s">
        <v>272</v>
      </c>
      <c r="T2290" s="0" t="s">
        <v>280</v>
      </c>
      <c r="U2290" s="0" t="s">
        <v>281</v>
      </c>
    </row>
    <row r="2291" customFormat="false" ht="15" hidden="false" customHeight="false" outlineLevel="0" collapsed="false">
      <c r="A2291" s="0" t="n">
        <v>118</v>
      </c>
      <c r="B2291" s="0" t="s">
        <v>175</v>
      </c>
      <c r="C2291" s="0" t="s">
        <v>57</v>
      </c>
      <c r="D2291" s="0" t="s">
        <v>8881</v>
      </c>
      <c r="E2291" s="0" t="n">
        <v>2021</v>
      </c>
      <c r="H2291" s="0" t="n">
        <v>8</v>
      </c>
      <c r="I2291" s="0" t="n">
        <v>6026</v>
      </c>
      <c r="J2291" s="0" t="s">
        <v>272</v>
      </c>
      <c r="K2291" s="0" t="s">
        <v>302</v>
      </c>
      <c r="L2291" s="0" t="s">
        <v>274</v>
      </c>
      <c r="M2291" s="0" t="s">
        <v>8882</v>
      </c>
      <c r="N2291" s="0" t="s">
        <v>8882</v>
      </c>
      <c r="O2291" s="0" t="s">
        <v>8883</v>
      </c>
      <c r="P2291" s="0" t="s">
        <v>8884</v>
      </c>
      <c r="R2291" s="0" t="s">
        <v>288</v>
      </c>
      <c r="S2291" s="0" t="s">
        <v>294</v>
      </c>
      <c r="T2291" s="0" t="s">
        <v>280</v>
      </c>
      <c r="U2291" s="0" t="s">
        <v>281</v>
      </c>
    </row>
    <row r="2292" customFormat="false" ht="15" hidden="false" customHeight="false" outlineLevel="0" collapsed="false">
      <c r="A2292" s="0" t="n">
        <v>118</v>
      </c>
      <c r="B2292" s="0" t="s">
        <v>175</v>
      </c>
      <c r="C2292" s="0" t="s">
        <v>92</v>
      </c>
      <c r="D2292" s="0" t="s">
        <v>8885</v>
      </c>
      <c r="E2292" s="0" t="n">
        <v>2025</v>
      </c>
      <c r="H2292" s="0" t="n">
        <v>1</v>
      </c>
      <c r="I2292" s="0" t="n">
        <v>249</v>
      </c>
      <c r="J2292" s="0" t="s">
        <v>272</v>
      </c>
      <c r="K2292" s="0" t="s">
        <v>4475</v>
      </c>
      <c r="L2292" s="0" t="s">
        <v>297</v>
      </c>
      <c r="M2292" s="0" t="s">
        <v>8886</v>
      </c>
      <c r="N2292" s="0" t="s">
        <v>8886</v>
      </c>
      <c r="O2292" s="0" t="s">
        <v>8887</v>
      </c>
      <c r="P2292" s="0" t="s">
        <v>8888</v>
      </c>
      <c r="R2292" s="0" t="s">
        <v>279</v>
      </c>
      <c r="S2292" s="0" t="s">
        <v>272</v>
      </c>
      <c r="T2292" s="0" t="s">
        <v>318</v>
      </c>
      <c r="U2292" s="0" t="s">
        <v>281</v>
      </c>
      <c r="V2292" s="0" t="s">
        <v>8889</v>
      </c>
    </row>
    <row r="2293" customFormat="false" ht="15" hidden="false" customHeight="false" outlineLevel="0" collapsed="false">
      <c r="A2293" s="0" t="n">
        <v>118</v>
      </c>
      <c r="B2293" s="0" t="s">
        <v>175</v>
      </c>
      <c r="C2293" s="0" t="s">
        <v>313</v>
      </c>
      <c r="D2293" s="0" t="s">
        <v>8890</v>
      </c>
      <c r="E2293" s="0" t="n">
        <v>2026</v>
      </c>
      <c r="H2293" s="0" t="n">
        <v>2</v>
      </c>
      <c r="I2293" s="0" t="n">
        <v>1295</v>
      </c>
      <c r="J2293" s="0" t="s">
        <v>272</v>
      </c>
      <c r="K2293" s="0" t="s">
        <v>4475</v>
      </c>
      <c r="L2293" s="0" t="s">
        <v>297</v>
      </c>
      <c r="M2293" s="0" t="s">
        <v>8891</v>
      </c>
      <c r="N2293" s="0" t="s">
        <v>8891</v>
      </c>
      <c r="O2293" s="0" t="s">
        <v>8892</v>
      </c>
      <c r="P2293" s="0" t="s">
        <v>8893</v>
      </c>
      <c r="R2293" s="0" t="s">
        <v>279</v>
      </c>
      <c r="S2293" s="0" t="s">
        <v>272</v>
      </c>
      <c r="T2293" s="0" t="s">
        <v>318</v>
      </c>
      <c r="U2293" s="0" t="s">
        <v>281</v>
      </c>
      <c r="V2293" s="0" t="s">
        <v>8889</v>
      </c>
    </row>
    <row r="2294" customFormat="false" ht="15" hidden="false" customHeight="false" outlineLevel="0" collapsed="false">
      <c r="A2294" s="0" t="n">
        <v>118</v>
      </c>
      <c r="B2294" s="0" t="s">
        <v>175</v>
      </c>
      <c r="C2294" s="0" t="s">
        <v>313</v>
      </c>
      <c r="D2294" s="0" t="s">
        <v>8894</v>
      </c>
      <c r="E2294" s="0" t="n">
        <v>2018</v>
      </c>
      <c r="H2294" s="0" t="n">
        <v>1</v>
      </c>
      <c r="I2294" s="0" t="n">
        <v>9164</v>
      </c>
      <c r="J2294" s="0" t="s">
        <v>272</v>
      </c>
      <c r="K2294" s="0" t="s">
        <v>302</v>
      </c>
      <c r="L2294" s="0" t="s">
        <v>274</v>
      </c>
      <c r="M2294" s="0" t="s">
        <v>8895</v>
      </c>
      <c r="N2294" s="0" t="s">
        <v>8895</v>
      </c>
      <c r="O2294" s="0" t="s">
        <v>8896</v>
      </c>
      <c r="P2294" s="0" t="s">
        <v>8897</v>
      </c>
      <c r="R2294" s="0" t="s">
        <v>288</v>
      </c>
      <c r="S2294" s="0" t="s">
        <v>294</v>
      </c>
      <c r="T2294" s="0" t="s">
        <v>280</v>
      </c>
      <c r="U2294" s="0" t="s">
        <v>281</v>
      </c>
    </row>
    <row r="2295" customFormat="false" ht="15" hidden="false" customHeight="false" outlineLevel="0" collapsed="false">
      <c r="A2295" s="0" t="n">
        <v>118</v>
      </c>
      <c r="B2295" s="0" t="s">
        <v>175</v>
      </c>
      <c r="C2295" s="0" t="s">
        <v>616</v>
      </c>
      <c r="D2295" s="0" t="s">
        <v>8898</v>
      </c>
      <c r="E2295" s="0" t="n">
        <v>2025</v>
      </c>
      <c r="H2295" s="0" t="n">
        <v>10</v>
      </c>
      <c r="I2295" s="0" t="n">
        <v>210</v>
      </c>
      <c r="J2295" s="0" t="s">
        <v>272</v>
      </c>
      <c r="K2295" s="0" t="s">
        <v>4475</v>
      </c>
      <c r="L2295" s="0" t="s">
        <v>297</v>
      </c>
      <c r="M2295" s="0" t="s">
        <v>8899</v>
      </c>
      <c r="N2295" s="0" t="s">
        <v>8899</v>
      </c>
      <c r="O2295" s="0" t="s">
        <v>8900</v>
      </c>
      <c r="P2295" s="0" t="s">
        <v>8901</v>
      </c>
      <c r="R2295" s="0" t="s">
        <v>279</v>
      </c>
      <c r="S2295" s="0" t="s">
        <v>272</v>
      </c>
      <c r="T2295" s="0" t="s">
        <v>280</v>
      </c>
      <c r="U2295" s="0" t="s">
        <v>599</v>
      </c>
    </row>
    <row r="2296" customFormat="false" ht="15" hidden="false" customHeight="false" outlineLevel="0" collapsed="false">
      <c r="A2296" s="0" t="n">
        <v>118</v>
      </c>
      <c r="B2296" s="0" t="s">
        <v>175</v>
      </c>
      <c r="C2296" s="0" t="s">
        <v>328</v>
      </c>
      <c r="D2296" s="0" t="s">
        <v>8902</v>
      </c>
      <c r="E2296" s="0" t="n">
        <v>2026</v>
      </c>
      <c r="H2296" s="0" t="n">
        <v>21</v>
      </c>
      <c r="I2296" s="0" t="n">
        <v>2686</v>
      </c>
      <c r="J2296" s="0" t="s">
        <v>272</v>
      </c>
      <c r="K2296" s="0" t="s">
        <v>290</v>
      </c>
      <c r="L2296" s="0" t="s">
        <v>274</v>
      </c>
      <c r="M2296" s="0" t="s">
        <v>8903</v>
      </c>
      <c r="N2296" s="0" t="s">
        <v>8903</v>
      </c>
      <c r="O2296" s="0" t="s">
        <v>8904</v>
      </c>
      <c r="P2296" s="0" t="s">
        <v>8905</v>
      </c>
      <c r="R2296" s="0" t="s">
        <v>279</v>
      </c>
      <c r="S2296" s="0" t="s">
        <v>294</v>
      </c>
      <c r="T2296" s="0" t="s">
        <v>280</v>
      </c>
      <c r="U2296" s="0" t="s">
        <v>281</v>
      </c>
    </row>
    <row r="2297" customFormat="false" ht="15" hidden="false" customHeight="false" outlineLevel="0" collapsed="false">
      <c r="A2297" s="0" t="n">
        <v>118</v>
      </c>
      <c r="B2297" s="0" t="s">
        <v>175</v>
      </c>
      <c r="C2297" s="0" t="s">
        <v>328</v>
      </c>
      <c r="D2297" s="0" t="s">
        <v>8906</v>
      </c>
      <c r="E2297" s="0" t="n">
        <v>2026</v>
      </c>
      <c r="H2297" s="0" t="n">
        <v>5</v>
      </c>
      <c r="I2297" s="0" t="n">
        <v>1063</v>
      </c>
      <c r="J2297" s="0" t="s">
        <v>272</v>
      </c>
      <c r="K2297" s="0" t="s">
        <v>4475</v>
      </c>
      <c r="L2297" s="0" t="s">
        <v>297</v>
      </c>
      <c r="M2297" s="0" t="s">
        <v>8907</v>
      </c>
      <c r="N2297" s="0" t="s">
        <v>8907</v>
      </c>
      <c r="O2297" s="0" t="s">
        <v>8908</v>
      </c>
      <c r="P2297" s="0" t="s">
        <v>8909</v>
      </c>
      <c r="R2297" s="0" t="s">
        <v>279</v>
      </c>
      <c r="S2297" s="0" t="s">
        <v>294</v>
      </c>
      <c r="T2297" s="0" t="s">
        <v>280</v>
      </c>
      <c r="U2297" s="0" t="s">
        <v>281</v>
      </c>
    </row>
    <row r="2298" customFormat="false" ht="15" hidden="false" customHeight="false" outlineLevel="0" collapsed="false">
      <c r="A2298" s="0" t="n">
        <v>118</v>
      </c>
      <c r="B2298" s="0" t="s">
        <v>175</v>
      </c>
      <c r="C2298" s="0" t="s">
        <v>328</v>
      </c>
      <c r="D2298" s="0" t="s">
        <v>8910</v>
      </c>
      <c r="E2298" s="0" t="n">
        <v>2026</v>
      </c>
      <c r="H2298" s="0" t="n">
        <v>9</v>
      </c>
      <c r="I2298" s="0" t="n">
        <v>1352</v>
      </c>
      <c r="J2298" s="0" t="s">
        <v>272</v>
      </c>
      <c r="K2298" s="0" t="s">
        <v>4475</v>
      </c>
      <c r="L2298" s="0" t="s">
        <v>297</v>
      </c>
      <c r="M2298" s="0" t="s">
        <v>8911</v>
      </c>
      <c r="N2298" s="0" t="s">
        <v>8911</v>
      </c>
      <c r="O2298" s="0" t="s">
        <v>8912</v>
      </c>
      <c r="P2298" s="0" t="s">
        <v>8913</v>
      </c>
      <c r="R2298" s="0" t="s">
        <v>279</v>
      </c>
      <c r="S2298" s="0" t="s">
        <v>272</v>
      </c>
      <c r="T2298" s="0" t="s">
        <v>280</v>
      </c>
      <c r="U2298" s="0" t="s">
        <v>281</v>
      </c>
    </row>
    <row r="2299" customFormat="false" ht="15" hidden="false" customHeight="false" outlineLevel="0" collapsed="false">
      <c r="A2299" s="0" t="n">
        <v>118</v>
      </c>
      <c r="B2299" s="0" t="s">
        <v>175</v>
      </c>
      <c r="C2299" s="0" t="s">
        <v>926</v>
      </c>
      <c r="D2299" s="0" t="s">
        <v>8914</v>
      </c>
      <c r="E2299" s="0" t="n">
        <v>2026</v>
      </c>
      <c r="H2299" s="0" t="n">
        <v>21</v>
      </c>
      <c r="I2299" s="0" t="n">
        <v>24585</v>
      </c>
      <c r="J2299" s="0" t="s">
        <v>272</v>
      </c>
      <c r="K2299" s="0" t="s">
        <v>4475</v>
      </c>
      <c r="L2299" s="0" t="s">
        <v>297</v>
      </c>
      <c r="M2299" s="0" t="s">
        <v>8915</v>
      </c>
      <c r="N2299" s="0" t="s">
        <v>8915</v>
      </c>
      <c r="O2299" s="0" t="s">
        <v>8916</v>
      </c>
      <c r="P2299" s="0" t="s">
        <v>8917</v>
      </c>
      <c r="R2299" s="0" t="s">
        <v>279</v>
      </c>
      <c r="S2299" s="0" t="s">
        <v>272</v>
      </c>
      <c r="T2299" s="0" t="s">
        <v>280</v>
      </c>
      <c r="U2299" s="0" t="s">
        <v>281</v>
      </c>
    </row>
    <row r="2300" customFormat="false" ht="15" hidden="false" customHeight="false" outlineLevel="0" collapsed="false">
      <c r="A2300" s="0" t="n">
        <v>118</v>
      </c>
      <c r="B2300" s="0" t="s">
        <v>175</v>
      </c>
      <c r="C2300" s="0" t="s">
        <v>514</v>
      </c>
      <c r="D2300" s="0" t="s">
        <v>8918</v>
      </c>
      <c r="E2300" s="0" t="n">
        <v>2026</v>
      </c>
      <c r="H2300" s="0" t="n">
        <v>9</v>
      </c>
      <c r="I2300" s="0" t="n">
        <v>1468</v>
      </c>
      <c r="J2300" s="0" t="s">
        <v>272</v>
      </c>
      <c r="K2300" s="0" t="s">
        <v>4475</v>
      </c>
      <c r="L2300" s="0" t="s">
        <v>297</v>
      </c>
      <c r="M2300" s="0" t="s">
        <v>8919</v>
      </c>
      <c r="N2300" s="0" t="s">
        <v>8919</v>
      </c>
      <c r="O2300" s="0" t="s">
        <v>8920</v>
      </c>
      <c r="P2300" s="0" t="s">
        <v>8921</v>
      </c>
      <c r="R2300" s="0" t="s">
        <v>279</v>
      </c>
      <c r="S2300" s="0" t="s">
        <v>272</v>
      </c>
      <c r="T2300" s="0" t="s">
        <v>280</v>
      </c>
      <c r="U2300" s="0" t="s">
        <v>281</v>
      </c>
    </row>
    <row r="2301" customFormat="false" ht="15" hidden="false" customHeight="false" outlineLevel="0" collapsed="false">
      <c r="A2301" s="0" t="n">
        <v>119</v>
      </c>
      <c r="B2301" s="0" t="s">
        <v>176</v>
      </c>
      <c r="C2301" s="0" t="s">
        <v>313</v>
      </c>
      <c r="D2301" s="0" t="s">
        <v>8922</v>
      </c>
      <c r="E2301" s="0" t="n">
        <v>2020</v>
      </c>
      <c r="H2301" s="0" t="n">
        <v>1</v>
      </c>
      <c r="I2301" s="0" t="n">
        <v>5087</v>
      </c>
      <c r="J2301" s="0" t="s">
        <v>272</v>
      </c>
      <c r="K2301" s="0" t="s">
        <v>302</v>
      </c>
      <c r="L2301" s="0" t="s">
        <v>274</v>
      </c>
      <c r="M2301" s="0" t="s">
        <v>8923</v>
      </c>
      <c r="N2301" s="0" t="s">
        <v>8923</v>
      </c>
      <c r="O2301" s="0" t="s">
        <v>8924</v>
      </c>
      <c r="P2301" s="0" t="s">
        <v>8925</v>
      </c>
      <c r="R2301" s="0" t="s">
        <v>288</v>
      </c>
      <c r="S2301" s="0" t="s">
        <v>272</v>
      </c>
      <c r="T2301" s="0" t="s">
        <v>280</v>
      </c>
      <c r="U2301" s="0" t="s">
        <v>281</v>
      </c>
    </row>
    <row r="2302" customFormat="false" ht="15" hidden="false" customHeight="false" outlineLevel="0" collapsed="false">
      <c r="A2302" s="0" t="n">
        <v>119</v>
      </c>
      <c r="B2302" s="0" t="s">
        <v>176</v>
      </c>
      <c r="C2302" s="0" t="s">
        <v>7161</v>
      </c>
      <c r="D2302" s="0" t="s">
        <v>8926</v>
      </c>
      <c r="E2302" s="0" t="n">
        <v>2020</v>
      </c>
      <c r="H2302" s="0" t="n">
        <v>2</v>
      </c>
      <c r="I2302" s="0" t="n">
        <v>1355</v>
      </c>
      <c r="J2302" s="0" t="s">
        <v>294</v>
      </c>
      <c r="K2302" s="0" t="s">
        <v>302</v>
      </c>
      <c r="L2302" s="0" t="s">
        <v>274</v>
      </c>
      <c r="M2302" s="0" t="s">
        <v>8927</v>
      </c>
      <c r="N2302" s="0" t="s">
        <v>8927</v>
      </c>
      <c r="O2302" s="0" t="s">
        <v>8928</v>
      </c>
      <c r="P2302" s="0" t="s">
        <v>8929</v>
      </c>
      <c r="R2302" s="0" t="s">
        <v>7161</v>
      </c>
      <c r="S2302" s="0" t="s">
        <v>272</v>
      </c>
      <c r="T2302" s="0" t="s">
        <v>280</v>
      </c>
      <c r="U2302" s="0" t="s">
        <v>281</v>
      </c>
    </row>
    <row r="2303" customFormat="false" ht="15" hidden="false" customHeight="false" outlineLevel="0" collapsed="false">
      <c r="A2303" s="0" t="n">
        <v>119</v>
      </c>
      <c r="B2303" s="0" t="s">
        <v>176</v>
      </c>
      <c r="C2303" s="0" t="s">
        <v>7161</v>
      </c>
      <c r="D2303" s="0" t="s">
        <v>8930</v>
      </c>
      <c r="E2303" s="0" t="n">
        <v>2020</v>
      </c>
      <c r="H2303" s="0" t="n">
        <v>2</v>
      </c>
      <c r="I2303" s="0" t="n">
        <v>1022</v>
      </c>
      <c r="J2303" s="0" t="s">
        <v>272</v>
      </c>
      <c r="K2303" s="0" t="s">
        <v>302</v>
      </c>
      <c r="L2303" s="0" t="s">
        <v>274</v>
      </c>
      <c r="M2303" s="0" t="s">
        <v>8931</v>
      </c>
      <c r="N2303" s="0" t="s">
        <v>8931</v>
      </c>
      <c r="O2303" s="0" t="s">
        <v>8932</v>
      </c>
      <c r="P2303" s="0" t="s">
        <v>8933</v>
      </c>
      <c r="R2303" s="0" t="s">
        <v>7161</v>
      </c>
      <c r="S2303" s="0" t="s">
        <v>294</v>
      </c>
      <c r="T2303" s="0" t="s">
        <v>280</v>
      </c>
      <c r="U2303" s="0" t="s">
        <v>281</v>
      </c>
    </row>
    <row r="2304" customFormat="false" ht="15" hidden="false" customHeight="false" outlineLevel="0" collapsed="false">
      <c r="A2304" s="0" t="n">
        <v>120</v>
      </c>
      <c r="B2304" s="0" t="s">
        <v>178</v>
      </c>
      <c r="C2304" s="0" t="s">
        <v>57</v>
      </c>
      <c r="D2304" s="0" t="s">
        <v>8934</v>
      </c>
      <c r="E2304" s="0" t="n">
        <v>2026</v>
      </c>
      <c r="H2304" s="0" t="n">
        <v>4</v>
      </c>
      <c r="I2304" s="0" t="n">
        <v>12895</v>
      </c>
      <c r="J2304" s="0" t="s">
        <v>272</v>
      </c>
      <c r="K2304" s="0" t="s">
        <v>302</v>
      </c>
      <c r="L2304" s="0" t="s">
        <v>274</v>
      </c>
      <c r="M2304" s="0" t="s">
        <v>8935</v>
      </c>
      <c r="N2304" s="0" t="s">
        <v>8935</v>
      </c>
      <c r="O2304" s="0" t="s">
        <v>8936</v>
      </c>
      <c r="P2304" s="0" t="s">
        <v>8937</v>
      </c>
      <c r="R2304" s="0" t="s">
        <v>279</v>
      </c>
      <c r="S2304" s="0" t="s">
        <v>272</v>
      </c>
      <c r="T2304" s="0" t="s">
        <v>280</v>
      </c>
      <c r="U2304" s="0" t="s">
        <v>281</v>
      </c>
    </row>
    <row r="2305" customFormat="false" ht="15" hidden="false" customHeight="false" outlineLevel="0" collapsed="false">
      <c r="A2305" s="0" t="n">
        <v>120</v>
      </c>
      <c r="B2305" s="0" t="s">
        <v>178</v>
      </c>
      <c r="C2305" s="0" t="s">
        <v>92</v>
      </c>
      <c r="D2305" s="0" t="s">
        <v>8938</v>
      </c>
      <c r="E2305" s="0" t="n">
        <v>2023</v>
      </c>
      <c r="H2305" s="0" t="n">
        <v>8</v>
      </c>
      <c r="I2305" s="0" t="n">
        <v>1770</v>
      </c>
      <c r="J2305" s="0" t="s">
        <v>294</v>
      </c>
      <c r="K2305" s="0" t="s">
        <v>8939</v>
      </c>
      <c r="L2305" s="0" t="s">
        <v>297</v>
      </c>
      <c r="M2305" s="0" t="s">
        <v>8940</v>
      </c>
      <c r="N2305" s="0" t="s">
        <v>8940</v>
      </c>
      <c r="O2305" s="0" t="s">
        <v>8941</v>
      </c>
      <c r="P2305" s="0" t="s">
        <v>8942</v>
      </c>
      <c r="R2305" s="0" t="s">
        <v>288</v>
      </c>
      <c r="S2305" s="0" t="s">
        <v>272</v>
      </c>
      <c r="T2305" s="0" t="s">
        <v>280</v>
      </c>
      <c r="U2305" s="0" t="s">
        <v>281</v>
      </c>
    </row>
    <row r="2306" customFormat="false" ht="15" hidden="false" customHeight="false" outlineLevel="0" collapsed="false">
      <c r="A2306" s="0" t="n">
        <v>120</v>
      </c>
      <c r="B2306" s="0" t="s">
        <v>178</v>
      </c>
      <c r="C2306" s="0" t="s">
        <v>34</v>
      </c>
      <c r="D2306" s="0" t="s">
        <v>8943</v>
      </c>
      <c r="E2306" s="0" t="n">
        <v>2026</v>
      </c>
      <c r="H2306" s="0" t="n">
        <v>22</v>
      </c>
      <c r="I2306" s="0" t="n">
        <v>2115</v>
      </c>
      <c r="J2306" s="0" t="s">
        <v>272</v>
      </c>
      <c r="K2306" s="0" t="s">
        <v>8939</v>
      </c>
      <c r="L2306" s="0" t="s">
        <v>297</v>
      </c>
      <c r="M2306" s="0" t="s">
        <v>8944</v>
      </c>
      <c r="N2306" s="0" t="s">
        <v>8944</v>
      </c>
      <c r="O2306" s="0" t="s">
        <v>8945</v>
      </c>
      <c r="P2306" s="0" t="s">
        <v>8946</v>
      </c>
      <c r="R2306" s="0" t="s">
        <v>279</v>
      </c>
      <c r="S2306" s="0" t="s">
        <v>272</v>
      </c>
      <c r="T2306" s="0" t="s">
        <v>280</v>
      </c>
      <c r="U2306" s="0" t="s">
        <v>281</v>
      </c>
    </row>
    <row r="2307" customFormat="false" ht="15" hidden="false" customHeight="false" outlineLevel="0" collapsed="false">
      <c r="A2307" s="0" t="n">
        <v>120</v>
      </c>
      <c r="B2307" s="0" t="s">
        <v>178</v>
      </c>
      <c r="C2307" s="0" t="s">
        <v>34</v>
      </c>
      <c r="D2307" s="0" t="s">
        <v>8947</v>
      </c>
      <c r="E2307" s="0" t="n">
        <v>2026</v>
      </c>
      <c r="H2307" s="0" t="n">
        <v>22</v>
      </c>
      <c r="I2307" s="0" t="n">
        <v>2115</v>
      </c>
      <c r="J2307" s="0" t="s">
        <v>272</v>
      </c>
      <c r="K2307" s="0" t="s">
        <v>8939</v>
      </c>
      <c r="L2307" s="0" t="s">
        <v>297</v>
      </c>
      <c r="M2307" s="0" t="s">
        <v>8948</v>
      </c>
      <c r="N2307" s="0" t="s">
        <v>8948</v>
      </c>
      <c r="O2307" s="0" t="s">
        <v>8949</v>
      </c>
      <c r="P2307" s="0" t="s">
        <v>8950</v>
      </c>
      <c r="R2307" s="0" t="s">
        <v>279</v>
      </c>
      <c r="S2307" s="0" t="s">
        <v>294</v>
      </c>
      <c r="T2307" s="0" t="s">
        <v>280</v>
      </c>
      <c r="U2307" s="0" t="s">
        <v>281</v>
      </c>
    </row>
    <row r="2308" customFormat="false" ht="15" hidden="false" customHeight="false" outlineLevel="0" collapsed="false">
      <c r="A2308" s="0" t="n">
        <v>120</v>
      </c>
      <c r="B2308" s="0" t="s">
        <v>178</v>
      </c>
      <c r="C2308" s="0" t="s">
        <v>34</v>
      </c>
      <c r="D2308" s="0" t="s">
        <v>8951</v>
      </c>
      <c r="E2308" s="0" t="n">
        <v>2026</v>
      </c>
      <c r="H2308" s="0" t="n">
        <v>22</v>
      </c>
      <c r="I2308" s="0" t="n">
        <v>2099</v>
      </c>
      <c r="J2308" s="0" t="s">
        <v>272</v>
      </c>
      <c r="K2308" s="0" t="s">
        <v>8939</v>
      </c>
      <c r="L2308" s="0" t="s">
        <v>297</v>
      </c>
      <c r="M2308" s="0" t="s">
        <v>8952</v>
      </c>
      <c r="N2308" s="0" t="s">
        <v>8952</v>
      </c>
      <c r="O2308" s="0" t="s">
        <v>8953</v>
      </c>
      <c r="P2308" s="0" t="s">
        <v>8954</v>
      </c>
      <c r="R2308" s="0" t="s">
        <v>279</v>
      </c>
      <c r="S2308" s="0" t="s">
        <v>294</v>
      </c>
      <c r="T2308" s="0" t="s">
        <v>280</v>
      </c>
      <c r="U2308" s="0" t="s">
        <v>281</v>
      </c>
    </row>
    <row r="2309" customFormat="false" ht="15" hidden="false" customHeight="false" outlineLevel="0" collapsed="false">
      <c r="A2309" s="0" t="n">
        <v>120</v>
      </c>
      <c r="B2309" s="0" t="s">
        <v>178</v>
      </c>
      <c r="C2309" s="0" t="s">
        <v>34</v>
      </c>
      <c r="D2309" s="0" t="s">
        <v>8955</v>
      </c>
      <c r="E2309" s="0" t="n">
        <v>2015</v>
      </c>
      <c r="H2309" s="0" t="n">
        <v>9</v>
      </c>
      <c r="I2309" s="0" t="n">
        <v>11543</v>
      </c>
      <c r="J2309" s="0" t="s">
        <v>272</v>
      </c>
      <c r="K2309" s="0" t="s">
        <v>8939</v>
      </c>
      <c r="L2309" s="0" t="s">
        <v>297</v>
      </c>
      <c r="M2309" s="0" t="s">
        <v>8956</v>
      </c>
      <c r="N2309" s="0" t="s">
        <v>8956</v>
      </c>
      <c r="O2309" s="0" t="s">
        <v>8957</v>
      </c>
      <c r="P2309" s="0" t="s">
        <v>8958</v>
      </c>
      <c r="R2309" s="0" t="s">
        <v>288</v>
      </c>
      <c r="S2309" s="0" t="s">
        <v>294</v>
      </c>
      <c r="T2309" s="0" t="s">
        <v>280</v>
      </c>
      <c r="U2309" s="0" t="s">
        <v>281</v>
      </c>
    </row>
    <row r="2310" customFormat="false" ht="15" hidden="false" customHeight="false" outlineLevel="0" collapsed="false">
      <c r="A2310" s="0" t="n">
        <v>120</v>
      </c>
      <c r="B2310" s="0" t="s">
        <v>178</v>
      </c>
      <c r="C2310" s="0" t="s">
        <v>34</v>
      </c>
      <c r="D2310" s="0" t="s">
        <v>8959</v>
      </c>
      <c r="E2310" s="0" t="n">
        <v>2015</v>
      </c>
      <c r="H2310" s="0" t="n">
        <v>10</v>
      </c>
      <c r="I2310" s="0" t="n">
        <v>3849</v>
      </c>
      <c r="J2310" s="0" t="s">
        <v>272</v>
      </c>
      <c r="K2310" s="0" t="s">
        <v>8939</v>
      </c>
      <c r="L2310" s="0" t="s">
        <v>297</v>
      </c>
      <c r="M2310" s="0" t="s">
        <v>8960</v>
      </c>
      <c r="N2310" s="0" t="s">
        <v>8960</v>
      </c>
      <c r="O2310" s="0" t="s">
        <v>8961</v>
      </c>
      <c r="P2310" s="0" t="s">
        <v>8962</v>
      </c>
      <c r="R2310" s="0" t="s">
        <v>288</v>
      </c>
      <c r="S2310" s="0" t="s">
        <v>294</v>
      </c>
      <c r="T2310" s="0" t="s">
        <v>280</v>
      </c>
      <c r="U2310" s="0" t="s">
        <v>281</v>
      </c>
    </row>
    <row r="2311" customFormat="false" ht="15" hidden="false" customHeight="false" outlineLevel="0" collapsed="false">
      <c r="A2311" s="0" t="n">
        <v>120</v>
      </c>
      <c r="B2311" s="0" t="s">
        <v>178</v>
      </c>
      <c r="C2311" s="0" t="s">
        <v>313</v>
      </c>
      <c r="D2311" s="0" t="s">
        <v>8963</v>
      </c>
      <c r="E2311" s="0" t="n">
        <v>2026</v>
      </c>
      <c r="H2311" s="0" t="n">
        <v>29</v>
      </c>
      <c r="I2311" s="0" t="n">
        <v>3317</v>
      </c>
      <c r="J2311" s="0" t="s">
        <v>272</v>
      </c>
      <c r="K2311" s="0" t="s">
        <v>594</v>
      </c>
      <c r="L2311" s="0" t="s">
        <v>595</v>
      </c>
      <c r="M2311" s="0" t="s">
        <v>8964</v>
      </c>
      <c r="N2311" s="0" t="s">
        <v>8964</v>
      </c>
      <c r="O2311" s="0" t="s">
        <v>8965</v>
      </c>
      <c r="P2311" s="0" t="s">
        <v>8966</v>
      </c>
      <c r="R2311" s="0" t="s">
        <v>279</v>
      </c>
      <c r="S2311" s="0" t="s">
        <v>272</v>
      </c>
      <c r="T2311" s="0" t="s">
        <v>280</v>
      </c>
      <c r="U2311" s="0" t="s">
        <v>599</v>
      </c>
    </row>
    <row r="2312" customFormat="false" ht="15" hidden="false" customHeight="false" outlineLevel="0" collapsed="false">
      <c r="A2312" s="0" t="n">
        <v>120</v>
      </c>
      <c r="B2312" s="0" t="s">
        <v>178</v>
      </c>
      <c r="C2312" s="0" t="s">
        <v>313</v>
      </c>
      <c r="D2312" s="0" t="s">
        <v>8967</v>
      </c>
      <c r="E2312" s="0" t="n">
        <v>2025</v>
      </c>
      <c r="H2312" s="0" t="n">
        <v>30</v>
      </c>
      <c r="I2312" s="0" t="n">
        <v>4978</v>
      </c>
      <c r="J2312" s="0" t="s">
        <v>294</v>
      </c>
      <c r="K2312" s="0" t="s">
        <v>8939</v>
      </c>
      <c r="L2312" s="0" t="s">
        <v>297</v>
      </c>
      <c r="M2312" s="0" t="s">
        <v>8968</v>
      </c>
      <c r="N2312" s="0" t="s">
        <v>8968</v>
      </c>
      <c r="O2312" s="0" t="s">
        <v>8969</v>
      </c>
      <c r="P2312" s="0" t="s">
        <v>8970</v>
      </c>
      <c r="R2312" s="0" t="s">
        <v>279</v>
      </c>
      <c r="S2312" s="0" t="s">
        <v>294</v>
      </c>
      <c r="T2312" s="0" t="s">
        <v>280</v>
      </c>
      <c r="U2312" s="0" t="s">
        <v>281</v>
      </c>
    </row>
    <row r="2313" customFormat="false" ht="15" hidden="false" customHeight="false" outlineLevel="0" collapsed="false">
      <c r="A2313" s="0" t="n">
        <v>120</v>
      </c>
      <c r="B2313" s="0" t="s">
        <v>178</v>
      </c>
      <c r="C2313" s="0" t="s">
        <v>313</v>
      </c>
      <c r="D2313" s="0" t="s">
        <v>8971</v>
      </c>
      <c r="E2313" s="0" t="n">
        <v>2024</v>
      </c>
      <c r="H2313" s="0" t="n">
        <v>1</v>
      </c>
      <c r="I2313" s="0" t="n">
        <v>556</v>
      </c>
      <c r="J2313" s="0" t="s">
        <v>272</v>
      </c>
      <c r="K2313" s="0" t="s">
        <v>302</v>
      </c>
      <c r="L2313" s="0" t="s">
        <v>274</v>
      </c>
      <c r="M2313" s="0" t="s">
        <v>8972</v>
      </c>
      <c r="N2313" s="0" t="s">
        <v>8972</v>
      </c>
      <c r="O2313" s="0" t="s">
        <v>8973</v>
      </c>
      <c r="P2313" s="0" t="s">
        <v>8974</v>
      </c>
      <c r="R2313" s="0" t="s">
        <v>288</v>
      </c>
      <c r="S2313" s="0" t="s">
        <v>294</v>
      </c>
      <c r="T2313" s="0" t="s">
        <v>280</v>
      </c>
      <c r="U2313" s="0" t="s">
        <v>281</v>
      </c>
    </row>
    <row r="2314" customFormat="false" ht="15" hidden="false" customHeight="false" outlineLevel="0" collapsed="false">
      <c r="A2314" s="0" t="n">
        <v>120</v>
      </c>
      <c r="B2314" s="0" t="s">
        <v>178</v>
      </c>
      <c r="C2314" s="0" t="s">
        <v>1103</v>
      </c>
      <c r="D2314" s="0" t="s">
        <v>8975</v>
      </c>
      <c r="E2314" s="0" t="n">
        <v>2021</v>
      </c>
      <c r="H2314" s="0" t="n">
        <v>1</v>
      </c>
      <c r="I2314" s="0" t="n">
        <v>504</v>
      </c>
      <c r="J2314" s="0" t="s">
        <v>272</v>
      </c>
      <c r="K2314" s="0" t="s">
        <v>8939</v>
      </c>
      <c r="L2314" s="0" t="s">
        <v>297</v>
      </c>
      <c r="M2314" s="0" t="s">
        <v>8976</v>
      </c>
      <c r="N2314" s="0" t="s">
        <v>8976</v>
      </c>
      <c r="O2314" s="0" t="s">
        <v>8977</v>
      </c>
      <c r="P2314" s="0" t="s">
        <v>8978</v>
      </c>
      <c r="R2314" s="0" t="s">
        <v>288</v>
      </c>
      <c r="S2314" s="0" t="s">
        <v>272</v>
      </c>
      <c r="T2314" s="0" t="s">
        <v>280</v>
      </c>
      <c r="U2314" s="0" t="s">
        <v>281</v>
      </c>
    </row>
    <row r="2315" customFormat="false" ht="15" hidden="false" customHeight="false" outlineLevel="0" collapsed="false">
      <c r="A2315" s="0" t="n">
        <v>120</v>
      </c>
      <c r="B2315" s="0" t="s">
        <v>178</v>
      </c>
      <c r="C2315" s="0" t="s">
        <v>616</v>
      </c>
      <c r="D2315" s="0" t="s">
        <v>8979</v>
      </c>
      <c r="E2315" s="0" t="n">
        <v>2022</v>
      </c>
      <c r="H2315" s="0" t="n">
        <v>2</v>
      </c>
      <c r="I2315" s="0" t="n">
        <v>2451</v>
      </c>
      <c r="J2315" s="0" t="s">
        <v>294</v>
      </c>
      <c r="K2315" s="0" t="s">
        <v>8939</v>
      </c>
      <c r="L2315" s="0" t="s">
        <v>297</v>
      </c>
      <c r="M2315" s="0" t="s">
        <v>8980</v>
      </c>
      <c r="N2315" s="0" t="s">
        <v>8981</v>
      </c>
      <c r="O2315" s="0" t="s">
        <v>8982</v>
      </c>
      <c r="P2315" s="0" t="s">
        <v>8983</v>
      </c>
      <c r="R2315" s="0" t="s">
        <v>288</v>
      </c>
      <c r="S2315" s="0" t="s">
        <v>272</v>
      </c>
      <c r="T2315" s="0" t="s">
        <v>280</v>
      </c>
      <c r="U2315" s="0" t="s">
        <v>281</v>
      </c>
    </row>
    <row r="2316" customFormat="false" ht="15" hidden="false" customHeight="false" outlineLevel="0" collapsed="false">
      <c r="A2316" s="0" t="n">
        <v>120</v>
      </c>
      <c r="B2316" s="0" t="s">
        <v>178</v>
      </c>
      <c r="C2316" s="0" t="s">
        <v>270</v>
      </c>
      <c r="D2316" s="0" t="s">
        <v>8984</v>
      </c>
      <c r="E2316" s="0" t="n">
        <v>2026</v>
      </c>
      <c r="H2316" s="0" t="n">
        <v>6</v>
      </c>
      <c r="I2316" s="0" t="n">
        <v>1541</v>
      </c>
      <c r="J2316" s="0" t="s">
        <v>294</v>
      </c>
      <c r="K2316" s="0" t="s">
        <v>8939</v>
      </c>
      <c r="L2316" s="0" t="s">
        <v>297</v>
      </c>
      <c r="M2316" s="0" t="s">
        <v>8985</v>
      </c>
      <c r="N2316" s="0" t="s">
        <v>8985</v>
      </c>
      <c r="O2316" s="0" t="s">
        <v>8986</v>
      </c>
      <c r="P2316" s="0" t="s">
        <v>8987</v>
      </c>
      <c r="R2316" s="0" t="s">
        <v>279</v>
      </c>
      <c r="S2316" s="0" t="s">
        <v>294</v>
      </c>
      <c r="T2316" s="0" t="s">
        <v>280</v>
      </c>
      <c r="U2316" s="0" t="s">
        <v>281</v>
      </c>
    </row>
    <row r="2317" customFormat="false" ht="15" hidden="false" customHeight="false" outlineLevel="0" collapsed="false">
      <c r="A2317" s="0" t="n">
        <v>120</v>
      </c>
      <c r="B2317" s="0" t="s">
        <v>178</v>
      </c>
      <c r="C2317" s="0" t="s">
        <v>270</v>
      </c>
      <c r="D2317" s="0" t="s">
        <v>8988</v>
      </c>
      <c r="E2317" s="0" t="n">
        <v>2026</v>
      </c>
      <c r="H2317" s="0" t="n">
        <v>19</v>
      </c>
      <c r="I2317" s="0" t="n">
        <v>1385</v>
      </c>
      <c r="J2317" s="0" t="s">
        <v>272</v>
      </c>
      <c r="K2317" s="0" t="s">
        <v>8939</v>
      </c>
      <c r="L2317" s="0" t="s">
        <v>297</v>
      </c>
      <c r="M2317" s="0" t="s">
        <v>8989</v>
      </c>
      <c r="N2317" s="0" t="s">
        <v>8989</v>
      </c>
      <c r="O2317" s="0" t="s">
        <v>8990</v>
      </c>
      <c r="P2317" s="0" t="s">
        <v>8991</v>
      </c>
      <c r="R2317" s="0" t="s">
        <v>279</v>
      </c>
      <c r="S2317" s="0" t="s">
        <v>272</v>
      </c>
      <c r="T2317" s="0" t="s">
        <v>280</v>
      </c>
      <c r="U2317" s="0" t="s">
        <v>281</v>
      </c>
    </row>
    <row r="2318" customFormat="false" ht="15" hidden="false" customHeight="false" outlineLevel="0" collapsed="false">
      <c r="A2318" s="0" t="n">
        <v>120</v>
      </c>
      <c r="B2318" s="0" t="s">
        <v>178</v>
      </c>
      <c r="C2318" s="0" t="s">
        <v>270</v>
      </c>
      <c r="D2318" s="0" t="s">
        <v>8992</v>
      </c>
      <c r="E2318" s="0" t="n">
        <v>2026</v>
      </c>
      <c r="H2318" s="0" t="n">
        <v>6</v>
      </c>
      <c r="I2318" s="0" t="n">
        <v>3045</v>
      </c>
      <c r="J2318" s="0" t="s">
        <v>272</v>
      </c>
      <c r="K2318" s="0" t="s">
        <v>8939</v>
      </c>
      <c r="L2318" s="0" t="s">
        <v>297</v>
      </c>
      <c r="M2318" s="0" t="s">
        <v>8993</v>
      </c>
      <c r="N2318" s="0" t="s">
        <v>8993</v>
      </c>
      <c r="O2318" s="0" t="s">
        <v>8994</v>
      </c>
      <c r="P2318" s="0" t="s">
        <v>8995</v>
      </c>
      <c r="R2318" s="0" t="s">
        <v>279</v>
      </c>
      <c r="S2318" s="0" t="s">
        <v>294</v>
      </c>
      <c r="T2318" s="0" t="s">
        <v>280</v>
      </c>
      <c r="U2318" s="0" t="s">
        <v>281</v>
      </c>
    </row>
    <row r="2319" customFormat="false" ht="15" hidden="false" customHeight="false" outlineLevel="0" collapsed="false">
      <c r="A2319" s="0" t="n">
        <v>120</v>
      </c>
      <c r="B2319" s="0" t="s">
        <v>178</v>
      </c>
      <c r="C2319" s="0" t="s">
        <v>270</v>
      </c>
      <c r="D2319" s="0" t="s">
        <v>8996</v>
      </c>
      <c r="E2319" s="0" t="n">
        <v>2025</v>
      </c>
      <c r="H2319" s="0" t="n">
        <v>2</v>
      </c>
      <c r="I2319" s="0" t="n">
        <v>5660</v>
      </c>
      <c r="J2319" s="0" t="s">
        <v>294</v>
      </c>
      <c r="K2319" s="0" t="s">
        <v>8939</v>
      </c>
      <c r="L2319" s="0" t="s">
        <v>297</v>
      </c>
      <c r="M2319" s="0" t="s">
        <v>8997</v>
      </c>
      <c r="N2319" s="0" t="s">
        <v>8997</v>
      </c>
      <c r="O2319" s="0" t="s">
        <v>8998</v>
      </c>
      <c r="P2319" s="0" t="s">
        <v>8999</v>
      </c>
      <c r="R2319" s="0" t="s">
        <v>279</v>
      </c>
      <c r="S2319" s="0" t="s">
        <v>294</v>
      </c>
      <c r="T2319" s="0" t="s">
        <v>280</v>
      </c>
      <c r="U2319" s="0" t="s">
        <v>281</v>
      </c>
    </row>
    <row r="2320" customFormat="false" ht="15" hidden="false" customHeight="false" outlineLevel="0" collapsed="false">
      <c r="A2320" s="0" t="n">
        <v>120</v>
      </c>
      <c r="B2320" s="0" t="s">
        <v>178</v>
      </c>
      <c r="C2320" s="0" t="s">
        <v>270</v>
      </c>
      <c r="D2320" s="0" t="s">
        <v>9000</v>
      </c>
      <c r="E2320" s="0" t="n">
        <v>2025</v>
      </c>
      <c r="H2320" s="0" t="n">
        <v>3</v>
      </c>
      <c r="I2320" s="0" t="n">
        <v>21057</v>
      </c>
      <c r="J2320" s="0" t="s">
        <v>272</v>
      </c>
      <c r="K2320" s="0" t="s">
        <v>8939</v>
      </c>
      <c r="L2320" s="0" t="s">
        <v>297</v>
      </c>
      <c r="M2320" s="0" t="s">
        <v>9001</v>
      </c>
      <c r="N2320" s="0" t="s">
        <v>9001</v>
      </c>
      <c r="O2320" s="0" t="s">
        <v>9002</v>
      </c>
      <c r="P2320" s="0" t="s">
        <v>9003</v>
      </c>
      <c r="R2320" s="0" t="s">
        <v>279</v>
      </c>
      <c r="S2320" s="0" t="s">
        <v>294</v>
      </c>
      <c r="T2320" s="0" t="s">
        <v>280</v>
      </c>
      <c r="U2320" s="0" t="s">
        <v>281</v>
      </c>
    </row>
    <row r="2321" customFormat="false" ht="15" hidden="false" customHeight="false" outlineLevel="0" collapsed="false">
      <c r="A2321" s="0" t="n">
        <v>120</v>
      </c>
      <c r="B2321" s="0" t="s">
        <v>178</v>
      </c>
      <c r="C2321" s="0" t="s">
        <v>270</v>
      </c>
      <c r="D2321" s="0" t="s">
        <v>9004</v>
      </c>
      <c r="E2321" s="0" t="n">
        <v>2025</v>
      </c>
      <c r="H2321" s="0" t="n">
        <v>5</v>
      </c>
      <c r="I2321" s="0" t="n">
        <v>15966</v>
      </c>
      <c r="J2321" s="0" t="s">
        <v>294</v>
      </c>
      <c r="K2321" s="0" t="s">
        <v>8939</v>
      </c>
      <c r="L2321" s="0" t="s">
        <v>297</v>
      </c>
      <c r="M2321" s="0" t="s">
        <v>9005</v>
      </c>
      <c r="N2321" s="0" t="s">
        <v>9005</v>
      </c>
      <c r="O2321" s="0" t="s">
        <v>9006</v>
      </c>
      <c r="P2321" s="0" t="s">
        <v>9007</v>
      </c>
      <c r="R2321" s="0" t="s">
        <v>279</v>
      </c>
      <c r="S2321" s="0" t="s">
        <v>294</v>
      </c>
      <c r="T2321" s="0" t="s">
        <v>280</v>
      </c>
      <c r="U2321" s="0" t="s">
        <v>281</v>
      </c>
    </row>
    <row r="2322" customFormat="false" ht="15" hidden="false" customHeight="false" outlineLevel="0" collapsed="false">
      <c r="A2322" s="0" t="n">
        <v>120</v>
      </c>
      <c r="B2322" s="0" t="s">
        <v>178</v>
      </c>
      <c r="C2322" s="0" t="s">
        <v>270</v>
      </c>
      <c r="D2322" s="0" t="s">
        <v>9008</v>
      </c>
      <c r="E2322" s="0" t="n">
        <v>2025</v>
      </c>
      <c r="H2322" s="0" t="n">
        <v>5</v>
      </c>
      <c r="I2322" s="0" t="n">
        <v>2055</v>
      </c>
      <c r="J2322" s="0" t="s">
        <v>272</v>
      </c>
      <c r="K2322" s="0" t="s">
        <v>8939</v>
      </c>
      <c r="L2322" s="0" t="s">
        <v>297</v>
      </c>
      <c r="M2322" s="0" t="s">
        <v>9009</v>
      </c>
      <c r="N2322" s="0" t="s">
        <v>9009</v>
      </c>
      <c r="O2322" s="0" t="s">
        <v>9010</v>
      </c>
      <c r="P2322" s="0" t="s">
        <v>9011</v>
      </c>
      <c r="R2322" s="0" t="s">
        <v>279</v>
      </c>
      <c r="S2322" s="0" t="s">
        <v>294</v>
      </c>
      <c r="T2322" s="0" t="s">
        <v>280</v>
      </c>
      <c r="U2322" s="0" t="s">
        <v>281</v>
      </c>
    </row>
    <row r="2323" customFormat="false" ht="15" hidden="false" customHeight="false" outlineLevel="0" collapsed="false">
      <c r="A2323" s="0" t="n">
        <v>120</v>
      </c>
      <c r="B2323" s="0" t="s">
        <v>178</v>
      </c>
      <c r="C2323" s="0" t="s">
        <v>270</v>
      </c>
      <c r="D2323" s="0" t="s">
        <v>9012</v>
      </c>
      <c r="E2323" s="0" t="n">
        <v>2024</v>
      </c>
      <c r="H2323" s="0" t="n">
        <v>5</v>
      </c>
      <c r="I2323" s="0" t="n">
        <v>2135</v>
      </c>
      <c r="J2323" s="0" t="s">
        <v>272</v>
      </c>
      <c r="K2323" s="0" t="s">
        <v>8939</v>
      </c>
      <c r="L2323" s="0" t="s">
        <v>297</v>
      </c>
      <c r="M2323" s="0" t="s">
        <v>9013</v>
      </c>
      <c r="N2323" s="0" t="s">
        <v>9013</v>
      </c>
      <c r="O2323" s="0" t="s">
        <v>9014</v>
      </c>
      <c r="P2323" s="0" t="s">
        <v>9015</v>
      </c>
      <c r="R2323" s="0" t="s">
        <v>288</v>
      </c>
      <c r="S2323" s="0" t="s">
        <v>294</v>
      </c>
      <c r="T2323" s="0" t="s">
        <v>280</v>
      </c>
      <c r="U2323" s="0" t="s">
        <v>281</v>
      </c>
    </row>
    <row r="2324" customFormat="false" ht="15" hidden="false" customHeight="false" outlineLevel="0" collapsed="false">
      <c r="A2324" s="0" t="n">
        <v>120</v>
      </c>
      <c r="B2324" s="0" t="s">
        <v>178</v>
      </c>
      <c r="C2324" s="0" t="s">
        <v>328</v>
      </c>
      <c r="D2324" s="0" t="s">
        <v>9016</v>
      </c>
      <c r="E2324" s="0" t="n">
        <v>2026</v>
      </c>
      <c r="H2324" s="0" t="n">
        <v>2</v>
      </c>
      <c r="I2324" s="0" t="n">
        <v>735</v>
      </c>
      <c r="J2324" s="0" t="s">
        <v>272</v>
      </c>
      <c r="K2324" s="0" t="s">
        <v>8939</v>
      </c>
      <c r="L2324" s="0" t="s">
        <v>297</v>
      </c>
      <c r="M2324" s="0" t="s">
        <v>9017</v>
      </c>
      <c r="N2324" s="0" t="s">
        <v>9017</v>
      </c>
      <c r="O2324" s="0" t="s">
        <v>9018</v>
      </c>
      <c r="P2324" s="0" t="s">
        <v>9019</v>
      </c>
      <c r="R2324" s="0" t="s">
        <v>279</v>
      </c>
      <c r="S2324" s="0" t="s">
        <v>272</v>
      </c>
      <c r="T2324" s="0" t="s">
        <v>280</v>
      </c>
      <c r="U2324" s="0" t="s">
        <v>281</v>
      </c>
    </row>
    <row r="2325" customFormat="false" ht="15" hidden="false" customHeight="false" outlineLevel="0" collapsed="false">
      <c r="A2325" s="0" t="n">
        <v>120</v>
      </c>
      <c r="B2325" s="0" t="s">
        <v>178</v>
      </c>
      <c r="C2325" s="0" t="s">
        <v>328</v>
      </c>
      <c r="D2325" s="0" t="s">
        <v>9020</v>
      </c>
      <c r="E2325" s="0" t="n">
        <v>2025</v>
      </c>
      <c r="H2325" s="0" t="n">
        <v>2</v>
      </c>
      <c r="I2325" s="0" t="n">
        <v>737</v>
      </c>
      <c r="J2325" s="0" t="s">
        <v>272</v>
      </c>
      <c r="K2325" s="0" t="s">
        <v>8939</v>
      </c>
      <c r="L2325" s="0" t="s">
        <v>297</v>
      </c>
      <c r="M2325" s="0" t="s">
        <v>9021</v>
      </c>
      <c r="N2325" s="0" t="s">
        <v>9021</v>
      </c>
      <c r="O2325" s="0" t="s">
        <v>9022</v>
      </c>
      <c r="P2325" s="0" t="s">
        <v>9023</v>
      </c>
      <c r="R2325" s="0" t="s">
        <v>279</v>
      </c>
      <c r="S2325" s="0" t="s">
        <v>294</v>
      </c>
      <c r="T2325" s="0" t="s">
        <v>280</v>
      </c>
      <c r="U2325" s="0" t="s">
        <v>281</v>
      </c>
    </row>
    <row r="2326" customFormat="false" ht="15" hidden="false" customHeight="false" outlineLevel="0" collapsed="false">
      <c r="A2326" s="0" t="n">
        <v>120</v>
      </c>
      <c r="B2326" s="0" t="s">
        <v>178</v>
      </c>
      <c r="C2326" s="0" t="s">
        <v>328</v>
      </c>
      <c r="D2326" s="0" t="s">
        <v>9024</v>
      </c>
      <c r="E2326" s="0" t="n">
        <v>2025</v>
      </c>
      <c r="H2326" s="0" t="n">
        <v>2</v>
      </c>
      <c r="I2326" s="0" t="n">
        <v>8202</v>
      </c>
      <c r="J2326" s="0" t="s">
        <v>272</v>
      </c>
      <c r="K2326" s="0" t="s">
        <v>8939</v>
      </c>
      <c r="L2326" s="0" t="s">
        <v>297</v>
      </c>
      <c r="M2326" s="0" t="s">
        <v>9025</v>
      </c>
      <c r="N2326" s="0" t="s">
        <v>9025</v>
      </c>
      <c r="O2326" s="0" t="s">
        <v>9026</v>
      </c>
      <c r="P2326" s="0" t="s">
        <v>9027</v>
      </c>
      <c r="R2326" s="0" t="s">
        <v>279</v>
      </c>
      <c r="S2326" s="0" t="s">
        <v>294</v>
      </c>
      <c r="T2326" s="0" t="s">
        <v>280</v>
      </c>
      <c r="U2326" s="0" t="s">
        <v>281</v>
      </c>
    </row>
    <row r="2327" customFormat="false" ht="15" hidden="false" customHeight="false" outlineLevel="0" collapsed="false">
      <c r="A2327" s="0" t="n">
        <v>120</v>
      </c>
      <c r="B2327" s="0" t="s">
        <v>178</v>
      </c>
      <c r="C2327" s="0" t="s">
        <v>328</v>
      </c>
      <c r="D2327" s="0" t="s">
        <v>9028</v>
      </c>
      <c r="E2327" s="0" t="n">
        <v>2024</v>
      </c>
      <c r="H2327" s="0" t="n">
        <v>2</v>
      </c>
      <c r="I2327" s="0" t="n">
        <v>638</v>
      </c>
      <c r="J2327" s="0" t="s">
        <v>272</v>
      </c>
      <c r="K2327" s="0" t="s">
        <v>8939</v>
      </c>
      <c r="L2327" s="0" t="s">
        <v>297</v>
      </c>
      <c r="M2327" s="0" t="s">
        <v>9029</v>
      </c>
      <c r="N2327" s="0" t="s">
        <v>9029</v>
      </c>
      <c r="O2327" s="0" t="s">
        <v>9030</v>
      </c>
      <c r="P2327" s="0" t="s">
        <v>9031</v>
      </c>
      <c r="R2327" s="0" t="s">
        <v>288</v>
      </c>
      <c r="S2327" s="0" t="s">
        <v>294</v>
      </c>
      <c r="T2327" s="0" t="s">
        <v>280</v>
      </c>
      <c r="U2327" s="0" t="s">
        <v>281</v>
      </c>
    </row>
    <row r="2328" customFormat="false" ht="15" hidden="false" customHeight="false" outlineLevel="0" collapsed="false">
      <c r="A2328" s="0" t="n">
        <v>120</v>
      </c>
      <c r="B2328" s="0" t="s">
        <v>178</v>
      </c>
      <c r="C2328" s="0" t="s">
        <v>544</v>
      </c>
      <c r="D2328" s="0" t="s">
        <v>9032</v>
      </c>
      <c r="E2328" s="0" t="n">
        <v>2026</v>
      </c>
      <c r="H2328" s="0" t="n">
        <v>1</v>
      </c>
      <c r="I2328" s="0" t="n">
        <v>265</v>
      </c>
      <c r="J2328" s="0" t="s">
        <v>272</v>
      </c>
      <c r="K2328" s="0" t="s">
        <v>8939</v>
      </c>
      <c r="L2328" s="0" t="s">
        <v>297</v>
      </c>
      <c r="M2328" s="0" t="s">
        <v>9033</v>
      </c>
      <c r="N2328" s="0" t="s">
        <v>9033</v>
      </c>
      <c r="O2328" s="0" t="s">
        <v>9034</v>
      </c>
      <c r="P2328" s="0" t="s">
        <v>9035</v>
      </c>
      <c r="R2328" s="0" t="s">
        <v>279</v>
      </c>
      <c r="S2328" s="0" t="s">
        <v>272</v>
      </c>
      <c r="T2328" s="0" t="s">
        <v>280</v>
      </c>
      <c r="U2328" s="0" t="s">
        <v>281</v>
      </c>
    </row>
    <row r="2329" customFormat="false" ht="15" hidden="false" customHeight="false" outlineLevel="0" collapsed="false">
      <c r="A2329" s="0" t="n">
        <v>120</v>
      </c>
      <c r="B2329" s="0" t="s">
        <v>178</v>
      </c>
      <c r="C2329" s="0" t="s">
        <v>544</v>
      </c>
      <c r="D2329" s="0" t="s">
        <v>9036</v>
      </c>
      <c r="E2329" s="0" t="n">
        <v>2026</v>
      </c>
      <c r="H2329" s="0" t="n">
        <v>1</v>
      </c>
      <c r="I2329" s="0" t="n">
        <v>441</v>
      </c>
      <c r="J2329" s="0" t="s">
        <v>272</v>
      </c>
      <c r="K2329" s="0" t="s">
        <v>8939</v>
      </c>
      <c r="L2329" s="0" t="s">
        <v>297</v>
      </c>
      <c r="M2329" s="0" t="s">
        <v>9037</v>
      </c>
      <c r="N2329" s="0" t="s">
        <v>9037</v>
      </c>
      <c r="O2329" s="0" t="s">
        <v>9038</v>
      </c>
      <c r="P2329" s="0" t="s">
        <v>9039</v>
      </c>
      <c r="R2329" s="0" t="s">
        <v>279</v>
      </c>
      <c r="S2329" s="0" t="s">
        <v>294</v>
      </c>
      <c r="T2329" s="0" t="s">
        <v>280</v>
      </c>
      <c r="U2329" s="0" t="s">
        <v>281</v>
      </c>
    </row>
    <row r="2330" customFormat="false" ht="15" hidden="false" customHeight="false" outlineLevel="0" collapsed="false">
      <c r="A2330" s="0" t="n">
        <v>120</v>
      </c>
      <c r="B2330" s="0" t="s">
        <v>178</v>
      </c>
      <c r="C2330" s="0" t="s">
        <v>544</v>
      </c>
      <c r="D2330" s="0" t="s">
        <v>9040</v>
      </c>
      <c r="E2330" s="0" t="n">
        <v>2026</v>
      </c>
      <c r="H2330" s="0" t="n">
        <v>1</v>
      </c>
      <c r="I2330" s="0" t="n">
        <v>270</v>
      </c>
      <c r="J2330" s="0" t="s">
        <v>272</v>
      </c>
      <c r="K2330" s="0" t="s">
        <v>8939</v>
      </c>
      <c r="L2330" s="0" t="s">
        <v>297</v>
      </c>
      <c r="M2330" s="0" t="s">
        <v>9041</v>
      </c>
      <c r="N2330" s="0" t="s">
        <v>9041</v>
      </c>
      <c r="O2330" s="0" t="s">
        <v>9042</v>
      </c>
      <c r="P2330" s="0" t="s">
        <v>9043</v>
      </c>
      <c r="R2330" s="0" t="s">
        <v>279</v>
      </c>
      <c r="S2330" s="0" t="s">
        <v>294</v>
      </c>
      <c r="T2330" s="0" t="s">
        <v>280</v>
      </c>
      <c r="U2330" s="0" t="s">
        <v>281</v>
      </c>
    </row>
    <row r="2331" customFormat="false" ht="15" hidden="false" customHeight="false" outlineLevel="0" collapsed="false">
      <c r="A2331" s="0" t="n">
        <v>120</v>
      </c>
      <c r="B2331" s="0" t="s">
        <v>178</v>
      </c>
      <c r="C2331" s="0" t="s">
        <v>544</v>
      </c>
      <c r="D2331" s="0" t="s">
        <v>9044</v>
      </c>
      <c r="E2331" s="0" t="n">
        <v>2026</v>
      </c>
      <c r="H2331" s="0" t="n">
        <v>1</v>
      </c>
      <c r="I2331" s="0" t="n">
        <v>441</v>
      </c>
      <c r="J2331" s="0" t="s">
        <v>272</v>
      </c>
      <c r="K2331" s="0" t="s">
        <v>8939</v>
      </c>
      <c r="L2331" s="0" t="s">
        <v>297</v>
      </c>
      <c r="M2331" s="0" t="s">
        <v>9045</v>
      </c>
      <c r="N2331" s="0" t="s">
        <v>9045</v>
      </c>
      <c r="O2331" s="0" t="s">
        <v>9046</v>
      </c>
      <c r="P2331" s="0" t="s">
        <v>9047</v>
      </c>
      <c r="R2331" s="0" t="s">
        <v>279</v>
      </c>
      <c r="S2331" s="0" t="s">
        <v>294</v>
      </c>
      <c r="T2331" s="0" t="s">
        <v>280</v>
      </c>
      <c r="U2331" s="0" t="s">
        <v>281</v>
      </c>
    </row>
    <row r="2332" customFormat="false" ht="15" hidden="false" customHeight="false" outlineLevel="0" collapsed="false">
      <c r="A2332" s="0" t="n">
        <v>120</v>
      </c>
      <c r="B2332" s="0" t="s">
        <v>178</v>
      </c>
      <c r="C2332" s="0" t="s">
        <v>544</v>
      </c>
      <c r="D2332" s="0" t="s">
        <v>9048</v>
      </c>
      <c r="E2332" s="0" t="n">
        <v>2026</v>
      </c>
      <c r="H2332" s="0" t="n">
        <v>1</v>
      </c>
      <c r="I2332" s="0" t="n">
        <v>440</v>
      </c>
      <c r="J2332" s="0" t="s">
        <v>272</v>
      </c>
      <c r="K2332" s="0" t="s">
        <v>8939</v>
      </c>
      <c r="L2332" s="0" t="s">
        <v>297</v>
      </c>
      <c r="M2332" s="0" t="s">
        <v>9049</v>
      </c>
      <c r="N2332" s="0" t="s">
        <v>9049</v>
      </c>
      <c r="O2332" s="0" t="s">
        <v>9050</v>
      </c>
      <c r="P2332" s="0" t="s">
        <v>9051</v>
      </c>
      <c r="R2332" s="0" t="s">
        <v>279</v>
      </c>
      <c r="S2332" s="0" t="s">
        <v>294</v>
      </c>
      <c r="T2332" s="0" t="s">
        <v>280</v>
      </c>
      <c r="U2332" s="0" t="s">
        <v>281</v>
      </c>
    </row>
    <row r="2333" customFormat="false" ht="15" hidden="false" customHeight="false" outlineLevel="0" collapsed="false">
      <c r="A2333" s="0" t="n">
        <v>120</v>
      </c>
      <c r="B2333" s="0" t="s">
        <v>178</v>
      </c>
      <c r="C2333" s="0" t="s">
        <v>544</v>
      </c>
      <c r="D2333" s="0" t="s">
        <v>9052</v>
      </c>
      <c r="E2333" s="0" t="n">
        <v>2026</v>
      </c>
      <c r="H2333" s="0" t="n">
        <v>1</v>
      </c>
      <c r="I2333" s="0" t="n">
        <v>467</v>
      </c>
      <c r="J2333" s="0" t="s">
        <v>272</v>
      </c>
      <c r="K2333" s="0" t="s">
        <v>8939</v>
      </c>
      <c r="L2333" s="0" t="s">
        <v>297</v>
      </c>
      <c r="M2333" s="0" t="s">
        <v>9053</v>
      </c>
      <c r="N2333" s="0" t="s">
        <v>9053</v>
      </c>
      <c r="O2333" s="0" t="s">
        <v>9054</v>
      </c>
      <c r="P2333" s="0" t="s">
        <v>9055</v>
      </c>
      <c r="R2333" s="0" t="s">
        <v>279</v>
      </c>
      <c r="S2333" s="0" t="s">
        <v>294</v>
      </c>
      <c r="T2333" s="0" t="s">
        <v>280</v>
      </c>
      <c r="U2333" s="0" t="s">
        <v>281</v>
      </c>
    </row>
    <row r="2334" customFormat="false" ht="15" hidden="false" customHeight="false" outlineLevel="0" collapsed="false">
      <c r="A2334" s="0" t="n">
        <v>120</v>
      </c>
      <c r="B2334" s="0" t="s">
        <v>178</v>
      </c>
      <c r="C2334" s="0" t="s">
        <v>544</v>
      </c>
      <c r="D2334" s="0" t="s">
        <v>9056</v>
      </c>
      <c r="E2334" s="0" t="n">
        <v>2026</v>
      </c>
      <c r="H2334" s="0" t="n">
        <v>1</v>
      </c>
      <c r="I2334" s="0" t="n">
        <v>443</v>
      </c>
      <c r="J2334" s="0" t="s">
        <v>272</v>
      </c>
      <c r="K2334" s="0" t="s">
        <v>8939</v>
      </c>
      <c r="L2334" s="0" t="s">
        <v>297</v>
      </c>
      <c r="M2334" s="0" t="s">
        <v>9057</v>
      </c>
      <c r="N2334" s="0" t="s">
        <v>9057</v>
      </c>
      <c r="O2334" s="0" t="s">
        <v>9058</v>
      </c>
      <c r="P2334" s="0" t="s">
        <v>9059</v>
      </c>
      <c r="R2334" s="0" t="s">
        <v>279</v>
      </c>
      <c r="S2334" s="0" t="s">
        <v>294</v>
      </c>
      <c r="T2334" s="0" t="s">
        <v>280</v>
      </c>
      <c r="U2334" s="0" t="s">
        <v>281</v>
      </c>
    </row>
    <row r="2335" customFormat="false" ht="15" hidden="false" customHeight="false" outlineLevel="0" collapsed="false">
      <c r="A2335" s="0" t="n">
        <v>120</v>
      </c>
      <c r="B2335" s="0" t="s">
        <v>178</v>
      </c>
      <c r="C2335" s="0" t="s">
        <v>544</v>
      </c>
      <c r="D2335" s="0" t="s">
        <v>9060</v>
      </c>
      <c r="E2335" s="0" t="n">
        <v>2026</v>
      </c>
      <c r="H2335" s="0" t="n">
        <v>1</v>
      </c>
      <c r="I2335" s="0" t="n">
        <v>443</v>
      </c>
      <c r="J2335" s="0" t="s">
        <v>272</v>
      </c>
      <c r="K2335" s="0" t="s">
        <v>8939</v>
      </c>
      <c r="L2335" s="0" t="s">
        <v>297</v>
      </c>
      <c r="M2335" s="0" t="s">
        <v>9061</v>
      </c>
      <c r="N2335" s="0" t="s">
        <v>9061</v>
      </c>
      <c r="O2335" s="0" t="s">
        <v>9062</v>
      </c>
      <c r="P2335" s="0" t="s">
        <v>9063</v>
      </c>
      <c r="R2335" s="0" t="s">
        <v>279</v>
      </c>
      <c r="S2335" s="0" t="s">
        <v>294</v>
      </c>
      <c r="T2335" s="0" t="s">
        <v>280</v>
      </c>
      <c r="U2335" s="0" t="s">
        <v>281</v>
      </c>
    </row>
    <row r="2336" customFormat="false" ht="15" hidden="false" customHeight="false" outlineLevel="0" collapsed="false">
      <c r="A2336" s="0" t="n">
        <v>120</v>
      </c>
      <c r="B2336" s="0" t="s">
        <v>178</v>
      </c>
      <c r="C2336" s="0" t="s">
        <v>544</v>
      </c>
      <c r="D2336" s="0" t="s">
        <v>9064</v>
      </c>
      <c r="E2336" s="0" t="n">
        <v>2026</v>
      </c>
      <c r="H2336" s="0" t="n">
        <v>1</v>
      </c>
      <c r="I2336" s="0" t="n">
        <v>442</v>
      </c>
      <c r="J2336" s="0" t="s">
        <v>272</v>
      </c>
      <c r="K2336" s="0" t="s">
        <v>8939</v>
      </c>
      <c r="L2336" s="0" t="s">
        <v>297</v>
      </c>
      <c r="M2336" s="0" t="s">
        <v>9065</v>
      </c>
      <c r="N2336" s="0" t="s">
        <v>9065</v>
      </c>
      <c r="O2336" s="0" t="s">
        <v>9066</v>
      </c>
      <c r="P2336" s="0" t="s">
        <v>9067</v>
      </c>
      <c r="R2336" s="0" t="s">
        <v>279</v>
      </c>
      <c r="S2336" s="0" t="s">
        <v>294</v>
      </c>
      <c r="T2336" s="0" t="s">
        <v>280</v>
      </c>
      <c r="U2336" s="0" t="s">
        <v>281</v>
      </c>
    </row>
    <row r="2337" customFormat="false" ht="15" hidden="false" customHeight="false" outlineLevel="0" collapsed="false">
      <c r="A2337" s="0" t="n">
        <v>120</v>
      </c>
      <c r="B2337" s="0" t="s">
        <v>178</v>
      </c>
      <c r="C2337" s="0" t="s">
        <v>544</v>
      </c>
      <c r="D2337" s="0" t="s">
        <v>9068</v>
      </c>
      <c r="E2337" s="0" t="n">
        <v>2026</v>
      </c>
      <c r="H2337" s="0" t="n">
        <v>1</v>
      </c>
      <c r="I2337" s="0" t="n">
        <v>442</v>
      </c>
      <c r="J2337" s="0" t="s">
        <v>272</v>
      </c>
      <c r="K2337" s="0" t="s">
        <v>8939</v>
      </c>
      <c r="L2337" s="0" t="s">
        <v>297</v>
      </c>
      <c r="M2337" s="0" t="s">
        <v>9069</v>
      </c>
      <c r="N2337" s="0" t="s">
        <v>9069</v>
      </c>
      <c r="O2337" s="0" t="s">
        <v>9070</v>
      </c>
      <c r="P2337" s="0" t="s">
        <v>9071</v>
      </c>
      <c r="R2337" s="0" t="s">
        <v>279</v>
      </c>
      <c r="S2337" s="0" t="s">
        <v>294</v>
      </c>
      <c r="T2337" s="0" t="s">
        <v>280</v>
      </c>
      <c r="U2337" s="0" t="s">
        <v>281</v>
      </c>
    </row>
    <row r="2338" customFormat="false" ht="15" hidden="false" customHeight="false" outlineLevel="0" collapsed="false">
      <c r="A2338" s="0" t="n">
        <v>120</v>
      </c>
      <c r="B2338" s="0" t="s">
        <v>178</v>
      </c>
      <c r="C2338" s="0" t="s">
        <v>544</v>
      </c>
      <c r="D2338" s="0" t="s">
        <v>9072</v>
      </c>
      <c r="E2338" s="0" t="n">
        <v>2026</v>
      </c>
      <c r="H2338" s="0" t="n">
        <v>1</v>
      </c>
      <c r="I2338" s="0" t="n">
        <v>443</v>
      </c>
      <c r="J2338" s="0" t="s">
        <v>272</v>
      </c>
      <c r="K2338" s="0" t="s">
        <v>8939</v>
      </c>
      <c r="L2338" s="0" t="s">
        <v>297</v>
      </c>
      <c r="M2338" s="0" t="s">
        <v>9073</v>
      </c>
      <c r="N2338" s="0" t="s">
        <v>9073</v>
      </c>
      <c r="O2338" s="0" t="s">
        <v>9074</v>
      </c>
      <c r="P2338" s="0" t="s">
        <v>9075</v>
      </c>
      <c r="R2338" s="0" t="s">
        <v>279</v>
      </c>
      <c r="S2338" s="0" t="s">
        <v>294</v>
      </c>
      <c r="T2338" s="0" t="s">
        <v>280</v>
      </c>
      <c r="U2338" s="0" t="s">
        <v>281</v>
      </c>
    </row>
    <row r="2339" customFormat="false" ht="15" hidden="false" customHeight="false" outlineLevel="0" collapsed="false">
      <c r="A2339" s="0" t="n">
        <v>120</v>
      </c>
      <c r="B2339" s="0" t="s">
        <v>178</v>
      </c>
      <c r="C2339" s="0" t="s">
        <v>544</v>
      </c>
      <c r="D2339" s="0" t="s">
        <v>9076</v>
      </c>
      <c r="E2339" s="0" t="n">
        <v>2026</v>
      </c>
      <c r="H2339" s="0" t="n">
        <v>1</v>
      </c>
      <c r="I2339" s="0" t="n">
        <v>447</v>
      </c>
      <c r="J2339" s="0" t="s">
        <v>272</v>
      </c>
      <c r="K2339" s="0" t="s">
        <v>8939</v>
      </c>
      <c r="L2339" s="0" t="s">
        <v>297</v>
      </c>
      <c r="M2339" s="0" t="s">
        <v>9077</v>
      </c>
      <c r="N2339" s="0" t="s">
        <v>9077</v>
      </c>
      <c r="O2339" s="0" t="s">
        <v>9078</v>
      </c>
      <c r="P2339" s="0" t="s">
        <v>9079</v>
      </c>
      <c r="R2339" s="0" t="s">
        <v>279</v>
      </c>
      <c r="S2339" s="0" t="s">
        <v>294</v>
      </c>
      <c r="T2339" s="0" t="s">
        <v>280</v>
      </c>
      <c r="U2339" s="0" t="s">
        <v>281</v>
      </c>
    </row>
    <row r="2340" customFormat="false" ht="15" hidden="false" customHeight="false" outlineLevel="0" collapsed="false">
      <c r="A2340" s="0" t="n">
        <v>120</v>
      </c>
      <c r="B2340" s="0" t="s">
        <v>178</v>
      </c>
      <c r="C2340" s="0" t="s">
        <v>544</v>
      </c>
      <c r="D2340" s="0" t="s">
        <v>9080</v>
      </c>
      <c r="E2340" s="0" t="n">
        <v>2026</v>
      </c>
      <c r="H2340" s="0" t="n">
        <v>1</v>
      </c>
      <c r="I2340" s="0" t="n">
        <v>448</v>
      </c>
      <c r="J2340" s="0" t="s">
        <v>272</v>
      </c>
      <c r="K2340" s="0" t="s">
        <v>8939</v>
      </c>
      <c r="L2340" s="0" t="s">
        <v>297</v>
      </c>
      <c r="M2340" s="0" t="s">
        <v>9081</v>
      </c>
      <c r="N2340" s="0" t="s">
        <v>9081</v>
      </c>
      <c r="O2340" s="0" t="s">
        <v>9082</v>
      </c>
      <c r="P2340" s="0" t="s">
        <v>9083</v>
      </c>
      <c r="R2340" s="0" t="s">
        <v>279</v>
      </c>
      <c r="S2340" s="0" t="s">
        <v>294</v>
      </c>
      <c r="T2340" s="0" t="s">
        <v>280</v>
      </c>
      <c r="U2340" s="0" t="s">
        <v>281</v>
      </c>
    </row>
    <row r="2341" customFormat="false" ht="15" hidden="false" customHeight="false" outlineLevel="0" collapsed="false">
      <c r="A2341" s="0" t="n">
        <v>120</v>
      </c>
      <c r="B2341" s="0" t="s">
        <v>178</v>
      </c>
      <c r="C2341" s="0" t="s">
        <v>544</v>
      </c>
      <c r="D2341" s="0" t="s">
        <v>9084</v>
      </c>
      <c r="E2341" s="0" t="n">
        <v>2026</v>
      </c>
      <c r="H2341" s="0" t="n">
        <v>1</v>
      </c>
      <c r="I2341" s="0" t="n">
        <v>442</v>
      </c>
      <c r="J2341" s="0" t="s">
        <v>272</v>
      </c>
      <c r="K2341" s="0" t="s">
        <v>8939</v>
      </c>
      <c r="L2341" s="0" t="s">
        <v>297</v>
      </c>
      <c r="M2341" s="0" t="s">
        <v>9085</v>
      </c>
      <c r="N2341" s="0" t="s">
        <v>9085</v>
      </c>
      <c r="O2341" s="0" t="s">
        <v>9086</v>
      </c>
      <c r="P2341" s="0" t="s">
        <v>9087</v>
      </c>
      <c r="R2341" s="0" t="s">
        <v>279</v>
      </c>
      <c r="S2341" s="0" t="s">
        <v>294</v>
      </c>
      <c r="T2341" s="0" t="s">
        <v>280</v>
      </c>
      <c r="U2341" s="0" t="s">
        <v>281</v>
      </c>
    </row>
    <row r="2342" customFormat="false" ht="15" hidden="false" customHeight="false" outlineLevel="0" collapsed="false">
      <c r="A2342" s="0" t="n">
        <v>120</v>
      </c>
      <c r="B2342" s="0" t="s">
        <v>178</v>
      </c>
      <c r="C2342" s="0" t="s">
        <v>544</v>
      </c>
      <c r="D2342" s="0" t="s">
        <v>9088</v>
      </c>
      <c r="E2342" s="0" t="n">
        <v>2026</v>
      </c>
      <c r="H2342" s="0" t="n">
        <v>1</v>
      </c>
      <c r="I2342" s="0" t="n">
        <v>445</v>
      </c>
      <c r="J2342" s="0" t="s">
        <v>272</v>
      </c>
      <c r="K2342" s="0" t="s">
        <v>8939</v>
      </c>
      <c r="L2342" s="0" t="s">
        <v>297</v>
      </c>
      <c r="M2342" s="0" t="s">
        <v>9089</v>
      </c>
      <c r="N2342" s="0" t="s">
        <v>9089</v>
      </c>
      <c r="O2342" s="0" t="s">
        <v>9090</v>
      </c>
      <c r="P2342" s="0" t="s">
        <v>9091</v>
      </c>
      <c r="R2342" s="0" t="s">
        <v>279</v>
      </c>
      <c r="S2342" s="0" t="s">
        <v>294</v>
      </c>
      <c r="T2342" s="0" t="s">
        <v>280</v>
      </c>
      <c r="U2342" s="0" t="s">
        <v>281</v>
      </c>
    </row>
    <row r="2343" customFormat="false" ht="15" hidden="false" customHeight="false" outlineLevel="0" collapsed="false">
      <c r="A2343" s="0" t="n">
        <v>120</v>
      </c>
      <c r="B2343" s="0" t="s">
        <v>178</v>
      </c>
      <c r="C2343" s="0" t="s">
        <v>544</v>
      </c>
      <c r="D2343" s="0" t="s">
        <v>9092</v>
      </c>
      <c r="E2343" s="0" t="n">
        <v>2026</v>
      </c>
      <c r="H2343" s="0" t="n">
        <v>1</v>
      </c>
      <c r="I2343" s="0" t="n">
        <v>448</v>
      </c>
      <c r="J2343" s="0" t="s">
        <v>272</v>
      </c>
      <c r="K2343" s="0" t="s">
        <v>8939</v>
      </c>
      <c r="L2343" s="0" t="s">
        <v>297</v>
      </c>
      <c r="M2343" s="0" t="s">
        <v>9093</v>
      </c>
      <c r="N2343" s="0" t="s">
        <v>9093</v>
      </c>
      <c r="O2343" s="0" t="s">
        <v>9094</v>
      </c>
      <c r="P2343" s="0" t="s">
        <v>9095</v>
      </c>
      <c r="R2343" s="0" t="s">
        <v>279</v>
      </c>
      <c r="S2343" s="0" t="s">
        <v>294</v>
      </c>
      <c r="T2343" s="0" t="s">
        <v>280</v>
      </c>
      <c r="U2343" s="0" t="s">
        <v>281</v>
      </c>
    </row>
    <row r="2344" customFormat="false" ht="15" hidden="false" customHeight="false" outlineLevel="0" collapsed="false">
      <c r="A2344" s="0" t="n">
        <v>120</v>
      </c>
      <c r="B2344" s="0" t="s">
        <v>178</v>
      </c>
      <c r="C2344" s="0" t="s">
        <v>544</v>
      </c>
      <c r="D2344" s="0" t="s">
        <v>9096</v>
      </c>
      <c r="E2344" s="0" t="n">
        <v>2026</v>
      </c>
      <c r="H2344" s="0" t="n">
        <v>1</v>
      </c>
      <c r="I2344" s="0" t="n">
        <v>445</v>
      </c>
      <c r="J2344" s="0" t="s">
        <v>272</v>
      </c>
      <c r="K2344" s="0" t="s">
        <v>8939</v>
      </c>
      <c r="L2344" s="0" t="s">
        <v>297</v>
      </c>
      <c r="M2344" s="0" t="s">
        <v>9097</v>
      </c>
      <c r="N2344" s="0" t="s">
        <v>9097</v>
      </c>
      <c r="O2344" s="0" t="s">
        <v>9098</v>
      </c>
      <c r="P2344" s="0" t="s">
        <v>9099</v>
      </c>
      <c r="R2344" s="0" t="s">
        <v>279</v>
      </c>
      <c r="S2344" s="0" t="s">
        <v>294</v>
      </c>
      <c r="T2344" s="0" t="s">
        <v>280</v>
      </c>
      <c r="U2344" s="0" t="s">
        <v>281</v>
      </c>
    </row>
    <row r="2345" customFormat="false" ht="15" hidden="false" customHeight="false" outlineLevel="0" collapsed="false">
      <c r="A2345" s="0" t="n">
        <v>120</v>
      </c>
      <c r="B2345" s="0" t="s">
        <v>178</v>
      </c>
      <c r="C2345" s="0" t="s">
        <v>544</v>
      </c>
      <c r="D2345" s="0" t="s">
        <v>9100</v>
      </c>
      <c r="E2345" s="0" t="n">
        <v>2026</v>
      </c>
      <c r="H2345" s="0" t="n">
        <v>1</v>
      </c>
      <c r="I2345" s="0" t="n">
        <v>447</v>
      </c>
      <c r="J2345" s="0" t="s">
        <v>272</v>
      </c>
      <c r="K2345" s="0" t="s">
        <v>8939</v>
      </c>
      <c r="L2345" s="0" t="s">
        <v>297</v>
      </c>
      <c r="M2345" s="0" t="s">
        <v>9101</v>
      </c>
      <c r="N2345" s="0" t="s">
        <v>9101</v>
      </c>
      <c r="O2345" s="0" t="s">
        <v>9102</v>
      </c>
      <c r="P2345" s="0" t="s">
        <v>9103</v>
      </c>
      <c r="R2345" s="0" t="s">
        <v>279</v>
      </c>
      <c r="S2345" s="0" t="s">
        <v>294</v>
      </c>
      <c r="T2345" s="0" t="s">
        <v>280</v>
      </c>
      <c r="U2345" s="0" t="s">
        <v>281</v>
      </c>
    </row>
    <row r="2346" customFormat="false" ht="15" hidden="false" customHeight="false" outlineLevel="0" collapsed="false">
      <c r="A2346" s="0" t="n">
        <v>120</v>
      </c>
      <c r="B2346" s="0" t="s">
        <v>178</v>
      </c>
      <c r="C2346" s="0" t="s">
        <v>544</v>
      </c>
      <c r="D2346" s="0" t="s">
        <v>9104</v>
      </c>
      <c r="E2346" s="0" t="n">
        <v>2026</v>
      </c>
      <c r="H2346" s="0" t="n">
        <v>1</v>
      </c>
      <c r="I2346" s="0" t="n">
        <v>436</v>
      </c>
      <c r="J2346" s="0" t="s">
        <v>272</v>
      </c>
      <c r="K2346" s="0" t="s">
        <v>8939</v>
      </c>
      <c r="L2346" s="0" t="s">
        <v>297</v>
      </c>
      <c r="M2346" s="0" t="s">
        <v>9105</v>
      </c>
      <c r="N2346" s="0" t="s">
        <v>9105</v>
      </c>
      <c r="O2346" s="0" t="s">
        <v>9106</v>
      </c>
      <c r="P2346" s="0" t="s">
        <v>9107</v>
      </c>
      <c r="R2346" s="0" t="s">
        <v>279</v>
      </c>
      <c r="S2346" s="0" t="s">
        <v>294</v>
      </c>
      <c r="T2346" s="0" t="s">
        <v>280</v>
      </c>
      <c r="U2346" s="0" t="s">
        <v>281</v>
      </c>
    </row>
    <row r="2347" customFormat="false" ht="15" hidden="false" customHeight="false" outlineLevel="0" collapsed="false">
      <c r="A2347" s="0" t="n">
        <v>120</v>
      </c>
      <c r="B2347" s="0" t="s">
        <v>178</v>
      </c>
      <c r="C2347" s="0" t="s">
        <v>544</v>
      </c>
      <c r="D2347" s="0" t="s">
        <v>9108</v>
      </c>
      <c r="E2347" s="0" t="n">
        <v>2026</v>
      </c>
      <c r="H2347" s="0" t="n">
        <v>1</v>
      </c>
      <c r="I2347" s="0" t="n">
        <v>437</v>
      </c>
      <c r="J2347" s="0" t="s">
        <v>272</v>
      </c>
      <c r="K2347" s="0" t="s">
        <v>8939</v>
      </c>
      <c r="L2347" s="0" t="s">
        <v>297</v>
      </c>
      <c r="M2347" s="0" t="s">
        <v>9109</v>
      </c>
      <c r="N2347" s="0" t="s">
        <v>9109</v>
      </c>
      <c r="O2347" s="0" t="s">
        <v>9110</v>
      </c>
      <c r="P2347" s="0" t="s">
        <v>9111</v>
      </c>
      <c r="R2347" s="0" t="s">
        <v>279</v>
      </c>
      <c r="S2347" s="0" t="s">
        <v>294</v>
      </c>
      <c r="T2347" s="0" t="s">
        <v>280</v>
      </c>
      <c r="U2347" s="0" t="s">
        <v>281</v>
      </c>
    </row>
    <row r="2348" customFormat="false" ht="15" hidden="false" customHeight="false" outlineLevel="0" collapsed="false">
      <c r="A2348" s="0" t="n">
        <v>120</v>
      </c>
      <c r="B2348" s="0" t="s">
        <v>178</v>
      </c>
      <c r="C2348" s="0" t="s">
        <v>544</v>
      </c>
      <c r="D2348" s="0" t="s">
        <v>9112</v>
      </c>
      <c r="E2348" s="0" t="n">
        <v>2026</v>
      </c>
      <c r="H2348" s="0" t="n">
        <v>1</v>
      </c>
      <c r="I2348" s="0" t="n">
        <v>439</v>
      </c>
      <c r="J2348" s="0" t="s">
        <v>272</v>
      </c>
      <c r="K2348" s="0" t="s">
        <v>8939</v>
      </c>
      <c r="L2348" s="0" t="s">
        <v>297</v>
      </c>
      <c r="M2348" s="0" t="s">
        <v>9113</v>
      </c>
      <c r="N2348" s="0" t="s">
        <v>9113</v>
      </c>
      <c r="O2348" s="0" t="s">
        <v>9114</v>
      </c>
      <c r="P2348" s="0" t="s">
        <v>9115</v>
      </c>
      <c r="R2348" s="0" t="s">
        <v>279</v>
      </c>
      <c r="S2348" s="0" t="s">
        <v>294</v>
      </c>
      <c r="T2348" s="0" t="s">
        <v>280</v>
      </c>
      <c r="U2348" s="0" t="s">
        <v>281</v>
      </c>
    </row>
    <row r="2349" customFormat="false" ht="15" hidden="false" customHeight="false" outlineLevel="0" collapsed="false">
      <c r="A2349" s="0" t="n">
        <v>120</v>
      </c>
      <c r="B2349" s="0" t="s">
        <v>178</v>
      </c>
      <c r="C2349" s="0" t="s">
        <v>544</v>
      </c>
      <c r="D2349" s="0" t="s">
        <v>9116</v>
      </c>
      <c r="E2349" s="0" t="n">
        <v>2026</v>
      </c>
      <c r="H2349" s="0" t="n">
        <v>1</v>
      </c>
      <c r="I2349" s="0" t="n">
        <v>435</v>
      </c>
      <c r="J2349" s="0" t="s">
        <v>272</v>
      </c>
      <c r="K2349" s="0" t="s">
        <v>8939</v>
      </c>
      <c r="L2349" s="0" t="s">
        <v>297</v>
      </c>
      <c r="M2349" s="0" t="s">
        <v>9117</v>
      </c>
      <c r="N2349" s="0" t="s">
        <v>9117</v>
      </c>
      <c r="O2349" s="0" t="s">
        <v>9118</v>
      </c>
      <c r="P2349" s="0" t="s">
        <v>9119</v>
      </c>
      <c r="R2349" s="0" t="s">
        <v>279</v>
      </c>
      <c r="S2349" s="0" t="s">
        <v>294</v>
      </c>
      <c r="T2349" s="0" t="s">
        <v>280</v>
      </c>
      <c r="U2349" s="0" t="s">
        <v>281</v>
      </c>
    </row>
    <row r="2350" customFormat="false" ht="15" hidden="false" customHeight="false" outlineLevel="0" collapsed="false">
      <c r="A2350" s="0" t="n">
        <v>120</v>
      </c>
      <c r="B2350" s="0" t="s">
        <v>178</v>
      </c>
      <c r="C2350" s="0" t="s">
        <v>544</v>
      </c>
      <c r="D2350" s="0" t="s">
        <v>9120</v>
      </c>
      <c r="E2350" s="0" t="n">
        <v>2026</v>
      </c>
      <c r="H2350" s="0" t="n">
        <v>1</v>
      </c>
      <c r="I2350" s="0" t="n">
        <v>435</v>
      </c>
      <c r="J2350" s="0" t="s">
        <v>272</v>
      </c>
      <c r="K2350" s="0" t="s">
        <v>8939</v>
      </c>
      <c r="L2350" s="0" t="s">
        <v>297</v>
      </c>
      <c r="M2350" s="0" t="s">
        <v>9121</v>
      </c>
      <c r="N2350" s="0" t="s">
        <v>9121</v>
      </c>
      <c r="O2350" s="0" t="s">
        <v>9122</v>
      </c>
      <c r="P2350" s="0" t="s">
        <v>9123</v>
      </c>
      <c r="R2350" s="0" t="s">
        <v>279</v>
      </c>
      <c r="S2350" s="0" t="s">
        <v>294</v>
      </c>
      <c r="T2350" s="0" t="s">
        <v>280</v>
      </c>
      <c r="U2350" s="0" t="s">
        <v>281</v>
      </c>
    </row>
    <row r="2351" customFormat="false" ht="15" hidden="false" customHeight="false" outlineLevel="0" collapsed="false">
      <c r="A2351" s="0" t="n">
        <v>120</v>
      </c>
      <c r="B2351" s="0" t="s">
        <v>178</v>
      </c>
      <c r="C2351" s="0" t="s">
        <v>544</v>
      </c>
      <c r="D2351" s="0" t="s">
        <v>9124</v>
      </c>
      <c r="E2351" s="0" t="n">
        <v>2026</v>
      </c>
      <c r="H2351" s="0" t="n">
        <v>1</v>
      </c>
      <c r="I2351" s="0" t="n">
        <v>449</v>
      </c>
      <c r="J2351" s="0" t="s">
        <v>272</v>
      </c>
      <c r="K2351" s="0" t="s">
        <v>8939</v>
      </c>
      <c r="L2351" s="0" t="s">
        <v>297</v>
      </c>
      <c r="M2351" s="0" t="s">
        <v>9125</v>
      </c>
      <c r="N2351" s="0" t="s">
        <v>9125</v>
      </c>
      <c r="O2351" s="0" t="s">
        <v>9126</v>
      </c>
      <c r="P2351" s="0" t="s">
        <v>9127</v>
      </c>
      <c r="R2351" s="0" t="s">
        <v>279</v>
      </c>
      <c r="S2351" s="0" t="s">
        <v>294</v>
      </c>
      <c r="T2351" s="0" t="s">
        <v>280</v>
      </c>
      <c r="U2351" s="0" t="s">
        <v>281</v>
      </c>
    </row>
    <row r="2352" customFormat="false" ht="15" hidden="false" customHeight="false" outlineLevel="0" collapsed="false">
      <c r="A2352" s="0" t="n">
        <v>120</v>
      </c>
      <c r="B2352" s="0" t="s">
        <v>178</v>
      </c>
      <c r="C2352" s="0" t="s">
        <v>544</v>
      </c>
      <c r="D2352" s="0" t="s">
        <v>9128</v>
      </c>
      <c r="E2352" s="0" t="n">
        <v>2026</v>
      </c>
      <c r="H2352" s="0" t="n">
        <v>1</v>
      </c>
      <c r="I2352" s="0" t="n">
        <v>444</v>
      </c>
      <c r="J2352" s="0" t="s">
        <v>272</v>
      </c>
      <c r="K2352" s="0" t="s">
        <v>8939</v>
      </c>
      <c r="L2352" s="0" t="s">
        <v>297</v>
      </c>
      <c r="M2352" s="0" t="s">
        <v>9129</v>
      </c>
      <c r="N2352" s="0" t="s">
        <v>9129</v>
      </c>
      <c r="O2352" s="0" t="s">
        <v>9130</v>
      </c>
      <c r="P2352" s="0" t="s">
        <v>9131</v>
      </c>
      <c r="R2352" s="0" t="s">
        <v>279</v>
      </c>
      <c r="S2352" s="0" t="s">
        <v>294</v>
      </c>
      <c r="T2352" s="0" t="s">
        <v>280</v>
      </c>
      <c r="U2352" s="0" t="s">
        <v>281</v>
      </c>
    </row>
    <row r="2353" customFormat="false" ht="15" hidden="false" customHeight="false" outlineLevel="0" collapsed="false">
      <c r="A2353" s="0" t="n">
        <v>120</v>
      </c>
      <c r="B2353" s="0" t="s">
        <v>178</v>
      </c>
      <c r="C2353" s="0" t="s">
        <v>544</v>
      </c>
      <c r="D2353" s="0" t="s">
        <v>9132</v>
      </c>
      <c r="E2353" s="0" t="n">
        <v>2025</v>
      </c>
      <c r="H2353" s="0" t="n">
        <v>1</v>
      </c>
      <c r="I2353" s="0" t="n">
        <v>444</v>
      </c>
      <c r="J2353" s="0" t="s">
        <v>272</v>
      </c>
      <c r="K2353" s="0" t="s">
        <v>8939</v>
      </c>
      <c r="L2353" s="0" t="s">
        <v>297</v>
      </c>
      <c r="M2353" s="0" t="s">
        <v>9133</v>
      </c>
      <c r="N2353" s="0" t="s">
        <v>9133</v>
      </c>
      <c r="O2353" s="0" t="s">
        <v>9134</v>
      </c>
      <c r="P2353" s="0" t="s">
        <v>9135</v>
      </c>
      <c r="R2353" s="0" t="s">
        <v>279</v>
      </c>
      <c r="S2353" s="0" t="s">
        <v>294</v>
      </c>
      <c r="T2353" s="0" t="s">
        <v>280</v>
      </c>
      <c r="U2353" s="0" t="s">
        <v>281</v>
      </c>
    </row>
    <row r="2354" customFormat="false" ht="15" hidden="false" customHeight="false" outlineLevel="0" collapsed="false">
      <c r="A2354" s="0" t="n">
        <v>120</v>
      </c>
      <c r="B2354" s="0" t="s">
        <v>178</v>
      </c>
      <c r="C2354" s="0" t="s">
        <v>544</v>
      </c>
      <c r="D2354" s="0" t="s">
        <v>9136</v>
      </c>
      <c r="E2354" s="0" t="n">
        <v>2025</v>
      </c>
      <c r="H2354" s="0" t="n">
        <v>1</v>
      </c>
      <c r="I2354" s="0" t="n">
        <v>443</v>
      </c>
      <c r="J2354" s="0" t="s">
        <v>272</v>
      </c>
      <c r="K2354" s="0" t="s">
        <v>8939</v>
      </c>
      <c r="L2354" s="0" t="s">
        <v>297</v>
      </c>
      <c r="M2354" s="0" t="s">
        <v>9137</v>
      </c>
      <c r="N2354" s="0" t="s">
        <v>9137</v>
      </c>
      <c r="O2354" s="0" t="s">
        <v>9138</v>
      </c>
      <c r="P2354" s="0" t="s">
        <v>9139</v>
      </c>
      <c r="R2354" s="0" t="s">
        <v>279</v>
      </c>
      <c r="S2354" s="0" t="s">
        <v>294</v>
      </c>
      <c r="T2354" s="0" t="s">
        <v>280</v>
      </c>
      <c r="U2354" s="0" t="s">
        <v>281</v>
      </c>
    </row>
    <row r="2355" customFormat="false" ht="15" hidden="false" customHeight="false" outlineLevel="0" collapsed="false">
      <c r="A2355" s="0" t="n">
        <v>120</v>
      </c>
      <c r="B2355" s="0" t="s">
        <v>178</v>
      </c>
      <c r="C2355" s="0" t="s">
        <v>544</v>
      </c>
      <c r="D2355" s="0" t="s">
        <v>9140</v>
      </c>
      <c r="E2355" s="0" t="n">
        <v>2025</v>
      </c>
      <c r="H2355" s="0" t="n">
        <v>1</v>
      </c>
      <c r="I2355" s="0" t="n">
        <v>453</v>
      </c>
      <c r="J2355" s="0" t="s">
        <v>272</v>
      </c>
      <c r="K2355" s="0" t="s">
        <v>8939</v>
      </c>
      <c r="L2355" s="0" t="s">
        <v>297</v>
      </c>
      <c r="M2355" s="0" t="s">
        <v>9141</v>
      </c>
      <c r="N2355" s="0" t="s">
        <v>9141</v>
      </c>
      <c r="O2355" s="0" t="s">
        <v>9142</v>
      </c>
      <c r="P2355" s="0" t="s">
        <v>9143</v>
      </c>
      <c r="R2355" s="0" t="s">
        <v>279</v>
      </c>
      <c r="S2355" s="0" t="s">
        <v>294</v>
      </c>
      <c r="T2355" s="0" t="s">
        <v>280</v>
      </c>
      <c r="U2355" s="0" t="s">
        <v>281</v>
      </c>
    </row>
    <row r="2356" customFormat="false" ht="15" hidden="false" customHeight="false" outlineLevel="0" collapsed="false">
      <c r="A2356" s="0" t="n">
        <v>120</v>
      </c>
      <c r="B2356" s="0" t="s">
        <v>178</v>
      </c>
      <c r="C2356" s="0" t="s">
        <v>544</v>
      </c>
      <c r="D2356" s="0" t="s">
        <v>9144</v>
      </c>
      <c r="E2356" s="0" t="n">
        <v>2025</v>
      </c>
      <c r="H2356" s="0" t="n">
        <v>1</v>
      </c>
      <c r="I2356" s="0" t="n">
        <v>451</v>
      </c>
      <c r="J2356" s="0" t="s">
        <v>272</v>
      </c>
      <c r="K2356" s="0" t="s">
        <v>8939</v>
      </c>
      <c r="L2356" s="0" t="s">
        <v>297</v>
      </c>
      <c r="M2356" s="0" t="s">
        <v>9145</v>
      </c>
      <c r="N2356" s="0" t="s">
        <v>9145</v>
      </c>
      <c r="O2356" s="0" t="s">
        <v>9146</v>
      </c>
      <c r="P2356" s="0" t="s">
        <v>9147</v>
      </c>
      <c r="R2356" s="0" t="s">
        <v>279</v>
      </c>
      <c r="S2356" s="0" t="s">
        <v>294</v>
      </c>
      <c r="T2356" s="0" t="s">
        <v>280</v>
      </c>
      <c r="U2356" s="0" t="s">
        <v>281</v>
      </c>
    </row>
    <row r="2357" customFormat="false" ht="15" hidden="false" customHeight="false" outlineLevel="0" collapsed="false">
      <c r="A2357" s="0" t="n">
        <v>120</v>
      </c>
      <c r="B2357" s="0" t="s">
        <v>178</v>
      </c>
      <c r="C2357" s="0" t="s">
        <v>544</v>
      </c>
      <c r="D2357" s="0" t="s">
        <v>9148</v>
      </c>
      <c r="E2357" s="0" t="n">
        <v>2025</v>
      </c>
      <c r="H2357" s="0" t="n">
        <v>1</v>
      </c>
      <c r="I2357" s="0" t="n">
        <v>447</v>
      </c>
      <c r="J2357" s="0" t="s">
        <v>272</v>
      </c>
      <c r="K2357" s="0" t="s">
        <v>8939</v>
      </c>
      <c r="L2357" s="0" t="s">
        <v>297</v>
      </c>
      <c r="M2357" s="0" t="s">
        <v>9149</v>
      </c>
      <c r="N2357" s="0" t="s">
        <v>9149</v>
      </c>
      <c r="O2357" s="0" t="s">
        <v>9150</v>
      </c>
      <c r="P2357" s="0" t="s">
        <v>9151</v>
      </c>
      <c r="R2357" s="0" t="s">
        <v>279</v>
      </c>
      <c r="S2357" s="0" t="s">
        <v>294</v>
      </c>
      <c r="T2357" s="0" t="s">
        <v>280</v>
      </c>
      <c r="U2357" s="0" t="s">
        <v>281</v>
      </c>
    </row>
    <row r="2358" customFormat="false" ht="15" hidden="false" customHeight="false" outlineLevel="0" collapsed="false">
      <c r="A2358" s="0" t="n">
        <v>120</v>
      </c>
      <c r="B2358" s="0" t="s">
        <v>178</v>
      </c>
      <c r="C2358" s="0" t="s">
        <v>544</v>
      </c>
      <c r="D2358" s="0" t="s">
        <v>9152</v>
      </c>
      <c r="E2358" s="0" t="n">
        <v>2025</v>
      </c>
      <c r="H2358" s="0" t="n">
        <v>1</v>
      </c>
      <c r="I2358" s="0" t="n">
        <v>454</v>
      </c>
      <c r="J2358" s="0" t="s">
        <v>272</v>
      </c>
      <c r="K2358" s="0" t="s">
        <v>8939</v>
      </c>
      <c r="L2358" s="0" t="s">
        <v>297</v>
      </c>
      <c r="M2358" s="0" t="s">
        <v>9153</v>
      </c>
      <c r="N2358" s="0" t="s">
        <v>9153</v>
      </c>
      <c r="O2358" s="0" t="s">
        <v>9154</v>
      </c>
      <c r="P2358" s="0" t="s">
        <v>9155</v>
      </c>
      <c r="R2358" s="0" t="s">
        <v>279</v>
      </c>
      <c r="S2358" s="0" t="s">
        <v>294</v>
      </c>
      <c r="T2358" s="0" t="s">
        <v>280</v>
      </c>
      <c r="U2358" s="0" t="s">
        <v>281</v>
      </c>
    </row>
    <row r="2359" customFormat="false" ht="15" hidden="false" customHeight="false" outlineLevel="0" collapsed="false">
      <c r="A2359" s="0" t="n">
        <v>120</v>
      </c>
      <c r="B2359" s="0" t="s">
        <v>178</v>
      </c>
      <c r="C2359" s="0" t="s">
        <v>544</v>
      </c>
      <c r="D2359" s="0" t="s">
        <v>9156</v>
      </c>
      <c r="E2359" s="0" t="n">
        <v>2025</v>
      </c>
      <c r="H2359" s="0" t="n">
        <v>1</v>
      </c>
      <c r="I2359" s="0" t="n">
        <v>452</v>
      </c>
      <c r="J2359" s="0" t="s">
        <v>272</v>
      </c>
      <c r="K2359" s="0" t="s">
        <v>8939</v>
      </c>
      <c r="L2359" s="0" t="s">
        <v>297</v>
      </c>
      <c r="M2359" s="0" t="s">
        <v>9157</v>
      </c>
      <c r="N2359" s="0" t="s">
        <v>9157</v>
      </c>
      <c r="O2359" s="0" t="s">
        <v>9158</v>
      </c>
      <c r="P2359" s="0" t="s">
        <v>9159</v>
      </c>
      <c r="R2359" s="0" t="s">
        <v>279</v>
      </c>
      <c r="S2359" s="0" t="s">
        <v>294</v>
      </c>
      <c r="T2359" s="0" t="s">
        <v>280</v>
      </c>
      <c r="U2359" s="0" t="s">
        <v>281</v>
      </c>
    </row>
    <row r="2360" customFormat="false" ht="15" hidden="false" customHeight="false" outlineLevel="0" collapsed="false">
      <c r="A2360" s="0" t="n">
        <v>120</v>
      </c>
      <c r="B2360" s="0" t="s">
        <v>178</v>
      </c>
      <c r="C2360" s="0" t="s">
        <v>544</v>
      </c>
      <c r="D2360" s="0" t="s">
        <v>9160</v>
      </c>
      <c r="E2360" s="0" t="n">
        <v>2025</v>
      </c>
      <c r="H2360" s="0" t="n">
        <v>1</v>
      </c>
      <c r="I2360" s="0" t="n">
        <v>452</v>
      </c>
      <c r="J2360" s="0" t="s">
        <v>272</v>
      </c>
      <c r="K2360" s="0" t="s">
        <v>8939</v>
      </c>
      <c r="L2360" s="0" t="s">
        <v>297</v>
      </c>
      <c r="M2360" s="0" t="s">
        <v>9161</v>
      </c>
      <c r="N2360" s="0" t="s">
        <v>9161</v>
      </c>
      <c r="O2360" s="0" t="s">
        <v>9162</v>
      </c>
      <c r="P2360" s="0" t="s">
        <v>9163</v>
      </c>
      <c r="R2360" s="0" t="s">
        <v>279</v>
      </c>
      <c r="S2360" s="0" t="s">
        <v>294</v>
      </c>
      <c r="T2360" s="0" t="s">
        <v>280</v>
      </c>
      <c r="U2360" s="0" t="s">
        <v>281</v>
      </c>
    </row>
    <row r="2361" customFormat="false" ht="15" hidden="false" customHeight="false" outlineLevel="0" collapsed="false">
      <c r="A2361" s="0" t="n">
        <v>120</v>
      </c>
      <c r="B2361" s="0" t="s">
        <v>178</v>
      </c>
      <c r="C2361" s="0" t="s">
        <v>544</v>
      </c>
      <c r="D2361" s="0" t="s">
        <v>9164</v>
      </c>
      <c r="E2361" s="0" t="n">
        <v>2025</v>
      </c>
      <c r="H2361" s="0" t="n">
        <v>1</v>
      </c>
      <c r="I2361" s="0" t="n">
        <v>442</v>
      </c>
      <c r="J2361" s="0" t="s">
        <v>272</v>
      </c>
      <c r="K2361" s="0" t="s">
        <v>8939</v>
      </c>
      <c r="L2361" s="0" t="s">
        <v>297</v>
      </c>
      <c r="M2361" s="0" t="s">
        <v>9165</v>
      </c>
      <c r="N2361" s="0" t="s">
        <v>9165</v>
      </c>
      <c r="O2361" s="0" t="s">
        <v>9166</v>
      </c>
      <c r="P2361" s="0" t="s">
        <v>9167</v>
      </c>
      <c r="R2361" s="0" t="s">
        <v>279</v>
      </c>
      <c r="S2361" s="0" t="s">
        <v>294</v>
      </c>
      <c r="T2361" s="0" t="s">
        <v>280</v>
      </c>
      <c r="U2361" s="0" t="s">
        <v>281</v>
      </c>
    </row>
    <row r="2362" customFormat="false" ht="15" hidden="false" customHeight="false" outlineLevel="0" collapsed="false">
      <c r="A2362" s="0" t="n">
        <v>120</v>
      </c>
      <c r="B2362" s="0" t="s">
        <v>178</v>
      </c>
      <c r="C2362" s="0" t="s">
        <v>544</v>
      </c>
      <c r="D2362" s="0" t="s">
        <v>9168</v>
      </c>
      <c r="E2362" s="0" t="n">
        <v>2025</v>
      </c>
      <c r="H2362" s="0" t="n">
        <v>1</v>
      </c>
      <c r="I2362" s="0" t="n">
        <v>444</v>
      </c>
      <c r="J2362" s="0" t="s">
        <v>272</v>
      </c>
      <c r="K2362" s="0" t="s">
        <v>8939</v>
      </c>
      <c r="L2362" s="0" t="s">
        <v>297</v>
      </c>
      <c r="M2362" s="0" t="s">
        <v>9169</v>
      </c>
      <c r="N2362" s="0" t="s">
        <v>9169</v>
      </c>
      <c r="O2362" s="0" t="s">
        <v>9170</v>
      </c>
      <c r="P2362" s="0" t="s">
        <v>9171</v>
      </c>
      <c r="R2362" s="0" t="s">
        <v>279</v>
      </c>
      <c r="S2362" s="0" t="s">
        <v>294</v>
      </c>
      <c r="T2362" s="0" t="s">
        <v>280</v>
      </c>
      <c r="U2362" s="0" t="s">
        <v>281</v>
      </c>
    </row>
    <row r="2363" customFormat="false" ht="15" hidden="false" customHeight="false" outlineLevel="0" collapsed="false">
      <c r="A2363" s="0" t="n">
        <v>120</v>
      </c>
      <c r="B2363" s="0" t="s">
        <v>178</v>
      </c>
      <c r="C2363" s="0" t="s">
        <v>544</v>
      </c>
      <c r="D2363" s="0" t="s">
        <v>9172</v>
      </c>
      <c r="E2363" s="0" t="n">
        <v>2025</v>
      </c>
      <c r="H2363" s="0" t="n">
        <v>1</v>
      </c>
      <c r="I2363" s="0" t="n">
        <v>448</v>
      </c>
      <c r="J2363" s="0" t="s">
        <v>272</v>
      </c>
      <c r="K2363" s="0" t="s">
        <v>8939</v>
      </c>
      <c r="L2363" s="0" t="s">
        <v>297</v>
      </c>
      <c r="M2363" s="0" t="s">
        <v>9173</v>
      </c>
      <c r="N2363" s="0" t="s">
        <v>9173</v>
      </c>
      <c r="O2363" s="0" t="s">
        <v>9174</v>
      </c>
      <c r="P2363" s="0" t="s">
        <v>9175</v>
      </c>
      <c r="R2363" s="0" t="s">
        <v>279</v>
      </c>
      <c r="S2363" s="0" t="s">
        <v>294</v>
      </c>
      <c r="T2363" s="0" t="s">
        <v>280</v>
      </c>
      <c r="U2363" s="0" t="s">
        <v>281</v>
      </c>
    </row>
    <row r="2364" customFormat="false" ht="15" hidden="false" customHeight="false" outlineLevel="0" collapsed="false">
      <c r="A2364" s="0" t="n">
        <v>120</v>
      </c>
      <c r="B2364" s="0" t="s">
        <v>178</v>
      </c>
      <c r="C2364" s="0" t="s">
        <v>544</v>
      </c>
      <c r="D2364" s="0" t="s">
        <v>9176</v>
      </c>
      <c r="E2364" s="0" t="n">
        <v>2025</v>
      </c>
      <c r="H2364" s="0" t="n">
        <v>1</v>
      </c>
      <c r="I2364" s="0" t="n">
        <v>450</v>
      </c>
      <c r="J2364" s="0" t="s">
        <v>272</v>
      </c>
      <c r="K2364" s="0" t="s">
        <v>8939</v>
      </c>
      <c r="L2364" s="0" t="s">
        <v>297</v>
      </c>
      <c r="M2364" s="0" t="s">
        <v>9177</v>
      </c>
      <c r="N2364" s="0" t="s">
        <v>9177</v>
      </c>
      <c r="O2364" s="0" t="s">
        <v>9178</v>
      </c>
      <c r="P2364" s="0" t="s">
        <v>9179</v>
      </c>
      <c r="R2364" s="0" t="s">
        <v>279</v>
      </c>
      <c r="S2364" s="0" t="s">
        <v>294</v>
      </c>
      <c r="T2364" s="0" t="s">
        <v>280</v>
      </c>
      <c r="U2364" s="0" t="s">
        <v>281</v>
      </c>
    </row>
    <row r="2365" customFormat="false" ht="15" hidden="false" customHeight="false" outlineLevel="0" collapsed="false">
      <c r="A2365" s="0" t="n">
        <v>120</v>
      </c>
      <c r="B2365" s="0" t="s">
        <v>178</v>
      </c>
      <c r="C2365" s="0" t="s">
        <v>544</v>
      </c>
      <c r="D2365" s="0" t="s">
        <v>9180</v>
      </c>
      <c r="E2365" s="0" t="n">
        <v>2025</v>
      </c>
      <c r="H2365" s="0" t="n">
        <v>2</v>
      </c>
      <c r="I2365" s="0" t="n">
        <v>459</v>
      </c>
      <c r="J2365" s="0" t="s">
        <v>272</v>
      </c>
      <c r="K2365" s="0" t="s">
        <v>8939</v>
      </c>
      <c r="L2365" s="0" t="s">
        <v>297</v>
      </c>
      <c r="M2365" s="0" t="s">
        <v>9181</v>
      </c>
      <c r="N2365" s="0" t="s">
        <v>9181</v>
      </c>
      <c r="O2365" s="0" t="s">
        <v>9182</v>
      </c>
      <c r="P2365" s="0" t="s">
        <v>9183</v>
      </c>
      <c r="R2365" s="0" t="s">
        <v>279</v>
      </c>
      <c r="S2365" s="0" t="s">
        <v>294</v>
      </c>
      <c r="T2365" s="0" t="s">
        <v>280</v>
      </c>
      <c r="U2365" s="0" t="s">
        <v>281</v>
      </c>
    </row>
    <row r="2366" customFormat="false" ht="15" hidden="false" customHeight="false" outlineLevel="0" collapsed="false">
      <c r="A2366" s="0" t="n">
        <v>120</v>
      </c>
      <c r="B2366" s="0" t="s">
        <v>178</v>
      </c>
      <c r="C2366" s="0" t="s">
        <v>544</v>
      </c>
      <c r="D2366" s="0" t="s">
        <v>9184</v>
      </c>
      <c r="E2366" s="0" t="n">
        <v>2025</v>
      </c>
      <c r="H2366" s="0" t="n">
        <v>2</v>
      </c>
      <c r="I2366" s="0" t="n">
        <v>457</v>
      </c>
      <c r="J2366" s="0" t="s">
        <v>272</v>
      </c>
      <c r="K2366" s="0" t="s">
        <v>8939</v>
      </c>
      <c r="L2366" s="0" t="s">
        <v>297</v>
      </c>
      <c r="M2366" s="0" t="s">
        <v>9185</v>
      </c>
      <c r="N2366" s="0" t="s">
        <v>9185</v>
      </c>
      <c r="O2366" s="0" t="s">
        <v>9186</v>
      </c>
      <c r="P2366" s="0" t="s">
        <v>9187</v>
      </c>
      <c r="R2366" s="0" t="s">
        <v>279</v>
      </c>
      <c r="S2366" s="0" t="s">
        <v>294</v>
      </c>
      <c r="T2366" s="0" t="s">
        <v>280</v>
      </c>
      <c r="U2366" s="0" t="s">
        <v>281</v>
      </c>
    </row>
    <row r="2367" customFormat="false" ht="15" hidden="false" customHeight="false" outlineLevel="0" collapsed="false">
      <c r="A2367" s="0" t="n">
        <v>120</v>
      </c>
      <c r="B2367" s="0" t="s">
        <v>178</v>
      </c>
      <c r="C2367" s="0" t="s">
        <v>544</v>
      </c>
      <c r="D2367" s="0" t="s">
        <v>9188</v>
      </c>
      <c r="E2367" s="0" t="n">
        <v>2024</v>
      </c>
      <c r="H2367" s="0" t="n">
        <v>1</v>
      </c>
      <c r="I2367" s="0" t="n">
        <v>172</v>
      </c>
      <c r="J2367" s="0" t="s">
        <v>294</v>
      </c>
      <c r="K2367" s="0" t="s">
        <v>8939</v>
      </c>
      <c r="L2367" s="0" t="s">
        <v>297</v>
      </c>
      <c r="M2367" s="0" t="s">
        <v>9189</v>
      </c>
      <c r="N2367" s="0" t="s">
        <v>9189</v>
      </c>
      <c r="O2367" s="0" t="s">
        <v>9190</v>
      </c>
      <c r="P2367" s="0" t="s">
        <v>9191</v>
      </c>
      <c r="R2367" s="0" t="s">
        <v>288</v>
      </c>
      <c r="S2367" s="0" t="s">
        <v>294</v>
      </c>
      <c r="T2367" s="0" t="s">
        <v>280</v>
      </c>
      <c r="U2367" s="0" t="s">
        <v>281</v>
      </c>
    </row>
    <row r="2368" customFormat="false" ht="15" hidden="false" customHeight="false" outlineLevel="0" collapsed="false">
      <c r="A2368" s="0" t="n">
        <v>120</v>
      </c>
      <c r="B2368" s="0" t="s">
        <v>178</v>
      </c>
      <c r="C2368" s="0" t="s">
        <v>544</v>
      </c>
      <c r="D2368" s="0" t="s">
        <v>9192</v>
      </c>
      <c r="E2368" s="0" t="n">
        <v>2024</v>
      </c>
      <c r="H2368" s="0" t="n">
        <v>1</v>
      </c>
      <c r="I2368" s="0" t="n">
        <v>177</v>
      </c>
      <c r="J2368" s="0" t="s">
        <v>294</v>
      </c>
      <c r="K2368" s="0" t="s">
        <v>8939</v>
      </c>
      <c r="L2368" s="0" t="s">
        <v>297</v>
      </c>
      <c r="M2368" s="0" t="s">
        <v>9193</v>
      </c>
      <c r="N2368" s="0" t="s">
        <v>9193</v>
      </c>
      <c r="O2368" s="0" t="s">
        <v>9194</v>
      </c>
      <c r="P2368" s="0" t="s">
        <v>9195</v>
      </c>
      <c r="R2368" s="0" t="s">
        <v>288</v>
      </c>
      <c r="S2368" s="0" t="s">
        <v>294</v>
      </c>
      <c r="T2368" s="0" t="s">
        <v>280</v>
      </c>
      <c r="U2368" s="0" t="s">
        <v>281</v>
      </c>
    </row>
    <row r="2369" customFormat="false" ht="15" hidden="false" customHeight="false" outlineLevel="0" collapsed="false">
      <c r="A2369" s="0" t="n">
        <v>120</v>
      </c>
      <c r="B2369" s="0" t="s">
        <v>178</v>
      </c>
      <c r="C2369" s="0" t="s">
        <v>544</v>
      </c>
      <c r="D2369" s="0" t="s">
        <v>9196</v>
      </c>
      <c r="E2369" s="0" t="n">
        <v>2024</v>
      </c>
      <c r="H2369" s="0" t="n">
        <v>1</v>
      </c>
      <c r="I2369" s="0" t="n">
        <v>172</v>
      </c>
      <c r="J2369" s="0" t="s">
        <v>294</v>
      </c>
      <c r="K2369" s="0" t="s">
        <v>8939</v>
      </c>
      <c r="L2369" s="0" t="s">
        <v>297</v>
      </c>
      <c r="M2369" s="0" t="s">
        <v>9197</v>
      </c>
      <c r="N2369" s="0" t="s">
        <v>9197</v>
      </c>
      <c r="O2369" s="0" t="s">
        <v>9198</v>
      </c>
      <c r="P2369" s="0" t="s">
        <v>9199</v>
      </c>
      <c r="R2369" s="0" t="s">
        <v>288</v>
      </c>
      <c r="S2369" s="0" t="s">
        <v>294</v>
      </c>
      <c r="T2369" s="0" t="s">
        <v>280</v>
      </c>
      <c r="U2369" s="0" t="s">
        <v>281</v>
      </c>
    </row>
    <row r="2370" customFormat="false" ht="15" hidden="false" customHeight="false" outlineLevel="0" collapsed="false">
      <c r="A2370" s="0" t="n">
        <v>120</v>
      </c>
      <c r="B2370" s="0" t="s">
        <v>178</v>
      </c>
      <c r="C2370" s="0" t="s">
        <v>544</v>
      </c>
      <c r="D2370" s="0" t="s">
        <v>9200</v>
      </c>
      <c r="E2370" s="0" t="n">
        <v>2024</v>
      </c>
      <c r="H2370" s="0" t="n">
        <v>1</v>
      </c>
      <c r="I2370" s="0" t="n">
        <v>161</v>
      </c>
      <c r="J2370" s="0" t="s">
        <v>294</v>
      </c>
      <c r="K2370" s="0" t="s">
        <v>8939</v>
      </c>
      <c r="L2370" s="0" t="s">
        <v>297</v>
      </c>
      <c r="M2370" s="0" t="s">
        <v>9201</v>
      </c>
      <c r="N2370" s="0" t="s">
        <v>9201</v>
      </c>
      <c r="O2370" s="0" t="s">
        <v>9202</v>
      </c>
      <c r="P2370" s="0" t="s">
        <v>9203</v>
      </c>
      <c r="R2370" s="0" t="s">
        <v>288</v>
      </c>
      <c r="S2370" s="0" t="s">
        <v>294</v>
      </c>
      <c r="T2370" s="0" t="s">
        <v>280</v>
      </c>
      <c r="U2370" s="0" t="s">
        <v>281</v>
      </c>
    </row>
    <row r="2371" customFormat="false" ht="15" hidden="false" customHeight="false" outlineLevel="0" collapsed="false">
      <c r="A2371" s="0" t="n">
        <v>120</v>
      </c>
      <c r="B2371" s="0" t="s">
        <v>178</v>
      </c>
      <c r="C2371" s="0" t="s">
        <v>282</v>
      </c>
      <c r="D2371" s="0" t="s">
        <v>9204</v>
      </c>
      <c r="E2371" s="0" t="n">
        <v>2026</v>
      </c>
      <c r="H2371" s="0" t="n">
        <v>52</v>
      </c>
      <c r="I2371" s="0" t="n">
        <v>5159</v>
      </c>
      <c r="J2371" s="0" t="s">
        <v>272</v>
      </c>
      <c r="K2371" s="0" t="s">
        <v>594</v>
      </c>
      <c r="L2371" s="0" t="s">
        <v>595</v>
      </c>
      <c r="M2371" s="0" t="s">
        <v>9205</v>
      </c>
      <c r="N2371" s="0" t="s">
        <v>9206</v>
      </c>
      <c r="O2371" s="0" t="s">
        <v>9207</v>
      </c>
      <c r="P2371" s="0" t="s">
        <v>9208</v>
      </c>
      <c r="R2371" s="0" t="s">
        <v>279</v>
      </c>
      <c r="S2371" s="0" t="s">
        <v>272</v>
      </c>
      <c r="T2371" s="0" t="s">
        <v>280</v>
      </c>
      <c r="U2371" s="0" t="s">
        <v>599</v>
      </c>
    </row>
    <row r="2372" customFormat="false" ht="15" hidden="false" customHeight="false" outlineLevel="0" collapsed="false">
      <c r="A2372" s="0" t="n">
        <v>120</v>
      </c>
      <c r="B2372" s="0" t="s">
        <v>178</v>
      </c>
      <c r="C2372" s="0" t="s">
        <v>282</v>
      </c>
      <c r="D2372" s="0" t="s">
        <v>9209</v>
      </c>
      <c r="E2372" s="0" t="n">
        <v>2025</v>
      </c>
      <c r="H2372" s="0" t="n">
        <v>13</v>
      </c>
      <c r="I2372" s="0" t="n">
        <v>3762</v>
      </c>
      <c r="J2372" s="0" t="s">
        <v>294</v>
      </c>
      <c r="K2372" s="0" t="s">
        <v>8939</v>
      </c>
      <c r="L2372" s="0" t="s">
        <v>297</v>
      </c>
      <c r="M2372" s="0" t="s">
        <v>9210</v>
      </c>
      <c r="N2372" s="0" t="s">
        <v>9210</v>
      </c>
      <c r="O2372" s="0" t="s">
        <v>9211</v>
      </c>
      <c r="P2372" s="0" t="s">
        <v>9212</v>
      </c>
      <c r="R2372" s="0" t="s">
        <v>279</v>
      </c>
      <c r="S2372" s="0" t="s">
        <v>294</v>
      </c>
      <c r="T2372" s="0" t="s">
        <v>280</v>
      </c>
      <c r="U2372" s="0" t="s">
        <v>281</v>
      </c>
    </row>
    <row r="2373" customFormat="false" ht="15" hidden="false" customHeight="false" outlineLevel="0" collapsed="false">
      <c r="A2373" s="0" t="n">
        <v>120</v>
      </c>
      <c r="B2373" s="0" t="s">
        <v>178</v>
      </c>
      <c r="C2373" s="0" t="s">
        <v>282</v>
      </c>
      <c r="D2373" s="0" t="s">
        <v>9213</v>
      </c>
      <c r="E2373" s="0" t="n">
        <v>2025</v>
      </c>
      <c r="H2373" s="0" t="n">
        <v>15</v>
      </c>
      <c r="I2373" s="0" t="n">
        <v>1850</v>
      </c>
      <c r="J2373" s="0" t="s">
        <v>272</v>
      </c>
      <c r="K2373" s="0" t="s">
        <v>594</v>
      </c>
      <c r="L2373" s="0" t="s">
        <v>595</v>
      </c>
      <c r="M2373" s="0" t="s">
        <v>9214</v>
      </c>
      <c r="N2373" s="0" t="s">
        <v>9215</v>
      </c>
      <c r="O2373" s="0" t="s">
        <v>9216</v>
      </c>
      <c r="P2373" s="0" t="s">
        <v>9217</v>
      </c>
      <c r="R2373" s="0" t="s">
        <v>279</v>
      </c>
      <c r="S2373" s="0" t="s">
        <v>294</v>
      </c>
      <c r="T2373" s="0" t="s">
        <v>280</v>
      </c>
      <c r="U2373" s="0" t="s">
        <v>599</v>
      </c>
    </row>
    <row r="2374" customFormat="false" ht="15" hidden="false" customHeight="false" outlineLevel="0" collapsed="false">
      <c r="A2374" s="0" t="n">
        <v>120</v>
      </c>
      <c r="B2374" s="0" t="s">
        <v>178</v>
      </c>
      <c r="C2374" s="0" t="s">
        <v>926</v>
      </c>
      <c r="D2374" s="0" t="s">
        <v>9218</v>
      </c>
      <c r="E2374" s="0" t="n">
        <v>2026</v>
      </c>
      <c r="H2374" s="0" t="n">
        <v>2</v>
      </c>
      <c r="I2374" s="0" t="n">
        <v>5739</v>
      </c>
      <c r="J2374" s="0" t="s">
        <v>294</v>
      </c>
      <c r="K2374" s="0" t="s">
        <v>8939</v>
      </c>
      <c r="L2374" s="0" t="s">
        <v>297</v>
      </c>
      <c r="M2374" s="0" t="s">
        <v>9219</v>
      </c>
      <c r="N2374" s="0" t="s">
        <v>9219</v>
      </c>
      <c r="O2374" s="0" t="s">
        <v>9220</v>
      </c>
      <c r="P2374" s="0" t="s">
        <v>9221</v>
      </c>
      <c r="R2374" s="0" t="s">
        <v>279</v>
      </c>
      <c r="S2374" s="0" t="s">
        <v>272</v>
      </c>
      <c r="T2374" s="0" t="s">
        <v>280</v>
      </c>
      <c r="U2374" s="0" t="s">
        <v>281</v>
      </c>
    </row>
    <row r="2375" customFormat="false" ht="15" hidden="false" customHeight="false" outlineLevel="0" collapsed="false">
      <c r="A2375" s="0" t="n">
        <v>120</v>
      </c>
      <c r="B2375" s="0" t="s">
        <v>178</v>
      </c>
      <c r="C2375" s="0" t="s">
        <v>926</v>
      </c>
      <c r="D2375" s="0" t="s">
        <v>9222</v>
      </c>
      <c r="E2375" s="0" t="n">
        <v>2024</v>
      </c>
      <c r="H2375" s="0" t="n">
        <v>20</v>
      </c>
      <c r="I2375" s="0" t="n">
        <v>6438</v>
      </c>
      <c r="J2375" s="0" t="s">
        <v>294</v>
      </c>
      <c r="K2375" s="0" t="s">
        <v>8939</v>
      </c>
      <c r="L2375" s="0" t="s">
        <v>297</v>
      </c>
      <c r="M2375" s="0" t="s">
        <v>9223</v>
      </c>
      <c r="N2375" s="0" t="s">
        <v>9223</v>
      </c>
      <c r="O2375" s="0" t="s">
        <v>9224</v>
      </c>
      <c r="P2375" s="0" t="s">
        <v>9225</v>
      </c>
      <c r="R2375" s="0" t="s">
        <v>288</v>
      </c>
      <c r="S2375" s="0" t="s">
        <v>294</v>
      </c>
      <c r="T2375" s="0" t="s">
        <v>280</v>
      </c>
      <c r="U2375" s="0" t="s">
        <v>281</v>
      </c>
    </row>
    <row r="2376" customFormat="false" ht="15" hidden="false" customHeight="false" outlineLevel="0" collapsed="false">
      <c r="A2376" s="0" t="n">
        <v>120</v>
      </c>
      <c r="B2376" s="0" t="s">
        <v>178</v>
      </c>
      <c r="C2376" s="0" t="s">
        <v>383</v>
      </c>
      <c r="D2376" s="0" t="s">
        <v>9226</v>
      </c>
      <c r="E2376" s="0" t="n">
        <v>2026</v>
      </c>
      <c r="H2376" s="0" t="n">
        <v>29</v>
      </c>
      <c r="I2376" s="0" t="n">
        <v>10533</v>
      </c>
      <c r="J2376" s="0" t="s">
        <v>272</v>
      </c>
      <c r="K2376" s="0" t="s">
        <v>8939</v>
      </c>
      <c r="L2376" s="0" t="s">
        <v>297</v>
      </c>
      <c r="M2376" s="0" t="s">
        <v>9227</v>
      </c>
      <c r="N2376" s="0" t="s">
        <v>9227</v>
      </c>
      <c r="O2376" s="0" t="s">
        <v>9228</v>
      </c>
      <c r="P2376" s="0" t="s">
        <v>9229</v>
      </c>
      <c r="R2376" s="0" t="s">
        <v>279</v>
      </c>
      <c r="S2376" s="0" t="s">
        <v>272</v>
      </c>
      <c r="T2376" s="0" t="s">
        <v>280</v>
      </c>
      <c r="U2376" s="0" t="s">
        <v>281</v>
      </c>
    </row>
    <row r="2377" customFormat="false" ht="15" hidden="false" customHeight="false" outlineLevel="0" collapsed="false">
      <c r="A2377" s="0" t="n">
        <v>120</v>
      </c>
      <c r="B2377" s="0" t="s">
        <v>178</v>
      </c>
      <c r="C2377" s="0" t="s">
        <v>383</v>
      </c>
      <c r="D2377" s="0" t="s">
        <v>9230</v>
      </c>
      <c r="E2377" s="0" t="n">
        <v>2026</v>
      </c>
      <c r="H2377" s="0" t="n">
        <v>29</v>
      </c>
      <c r="I2377" s="0" t="n">
        <v>17551</v>
      </c>
      <c r="J2377" s="0" t="s">
        <v>272</v>
      </c>
      <c r="K2377" s="0" t="s">
        <v>8939</v>
      </c>
      <c r="L2377" s="0" t="s">
        <v>297</v>
      </c>
      <c r="M2377" s="0" t="s">
        <v>9231</v>
      </c>
      <c r="N2377" s="0" t="s">
        <v>9231</v>
      </c>
      <c r="O2377" s="0" t="s">
        <v>9232</v>
      </c>
      <c r="P2377" s="0" t="s">
        <v>9233</v>
      </c>
      <c r="R2377" s="0" t="s">
        <v>279</v>
      </c>
      <c r="S2377" s="0" t="s">
        <v>294</v>
      </c>
      <c r="T2377" s="0" t="s">
        <v>280</v>
      </c>
      <c r="U2377" s="0" t="s">
        <v>281</v>
      </c>
    </row>
    <row r="2378" customFormat="false" ht="15" hidden="false" customHeight="false" outlineLevel="0" collapsed="false">
      <c r="A2378" s="0" t="n">
        <v>120</v>
      </c>
      <c r="B2378" s="0" t="s">
        <v>178</v>
      </c>
      <c r="C2378" s="0" t="s">
        <v>383</v>
      </c>
      <c r="D2378" s="0" t="s">
        <v>9234</v>
      </c>
      <c r="E2378" s="0" t="n">
        <v>2026</v>
      </c>
      <c r="H2378" s="0" t="n">
        <v>29</v>
      </c>
      <c r="I2378" s="0" t="n">
        <v>17555</v>
      </c>
      <c r="J2378" s="0" t="s">
        <v>272</v>
      </c>
      <c r="K2378" s="0" t="s">
        <v>8939</v>
      </c>
      <c r="L2378" s="0" t="s">
        <v>297</v>
      </c>
      <c r="M2378" s="0" t="s">
        <v>9235</v>
      </c>
      <c r="N2378" s="0" t="s">
        <v>9235</v>
      </c>
      <c r="O2378" s="0" t="s">
        <v>9236</v>
      </c>
      <c r="P2378" s="0" t="s">
        <v>9237</v>
      </c>
      <c r="R2378" s="0" t="s">
        <v>279</v>
      </c>
      <c r="S2378" s="0" t="s">
        <v>294</v>
      </c>
      <c r="T2378" s="0" t="s">
        <v>280</v>
      </c>
      <c r="U2378" s="0" t="s">
        <v>281</v>
      </c>
    </row>
    <row r="2379" customFormat="false" ht="15" hidden="false" customHeight="false" outlineLevel="0" collapsed="false">
      <c r="A2379" s="0" t="n">
        <v>120</v>
      </c>
      <c r="B2379" s="0" t="s">
        <v>178</v>
      </c>
      <c r="C2379" s="0" t="s">
        <v>383</v>
      </c>
      <c r="D2379" s="0" t="s">
        <v>9238</v>
      </c>
      <c r="E2379" s="0" t="n">
        <v>2024</v>
      </c>
      <c r="H2379" s="0" t="n">
        <v>20</v>
      </c>
      <c r="I2379" s="0" t="n">
        <v>16603</v>
      </c>
      <c r="J2379" s="0" t="s">
        <v>272</v>
      </c>
      <c r="K2379" s="0" t="s">
        <v>8939</v>
      </c>
      <c r="L2379" s="0" t="s">
        <v>297</v>
      </c>
      <c r="M2379" s="0" t="s">
        <v>9239</v>
      </c>
      <c r="N2379" s="0" t="s">
        <v>9239</v>
      </c>
      <c r="O2379" s="0" t="s">
        <v>9240</v>
      </c>
      <c r="P2379" s="0" t="s">
        <v>9241</v>
      </c>
      <c r="R2379" s="0" t="s">
        <v>288</v>
      </c>
      <c r="S2379" s="0" t="s">
        <v>294</v>
      </c>
      <c r="T2379" s="0" t="s">
        <v>280</v>
      </c>
      <c r="U2379" s="0" t="s">
        <v>281</v>
      </c>
    </row>
    <row r="2380" customFormat="false" ht="15" hidden="false" customHeight="false" outlineLevel="0" collapsed="false">
      <c r="A2380" s="0" t="n">
        <v>120</v>
      </c>
      <c r="B2380" s="0" t="s">
        <v>178</v>
      </c>
      <c r="C2380" s="0" t="s">
        <v>383</v>
      </c>
      <c r="D2380" s="0" t="s">
        <v>9242</v>
      </c>
      <c r="E2380" s="0" t="n">
        <v>2023</v>
      </c>
      <c r="H2380" s="0" t="n">
        <v>40</v>
      </c>
      <c r="I2380" s="0" t="n">
        <v>28419</v>
      </c>
      <c r="J2380" s="0" t="s">
        <v>294</v>
      </c>
      <c r="K2380" s="0" t="s">
        <v>8939</v>
      </c>
      <c r="L2380" s="0" t="s">
        <v>297</v>
      </c>
      <c r="M2380" s="0" t="s">
        <v>9243</v>
      </c>
      <c r="N2380" s="0" t="s">
        <v>9243</v>
      </c>
      <c r="O2380" s="0" t="s">
        <v>9244</v>
      </c>
      <c r="P2380" s="0" t="s">
        <v>9245</v>
      </c>
      <c r="R2380" s="0" t="s">
        <v>288</v>
      </c>
      <c r="S2380" s="0" t="s">
        <v>294</v>
      </c>
      <c r="T2380" s="0" t="s">
        <v>280</v>
      </c>
      <c r="U2380" s="0" t="s">
        <v>281</v>
      </c>
    </row>
    <row r="2381" customFormat="false" ht="15" hidden="false" customHeight="false" outlineLevel="0" collapsed="false">
      <c r="A2381" s="0" t="n">
        <v>120</v>
      </c>
      <c r="B2381" s="0" t="s">
        <v>178</v>
      </c>
      <c r="C2381" s="0" t="s">
        <v>514</v>
      </c>
      <c r="D2381" s="0" t="s">
        <v>9246</v>
      </c>
      <c r="E2381" s="0" t="n">
        <v>2024</v>
      </c>
      <c r="H2381" s="0" t="n">
        <v>2</v>
      </c>
      <c r="I2381" s="0" t="n">
        <v>886</v>
      </c>
      <c r="J2381" s="0" t="s">
        <v>294</v>
      </c>
      <c r="K2381" s="0" t="s">
        <v>8939</v>
      </c>
      <c r="L2381" s="0" t="s">
        <v>297</v>
      </c>
      <c r="M2381" s="0" t="s">
        <v>9247</v>
      </c>
      <c r="N2381" s="0" t="s">
        <v>9247</v>
      </c>
      <c r="O2381" s="0" t="s">
        <v>9248</v>
      </c>
      <c r="P2381" s="0" t="s">
        <v>9249</v>
      </c>
      <c r="R2381" s="0" t="s">
        <v>288</v>
      </c>
      <c r="S2381" s="0" t="s">
        <v>272</v>
      </c>
      <c r="T2381" s="0" t="s">
        <v>280</v>
      </c>
      <c r="U2381" s="0" t="s">
        <v>281</v>
      </c>
    </row>
    <row r="2382" customFormat="false" ht="15" hidden="false" customHeight="false" outlineLevel="0" collapsed="false">
      <c r="A2382" s="0" t="n">
        <v>121</v>
      </c>
      <c r="B2382" s="0" t="s">
        <v>179</v>
      </c>
      <c r="C2382" s="0" t="s">
        <v>57</v>
      </c>
      <c r="D2382" s="0" t="s">
        <v>9250</v>
      </c>
      <c r="E2382" s="0" t="n">
        <v>2022</v>
      </c>
      <c r="H2382" s="0" t="n">
        <v>10</v>
      </c>
      <c r="I2382" s="0" t="n">
        <v>6155</v>
      </c>
      <c r="J2382" s="0" t="s">
        <v>272</v>
      </c>
      <c r="K2382" s="0" t="s">
        <v>5225</v>
      </c>
      <c r="L2382" s="0" t="s">
        <v>297</v>
      </c>
      <c r="M2382" s="0" t="s">
        <v>9251</v>
      </c>
      <c r="N2382" s="0" t="s">
        <v>9251</v>
      </c>
      <c r="O2382" s="0" t="s">
        <v>9252</v>
      </c>
      <c r="P2382" s="0" t="s">
        <v>9253</v>
      </c>
      <c r="R2382" s="0" t="s">
        <v>288</v>
      </c>
      <c r="S2382" s="0" t="s">
        <v>272</v>
      </c>
      <c r="T2382" s="0" t="s">
        <v>280</v>
      </c>
      <c r="U2382" s="0" t="s">
        <v>599</v>
      </c>
    </row>
    <row r="2383" customFormat="false" ht="15" hidden="false" customHeight="false" outlineLevel="0" collapsed="false">
      <c r="A2383" s="0" t="n">
        <v>121</v>
      </c>
      <c r="B2383" s="0" t="s">
        <v>179</v>
      </c>
      <c r="C2383" s="0" t="s">
        <v>57</v>
      </c>
      <c r="D2383" s="0" t="s">
        <v>9254</v>
      </c>
      <c r="E2383" s="0" t="n">
        <v>2019</v>
      </c>
      <c r="H2383" s="0" t="n">
        <v>10</v>
      </c>
      <c r="I2383" s="0" t="n">
        <v>5089</v>
      </c>
      <c r="J2383" s="0" t="s">
        <v>272</v>
      </c>
      <c r="K2383" s="0" t="s">
        <v>302</v>
      </c>
      <c r="L2383" s="0" t="s">
        <v>274</v>
      </c>
      <c r="M2383" s="0" t="s">
        <v>9255</v>
      </c>
      <c r="N2383" s="0" t="s">
        <v>9255</v>
      </c>
      <c r="O2383" s="0" t="s">
        <v>9256</v>
      </c>
      <c r="P2383" s="0" t="s">
        <v>9257</v>
      </c>
      <c r="R2383" s="0" t="s">
        <v>288</v>
      </c>
      <c r="S2383" s="0" t="s">
        <v>294</v>
      </c>
      <c r="T2383" s="0" t="s">
        <v>280</v>
      </c>
      <c r="U2383" s="0" t="s">
        <v>281</v>
      </c>
    </row>
    <row r="2384" customFormat="false" ht="15" hidden="false" customHeight="false" outlineLevel="0" collapsed="false">
      <c r="A2384" s="0" t="n">
        <v>121</v>
      </c>
      <c r="B2384" s="0" t="s">
        <v>179</v>
      </c>
      <c r="C2384" s="0" t="s">
        <v>92</v>
      </c>
      <c r="D2384" s="0" t="s">
        <v>9258</v>
      </c>
      <c r="E2384" s="0" t="n">
        <v>2024</v>
      </c>
      <c r="H2384" s="0" t="n">
        <v>19</v>
      </c>
      <c r="I2384" s="0" t="n">
        <v>5952</v>
      </c>
      <c r="J2384" s="0" t="s">
        <v>272</v>
      </c>
      <c r="K2384" s="0" t="s">
        <v>5225</v>
      </c>
      <c r="L2384" s="0" t="s">
        <v>297</v>
      </c>
      <c r="M2384" s="0" t="s">
        <v>9259</v>
      </c>
      <c r="N2384" s="0" t="s">
        <v>9259</v>
      </c>
      <c r="O2384" s="0" t="s">
        <v>9260</v>
      </c>
      <c r="P2384" s="0" t="s">
        <v>9261</v>
      </c>
      <c r="R2384" s="0" t="s">
        <v>288</v>
      </c>
      <c r="S2384" s="0" t="s">
        <v>272</v>
      </c>
      <c r="T2384" s="0" t="s">
        <v>280</v>
      </c>
      <c r="U2384" s="0" t="s">
        <v>281</v>
      </c>
    </row>
    <row r="2385" customFormat="false" ht="15" hidden="false" customHeight="false" outlineLevel="0" collapsed="false">
      <c r="A2385" s="0" t="n">
        <v>121</v>
      </c>
      <c r="B2385" s="0" t="s">
        <v>179</v>
      </c>
      <c r="C2385" s="0" t="s">
        <v>34</v>
      </c>
      <c r="D2385" s="0" t="s">
        <v>9262</v>
      </c>
      <c r="E2385" s="0" t="n">
        <v>2025</v>
      </c>
      <c r="H2385" s="0" t="n">
        <v>11</v>
      </c>
      <c r="I2385" s="0" t="n">
        <v>6405</v>
      </c>
      <c r="J2385" s="0" t="s">
        <v>272</v>
      </c>
      <c r="K2385" s="0" t="s">
        <v>5225</v>
      </c>
      <c r="L2385" s="0" t="s">
        <v>297</v>
      </c>
      <c r="M2385" s="0" t="s">
        <v>9263</v>
      </c>
      <c r="N2385" s="0" t="s">
        <v>9263</v>
      </c>
      <c r="O2385" s="0" t="s">
        <v>9264</v>
      </c>
      <c r="P2385" s="0" t="s">
        <v>9265</v>
      </c>
      <c r="R2385" s="0" t="s">
        <v>279</v>
      </c>
      <c r="S2385" s="0" t="s">
        <v>272</v>
      </c>
      <c r="T2385" s="0" t="s">
        <v>280</v>
      </c>
      <c r="U2385" s="0" t="s">
        <v>281</v>
      </c>
    </row>
    <row r="2386" customFormat="false" ht="15" hidden="false" customHeight="false" outlineLevel="0" collapsed="false">
      <c r="A2386" s="0" t="n">
        <v>121</v>
      </c>
      <c r="B2386" s="0" t="s">
        <v>179</v>
      </c>
      <c r="C2386" s="0" t="s">
        <v>313</v>
      </c>
      <c r="D2386" s="0" t="s">
        <v>9266</v>
      </c>
      <c r="E2386" s="0" t="n">
        <v>2018</v>
      </c>
      <c r="H2386" s="0" t="n">
        <v>1</v>
      </c>
      <c r="I2386" s="0" t="n">
        <v>134</v>
      </c>
      <c r="J2386" s="0" t="s">
        <v>272</v>
      </c>
      <c r="K2386" s="0" t="s">
        <v>302</v>
      </c>
      <c r="L2386" s="0" t="s">
        <v>274</v>
      </c>
      <c r="M2386" s="0" t="s">
        <v>9267</v>
      </c>
      <c r="N2386" s="0" t="s">
        <v>9267</v>
      </c>
      <c r="O2386" s="0" t="s">
        <v>9268</v>
      </c>
      <c r="P2386" s="0" t="s">
        <v>9269</v>
      </c>
      <c r="R2386" s="0" t="s">
        <v>288</v>
      </c>
      <c r="S2386" s="0" t="s">
        <v>272</v>
      </c>
      <c r="T2386" s="0" t="s">
        <v>280</v>
      </c>
      <c r="U2386" s="0" t="s">
        <v>281</v>
      </c>
    </row>
    <row r="2387" customFormat="false" ht="15" hidden="false" customHeight="false" outlineLevel="0" collapsed="false">
      <c r="A2387" s="0" t="n">
        <v>121</v>
      </c>
      <c r="B2387" s="0" t="s">
        <v>179</v>
      </c>
      <c r="C2387" s="0" t="s">
        <v>616</v>
      </c>
      <c r="D2387" s="0" t="s">
        <v>9270</v>
      </c>
      <c r="E2387" s="0" t="n">
        <v>2027</v>
      </c>
      <c r="H2387" s="0" t="n">
        <v>2</v>
      </c>
      <c r="I2387" s="0" t="n">
        <v>377</v>
      </c>
      <c r="J2387" s="0" t="s">
        <v>272</v>
      </c>
      <c r="K2387" s="0" t="s">
        <v>5225</v>
      </c>
      <c r="L2387" s="0" t="s">
        <v>297</v>
      </c>
      <c r="M2387" s="0" t="s">
        <v>9271</v>
      </c>
      <c r="N2387" s="0" t="s">
        <v>9271</v>
      </c>
      <c r="O2387" s="0" t="s">
        <v>9272</v>
      </c>
      <c r="P2387" s="0" t="s">
        <v>9273</v>
      </c>
      <c r="R2387" s="0" t="s">
        <v>279</v>
      </c>
      <c r="S2387" s="0" t="s">
        <v>272</v>
      </c>
      <c r="T2387" s="0" t="s">
        <v>280</v>
      </c>
      <c r="U2387" s="0" t="s">
        <v>281</v>
      </c>
    </row>
    <row r="2388" customFormat="false" ht="15" hidden="false" customHeight="false" outlineLevel="0" collapsed="false">
      <c r="A2388" s="0" t="n">
        <v>121</v>
      </c>
      <c r="B2388" s="0" t="s">
        <v>179</v>
      </c>
      <c r="C2388" s="0" t="s">
        <v>616</v>
      </c>
      <c r="D2388" s="0" t="s">
        <v>9274</v>
      </c>
      <c r="E2388" s="0" t="n">
        <v>2027</v>
      </c>
      <c r="H2388" s="0" t="n">
        <v>2</v>
      </c>
      <c r="I2388" s="0" t="n">
        <v>480</v>
      </c>
      <c r="J2388" s="0" t="s">
        <v>272</v>
      </c>
      <c r="K2388" s="0" t="s">
        <v>5225</v>
      </c>
      <c r="L2388" s="0" t="s">
        <v>297</v>
      </c>
      <c r="M2388" s="0" t="s">
        <v>9275</v>
      </c>
      <c r="N2388" s="0" t="s">
        <v>9275</v>
      </c>
      <c r="O2388" s="0" t="s">
        <v>9276</v>
      </c>
      <c r="P2388" s="0" t="s">
        <v>9277</v>
      </c>
      <c r="R2388" s="0" t="s">
        <v>279</v>
      </c>
      <c r="S2388" s="0" t="s">
        <v>294</v>
      </c>
      <c r="T2388" s="0" t="s">
        <v>280</v>
      </c>
      <c r="U2388" s="0" t="s">
        <v>281</v>
      </c>
    </row>
    <row r="2389" customFormat="false" ht="15" hidden="false" customHeight="false" outlineLevel="0" collapsed="false">
      <c r="A2389" s="0" t="n">
        <v>121</v>
      </c>
      <c r="B2389" s="0" t="s">
        <v>179</v>
      </c>
      <c r="C2389" s="0" t="s">
        <v>616</v>
      </c>
      <c r="D2389" s="0" t="s">
        <v>9278</v>
      </c>
      <c r="E2389" s="0" t="n">
        <v>2026</v>
      </c>
      <c r="H2389" s="0" t="n">
        <v>20</v>
      </c>
      <c r="I2389" s="0" t="n">
        <v>115</v>
      </c>
      <c r="J2389" s="0" t="s">
        <v>272</v>
      </c>
      <c r="K2389" s="0" t="s">
        <v>5225</v>
      </c>
      <c r="L2389" s="0" t="s">
        <v>297</v>
      </c>
      <c r="M2389" s="0" t="s">
        <v>9279</v>
      </c>
      <c r="N2389" s="0" t="s">
        <v>9279</v>
      </c>
      <c r="O2389" s="0" t="s">
        <v>9280</v>
      </c>
      <c r="P2389" s="0" t="s">
        <v>9281</v>
      </c>
      <c r="R2389" s="0" t="s">
        <v>279</v>
      </c>
      <c r="S2389" s="0" t="s">
        <v>294</v>
      </c>
      <c r="T2389" s="0" t="s">
        <v>280</v>
      </c>
      <c r="U2389" s="0" t="s">
        <v>281</v>
      </c>
    </row>
    <row r="2390" customFormat="false" ht="15" hidden="false" customHeight="false" outlineLevel="0" collapsed="false">
      <c r="A2390" s="0" t="n">
        <v>121</v>
      </c>
      <c r="B2390" s="0" t="s">
        <v>179</v>
      </c>
      <c r="C2390" s="0" t="s">
        <v>616</v>
      </c>
      <c r="D2390" s="0" t="s">
        <v>9282</v>
      </c>
      <c r="E2390" s="0" t="n">
        <v>2026</v>
      </c>
      <c r="H2390" s="0" t="n">
        <v>2</v>
      </c>
      <c r="I2390" s="0" t="n">
        <v>385</v>
      </c>
      <c r="J2390" s="0" t="s">
        <v>272</v>
      </c>
      <c r="K2390" s="0" t="s">
        <v>5225</v>
      </c>
      <c r="L2390" s="0" t="s">
        <v>297</v>
      </c>
      <c r="M2390" s="0" t="s">
        <v>9283</v>
      </c>
      <c r="N2390" s="0" t="s">
        <v>9283</v>
      </c>
      <c r="O2390" s="0" t="s">
        <v>9284</v>
      </c>
      <c r="P2390" s="0" t="s">
        <v>9285</v>
      </c>
      <c r="R2390" s="0" t="s">
        <v>279</v>
      </c>
      <c r="S2390" s="0" t="s">
        <v>294</v>
      </c>
      <c r="T2390" s="0" t="s">
        <v>318</v>
      </c>
      <c r="U2390" s="0" t="s">
        <v>281</v>
      </c>
      <c r="V2390" s="0" t="s">
        <v>9286</v>
      </c>
    </row>
    <row r="2391" customFormat="false" ht="15" hidden="false" customHeight="false" outlineLevel="0" collapsed="false">
      <c r="A2391" s="0" t="n">
        <v>121</v>
      </c>
      <c r="B2391" s="0" t="s">
        <v>179</v>
      </c>
      <c r="C2391" s="0" t="s">
        <v>616</v>
      </c>
      <c r="D2391" s="0" t="s">
        <v>9287</v>
      </c>
      <c r="E2391" s="0" t="n">
        <v>2024</v>
      </c>
      <c r="H2391" s="0" t="n">
        <v>1</v>
      </c>
      <c r="I2391" s="0" t="n">
        <v>657</v>
      </c>
      <c r="J2391" s="0" t="s">
        <v>272</v>
      </c>
      <c r="K2391" s="0" t="s">
        <v>5225</v>
      </c>
      <c r="L2391" s="0" t="s">
        <v>297</v>
      </c>
      <c r="M2391" s="0" t="s">
        <v>9288</v>
      </c>
      <c r="N2391" s="0" t="s">
        <v>9288</v>
      </c>
      <c r="O2391" s="0" t="s">
        <v>9289</v>
      </c>
      <c r="P2391" s="0" t="s">
        <v>9290</v>
      </c>
      <c r="R2391" s="0" t="s">
        <v>288</v>
      </c>
      <c r="S2391" s="0" t="s">
        <v>294</v>
      </c>
      <c r="T2391" s="0" t="s">
        <v>280</v>
      </c>
      <c r="U2391" s="0" t="s">
        <v>281</v>
      </c>
    </row>
    <row r="2392" customFormat="false" ht="15" hidden="false" customHeight="false" outlineLevel="0" collapsed="false">
      <c r="A2392" s="0" t="n">
        <v>121</v>
      </c>
      <c r="B2392" s="0" t="s">
        <v>179</v>
      </c>
      <c r="C2392" s="0" t="s">
        <v>270</v>
      </c>
      <c r="D2392" s="0" t="s">
        <v>9291</v>
      </c>
      <c r="E2392" s="0" t="n">
        <v>2026</v>
      </c>
      <c r="H2392" s="0" t="n">
        <v>9</v>
      </c>
      <c r="I2392" s="0" t="n">
        <v>128</v>
      </c>
      <c r="J2392" s="0" t="s">
        <v>272</v>
      </c>
      <c r="K2392" s="0" t="s">
        <v>5225</v>
      </c>
      <c r="L2392" s="0" t="s">
        <v>297</v>
      </c>
      <c r="M2392" s="0" t="s">
        <v>9292</v>
      </c>
      <c r="N2392" s="0" t="s">
        <v>9292</v>
      </c>
      <c r="O2392" s="0" t="s">
        <v>9293</v>
      </c>
      <c r="P2392" s="0" t="s">
        <v>9294</v>
      </c>
      <c r="R2392" s="0" t="s">
        <v>279</v>
      </c>
      <c r="S2392" s="0" t="s">
        <v>294</v>
      </c>
      <c r="T2392" s="0" t="s">
        <v>318</v>
      </c>
      <c r="U2392" s="0" t="s">
        <v>281</v>
      </c>
      <c r="V2392" s="0" t="s">
        <v>9286</v>
      </c>
    </row>
    <row r="2393" customFormat="false" ht="15" hidden="false" customHeight="false" outlineLevel="0" collapsed="false">
      <c r="A2393" s="0" t="n">
        <v>121</v>
      </c>
      <c r="B2393" s="0" t="s">
        <v>179</v>
      </c>
      <c r="C2393" s="0" t="s">
        <v>270</v>
      </c>
      <c r="D2393" s="0" t="s">
        <v>9295</v>
      </c>
      <c r="E2393" s="0" t="n">
        <v>2026</v>
      </c>
      <c r="H2393" s="0" t="n">
        <v>1</v>
      </c>
      <c r="I2393" s="0" t="n">
        <v>253</v>
      </c>
      <c r="J2393" s="0" t="s">
        <v>272</v>
      </c>
      <c r="K2393" s="0" t="s">
        <v>5225</v>
      </c>
      <c r="L2393" s="0" t="s">
        <v>297</v>
      </c>
      <c r="M2393" s="0" t="s">
        <v>9296</v>
      </c>
      <c r="N2393" s="0" t="s">
        <v>9296</v>
      </c>
      <c r="O2393" s="0" t="s">
        <v>9297</v>
      </c>
      <c r="P2393" s="0" t="s">
        <v>9298</v>
      </c>
      <c r="R2393" s="0" t="s">
        <v>279</v>
      </c>
      <c r="S2393" s="0" t="s">
        <v>294</v>
      </c>
      <c r="T2393" s="0" t="s">
        <v>318</v>
      </c>
      <c r="U2393" s="0" t="s">
        <v>281</v>
      </c>
      <c r="V2393" s="0" t="s">
        <v>9286</v>
      </c>
    </row>
    <row r="2394" customFormat="false" ht="15" hidden="false" customHeight="false" outlineLevel="0" collapsed="false">
      <c r="A2394" s="0" t="n">
        <v>121</v>
      </c>
      <c r="B2394" s="0" t="s">
        <v>179</v>
      </c>
      <c r="C2394" s="0" t="s">
        <v>270</v>
      </c>
      <c r="D2394" s="0" t="s">
        <v>9299</v>
      </c>
      <c r="E2394" s="0" t="n">
        <v>2026</v>
      </c>
      <c r="H2394" s="0" t="n">
        <v>39</v>
      </c>
      <c r="I2394" s="0" t="n">
        <v>14157</v>
      </c>
      <c r="J2394" s="0" t="s">
        <v>272</v>
      </c>
      <c r="K2394" s="0" t="s">
        <v>5225</v>
      </c>
      <c r="L2394" s="0" t="s">
        <v>297</v>
      </c>
      <c r="M2394" s="0" t="s">
        <v>9300</v>
      </c>
      <c r="N2394" s="0" t="s">
        <v>9300</v>
      </c>
      <c r="O2394" s="0" t="s">
        <v>9301</v>
      </c>
      <c r="P2394" s="0" t="s">
        <v>9302</v>
      </c>
      <c r="R2394" s="0" t="s">
        <v>279</v>
      </c>
      <c r="S2394" s="0" t="s">
        <v>272</v>
      </c>
      <c r="T2394" s="0" t="s">
        <v>280</v>
      </c>
      <c r="U2394" s="0" t="s">
        <v>281</v>
      </c>
    </row>
    <row r="2395" customFormat="false" ht="15" hidden="false" customHeight="false" outlineLevel="0" collapsed="false">
      <c r="A2395" s="0" t="n">
        <v>121</v>
      </c>
      <c r="B2395" s="0" t="s">
        <v>179</v>
      </c>
      <c r="C2395" s="0" t="s">
        <v>270</v>
      </c>
      <c r="D2395" s="0" t="s">
        <v>9303</v>
      </c>
      <c r="E2395" s="0" t="n">
        <v>2026</v>
      </c>
      <c r="H2395" s="0" t="n">
        <v>5</v>
      </c>
      <c r="I2395" s="0" t="n">
        <v>433</v>
      </c>
      <c r="J2395" s="0" t="s">
        <v>272</v>
      </c>
      <c r="K2395" s="0" t="s">
        <v>5225</v>
      </c>
      <c r="L2395" s="0" t="s">
        <v>297</v>
      </c>
      <c r="M2395" s="0" t="s">
        <v>9304</v>
      </c>
      <c r="N2395" s="0" t="s">
        <v>9304</v>
      </c>
      <c r="O2395" s="0" t="s">
        <v>9305</v>
      </c>
      <c r="P2395" s="0" t="s">
        <v>9306</v>
      </c>
      <c r="R2395" s="0" t="s">
        <v>279</v>
      </c>
      <c r="S2395" s="0" t="s">
        <v>294</v>
      </c>
      <c r="T2395" s="0" t="s">
        <v>318</v>
      </c>
      <c r="U2395" s="0" t="s">
        <v>281</v>
      </c>
      <c r="V2395" s="0" t="s">
        <v>9286</v>
      </c>
    </row>
    <row r="2396" customFormat="false" ht="15" hidden="false" customHeight="false" outlineLevel="0" collapsed="false">
      <c r="A2396" s="0" t="n">
        <v>121</v>
      </c>
      <c r="B2396" s="0" t="s">
        <v>179</v>
      </c>
      <c r="C2396" s="0" t="s">
        <v>270</v>
      </c>
      <c r="D2396" s="0" t="s">
        <v>9307</v>
      </c>
      <c r="E2396" s="0" t="n">
        <v>2026</v>
      </c>
      <c r="H2396" s="0" t="n">
        <v>4</v>
      </c>
      <c r="I2396" s="0" t="n">
        <v>322</v>
      </c>
      <c r="J2396" s="0" t="s">
        <v>272</v>
      </c>
      <c r="K2396" s="0" t="s">
        <v>5225</v>
      </c>
      <c r="L2396" s="0" t="s">
        <v>297</v>
      </c>
      <c r="M2396" s="0" t="s">
        <v>9308</v>
      </c>
      <c r="N2396" s="0" t="s">
        <v>9308</v>
      </c>
      <c r="O2396" s="0" t="s">
        <v>9309</v>
      </c>
      <c r="P2396" s="0" t="s">
        <v>9310</v>
      </c>
      <c r="R2396" s="0" t="s">
        <v>279</v>
      </c>
      <c r="S2396" s="0" t="s">
        <v>294</v>
      </c>
      <c r="T2396" s="0" t="s">
        <v>318</v>
      </c>
      <c r="U2396" s="0" t="s">
        <v>281</v>
      </c>
      <c r="V2396" s="0" t="s">
        <v>9286</v>
      </c>
    </row>
    <row r="2397" customFormat="false" ht="15" hidden="false" customHeight="false" outlineLevel="0" collapsed="false">
      <c r="A2397" s="0" t="n">
        <v>121</v>
      </c>
      <c r="B2397" s="0" t="s">
        <v>179</v>
      </c>
      <c r="C2397" s="0" t="s">
        <v>270</v>
      </c>
      <c r="D2397" s="0" t="s">
        <v>9311</v>
      </c>
      <c r="E2397" s="0" t="n">
        <v>2025</v>
      </c>
      <c r="H2397" s="0" t="n">
        <v>8</v>
      </c>
      <c r="I2397" s="0" t="n">
        <v>1244</v>
      </c>
      <c r="J2397" s="0" t="s">
        <v>294</v>
      </c>
      <c r="K2397" s="0" t="s">
        <v>5225</v>
      </c>
      <c r="L2397" s="0" t="s">
        <v>297</v>
      </c>
      <c r="M2397" s="0" t="s">
        <v>9312</v>
      </c>
      <c r="N2397" s="0" t="s">
        <v>9312</v>
      </c>
      <c r="O2397" s="0" t="s">
        <v>9313</v>
      </c>
      <c r="P2397" s="0" t="s">
        <v>9314</v>
      </c>
      <c r="R2397" s="0" t="s">
        <v>279</v>
      </c>
      <c r="S2397" s="0" t="s">
        <v>294</v>
      </c>
      <c r="T2397" s="0" t="s">
        <v>280</v>
      </c>
      <c r="U2397" s="0" t="s">
        <v>281</v>
      </c>
    </row>
    <row r="2398" customFormat="false" ht="15" hidden="false" customHeight="false" outlineLevel="0" collapsed="false">
      <c r="A2398" s="0" t="n">
        <v>121</v>
      </c>
      <c r="B2398" s="0" t="s">
        <v>179</v>
      </c>
      <c r="C2398" s="0" t="s">
        <v>270</v>
      </c>
      <c r="D2398" s="0" t="s">
        <v>9315</v>
      </c>
      <c r="E2398" s="0" t="n">
        <v>2025</v>
      </c>
      <c r="H2398" s="0" t="n">
        <v>8</v>
      </c>
      <c r="I2398" s="0" t="n">
        <v>1067</v>
      </c>
      <c r="J2398" s="0" t="s">
        <v>294</v>
      </c>
      <c r="K2398" s="0" t="s">
        <v>5225</v>
      </c>
      <c r="L2398" s="0" t="s">
        <v>297</v>
      </c>
      <c r="M2398" s="0" t="s">
        <v>9316</v>
      </c>
      <c r="N2398" s="0" t="s">
        <v>9316</v>
      </c>
      <c r="O2398" s="0" t="s">
        <v>9317</v>
      </c>
      <c r="P2398" s="0" t="s">
        <v>9318</v>
      </c>
      <c r="R2398" s="0" t="s">
        <v>279</v>
      </c>
      <c r="S2398" s="0" t="s">
        <v>294</v>
      </c>
      <c r="T2398" s="0" t="s">
        <v>280</v>
      </c>
      <c r="U2398" s="0" t="s">
        <v>281</v>
      </c>
    </row>
    <row r="2399" customFormat="false" ht="15" hidden="false" customHeight="false" outlineLevel="0" collapsed="false">
      <c r="A2399" s="0" t="n">
        <v>121</v>
      </c>
      <c r="B2399" s="0" t="s">
        <v>179</v>
      </c>
      <c r="C2399" s="0" t="s">
        <v>270</v>
      </c>
      <c r="D2399" s="0" t="s">
        <v>9319</v>
      </c>
      <c r="E2399" s="0" t="n">
        <v>2025</v>
      </c>
      <c r="H2399" s="0" t="n">
        <v>2</v>
      </c>
      <c r="I2399" s="0" t="n">
        <v>523</v>
      </c>
      <c r="J2399" s="0" t="s">
        <v>294</v>
      </c>
      <c r="K2399" s="0" t="s">
        <v>5225</v>
      </c>
      <c r="L2399" s="0" t="s">
        <v>297</v>
      </c>
      <c r="M2399" s="0" t="s">
        <v>9320</v>
      </c>
      <c r="N2399" s="0" t="s">
        <v>9320</v>
      </c>
      <c r="O2399" s="0" t="s">
        <v>9321</v>
      </c>
      <c r="P2399" s="0" t="s">
        <v>9322</v>
      </c>
      <c r="R2399" s="0" t="s">
        <v>279</v>
      </c>
      <c r="S2399" s="0" t="s">
        <v>294</v>
      </c>
      <c r="T2399" s="0" t="s">
        <v>280</v>
      </c>
      <c r="U2399" s="0" t="s">
        <v>281</v>
      </c>
    </row>
    <row r="2400" customFormat="false" ht="15" hidden="false" customHeight="false" outlineLevel="0" collapsed="false">
      <c r="A2400" s="0" t="n">
        <v>121</v>
      </c>
      <c r="B2400" s="0" t="s">
        <v>179</v>
      </c>
      <c r="C2400" s="0" t="s">
        <v>270</v>
      </c>
      <c r="D2400" s="0" t="s">
        <v>9323</v>
      </c>
      <c r="E2400" s="0" t="n">
        <v>2025</v>
      </c>
      <c r="H2400" s="0" t="n">
        <v>1</v>
      </c>
      <c r="I2400" s="0" t="n">
        <v>207</v>
      </c>
      <c r="J2400" s="0" t="s">
        <v>294</v>
      </c>
      <c r="K2400" s="0" t="s">
        <v>5225</v>
      </c>
      <c r="L2400" s="0" t="s">
        <v>297</v>
      </c>
      <c r="M2400" s="0" t="s">
        <v>9324</v>
      </c>
      <c r="N2400" s="0" t="s">
        <v>9324</v>
      </c>
      <c r="O2400" s="0" t="s">
        <v>9325</v>
      </c>
      <c r="P2400" s="0" t="s">
        <v>9326</v>
      </c>
      <c r="R2400" s="0" t="s">
        <v>279</v>
      </c>
      <c r="S2400" s="0" t="s">
        <v>294</v>
      </c>
      <c r="T2400" s="0" t="s">
        <v>280</v>
      </c>
      <c r="U2400" s="0" t="s">
        <v>281</v>
      </c>
    </row>
    <row r="2401" customFormat="false" ht="15" hidden="false" customHeight="false" outlineLevel="0" collapsed="false">
      <c r="A2401" s="0" t="n">
        <v>121</v>
      </c>
      <c r="B2401" s="0" t="s">
        <v>179</v>
      </c>
      <c r="C2401" s="0" t="s">
        <v>270</v>
      </c>
      <c r="D2401" s="0" t="s">
        <v>9327</v>
      </c>
      <c r="E2401" s="0" t="n">
        <v>2025</v>
      </c>
      <c r="H2401" s="0" t="n">
        <v>1</v>
      </c>
      <c r="I2401" s="0" t="n">
        <v>188</v>
      </c>
      <c r="J2401" s="0" t="s">
        <v>294</v>
      </c>
      <c r="K2401" s="0" t="s">
        <v>5225</v>
      </c>
      <c r="L2401" s="0" t="s">
        <v>297</v>
      </c>
      <c r="M2401" s="0" t="s">
        <v>9328</v>
      </c>
      <c r="N2401" s="0" t="s">
        <v>9328</v>
      </c>
      <c r="O2401" s="0" t="s">
        <v>9329</v>
      </c>
      <c r="P2401" s="0" t="s">
        <v>9330</v>
      </c>
      <c r="R2401" s="0" t="s">
        <v>279</v>
      </c>
      <c r="S2401" s="0" t="s">
        <v>294</v>
      </c>
      <c r="T2401" s="0" t="s">
        <v>280</v>
      </c>
      <c r="U2401" s="0" t="s">
        <v>281</v>
      </c>
    </row>
    <row r="2402" customFormat="false" ht="15" hidden="false" customHeight="false" outlineLevel="0" collapsed="false">
      <c r="A2402" s="0" t="n">
        <v>121</v>
      </c>
      <c r="B2402" s="0" t="s">
        <v>179</v>
      </c>
      <c r="C2402" s="0" t="s">
        <v>270</v>
      </c>
      <c r="D2402" s="0" t="s">
        <v>9331</v>
      </c>
      <c r="E2402" s="0" t="n">
        <v>2025</v>
      </c>
      <c r="H2402" s="0" t="n">
        <v>43</v>
      </c>
      <c r="I2402" s="0" t="n">
        <v>3729</v>
      </c>
      <c r="J2402" s="0" t="s">
        <v>272</v>
      </c>
      <c r="K2402" s="0" t="s">
        <v>5225</v>
      </c>
      <c r="L2402" s="0" t="s">
        <v>297</v>
      </c>
      <c r="M2402" s="0" t="s">
        <v>9332</v>
      </c>
      <c r="N2402" s="0" t="s">
        <v>9332</v>
      </c>
      <c r="O2402" s="0" t="s">
        <v>9333</v>
      </c>
      <c r="P2402" s="0" t="s">
        <v>9334</v>
      </c>
      <c r="R2402" s="0" t="s">
        <v>279</v>
      </c>
      <c r="S2402" s="0" t="s">
        <v>294</v>
      </c>
      <c r="T2402" s="0" t="s">
        <v>280</v>
      </c>
      <c r="U2402" s="0" t="s">
        <v>281</v>
      </c>
    </row>
    <row r="2403" customFormat="false" ht="15" hidden="false" customHeight="false" outlineLevel="0" collapsed="false">
      <c r="A2403" s="0" t="n">
        <v>121</v>
      </c>
      <c r="B2403" s="0" t="s">
        <v>179</v>
      </c>
      <c r="C2403" s="0" t="s">
        <v>270</v>
      </c>
      <c r="D2403" s="0" t="s">
        <v>9335</v>
      </c>
      <c r="E2403" s="0" t="n">
        <v>2024</v>
      </c>
      <c r="H2403" s="0" t="n">
        <v>1</v>
      </c>
      <c r="I2403" s="0" t="n">
        <v>179</v>
      </c>
      <c r="J2403" s="0" t="s">
        <v>272</v>
      </c>
      <c r="K2403" s="0" t="s">
        <v>5225</v>
      </c>
      <c r="L2403" s="0" t="s">
        <v>297</v>
      </c>
      <c r="M2403" s="0" t="s">
        <v>9336</v>
      </c>
      <c r="N2403" s="0" t="s">
        <v>9336</v>
      </c>
      <c r="O2403" s="0" t="s">
        <v>9337</v>
      </c>
      <c r="P2403" s="0" t="s">
        <v>9338</v>
      </c>
      <c r="R2403" s="0" t="s">
        <v>288</v>
      </c>
      <c r="S2403" s="0" t="s">
        <v>294</v>
      </c>
      <c r="T2403" s="0" t="s">
        <v>280</v>
      </c>
      <c r="U2403" s="0" t="s">
        <v>281</v>
      </c>
    </row>
    <row r="2404" customFormat="false" ht="15" hidden="false" customHeight="false" outlineLevel="0" collapsed="false">
      <c r="A2404" s="0" t="n">
        <v>121</v>
      </c>
      <c r="B2404" s="0" t="s">
        <v>179</v>
      </c>
      <c r="C2404" s="0" t="s">
        <v>270</v>
      </c>
      <c r="D2404" s="0" t="s">
        <v>9339</v>
      </c>
      <c r="E2404" s="0" t="n">
        <v>2024</v>
      </c>
      <c r="H2404" s="0" t="n">
        <v>1</v>
      </c>
      <c r="I2404" s="0" t="n">
        <v>164</v>
      </c>
      <c r="J2404" s="0" t="s">
        <v>294</v>
      </c>
      <c r="K2404" s="0" t="s">
        <v>5225</v>
      </c>
      <c r="L2404" s="0" t="s">
        <v>297</v>
      </c>
      <c r="M2404" s="0" t="s">
        <v>9340</v>
      </c>
      <c r="N2404" s="0" t="s">
        <v>9340</v>
      </c>
      <c r="O2404" s="0" t="s">
        <v>9341</v>
      </c>
      <c r="P2404" s="0" t="s">
        <v>9342</v>
      </c>
      <c r="R2404" s="0" t="s">
        <v>288</v>
      </c>
      <c r="S2404" s="0" t="s">
        <v>294</v>
      </c>
      <c r="T2404" s="0" t="s">
        <v>280</v>
      </c>
      <c r="U2404" s="0" t="s">
        <v>281</v>
      </c>
    </row>
    <row r="2405" customFormat="false" ht="15" hidden="false" customHeight="false" outlineLevel="0" collapsed="false">
      <c r="A2405" s="0" t="n">
        <v>121</v>
      </c>
      <c r="B2405" s="0" t="s">
        <v>179</v>
      </c>
      <c r="C2405" s="0" t="s">
        <v>270</v>
      </c>
      <c r="D2405" s="0" t="s">
        <v>9343</v>
      </c>
      <c r="E2405" s="0" t="n">
        <v>2024</v>
      </c>
      <c r="H2405" s="0" t="n">
        <v>1</v>
      </c>
      <c r="I2405" s="0" t="n">
        <v>526</v>
      </c>
      <c r="J2405" s="0" t="s">
        <v>294</v>
      </c>
      <c r="K2405" s="0" t="s">
        <v>5225</v>
      </c>
      <c r="L2405" s="0" t="s">
        <v>297</v>
      </c>
      <c r="M2405" s="0" t="s">
        <v>9344</v>
      </c>
      <c r="N2405" s="0" t="s">
        <v>9344</v>
      </c>
      <c r="O2405" s="0" t="s">
        <v>9345</v>
      </c>
      <c r="P2405" s="0" t="s">
        <v>9346</v>
      </c>
      <c r="R2405" s="0" t="s">
        <v>288</v>
      </c>
      <c r="S2405" s="0" t="s">
        <v>294</v>
      </c>
      <c r="T2405" s="0" t="s">
        <v>280</v>
      </c>
      <c r="U2405" s="0" t="s">
        <v>281</v>
      </c>
    </row>
    <row r="2406" customFormat="false" ht="15" hidden="false" customHeight="false" outlineLevel="0" collapsed="false">
      <c r="A2406" s="0" t="n">
        <v>121</v>
      </c>
      <c r="B2406" s="0" t="s">
        <v>179</v>
      </c>
      <c r="C2406" s="0" t="s">
        <v>270</v>
      </c>
      <c r="D2406" s="0" t="s">
        <v>9347</v>
      </c>
      <c r="E2406" s="0" t="n">
        <v>2023</v>
      </c>
      <c r="H2406" s="0" t="n">
        <v>3</v>
      </c>
      <c r="I2406" s="0" t="n">
        <v>1060</v>
      </c>
      <c r="J2406" s="0" t="s">
        <v>272</v>
      </c>
      <c r="K2406" s="0" t="s">
        <v>5225</v>
      </c>
      <c r="L2406" s="0" t="s">
        <v>297</v>
      </c>
      <c r="M2406" s="0" t="s">
        <v>9348</v>
      </c>
      <c r="N2406" s="0" t="s">
        <v>9348</v>
      </c>
      <c r="O2406" s="0" t="s">
        <v>9349</v>
      </c>
      <c r="P2406" s="0" t="s">
        <v>9350</v>
      </c>
      <c r="R2406" s="0" t="s">
        <v>288</v>
      </c>
      <c r="S2406" s="0" t="s">
        <v>294</v>
      </c>
      <c r="T2406" s="0" t="s">
        <v>280</v>
      </c>
      <c r="U2406" s="0" t="s">
        <v>281</v>
      </c>
    </row>
    <row r="2407" customFormat="false" ht="15" hidden="false" customHeight="false" outlineLevel="0" collapsed="false">
      <c r="A2407" s="0" t="n">
        <v>121</v>
      </c>
      <c r="B2407" s="0" t="s">
        <v>179</v>
      </c>
      <c r="C2407" s="0" t="s">
        <v>270</v>
      </c>
      <c r="D2407" s="0" t="s">
        <v>9351</v>
      </c>
      <c r="E2407" s="0" t="n">
        <v>2023</v>
      </c>
      <c r="H2407" s="0" t="n">
        <v>1</v>
      </c>
      <c r="I2407" s="0" t="n">
        <v>485</v>
      </c>
      <c r="J2407" s="0" t="s">
        <v>272</v>
      </c>
      <c r="K2407" s="0" t="s">
        <v>5225</v>
      </c>
      <c r="L2407" s="0" t="s">
        <v>297</v>
      </c>
      <c r="M2407" s="0" t="s">
        <v>9352</v>
      </c>
      <c r="N2407" s="0" t="s">
        <v>9352</v>
      </c>
      <c r="O2407" s="0" t="s">
        <v>9353</v>
      </c>
      <c r="P2407" s="0" t="s">
        <v>9354</v>
      </c>
      <c r="R2407" s="0" t="s">
        <v>288</v>
      </c>
      <c r="S2407" s="0" t="s">
        <v>294</v>
      </c>
      <c r="T2407" s="0" t="s">
        <v>280</v>
      </c>
      <c r="U2407" s="0" t="s">
        <v>281</v>
      </c>
    </row>
    <row r="2408" customFormat="false" ht="15" hidden="false" customHeight="false" outlineLevel="0" collapsed="false">
      <c r="A2408" s="0" t="n">
        <v>121</v>
      </c>
      <c r="B2408" s="0" t="s">
        <v>179</v>
      </c>
      <c r="C2408" s="0" t="s">
        <v>270</v>
      </c>
      <c r="D2408" s="0" t="s">
        <v>9355</v>
      </c>
      <c r="E2408" s="0" t="n">
        <v>2022</v>
      </c>
      <c r="H2408" s="0" t="n">
        <v>3</v>
      </c>
      <c r="I2408" s="0" t="n">
        <v>1060</v>
      </c>
      <c r="J2408" s="0" t="s">
        <v>272</v>
      </c>
      <c r="K2408" s="0" t="s">
        <v>5225</v>
      </c>
      <c r="L2408" s="0" t="s">
        <v>297</v>
      </c>
      <c r="M2408" s="0" t="s">
        <v>9356</v>
      </c>
      <c r="N2408" s="0" t="s">
        <v>9356</v>
      </c>
      <c r="O2408" s="0" t="s">
        <v>9357</v>
      </c>
      <c r="P2408" s="0" t="s">
        <v>9358</v>
      </c>
      <c r="R2408" s="0" t="s">
        <v>288</v>
      </c>
      <c r="S2408" s="0" t="s">
        <v>294</v>
      </c>
      <c r="T2408" s="0" t="s">
        <v>280</v>
      </c>
      <c r="U2408" s="0" t="s">
        <v>281</v>
      </c>
    </row>
    <row r="2409" customFormat="false" ht="15" hidden="false" customHeight="false" outlineLevel="0" collapsed="false">
      <c r="A2409" s="0" t="n">
        <v>121</v>
      </c>
      <c r="B2409" s="0" t="s">
        <v>179</v>
      </c>
      <c r="C2409" s="0" t="s">
        <v>270</v>
      </c>
      <c r="D2409" s="0" t="s">
        <v>9359</v>
      </c>
      <c r="E2409" s="0" t="n">
        <v>2021</v>
      </c>
      <c r="H2409" s="0" t="n">
        <v>2</v>
      </c>
      <c r="I2409" s="0" t="n">
        <v>489</v>
      </c>
      <c r="J2409" s="0" t="s">
        <v>272</v>
      </c>
      <c r="K2409" s="0" t="s">
        <v>5225</v>
      </c>
      <c r="L2409" s="0" t="s">
        <v>297</v>
      </c>
      <c r="M2409" s="0" t="s">
        <v>9360</v>
      </c>
      <c r="N2409" s="0" t="s">
        <v>9360</v>
      </c>
      <c r="O2409" s="0" t="s">
        <v>9361</v>
      </c>
      <c r="P2409" s="0" t="s">
        <v>9362</v>
      </c>
      <c r="R2409" s="0" t="s">
        <v>288</v>
      </c>
      <c r="S2409" s="0" t="s">
        <v>294</v>
      </c>
      <c r="T2409" s="0" t="s">
        <v>280</v>
      </c>
      <c r="U2409" s="0" t="s">
        <v>281</v>
      </c>
    </row>
    <row r="2410" customFormat="false" ht="15" hidden="false" customHeight="false" outlineLevel="0" collapsed="false">
      <c r="A2410" s="0" t="n">
        <v>121</v>
      </c>
      <c r="B2410" s="0" t="s">
        <v>179</v>
      </c>
      <c r="C2410" s="0" t="s">
        <v>328</v>
      </c>
      <c r="D2410" s="0" t="s">
        <v>9363</v>
      </c>
      <c r="E2410" s="0" t="n">
        <v>2026</v>
      </c>
      <c r="H2410" s="0" t="n">
        <v>3</v>
      </c>
      <c r="I2410" s="0" t="n">
        <v>387</v>
      </c>
      <c r="J2410" s="0" t="s">
        <v>272</v>
      </c>
      <c r="K2410" s="0" t="s">
        <v>5225</v>
      </c>
      <c r="L2410" s="0" t="s">
        <v>297</v>
      </c>
      <c r="M2410" s="0" t="s">
        <v>9364</v>
      </c>
      <c r="N2410" s="0" t="s">
        <v>9364</v>
      </c>
      <c r="O2410" s="0" t="s">
        <v>9365</v>
      </c>
      <c r="P2410" s="0" t="s">
        <v>9366</v>
      </c>
      <c r="R2410" s="0" t="s">
        <v>279</v>
      </c>
      <c r="S2410" s="0" t="s">
        <v>272</v>
      </c>
      <c r="T2410" s="0" t="s">
        <v>318</v>
      </c>
      <c r="U2410" s="0" t="s">
        <v>281</v>
      </c>
      <c r="V2410" s="0" t="s">
        <v>9286</v>
      </c>
    </row>
    <row r="2411" customFormat="false" ht="15" hidden="false" customHeight="false" outlineLevel="0" collapsed="false">
      <c r="A2411" s="0" t="n">
        <v>121</v>
      </c>
      <c r="B2411" s="0" t="s">
        <v>179</v>
      </c>
      <c r="C2411" s="0" t="s">
        <v>328</v>
      </c>
      <c r="D2411" s="0" t="s">
        <v>9367</v>
      </c>
      <c r="E2411" s="0" t="n">
        <v>2023</v>
      </c>
      <c r="H2411" s="0" t="n">
        <v>1</v>
      </c>
      <c r="I2411" s="0" t="n">
        <v>113</v>
      </c>
      <c r="J2411" s="0" t="s">
        <v>272</v>
      </c>
      <c r="K2411" s="0" t="s">
        <v>5225</v>
      </c>
      <c r="L2411" s="0" t="s">
        <v>297</v>
      </c>
      <c r="M2411" s="0" t="s">
        <v>9368</v>
      </c>
      <c r="N2411" s="0" t="s">
        <v>9368</v>
      </c>
      <c r="O2411" s="0" t="s">
        <v>9369</v>
      </c>
      <c r="P2411" s="0" t="s">
        <v>9370</v>
      </c>
      <c r="R2411" s="0" t="s">
        <v>288</v>
      </c>
      <c r="S2411" s="0" t="s">
        <v>294</v>
      </c>
      <c r="T2411" s="0" t="s">
        <v>280</v>
      </c>
      <c r="U2411" s="0" t="s">
        <v>281</v>
      </c>
    </row>
    <row r="2412" customFormat="false" ht="15" hidden="false" customHeight="false" outlineLevel="0" collapsed="false">
      <c r="A2412" s="0" t="n">
        <v>121</v>
      </c>
      <c r="B2412" s="0" t="s">
        <v>179</v>
      </c>
      <c r="C2412" s="0" t="s">
        <v>339</v>
      </c>
      <c r="D2412" s="0" t="s">
        <v>9371</v>
      </c>
      <c r="E2412" s="0" t="n">
        <v>2026</v>
      </c>
      <c r="H2412" s="0" t="n">
        <v>1</v>
      </c>
      <c r="I2412" s="0" t="n">
        <v>365</v>
      </c>
      <c r="J2412" s="0" t="s">
        <v>272</v>
      </c>
      <c r="K2412" s="0" t="s">
        <v>5225</v>
      </c>
      <c r="L2412" s="0" t="s">
        <v>297</v>
      </c>
      <c r="M2412" s="0" t="s">
        <v>9372</v>
      </c>
      <c r="N2412" s="0" t="s">
        <v>9372</v>
      </c>
      <c r="O2412" s="0" t="s">
        <v>9373</v>
      </c>
      <c r="P2412" s="0" t="s">
        <v>9374</v>
      </c>
      <c r="R2412" s="0" t="s">
        <v>279</v>
      </c>
      <c r="S2412" s="0" t="s">
        <v>272</v>
      </c>
      <c r="T2412" s="0" t="s">
        <v>280</v>
      </c>
      <c r="U2412" s="0" t="s">
        <v>281</v>
      </c>
    </row>
    <row r="2413" customFormat="false" ht="15" hidden="false" customHeight="false" outlineLevel="0" collapsed="false">
      <c r="A2413" s="0" t="n">
        <v>121</v>
      </c>
      <c r="B2413" s="0" t="s">
        <v>179</v>
      </c>
      <c r="C2413" s="0" t="s">
        <v>339</v>
      </c>
      <c r="D2413" s="0" t="s">
        <v>9375</v>
      </c>
      <c r="E2413" s="0" t="n">
        <v>2026</v>
      </c>
      <c r="H2413" s="0" t="n">
        <v>1</v>
      </c>
      <c r="I2413" s="0" t="n">
        <v>386</v>
      </c>
      <c r="J2413" s="0" t="s">
        <v>272</v>
      </c>
      <c r="K2413" s="0" t="s">
        <v>5225</v>
      </c>
      <c r="L2413" s="0" t="s">
        <v>297</v>
      </c>
      <c r="M2413" s="0" t="s">
        <v>9376</v>
      </c>
      <c r="N2413" s="0" t="s">
        <v>9376</v>
      </c>
      <c r="O2413" s="0" t="s">
        <v>9377</v>
      </c>
      <c r="P2413" s="0" t="s">
        <v>9378</v>
      </c>
      <c r="R2413" s="0" t="s">
        <v>279</v>
      </c>
      <c r="S2413" s="0" t="s">
        <v>294</v>
      </c>
      <c r="T2413" s="0" t="s">
        <v>280</v>
      </c>
      <c r="U2413" s="0" t="s">
        <v>281</v>
      </c>
    </row>
    <row r="2414" customFormat="false" ht="15" hidden="false" customHeight="false" outlineLevel="0" collapsed="false">
      <c r="A2414" s="0" t="n">
        <v>121</v>
      </c>
      <c r="B2414" s="0" t="s">
        <v>179</v>
      </c>
      <c r="C2414" s="0" t="s">
        <v>544</v>
      </c>
      <c r="D2414" s="0" t="s">
        <v>9379</v>
      </c>
      <c r="E2414" s="0" t="n">
        <v>2021</v>
      </c>
      <c r="H2414" s="0" t="n">
        <v>1</v>
      </c>
      <c r="I2414" s="0" t="n">
        <v>2695</v>
      </c>
      <c r="J2414" s="0" t="s">
        <v>294</v>
      </c>
      <c r="K2414" s="0" t="s">
        <v>5225</v>
      </c>
      <c r="L2414" s="0" t="s">
        <v>297</v>
      </c>
      <c r="M2414" s="0" t="s">
        <v>9380</v>
      </c>
      <c r="N2414" s="0" t="s">
        <v>9380</v>
      </c>
      <c r="O2414" s="0" t="s">
        <v>9381</v>
      </c>
      <c r="P2414" s="0" t="s">
        <v>9382</v>
      </c>
      <c r="R2414" s="0" t="s">
        <v>288</v>
      </c>
      <c r="S2414" s="0" t="s">
        <v>272</v>
      </c>
      <c r="T2414" s="0" t="s">
        <v>280</v>
      </c>
      <c r="U2414" s="0" t="s">
        <v>281</v>
      </c>
    </row>
    <row r="2415" customFormat="false" ht="15" hidden="false" customHeight="false" outlineLevel="0" collapsed="false">
      <c r="A2415" s="0" t="n">
        <v>121</v>
      </c>
      <c r="B2415" s="0" t="s">
        <v>179</v>
      </c>
      <c r="C2415" s="0" t="s">
        <v>544</v>
      </c>
      <c r="D2415" s="0" t="s">
        <v>9383</v>
      </c>
      <c r="E2415" s="0" t="n">
        <v>2019</v>
      </c>
      <c r="H2415" s="0" t="n">
        <v>1</v>
      </c>
      <c r="I2415" s="0" t="n">
        <v>928</v>
      </c>
      <c r="J2415" s="0" t="s">
        <v>294</v>
      </c>
      <c r="K2415" s="0" t="s">
        <v>5225</v>
      </c>
      <c r="L2415" s="0" t="s">
        <v>297</v>
      </c>
      <c r="M2415" s="0" t="s">
        <v>9384</v>
      </c>
      <c r="N2415" s="0" t="s">
        <v>9384</v>
      </c>
      <c r="O2415" s="0" t="s">
        <v>9385</v>
      </c>
      <c r="P2415" s="0" t="s">
        <v>9386</v>
      </c>
      <c r="R2415" s="0" t="s">
        <v>288</v>
      </c>
      <c r="S2415" s="0" t="s">
        <v>294</v>
      </c>
      <c r="T2415" s="0" t="s">
        <v>280</v>
      </c>
      <c r="U2415" s="0" t="s">
        <v>281</v>
      </c>
    </row>
    <row r="2416" customFormat="false" ht="15" hidden="false" customHeight="false" outlineLevel="0" collapsed="false">
      <c r="A2416" s="0" t="n">
        <v>121</v>
      </c>
      <c r="B2416" s="0" t="s">
        <v>179</v>
      </c>
      <c r="C2416" s="0" t="s">
        <v>544</v>
      </c>
      <c r="D2416" s="0" t="s">
        <v>9387</v>
      </c>
      <c r="E2416" s="0" t="n">
        <v>2019</v>
      </c>
      <c r="H2416" s="0" t="n">
        <v>1</v>
      </c>
      <c r="I2416" s="0" t="n">
        <v>938</v>
      </c>
      <c r="J2416" s="0" t="s">
        <v>294</v>
      </c>
      <c r="K2416" s="0" t="s">
        <v>5225</v>
      </c>
      <c r="L2416" s="0" t="s">
        <v>297</v>
      </c>
      <c r="M2416" s="0" t="s">
        <v>9388</v>
      </c>
      <c r="N2416" s="0" t="s">
        <v>9388</v>
      </c>
      <c r="O2416" s="0" t="s">
        <v>9389</v>
      </c>
      <c r="P2416" s="0" t="s">
        <v>9390</v>
      </c>
      <c r="R2416" s="0" t="s">
        <v>288</v>
      </c>
      <c r="S2416" s="0" t="s">
        <v>294</v>
      </c>
      <c r="T2416" s="0" t="s">
        <v>280</v>
      </c>
      <c r="U2416" s="0" t="s">
        <v>281</v>
      </c>
    </row>
    <row r="2417" customFormat="false" ht="15" hidden="false" customHeight="false" outlineLevel="0" collapsed="false">
      <c r="A2417" s="0" t="n">
        <v>121</v>
      </c>
      <c r="B2417" s="0" t="s">
        <v>179</v>
      </c>
      <c r="C2417" s="0" t="s">
        <v>544</v>
      </c>
      <c r="D2417" s="0" t="s">
        <v>9391</v>
      </c>
      <c r="E2417" s="0" t="n">
        <v>2019</v>
      </c>
      <c r="H2417" s="0" t="n">
        <v>1</v>
      </c>
      <c r="I2417" s="0" t="n">
        <v>890</v>
      </c>
      <c r="J2417" s="0" t="s">
        <v>294</v>
      </c>
      <c r="K2417" s="0" t="s">
        <v>5225</v>
      </c>
      <c r="L2417" s="0" t="s">
        <v>297</v>
      </c>
      <c r="M2417" s="0" t="s">
        <v>9392</v>
      </c>
      <c r="N2417" s="0" t="s">
        <v>9392</v>
      </c>
      <c r="O2417" s="0" t="s">
        <v>9393</v>
      </c>
      <c r="P2417" s="0" t="s">
        <v>9394</v>
      </c>
      <c r="R2417" s="0" t="s">
        <v>288</v>
      </c>
      <c r="S2417" s="0" t="s">
        <v>294</v>
      </c>
      <c r="T2417" s="0" t="s">
        <v>280</v>
      </c>
      <c r="U2417" s="0" t="s">
        <v>281</v>
      </c>
    </row>
    <row r="2418" customFormat="false" ht="15" hidden="false" customHeight="false" outlineLevel="0" collapsed="false">
      <c r="A2418" s="0" t="n">
        <v>121</v>
      </c>
      <c r="B2418" s="0" t="s">
        <v>179</v>
      </c>
      <c r="C2418" s="0" t="s">
        <v>544</v>
      </c>
      <c r="D2418" s="0" t="s">
        <v>9395</v>
      </c>
      <c r="E2418" s="0" t="n">
        <v>2019</v>
      </c>
      <c r="H2418" s="0" t="n">
        <v>1</v>
      </c>
      <c r="I2418" s="0" t="n">
        <v>842</v>
      </c>
      <c r="J2418" s="0" t="s">
        <v>294</v>
      </c>
      <c r="K2418" s="0" t="s">
        <v>5225</v>
      </c>
      <c r="L2418" s="0" t="s">
        <v>297</v>
      </c>
      <c r="M2418" s="0" t="s">
        <v>9396</v>
      </c>
      <c r="N2418" s="0" t="s">
        <v>9396</v>
      </c>
      <c r="O2418" s="0" t="s">
        <v>9397</v>
      </c>
      <c r="P2418" s="0" t="s">
        <v>9398</v>
      </c>
      <c r="R2418" s="0" t="s">
        <v>288</v>
      </c>
      <c r="S2418" s="0" t="s">
        <v>294</v>
      </c>
      <c r="T2418" s="0" t="s">
        <v>280</v>
      </c>
      <c r="U2418" s="0" t="s">
        <v>281</v>
      </c>
    </row>
    <row r="2419" customFormat="false" ht="15" hidden="false" customHeight="false" outlineLevel="0" collapsed="false">
      <c r="A2419" s="0" t="n">
        <v>121</v>
      </c>
      <c r="B2419" s="0" t="s">
        <v>179</v>
      </c>
      <c r="C2419" s="0" t="s">
        <v>544</v>
      </c>
      <c r="D2419" s="0" t="s">
        <v>9399</v>
      </c>
      <c r="E2419" s="0" t="n">
        <v>2019</v>
      </c>
      <c r="H2419" s="0" t="n">
        <v>1</v>
      </c>
      <c r="I2419" s="0" t="n">
        <v>1182</v>
      </c>
      <c r="J2419" s="0" t="s">
        <v>294</v>
      </c>
      <c r="K2419" s="0" t="s">
        <v>5225</v>
      </c>
      <c r="L2419" s="0" t="s">
        <v>297</v>
      </c>
      <c r="M2419" s="0" t="s">
        <v>9400</v>
      </c>
      <c r="N2419" s="0" t="s">
        <v>9400</v>
      </c>
      <c r="O2419" s="0" t="s">
        <v>9401</v>
      </c>
      <c r="P2419" s="0" t="s">
        <v>9402</v>
      </c>
      <c r="R2419" s="0" t="s">
        <v>288</v>
      </c>
      <c r="S2419" s="0" t="s">
        <v>294</v>
      </c>
      <c r="T2419" s="0" t="s">
        <v>280</v>
      </c>
      <c r="U2419" s="0" t="s">
        <v>281</v>
      </c>
    </row>
    <row r="2420" customFormat="false" ht="15" hidden="false" customHeight="false" outlineLevel="0" collapsed="false">
      <c r="A2420" s="0" t="n">
        <v>121</v>
      </c>
      <c r="B2420" s="0" t="s">
        <v>179</v>
      </c>
      <c r="C2420" s="0" t="s">
        <v>926</v>
      </c>
      <c r="D2420" s="0" t="s">
        <v>9403</v>
      </c>
      <c r="E2420" s="0" t="n">
        <v>2026</v>
      </c>
      <c r="H2420" s="0" t="n">
        <v>3</v>
      </c>
      <c r="I2420" s="0" t="n">
        <v>385</v>
      </c>
      <c r="J2420" s="0" t="s">
        <v>272</v>
      </c>
      <c r="K2420" s="0" t="s">
        <v>5225</v>
      </c>
      <c r="L2420" s="0" t="s">
        <v>297</v>
      </c>
      <c r="M2420" s="0" t="s">
        <v>9404</v>
      </c>
      <c r="N2420" s="0" t="s">
        <v>9404</v>
      </c>
      <c r="O2420" s="0" t="s">
        <v>9405</v>
      </c>
      <c r="P2420" s="0" t="s">
        <v>9406</v>
      </c>
      <c r="R2420" s="0" t="s">
        <v>279</v>
      </c>
      <c r="S2420" s="0" t="s">
        <v>272</v>
      </c>
      <c r="T2420" s="0" t="s">
        <v>280</v>
      </c>
      <c r="U2420" s="0" t="s">
        <v>281</v>
      </c>
    </row>
    <row r="2421" customFormat="false" ht="15" hidden="false" customHeight="false" outlineLevel="0" collapsed="false">
      <c r="A2421" s="0" t="n">
        <v>121</v>
      </c>
      <c r="B2421" s="0" t="s">
        <v>179</v>
      </c>
      <c r="C2421" s="0" t="s">
        <v>926</v>
      </c>
      <c r="D2421" s="0" t="s">
        <v>9407</v>
      </c>
      <c r="E2421" s="0" t="n">
        <v>2026</v>
      </c>
      <c r="H2421" s="0" t="n">
        <v>3</v>
      </c>
      <c r="I2421" s="0" t="n">
        <v>388</v>
      </c>
      <c r="J2421" s="0" t="s">
        <v>272</v>
      </c>
      <c r="K2421" s="0" t="s">
        <v>5225</v>
      </c>
      <c r="L2421" s="0" t="s">
        <v>297</v>
      </c>
      <c r="M2421" s="0" t="s">
        <v>9408</v>
      </c>
      <c r="N2421" s="0" t="s">
        <v>9408</v>
      </c>
      <c r="O2421" s="0" t="s">
        <v>9409</v>
      </c>
      <c r="P2421" s="0" t="s">
        <v>9410</v>
      </c>
      <c r="R2421" s="0" t="s">
        <v>279</v>
      </c>
      <c r="S2421" s="0" t="s">
        <v>294</v>
      </c>
      <c r="T2421" s="0" t="s">
        <v>280</v>
      </c>
      <c r="U2421" s="0" t="s">
        <v>281</v>
      </c>
    </row>
    <row r="2422" customFormat="false" ht="15" hidden="false" customHeight="false" outlineLevel="0" collapsed="false">
      <c r="A2422" s="0" t="n">
        <v>122</v>
      </c>
      <c r="B2422" s="0" t="s">
        <v>180</v>
      </c>
      <c r="C2422" s="0" t="s">
        <v>926</v>
      </c>
      <c r="D2422" s="0" t="s">
        <v>9411</v>
      </c>
      <c r="E2422" s="0" t="n">
        <v>2026</v>
      </c>
      <c r="H2422" s="0" t="n">
        <v>17</v>
      </c>
      <c r="I2422" s="0" t="n">
        <v>13973</v>
      </c>
      <c r="J2422" s="0" t="s">
        <v>272</v>
      </c>
      <c r="K2422" s="0" t="s">
        <v>290</v>
      </c>
      <c r="L2422" s="0" t="s">
        <v>274</v>
      </c>
      <c r="M2422" s="0" t="s">
        <v>9412</v>
      </c>
      <c r="N2422" s="0" t="s">
        <v>9412</v>
      </c>
      <c r="O2422" s="0" t="s">
        <v>9413</v>
      </c>
      <c r="P2422" s="0" t="s">
        <v>9414</v>
      </c>
      <c r="R2422" s="0" t="s">
        <v>279</v>
      </c>
      <c r="S2422" s="0" t="s">
        <v>272</v>
      </c>
      <c r="T2422" s="0" t="s">
        <v>280</v>
      </c>
      <c r="U2422" s="0" t="s">
        <v>281</v>
      </c>
    </row>
    <row r="2423" customFormat="false" ht="15" hidden="false" customHeight="false" outlineLevel="0" collapsed="false">
      <c r="A2423" s="0" t="n">
        <v>122</v>
      </c>
      <c r="B2423" s="0" t="s">
        <v>180</v>
      </c>
      <c r="C2423" s="0" t="s">
        <v>926</v>
      </c>
      <c r="D2423" s="0" t="s">
        <v>9415</v>
      </c>
      <c r="E2423" s="0" t="n">
        <v>2026</v>
      </c>
      <c r="H2423" s="0" t="n">
        <v>8</v>
      </c>
      <c r="I2423" s="0" t="n">
        <v>4372</v>
      </c>
      <c r="J2423" s="0" t="s">
        <v>272</v>
      </c>
      <c r="K2423" s="0" t="s">
        <v>290</v>
      </c>
      <c r="L2423" s="0" t="s">
        <v>274</v>
      </c>
      <c r="M2423" s="0" t="s">
        <v>9416</v>
      </c>
      <c r="N2423" s="0" t="s">
        <v>9416</v>
      </c>
      <c r="O2423" s="0" t="s">
        <v>9417</v>
      </c>
      <c r="P2423" s="0" t="s">
        <v>9418</v>
      </c>
      <c r="R2423" s="0" t="s">
        <v>279</v>
      </c>
      <c r="S2423" s="0" t="s">
        <v>294</v>
      </c>
      <c r="T2423" s="0" t="s">
        <v>280</v>
      </c>
      <c r="U2423" s="0" t="s">
        <v>281</v>
      </c>
    </row>
    <row r="2424" customFormat="false" ht="15" hidden="false" customHeight="false" outlineLevel="0" collapsed="false">
      <c r="A2424" s="0" t="n">
        <v>122</v>
      </c>
      <c r="B2424" s="0" t="s">
        <v>180</v>
      </c>
      <c r="C2424" s="0" t="s">
        <v>926</v>
      </c>
      <c r="D2424" s="0" t="s">
        <v>9419</v>
      </c>
      <c r="E2424" s="0" t="n">
        <v>2025</v>
      </c>
      <c r="H2424" s="0" t="n">
        <v>9</v>
      </c>
      <c r="I2424" s="0" t="n">
        <v>11155</v>
      </c>
      <c r="J2424" s="0" t="s">
        <v>272</v>
      </c>
      <c r="K2424" s="0" t="s">
        <v>290</v>
      </c>
      <c r="L2424" s="0" t="s">
        <v>274</v>
      </c>
      <c r="M2424" s="0" t="s">
        <v>9420</v>
      </c>
      <c r="N2424" s="0" t="s">
        <v>9420</v>
      </c>
      <c r="O2424" s="0" t="s">
        <v>9421</v>
      </c>
      <c r="P2424" s="0" t="s">
        <v>9422</v>
      </c>
      <c r="R2424" s="0" t="s">
        <v>279</v>
      </c>
      <c r="S2424" s="0" t="s">
        <v>294</v>
      </c>
      <c r="T2424" s="0" t="s">
        <v>318</v>
      </c>
      <c r="U2424" s="0" t="s">
        <v>281</v>
      </c>
      <c r="V2424" s="0" t="s">
        <v>9423</v>
      </c>
    </row>
    <row r="2425" customFormat="false" ht="15" hidden="false" customHeight="false" outlineLevel="0" collapsed="false">
      <c r="A2425" s="0" t="n">
        <v>62</v>
      </c>
      <c r="B2425" s="0" t="s">
        <v>112</v>
      </c>
      <c r="C2425" s="0" t="s">
        <v>926</v>
      </c>
      <c r="D2425" s="0" t="s">
        <v>9419</v>
      </c>
      <c r="E2425" s="0" t="n">
        <v>2025</v>
      </c>
      <c r="H2425" s="0" t="n">
        <v>9</v>
      </c>
      <c r="I2425" s="0" t="n">
        <v>11155</v>
      </c>
      <c r="J2425" s="0" t="s">
        <v>272</v>
      </c>
      <c r="K2425" s="0" t="s">
        <v>290</v>
      </c>
      <c r="L2425" s="0" t="s">
        <v>274</v>
      </c>
      <c r="M2425" s="0" t="s">
        <v>9420</v>
      </c>
      <c r="N2425" s="0" t="s">
        <v>9420</v>
      </c>
      <c r="O2425" s="0" t="s">
        <v>9421</v>
      </c>
      <c r="P2425" s="0" t="s">
        <v>9422</v>
      </c>
      <c r="R2425" s="0" t="s">
        <v>279</v>
      </c>
      <c r="S2425" s="0" t="s">
        <v>294</v>
      </c>
      <c r="T2425" s="0" t="s">
        <v>318</v>
      </c>
      <c r="U2425" s="0" t="s">
        <v>281</v>
      </c>
      <c r="V2425" s="0" t="s">
        <v>9423</v>
      </c>
    </row>
    <row r="2426" customFormat="false" ht="15" hidden="false" customHeight="false" outlineLevel="0" collapsed="false">
      <c r="A2426" s="0" t="n">
        <v>122</v>
      </c>
      <c r="B2426" s="0" t="s">
        <v>180</v>
      </c>
      <c r="C2426" s="0" t="s">
        <v>383</v>
      </c>
      <c r="D2426" s="0" t="s">
        <v>9424</v>
      </c>
      <c r="E2426" s="0" t="n">
        <v>2026</v>
      </c>
      <c r="H2426" s="0" t="n">
        <v>8</v>
      </c>
      <c r="I2426" s="0" t="n">
        <v>17143</v>
      </c>
      <c r="J2426" s="0" t="s">
        <v>272</v>
      </c>
      <c r="K2426" s="0" t="s">
        <v>290</v>
      </c>
      <c r="L2426" s="0" t="s">
        <v>274</v>
      </c>
      <c r="M2426" s="0" t="s">
        <v>9425</v>
      </c>
      <c r="N2426" s="0" t="s">
        <v>9425</v>
      </c>
      <c r="O2426" s="0" t="s">
        <v>9426</v>
      </c>
      <c r="P2426" s="0" t="s">
        <v>9427</v>
      </c>
      <c r="R2426" s="0" t="s">
        <v>279</v>
      </c>
      <c r="S2426" s="0" t="s">
        <v>272</v>
      </c>
      <c r="T2426" s="0" t="s">
        <v>280</v>
      </c>
      <c r="U2426" s="0" t="s">
        <v>281</v>
      </c>
    </row>
    <row r="2427" customFormat="false" ht="15" hidden="false" customHeight="false" outlineLevel="0" collapsed="false">
      <c r="A2427" s="0" t="n">
        <v>122</v>
      </c>
      <c r="B2427" s="0" t="s">
        <v>180</v>
      </c>
      <c r="C2427" s="0" t="s">
        <v>514</v>
      </c>
      <c r="D2427" s="0" t="s">
        <v>9428</v>
      </c>
      <c r="E2427" s="0" t="n">
        <v>2026</v>
      </c>
      <c r="H2427" s="0" t="n">
        <v>1</v>
      </c>
      <c r="I2427" s="0" t="n">
        <v>3148</v>
      </c>
      <c r="J2427" s="0" t="s">
        <v>272</v>
      </c>
      <c r="K2427" s="0" t="s">
        <v>290</v>
      </c>
      <c r="L2427" s="0" t="s">
        <v>274</v>
      </c>
      <c r="M2427" s="0" t="s">
        <v>9429</v>
      </c>
      <c r="N2427" s="0" t="s">
        <v>9429</v>
      </c>
      <c r="O2427" s="0" t="s">
        <v>9430</v>
      </c>
      <c r="P2427" s="0" t="s">
        <v>9431</v>
      </c>
      <c r="R2427" s="0" t="s">
        <v>279</v>
      </c>
      <c r="S2427" s="0" t="s">
        <v>272</v>
      </c>
      <c r="T2427" s="0" t="s">
        <v>280</v>
      </c>
      <c r="U2427" s="0" t="s">
        <v>281</v>
      </c>
    </row>
    <row r="2428" customFormat="false" ht="15" hidden="false" customHeight="false" outlineLevel="0" collapsed="false">
      <c r="A2428" s="0" t="n">
        <v>123</v>
      </c>
      <c r="B2428" s="0" t="s">
        <v>181</v>
      </c>
      <c r="C2428" s="0" t="s">
        <v>57</v>
      </c>
      <c r="D2428" s="0" t="s">
        <v>9432</v>
      </c>
      <c r="E2428" s="0" t="n">
        <v>2020</v>
      </c>
      <c r="H2428" s="0" t="n">
        <v>1</v>
      </c>
      <c r="I2428" s="0" t="n">
        <v>1945</v>
      </c>
      <c r="J2428" s="0" t="s">
        <v>272</v>
      </c>
      <c r="K2428" s="0" t="s">
        <v>9433</v>
      </c>
      <c r="L2428" s="0" t="s">
        <v>297</v>
      </c>
      <c r="M2428" s="0" t="s">
        <v>9434</v>
      </c>
      <c r="N2428" s="0" t="s">
        <v>9434</v>
      </c>
      <c r="O2428" s="0" t="s">
        <v>9435</v>
      </c>
      <c r="P2428" s="0" t="s">
        <v>9436</v>
      </c>
      <c r="R2428" s="0" t="s">
        <v>288</v>
      </c>
      <c r="S2428" s="0" t="s">
        <v>272</v>
      </c>
      <c r="T2428" s="0" t="s">
        <v>280</v>
      </c>
      <c r="U2428" s="0" t="s">
        <v>281</v>
      </c>
    </row>
    <row r="2429" customFormat="false" ht="15" hidden="false" customHeight="false" outlineLevel="0" collapsed="false">
      <c r="A2429" s="0" t="n">
        <v>123</v>
      </c>
      <c r="B2429" s="0" t="s">
        <v>181</v>
      </c>
      <c r="C2429" s="0" t="s">
        <v>282</v>
      </c>
      <c r="D2429" s="0" t="s">
        <v>9437</v>
      </c>
      <c r="E2429" s="0" t="n">
        <v>2026</v>
      </c>
      <c r="H2429" s="0" t="n">
        <v>1</v>
      </c>
      <c r="I2429" s="0" t="n">
        <v>7406</v>
      </c>
      <c r="J2429" s="0" t="s">
        <v>272</v>
      </c>
      <c r="K2429" s="0" t="s">
        <v>9433</v>
      </c>
      <c r="L2429" s="0" t="s">
        <v>297</v>
      </c>
      <c r="M2429" s="0" t="s">
        <v>9438</v>
      </c>
      <c r="N2429" s="0" t="s">
        <v>9438</v>
      </c>
      <c r="O2429" s="0" t="s">
        <v>9439</v>
      </c>
      <c r="P2429" s="0" t="s">
        <v>9440</v>
      </c>
      <c r="R2429" s="0" t="s">
        <v>279</v>
      </c>
      <c r="S2429" s="0" t="s">
        <v>272</v>
      </c>
      <c r="T2429" s="0" t="s">
        <v>280</v>
      </c>
      <c r="U2429" s="0" t="s">
        <v>281</v>
      </c>
    </row>
    <row r="2430" customFormat="false" ht="15" hidden="false" customHeight="false" outlineLevel="0" collapsed="false">
      <c r="A2430" s="0" t="n">
        <v>123</v>
      </c>
      <c r="B2430" s="0" t="s">
        <v>181</v>
      </c>
      <c r="C2430" s="0" t="s">
        <v>282</v>
      </c>
      <c r="D2430" s="0" t="s">
        <v>9441</v>
      </c>
      <c r="E2430" s="0" t="n">
        <v>2023</v>
      </c>
      <c r="H2430" s="0" t="n">
        <v>6</v>
      </c>
      <c r="I2430" s="0" t="n">
        <v>470</v>
      </c>
      <c r="J2430" s="0" t="s">
        <v>272</v>
      </c>
      <c r="K2430" s="0" t="s">
        <v>9433</v>
      </c>
      <c r="L2430" s="0" t="s">
        <v>297</v>
      </c>
      <c r="M2430" s="0" t="s">
        <v>9442</v>
      </c>
      <c r="N2430" s="0" t="s">
        <v>9442</v>
      </c>
      <c r="O2430" s="0" t="s">
        <v>9443</v>
      </c>
      <c r="P2430" s="0" t="s">
        <v>9444</v>
      </c>
      <c r="R2430" s="0" t="s">
        <v>288</v>
      </c>
      <c r="S2430" s="0" t="s">
        <v>294</v>
      </c>
      <c r="T2430" s="0" t="s">
        <v>280</v>
      </c>
      <c r="U2430" s="0" t="s">
        <v>281</v>
      </c>
    </row>
    <row r="2431" customFormat="false" ht="15" hidden="false" customHeight="false" outlineLevel="0" collapsed="false">
      <c r="A2431" s="0" t="n">
        <v>123</v>
      </c>
      <c r="B2431" s="0" t="s">
        <v>181</v>
      </c>
      <c r="C2431" s="0" t="s">
        <v>282</v>
      </c>
      <c r="D2431" s="0" t="s">
        <v>9445</v>
      </c>
      <c r="E2431" s="0" t="n">
        <v>2022</v>
      </c>
      <c r="H2431" s="0" t="n">
        <v>15</v>
      </c>
      <c r="I2431" s="0" t="n">
        <v>692</v>
      </c>
      <c r="J2431" s="0" t="s">
        <v>272</v>
      </c>
      <c r="K2431" s="0" t="s">
        <v>9433</v>
      </c>
      <c r="L2431" s="0" t="s">
        <v>297</v>
      </c>
      <c r="M2431" s="0" t="s">
        <v>9446</v>
      </c>
      <c r="N2431" s="0" t="s">
        <v>9446</v>
      </c>
      <c r="O2431" s="0" t="s">
        <v>9447</v>
      </c>
      <c r="P2431" s="0" t="s">
        <v>9448</v>
      </c>
      <c r="R2431" s="0" t="s">
        <v>288</v>
      </c>
      <c r="S2431" s="0" t="s">
        <v>294</v>
      </c>
      <c r="T2431" s="0" t="s">
        <v>280</v>
      </c>
      <c r="U2431" s="0" t="s">
        <v>281</v>
      </c>
    </row>
    <row r="2432" customFormat="false" ht="15" hidden="false" customHeight="false" outlineLevel="0" collapsed="false">
      <c r="A2432" s="0" t="n">
        <v>123</v>
      </c>
      <c r="B2432" s="0" t="s">
        <v>181</v>
      </c>
      <c r="C2432" s="0" t="s">
        <v>383</v>
      </c>
      <c r="D2432" s="0" t="s">
        <v>9449</v>
      </c>
      <c r="E2432" s="0" t="n">
        <v>2022</v>
      </c>
      <c r="H2432" s="0" t="n">
        <v>15</v>
      </c>
      <c r="I2432" s="0" t="n">
        <v>583</v>
      </c>
      <c r="J2432" s="0" t="s">
        <v>272</v>
      </c>
      <c r="K2432" s="0" t="s">
        <v>9433</v>
      </c>
      <c r="L2432" s="0" t="s">
        <v>297</v>
      </c>
      <c r="M2432" s="0" t="s">
        <v>9450</v>
      </c>
      <c r="N2432" s="0" t="s">
        <v>9450</v>
      </c>
      <c r="O2432" s="0" t="s">
        <v>9451</v>
      </c>
      <c r="P2432" s="0" t="s">
        <v>9452</v>
      </c>
      <c r="R2432" s="0" t="s">
        <v>288</v>
      </c>
      <c r="S2432" s="0" t="s">
        <v>272</v>
      </c>
      <c r="T2432" s="0" t="s">
        <v>280</v>
      </c>
      <c r="U2432" s="0" t="s">
        <v>281</v>
      </c>
    </row>
    <row r="2433" customFormat="false" ht="15" hidden="false" customHeight="false" outlineLevel="0" collapsed="false">
      <c r="A2433" s="0" t="n">
        <v>125</v>
      </c>
      <c r="B2433" s="0" t="s">
        <v>183</v>
      </c>
      <c r="C2433" s="0" t="s">
        <v>616</v>
      </c>
      <c r="D2433" s="0" t="s">
        <v>9453</v>
      </c>
      <c r="E2433" s="0" t="n">
        <v>2026</v>
      </c>
      <c r="H2433" s="0" t="n">
        <v>2</v>
      </c>
      <c r="I2433" s="0" t="n">
        <v>15596</v>
      </c>
      <c r="J2433" s="0" t="s">
        <v>272</v>
      </c>
      <c r="K2433" s="0" t="s">
        <v>9454</v>
      </c>
      <c r="L2433" s="0" t="s">
        <v>297</v>
      </c>
      <c r="M2433" s="0" t="s">
        <v>9455</v>
      </c>
      <c r="N2433" s="0" t="s">
        <v>9455</v>
      </c>
      <c r="O2433" s="0" t="s">
        <v>9456</v>
      </c>
      <c r="P2433" s="0" t="s">
        <v>9457</v>
      </c>
      <c r="R2433" s="0" t="s">
        <v>279</v>
      </c>
      <c r="S2433" s="0" t="s">
        <v>294</v>
      </c>
      <c r="T2433" s="0" t="s">
        <v>280</v>
      </c>
      <c r="U2433" s="0" t="s">
        <v>281</v>
      </c>
    </row>
    <row r="2434" customFormat="false" ht="15" hidden="false" customHeight="false" outlineLevel="0" collapsed="false">
      <c r="A2434" s="0" t="n">
        <v>125</v>
      </c>
      <c r="B2434" s="0" t="s">
        <v>183</v>
      </c>
      <c r="C2434" s="0" t="s">
        <v>616</v>
      </c>
      <c r="D2434" s="0" t="s">
        <v>9458</v>
      </c>
      <c r="E2434" s="0" t="n">
        <v>2026</v>
      </c>
      <c r="H2434" s="0" t="n">
        <v>2</v>
      </c>
      <c r="I2434" s="0" t="n">
        <v>17620</v>
      </c>
      <c r="J2434" s="0" t="s">
        <v>272</v>
      </c>
      <c r="K2434" s="0" t="s">
        <v>9454</v>
      </c>
      <c r="L2434" s="0" t="s">
        <v>297</v>
      </c>
      <c r="M2434" s="0" t="s">
        <v>9459</v>
      </c>
      <c r="N2434" s="0" t="s">
        <v>9459</v>
      </c>
      <c r="O2434" s="0" t="s">
        <v>9460</v>
      </c>
      <c r="P2434" s="0" t="s">
        <v>9461</v>
      </c>
      <c r="R2434" s="0" t="s">
        <v>279</v>
      </c>
      <c r="S2434" s="0" t="s">
        <v>294</v>
      </c>
      <c r="T2434" s="0" t="s">
        <v>280</v>
      </c>
      <c r="U2434" s="0" t="s">
        <v>281</v>
      </c>
    </row>
    <row r="2435" customFormat="false" ht="15" hidden="false" customHeight="false" outlineLevel="0" collapsed="false">
      <c r="A2435" s="0" t="n">
        <v>125</v>
      </c>
      <c r="B2435" s="0" t="s">
        <v>183</v>
      </c>
      <c r="C2435" s="0" t="s">
        <v>616</v>
      </c>
      <c r="D2435" s="0" t="s">
        <v>9462</v>
      </c>
      <c r="E2435" s="0" t="n">
        <v>2026</v>
      </c>
      <c r="H2435" s="0" t="n">
        <v>2</v>
      </c>
      <c r="I2435" s="0" t="n">
        <v>16769</v>
      </c>
      <c r="J2435" s="0" t="s">
        <v>272</v>
      </c>
      <c r="K2435" s="0" t="s">
        <v>9454</v>
      </c>
      <c r="L2435" s="0" t="s">
        <v>297</v>
      </c>
      <c r="M2435" s="0" t="s">
        <v>9463</v>
      </c>
      <c r="N2435" s="0" t="s">
        <v>9463</v>
      </c>
      <c r="O2435" s="0" t="s">
        <v>9464</v>
      </c>
      <c r="P2435" s="0" t="s">
        <v>9465</v>
      </c>
      <c r="R2435" s="0" t="s">
        <v>279</v>
      </c>
      <c r="S2435" s="0" t="s">
        <v>294</v>
      </c>
      <c r="T2435" s="0" t="s">
        <v>280</v>
      </c>
      <c r="U2435" s="0" t="s">
        <v>281</v>
      </c>
    </row>
    <row r="2436" customFormat="false" ht="15" hidden="false" customHeight="false" outlineLevel="0" collapsed="false">
      <c r="A2436" s="0" t="n">
        <v>125</v>
      </c>
      <c r="B2436" s="0" t="s">
        <v>183</v>
      </c>
      <c r="C2436" s="0" t="s">
        <v>616</v>
      </c>
      <c r="D2436" s="0" t="s">
        <v>9466</v>
      </c>
      <c r="E2436" s="0" t="n">
        <v>2026</v>
      </c>
      <c r="H2436" s="0" t="n">
        <v>2</v>
      </c>
      <c r="I2436" s="0" t="n">
        <v>16652</v>
      </c>
      <c r="J2436" s="0" t="s">
        <v>272</v>
      </c>
      <c r="K2436" s="0" t="s">
        <v>9454</v>
      </c>
      <c r="L2436" s="0" t="s">
        <v>297</v>
      </c>
      <c r="M2436" s="0" t="s">
        <v>9467</v>
      </c>
      <c r="N2436" s="0" t="s">
        <v>9467</v>
      </c>
      <c r="O2436" s="0" t="s">
        <v>9468</v>
      </c>
      <c r="P2436" s="0" t="s">
        <v>9469</v>
      </c>
      <c r="R2436" s="0" t="s">
        <v>279</v>
      </c>
      <c r="S2436" s="0" t="s">
        <v>294</v>
      </c>
      <c r="T2436" s="0" t="s">
        <v>280</v>
      </c>
      <c r="U2436" s="0" t="s">
        <v>281</v>
      </c>
    </row>
    <row r="2437" customFormat="false" ht="15" hidden="false" customHeight="false" outlineLevel="0" collapsed="false">
      <c r="A2437" s="0" t="n">
        <v>125</v>
      </c>
      <c r="B2437" s="0" t="s">
        <v>183</v>
      </c>
      <c r="C2437" s="0" t="s">
        <v>616</v>
      </c>
      <c r="D2437" s="0" t="s">
        <v>9470</v>
      </c>
      <c r="E2437" s="0" t="n">
        <v>2026</v>
      </c>
      <c r="H2437" s="0" t="n">
        <v>3</v>
      </c>
      <c r="I2437" s="0" t="n">
        <v>492</v>
      </c>
      <c r="J2437" s="0" t="s">
        <v>294</v>
      </c>
      <c r="K2437" s="0" t="s">
        <v>9454</v>
      </c>
      <c r="L2437" s="0" t="s">
        <v>297</v>
      </c>
      <c r="M2437" s="0" t="s">
        <v>9471</v>
      </c>
      <c r="N2437" s="0" t="s">
        <v>9471</v>
      </c>
      <c r="O2437" s="0" t="s">
        <v>9472</v>
      </c>
      <c r="P2437" s="0" t="s">
        <v>9473</v>
      </c>
      <c r="R2437" s="0" t="s">
        <v>279</v>
      </c>
      <c r="S2437" s="0" t="s">
        <v>294</v>
      </c>
      <c r="T2437" s="0" t="s">
        <v>280</v>
      </c>
      <c r="U2437" s="0" t="s">
        <v>281</v>
      </c>
    </row>
    <row r="2438" customFormat="false" ht="15" hidden="false" customHeight="false" outlineLevel="0" collapsed="false">
      <c r="A2438" s="0" t="n">
        <v>125</v>
      </c>
      <c r="B2438" s="0" t="s">
        <v>183</v>
      </c>
      <c r="C2438" s="0" t="s">
        <v>616</v>
      </c>
      <c r="D2438" s="0" t="s">
        <v>9474</v>
      </c>
      <c r="E2438" s="0" t="n">
        <v>2026</v>
      </c>
      <c r="H2438" s="0" t="n">
        <v>4</v>
      </c>
      <c r="I2438" s="0" t="n">
        <v>788</v>
      </c>
      <c r="J2438" s="0" t="s">
        <v>272</v>
      </c>
      <c r="K2438" s="0" t="s">
        <v>9454</v>
      </c>
      <c r="L2438" s="0" t="s">
        <v>297</v>
      </c>
      <c r="M2438" s="0" t="s">
        <v>9475</v>
      </c>
      <c r="N2438" s="0" t="s">
        <v>9475</v>
      </c>
      <c r="O2438" s="0" t="s">
        <v>9476</v>
      </c>
      <c r="P2438" s="0" t="s">
        <v>9477</v>
      </c>
      <c r="R2438" s="0" t="s">
        <v>279</v>
      </c>
      <c r="S2438" s="0" t="s">
        <v>272</v>
      </c>
      <c r="T2438" s="0" t="s">
        <v>280</v>
      </c>
      <c r="U2438" s="0" t="s">
        <v>281</v>
      </c>
    </row>
    <row r="2439" customFormat="false" ht="15" hidden="false" customHeight="false" outlineLevel="0" collapsed="false">
      <c r="A2439" s="0" t="n">
        <v>125</v>
      </c>
      <c r="B2439" s="0" t="s">
        <v>183</v>
      </c>
      <c r="C2439" s="0" t="s">
        <v>616</v>
      </c>
      <c r="D2439" s="0" t="s">
        <v>9478</v>
      </c>
      <c r="E2439" s="0" t="n">
        <v>2026</v>
      </c>
      <c r="H2439" s="0" t="n">
        <v>3</v>
      </c>
      <c r="I2439" s="0" t="n">
        <v>925</v>
      </c>
      <c r="J2439" s="0" t="s">
        <v>294</v>
      </c>
      <c r="K2439" s="0" t="s">
        <v>9454</v>
      </c>
      <c r="L2439" s="0" t="s">
        <v>297</v>
      </c>
      <c r="M2439" s="0" t="s">
        <v>9479</v>
      </c>
      <c r="N2439" s="0" t="s">
        <v>9479</v>
      </c>
      <c r="O2439" s="0" t="s">
        <v>9480</v>
      </c>
      <c r="P2439" s="0" t="s">
        <v>9481</v>
      </c>
      <c r="R2439" s="0" t="s">
        <v>279</v>
      </c>
      <c r="S2439" s="0" t="s">
        <v>294</v>
      </c>
      <c r="T2439" s="0" t="s">
        <v>280</v>
      </c>
      <c r="U2439" s="0" t="s">
        <v>281</v>
      </c>
    </row>
    <row r="2440" customFormat="false" ht="15" hidden="false" customHeight="false" outlineLevel="0" collapsed="false">
      <c r="A2440" s="0" t="n">
        <v>125</v>
      </c>
      <c r="B2440" s="0" t="s">
        <v>183</v>
      </c>
      <c r="C2440" s="0" t="s">
        <v>616</v>
      </c>
      <c r="D2440" s="0" t="s">
        <v>9482</v>
      </c>
      <c r="E2440" s="0" t="n">
        <v>2025</v>
      </c>
      <c r="H2440" s="0" t="n">
        <v>3</v>
      </c>
      <c r="I2440" s="0" t="n">
        <v>270</v>
      </c>
      <c r="J2440" s="0" t="s">
        <v>272</v>
      </c>
      <c r="K2440" s="0" t="s">
        <v>9454</v>
      </c>
      <c r="L2440" s="0" t="s">
        <v>297</v>
      </c>
      <c r="M2440" s="0" t="s">
        <v>9483</v>
      </c>
      <c r="N2440" s="0" t="s">
        <v>9483</v>
      </c>
      <c r="O2440" s="0" t="s">
        <v>9484</v>
      </c>
      <c r="P2440" s="0" t="s">
        <v>9485</v>
      </c>
      <c r="R2440" s="0" t="s">
        <v>279</v>
      </c>
      <c r="S2440" s="0" t="s">
        <v>294</v>
      </c>
      <c r="T2440" s="0" t="s">
        <v>280</v>
      </c>
      <c r="U2440" s="0" t="s">
        <v>281</v>
      </c>
    </row>
    <row r="2441" customFormat="false" ht="15" hidden="false" customHeight="false" outlineLevel="0" collapsed="false">
      <c r="A2441" s="0" t="n">
        <v>125</v>
      </c>
      <c r="B2441" s="0" t="s">
        <v>183</v>
      </c>
      <c r="C2441" s="0" t="s">
        <v>616</v>
      </c>
      <c r="D2441" s="0" t="s">
        <v>9486</v>
      </c>
      <c r="E2441" s="0" t="n">
        <v>2025</v>
      </c>
      <c r="H2441" s="0" t="n">
        <v>4</v>
      </c>
      <c r="I2441" s="0" t="n">
        <v>202</v>
      </c>
      <c r="J2441" s="0" t="s">
        <v>272</v>
      </c>
      <c r="K2441" s="0" t="s">
        <v>9454</v>
      </c>
      <c r="L2441" s="0" t="s">
        <v>297</v>
      </c>
      <c r="M2441" s="0" t="s">
        <v>9487</v>
      </c>
      <c r="N2441" s="0" t="s">
        <v>9487</v>
      </c>
      <c r="O2441" s="0" t="s">
        <v>9488</v>
      </c>
      <c r="P2441" s="0" t="s">
        <v>9489</v>
      </c>
      <c r="R2441" s="0" t="s">
        <v>279</v>
      </c>
      <c r="S2441" s="0" t="s">
        <v>294</v>
      </c>
      <c r="T2441" s="0" t="s">
        <v>280</v>
      </c>
      <c r="U2441" s="0" t="s">
        <v>281</v>
      </c>
    </row>
    <row r="2442" customFormat="false" ht="15" hidden="false" customHeight="false" outlineLevel="0" collapsed="false">
      <c r="A2442" s="0" t="n">
        <v>125</v>
      </c>
      <c r="B2442" s="0" t="s">
        <v>183</v>
      </c>
      <c r="C2442" s="0" t="s">
        <v>616</v>
      </c>
      <c r="D2442" s="0" t="s">
        <v>9490</v>
      </c>
      <c r="E2442" s="0" t="n">
        <v>2025</v>
      </c>
      <c r="H2442" s="0" t="n">
        <v>3</v>
      </c>
      <c r="I2442" s="0" t="n">
        <v>593</v>
      </c>
      <c r="J2442" s="0" t="s">
        <v>294</v>
      </c>
      <c r="K2442" s="0" t="s">
        <v>9454</v>
      </c>
      <c r="L2442" s="0" t="s">
        <v>297</v>
      </c>
      <c r="M2442" s="0" t="s">
        <v>9491</v>
      </c>
      <c r="N2442" s="0" t="s">
        <v>9491</v>
      </c>
      <c r="O2442" s="0" t="s">
        <v>9492</v>
      </c>
      <c r="P2442" s="0" t="s">
        <v>9493</v>
      </c>
      <c r="R2442" s="0" t="s">
        <v>279</v>
      </c>
      <c r="S2442" s="0" t="s">
        <v>294</v>
      </c>
      <c r="T2442" s="0" t="s">
        <v>280</v>
      </c>
      <c r="U2442" s="0" t="s">
        <v>281</v>
      </c>
    </row>
    <row r="2443" customFormat="false" ht="15" hidden="false" customHeight="false" outlineLevel="0" collapsed="false">
      <c r="A2443" s="0" t="n">
        <v>125</v>
      </c>
      <c r="B2443" s="0" t="s">
        <v>183</v>
      </c>
      <c r="C2443" s="0" t="s">
        <v>616</v>
      </c>
      <c r="D2443" s="0" t="s">
        <v>9494</v>
      </c>
      <c r="E2443" s="0" t="n">
        <v>2024</v>
      </c>
      <c r="H2443" s="0" t="n">
        <v>4</v>
      </c>
      <c r="I2443" s="0" t="n">
        <v>776</v>
      </c>
      <c r="J2443" s="0" t="s">
        <v>294</v>
      </c>
      <c r="K2443" s="0" t="s">
        <v>9454</v>
      </c>
      <c r="L2443" s="0" t="s">
        <v>297</v>
      </c>
      <c r="M2443" s="0" t="s">
        <v>9495</v>
      </c>
      <c r="N2443" s="0" t="s">
        <v>9495</v>
      </c>
      <c r="O2443" s="0" t="s">
        <v>9496</v>
      </c>
      <c r="P2443" s="0" t="s">
        <v>9497</v>
      </c>
      <c r="R2443" s="0" t="s">
        <v>288</v>
      </c>
      <c r="S2443" s="0" t="s">
        <v>294</v>
      </c>
      <c r="T2443" s="0" t="s">
        <v>280</v>
      </c>
      <c r="U2443" s="0" t="s">
        <v>281</v>
      </c>
    </row>
    <row r="2444" customFormat="false" ht="15" hidden="false" customHeight="false" outlineLevel="0" collapsed="false">
      <c r="A2444" s="0" t="n">
        <v>125</v>
      </c>
      <c r="B2444" s="0" t="s">
        <v>183</v>
      </c>
      <c r="C2444" s="0" t="s">
        <v>616</v>
      </c>
      <c r="D2444" s="0" t="s">
        <v>9498</v>
      </c>
      <c r="E2444" s="0" t="n">
        <v>2024</v>
      </c>
      <c r="H2444" s="0" t="n">
        <v>3</v>
      </c>
      <c r="I2444" s="0" t="n">
        <v>510</v>
      </c>
      <c r="J2444" s="0" t="s">
        <v>294</v>
      </c>
      <c r="K2444" s="0" t="s">
        <v>9454</v>
      </c>
      <c r="L2444" s="0" t="s">
        <v>297</v>
      </c>
      <c r="M2444" s="0" t="s">
        <v>9499</v>
      </c>
      <c r="N2444" s="0" t="s">
        <v>9499</v>
      </c>
      <c r="O2444" s="0" t="s">
        <v>9500</v>
      </c>
      <c r="P2444" s="0" t="s">
        <v>9501</v>
      </c>
      <c r="R2444" s="0" t="s">
        <v>288</v>
      </c>
      <c r="S2444" s="0" t="s">
        <v>294</v>
      </c>
      <c r="T2444" s="0" t="s">
        <v>280</v>
      </c>
      <c r="U2444" s="0" t="s">
        <v>281</v>
      </c>
    </row>
    <row r="2445" customFormat="false" ht="15" hidden="false" customHeight="false" outlineLevel="0" collapsed="false">
      <c r="A2445" s="0" t="n">
        <v>125</v>
      </c>
      <c r="B2445" s="0" t="s">
        <v>183</v>
      </c>
      <c r="C2445" s="0" t="s">
        <v>616</v>
      </c>
      <c r="D2445" s="0" t="s">
        <v>9502</v>
      </c>
      <c r="E2445" s="0" t="n">
        <v>2024</v>
      </c>
      <c r="H2445" s="0" t="n">
        <v>4</v>
      </c>
      <c r="I2445" s="0" t="n">
        <v>548</v>
      </c>
      <c r="J2445" s="0" t="s">
        <v>294</v>
      </c>
      <c r="K2445" s="0" t="s">
        <v>9454</v>
      </c>
      <c r="L2445" s="0" t="s">
        <v>297</v>
      </c>
      <c r="M2445" s="0" t="s">
        <v>9503</v>
      </c>
      <c r="N2445" s="0" t="s">
        <v>9503</v>
      </c>
      <c r="O2445" s="0" t="s">
        <v>9504</v>
      </c>
      <c r="P2445" s="0" t="s">
        <v>9505</v>
      </c>
      <c r="R2445" s="0" t="s">
        <v>288</v>
      </c>
      <c r="S2445" s="0" t="s">
        <v>294</v>
      </c>
      <c r="T2445" s="0" t="s">
        <v>280</v>
      </c>
      <c r="U2445" s="0" t="s">
        <v>281</v>
      </c>
    </row>
    <row r="2446" customFormat="false" ht="15" hidden="false" customHeight="false" outlineLevel="0" collapsed="false">
      <c r="A2446" s="0" t="n">
        <v>125</v>
      </c>
      <c r="B2446" s="0" t="s">
        <v>183</v>
      </c>
      <c r="C2446" s="0" t="s">
        <v>616</v>
      </c>
      <c r="D2446" s="0" t="s">
        <v>9506</v>
      </c>
      <c r="E2446" s="0" t="n">
        <v>2024</v>
      </c>
      <c r="H2446" s="0" t="n">
        <v>4</v>
      </c>
      <c r="I2446" s="0" t="n">
        <v>675</v>
      </c>
      <c r="J2446" s="0" t="s">
        <v>294</v>
      </c>
      <c r="K2446" s="0" t="s">
        <v>9454</v>
      </c>
      <c r="L2446" s="0" t="s">
        <v>297</v>
      </c>
      <c r="M2446" s="0" t="s">
        <v>9507</v>
      </c>
      <c r="N2446" s="0" t="s">
        <v>9507</v>
      </c>
      <c r="O2446" s="0" t="s">
        <v>9508</v>
      </c>
      <c r="P2446" s="0" t="s">
        <v>9509</v>
      </c>
      <c r="R2446" s="0" t="s">
        <v>288</v>
      </c>
      <c r="S2446" s="0" t="s">
        <v>294</v>
      </c>
      <c r="T2446" s="0" t="s">
        <v>280</v>
      </c>
      <c r="U2446" s="0" t="s">
        <v>281</v>
      </c>
    </row>
    <row r="2447" customFormat="false" ht="15" hidden="false" customHeight="false" outlineLevel="0" collapsed="false">
      <c r="A2447" s="0" t="n">
        <v>125</v>
      </c>
      <c r="B2447" s="0" t="s">
        <v>183</v>
      </c>
      <c r="C2447" s="0" t="s">
        <v>616</v>
      </c>
      <c r="D2447" s="0" t="s">
        <v>9510</v>
      </c>
      <c r="E2447" s="0" t="n">
        <v>2024</v>
      </c>
      <c r="H2447" s="0" t="n">
        <v>3</v>
      </c>
      <c r="I2447" s="0" t="n">
        <v>621</v>
      </c>
      <c r="J2447" s="0" t="s">
        <v>294</v>
      </c>
      <c r="K2447" s="0" t="s">
        <v>9454</v>
      </c>
      <c r="L2447" s="0" t="s">
        <v>297</v>
      </c>
      <c r="M2447" s="0" t="s">
        <v>9511</v>
      </c>
      <c r="N2447" s="0" t="s">
        <v>9511</v>
      </c>
      <c r="O2447" s="0" t="s">
        <v>9512</v>
      </c>
      <c r="P2447" s="0" t="s">
        <v>9513</v>
      </c>
      <c r="R2447" s="0" t="s">
        <v>288</v>
      </c>
      <c r="S2447" s="0" t="s">
        <v>294</v>
      </c>
      <c r="T2447" s="0" t="s">
        <v>280</v>
      </c>
      <c r="U2447" s="0" t="s">
        <v>281</v>
      </c>
    </row>
    <row r="2448" customFormat="false" ht="15" hidden="false" customHeight="false" outlineLevel="0" collapsed="false">
      <c r="A2448" s="0" t="n">
        <v>125</v>
      </c>
      <c r="B2448" s="0" t="s">
        <v>183</v>
      </c>
      <c r="C2448" s="0" t="s">
        <v>616</v>
      </c>
      <c r="D2448" s="0" t="s">
        <v>9514</v>
      </c>
      <c r="E2448" s="0" t="n">
        <v>2024</v>
      </c>
      <c r="H2448" s="0" t="n">
        <v>21</v>
      </c>
      <c r="I2448" s="0" t="n">
        <v>5948</v>
      </c>
      <c r="J2448" s="0" t="s">
        <v>294</v>
      </c>
      <c r="K2448" s="0" t="s">
        <v>9454</v>
      </c>
      <c r="L2448" s="0" t="s">
        <v>297</v>
      </c>
      <c r="M2448" s="0" t="s">
        <v>9515</v>
      </c>
      <c r="N2448" s="0" t="s">
        <v>9515</v>
      </c>
      <c r="O2448" s="0" t="s">
        <v>9516</v>
      </c>
      <c r="P2448" s="0" t="s">
        <v>9517</v>
      </c>
      <c r="R2448" s="0" t="s">
        <v>288</v>
      </c>
      <c r="S2448" s="0" t="s">
        <v>294</v>
      </c>
      <c r="T2448" s="0" t="s">
        <v>280</v>
      </c>
      <c r="U2448" s="0" t="s">
        <v>281</v>
      </c>
    </row>
    <row r="2449" customFormat="false" ht="15" hidden="false" customHeight="false" outlineLevel="0" collapsed="false">
      <c r="A2449" s="0" t="n">
        <v>125</v>
      </c>
      <c r="B2449" s="0" t="s">
        <v>183</v>
      </c>
      <c r="C2449" s="0" t="s">
        <v>616</v>
      </c>
      <c r="D2449" s="0" t="s">
        <v>9518</v>
      </c>
      <c r="E2449" s="0" t="n">
        <v>2024</v>
      </c>
      <c r="H2449" s="0" t="n">
        <v>3</v>
      </c>
      <c r="I2449" s="0" t="n">
        <v>600</v>
      </c>
      <c r="J2449" s="0" t="s">
        <v>294</v>
      </c>
      <c r="K2449" s="0" t="s">
        <v>9454</v>
      </c>
      <c r="L2449" s="0" t="s">
        <v>297</v>
      </c>
      <c r="M2449" s="0" t="s">
        <v>9519</v>
      </c>
      <c r="N2449" s="0" t="s">
        <v>9519</v>
      </c>
      <c r="O2449" s="0" t="s">
        <v>9520</v>
      </c>
      <c r="P2449" s="0" t="s">
        <v>9521</v>
      </c>
      <c r="R2449" s="0" t="s">
        <v>288</v>
      </c>
      <c r="S2449" s="0" t="s">
        <v>294</v>
      </c>
      <c r="T2449" s="0" t="s">
        <v>280</v>
      </c>
      <c r="U2449" s="0" t="s">
        <v>281</v>
      </c>
    </row>
    <row r="2450" customFormat="false" ht="15" hidden="false" customHeight="false" outlineLevel="0" collapsed="false">
      <c r="A2450" s="0" t="n">
        <v>125</v>
      </c>
      <c r="B2450" s="0" t="s">
        <v>183</v>
      </c>
      <c r="C2450" s="0" t="s">
        <v>616</v>
      </c>
      <c r="D2450" s="0" t="s">
        <v>9522</v>
      </c>
      <c r="E2450" s="0" t="n">
        <v>2023</v>
      </c>
      <c r="H2450" s="0" t="n">
        <v>3</v>
      </c>
      <c r="I2450" s="0" t="n">
        <v>209</v>
      </c>
      <c r="J2450" s="0" t="s">
        <v>272</v>
      </c>
      <c r="K2450" s="0" t="s">
        <v>9454</v>
      </c>
      <c r="L2450" s="0" t="s">
        <v>297</v>
      </c>
      <c r="M2450" s="0" t="s">
        <v>9523</v>
      </c>
      <c r="N2450" s="0" t="s">
        <v>9523</v>
      </c>
      <c r="O2450" s="0" t="s">
        <v>9524</v>
      </c>
      <c r="P2450" s="0" t="s">
        <v>9525</v>
      </c>
      <c r="R2450" s="0" t="s">
        <v>288</v>
      </c>
      <c r="S2450" s="0" t="s">
        <v>294</v>
      </c>
      <c r="T2450" s="0" t="s">
        <v>280</v>
      </c>
      <c r="U2450" s="0" t="s">
        <v>281</v>
      </c>
    </row>
    <row r="2451" customFormat="false" ht="15" hidden="false" customHeight="false" outlineLevel="0" collapsed="false">
      <c r="A2451" s="0" t="n">
        <v>125</v>
      </c>
      <c r="B2451" s="0" t="s">
        <v>183</v>
      </c>
      <c r="C2451" s="0" t="s">
        <v>616</v>
      </c>
      <c r="D2451" s="0" t="s">
        <v>9526</v>
      </c>
      <c r="E2451" s="0" t="n">
        <v>2023</v>
      </c>
      <c r="H2451" s="0" t="n">
        <v>4</v>
      </c>
      <c r="I2451" s="0" t="n">
        <v>677</v>
      </c>
      <c r="J2451" s="0" t="s">
        <v>294</v>
      </c>
      <c r="K2451" s="0" t="s">
        <v>9454</v>
      </c>
      <c r="L2451" s="0" t="s">
        <v>297</v>
      </c>
      <c r="M2451" s="0" t="s">
        <v>9527</v>
      </c>
      <c r="N2451" s="0" t="s">
        <v>9527</v>
      </c>
      <c r="O2451" s="0" t="s">
        <v>9528</v>
      </c>
      <c r="P2451" s="0" t="s">
        <v>9529</v>
      </c>
      <c r="R2451" s="0" t="s">
        <v>288</v>
      </c>
      <c r="S2451" s="0" t="s">
        <v>294</v>
      </c>
      <c r="T2451" s="0" t="s">
        <v>280</v>
      </c>
      <c r="U2451" s="0" t="s">
        <v>281</v>
      </c>
    </row>
    <row r="2452" customFormat="false" ht="15" hidden="false" customHeight="false" outlineLevel="0" collapsed="false">
      <c r="A2452" s="0" t="n">
        <v>125</v>
      </c>
      <c r="B2452" s="0" t="s">
        <v>183</v>
      </c>
      <c r="C2452" s="0" t="s">
        <v>616</v>
      </c>
      <c r="D2452" s="0" t="s">
        <v>9530</v>
      </c>
      <c r="E2452" s="0" t="n">
        <v>2023</v>
      </c>
      <c r="H2452" s="0" t="n">
        <v>25</v>
      </c>
      <c r="I2452" s="0" t="n">
        <v>4168</v>
      </c>
      <c r="J2452" s="0" t="s">
        <v>272</v>
      </c>
      <c r="K2452" s="0" t="s">
        <v>9454</v>
      </c>
      <c r="L2452" s="0" t="s">
        <v>297</v>
      </c>
      <c r="M2452" s="0" t="s">
        <v>9531</v>
      </c>
      <c r="N2452" s="0" t="s">
        <v>9531</v>
      </c>
      <c r="O2452" s="0" t="s">
        <v>9532</v>
      </c>
      <c r="P2452" s="0" t="s">
        <v>9533</v>
      </c>
      <c r="R2452" s="0" t="s">
        <v>288</v>
      </c>
      <c r="S2452" s="0" t="s">
        <v>294</v>
      </c>
      <c r="T2452" s="0" t="s">
        <v>280</v>
      </c>
      <c r="U2452" s="0" t="s">
        <v>281</v>
      </c>
    </row>
    <row r="2453" customFormat="false" ht="15" hidden="false" customHeight="false" outlineLevel="0" collapsed="false">
      <c r="A2453" s="0" t="n">
        <v>125</v>
      </c>
      <c r="B2453" s="0" t="s">
        <v>183</v>
      </c>
      <c r="C2453" s="0" t="s">
        <v>616</v>
      </c>
      <c r="D2453" s="0" t="s">
        <v>9534</v>
      </c>
      <c r="E2453" s="0" t="n">
        <v>2023</v>
      </c>
      <c r="H2453" s="0" t="n">
        <v>5</v>
      </c>
      <c r="I2453" s="0" t="n">
        <v>690</v>
      </c>
      <c r="J2453" s="0" t="s">
        <v>294</v>
      </c>
      <c r="K2453" s="0" t="s">
        <v>9454</v>
      </c>
      <c r="L2453" s="0" t="s">
        <v>297</v>
      </c>
      <c r="M2453" s="0" t="s">
        <v>9535</v>
      </c>
      <c r="N2453" s="0" t="s">
        <v>9535</v>
      </c>
      <c r="O2453" s="0" t="s">
        <v>9536</v>
      </c>
      <c r="P2453" s="0" t="s">
        <v>9537</v>
      </c>
      <c r="R2453" s="0" t="s">
        <v>288</v>
      </c>
      <c r="S2453" s="0" t="s">
        <v>294</v>
      </c>
      <c r="T2453" s="0" t="s">
        <v>280</v>
      </c>
      <c r="U2453" s="0" t="s">
        <v>281</v>
      </c>
    </row>
    <row r="2454" customFormat="false" ht="15" hidden="false" customHeight="false" outlineLevel="0" collapsed="false">
      <c r="A2454" s="0" t="n">
        <v>125</v>
      </c>
      <c r="B2454" s="0" t="s">
        <v>183</v>
      </c>
      <c r="C2454" s="0" t="s">
        <v>616</v>
      </c>
      <c r="D2454" s="0" t="s">
        <v>9538</v>
      </c>
      <c r="E2454" s="0" t="n">
        <v>2023</v>
      </c>
      <c r="H2454" s="0" t="n">
        <v>25</v>
      </c>
      <c r="I2454" s="0" t="n">
        <v>3096</v>
      </c>
      <c r="J2454" s="0" t="s">
        <v>272</v>
      </c>
      <c r="K2454" s="0" t="s">
        <v>9454</v>
      </c>
      <c r="L2454" s="0" t="s">
        <v>297</v>
      </c>
      <c r="M2454" s="0" t="s">
        <v>9539</v>
      </c>
      <c r="N2454" s="0" t="s">
        <v>9539</v>
      </c>
      <c r="O2454" s="0" t="s">
        <v>9540</v>
      </c>
      <c r="P2454" s="0" t="s">
        <v>9541</v>
      </c>
      <c r="R2454" s="0" t="s">
        <v>288</v>
      </c>
      <c r="S2454" s="0" t="s">
        <v>294</v>
      </c>
      <c r="T2454" s="0" t="s">
        <v>280</v>
      </c>
      <c r="U2454" s="0" t="s">
        <v>281</v>
      </c>
    </row>
    <row r="2455" customFormat="false" ht="15" hidden="false" customHeight="false" outlineLevel="0" collapsed="false">
      <c r="A2455" s="0" t="n">
        <v>125</v>
      </c>
      <c r="B2455" s="0" t="s">
        <v>183</v>
      </c>
      <c r="C2455" s="0" t="s">
        <v>270</v>
      </c>
      <c r="D2455" s="0" t="s">
        <v>9542</v>
      </c>
      <c r="E2455" s="0" t="n">
        <v>2026</v>
      </c>
      <c r="H2455" s="0" t="n">
        <v>1</v>
      </c>
      <c r="I2455" s="0" t="n">
        <v>30765</v>
      </c>
      <c r="J2455" s="0" t="s">
        <v>272</v>
      </c>
      <c r="K2455" s="0" t="s">
        <v>9454</v>
      </c>
      <c r="L2455" s="0" t="s">
        <v>297</v>
      </c>
      <c r="M2455" s="0" t="s">
        <v>9543</v>
      </c>
      <c r="N2455" s="0" t="s">
        <v>9543</v>
      </c>
      <c r="O2455" s="0" t="s">
        <v>9544</v>
      </c>
      <c r="P2455" s="0" t="s">
        <v>9545</v>
      </c>
      <c r="R2455" s="0" t="s">
        <v>279</v>
      </c>
      <c r="S2455" s="0" t="s">
        <v>294</v>
      </c>
      <c r="T2455" s="0" t="s">
        <v>280</v>
      </c>
      <c r="U2455" s="0" t="s">
        <v>281</v>
      </c>
    </row>
    <row r="2456" customFormat="false" ht="15" hidden="false" customHeight="false" outlineLevel="0" collapsed="false">
      <c r="A2456" s="0" t="n">
        <v>125</v>
      </c>
      <c r="B2456" s="0" t="s">
        <v>183</v>
      </c>
      <c r="C2456" s="0" t="s">
        <v>270</v>
      </c>
      <c r="D2456" s="0" t="s">
        <v>9546</v>
      </c>
      <c r="E2456" s="0" t="n">
        <v>2026</v>
      </c>
      <c r="H2456" s="0" t="n">
        <v>1</v>
      </c>
      <c r="I2456" s="0" t="n">
        <v>30763</v>
      </c>
      <c r="J2456" s="0" t="s">
        <v>272</v>
      </c>
      <c r="K2456" s="0" t="s">
        <v>9454</v>
      </c>
      <c r="L2456" s="0" t="s">
        <v>297</v>
      </c>
      <c r="M2456" s="0" t="s">
        <v>9547</v>
      </c>
      <c r="N2456" s="0" t="s">
        <v>9547</v>
      </c>
      <c r="O2456" s="0" t="s">
        <v>9548</v>
      </c>
      <c r="P2456" s="0" t="s">
        <v>9549</v>
      </c>
      <c r="R2456" s="0" t="s">
        <v>279</v>
      </c>
      <c r="S2456" s="0" t="s">
        <v>294</v>
      </c>
      <c r="T2456" s="0" t="s">
        <v>280</v>
      </c>
      <c r="U2456" s="0" t="s">
        <v>281</v>
      </c>
    </row>
    <row r="2457" customFormat="false" ht="15" hidden="false" customHeight="false" outlineLevel="0" collapsed="false">
      <c r="A2457" s="0" t="n">
        <v>125</v>
      </c>
      <c r="B2457" s="0" t="s">
        <v>183</v>
      </c>
      <c r="C2457" s="0" t="s">
        <v>270</v>
      </c>
      <c r="D2457" s="0" t="s">
        <v>9550</v>
      </c>
      <c r="E2457" s="0" t="n">
        <v>2026</v>
      </c>
      <c r="H2457" s="0" t="n">
        <v>1</v>
      </c>
      <c r="I2457" s="0" t="n">
        <v>30718</v>
      </c>
      <c r="J2457" s="0" t="s">
        <v>272</v>
      </c>
      <c r="K2457" s="0" t="s">
        <v>9454</v>
      </c>
      <c r="L2457" s="0" t="s">
        <v>297</v>
      </c>
      <c r="M2457" s="0" t="s">
        <v>9551</v>
      </c>
      <c r="N2457" s="0" t="s">
        <v>9551</v>
      </c>
      <c r="O2457" s="0" t="s">
        <v>9552</v>
      </c>
      <c r="P2457" s="0" t="s">
        <v>9553</v>
      </c>
      <c r="R2457" s="0" t="s">
        <v>279</v>
      </c>
      <c r="S2457" s="0" t="s">
        <v>294</v>
      </c>
      <c r="T2457" s="0" t="s">
        <v>280</v>
      </c>
      <c r="U2457" s="0" t="s">
        <v>281</v>
      </c>
    </row>
    <row r="2458" customFormat="false" ht="15" hidden="false" customHeight="false" outlineLevel="0" collapsed="false">
      <c r="A2458" s="0" t="n">
        <v>125</v>
      </c>
      <c r="B2458" s="0" t="s">
        <v>183</v>
      </c>
      <c r="C2458" s="0" t="s">
        <v>270</v>
      </c>
      <c r="D2458" s="0" t="s">
        <v>9554</v>
      </c>
      <c r="E2458" s="0" t="n">
        <v>2026</v>
      </c>
      <c r="H2458" s="0" t="n">
        <v>1</v>
      </c>
      <c r="I2458" s="0" t="n">
        <v>30741</v>
      </c>
      <c r="J2458" s="0" t="s">
        <v>272</v>
      </c>
      <c r="K2458" s="0" t="s">
        <v>9454</v>
      </c>
      <c r="L2458" s="0" t="s">
        <v>297</v>
      </c>
      <c r="M2458" s="0" t="s">
        <v>9555</v>
      </c>
      <c r="N2458" s="0" t="s">
        <v>9555</v>
      </c>
      <c r="O2458" s="0" t="s">
        <v>9556</v>
      </c>
      <c r="P2458" s="0" t="s">
        <v>9557</v>
      </c>
      <c r="R2458" s="0" t="s">
        <v>279</v>
      </c>
      <c r="S2458" s="0" t="s">
        <v>294</v>
      </c>
      <c r="T2458" s="0" t="s">
        <v>280</v>
      </c>
      <c r="U2458" s="0" t="s">
        <v>281</v>
      </c>
    </row>
    <row r="2459" customFormat="false" ht="15" hidden="false" customHeight="false" outlineLevel="0" collapsed="false">
      <c r="A2459" s="0" t="n">
        <v>125</v>
      </c>
      <c r="B2459" s="0" t="s">
        <v>183</v>
      </c>
      <c r="C2459" s="0" t="s">
        <v>270</v>
      </c>
      <c r="D2459" s="0" t="s">
        <v>9558</v>
      </c>
      <c r="E2459" s="0" t="n">
        <v>2026</v>
      </c>
      <c r="H2459" s="0" t="n">
        <v>6</v>
      </c>
      <c r="I2459" s="0" t="n">
        <v>345</v>
      </c>
      <c r="J2459" s="0" t="s">
        <v>272</v>
      </c>
      <c r="K2459" s="0" t="s">
        <v>9454</v>
      </c>
      <c r="L2459" s="0" t="s">
        <v>297</v>
      </c>
      <c r="M2459" s="0" t="s">
        <v>9559</v>
      </c>
      <c r="N2459" s="0" t="s">
        <v>9559</v>
      </c>
      <c r="O2459" s="0" t="s">
        <v>9560</v>
      </c>
      <c r="P2459" s="0" t="s">
        <v>9561</v>
      </c>
      <c r="R2459" s="0" t="s">
        <v>279</v>
      </c>
      <c r="S2459" s="0" t="s">
        <v>294</v>
      </c>
      <c r="T2459" s="0" t="s">
        <v>280</v>
      </c>
      <c r="U2459" s="0" t="s">
        <v>281</v>
      </c>
    </row>
    <row r="2460" customFormat="false" ht="15" hidden="false" customHeight="false" outlineLevel="0" collapsed="false">
      <c r="A2460" s="0" t="n">
        <v>125</v>
      </c>
      <c r="B2460" s="0" t="s">
        <v>183</v>
      </c>
      <c r="C2460" s="0" t="s">
        <v>270</v>
      </c>
      <c r="D2460" s="0" t="s">
        <v>9562</v>
      </c>
      <c r="E2460" s="0" t="n">
        <v>2026</v>
      </c>
      <c r="H2460" s="0" t="n">
        <v>6</v>
      </c>
      <c r="I2460" s="0" t="n">
        <v>345</v>
      </c>
      <c r="J2460" s="0" t="s">
        <v>272</v>
      </c>
      <c r="K2460" s="0" t="s">
        <v>9454</v>
      </c>
      <c r="L2460" s="0" t="s">
        <v>297</v>
      </c>
      <c r="M2460" s="0" t="s">
        <v>9563</v>
      </c>
      <c r="N2460" s="0" t="s">
        <v>9563</v>
      </c>
      <c r="O2460" s="0" t="s">
        <v>9564</v>
      </c>
      <c r="P2460" s="0" t="s">
        <v>9565</v>
      </c>
      <c r="R2460" s="0" t="s">
        <v>279</v>
      </c>
      <c r="S2460" s="0" t="s">
        <v>294</v>
      </c>
      <c r="T2460" s="0" t="s">
        <v>280</v>
      </c>
      <c r="U2460" s="0" t="s">
        <v>281</v>
      </c>
    </row>
    <row r="2461" customFormat="false" ht="15" hidden="false" customHeight="false" outlineLevel="0" collapsed="false">
      <c r="A2461" s="0" t="n">
        <v>125</v>
      </c>
      <c r="B2461" s="0" t="s">
        <v>183</v>
      </c>
      <c r="C2461" s="0" t="s">
        <v>270</v>
      </c>
      <c r="D2461" s="0" t="s">
        <v>9566</v>
      </c>
      <c r="E2461" s="0" t="n">
        <v>2026</v>
      </c>
      <c r="H2461" s="0" t="n">
        <v>8</v>
      </c>
      <c r="I2461" s="0" t="n">
        <v>1077</v>
      </c>
      <c r="J2461" s="0" t="s">
        <v>294</v>
      </c>
      <c r="K2461" s="0" t="s">
        <v>9454</v>
      </c>
      <c r="L2461" s="0" t="s">
        <v>297</v>
      </c>
      <c r="M2461" s="0" t="s">
        <v>9567</v>
      </c>
      <c r="N2461" s="0" t="s">
        <v>9567</v>
      </c>
      <c r="O2461" s="0" t="s">
        <v>9568</v>
      </c>
      <c r="P2461" s="0" t="s">
        <v>9569</v>
      </c>
      <c r="R2461" s="0" t="s">
        <v>279</v>
      </c>
      <c r="S2461" s="0" t="s">
        <v>272</v>
      </c>
      <c r="T2461" s="0" t="s">
        <v>280</v>
      </c>
      <c r="U2461" s="0" t="s">
        <v>281</v>
      </c>
    </row>
    <row r="2462" customFormat="false" ht="15" hidden="false" customHeight="false" outlineLevel="0" collapsed="false">
      <c r="A2462" s="0" t="n">
        <v>125</v>
      </c>
      <c r="B2462" s="0" t="s">
        <v>183</v>
      </c>
      <c r="C2462" s="0" t="s">
        <v>270</v>
      </c>
      <c r="D2462" s="0" t="s">
        <v>9570</v>
      </c>
      <c r="E2462" s="0" t="n">
        <v>2026</v>
      </c>
      <c r="H2462" s="0" t="n">
        <v>3</v>
      </c>
      <c r="I2462" s="0" t="n">
        <v>855</v>
      </c>
      <c r="J2462" s="0" t="s">
        <v>294</v>
      </c>
      <c r="K2462" s="0" t="s">
        <v>9454</v>
      </c>
      <c r="L2462" s="0" t="s">
        <v>297</v>
      </c>
      <c r="M2462" s="0" t="s">
        <v>9571</v>
      </c>
      <c r="N2462" s="0" t="s">
        <v>9571</v>
      </c>
      <c r="O2462" s="0" t="s">
        <v>9572</v>
      </c>
      <c r="P2462" s="0" t="s">
        <v>9573</v>
      </c>
      <c r="R2462" s="0" t="s">
        <v>279</v>
      </c>
      <c r="S2462" s="0" t="s">
        <v>294</v>
      </c>
      <c r="T2462" s="0" t="s">
        <v>280</v>
      </c>
      <c r="U2462" s="0" t="s">
        <v>281</v>
      </c>
    </row>
    <row r="2463" customFormat="false" ht="15" hidden="false" customHeight="false" outlineLevel="0" collapsed="false">
      <c r="A2463" s="0" t="n">
        <v>125</v>
      </c>
      <c r="B2463" s="0" t="s">
        <v>183</v>
      </c>
      <c r="C2463" s="0" t="s">
        <v>270</v>
      </c>
      <c r="D2463" s="0" t="s">
        <v>9574</v>
      </c>
      <c r="E2463" s="0" t="n">
        <v>2026</v>
      </c>
      <c r="H2463" s="0" t="n">
        <v>8</v>
      </c>
      <c r="I2463" s="0" t="n">
        <v>1164</v>
      </c>
      <c r="J2463" s="0" t="s">
        <v>294</v>
      </c>
      <c r="K2463" s="0" t="s">
        <v>9454</v>
      </c>
      <c r="L2463" s="0" t="s">
        <v>297</v>
      </c>
      <c r="M2463" s="0" t="s">
        <v>9575</v>
      </c>
      <c r="N2463" s="0" t="s">
        <v>9575</v>
      </c>
      <c r="O2463" s="0" t="s">
        <v>9576</v>
      </c>
      <c r="P2463" s="0" t="s">
        <v>9577</v>
      </c>
      <c r="R2463" s="0" t="s">
        <v>279</v>
      </c>
      <c r="S2463" s="0" t="s">
        <v>294</v>
      </c>
      <c r="T2463" s="0" t="s">
        <v>280</v>
      </c>
      <c r="U2463" s="0" t="s">
        <v>281</v>
      </c>
    </row>
    <row r="2464" customFormat="false" ht="15" hidden="false" customHeight="false" outlineLevel="0" collapsed="false">
      <c r="A2464" s="0" t="n">
        <v>125</v>
      </c>
      <c r="B2464" s="0" t="s">
        <v>183</v>
      </c>
      <c r="C2464" s="0" t="s">
        <v>270</v>
      </c>
      <c r="D2464" s="0" t="s">
        <v>9578</v>
      </c>
      <c r="E2464" s="0" t="n">
        <v>2026</v>
      </c>
      <c r="H2464" s="0" t="n">
        <v>1</v>
      </c>
      <c r="I2464" s="0" t="n">
        <v>192</v>
      </c>
      <c r="J2464" s="0" t="s">
        <v>272</v>
      </c>
      <c r="K2464" s="0" t="s">
        <v>9454</v>
      </c>
      <c r="L2464" s="0" t="s">
        <v>297</v>
      </c>
      <c r="M2464" s="0" t="s">
        <v>9579</v>
      </c>
      <c r="N2464" s="0" t="s">
        <v>9579</v>
      </c>
      <c r="O2464" s="0" t="s">
        <v>9580</v>
      </c>
      <c r="P2464" s="0" t="s">
        <v>9581</v>
      </c>
      <c r="R2464" s="0" t="s">
        <v>279</v>
      </c>
      <c r="S2464" s="0" t="s">
        <v>294</v>
      </c>
      <c r="T2464" s="0" t="s">
        <v>280</v>
      </c>
      <c r="U2464" s="0" t="s">
        <v>281</v>
      </c>
    </row>
    <row r="2465" customFormat="false" ht="15" hidden="false" customHeight="false" outlineLevel="0" collapsed="false">
      <c r="A2465" s="0" t="n">
        <v>125</v>
      </c>
      <c r="B2465" s="0" t="s">
        <v>183</v>
      </c>
      <c r="C2465" s="0" t="s">
        <v>270</v>
      </c>
      <c r="D2465" s="0" t="s">
        <v>9582</v>
      </c>
      <c r="E2465" s="0" t="n">
        <v>2025</v>
      </c>
      <c r="H2465" s="0" t="n">
        <v>8</v>
      </c>
      <c r="I2465" s="0" t="n">
        <v>337</v>
      </c>
      <c r="J2465" s="0" t="s">
        <v>294</v>
      </c>
      <c r="K2465" s="0" t="s">
        <v>9454</v>
      </c>
      <c r="L2465" s="0" t="s">
        <v>297</v>
      </c>
      <c r="M2465" s="0" t="s">
        <v>9583</v>
      </c>
      <c r="N2465" s="0" t="s">
        <v>9583</v>
      </c>
      <c r="O2465" s="0" t="s">
        <v>9584</v>
      </c>
      <c r="P2465" s="0" t="s">
        <v>9585</v>
      </c>
      <c r="R2465" s="0" t="s">
        <v>279</v>
      </c>
      <c r="S2465" s="0" t="s">
        <v>294</v>
      </c>
      <c r="T2465" s="0" t="s">
        <v>280</v>
      </c>
      <c r="U2465" s="0" t="s">
        <v>281</v>
      </c>
    </row>
    <row r="2466" customFormat="false" ht="15" hidden="false" customHeight="false" outlineLevel="0" collapsed="false">
      <c r="A2466" s="0" t="n">
        <v>125</v>
      </c>
      <c r="B2466" s="0" t="s">
        <v>183</v>
      </c>
      <c r="C2466" s="0" t="s">
        <v>270</v>
      </c>
      <c r="D2466" s="0" t="s">
        <v>9586</v>
      </c>
      <c r="E2466" s="0" t="n">
        <v>2025</v>
      </c>
      <c r="H2466" s="0" t="n">
        <v>5</v>
      </c>
      <c r="I2466" s="0" t="n">
        <v>653</v>
      </c>
      <c r="J2466" s="0" t="s">
        <v>294</v>
      </c>
      <c r="K2466" s="0" t="s">
        <v>9454</v>
      </c>
      <c r="L2466" s="0" t="s">
        <v>297</v>
      </c>
      <c r="M2466" s="0" t="s">
        <v>9587</v>
      </c>
      <c r="N2466" s="0" t="s">
        <v>9587</v>
      </c>
      <c r="O2466" s="0" t="s">
        <v>9588</v>
      </c>
      <c r="P2466" s="0" t="s">
        <v>9589</v>
      </c>
      <c r="R2466" s="0" t="s">
        <v>279</v>
      </c>
      <c r="S2466" s="0" t="s">
        <v>294</v>
      </c>
      <c r="T2466" s="0" t="s">
        <v>280</v>
      </c>
      <c r="U2466" s="0" t="s">
        <v>281</v>
      </c>
    </row>
    <row r="2467" customFormat="false" ht="15" hidden="false" customHeight="false" outlineLevel="0" collapsed="false">
      <c r="A2467" s="0" t="n">
        <v>125</v>
      </c>
      <c r="B2467" s="0" t="s">
        <v>183</v>
      </c>
      <c r="C2467" s="0" t="s">
        <v>270</v>
      </c>
      <c r="D2467" s="0" t="s">
        <v>9590</v>
      </c>
      <c r="E2467" s="0" t="n">
        <v>2025</v>
      </c>
      <c r="H2467" s="0" t="n">
        <v>7</v>
      </c>
      <c r="I2467" s="0" t="n">
        <v>1147</v>
      </c>
      <c r="J2467" s="0" t="s">
        <v>272</v>
      </c>
      <c r="K2467" s="0" t="s">
        <v>9454</v>
      </c>
      <c r="L2467" s="0" t="s">
        <v>297</v>
      </c>
      <c r="M2467" s="0" t="s">
        <v>9591</v>
      </c>
      <c r="N2467" s="0" t="s">
        <v>9591</v>
      </c>
      <c r="O2467" s="0" t="s">
        <v>9592</v>
      </c>
      <c r="P2467" s="0" t="s">
        <v>9593</v>
      </c>
      <c r="R2467" s="0" t="s">
        <v>279</v>
      </c>
      <c r="S2467" s="0" t="s">
        <v>294</v>
      </c>
      <c r="T2467" s="0" t="s">
        <v>280</v>
      </c>
      <c r="U2467" s="0" t="s">
        <v>281</v>
      </c>
    </row>
    <row r="2468" customFormat="false" ht="15" hidden="false" customHeight="false" outlineLevel="0" collapsed="false">
      <c r="A2468" s="0" t="n">
        <v>125</v>
      </c>
      <c r="B2468" s="0" t="s">
        <v>183</v>
      </c>
      <c r="C2468" s="0" t="s">
        <v>270</v>
      </c>
      <c r="D2468" s="0" t="s">
        <v>9594</v>
      </c>
      <c r="E2468" s="0" t="n">
        <v>2025</v>
      </c>
      <c r="H2468" s="0" t="n">
        <v>11</v>
      </c>
      <c r="I2468" s="0" t="n">
        <v>1418</v>
      </c>
      <c r="J2468" s="0" t="s">
        <v>272</v>
      </c>
      <c r="K2468" s="0" t="s">
        <v>9454</v>
      </c>
      <c r="L2468" s="0" t="s">
        <v>297</v>
      </c>
      <c r="M2468" s="0" t="s">
        <v>9595</v>
      </c>
      <c r="N2468" s="0" t="s">
        <v>9596</v>
      </c>
      <c r="O2468" s="0" t="s">
        <v>9597</v>
      </c>
      <c r="P2468" s="0" t="s">
        <v>9598</v>
      </c>
      <c r="R2468" s="0" t="s">
        <v>279</v>
      </c>
      <c r="S2468" s="0" t="s">
        <v>294</v>
      </c>
      <c r="T2468" s="0" t="s">
        <v>280</v>
      </c>
      <c r="U2468" s="0" t="s">
        <v>281</v>
      </c>
    </row>
    <row r="2469" customFormat="false" ht="15" hidden="false" customHeight="false" outlineLevel="0" collapsed="false">
      <c r="A2469" s="0" t="n">
        <v>125</v>
      </c>
      <c r="B2469" s="0" t="s">
        <v>183</v>
      </c>
      <c r="C2469" s="0" t="s">
        <v>270</v>
      </c>
      <c r="D2469" s="0" t="s">
        <v>9599</v>
      </c>
      <c r="E2469" s="0" t="n">
        <v>2025</v>
      </c>
      <c r="H2469" s="0" t="n">
        <v>13</v>
      </c>
      <c r="I2469" s="0" t="n">
        <v>942</v>
      </c>
      <c r="J2469" s="0" t="s">
        <v>294</v>
      </c>
      <c r="K2469" s="0" t="s">
        <v>9454</v>
      </c>
      <c r="L2469" s="0" t="s">
        <v>297</v>
      </c>
      <c r="M2469" s="0" t="s">
        <v>9600</v>
      </c>
      <c r="N2469" s="0" t="s">
        <v>9600</v>
      </c>
      <c r="O2469" s="0" t="s">
        <v>9601</v>
      </c>
      <c r="P2469" s="0" t="s">
        <v>9602</v>
      </c>
      <c r="R2469" s="0" t="s">
        <v>279</v>
      </c>
      <c r="S2469" s="0" t="s">
        <v>294</v>
      </c>
      <c r="T2469" s="0" t="s">
        <v>280</v>
      </c>
      <c r="U2469" s="0" t="s">
        <v>281</v>
      </c>
    </row>
    <row r="2470" customFormat="false" ht="15" hidden="false" customHeight="false" outlineLevel="0" collapsed="false">
      <c r="A2470" s="0" t="n">
        <v>125</v>
      </c>
      <c r="B2470" s="0" t="s">
        <v>183</v>
      </c>
      <c r="C2470" s="0" t="s">
        <v>270</v>
      </c>
      <c r="D2470" s="0" t="s">
        <v>9603</v>
      </c>
      <c r="E2470" s="0" t="n">
        <v>2024</v>
      </c>
      <c r="H2470" s="0" t="n">
        <v>4</v>
      </c>
      <c r="I2470" s="0" t="n">
        <v>298</v>
      </c>
      <c r="J2470" s="0" t="s">
        <v>294</v>
      </c>
      <c r="K2470" s="0" t="s">
        <v>9454</v>
      </c>
      <c r="L2470" s="0" t="s">
        <v>297</v>
      </c>
      <c r="M2470" s="0" t="s">
        <v>9604</v>
      </c>
      <c r="N2470" s="0" t="s">
        <v>9604</v>
      </c>
      <c r="O2470" s="0" t="s">
        <v>9605</v>
      </c>
      <c r="P2470" s="0" t="s">
        <v>9606</v>
      </c>
      <c r="R2470" s="0" t="s">
        <v>288</v>
      </c>
      <c r="S2470" s="0" t="s">
        <v>294</v>
      </c>
      <c r="T2470" s="0" t="s">
        <v>280</v>
      </c>
      <c r="U2470" s="0" t="s">
        <v>281</v>
      </c>
    </row>
    <row r="2471" customFormat="false" ht="15" hidden="false" customHeight="false" outlineLevel="0" collapsed="false">
      <c r="A2471" s="0" t="n">
        <v>125</v>
      </c>
      <c r="B2471" s="0" t="s">
        <v>183</v>
      </c>
      <c r="C2471" s="0" t="s">
        <v>270</v>
      </c>
      <c r="D2471" s="0" t="s">
        <v>9607</v>
      </c>
      <c r="E2471" s="0" t="n">
        <v>2024</v>
      </c>
      <c r="H2471" s="0" t="n">
        <v>4</v>
      </c>
      <c r="I2471" s="0" t="n">
        <v>226</v>
      </c>
      <c r="J2471" s="0" t="s">
        <v>272</v>
      </c>
      <c r="K2471" s="0" t="s">
        <v>9454</v>
      </c>
      <c r="L2471" s="0" t="s">
        <v>297</v>
      </c>
      <c r="M2471" s="0" t="s">
        <v>9608</v>
      </c>
      <c r="N2471" s="0" t="s">
        <v>9608</v>
      </c>
      <c r="O2471" s="0" t="s">
        <v>9609</v>
      </c>
      <c r="P2471" s="0" t="s">
        <v>9610</v>
      </c>
      <c r="R2471" s="0" t="s">
        <v>288</v>
      </c>
      <c r="S2471" s="0" t="s">
        <v>294</v>
      </c>
      <c r="T2471" s="0" t="s">
        <v>280</v>
      </c>
      <c r="U2471" s="0" t="s">
        <v>281</v>
      </c>
    </row>
    <row r="2472" customFormat="false" ht="15" hidden="false" customHeight="false" outlineLevel="0" collapsed="false">
      <c r="A2472" s="0" t="n">
        <v>125</v>
      </c>
      <c r="B2472" s="0" t="s">
        <v>183</v>
      </c>
      <c r="C2472" s="0" t="s">
        <v>270</v>
      </c>
      <c r="D2472" s="0" t="s">
        <v>9611</v>
      </c>
      <c r="E2472" s="0" t="n">
        <v>2024</v>
      </c>
      <c r="H2472" s="0" t="n">
        <v>4</v>
      </c>
      <c r="I2472" s="0" t="n">
        <v>605</v>
      </c>
      <c r="J2472" s="0" t="s">
        <v>294</v>
      </c>
      <c r="K2472" s="0" t="s">
        <v>9454</v>
      </c>
      <c r="L2472" s="0" t="s">
        <v>297</v>
      </c>
      <c r="M2472" s="0" t="s">
        <v>9612</v>
      </c>
      <c r="N2472" s="0" t="s">
        <v>9612</v>
      </c>
      <c r="O2472" s="0" t="s">
        <v>9613</v>
      </c>
      <c r="P2472" s="0" t="s">
        <v>9614</v>
      </c>
      <c r="R2472" s="0" t="s">
        <v>288</v>
      </c>
      <c r="S2472" s="0" t="s">
        <v>294</v>
      </c>
      <c r="T2472" s="0" t="s">
        <v>280</v>
      </c>
      <c r="U2472" s="0" t="s">
        <v>281</v>
      </c>
    </row>
    <row r="2473" customFormat="false" ht="15" hidden="false" customHeight="false" outlineLevel="0" collapsed="false">
      <c r="A2473" s="0" t="n">
        <v>125</v>
      </c>
      <c r="B2473" s="0" t="s">
        <v>183</v>
      </c>
      <c r="C2473" s="0" t="s">
        <v>270</v>
      </c>
      <c r="D2473" s="0" t="s">
        <v>9615</v>
      </c>
      <c r="E2473" s="0" t="n">
        <v>2024</v>
      </c>
      <c r="H2473" s="0" t="n">
        <v>6</v>
      </c>
      <c r="I2473" s="0" t="n">
        <v>1062</v>
      </c>
      <c r="J2473" s="0" t="s">
        <v>272</v>
      </c>
      <c r="K2473" s="0" t="s">
        <v>9454</v>
      </c>
      <c r="L2473" s="0" t="s">
        <v>297</v>
      </c>
      <c r="M2473" s="0" t="s">
        <v>9616</v>
      </c>
      <c r="N2473" s="0" t="s">
        <v>9616</v>
      </c>
      <c r="O2473" s="0" t="s">
        <v>9617</v>
      </c>
      <c r="P2473" s="0" t="s">
        <v>9618</v>
      </c>
      <c r="R2473" s="0" t="s">
        <v>288</v>
      </c>
      <c r="S2473" s="0" t="s">
        <v>294</v>
      </c>
      <c r="T2473" s="0" t="s">
        <v>280</v>
      </c>
      <c r="U2473" s="0" t="s">
        <v>281</v>
      </c>
    </row>
    <row r="2474" customFormat="false" ht="15" hidden="false" customHeight="false" outlineLevel="0" collapsed="false">
      <c r="A2474" s="0" t="n">
        <v>125</v>
      </c>
      <c r="B2474" s="0" t="s">
        <v>183</v>
      </c>
      <c r="C2474" s="0" t="s">
        <v>270</v>
      </c>
      <c r="D2474" s="0" t="s">
        <v>9619</v>
      </c>
      <c r="E2474" s="0" t="n">
        <v>2023</v>
      </c>
      <c r="H2474" s="0" t="n">
        <v>5</v>
      </c>
      <c r="I2474" s="0" t="n">
        <v>757</v>
      </c>
      <c r="J2474" s="0" t="s">
        <v>294</v>
      </c>
      <c r="K2474" s="0" t="s">
        <v>9454</v>
      </c>
      <c r="L2474" s="0" t="s">
        <v>297</v>
      </c>
      <c r="M2474" s="0" t="s">
        <v>9620</v>
      </c>
      <c r="N2474" s="0" t="s">
        <v>9620</v>
      </c>
      <c r="O2474" s="0" t="s">
        <v>9621</v>
      </c>
      <c r="P2474" s="0" t="s">
        <v>9622</v>
      </c>
      <c r="R2474" s="0" t="s">
        <v>288</v>
      </c>
      <c r="S2474" s="0" t="s">
        <v>294</v>
      </c>
      <c r="T2474" s="0" t="s">
        <v>280</v>
      </c>
      <c r="U2474" s="0" t="s">
        <v>281</v>
      </c>
    </row>
    <row r="2475" customFormat="false" ht="15" hidden="false" customHeight="false" outlineLevel="0" collapsed="false">
      <c r="A2475" s="0" t="n">
        <v>125</v>
      </c>
      <c r="B2475" s="0" t="s">
        <v>183</v>
      </c>
      <c r="C2475" s="0" t="s">
        <v>270</v>
      </c>
      <c r="D2475" s="0" t="s">
        <v>9623</v>
      </c>
      <c r="E2475" s="0" t="n">
        <v>2023</v>
      </c>
      <c r="H2475" s="0" t="n">
        <v>14</v>
      </c>
      <c r="I2475" s="0" t="n">
        <v>1725</v>
      </c>
      <c r="J2475" s="0" t="s">
        <v>294</v>
      </c>
      <c r="K2475" s="0" t="s">
        <v>9454</v>
      </c>
      <c r="L2475" s="0" t="s">
        <v>297</v>
      </c>
      <c r="M2475" s="0" t="s">
        <v>9624</v>
      </c>
      <c r="N2475" s="0" t="s">
        <v>9624</v>
      </c>
      <c r="O2475" s="0" t="s">
        <v>9625</v>
      </c>
      <c r="P2475" s="0" t="s">
        <v>9626</v>
      </c>
      <c r="R2475" s="0" t="s">
        <v>288</v>
      </c>
      <c r="S2475" s="0" t="s">
        <v>294</v>
      </c>
      <c r="T2475" s="0" t="s">
        <v>280</v>
      </c>
      <c r="U2475" s="0" t="s">
        <v>281</v>
      </c>
    </row>
    <row r="2476" customFormat="false" ht="15" hidden="false" customHeight="false" outlineLevel="0" collapsed="false">
      <c r="A2476" s="0" t="n">
        <v>125</v>
      </c>
      <c r="B2476" s="0" t="s">
        <v>183</v>
      </c>
      <c r="C2476" s="0" t="s">
        <v>270</v>
      </c>
      <c r="D2476" s="0" t="s">
        <v>9627</v>
      </c>
      <c r="E2476" s="0" t="n">
        <v>2023</v>
      </c>
      <c r="H2476" s="0" t="n">
        <v>8</v>
      </c>
      <c r="I2476" s="0" t="n">
        <v>1140</v>
      </c>
      <c r="J2476" s="0" t="s">
        <v>294</v>
      </c>
      <c r="K2476" s="0" t="s">
        <v>9454</v>
      </c>
      <c r="L2476" s="0" t="s">
        <v>297</v>
      </c>
      <c r="M2476" s="0" t="s">
        <v>9628</v>
      </c>
      <c r="N2476" s="0" t="s">
        <v>9628</v>
      </c>
      <c r="O2476" s="0" t="s">
        <v>9629</v>
      </c>
      <c r="P2476" s="0" t="s">
        <v>9630</v>
      </c>
      <c r="R2476" s="0" t="s">
        <v>288</v>
      </c>
      <c r="S2476" s="0" t="s">
        <v>294</v>
      </c>
      <c r="T2476" s="0" t="s">
        <v>280</v>
      </c>
      <c r="U2476" s="0" t="s">
        <v>281</v>
      </c>
    </row>
    <row r="2477" customFormat="false" ht="15" hidden="false" customHeight="false" outlineLevel="0" collapsed="false">
      <c r="A2477" s="0" t="n">
        <v>125</v>
      </c>
      <c r="B2477" s="0" t="s">
        <v>183</v>
      </c>
      <c r="C2477" s="0" t="s">
        <v>270</v>
      </c>
      <c r="D2477" s="0" t="s">
        <v>9631</v>
      </c>
      <c r="E2477" s="0" t="n">
        <v>2023</v>
      </c>
      <c r="H2477" s="0" t="n">
        <v>9</v>
      </c>
      <c r="I2477" s="0" t="n">
        <v>1045</v>
      </c>
      <c r="J2477" s="0" t="s">
        <v>294</v>
      </c>
      <c r="K2477" s="0" t="s">
        <v>9454</v>
      </c>
      <c r="L2477" s="0" t="s">
        <v>297</v>
      </c>
      <c r="M2477" s="0" t="s">
        <v>9632</v>
      </c>
      <c r="N2477" s="0" t="s">
        <v>9632</v>
      </c>
      <c r="O2477" s="0" t="s">
        <v>9633</v>
      </c>
      <c r="P2477" s="0" t="s">
        <v>9634</v>
      </c>
      <c r="R2477" s="0" t="s">
        <v>288</v>
      </c>
      <c r="S2477" s="0" t="s">
        <v>294</v>
      </c>
      <c r="T2477" s="0" t="s">
        <v>280</v>
      </c>
      <c r="U2477" s="0" t="s">
        <v>281</v>
      </c>
    </row>
    <row r="2478" customFormat="false" ht="15" hidden="false" customHeight="false" outlineLevel="0" collapsed="false">
      <c r="A2478" s="0" t="n">
        <v>125</v>
      </c>
      <c r="B2478" s="0" t="s">
        <v>183</v>
      </c>
      <c r="C2478" s="0" t="s">
        <v>270</v>
      </c>
      <c r="D2478" s="0" t="s">
        <v>9635</v>
      </c>
      <c r="E2478" s="0" t="n">
        <v>2023</v>
      </c>
      <c r="H2478" s="0" t="n">
        <v>9</v>
      </c>
      <c r="I2478" s="0" t="n">
        <v>1756</v>
      </c>
      <c r="J2478" s="0" t="s">
        <v>294</v>
      </c>
      <c r="K2478" s="0" t="s">
        <v>9454</v>
      </c>
      <c r="L2478" s="0" t="s">
        <v>297</v>
      </c>
      <c r="M2478" s="0" t="s">
        <v>9636</v>
      </c>
      <c r="N2478" s="0" t="s">
        <v>9636</v>
      </c>
      <c r="O2478" s="0" t="s">
        <v>9637</v>
      </c>
      <c r="P2478" s="0" t="s">
        <v>9638</v>
      </c>
      <c r="R2478" s="0" t="s">
        <v>288</v>
      </c>
      <c r="S2478" s="0" t="s">
        <v>294</v>
      </c>
      <c r="T2478" s="0" t="s">
        <v>280</v>
      </c>
      <c r="U2478" s="0" t="s">
        <v>281</v>
      </c>
    </row>
    <row r="2479" customFormat="false" ht="15" hidden="false" customHeight="false" outlineLevel="0" collapsed="false">
      <c r="A2479" s="0" t="n">
        <v>125</v>
      </c>
      <c r="B2479" s="0" t="s">
        <v>183</v>
      </c>
      <c r="C2479" s="0" t="s">
        <v>270</v>
      </c>
      <c r="D2479" s="0" t="s">
        <v>9639</v>
      </c>
      <c r="E2479" s="0" t="n">
        <v>2022</v>
      </c>
      <c r="H2479" s="0" t="n">
        <v>3</v>
      </c>
      <c r="I2479" s="0" t="n">
        <v>764</v>
      </c>
      <c r="J2479" s="0" t="s">
        <v>294</v>
      </c>
      <c r="K2479" s="0" t="s">
        <v>9454</v>
      </c>
      <c r="L2479" s="0" t="s">
        <v>297</v>
      </c>
      <c r="M2479" s="0" t="s">
        <v>9640</v>
      </c>
      <c r="N2479" s="0" t="s">
        <v>9640</v>
      </c>
      <c r="O2479" s="0" t="s">
        <v>9641</v>
      </c>
      <c r="P2479" s="0" t="s">
        <v>9642</v>
      </c>
      <c r="R2479" s="0" t="s">
        <v>288</v>
      </c>
      <c r="S2479" s="0" t="s">
        <v>294</v>
      </c>
      <c r="T2479" s="0" t="s">
        <v>280</v>
      </c>
      <c r="U2479" s="0" t="s">
        <v>281</v>
      </c>
    </row>
    <row r="2480" customFormat="false" ht="15" hidden="false" customHeight="false" outlineLevel="0" collapsed="false">
      <c r="A2480" s="0" t="n">
        <v>125</v>
      </c>
      <c r="B2480" s="0" t="s">
        <v>183</v>
      </c>
      <c r="C2480" s="0" t="s">
        <v>270</v>
      </c>
      <c r="D2480" s="0" t="s">
        <v>9643</v>
      </c>
      <c r="E2480" s="0" t="n">
        <v>2022</v>
      </c>
      <c r="H2480" s="0" t="n">
        <v>1</v>
      </c>
      <c r="I2480" s="0" t="n">
        <v>253</v>
      </c>
      <c r="J2480" s="0" t="s">
        <v>294</v>
      </c>
      <c r="K2480" s="0" t="s">
        <v>9454</v>
      </c>
      <c r="L2480" s="0" t="s">
        <v>297</v>
      </c>
      <c r="M2480" s="0" t="s">
        <v>9644</v>
      </c>
      <c r="N2480" s="0" t="s">
        <v>9644</v>
      </c>
      <c r="O2480" s="0" t="s">
        <v>9645</v>
      </c>
      <c r="P2480" s="0" t="s">
        <v>9646</v>
      </c>
      <c r="R2480" s="0" t="s">
        <v>288</v>
      </c>
      <c r="S2480" s="0" t="s">
        <v>294</v>
      </c>
      <c r="T2480" s="0" t="s">
        <v>280</v>
      </c>
      <c r="U2480" s="0" t="s">
        <v>281</v>
      </c>
    </row>
    <row r="2481" customFormat="false" ht="15" hidden="false" customHeight="false" outlineLevel="0" collapsed="false">
      <c r="A2481" s="0" t="n">
        <v>125</v>
      </c>
      <c r="B2481" s="0" t="s">
        <v>183</v>
      </c>
      <c r="C2481" s="0" t="s">
        <v>270</v>
      </c>
      <c r="D2481" s="0" t="s">
        <v>9647</v>
      </c>
      <c r="E2481" s="0" t="n">
        <v>2022</v>
      </c>
      <c r="H2481" s="0" t="n">
        <v>8</v>
      </c>
      <c r="I2481" s="0" t="n">
        <v>310</v>
      </c>
      <c r="J2481" s="0" t="s">
        <v>294</v>
      </c>
      <c r="K2481" s="0" t="s">
        <v>9454</v>
      </c>
      <c r="L2481" s="0" t="s">
        <v>297</v>
      </c>
      <c r="M2481" s="0" t="s">
        <v>9648</v>
      </c>
      <c r="N2481" s="0" t="s">
        <v>9648</v>
      </c>
      <c r="O2481" s="0" t="s">
        <v>9649</v>
      </c>
      <c r="P2481" s="0" t="s">
        <v>9650</v>
      </c>
      <c r="R2481" s="0" t="s">
        <v>288</v>
      </c>
      <c r="S2481" s="0" t="s">
        <v>294</v>
      </c>
      <c r="T2481" s="0" t="s">
        <v>280</v>
      </c>
      <c r="U2481" s="0" t="s">
        <v>281</v>
      </c>
    </row>
    <row r="2482" customFormat="false" ht="15" hidden="false" customHeight="false" outlineLevel="0" collapsed="false">
      <c r="A2482" s="0" t="n">
        <v>125</v>
      </c>
      <c r="B2482" s="0" t="s">
        <v>183</v>
      </c>
      <c r="C2482" s="0" t="s">
        <v>270</v>
      </c>
      <c r="D2482" s="0" t="s">
        <v>9651</v>
      </c>
      <c r="E2482" s="0" t="n">
        <v>2022</v>
      </c>
      <c r="H2482" s="0" t="n">
        <v>13</v>
      </c>
      <c r="I2482" s="0" t="n">
        <v>94</v>
      </c>
      <c r="J2482" s="0" t="s">
        <v>272</v>
      </c>
      <c r="K2482" s="0" t="s">
        <v>9454</v>
      </c>
      <c r="L2482" s="0" t="s">
        <v>297</v>
      </c>
      <c r="M2482" s="0" t="s">
        <v>9652</v>
      </c>
      <c r="N2482" s="0" t="s">
        <v>9652</v>
      </c>
      <c r="O2482" s="0" t="s">
        <v>9653</v>
      </c>
      <c r="P2482" s="0" t="s">
        <v>9654</v>
      </c>
      <c r="R2482" s="0" t="s">
        <v>288</v>
      </c>
      <c r="S2482" s="0" t="s">
        <v>294</v>
      </c>
      <c r="T2482" s="0" t="s">
        <v>280</v>
      </c>
      <c r="U2482" s="0" t="s">
        <v>281</v>
      </c>
    </row>
    <row r="2483" customFormat="false" ht="15" hidden="false" customHeight="false" outlineLevel="0" collapsed="false">
      <c r="A2483" s="0" t="n">
        <v>125</v>
      </c>
      <c r="B2483" s="0" t="s">
        <v>183</v>
      </c>
      <c r="C2483" s="0" t="s">
        <v>270</v>
      </c>
      <c r="D2483" s="0" t="s">
        <v>9655</v>
      </c>
      <c r="E2483" s="0" t="n">
        <v>2022</v>
      </c>
      <c r="H2483" s="0" t="n">
        <v>13</v>
      </c>
      <c r="I2483" s="0" t="n">
        <v>428</v>
      </c>
      <c r="J2483" s="0" t="s">
        <v>272</v>
      </c>
      <c r="K2483" s="0" t="s">
        <v>9454</v>
      </c>
      <c r="L2483" s="0" t="s">
        <v>297</v>
      </c>
      <c r="M2483" s="0" t="s">
        <v>9656</v>
      </c>
      <c r="N2483" s="0" t="s">
        <v>9656</v>
      </c>
      <c r="O2483" s="0" t="s">
        <v>9657</v>
      </c>
      <c r="P2483" s="0" t="s">
        <v>9658</v>
      </c>
      <c r="R2483" s="0" t="s">
        <v>288</v>
      </c>
      <c r="S2483" s="0" t="s">
        <v>294</v>
      </c>
      <c r="T2483" s="0" t="s">
        <v>280</v>
      </c>
      <c r="U2483" s="0" t="s">
        <v>281</v>
      </c>
    </row>
    <row r="2484" customFormat="false" ht="15" hidden="false" customHeight="false" outlineLevel="0" collapsed="false">
      <c r="A2484" s="0" t="n">
        <v>125</v>
      </c>
      <c r="B2484" s="0" t="s">
        <v>183</v>
      </c>
      <c r="C2484" s="0" t="s">
        <v>544</v>
      </c>
      <c r="D2484" s="0" t="s">
        <v>9659</v>
      </c>
      <c r="E2484" s="0" t="n">
        <v>2026</v>
      </c>
      <c r="H2484" s="0" t="n">
        <v>3</v>
      </c>
      <c r="I2484" s="0" t="n">
        <v>2358</v>
      </c>
      <c r="J2484" s="0" t="s">
        <v>272</v>
      </c>
      <c r="K2484" s="0" t="s">
        <v>9454</v>
      </c>
      <c r="L2484" s="0" t="s">
        <v>297</v>
      </c>
      <c r="M2484" s="0" t="s">
        <v>9660</v>
      </c>
      <c r="N2484" s="0" t="s">
        <v>9660</v>
      </c>
      <c r="O2484" s="0" t="s">
        <v>9661</v>
      </c>
      <c r="P2484" s="0" t="s">
        <v>9662</v>
      </c>
      <c r="R2484" s="0" t="s">
        <v>279</v>
      </c>
      <c r="S2484" s="0" t="s">
        <v>272</v>
      </c>
      <c r="T2484" s="0" t="s">
        <v>280</v>
      </c>
      <c r="U2484" s="0" t="s">
        <v>281</v>
      </c>
    </row>
    <row r="2485" customFormat="false" ht="15" hidden="false" customHeight="false" outlineLevel="0" collapsed="false">
      <c r="A2485" s="0" t="n">
        <v>125</v>
      </c>
      <c r="B2485" s="0" t="s">
        <v>183</v>
      </c>
      <c r="C2485" s="0" t="s">
        <v>282</v>
      </c>
      <c r="D2485" s="0" t="s">
        <v>9663</v>
      </c>
      <c r="E2485" s="0" t="n">
        <v>2023</v>
      </c>
      <c r="H2485" s="0" t="n">
        <v>1</v>
      </c>
      <c r="I2485" s="0" t="n">
        <v>129</v>
      </c>
      <c r="J2485" s="0" t="s">
        <v>272</v>
      </c>
      <c r="K2485" s="0" t="s">
        <v>9454</v>
      </c>
      <c r="L2485" s="0" t="s">
        <v>297</v>
      </c>
      <c r="M2485" s="0" t="s">
        <v>9664</v>
      </c>
      <c r="N2485" s="0" t="s">
        <v>9664</v>
      </c>
      <c r="O2485" s="0" t="s">
        <v>9665</v>
      </c>
      <c r="P2485" s="0" t="s">
        <v>9666</v>
      </c>
      <c r="R2485" s="0" t="s">
        <v>288</v>
      </c>
      <c r="S2485" s="0" t="s">
        <v>272</v>
      </c>
      <c r="T2485" s="0" t="s">
        <v>280</v>
      </c>
      <c r="U2485" s="0" t="s">
        <v>281</v>
      </c>
    </row>
    <row r="2486" customFormat="false" ht="15" hidden="false" customHeight="false" outlineLevel="0" collapsed="false">
      <c r="A2486" s="0" t="n">
        <v>125</v>
      </c>
      <c r="B2486" s="0" t="s">
        <v>183</v>
      </c>
      <c r="C2486" s="0" t="s">
        <v>282</v>
      </c>
      <c r="D2486" s="0" t="s">
        <v>9667</v>
      </c>
      <c r="E2486" s="0" t="n">
        <v>2022</v>
      </c>
      <c r="H2486" s="0" t="n">
        <v>1</v>
      </c>
      <c r="I2486" s="0" t="n">
        <v>147</v>
      </c>
      <c r="J2486" s="0" t="s">
        <v>272</v>
      </c>
      <c r="K2486" s="0" t="s">
        <v>9454</v>
      </c>
      <c r="L2486" s="0" t="s">
        <v>297</v>
      </c>
      <c r="M2486" s="0" t="s">
        <v>9668</v>
      </c>
      <c r="N2486" s="0" t="s">
        <v>9668</v>
      </c>
      <c r="O2486" s="0" t="s">
        <v>9669</v>
      </c>
      <c r="P2486" s="0" t="s">
        <v>9670</v>
      </c>
      <c r="R2486" s="0" t="s">
        <v>288</v>
      </c>
      <c r="S2486" s="0" t="s">
        <v>294</v>
      </c>
      <c r="T2486" s="0" t="s">
        <v>280</v>
      </c>
      <c r="U2486" s="0" t="s">
        <v>281</v>
      </c>
    </row>
    <row r="2487" customFormat="false" ht="15" hidden="false" customHeight="false" outlineLevel="0" collapsed="false">
      <c r="A2487" s="0" t="n">
        <v>125</v>
      </c>
      <c r="B2487" s="0" t="s">
        <v>183</v>
      </c>
      <c r="C2487" s="0" t="s">
        <v>926</v>
      </c>
      <c r="D2487" s="0" t="s">
        <v>9671</v>
      </c>
      <c r="E2487" s="0" t="n">
        <v>2026</v>
      </c>
      <c r="H2487" s="0" t="n">
        <v>12</v>
      </c>
      <c r="I2487" s="0" t="n">
        <v>2162</v>
      </c>
      <c r="J2487" s="0" t="s">
        <v>294</v>
      </c>
      <c r="K2487" s="0" t="s">
        <v>9454</v>
      </c>
      <c r="L2487" s="0" t="s">
        <v>297</v>
      </c>
      <c r="M2487" s="0" t="s">
        <v>9672</v>
      </c>
      <c r="N2487" s="0" t="s">
        <v>9672</v>
      </c>
      <c r="O2487" s="0" t="s">
        <v>9673</v>
      </c>
      <c r="P2487" s="0" t="s">
        <v>9674</v>
      </c>
      <c r="R2487" s="0" t="s">
        <v>279</v>
      </c>
      <c r="S2487" s="0" t="s">
        <v>272</v>
      </c>
      <c r="T2487" s="0" t="s">
        <v>280</v>
      </c>
      <c r="U2487" s="0" t="s">
        <v>281</v>
      </c>
    </row>
    <row r="2488" customFormat="false" ht="15" hidden="false" customHeight="false" outlineLevel="0" collapsed="false">
      <c r="A2488" s="0" t="n">
        <v>125</v>
      </c>
      <c r="B2488" s="0" t="s">
        <v>183</v>
      </c>
      <c r="C2488" s="0" t="s">
        <v>926</v>
      </c>
      <c r="D2488" s="0" t="s">
        <v>9675</v>
      </c>
      <c r="E2488" s="0" t="n">
        <v>2025</v>
      </c>
      <c r="H2488" s="0" t="n">
        <v>2</v>
      </c>
      <c r="I2488" s="0" t="n">
        <v>246</v>
      </c>
      <c r="J2488" s="0" t="s">
        <v>294</v>
      </c>
      <c r="K2488" s="0" t="s">
        <v>9454</v>
      </c>
      <c r="L2488" s="0" t="s">
        <v>297</v>
      </c>
      <c r="M2488" s="0" t="s">
        <v>9676</v>
      </c>
      <c r="N2488" s="0" t="s">
        <v>9676</v>
      </c>
      <c r="O2488" s="0" t="s">
        <v>9677</v>
      </c>
      <c r="P2488" s="0" t="s">
        <v>9678</v>
      </c>
      <c r="R2488" s="0" t="s">
        <v>279</v>
      </c>
      <c r="S2488" s="0" t="s">
        <v>294</v>
      </c>
      <c r="T2488" s="0" t="s">
        <v>280</v>
      </c>
      <c r="U2488" s="0" t="s">
        <v>281</v>
      </c>
    </row>
    <row r="2489" customFormat="false" ht="15" hidden="false" customHeight="false" outlineLevel="0" collapsed="false">
      <c r="A2489" s="0" t="n">
        <v>125</v>
      </c>
      <c r="B2489" s="0" t="s">
        <v>183</v>
      </c>
      <c r="C2489" s="0" t="s">
        <v>926</v>
      </c>
      <c r="D2489" s="0" t="s">
        <v>9679</v>
      </c>
      <c r="E2489" s="0" t="n">
        <v>2025</v>
      </c>
      <c r="H2489" s="0" t="n">
        <v>1</v>
      </c>
      <c r="I2489" s="0" t="n">
        <v>292</v>
      </c>
      <c r="J2489" s="0" t="s">
        <v>294</v>
      </c>
      <c r="K2489" s="0" t="s">
        <v>9454</v>
      </c>
      <c r="L2489" s="0" t="s">
        <v>297</v>
      </c>
      <c r="M2489" s="0" t="s">
        <v>9680</v>
      </c>
      <c r="N2489" s="0" t="s">
        <v>9680</v>
      </c>
      <c r="O2489" s="0" t="s">
        <v>9681</v>
      </c>
      <c r="P2489" s="0" t="s">
        <v>9682</v>
      </c>
      <c r="R2489" s="0" t="s">
        <v>279</v>
      </c>
      <c r="S2489" s="0" t="s">
        <v>294</v>
      </c>
      <c r="T2489" s="0" t="s">
        <v>280</v>
      </c>
      <c r="U2489" s="0" t="s">
        <v>281</v>
      </c>
    </row>
    <row r="2490" customFormat="false" ht="15" hidden="false" customHeight="false" outlineLevel="0" collapsed="false">
      <c r="A2490" s="0" t="n">
        <v>125</v>
      </c>
      <c r="B2490" s="0" t="s">
        <v>183</v>
      </c>
      <c r="C2490" s="0" t="s">
        <v>926</v>
      </c>
      <c r="D2490" s="0" t="s">
        <v>9683</v>
      </c>
      <c r="E2490" s="0" t="n">
        <v>2024</v>
      </c>
      <c r="H2490" s="0" t="n">
        <v>28</v>
      </c>
      <c r="I2490" s="0" t="n">
        <v>4806</v>
      </c>
      <c r="J2490" s="0" t="s">
        <v>294</v>
      </c>
      <c r="K2490" s="0" t="s">
        <v>9454</v>
      </c>
      <c r="L2490" s="0" t="s">
        <v>297</v>
      </c>
      <c r="M2490" s="0" t="s">
        <v>9684</v>
      </c>
      <c r="N2490" s="0" t="s">
        <v>9684</v>
      </c>
      <c r="O2490" s="0" t="s">
        <v>9685</v>
      </c>
      <c r="P2490" s="0" t="s">
        <v>9686</v>
      </c>
      <c r="R2490" s="0" t="s">
        <v>288</v>
      </c>
      <c r="S2490" s="0" t="s">
        <v>294</v>
      </c>
      <c r="T2490" s="0" t="s">
        <v>280</v>
      </c>
      <c r="U2490" s="0" t="s">
        <v>281</v>
      </c>
    </row>
    <row r="2491" customFormat="false" ht="15" hidden="false" customHeight="false" outlineLevel="0" collapsed="false">
      <c r="A2491" s="0" t="n">
        <v>125</v>
      </c>
      <c r="B2491" s="0" t="s">
        <v>183</v>
      </c>
      <c r="C2491" s="0" t="s">
        <v>926</v>
      </c>
      <c r="D2491" s="0" t="s">
        <v>9687</v>
      </c>
      <c r="E2491" s="0" t="n">
        <v>2023</v>
      </c>
      <c r="H2491" s="0" t="n">
        <v>28</v>
      </c>
      <c r="I2491" s="0" t="n">
        <v>34351</v>
      </c>
      <c r="J2491" s="0" t="s">
        <v>294</v>
      </c>
      <c r="K2491" s="0" t="s">
        <v>9454</v>
      </c>
      <c r="L2491" s="0" t="s">
        <v>297</v>
      </c>
      <c r="M2491" s="0" t="s">
        <v>9688</v>
      </c>
      <c r="N2491" s="0" t="s">
        <v>9688</v>
      </c>
      <c r="O2491" s="0" t="s">
        <v>9689</v>
      </c>
      <c r="P2491" s="0" t="s">
        <v>9690</v>
      </c>
      <c r="R2491" s="0" t="s">
        <v>288</v>
      </c>
      <c r="S2491" s="0" t="s">
        <v>294</v>
      </c>
      <c r="T2491" s="0" t="s">
        <v>280</v>
      </c>
      <c r="U2491" s="0" t="s">
        <v>281</v>
      </c>
    </row>
    <row r="2492" customFormat="false" ht="15" hidden="false" customHeight="false" outlineLevel="0" collapsed="false">
      <c r="A2492" s="0" t="n">
        <v>125</v>
      </c>
      <c r="B2492" s="0" t="s">
        <v>183</v>
      </c>
      <c r="C2492" s="0" t="s">
        <v>383</v>
      </c>
      <c r="D2492" s="0" t="s">
        <v>9691</v>
      </c>
      <c r="E2492" s="0" t="n">
        <v>2026</v>
      </c>
      <c r="H2492" s="0" t="n">
        <v>2</v>
      </c>
      <c r="I2492" s="0" t="n">
        <v>547</v>
      </c>
      <c r="J2492" s="0" t="s">
        <v>272</v>
      </c>
      <c r="K2492" s="0" t="s">
        <v>9454</v>
      </c>
      <c r="L2492" s="0" t="s">
        <v>297</v>
      </c>
      <c r="M2492" s="0" t="s">
        <v>9692</v>
      </c>
      <c r="N2492" s="0" t="s">
        <v>9692</v>
      </c>
      <c r="O2492" s="0" t="s">
        <v>9693</v>
      </c>
      <c r="P2492" s="0" t="s">
        <v>9694</v>
      </c>
      <c r="R2492" s="0" t="s">
        <v>279</v>
      </c>
      <c r="S2492" s="0" t="s">
        <v>272</v>
      </c>
      <c r="T2492" s="0" t="s">
        <v>280</v>
      </c>
      <c r="U2492" s="0" t="s">
        <v>281</v>
      </c>
    </row>
    <row r="2493" customFormat="false" ht="15" hidden="false" customHeight="false" outlineLevel="0" collapsed="false">
      <c r="A2493" s="0" t="n">
        <v>125</v>
      </c>
      <c r="B2493" s="0" t="s">
        <v>183</v>
      </c>
      <c r="C2493" s="0" t="s">
        <v>514</v>
      </c>
      <c r="D2493" s="0" t="s">
        <v>9695</v>
      </c>
      <c r="E2493" s="0" t="n">
        <v>2026</v>
      </c>
      <c r="H2493" s="0" t="n">
        <v>8</v>
      </c>
      <c r="I2493" s="0" t="n">
        <v>6225</v>
      </c>
      <c r="J2493" s="0" t="s">
        <v>294</v>
      </c>
      <c r="K2493" s="0" t="s">
        <v>273</v>
      </c>
      <c r="L2493" s="0" t="s">
        <v>274</v>
      </c>
      <c r="M2493" s="0" t="s">
        <v>9696</v>
      </c>
      <c r="N2493" s="0" t="s">
        <v>9697</v>
      </c>
      <c r="O2493" s="0" t="s">
        <v>9698</v>
      </c>
      <c r="P2493" s="0" t="s">
        <v>9699</v>
      </c>
      <c r="R2493" s="0" t="s">
        <v>279</v>
      </c>
      <c r="S2493" s="0" t="s">
        <v>294</v>
      </c>
      <c r="T2493" s="0" t="s">
        <v>280</v>
      </c>
      <c r="U2493" s="0" t="s">
        <v>281</v>
      </c>
    </row>
    <row r="2494" customFormat="false" ht="15" hidden="false" customHeight="false" outlineLevel="0" collapsed="false">
      <c r="A2494" s="0" t="n">
        <v>125</v>
      </c>
      <c r="B2494" s="0" t="s">
        <v>183</v>
      </c>
      <c r="C2494" s="0" t="s">
        <v>514</v>
      </c>
      <c r="D2494" s="0" t="s">
        <v>9700</v>
      </c>
      <c r="E2494" s="0" t="n">
        <v>2026</v>
      </c>
      <c r="H2494" s="0" t="n">
        <v>1</v>
      </c>
      <c r="I2494" s="0" t="n">
        <v>356</v>
      </c>
      <c r="J2494" s="0" t="s">
        <v>294</v>
      </c>
      <c r="K2494" s="0" t="s">
        <v>9454</v>
      </c>
      <c r="L2494" s="0" t="s">
        <v>297</v>
      </c>
      <c r="M2494" s="0" t="s">
        <v>9701</v>
      </c>
      <c r="N2494" s="0" t="s">
        <v>9701</v>
      </c>
      <c r="O2494" s="0" t="s">
        <v>9702</v>
      </c>
      <c r="P2494" s="0" t="s">
        <v>9703</v>
      </c>
      <c r="R2494" s="0" t="s">
        <v>279</v>
      </c>
      <c r="S2494" s="0" t="s">
        <v>272</v>
      </c>
      <c r="T2494" s="0" t="s">
        <v>280</v>
      </c>
      <c r="U2494" s="0" t="s">
        <v>281</v>
      </c>
    </row>
    <row r="2495" customFormat="false" ht="15" hidden="false" customHeight="false" outlineLevel="0" collapsed="false">
      <c r="A2495" s="0" t="n">
        <v>125</v>
      </c>
      <c r="B2495" s="0" t="s">
        <v>183</v>
      </c>
      <c r="C2495" s="0" t="s">
        <v>514</v>
      </c>
      <c r="D2495" s="0" t="s">
        <v>9704</v>
      </c>
      <c r="E2495" s="0" t="n">
        <v>2025</v>
      </c>
      <c r="H2495" s="0" t="n">
        <v>9</v>
      </c>
      <c r="I2495" s="0" t="n">
        <v>1885</v>
      </c>
      <c r="J2495" s="0" t="s">
        <v>294</v>
      </c>
      <c r="K2495" s="0" t="s">
        <v>9454</v>
      </c>
      <c r="L2495" s="0" t="s">
        <v>297</v>
      </c>
      <c r="M2495" s="0" t="s">
        <v>9705</v>
      </c>
      <c r="N2495" s="0" t="s">
        <v>9705</v>
      </c>
      <c r="O2495" s="0" t="s">
        <v>9706</v>
      </c>
      <c r="P2495" s="0" t="s">
        <v>9707</v>
      </c>
      <c r="R2495" s="0" t="s">
        <v>279</v>
      </c>
      <c r="S2495" s="0" t="s">
        <v>294</v>
      </c>
      <c r="T2495" s="0" t="s">
        <v>280</v>
      </c>
      <c r="U2495" s="0" t="s">
        <v>281</v>
      </c>
    </row>
    <row r="2496" customFormat="false" ht="15" hidden="false" customHeight="false" outlineLevel="0" collapsed="false">
      <c r="A2496" s="0" t="n">
        <v>125</v>
      </c>
      <c r="B2496" s="0" t="s">
        <v>183</v>
      </c>
      <c r="C2496" s="0" t="s">
        <v>514</v>
      </c>
      <c r="D2496" s="0" t="s">
        <v>9708</v>
      </c>
      <c r="E2496" s="0" t="n">
        <v>2025</v>
      </c>
      <c r="H2496" s="0" t="n">
        <v>28</v>
      </c>
      <c r="I2496" s="0" t="n">
        <v>1637</v>
      </c>
      <c r="J2496" s="0" t="s">
        <v>294</v>
      </c>
      <c r="K2496" s="0" t="s">
        <v>9454</v>
      </c>
      <c r="L2496" s="0" t="s">
        <v>297</v>
      </c>
      <c r="M2496" s="0" t="s">
        <v>9709</v>
      </c>
      <c r="N2496" s="0" t="s">
        <v>9709</v>
      </c>
      <c r="O2496" s="0" t="s">
        <v>9710</v>
      </c>
      <c r="P2496" s="0" t="s">
        <v>9711</v>
      </c>
      <c r="R2496" s="0" t="s">
        <v>279</v>
      </c>
      <c r="S2496" s="0" t="s">
        <v>294</v>
      </c>
      <c r="T2496" s="0" t="s">
        <v>280</v>
      </c>
      <c r="U2496" s="0" t="s">
        <v>281</v>
      </c>
    </row>
    <row r="2497" customFormat="false" ht="15" hidden="false" customHeight="false" outlineLevel="0" collapsed="false">
      <c r="A2497" s="0" t="n">
        <v>125</v>
      </c>
      <c r="B2497" s="0" t="s">
        <v>183</v>
      </c>
      <c r="C2497" s="0" t="s">
        <v>514</v>
      </c>
      <c r="D2497" s="0" t="s">
        <v>9712</v>
      </c>
      <c r="E2497" s="0" t="n">
        <v>2025</v>
      </c>
      <c r="H2497" s="0" t="n">
        <v>1</v>
      </c>
      <c r="I2497" s="0" t="n">
        <v>126</v>
      </c>
      <c r="J2497" s="0" t="s">
        <v>294</v>
      </c>
      <c r="K2497" s="0" t="s">
        <v>9454</v>
      </c>
      <c r="L2497" s="0" t="s">
        <v>297</v>
      </c>
      <c r="M2497" s="0" t="s">
        <v>9713</v>
      </c>
      <c r="N2497" s="0" t="s">
        <v>9713</v>
      </c>
      <c r="O2497" s="0" t="s">
        <v>9714</v>
      </c>
      <c r="P2497" s="0" t="s">
        <v>9715</v>
      </c>
      <c r="R2497" s="0" t="s">
        <v>279</v>
      </c>
      <c r="S2497" s="0" t="s">
        <v>294</v>
      </c>
      <c r="T2497" s="0" t="s">
        <v>280</v>
      </c>
      <c r="U2497" s="0" t="s">
        <v>281</v>
      </c>
    </row>
    <row r="2498" customFormat="false" ht="15" hidden="false" customHeight="false" outlineLevel="0" collapsed="false">
      <c r="A2498" s="0" t="n">
        <v>125</v>
      </c>
      <c r="B2498" s="0" t="s">
        <v>183</v>
      </c>
      <c r="C2498" s="0" t="s">
        <v>514</v>
      </c>
      <c r="D2498" s="0" t="s">
        <v>9716</v>
      </c>
      <c r="E2498" s="0" t="n">
        <v>2025</v>
      </c>
      <c r="H2498" s="0" t="n">
        <v>1</v>
      </c>
      <c r="I2498" s="0" t="n">
        <v>120</v>
      </c>
      <c r="J2498" s="0" t="s">
        <v>294</v>
      </c>
      <c r="K2498" s="0" t="s">
        <v>9454</v>
      </c>
      <c r="L2498" s="0" t="s">
        <v>297</v>
      </c>
      <c r="M2498" s="0" t="s">
        <v>9717</v>
      </c>
      <c r="N2498" s="0" t="s">
        <v>9717</v>
      </c>
      <c r="O2498" s="0" t="s">
        <v>9718</v>
      </c>
      <c r="P2498" s="0" t="s">
        <v>9719</v>
      </c>
      <c r="R2498" s="0" t="s">
        <v>279</v>
      </c>
      <c r="S2498" s="0" t="s">
        <v>294</v>
      </c>
      <c r="T2498" s="0" t="s">
        <v>280</v>
      </c>
      <c r="U2498" s="0" t="s">
        <v>281</v>
      </c>
    </row>
    <row r="2499" customFormat="false" ht="15" hidden="false" customHeight="false" outlineLevel="0" collapsed="false">
      <c r="A2499" s="0" t="n">
        <v>125</v>
      </c>
      <c r="B2499" s="0" t="s">
        <v>183</v>
      </c>
      <c r="C2499" s="0" t="s">
        <v>514</v>
      </c>
      <c r="D2499" s="0" t="s">
        <v>9720</v>
      </c>
      <c r="E2499" s="0" t="n">
        <v>2025</v>
      </c>
      <c r="H2499" s="0" t="n">
        <v>1</v>
      </c>
      <c r="I2499" s="0" t="n">
        <v>132</v>
      </c>
      <c r="J2499" s="0" t="s">
        <v>294</v>
      </c>
      <c r="K2499" s="0" t="s">
        <v>9454</v>
      </c>
      <c r="L2499" s="0" t="s">
        <v>297</v>
      </c>
      <c r="M2499" s="0" t="s">
        <v>9721</v>
      </c>
      <c r="N2499" s="0" t="s">
        <v>9721</v>
      </c>
      <c r="O2499" s="0" t="s">
        <v>9722</v>
      </c>
      <c r="P2499" s="0" t="s">
        <v>9723</v>
      </c>
      <c r="R2499" s="0" t="s">
        <v>279</v>
      </c>
      <c r="S2499" s="0" t="s">
        <v>294</v>
      </c>
      <c r="T2499" s="0" t="s">
        <v>280</v>
      </c>
      <c r="U2499" s="0" t="s">
        <v>281</v>
      </c>
    </row>
    <row r="2500" customFormat="false" ht="15" hidden="false" customHeight="false" outlineLevel="0" collapsed="false">
      <c r="A2500" s="0" t="n">
        <v>125</v>
      </c>
      <c r="B2500" s="0" t="s">
        <v>183</v>
      </c>
      <c r="C2500" s="0" t="s">
        <v>514</v>
      </c>
      <c r="D2500" s="0" t="s">
        <v>9724</v>
      </c>
      <c r="E2500" s="0" t="n">
        <v>2025</v>
      </c>
      <c r="H2500" s="0" t="n">
        <v>1</v>
      </c>
      <c r="I2500" s="0" t="n">
        <v>35</v>
      </c>
      <c r="J2500" s="0" t="s">
        <v>272</v>
      </c>
      <c r="K2500" s="0" t="s">
        <v>9454</v>
      </c>
      <c r="L2500" s="0" t="s">
        <v>297</v>
      </c>
      <c r="M2500" s="0" t="s">
        <v>9725</v>
      </c>
      <c r="N2500" s="0" t="s">
        <v>9725</v>
      </c>
      <c r="O2500" s="0" t="s">
        <v>9726</v>
      </c>
      <c r="P2500" s="0" t="s">
        <v>9727</v>
      </c>
      <c r="R2500" s="0" t="s">
        <v>279</v>
      </c>
      <c r="S2500" s="0" t="s">
        <v>294</v>
      </c>
      <c r="T2500" s="0" t="s">
        <v>280</v>
      </c>
      <c r="U2500" s="0" t="s">
        <v>281</v>
      </c>
    </row>
    <row r="2501" customFormat="false" ht="15" hidden="false" customHeight="false" outlineLevel="0" collapsed="false">
      <c r="A2501" s="0" t="n">
        <v>125</v>
      </c>
      <c r="B2501" s="0" t="s">
        <v>183</v>
      </c>
      <c r="C2501" s="0" t="s">
        <v>514</v>
      </c>
      <c r="D2501" s="0" t="s">
        <v>9728</v>
      </c>
      <c r="E2501" s="0" t="n">
        <v>2025</v>
      </c>
      <c r="H2501" s="0" t="n">
        <v>1</v>
      </c>
      <c r="I2501" s="0" t="n">
        <v>43</v>
      </c>
      <c r="J2501" s="0" t="s">
        <v>272</v>
      </c>
      <c r="K2501" s="0" t="s">
        <v>9454</v>
      </c>
      <c r="L2501" s="0" t="s">
        <v>297</v>
      </c>
      <c r="M2501" s="0" t="s">
        <v>9729</v>
      </c>
      <c r="N2501" s="0" t="s">
        <v>9729</v>
      </c>
      <c r="O2501" s="0" t="s">
        <v>9730</v>
      </c>
      <c r="P2501" s="0" t="s">
        <v>9731</v>
      </c>
      <c r="R2501" s="0" t="s">
        <v>279</v>
      </c>
      <c r="S2501" s="0" t="s">
        <v>294</v>
      </c>
      <c r="T2501" s="0" t="s">
        <v>280</v>
      </c>
      <c r="U2501" s="0" t="s">
        <v>281</v>
      </c>
    </row>
    <row r="2502" customFormat="false" ht="15" hidden="false" customHeight="false" outlineLevel="0" collapsed="false">
      <c r="A2502" s="0" t="n">
        <v>125</v>
      </c>
      <c r="B2502" s="0" t="s">
        <v>183</v>
      </c>
      <c r="C2502" s="0" t="s">
        <v>514</v>
      </c>
      <c r="D2502" s="0" t="s">
        <v>9732</v>
      </c>
      <c r="E2502" s="0" t="n">
        <v>2025</v>
      </c>
      <c r="H2502" s="0" t="n">
        <v>1</v>
      </c>
      <c r="I2502" s="0" t="n">
        <v>43</v>
      </c>
      <c r="J2502" s="0" t="s">
        <v>272</v>
      </c>
      <c r="K2502" s="0" t="s">
        <v>9454</v>
      </c>
      <c r="L2502" s="0" t="s">
        <v>297</v>
      </c>
      <c r="M2502" s="0" t="s">
        <v>9733</v>
      </c>
      <c r="N2502" s="0" t="s">
        <v>9733</v>
      </c>
      <c r="O2502" s="0" t="s">
        <v>9734</v>
      </c>
      <c r="P2502" s="0" t="s">
        <v>9735</v>
      </c>
      <c r="R2502" s="0" t="s">
        <v>279</v>
      </c>
      <c r="S2502" s="0" t="s">
        <v>294</v>
      </c>
      <c r="T2502" s="0" t="s">
        <v>280</v>
      </c>
      <c r="U2502" s="0" t="s">
        <v>281</v>
      </c>
    </row>
    <row r="2503" customFormat="false" ht="15" hidden="false" customHeight="false" outlineLevel="0" collapsed="false">
      <c r="A2503" s="0" t="n">
        <v>125</v>
      </c>
      <c r="B2503" s="0" t="s">
        <v>183</v>
      </c>
      <c r="C2503" s="0" t="s">
        <v>514</v>
      </c>
      <c r="D2503" s="0" t="s">
        <v>9736</v>
      </c>
      <c r="E2503" s="0" t="n">
        <v>2025</v>
      </c>
      <c r="H2503" s="0" t="n">
        <v>1</v>
      </c>
      <c r="I2503" s="0" t="n">
        <v>357</v>
      </c>
      <c r="J2503" s="0" t="s">
        <v>294</v>
      </c>
      <c r="K2503" s="0" t="s">
        <v>9454</v>
      </c>
      <c r="L2503" s="0" t="s">
        <v>297</v>
      </c>
      <c r="M2503" s="0" t="s">
        <v>9737</v>
      </c>
      <c r="N2503" s="0" t="s">
        <v>9737</v>
      </c>
      <c r="O2503" s="0" t="s">
        <v>9738</v>
      </c>
      <c r="P2503" s="0" t="s">
        <v>9739</v>
      </c>
      <c r="R2503" s="0" t="s">
        <v>279</v>
      </c>
      <c r="S2503" s="0" t="s">
        <v>294</v>
      </c>
      <c r="T2503" s="0" t="s">
        <v>280</v>
      </c>
      <c r="U2503" s="0" t="s">
        <v>281</v>
      </c>
    </row>
    <row r="2504" customFormat="false" ht="15" hidden="false" customHeight="false" outlineLevel="0" collapsed="false">
      <c r="A2504" s="0" t="n">
        <v>125</v>
      </c>
      <c r="B2504" s="0" t="s">
        <v>183</v>
      </c>
      <c r="C2504" s="0" t="s">
        <v>514</v>
      </c>
      <c r="D2504" s="0" t="s">
        <v>9740</v>
      </c>
      <c r="E2504" s="0" t="n">
        <v>2025</v>
      </c>
      <c r="H2504" s="0" t="n">
        <v>12</v>
      </c>
      <c r="I2504" s="0" t="n">
        <v>622</v>
      </c>
      <c r="J2504" s="0" t="s">
        <v>294</v>
      </c>
      <c r="K2504" s="0" t="s">
        <v>9454</v>
      </c>
      <c r="L2504" s="0" t="s">
        <v>297</v>
      </c>
      <c r="M2504" s="0" t="s">
        <v>9741</v>
      </c>
      <c r="N2504" s="0" t="s">
        <v>9741</v>
      </c>
      <c r="O2504" s="0" t="s">
        <v>9742</v>
      </c>
      <c r="P2504" s="0" t="s">
        <v>9743</v>
      </c>
      <c r="R2504" s="0" t="s">
        <v>279</v>
      </c>
      <c r="S2504" s="0" t="s">
        <v>294</v>
      </c>
      <c r="T2504" s="0" t="s">
        <v>280</v>
      </c>
      <c r="U2504" s="0" t="s">
        <v>281</v>
      </c>
    </row>
    <row r="2505" customFormat="false" ht="15" hidden="false" customHeight="false" outlineLevel="0" collapsed="false">
      <c r="A2505" s="0" t="n">
        <v>125</v>
      </c>
      <c r="B2505" s="0" t="s">
        <v>183</v>
      </c>
      <c r="C2505" s="0" t="s">
        <v>514</v>
      </c>
      <c r="D2505" s="0" t="s">
        <v>9744</v>
      </c>
      <c r="E2505" s="0" t="n">
        <v>2024</v>
      </c>
      <c r="H2505" s="0" t="n">
        <v>1</v>
      </c>
      <c r="I2505" s="0" t="n">
        <v>371</v>
      </c>
      <c r="J2505" s="0" t="s">
        <v>294</v>
      </c>
      <c r="K2505" s="0" t="s">
        <v>9454</v>
      </c>
      <c r="L2505" s="0" t="s">
        <v>297</v>
      </c>
      <c r="M2505" s="0" t="s">
        <v>9745</v>
      </c>
      <c r="N2505" s="0" t="s">
        <v>9745</v>
      </c>
      <c r="O2505" s="0" t="s">
        <v>9746</v>
      </c>
      <c r="P2505" s="0" t="s">
        <v>9747</v>
      </c>
      <c r="R2505" s="0" t="s">
        <v>288</v>
      </c>
      <c r="S2505" s="0" t="s">
        <v>294</v>
      </c>
      <c r="T2505" s="0" t="s">
        <v>280</v>
      </c>
      <c r="U2505" s="0" t="s">
        <v>281</v>
      </c>
    </row>
    <row r="2506" customFormat="false" ht="15" hidden="false" customHeight="false" outlineLevel="0" collapsed="false">
      <c r="A2506" s="0" t="n">
        <v>126</v>
      </c>
      <c r="B2506" s="0" t="s">
        <v>184</v>
      </c>
      <c r="C2506" s="0" t="s">
        <v>57</v>
      </c>
      <c r="D2506" s="0" t="s">
        <v>9748</v>
      </c>
      <c r="E2506" s="0" t="n">
        <v>2025</v>
      </c>
      <c r="H2506" s="0" t="n">
        <v>2</v>
      </c>
      <c r="I2506" s="0" t="n">
        <v>275</v>
      </c>
      <c r="J2506" s="0" t="s">
        <v>272</v>
      </c>
      <c r="K2506" s="0" t="s">
        <v>1756</v>
      </c>
      <c r="L2506" s="0" t="s">
        <v>297</v>
      </c>
      <c r="M2506" s="0" t="s">
        <v>9749</v>
      </c>
      <c r="N2506" s="0" t="s">
        <v>9749</v>
      </c>
      <c r="O2506" s="0" t="s">
        <v>9750</v>
      </c>
      <c r="P2506" s="0" t="s">
        <v>9751</v>
      </c>
      <c r="R2506" s="0" t="s">
        <v>279</v>
      </c>
      <c r="S2506" s="0" t="s">
        <v>272</v>
      </c>
      <c r="T2506" s="0" t="s">
        <v>280</v>
      </c>
      <c r="U2506" s="0" t="s">
        <v>281</v>
      </c>
    </row>
    <row r="2507" customFormat="false" ht="15" hidden="false" customHeight="false" outlineLevel="0" collapsed="false">
      <c r="A2507" s="0" t="n">
        <v>126</v>
      </c>
      <c r="B2507" s="0" t="s">
        <v>184</v>
      </c>
      <c r="C2507" s="0" t="s">
        <v>57</v>
      </c>
      <c r="D2507" s="0" t="s">
        <v>9752</v>
      </c>
      <c r="E2507" s="0" t="n">
        <v>2019</v>
      </c>
      <c r="H2507" s="0" t="n">
        <v>6</v>
      </c>
      <c r="I2507" s="0" t="n">
        <v>453</v>
      </c>
      <c r="J2507" s="0" t="s">
        <v>272</v>
      </c>
      <c r="K2507" s="0" t="s">
        <v>302</v>
      </c>
      <c r="L2507" s="0" t="s">
        <v>274</v>
      </c>
      <c r="M2507" s="0" t="s">
        <v>9753</v>
      </c>
      <c r="N2507" s="0" t="s">
        <v>9753</v>
      </c>
      <c r="O2507" s="0" t="s">
        <v>9754</v>
      </c>
      <c r="P2507" s="0" t="s">
        <v>9755</v>
      </c>
      <c r="R2507" s="0" t="s">
        <v>288</v>
      </c>
      <c r="S2507" s="0" t="s">
        <v>294</v>
      </c>
      <c r="T2507" s="0" t="s">
        <v>280</v>
      </c>
      <c r="U2507" s="0" t="s">
        <v>281</v>
      </c>
    </row>
    <row r="2508" customFormat="false" ht="15" hidden="false" customHeight="false" outlineLevel="0" collapsed="false">
      <c r="A2508" s="0" t="n">
        <v>126</v>
      </c>
      <c r="B2508" s="0" t="s">
        <v>184</v>
      </c>
      <c r="C2508" s="0" t="s">
        <v>383</v>
      </c>
      <c r="D2508" s="0" t="s">
        <v>9756</v>
      </c>
      <c r="E2508" s="0" t="n">
        <v>2026</v>
      </c>
      <c r="H2508" s="0" t="n">
        <v>19</v>
      </c>
      <c r="I2508" s="0" t="n">
        <v>4568</v>
      </c>
      <c r="J2508" s="0" t="s">
        <v>272</v>
      </c>
      <c r="K2508" s="0" t="s">
        <v>1756</v>
      </c>
      <c r="L2508" s="0" t="s">
        <v>297</v>
      </c>
      <c r="M2508" s="0" t="s">
        <v>9757</v>
      </c>
      <c r="N2508" s="0" t="s">
        <v>9757</v>
      </c>
      <c r="O2508" s="0" t="s">
        <v>9758</v>
      </c>
      <c r="P2508" s="0" t="s">
        <v>9759</v>
      </c>
      <c r="R2508" s="0" t="s">
        <v>279</v>
      </c>
      <c r="S2508" s="0" t="s">
        <v>294</v>
      </c>
      <c r="T2508" s="0" t="s">
        <v>280</v>
      </c>
      <c r="U2508" s="0" t="s">
        <v>281</v>
      </c>
    </row>
    <row r="2509" customFormat="false" ht="15" hidden="false" customHeight="false" outlineLevel="0" collapsed="false">
      <c r="A2509" s="0" t="n">
        <v>127</v>
      </c>
      <c r="B2509" s="0" t="s">
        <v>185</v>
      </c>
      <c r="C2509" s="0" t="s">
        <v>57</v>
      </c>
      <c r="D2509" s="0" t="s">
        <v>9760</v>
      </c>
      <c r="E2509" s="0" t="n">
        <v>2026</v>
      </c>
      <c r="H2509" s="0" t="n">
        <v>4</v>
      </c>
      <c r="I2509" s="0" t="n">
        <v>1253</v>
      </c>
      <c r="J2509" s="0" t="s">
        <v>272</v>
      </c>
      <c r="K2509" s="0" t="s">
        <v>9761</v>
      </c>
      <c r="L2509" s="0" t="s">
        <v>297</v>
      </c>
      <c r="M2509" s="0" t="s">
        <v>9762</v>
      </c>
      <c r="N2509" s="0" t="s">
        <v>9762</v>
      </c>
      <c r="O2509" s="0" t="s">
        <v>9763</v>
      </c>
      <c r="P2509" s="0" t="s">
        <v>9764</v>
      </c>
      <c r="R2509" s="0" t="s">
        <v>279</v>
      </c>
      <c r="S2509" s="0" t="s">
        <v>272</v>
      </c>
      <c r="T2509" s="0" t="s">
        <v>280</v>
      </c>
      <c r="U2509" s="0" t="s">
        <v>281</v>
      </c>
    </row>
    <row r="2510" customFormat="false" ht="15" hidden="false" customHeight="false" outlineLevel="0" collapsed="false">
      <c r="A2510" s="0" t="n">
        <v>127</v>
      </c>
      <c r="B2510" s="0" t="s">
        <v>185</v>
      </c>
      <c r="C2510" s="0" t="s">
        <v>57</v>
      </c>
      <c r="D2510" s="0" t="s">
        <v>9765</v>
      </c>
      <c r="E2510" s="0" t="n">
        <v>2024</v>
      </c>
      <c r="H2510" s="0" t="n">
        <v>2</v>
      </c>
      <c r="I2510" s="0" t="n">
        <v>780</v>
      </c>
      <c r="J2510" s="0" t="s">
        <v>272</v>
      </c>
      <c r="K2510" s="0" t="s">
        <v>9761</v>
      </c>
      <c r="L2510" s="0" t="s">
        <v>297</v>
      </c>
      <c r="M2510" s="0" t="s">
        <v>9766</v>
      </c>
      <c r="N2510" s="0" t="s">
        <v>9766</v>
      </c>
      <c r="O2510" s="0" t="s">
        <v>9767</v>
      </c>
      <c r="P2510" s="0" t="s">
        <v>9768</v>
      </c>
      <c r="R2510" s="0" t="s">
        <v>288</v>
      </c>
      <c r="S2510" s="0" t="s">
        <v>294</v>
      </c>
      <c r="T2510" s="0" t="s">
        <v>280</v>
      </c>
      <c r="U2510" s="0" t="s">
        <v>281</v>
      </c>
    </row>
    <row r="2511" customFormat="false" ht="15" hidden="false" customHeight="false" outlineLevel="0" collapsed="false">
      <c r="A2511" s="0" t="n">
        <v>127</v>
      </c>
      <c r="B2511" s="0" t="s">
        <v>185</v>
      </c>
      <c r="C2511" s="0" t="s">
        <v>57</v>
      </c>
      <c r="D2511" s="0" t="s">
        <v>9769</v>
      </c>
      <c r="E2511" s="0" t="n">
        <v>2023</v>
      </c>
      <c r="H2511" s="0" t="n">
        <v>7</v>
      </c>
      <c r="I2511" s="0" t="n">
        <v>2351</v>
      </c>
      <c r="J2511" s="0" t="s">
        <v>272</v>
      </c>
      <c r="K2511" s="0" t="s">
        <v>9761</v>
      </c>
      <c r="L2511" s="0" t="s">
        <v>297</v>
      </c>
      <c r="M2511" s="0" t="s">
        <v>9770</v>
      </c>
      <c r="N2511" s="0" t="s">
        <v>9770</v>
      </c>
      <c r="O2511" s="0" t="s">
        <v>9771</v>
      </c>
      <c r="P2511" s="0" t="s">
        <v>9772</v>
      </c>
      <c r="R2511" s="0" t="s">
        <v>288</v>
      </c>
      <c r="S2511" s="0" t="s">
        <v>294</v>
      </c>
      <c r="T2511" s="0" t="s">
        <v>280</v>
      </c>
      <c r="U2511" s="0" t="s">
        <v>281</v>
      </c>
    </row>
    <row r="2512" customFormat="false" ht="15" hidden="false" customHeight="false" outlineLevel="0" collapsed="false">
      <c r="A2512" s="0" t="n">
        <v>127</v>
      </c>
      <c r="B2512" s="0" t="s">
        <v>185</v>
      </c>
      <c r="C2512" s="0" t="s">
        <v>57</v>
      </c>
      <c r="D2512" s="0" t="s">
        <v>9773</v>
      </c>
      <c r="E2512" s="0" t="n">
        <v>2022</v>
      </c>
      <c r="H2512" s="0" t="n">
        <v>6</v>
      </c>
      <c r="I2512" s="0" t="n">
        <v>6316</v>
      </c>
      <c r="J2512" s="0" t="s">
        <v>272</v>
      </c>
      <c r="K2512" s="0" t="s">
        <v>9761</v>
      </c>
      <c r="L2512" s="0" t="s">
        <v>297</v>
      </c>
      <c r="M2512" s="0" t="s">
        <v>9774</v>
      </c>
      <c r="N2512" s="0" t="s">
        <v>9775</v>
      </c>
      <c r="O2512" s="0" t="s">
        <v>9776</v>
      </c>
      <c r="P2512" s="0" t="s">
        <v>9777</v>
      </c>
      <c r="R2512" s="0" t="s">
        <v>288</v>
      </c>
      <c r="S2512" s="0" t="s">
        <v>294</v>
      </c>
      <c r="T2512" s="0" t="s">
        <v>280</v>
      </c>
      <c r="U2512" s="0" t="s">
        <v>281</v>
      </c>
    </row>
    <row r="2513" customFormat="false" ht="15" hidden="false" customHeight="false" outlineLevel="0" collapsed="false">
      <c r="A2513" s="0" t="n">
        <v>127</v>
      </c>
      <c r="B2513" s="0" t="s">
        <v>185</v>
      </c>
      <c r="C2513" s="0" t="s">
        <v>57</v>
      </c>
      <c r="D2513" s="0" t="s">
        <v>9778</v>
      </c>
      <c r="E2513" s="0" t="n">
        <v>2022</v>
      </c>
      <c r="H2513" s="0" t="n">
        <v>4</v>
      </c>
      <c r="I2513" s="0" t="n">
        <v>6316</v>
      </c>
      <c r="J2513" s="0" t="s">
        <v>272</v>
      </c>
      <c r="K2513" s="0" t="s">
        <v>9761</v>
      </c>
      <c r="L2513" s="0" t="s">
        <v>297</v>
      </c>
      <c r="M2513" s="0" t="s">
        <v>9779</v>
      </c>
      <c r="N2513" s="0" t="s">
        <v>9779</v>
      </c>
      <c r="O2513" s="0" t="s">
        <v>9780</v>
      </c>
      <c r="P2513" s="0" t="s">
        <v>9781</v>
      </c>
      <c r="R2513" s="0" t="s">
        <v>288</v>
      </c>
      <c r="S2513" s="0" t="s">
        <v>294</v>
      </c>
      <c r="T2513" s="0" t="s">
        <v>280</v>
      </c>
      <c r="U2513" s="0" t="s">
        <v>281</v>
      </c>
    </row>
    <row r="2514" customFormat="false" ht="15" hidden="false" customHeight="false" outlineLevel="0" collapsed="false">
      <c r="A2514" s="0" t="n">
        <v>127</v>
      </c>
      <c r="B2514" s="0" t="s">
        <v>185</v>
      </c>
      <c r="C2514" s="0" t="s">
        <v>616</v>
      </c>
      <c r="D2514" s="0" t="s">
        <v>9782</v>
      </c>
      <c r="E2514" s="0" t="n">
        <v>2025</v>
      </c>
      <c r="H2514" s="0" t="n">
        <v>10</v>
      </c>
      <c r="I2514" s="0" t="n">
        <v>2615</v>
      </c>
      <c r="J2514" s="0" t="s">
        <v>272</v>
      </c>
      <c r="K2514" s="0" t="s">
        <v>9761</v>
      </c>
      <c r="L2514" s="0" t="s">
        <v>297</v>
      </c>
      <c r="M2514" s="0" t="s">
        <v>9783</v>
      </c>
      <c r="N2514" s="0" t="s">
        <v>9783</v>
      </c>
      <c r="O2514" s="0" t="s">
        <v>9784</v>
      </c>
      <c r="P2514" s="0" t="s">
        <v>9785</v>
      </c>
      <c r="R2514" s="0" t="s">
        <v>279</v>
      </c>
      <c r="S2514" s="0" t="s">
        <v>272</v>
      </c>
      <c r="T2514" s="0" t="s">
        <v>280</v>
      </c>
      <c r="U2514" s="0" t="s">
        <v>281</v>
      </c>
    </row>
    <row r="2515" customFormat="false" ht="15" hidden="false" customHeight="false" outlineLevel="0" collapsed="false">
      <c r="A2515" s="0" t="n">
        <v>127</v>
      </c>
      <c r="B2515" s="0" t="s">
        <v>185</v>
      </c>
      <c r="C2515" s="0" t="s">
        <v>616</v>
      </c>
      <c r="D2515" s="0" t="s">
        <v>9786</v>
      </c>
      <c r="E2515" s="0" t="n">
        <v>2024</v>
      </c>
      <c r="H2515" s="0" t="n">
        <v>1</v>
      </c>
      <c r="I2515" s="0" t="n">
        <v>621</v>
      </c>
      <c r="J2515" s="0" t="s">
        <v>272</v>
      </c>
      <c r="K2515" s="0" t="s">
        <v>9761</v>
      </c>
      <c r="L2515" s="0" t="s">
        <v>297</v>
      </c>
      <c r="M2515" s="0" t="s">
        <v>9787</v>
      </c>
      <c r="N2515" s="0" t="s">
        <v>9787</v>
      </c>
      <c r="O2515" s="0" t="s">
        <v>9788</v>
      </c>
      <c r="P2515" s="0" t="s">
        <v>9789</v>
      </c>
      <c r="R2515" s="0" t="s">
        <v>288</v>
      </c>
      <c r="S2515" s="0" t="s">
        <v>294</v>
      </c>
      <c r="T2515" s="0" t="s">
        <v>280</v>
      </c>
      <c r="U2515" s="0" t="s">
        <v>281</v>
      </c>
    </row>
    <row r="2516" customFormat="false" ht="15" hidden="false" customHeight="false" outlineLevel="0" collapsed="false">
      <c r="A2516" s="0" t="n">
        <v>127</v>
      </c>
      <c r="B2516" s="0" t="s">
        <v>185</v>
      </c>
      <c r="C2516" s="0" t="s">
        <v>270</v>
      </c>
      <c r="D2516" s="0" t="s">
        <v>9790</v>
      </c>
      <c r="E2516" s="0" t="n">
        <v>2025</v>
      </c>
      <c r="H2516" s="0" t="n">
        <v>1</v>
      </c>
      <c r="I2516" s="0" t="n">
        <v>31</v>
      </c>
      <c r="J2516" s="0" t="s">
        <v>272</v>
      </c>
      <c r="K2516" s="0" t="s">
        <v>9761</v>
      </c>
      <c r="L2516" s="0" t="s">
        <v>297</v>
      </c>
      <c r="M2516" s="0" t="s">
        <v>9791</v>
      </c>
      <c r="N2516" s="0" t="s">
        <v>9791</v>
      </c>
      <c r="O2516" s="0" t="s">
        <v>9792</v>
      </c>
      <c r="P2516" s="0" t="s">
        <v>9793</v>
      </c>
      <c r="R2516" s="0" t="s">
        <v>279</v>
      </c>
      <c r="S2516" s="0" t="s">
        <v>272</v>
      </c>
      <c r="T2516" s="0" t="s">
        <v>280</v>
      </c>
      <c r="U2516" s="0" t="s">
        <v>281</v>
      </c>
    </row>
    <row r="2517" customFormat="false" ht="15" hidden="false" customHeight="false" outlineLevel="0" collapsed="false">
      <c r="A2517" s="0" t="n">
        <v>127</v>
      </c>
      <c r="B2517" s="0" t="s">
        <v>185</v>
      </c>
      <c r="C2517" s="0" t="s">
        <v>270</v>
      </c>
      <c r="D2517" s="0" t="s">
        <v>9794</v>
      </c>
      <c r="E2517" s="0" t="n">
        <v>2024</v>
      </c>
      <c r="H2517" s="0" t="n">
        <v>1</v>
      </c>
      <c r="I2517" s="0" t="n">
        <v>1008</v>
      </c>
      <c r="J2517" s="0" t="s">
        <v>272</v>
      </c>
      <c r="K2517" s="0" t="s">
        <v>9761</v>
      </c>
      <c r="L2517" s="0" t="s">
        <v>297</v>
      </c>
      <c r="M2517" s="0" t="s">
        <v>9795</v>
      </c>
      <c r="N2517" s="0" t="s">
        <v>9795</v>
      </c>
      <c r="O2517" s="0" t="s">
        <v>9796</v>
      </c>
      <c r="P2517" s="0" t="s">
        <v>9797</v>
      </c>
      <c r="R2517" s="0" t="s">
        <v>288</v>
      </c>
      <c r="S2517" s="0" t="s">
        <v>294</v>
      </c>
      <c r="T2517" s="0" t="s">
        <v>280</v>
      </c>
      <c r="U2517" s="0" t="s">
        <v>281</v>
      </c>
    </row>
    <row r="2518" customFormat="false" ht="15" hidden="false" customHeight="false" outlineLevel="0" collapsed="false">
      <c r="A2518" s="0" t="n">
        <v>127</v>
      </c>
      <c r="B2518" s="0" t="s">
        <v>185</v>
      </c>
      <c r="C2518" s="0" t="s">
        <v>270</v>
      </c>
      <c r="D2518" s="0" t="s">
        <v>9798</v>
      </c>
      <c r="E2518" s="0" t="n">
        <v>2024</v>
      </c>
      <c r="H2518" s="0" t="n">
        <v>1</v>
      </c>
      <c r="I2518" s="0" t="n">
        <v>958</v>
      </c>
      <c r="J2518" s="0" t="s">
        <v>272</v>
      </c>
      <c r="K2518" s="0" t="s">
        <v>9761</v>
      </c>
      <c r="L2518" s="0" t="s">
        <v>297</v>
      </c>
      <c r="M2518" s="0" t="s">
        <v>9799</v>
      </c>
      <c r="N2518" s="0" t="s">
        <v>9799</v>
      </c>
      <c r="O2518" s="0" t="s">
        <v>9800</v>
      </c>
      <c r="P2518" s="0" t="s">
        <v>9801</v>
      </c>
      <c r="R2518" s="0" t="s">
        <v>288</v>
      </c>
      <c r="S2518" s="0" t="s">
        <v>294</v>
      </c>
      <c r="T2518" s="0" t="s">
        <v>280</v>
      </c>
      <c r="U2518" s="0" t="s">
        <v>281</v>
      </c>
    </row>
    <row r="2519" customFormat="false" ht="15" hidden="false" customHeight="false" outlineLevel="0" collapsed="false">
      <c r="A2519" s="0" t="n">
        <v>127</v>
      </c>
      <c r="B2519" s="0" t="s">
        <v>185</v>
      </c>
      <c r="C2519" s="0" t="s">
        <v>491</v>
      </c>
      <c r="D2519" s="0" t="s">
        <v>9802</v>
      </c>
      <c r="E2519" s="0" t="n">
        <v>2024</v>
      </c>
      <c r="H2519" s="0" t="n">
        <v>1</v>
      </c>
      <c r="I2519" s="0" t="n">
        <v>1123</v>
      </c>
      <c r="J2519" s="0" t="s">
        <v>272</v>
      </c>
      <c r="K2519" s="0" t="s">
        <v>9761</v>
      </c>
      <c r="L2519" s="0" t="s">
        <v>297</v>
      </c>
      <c r="M2519" s="0" t="s">
        <v>9803</v>
      </c>
      <c r="N2519" s="0" t="s">
        <v>9803</v>
      </c>
      <c r="O2519" s="0" t="s">
        <v>9804</v>
      </c>
      <c r="P2519" s="0" t="s">
        <v>9805</v>
      </c>
      <c r="R2519" s="0" t="s">
        <v>288</v>
      </c>
      <c r="S2519" s="0" t="s">
        <v>272</v>
      </c>
      <c r="T2519" s="0" t="s">
        <v>280</v>
      </c>
      <c r="U2519" s="0" t="s">
        <v>281</v>
      </c>
    </row>
    <row r="2520" customFormat="false" ht="15" hidden="false" customHeight="false" outlineLevel="0" collapsed="false">
      <c r="A2520" s="0" t="n">
        <v>127</v>
      </c>
      <c r="B2520" s="0" t="s">
        <v>185</v>
      </c>
      <c r="C2520" s="0" t="s">
        <v>491</v>
      </c>
      <c r="D2520" s="0" t="s">
        <v>9806</v>
      </c>
      <c r="E2520" s="0" t="n">
        <v>2024</v>
      </c>
      <c r="H2520" s="0" t="n">
        <v>1</v>
      </c>
      <c r="I2520" s="0" t="n">
        <v>639</v>
      </c>
      <c r="J2520" s="0" t="s">
        <v>272</v>
      </c>
      <c r="K2520" s="0" t="s">
        <v>9761</v>
      </c>
      <c r="L2520" s="0" t="s">
        <v>297</v>
      </c>
      <c r="M2520" s="0" t="s">
        <v>9807</v>
      </c>
      <c r="N2520" s="0" t="s">
        <v>9807</v>
      </c>
      <c r="O2520" s="0" t="s">
        <v>9808</v>
      </c>
      <c r="P2520" s="0" t="s">
        <v>9809</v>
      </c>
      <c r="R2520" s="0" t="s">
        <v>288</v>
      </c>
      <c r="S2520" s="0" t="s">
        <v>294</v>
      </c>
      <c r="T2520" s="0" t="s">
        <v>280</v>
      </c>
      <c r="U2520" s="0" t="s">
        <v>281</v>
      </c>
    </row>
    <row r="2521" customFormat="false" ht="15" hidden="false" customHeight="false" outlineLevel="0" collapsed="false">
      <c r="A2521" s="0" t="n">
        <v>127</v>
      </c>
      <c r="B2521" s="0" t="s">
        <v>185</v>
      </c>
      <c r="C2521" s="0" t="s">
        <v>282</v>
      </c>
      <c r="D2521" s="0" t="s">
        <v>9810</v>
      </c>
      <c r="E2521" s="0" t="n">
        <v>2024</v>
      </c>
      <c r="H2521" s="0" t="n">
        <v>1</v>
      </c>
      <c r="I2521" s="0" t="n">
        <v>399</v>
      </c>
      <c r="J2521" s="0" t="s">
        <v>272</v>
      </c>
      <c r="K2521" s="0" t="s">
        <v>9761</v>
      </c>
      <c r="L2521" s="0" t="s">
        <v>297</v>
      </c>
      <c r="M2521" s="0" t="s">
        <v>9811</v>
      </c>
      <c r="N2521" s="0" t="s">
        <v>9811</v>
      </c>
      <c r="O2521" s="0" t="s">
        <v>9812</v>
      </c>
      <c r="P2521" s="0" t="s">
        <v>9813</v>
      </c>
      <c r="R2521" s="0" t="s">
        <v>288</v>
      </c>
      <c r="S2521" s="0" t="s">
        <v>272</v>
      </c>
      <c r="T2521" s="0" t="s">
        <v>280</v>
      </c>
      <c r="U2521" s="0" t="s">
        <v>281</v>
      </c>
    </row>
    <row r="2522" customFormat="false" ht="15" hidden="false" customHeight="false" outlineLevel="0" collapsed="false">
      <c r="A2522" s="0" t="n">
        <v>127</v>
      </c>
      <c r="B2522" s="0" t="s">
        <v>185</v>
      </c>
      <c r="C2522" s="0" t="s">
        <v>926</v>
      </c>
      <c r="D2522" s="0" t="s">
        <v>9814</v>
      </c>
      <c r="E2522" s="0" t="n">
        <v>2025</v>
      </c>
      <c r="H2522" s="0" t="n">
        <v>7</v>
      </c>
      <c r="I2522" s="0" t="n">
        <v>1560</v>
      </c>
      <c r="J2522" s="0" t="s">
        <v>272</v>
      </c>
      <c r="K2522" s="0" t="s">
        <v>9761</v>
      </c>
      <c r="L2522" s="0" t="s">
        <v>297</v>
      </c>
      <c r="M2522" s="0" t="s">
        <v>9815</v>
      </c>
      <c r="N2522" s="0" t="s">
        <v>9815</v>
      </c>
      <c r="O2522" s="0" t="s">
        <v>9816</v>
      </c>
      <c r="P2522" s="0" t="s">
        <v>9817</v>
      </c>
      <c r="R2522" s="0" t="s">
        <v>279</v>
      </c>
      <c r="S2522" s="0" t="s">
        <v>294</v>
      </c>
      <c r="T2522" s="0" t="s">
        <v>280</v>
      </c>
      <c r="U2522" s="0" t="s">
        <v>281</v>
      </c>
    </row>
    <row r="2523" customFormat="false" ht="15" hidden="false" customHeight="false" outlineLevel="0" collapsed="false">
      <c r="A2523" s="0" t="n">
        <v>127</v>
      </c>
      <c r="B2523" s="0" t="s">
        <v>185</v>
      </c>
      <c r="C2523" s="0" t="s">
        <v>926</v>
      </c>
      <c r="D2523" s="0" t="s">
        <v>9818</v>
      </c>
      <c r="E2523" s="0" t="n">
        <v>2025</v>
      </c>
      <c r="H2523" s="0" t="n">
        <v>10</v>
      </c>
      <c r="I2523" s="0" t="n">
        <v>2494</v>
      </c>
      <c r="J2523" s="0" t="s">
        <v>272</v>
      </c>
      <c r="K2523" s="0" t="s">
        <v>9761</v>
      </c>
      <c r="L2523" s="0" t="s">
        <v>297</v>
      </c>
      <c r="M2523" s="0" t="s">
        <v>9819</v>
      </c>
      <c r="N2523" s="0" t="s">
        <v>9819</v>
      </c>
      <c r="O2523" s="0" t="s">
        <v>9820</v>
      </c>
      <c r="P2523" s="0" t="s">
        <v>9821</v>
      </c>
      <c r="R2523" s="0" t="s">
        <v>279</v>
      </c>
      <c r="S2523" s="0" t="s">
        <v>294</v>
      </c>
      <c r="T2523" s="0" t="s">
        <v>280</v>
      </c>
      <c r="U2523" s="0" t="s">
        <v>281</v>
      </c>
    </row>
    <row r="2524" customFormat="false" ht="15" hidden="false" customHeight="false" outlineLevel="0" collapsed="false">
      <c r="A2524" s="0" t="n">
        <v>127</v>
      </c>
      <c r="B2524" s="0" t="s">
        <v>185</v>
      </c>
      <c r="C2524" s="0" t="s">
        <v>926</v>
      </c>
      <c r="D2524" s="0" t="s">
        <v>9822</v>
      </c>
      <c r="E2524" s="0" t="n">
        <v>2025</v>
      </c>
      <c r="H2524" s="0" t="n">
        <v>15</v>
      </c>
      <c r="I2524" s="0" t="n">
        <v>2630</v>
      </c>
      <c r="J2524" s="0" t="s">
        <v>272</v>
      </c>
      <c r="K2524" s="0" t="s">
        <v>9761</v>
      </c>
      <c r="L2524" s="0" t="s">
        <v>297</v>
      </c>
      <c r="M2524" s="0" t="s">
        <v>9823</v>
      </c>
      <c r="N2524" s="0" t="s">
        <v>9823</v>
      </c>
      <c r="O2524" s="0" t="s">
        <v>9824</v>
      </c>
      <c r="P2524" s="0" t="s">
        <v>9825</v>
      </c>
      <c r="R2524" s="0" t="s">
        <v>279</v>
      </c>
      <c r="S2524" s="0" t="s">
        <v>294</v>
      </c>
      <c r="T2524" s="0" t="s">
        <v>280</v>
      </c>
      <c r="U2524" s="0" t="s">
        <v>281</v>
      </c>
    </row>
    <row r="2525" customFormat="false" ht="15" hidden="false" customHeight="false" outlineLevel="0" collapsed="false">
      <c r="A2525" s="0" t="n">
        <v>127</v>
      </c>
      <c r="B2525" s="0" t="s">
        <v>185</v>
      </c>
      <c r="C2525" s="0" t="s">
        <v>926</v>
      </c>
      <c r="D2525" s="0" t="s">
        <v>9826</v>
      </c>
      <c r="E2525" s="0" t="n">
        <v>2025</v>
      </c>
      <c r="H2525" s="0" t="n">
        <v>22</v>
      </c>
      <c r="I2525" s="0" t="n">
        <v>2802</v>
      </c>
      <c r="J2525" s="0" t="s">
        <v>272</v>
      </c>
      <c r="K2525" s="0" t="s">
        <v>9761</v>
      </c>
      <c r="L2525" s="0" t="s">
        <v>297</v>
      </c>
      <c r="M2525" s="0" t="s">
        <v>9827</v>
      </c>
      <c r="N2525" s="0" t="s">
        <v>9827</v>
      </c>
      <c r="O2525" s="0" t="s">
        <v>9828</v>
      </c>
      <c r="P2525" s="0" t="s">
        <v>9829</v>
      </c>
      <c r="R2525" s="0" t="s">
        <v>279</v>
      </c>
      <c r="S2525" s="0" t="s">
        <v>272</v>
      </c>
      <c r="T2525" s="0" t="s">
        <v>280</v>
      </c>
      <c r="U2525" s="0" t="s">
        <v>281</v>
      </c>
    </row>
    <row r="2526" customFormat="false" ht="15" hidden="false" customHeight="false" outlineLevel="0" collapsed="false">
      <c r="A2526" s="0" t="n">
        <v>127</v>
      </c>
      <c r="B2526" s="0" t="s">
        <v>185</v>
      </c>
      <c r="C2526" s="0" t="s">
        <v>926</v>
      </c>
      <c r="D2526" s="0" t="s">
        <v>9830</v>
      </c>
      <c r="E2526" s="0" t="n">
        <v>2024</v>
      </c>
      <c r="H2526" s="0" t="n">
        <v>21</v>
      </c>
      <c r="I2526" s="0" t="n">
        <v>2129</v>
      </c>
      <c r="J2526" s="0" t="s">
        <v>272</v>
      </c>
      <c r="K2526" s="0" t="s">
        <v>9761</v>
      </c>
      <c r="L2526" s="0" t="s">
        <v>297</v>
      </c>
      <c r="M2526" s="0" t="s">
        <v>9831</v>
      </c>
      <c r="N2526" s="0" t="s">
        <v>9831</v>
      </c>
      <c r="O2526" s="0" t="s">
        <v>9832</v>
      </c>
      <c r="P2526" s="0" t="s">
        <v>9833</v>
      </c>
      <c r="R2526" s="0" t="s">
        <v>288</v>
      </c>
      <c r="S2526" s="0" t="s">
        <v>294</v>
      </c>
      <c r="T2526" s="0" t="s">
        <v>280</v>
      </c>
      <c r="U2526" s="0" t="s">
        <v>281</v>
      </c>
    </row>
    <row r="2527" customFormat="false" ht="15" hidden="false" customHeight="false" outlineLevel="0" collapsed="false">
      <c r="A2527" s="0" t="n">
        <v>127</v>
      </c>
      <c r="B2527" s="0" t="s">
        <v>185</v>
      </c>
      <c r="C2527" s="0" t="s">
        <v>926</v>
      </c>
      <c r="D2527" s="0" t="s">
        <v>9834</v>
      </c>
      <c r="E2527" s="0" t="n">
        <v>2023</v>
      </c>
      <c r="H2527" s="0" t="n">
        <v>4</v>
      </c>
      <c r="I2527" s="0" t="n">
        <v>2516</v>
      </c>
      <c r="J2527" s="0" t="s">
        <v>272</v>
      </c>
      <c r="K2527" s="0" t="s">
        <v>9761</v>
      </c>
      <c r="L2527" s="0" t="s">
        <v>297</v>
      </c>
      <c r="M2527" s="0" t="s">
        <v>9835</v>
      </c>
      <c r="N2527" s="0" t="s">
        <v>9835</v>
      </c>
      <c r="O2527" s="0" t="s">
        <v>9836</v>
      </c>
      <c r="P2527" s="0" t="s">
        <v>9837</v>
      </c>
      <c r="R2527" s="0" t="s">
        <v>288</v>
      </c>
      <c r="S2527" s="0" t="s">
        <v>294</v>
      </c>
      <c r="T2527" s="0" t="s">
        <v>280</v>
      </c>
      <c r="U2527" s="0" t="s">
        <v>281</v>
      </c>
    </row>
    <row r="2528" customFormat="false" ht="15" hidden="false" customHeight="false" outlineLevel="0" collapsed="false">
      <c r="A2528" s="0" t="n">
        <v>127</v>
      </c>
      <c r="B2528" s="0" t="s">
        <v>185</v>
      </c>
      <c r="C2528" s="0" t="s">
        <v>383</v>
      </c>
      <c r="D2528" s="0" t="s">
        <v>9838</v>
      </c>
      <c r="E2528" s="0" t="n">
        <v>2025</v>
      </c>
      <c r="H2528" s="0" t="n">
        <v>37</v>
      </c>
      <c r="I2528" s="0" t="n">
        <v>2374</v>
      </c>
      <c r="J2528" s="0" t="s">
        <v>272</v>
      </c>
      <c r="K2528" s="0" t="s">
        <v>9761</v>
      </c>
      <c r="L2528" s="0" t="s">
        <v>297</v>
      </c>
      <c r="M2528" s="0" t="s">
        <v>9839</v>
      </c>
      <c r="N2528" s="0" t="s">
        <v>9839</v>
      </c>
      <c r="O2528" s="0" t="s">
        <v>9840</v>
      </c>
      <c r="P2528" s="0" t="s">
        <v>9841</v>
      </c>
      <c r="R2528" s="0" t="s">
        <v>279</v>
      </c>
      <c r="S2528" s="0" t="s">
        <v>272</v>
      </c>
      <c r="T2528" s="0" t="s">
        <v>280</v>
      </c>
      <c r="U2528" s="0" t="s">
        <v>281</v>
      </c>
    </row>
    <row r="2529" customFormat="false" ht="15" hidden="false" customHeight="false" outlineLevel="0" collapsed="false">
      <c r="A2529" s="0" t="n">
        <v>127</v>
      </c>
      <c r="B2529" s="0" t="s">
        <v>185</v>
      </c>
      <c r="C2529" s="0" t="s">
        <v>383</v>
      </c>
      <c r="D2529" s="0" t="s">
        <v>9842</v>
      </c>
      <c r="E2529" s="0" t="n">
        <v>2025</v>
      </c>
      <c r="H2529" s="0" t="n">
        <v>15</v>
      </c>
      <c r="I2529" s="0" t="n">
        <v>3027</v>
      </c>
      <c r="J2529" s="0" t="s">
        <v>272</v>
      </c>
      <c r="K2529" s="0" t="s">
        <v>9761</v>
      </c>
      <c r="L2529" s="0" t="s">
        <v>297</v>
      </c>
      <c r="M2529" s="0" t="s">
        <v>9843</v>
      </c>
      <c r="N2529" s="0" t="s">
        <v>9843</v>
      </c>
      <c r="O2529" s="0" t="s">
        <v>9844</v>
      </c>
      <c r="P2529" s="0" t="s">
        <v>9845</v>
      </c>
      <c r="R2529" s="0" t="s">
        <v>279</v>
      </c>
      <c r="S2529" s="0" t="s">
        <v>294</v>
      </c>
      <c r="T2529" s="0" t="s">
        <v>280</v>
      </c>
      <c r="U2529" s="0" t="s">
        <v>281</v>
      </c>
    </row>
    <row r="2530" customFormat="false" ht="15" hidden="false" customHeight="false" outlineLevel="0" collapsed="false">
      <c r="A2530" s="0" t="n">
        <v>127</v>
      </c>
      <c r="B2530" s="0" t="s">
        <v>185</v>
      </c>
      <c r="C2530" s="0" t="s">
        <v>383</v>
      </c>
      <c r="D2530" s="0" t="s">
        <v>9846</v>
      </c>
      <c r="E2530" s="0" t="n">
        <v>2025</v>
      </c>
      <c r="H2530" s="0" t="n">
        <v>17</v>
      </c>
      <c r="I2530" s="0" t="n">
        <v>1848</v>
      </c>
      <c r="J2530" s="0" t="s">
        <v>272</v>
      </c>
      <c r="K2530" s="0" t="s">
        <v>9761</v>
      </c>
      <c r="L2530" s="0" t="s">
        <v>297</v>
      </c>
      <c r="M2530" s="0" t="s">
        <v>9847</v>
      </c>
      <c r="N2530" s="0" t="s">
        <v>9847</v>
      </c>
      <c r="O2530" s="0" t="s">
        <v>9848</v>
      </c>
      <c r="P2530" s="0" t="s">
        <v>9849</v>
      </c>
      <c r="R2530" s="0" t="s">
        <v>279</v>
      </c>
      <c r="S2530" s="0" t="s">
        <v>294</v>
      </c>
      <c r="T2530" s="0" t="s">
        <v>280</v>
      </c>
      <c r="U2530" s="0" t="s">
        <v>281</v>
      </c>
    </row>
    <row r="2531" customFormat="false" ht="15" hidden="false" customHeight="false" outlineLevel="0" collapsed="false">
      <c r="A2531" s="0" t="n">
        <v>127</v>
      </c>
      <c r="B2531" s="0" t="s">
        <v>185</v>
      </c>
      <c r="C2531" s="0" t="s">
        <v>383</v>
      </c>
      <c r="D2531" s="0" t="s">
        <v>9850</v>
      </c>
      <c r="E2531" s="0" t="n">
        <v>2024</v>
      </c>
      <c r="H2531" s="0" t="n">
        <v>19</v>
      </c>
      <c r="I2531" s="0" t="n">
        <v>2537</v>
      </c>
      <c r="J2531" s="0" t="s">
        <v>272</v>
      </c>
      <c r="K2531" s="0" t="s">
        <v>9761</v>
      </c>
      <c r="L2531" s="0" t="s">
        <v>297</v>
      </c>
      <c r="M2531" s="0" t="s">
        <v>9851</v>
      </c>
      <c r="N2531" s="0" t="s">
        <v>9851</v>
      </c>
      <c r="O2531" s="0" t="s">
        <v>9852</v>
      </c>
      <c r="P2531" s="0" t="s">
        <v>9853</v>
      </c>
      <c r="R2531" s="0" t="s">
        <v>288</v>
      </c>
      <c r="S2531" s="0" t="s">
        <v>294</v>
      </c>
      <c r="T2531" s="0" t="s">
        <v>280</v>
      </c>
      <c r="U2531" s="0" t="s">
        <v>281</v>
      </c>
    </row>
    <row r="2532" customFormat="false" ht="15" hidden="false" customHeight="false" outlineLevel="0" collapsed="false">
      <c r="A2532" s="0" t="n">
        <v>127</v>
      </c>
      <c r="B2532" s="0" t="s">
        <v>185</v>
      </c>
      <c r="C2532" s="0" t="s">
        <v>508</v>
      </c>
      <c r="D2532" s="0" t="s">
        <v>9854</v>
      </c>
      <c r="E2532" s="0" t="n">
        <v>2023</v>
      </c>
      <c r="H2532" s="0" t="n">
        <v>7</v>
      </c>
      <c r="I2532" s="0" t="n">
        <v>2367</v>
      </c>
      <c r="J2532" s="0" t="s">
        <v>272</v>
      </c>
      <c r="K2532" s="0" t="s">
        <v>9761</v>
      </c>
      <c r="L2532" s="0" t="s">
        <v>297</v>
      </c>
      <c r="M2532" s="0" t="s">
        <v>9855</v>
      </c>
      <c r="N2532" s="0" t="s">
        <v>9855</v>
      </c>
      <c r="O2532" s="0" t="s">
        <v>9856</v>
      </c>
      <c r="P2532" s="0" t="s">
        <v>9857</v>
      </c>
      <c r="R2532" s="0" t="s">
        <v>288</v>
      </c>
      <c r="S2532" s="0" t="s">
        <v>272</v>
      </c>
      <c r="T2532" s="0" t="s">
        <v>280</v>
      </c>
      <c r="U2532" s="0" t="s">
        <v>281</v>
      </c>
    </row>
    <row r="2533" customFormat="false" ht="15" hidden="false" customHeight="false" outlineLevel="0" collapsed="false">
      <c r="A2533" s="0" t="n">
        <v>128</v>
      </c>
      <c r="B2533" s="0" t="s">
        <v>186</v>
      </c>
      <c r="C2533" s="0" t="s">
        <v>57</v>
      </c>
      <c r="D2533" s="0" t="s">
        <v>9858</v>
      </c>
      <c r="E2533" s="0" t="n">
        <v>2019</v>
      </c>
      <c r="H2533" s="0" t="n">
        <v>3</v>
      </c>
      <c r="I2533" s="0" t="n">
        <v>6952</v>
      </c>
      <c r="J2533" s="0" t="s">
        <v>272</v>
      </c>
      <c r="K2533" s="0" t="s">
        <v>302</v>
      </c>
      <c r="L2533" s="0" t="s">
        <v>274</v>
      </c>
      <c r="M2533" s="0" t="s">
        <v>9859</v>
      </c>
      <c r="N2533" s="0" t="s">
        <v>9859</v>
      </c>
      <c r="O2533" s="0" t="s">
        <v>9860</v>
      </c>
      <c r="P2533" s="0" t="s">
        <v>9861</v>
      </c>
      <c r="R2533" s="0" t="s">
        <v>288</v>
      </c>
      <c r="S2533" s="0" t="s">
        <v>272</v>
      </c>
      <c r="T2533" s="0" t="s">
        <v>280</v>
      </c>
      <c r="U2533" s="0" t="s">
        <v>281</v>
      </c>
    </row>
    <row r="2534" customFormat="false" ht="15" hidden="false" customHeight="false" outlineLevel="0" collapsed="false">
      <c r="A2534" s="0" t="n">
        <v>128</v>
      </c>
      <c r="B2534" s="0" t="s">
        <v>186</v>
      </c>
      <c r="C2534" s="0" t="s">
        <v>313</v>
      </c>
      <c r="D2534" s="0" t="s">
        <v>9862</v>
      </c>
      <c r="E2534" s="0" t="n">
        <v>2017</v>
      </c>
      <c r="H2534" s="0" t="n">
        <v>1</v>
      </c>
      <c r="I2534" s="0" t="n">
        <v>2626</v>
      </c>
      <c r="J2534" s="0" t="s">
        <v>272</v>
      </c>
      <c r="K2534" s="0" t="s">
        <v>302</v>
      </c>
      <c r="L2534" s="0" t="s">
        <v>274</v>
      </c>
      <c r="M2534" s="0" t="s">
        <v>9863</v>
      </c>
      <c r="N2534" s="0" t="s">
        <v>9863</v>
      </c>
      <c r="O2534" s="0" t="s">
        <v>9864</v>
      </c>
      <c r="P2534" s="0" t="s">
        <v>9865</v>
      </c>
      <c r="R2534" s="0" t="s">
        <v>288</v>
      </c>
      <c r="S2534" s="0" t="s">
        <v>272</v>
      </c>
      <c r="T2534" s="0" t="s">
        <v>318</v>
      </c>
      <c r="U2534" s="0" t="s">
        <v>281</v>
      </c>
      <c r="V2534" s="0" t="s">
        <v>9866</v>
      </c>
    </row>
    <row r="2535" customFormat="false" ht="15" hidden="false" customHeight="false" outlineLevel="0" collapsed="false">
      <c r="A2535" s="0" t="n">
        <v>128</v>
      </c>
      <c r="B2535" s="0" t="s">
        <v>186</v>
      </c>
      <c r="C2535" s="0" t="s">
        <v>508</v>
      </c>
      <c r="D2535" s="0" t="s">
        <v>9867</v>
      </c>
      <c r="E2535" s="0" t="n">
        <v>2026</v>
      </c>
      <c r="H2535" s="0" t="n">
        <v>6</v>
      </c>
      <c r="I2535" s="0" t="n">
        <v>8408</v>
      </c>
      <c r="J2535" s="0" t="s">
        <v>272</v>
      </c>
      <c r="K2535" s="0" t="s">
        <v>273</v>
      </c>
      <c r="L2535" s="0" t="s">
        <v>274</v>
      </c>
      <c r="M2535" s="0" t="s">
        <v>9868</v>
      </c>
      <c r="N2535" s="0" t="s">
        <v>9869</v>
      </c>
      <c r="O2535" s="0" t="s">
        <v>9870</v>
      </c>
      <c r="P2535" s="0" t="s">
        <v>9871</v>
      </c>
      <c r="R2535" s="0" t="s">
        <v>279</v>
      </c>
      <c r="S2535" s="0" t="s">
        <v>272</v>
      </c>
      <c r="T2535" s="0" t="s">
        <v>280</v>
      </c>
      <c r="U2535" s="0" t="s">
        <v>281</v>
      </c>
    </row>
    <row r="2536" customFormat="false" ht="15" hidden="false" customHeight="false" outlineLevel="0" collapsed="false">
      <c r="A2536" s="0" t="n">
        <v>132</v>
      </c>
      <c r="B2536" s="0" t="s">
        <v>190</v>
      </c>
      <c r="C2536" s="0" t="s">
        <v>57</v>
      </c>
      <c r="D2536" s="0" t="s">
        <v>9872</v>
      </c>
      <c r="E2536" s="0" t="n">
        <v>2021</v>
      </c>
      <c r="H2536" s="0" t="n">
        <v>4</v>
      </c>
      <c r="I2536" s="0" t="n">
        <v>538</v>
      </c>
      <c r="J2536" s="0" t="s">
        <v>272</v>
      </c>
      <c r="K2536" s="0" t="s">
        <v>302</v>
      </c>
      <c r="L2536" s="0" t="s">
        <v>274</v>
      </c>
      <c r="M2536" s="0" t="s">
        <v>9873</v>
      </c>
      <c r="N2536" s="0" t="s">
        <v>9873</v>
      </c>
      <c r="O2536" s="0" t="s">
        <v>9874</v>
      </c>
      <c r="P2536" s="0" t="s">
        <v>9875</v>
      </c>
      <c r="R2536" s="0" t="s">
        <v>288</v>
      </c>
      <c r="S2536" s="0" t="s">
        <v>272</v>
      </c>
      <c r="T2536" s="0" t="s">
        <v>280</v>
      </c>
      <c r="U2536" s="0" t="s">
        <v>281</v>
      </c>
    </row>
    <row r="2537" customFormat="false" ht="15" hidden="false" customHeight="false" outlineLevel="0" collapsed="false">
      <c r="A2537" s="0" t="n">
        <v>132</v>
      </c>
      <c r="B2537" s="0" t="s">
        <v>190</v>
      </c>
      <c r="C2537" s="0" t="s">
        <v>313</v>
      </c>
      <c r="D2537" s="0" t="s">
        <v>9876</v>
      </c>
      <c r="E2537" s="0" t="n">
        <v>2020</v>
      </c>
      <c r="H2537" s="0" t="n">
        <v>1</v>
      </c>
      <c r="I2537" s="0" t="n">
        <v>348</v>
      </c>
      <c r="J2537" s="0" t="s">
        <v>272</v>
      </c>
      <c r="K2537" s="0" t="s">
        <v>302</v>
      </c>
      <c r="L2537" s="0" t="s">
        <v>274</v>
      </c>
      <c r="M2537" s="0" t="s">
        <v>9877</v>
      </c>
      <c r="N2537" s="0" t="s">
        <v>9877</v>
      </c>
      <c r="O2537" s="0" t="s">
        <v>9878</v>
      </c>
      <c r="P2537" s="0" t="s">
        <v>9879</v>
      </c>
      <c r="R2537" s="0" t="s">
        <v>288</v>
      </c>
      <c r="S2537" s="0" t="s">
        <v>272</v>
      </c>
      <c r="T2537" s="0" t="s">
        <v>280</v>
      </c>
      <c r="U2537" s="0" t="s">
        <v>281</v>
      </c>
    </row>
    <row r="2538" customFormat="false" ht="15" hidden="false" customHeight="false" outlineLevel="0" collapsed="false">
      <c r="A2538" s="0" t="n">
        <v>132</v>
      </c>
      <c r="B2538" s="0" t="s">
        <v>190</v>
      </c>
      <c r="C2538" s="0" t="s">
        <v>926</v>
      </c>
      <c r="D2538" s="0" t="s">
        <v>9880</v>
      </c>
      <c r="E2538" s="0" t="n">
        <v>2027</v>
      </c>
      <c r="H2538" s="0" t="n">
        <v>15</v>
      </c>
      <c r="I2538" s="0" t="n">
        <v>9396</v>
      </c>
      <c r="J2538" s="0" t="s">
        <v>272</v>
      </c>
      <c r="K2538" s="0" t="s">
        <v>290</v>
      </c>
      <c r="L2538" s="0" t="s">
        <v>274</v>
      </c>
      <c r="M2538" s="0" t="s">
        <v>9881</v>
      </c>
      <c r="N2538" s="0" t="s">
        <v>9881</v>
      </c>
      <c r="O2538" s="0" t="s">
        <v>9882</v>
      </c>
      <c r="P2538" s="0" t="s">
        <v>9883</v>
      </c>
      <c r="R2538" s="0" t="s">
        <v>279</v>
      </c>
      <c r="S2538" s="0" t="s">
        <v>272</v>
      </c>
      <c r="T2538" s="0" t="s">
        <v>280</v>
      </c>
      <c r="U2538" s="0" t="s">
        <v>281</v>
      </c>
    </row>
    <row r="2539" customFormat="false" ht="15" hidden="false" customHeight="false" outlineLevel="0" collapsed="false">
      <c r="A2539" s="0" t="n">
        <v>133</v>
      </c>
      <c r="B2539" s="0" t="s">
        <v>191</v>
      </c>
      <c r="C2539" s="0" t="s">
        <v>313</v>
      </c>
      <c r="D2539" s="0" t="s">
        <v>9884</v>
      </c>
      <c r="E2539" s="0" t="n">
        <v>2026</v>
      </c>
      <c r="H2539" s="0" t="n">
        <v>1</v>
      </c>
      <c r="I2539" s="0" t="n">
        <v>4799</v>
      </c>
      <c r="J2539" s="0" t="s">
        <v>272</v>
      </c>
      <c r="K2539" s="0" t="s">
        <v>302</v>
      </c>
      <c r="L2539" s="0" t="s">
        <v>274</v>
      </c>
      <c r="M2539" s="0" t="s">
        <v>9885</v>
      </c>
      <c r="N2539" s="0" t="s">
        <v>9885</v>
      </c>
      <c r="O2539" s="0" t="s">
        <v>9886</v>
      </c>
      <c r="P2539" s="0" t="s">
        <v>9887</v>
      </c>
      <c r="R2539" s="0" t="s">
        <v>279</v>
      </c>
      <c r="S2539" s="0" t="s">
        <v>272</v>
      </c>
      <c r="T2539" s="0" t="s">
        <v>280</v>
      </c>
      <c r="U2539" s="0" t="s">
        <v>281</v>
      </c>
    </row>
    <row r="2540" customFormat="false" ht="15" hidden="false" customHeight="false" outlineLevel="0" collapsed="false">
      <c r="A2540" s="0" t="n">
        <v>133</v>
      </c>
      <c r="B2540" s="0" t="s">
        <v>191</v>
      </c>
      <c r="C2540" s="0" t="s">
        <v>616</v>
      </c>
      <c r="D2540" s="0" t="s">
        <v>9888</v>
      </c>
      <c r="E2540" s="0" t="n">
        <v>2021</v>
      </c>
      <c r="H2540" s="0" t="n">
        <v>21</v>
      </c>
      <c r="I2540" s="0" t="n">
        <v>508</v>
      </c>
      <c r="J2540" s="0" t="s">
        <v>272</v>
      </c>
      <c r="K2540" s="0" t="s">
        <v>385</v>
      </c>
      <c r="L2540" s="0" t="s">
        <v>274</v>
      </c>
      <c r="M2540" s="0" t="s">
        <v>9889</v>
      </c>
      <c r="N2540" s="0" t="s">
        <v>9889</v>
      </c>
      <c r="O2540" s="0" t="s">
        <v>9890</v>
      </c>
      <c r="P2540" s="0" t="s">
        <v>9891</v>
      </c>
      <c r="R2540" s="0" t="s">
        <v>288</v>
      </c>
      <c r="S2540" s="0" t="s">
        <v>294</v>
      </c>
      <c r="T2540" s="0" t="s">
        <v>318</v>
      </c>
      <c r="U2540" s="0" t="s">
        <v>281</v>
      </c>
      <c r="V2540" s="0" t="s">
        <v>9892</v>
      </c>
    </row>
    <row r="2541" customFormat="false" ht="15" hidden="false" customHeight="false" outlineLevel="0" collapsed="false">
      <c r="A2541" s="0" t="n">
        <v>27</v>
      </c>
      <c r="B2541" s="0" t="s">
        <v>67</v>
      </c>
      <c r="C2541" s="0" t="s">
        <v>616</v>
      </c>
      <c r="D2541" s="0" t="s">
        <v>9888</v>
      </c>
      <c r="E2541" s="0" t="n">
        <v>2021</v>
      </c>
      <c r="H2541" s="0" t="n">
        <v>21</v>
      </c>
      <c r="I2541" s="0" t="n">
        <v>508</v>
      </c>
      <c r="J2541" s="0" t="s">
        <v>272</v>
      </c>
      <c r="K2541" s="0" t="s">
        <v>385</v>
      </c>
      <c r="L2541" s="0" t="s">
        <v>274</v>
      </c>
      <c r="M2541" s="0" t="s">
        <v>9889</v>
      </c>
      <c r="N2541" s="0" t="s">
        <v>9889</v>
      </c>
      <c r="O2541" s="0" t="s">
        <v>9890</v>
      </c>
      <c r="P2541" s="0" t="s">
        <v>9891</v>
      </c>
      <c r="R2541" s="0" t="s">
        <v>288</v>
      </c>
      <c r="S2541" s="0" t="s">
        <v>294</v>
      </c>
      <c r="T2541" s="0" t="s">
        <v>318</v>
      </c>
      <c r="U2541" s="0" t="s">
        <v>281</v>
      </c>
      <c r="V2541" s="0" t="s">
        <v>9892</v>
      </c>
    </row>
    <row r="2542" customFormat="false" ht="15" hidden="false" customHeight="false" outlineLevel="0" collapsed="false">
      <c r="A2542" s="0" t="n">
        <v>41</v>
      </c>
      <c r="B2542" s="0" t="s">
        <v>85</v>
      </c>
      <c r="C2542" s="0" t="s">
        <v>616</v>
      </c>
      <c r="D2542" s="0" t="s">
        <v>9888</v>
      </c>
      <c r="E2542" s="0" t="n">
        <v>2021</v>
      </c>
      <c r="H2542" s="0" t="n">
        <v>21</v>
      </c>
      <c r="I2542" s="0" t="n">
        <v>508</v>
      </c>
      <c r="J2542" s="0" t="s">
        <v>272</v>
      </c>
      <c r="K2542" s="0" t="s">
        <v>385</v>
      </c>
      <c r="L2542" s="0" t="s">
        <v>274</v>
      </c>
      <c r="M2542" s="0" t="s">
        <v>9889</v>
      </c>
      <c r="N2542" s="0" t="s">
        <v>9889</v>
      </c>
      <c r="O2542" s="0" t="s">
        <v>9890</v>
      </c>
      <c r="P2542" s="0" t="s">
        <v>9891</v>
      </c>
      <c r="R2542" s="0" t="s">
        <v>288</v>
      </c>
      <c r="S2542" s="0" t="s">
        <v>294</v>
      </c>
      <c r="T2542" s="0" t="s">
        <v>318</v>
      </c>
      <c r="U2542" s="0" t="s">
        <v>281</v>
      </c>
      <c r="V2542" s="0" t="s">
        <v>9892</v>
      </c>
    </row>
    <row r="2543" customFormat="false" ht="15" hidden="false" customHeight="false" outlineLevel="0" collapsed="false">
      <c r="A2543" s="0" t="n">
        <v>171</v>
      </c>
      <c r="B2543" s="0" t="s">
        <v>234</v>
      </c>
      <c r="C2543" s="0" t="s">
        <v>616</v>
      </c>
      <c r="D2543" s="0" t="s">
        <v>9888</v>
      </c>
      <c r="E2543" s="0" t="n">
        <v>2021</v>
      </c>
      <c r="H2543" s="0" t="n">
        <v>21</v>
      </c>
      <c r="I2543" s="0" t="n">
        <v>508</v>
      </c>
      <c r="J2543" s="0" t="s">
        <v>272</v>
      </c>
      <c r="K2543" s="0" t="s">
        <v>385</v>
      </c>
      <c r="L2543" s="0" t="s">
        <v>274</v>
      </c>
      <c r="M2543" s="0" t="s">
        <v>9889</v>
      </c>
      <c r="N2543" s="0" t="s">
        <v>9889</v>
      </c>
      <c r="O2543" s="0" t="s">
        <v>9890</v>
      </c>
      <c r="P2543" s="0" t="s">
        <v>9891</v>
      </c>
      <c r="R2543" s="0" t="s">
        <v>288</v>
      </c>
      <c r="S2543" s="0" t="s">
        <v>294</v>
      </c>
      <c r="T2543" s="0" t="s">
        <v>318</v>
      </c>
      <c r="U2543" s="0" t="s">
        <v>281</v>
      </c>
      <c r="V2543" s="0" t="s">
        <v>9892</v>
      </c>
    </row>
    <row r="2544" customFormat="false" ht="15" hidden="false" customHeight="false" outlineLevel="0" collapsed="false">
      <c r="A2544" s="0" t="n">
        <v>50</v>
      </c>
      <c r="B2544" s="0" t="s">
        <v>98</v>
      </c>
      <c r="C2544" s="0" t="s">
        <v>616</v>
      </c>
      <c r="D2544" s="0" t="s">
        <v>9888</v>
      </c>
      <c r="E2544" s="0" t="n">
        <v>2021</v>
      </c>
      <c r="H2544" s="0" t="n">
        <v>21</v>
      </c>
      <c r="I2544" s="0" t="n">
        <v>508</v>
      </c>
      <c r="J2544" s="0" t="s">
        <v>272</v>
      </c>
      <c r="K2544" s="0" t="s">
        <v>385</v>
      </c>
      <c r="L2544" s="0" t="s">
        <v>274</v>
      </c>
      <c r="M2544" s="0" t="s">
        <v>9889</v>
      </c>
      <c r="N2544" s="0" t="s">
        <v>9889</v>
      </c>
      <c r="O2544" s="0" t="s">
        <v>9890</v>
      </c>
      <c r="P2544" s="0" t="s">
        <v>9891</v>
      </c>
      <c r="R2544" s="0" t="s">
        <v>288</v>
      </c>
      <c r="S2544" s="0" t="s">
        <v>294</v>
      </c>
      <c r="T2544" s="0" t="s">
        <v>318</v>
      </c>
      <c r="U2544" s="0" t="s">
        <v>281</v>
      </c>
      <c r="V2544" s="0" t="s">
        <v>9892</v>
      </c>
    </row>
    <row r="2545" customFormat="false" ht="15" hidden="false" customHeight="false" outlineLevel="0" collapsed="false">
      <c r="A2545" s="0" t="n">
        <v>110</v>
      </c>
      <c r="B2545" s="0" t="s">
        <v>166</v>
      </c>
      <c r="C2545" s="0" t="s">
        <v>616</v>
      </c>
      <c r="D2545" s="0" t="s">
        <v>9888</v>
      </c>
      <c r="E2545" s="0" t="n">
        <v>2021</v>
      </c>
      <c r="H2545" s="0" t="n">
        <v>21</v>
      </c>
      <c r="I2545" s="0" t="n">
        <v>508</v>
      </c>
      <c r="J2545" s="0" t="s">
        <v>272</v>
      </c>
      <c r="K2545" s="0" t="s">
        <v>385</v>
      </c>
      <c r="L2545" s="0" t="s">
        <v>274</v>
      </c>
      <c r="M2545" s="0" t="s">
        <v>9889</v>
      </c>
      <c r="N2545" s="0" t="s">
        <v>9889</v>
      </c>
      <c r="O2545" s="0" t="s">
        <v>9890</v>
      </c>
      <c r="P2545" s="0" t="s">
        <v>9891</v>
      </c>
      <c r="R2545" s="0" t="s">
        <v>288</v>
      </c>
      <c r="S2545" s="0" t="s">
        <v>294</v>
      </c>
      <c r="T2545" s="0" t="s">
        <v>318</v>
      </c>
      <c r="U2545" s="0" t="s">
        <v>281</v>
      </c>
      <c r="V2545" s="0" t="s">
        <v>9892</v>
      </c>
    </row>
    <row r="2546" customFormat="false" ht="15" hidden="false" customHeight="false" outlineLevel="0" collapsed="false">
      <c r="A2546" s="0" t="n">
        <v>44</v>
      </c>
      <c r="B2546" s="0" t="s">
        <v>89</v>
      </c>
      <c r="C2546" s="0" t="s">
        <v>616</v>
      </c>
      <c r="D2546" s="0" t="s">
        <v>9888</v>
      </c>
      <c r="E2546" s="0" t="n">
        <v>2021</v>
      </c>
      <c r="H2546" s="0" t="n">
        <v>21</v>
      </c>
      <c r="I2546" s="0" t="n">
        <v>508</v>
      </c>
      <c r="J2546" s="0" t="s">
        <v>272</v>
      </c>
      <c r="K2546" s="0" t="s">
        <v>385</v>
      </c>
      <c r="L2546" s="0" t="s">
        <v>274</v>
      </c>
      <c r="M2546" s="0" t="s">
        <v>9889</v>
      </c>
      <c r="N2546" s="0" t="s">
        <v>9889</v>
      </c>
      <c r="O2546" s="0" t="s">
        <v>9890</v>
      </c>
      <c r="P2546" s="0" t="s">
        <v>9891</v>
      </c>
      <c r="R2546" s="0" t="s">
        <v>288</v>
      </c>
      <c r="S2546" s="0" t="s">
        <v>294</v>
      </c>
      <c r="T2546" s="0" t="s">
        <v>318</v>
      </c>
      <c r="U2546" s="0" t="s">
        <v>281</v>
      </c>
      <c r="V2546" s="0" t="s">
        <v>9892</v>
      </c>
    </row>
    <row r="2547" customFormat="false" ht="15" hidden="false" customHeight="false" outlineLevel="0" collapsed="false">
      <c r="A2547" s="0" t="n">
        <v>139</v>
      </c>
      <c r="B2547" s="0" t="s">
        <v>198</v>
      </c>
      <c r="C2547" s="0" t="s">
        <v>616</v>
      </c>
      <c r="D2547" s="0" t="s">
        <v>9888</v>
      </c>
      <c r="E2547" s="0" t="n">
        <v>2021</v>
      </c>
      <c r="H2547" s="0" t="n">
        <v>21</v>
      </c>
      <c r="I2547" s="0" t="n">
        <v>508</v>
      </c>
      <c r="J2547" s="0" t="s">
        <v>272</v>
      </c>
      <c r="K2547" s="0" t="s">
        <v>385</v>
      </c>
      <c r="L2547" s="0" t="s">
        <v>274</v>
      </c>
      <c r="M2547" s="0" t="s">
        <v>9889</v>
      </c>
      <c r="N2547" s="0" t="s">
        <v>9889</v>
      </c>
      <c r="O2547" s="0" t="s">
        <v>9890</v>
      </c>
      <c r="P2547" s="0" t="s">
        <v>9891</v>
      </c>
      <c r="R2547" s="0" t="s">
        <v>288</v>
      </c>
      <c r="S2547" s="0" t="s">
        <v>294</v>
      </c>
      <c r="T2547" s="0" t="s">
        <v>318</v>
      </c>
      <c r="U2547" s="0" t="s">
        <v>281</v>
      </c>
      <c r="V2547" s="0" t="s">
        <v>9892</v>
      </c>
    </row>
    <row r="2548" customFormat="false" ht="15" hidden="false" customHeight="false" outlineLevel="0" collapsed="false">
      <c r="A2548" s="0" t="n">
        <v>141</v>
      </c>
      <c r="B2548" s="0" t="s">
        <v>200</v>
      </c>
      <c r="C2548" s="0" t="s">
        <v>616</v>
      </c>
      <c r="D2548" s="0" t="s">
        <v>9888</v>
      </c>
      <c r="E2548" s="0" t="n">
        <v>2021</v>
      </c>
      <c r="H2548" s="0" t="n">
        <v>21</v>
      </c>
      <c r="I2548" s="0" t="n">
        <v>508</v>
      </c>
      <c r="J2548" s="0" t="s">
        <v>272</v>
      </c>
      <c r="K2548" s="0" t="s">
        <v>385</v>
      </c>
      <c r="L2548" s="0" t="s">
        <v>274</v>
      </c>
      <c r="M2548" s="0" t="s">
        <v>9889</v>
      </c>
      <c r="N2548" s="0" t="s">
        <v>9889</v>
      </c>
      <c r="O2548" s="0" t="s">
        <v>9890</v>
      </c>
      <c r="P2548" s="0" t="s">
        <v>9891</v>
      </c>
      <c r="R2548" s="0" t="s">
        <v>288</v>
      </c>
      <c r="S2548" s="0" t="s">
        <v>294</v>
      </c>
      <c r="T2548" s="0" t="s">
        <v>318</v>
      </c>
      <c r="U2548" s="0" t="s">
        <v>281</v>
      </c>
      <c r="V2548" s="0" t="s">
        <v>9892</v>
      </c>
    </row>
    <row r="2549" customFormat="false" ht="15" hidden="false" customHeight="false" outlineLevel="0" collapsed="false">
      <c r="A2549" s="0" t="n">
        <v>133</v>
      </c>
      <c r="B2549" s="0" t="s">
        <v>191</v>
      </c>
      <c r="C2549" s="0" t="s">
        <v>616</v>
      </c>
      <c r="D2549" s="0" t="s">
        <v>9893</v>
      </c>
      <c r="E2549" s="0" t="n">
        <v>2021</v>
      </c>
      <c r="H2549" s="0" t="n">
        <v>21</v>
      </c>
      <c r="I2549" s="0" t="n">
        <v>518</v>
      </c>
      <c r="J2549" s="0" t="s">
        <v>272</v>
      </c>
      <c r="K2549" s="0" t="s">
        <v>385</v>
      </c>
      <c r="L2549" s="0" t="s">
        <v>274</v>
      </c>
      <c r="M2549" s="0" t="s">
        <v>9894</v>
      </c>
      <c r="N2549" s="0" t="s">
        <v>9894</v>
      </c>
      <c r="O2549" s="0" t="s">
        <v>9895</v>
      </c>
      <c r="P2549" s="0" t="s">
        <v>9896</v>
      </c>
      <c r="R2549" s="0" t="s">
        <v>288</v>
      </c>
      <c r="S2549" s="0" t="s">
        <v>294</v>
      </c>
      <c r="T2549" s="0" t="s">
        <v>318</v>
      </c>
      <c r="U2549" s="0" t="s">
        <v>281</v>
      </c>
      <c r="V2549" s="0" t="s">
        <v>9892</v>
      </c>
    </row>
    <row r="2550" customFormat="false" ht="15" hidden="false" customHeight="false" outlineLevel="0" collapsed="false">
      <c r="A2550" s="0" t="n">
        <v>27</v>
      </c>
      <c r="B2550" s="0" t="s">
        <v>67</v>
      </c>
      <c r="C2550" s="0" t="s">
        <v>616</v>
      </c>
      <c r="D2550" s="0" t="s">
        <v>9893</v>
      </c>
      <c r="E2550" s="0" t="n">
        <v>2021</v>
      </c>
      <c r="H2550" s="0" t="n">
        <v>21</v>
      </c>
      <c r="I2550" s="0" t="n">
        <v>518</v>
      </c>
      <c r="J2550" s="0" t="s">
        <v>272</v>
      </c>
      <c r="K2550" s="0" t="s">
        <v>385</v>
      </c>
      <c r="L2550" s="0" t="s">
        <v>274</v>
      </c>
      <c r="M2550" s="0" t="s">
        <v>9894</v>
      </c>
      <c r="N2550" s="0" t="s">
        <v>9894</v>
      </c>
      <c r="O2550" s="0" t="s">
        <v>9895</v>
      </c>
      <c r="P2550" s="0" t="s">
        <v>9896</v>
      </c>
      <c r="R2550" s="0" t="s">
        <v>288</v>
      </c>
      <c r="S2550" s="0" t="s">
        <v>294</v>
      </c>
      <c r="T2550" s="0" t="s">
        <v>318</v>
      </c>
      <c r="U2550" s="0" t="s">
        <v>281</v>
      </c>
      <c r="V2550" s="0" t="s">
        <v>9892</v>
      </c>
    </row>
    <row r="2551" customFormat="false" ht="15" hidden="false" customHeight="false" outlineLevel="0" collapsed="false">
      <c r="A2551" s="0" t="n">
        <v>41</v>
      </c>
      <c r="B2551" s="0" t="s">
        <v>85</v>
      </c>
      <c r="C2551" s="0" t="s">
        <v>616</v>
      </c>
      <c r="D2551" s="0" t="s">
        <v>9893</v>
      </c>
      <c r="E2551" s="0" t="n">
        <v>2021</v>
      </c>
      <c r="H2551" s="0" t="n">
        <v>21</v>
      </c>
      <c r="I2551" s="0" t="n">
        <v>518</v>
      </c>
      <c r="J2551" s="0" t="s">
        <v>272</v>
      </c>
      <c r="K2551" s="0" t="s">
        <v>385</v>
      </c>
      <c r="L2551" s="0" t="s">
        <v>274</v>
      </c>
      <c r="M2551" s="0" t="s">
        <v>9894</v>
      </c>
      <c r="N2551" s="0" t="s">
        <v>9894</v>
      </c>
      <c r="O2551" s="0" t="s">
        <v>9895</v>
      </c>
      <c r="P2551" s="0" t="s">
        <v>9896</v>
      </c>
      <c r="R2551" s="0" t="s">
        <v>288</v>
      </c>
      <c r="S2551" s="0" t="s">
        <v>294</v>
      </c>
      <c r="T2551" s="0" t="s">
        <v>318</v>
      </c>
      <c r="U2551" s="0" t="s">
        <v>281</v>
      </c>
      <c r="V2551" s="0" t="s">
        <v>9892</v>
      </c>
    </row>
    <row r="2552" customFormat="false" ht="15" hidden="false" customHeight="false" outlineLevel="0" collapsed="false">
      <c r="A2552" s="0" t="n">
        <v>171</v>
      </c>
      <c r="B2552" s="0" t="s">
        <v>234</v>
      </c>
      <c r="C2552" s="0" t="s">
        <v>616</v>
      </c>
      <c r="D2552" s="0" t="s">
        <v>9893</v>
      </c>
      <c r="E2552" s="0" t="n">
        <v>2021</v>
      </c>
      <c r="H2552" s="0" t="n">
        <v>21</v>
      </c>
      <c r="I2552" s="0" t="n">
        <v>518</v>
      </c>
      <c r="J2552" s="0" t="s">
        <v>272</v>
      </c>
      <c r="K2552" s="0" t="s">
        <v>385</v>
      </c>
      <c r="L2552" s="0" t="s">
        <v>274</v>
      </c>
      <c r="M2552" s="0" t="s">
        <v>9894</v>
      </c>
      <c r="N2552" s="0" t="s">
        <v>9894</v>
      </c>
      <c r="O2552" s="0" t="s">
        <v>9895</v>
      </c>
      <c r="P2552" s="0" t="s">
        <v>9896</v>
      </c>
      <c r="R2552" s="0" t="s">
        <v>288</v>
      </c>
      <c r="S2552" s="0" t="s">
        <v>294</v>
      </c>
      <c r="T2552" s="0" t="s">
        <v>318</v>
      </c>
      <c r="U2552" s="0" t="s">
        <v>281</v>
      </c>
      <c r="V2552" s="0" t="s">
        <v>9892</v>
      </c>
    </row>
    <row r="2553" customFormat="false" ht="15" hidden="false" customHeight="false" outlineLevel="0" collapsed="false">
      <c r="A2553" s="0" t="n">
        <v>50</v>
      </c>
      <c r="B2553" s="0" t="s">
        <v>98</v>
      </c>
      <c r="C2553" s="0" t="s">
        <v>616</v>
      </c>
      <c r="D2553" s="0" t="s">
        <v>9893</v>
      </c>
      <c r="E2553" s="0" t="n">
        <v>2021</v>
      </c>
      <c r="H2553" s="0" t="n">
        <v>21</v>
      </c>
      <c r="I2553" s="0" t="n">
        <v>518</v>
      </c>
      <c r="J2553" s="0" t="s">
        <v>272</v>
      </c>
      <c r="K2553" s="0" t="s">
        <v>385</v>
      </c>
      <c r="L2553" s="0" t="s">
        <v>274</v>
      </c>
      <c r="M2553" s="0" t="s">
        <v>9894</v>
      </c>
      <c r="N2553" s="0" t="s">
        <v>9894</v>
      </c>
      <c r="O2553" s="0" t="s">
        <v>9895</v>
      </c>
      <c r="P2553" s="0" t="s">
        <v>9896</v>
      </c>
      <c r="R2553" s="0" t="s">
        <v>288</v>
      </c>
      <c r="S2553" s="0" t="s">
        <v>294</v>
      </c>
      <c r="T2553" s="0" t="s">
        <v>318</v>
      </c>
      <c r="U2553" s="0" t="s">
        <v>281</v>
      </c>
      <c r="V2553" s="0" t="s">
        <v>9892</v>
      </c>
    </row>
    <row r="2554" customFormat="false" ht="15" hidden="false" customHeight="false" outlineLevel="0" collapsed="false">
      <c r="A2554" s="0" t="n">
        <v>110</v>
      </c>
      <c r="B2554" s="0" t="s">
        <v>166</v>
      </c>
      <c r="C2554" s="0" t="s">
        <v>616</v>
      </c>
      <c r="D2554" s="0" t="s">
        <v>9893</v>
      </c>
      <c r="E2554" s="0" t="n">
        <v>2021</v>
      </c>
      <c r="H2554" s="0" t="n">
        <v>21</v>
      </c>
      <c r="I2554" s="0" t="n">
        <v>518</v>
      </c>
      <c r="J2554" s="0" t="s">
        <v>272</v>
      </c>
      <c r="K2554" s="0" t="s">
        <v>385</v>
      </c>
      <c r="L2554" s="0" t="s">
        <v>274</v>
      </c>
      <c r="M2554" s="0" t="s">
        <v>9894</v>
      </c>
      <c r="N2554" s="0" t="s">
        <v>9894</v>
      </c>
      <c r="O2554" s="0" t="s">
        <v>9895</v>
      </c>
      <c r="P2554" s="0" t="s">
        <v>9896</v>
      </c>
      <c r="R2554" s="0" t="s">
        <v>288</v>
      </c>
      <c r="S2554" s="0" t="s">
        <v>294</v>
      </c>
      <c r="T2554" s="0" t="s">
        <v>318</v>
      </c>
      <c r="U2554" s="0" t="s">
        <v>281</v>
      </c>
      <c r="V2554" s="0" t="s">
        <v>9892</v>
      </c>
    </row>
    <row r="2555" customFormat="false" ht="15" hidden="false" customHeight="false" outlineLevel="0" collapsed="false">
      <c r="A2555" s="0" t="n">
        <v>44</v>
      </c>
      <c r="B2555" s="0" t="s">
        <v>89</v>
      </c>
      <c r="C2555" s="0" t="s">
        <v>616</v>
      </c>
      <c r="D2555" s="0" t="s">
        <v>9893</v>
      </c>
      <c r="E2555" s="0" t="n">
        <v>2021</v>
      </c>
      <c r="H2555" s="0" t="n">
        <v>21</v>
      </c>
      <c r="I2555" s="0" t="n">
        <v>518</v>
      </c>
      <c r="J2555" s="0" t="s">
        <v>272</v>
      </c>
      <c r="K2555" s="0" t="s">
        <v>385</v>
      </c>
      <c r="L2555" s="0" t="s">
        <v>274</v>
      </c>
      <c r="M2555" s="0" t="s">
        <v>9894</v>
      </c>
      <c r="N2555" s="0" t="s">
        <v>9894</v>
      </c>
      <c r="O2555" s="0" t="s">
        <v>9895</v>
      </c>
      <c r="P2555" s="0" t="s">
        <v>9896</v>
      </c>
      <c r="R2555" s="0" t="s">
        <v>288</v>
      </c>
      <c r="S2555" s="0" t="s">
        <v>294</v>
      </c>
      <c r="T2555" s="0" t="s">
        <v>318</v>
      </c>
      <c r="U2555" s="0" t="s">
        <v>281</v>
      </c>
      <c r="V2555" s="0" t="s">
        <v>9892</v>
      </c>
    </row>
    <row r="2556" customFormat="false" ht="15" hidden="false" customHeight="false" outlineLevel="0" collapsed="false">
      <c r="A2556" s="0" t="n">
        <v>139</v>
      </c>
      <c r="B2556" s="0" t="s">
        <v>198</v>
      </c>
      <c r="C2556" s="0" t="s">
        <v>616</v>
      </c>
      <c r="D2556" s="0" t="s">
        <v>9893</v>
      </c>
      <c r="E2556" s="0" t="n">
        <v>2021</v>
      </c>
      <c r="H2556" s="0" t="n">
        <v>21</v>
      </c>
      <c r="I2556" s="0" t="n">
        <v>518</v>
      </c>
      <c r="J2556" s="0" t="s">
        <v>272</v>
      </c>
      <c r="K2556" s="0" t="s">
        <v>385</v>
      </c>
      <c r="L2556" s="0" t="s">
        <v>274</v>
      </c>
      <c r="M2556" s="0" t="s">
        <v>9894</v>
      </c>
      <c r="N2556" s="0" t="s">
        <v>9894</v>
      </c>
      <c r="O2556" s="0" t="s">
        <v>9895</v>
      </c>
      <c r="P2556" s="0" t="s">
        <v>9896</v>
      </c>
      <c r="R2556" s="0" t="s">
        <v>288</v>
      </c>
      <c r="S2556" s="0" t="s">
        <v>294</v>
      </c>
      <c r="T2556" s="0" t="s">
        <v>318</v>
      </c>
      <c r="U2556" s="0" t="s">
        <v>281</v>
      </c>
      <c r="V2556" s="0" t="s">
        <v>9892</v>
      </c>
    </row>
    <row r="2557" customFormat="false" ht="15" hidden="false" customHeight="false" outlineLevel="0" collapsed="false">
      <c r="A2557" s="0" t="n">
        <v>141</v>
      </c>
      <c r="B2557" s="0" t="s">
        <v>200</v>
      </c>
      <c r="C2557" s="0" t="s">
        <v>616</v>
      </c>
      <c r="D2557" s="0" t="s">
        <v>9893</v>
      </c>
      <c r="E2557" s="0" t="n">
        <v>2021</v>
      </c>
      <c r="H2557" s="0" t="n">
        <v>21</v>
      </c>
      <c r="I2557" s="0" t="n">
        <v>518</v>
      </c>
      <c r="J2557" s="0" t="s">
        <v>272</v>
      </c>
      <c r="K2557" s="0" t="s">
        <v>385</v>
      </c>
      <c r="L2557" s="0" t="s">
        <v>274</v>
      </c>
      <c r="M2557" s="0" t="s">
        <v>9894</v>
      </c>
      <c r="N2557" s="0" t="s">
        <v>9894</v>
      </c>
      <c r="O2557" s="0" t="s">
        <v>9895</v>
      </c>
      <c r="P2557" s="0" t="s">
        <v>9896</v>
      </c>
      <c r="R2557" s="0" t="s">
        <v>288</v>
      </c>
      <c r="S2557" s="0" t="s">
        <v>294</v>
      </c>
      <c r="T2557" s="0" t="s">
        <v>318</v>
      </c>
      <c r="U2557" s="0" t="s">
        <v>281</v>
      </c>
      <c r="V2557" s="0" t="s">
        <v>9892</v>
      </c>
    </row>
    <row r="2558" customFormat="false" ht="15" hidden="false" customHeight="false" outlineLevel="0" collapsed="false">
      <c r="A2558" s="0" t="n">
        <v>133</v>
      </c>
      <c r="B2558" s="0" t="s">
        <v>191</v>
      </c>
      <c r="C2558" s="0" t="s">
        <v>616</v>
      </c>
      <c r="D2558" s="0" t="s">
        <v>9897</v>
      </c>
      <c r="E2558" s="0" t="n">
        <v>2021</v>
      </c>
      <c r="H2558" s="0" t="n">
        <v>22</v>
      </c>
      <c r="I2558" s="0" t="n">
        <v>723</v>
      </c>
      <c r="J2558" s="0" t="s">
        <v>272</v>
      </c>
      <c r="K2558" s="0" t="s">
        <v>385</v>
      </c>
      <c r="L2558" s="0" t="s">
        <v>274</v>
      </c>
      <c r="M2558" s="0" t="s">
        <v>9898</v>
      </c>
      <c r="N2558" s="0" t="s">
        <v>9898</v>
      </c>
      <c r="O2558" s="0" t="s">
        <v>9899</v>
      </c>
      <c r="P2558" s="0" t="s">
        <v>9900</v>
      </c>
      <c r="R2558" s="0" t="s">
        <v>288</v>
      </c>
      <c r="S2558" s="0" t="s">
        <v>294</v>
      </c>
      <c r="T2558" s="0" t="s">
        <v>318</v>
      </c>
      <c r="U2558" s="0" t="s">
        <v>281</v>
      </c>
      <c r="V2558" s="0" t="s">
        <v>9901</v>
      </c>
    </row>
    <row r="2559" customFormat="false" ht="15" hidden="false" customHeight="false" outlineLevel="0" collapsed="false">
      <c r="A2559" s="0" t="n">
        <v>27</v>
      </c>
      <c r="B2559" s="0" t="s">
        <v>67</v>
      </c>
      <c r="C2559" s="0" t="s">
        <v>616</v>
      </c>
      <c r="D2559" s="0" t="s">
        <v>9897</v>
      </c>
      <c r="E2559" s="0" t="n">
        <v>2021</v>
      </c>
      <c r="H2559" s="0" t="n">
        <v>22</v>
      </c>
      <c r="I2559" s="0" t="n">
        <v>723</v>
      </c>
      <c r="J2559" s="0" t="s">
        <v>272</v>
      </c>
      <c r="K2559" s="0" t="s">
        <v>385</v>
      </c>
      <c r="L2559" s="0" t="s">
        <v>274</v>
      </c>
      <c r="M2559" s="0" t="s">
        <v>9898</v>
      </c>
      <c r="N2559" s="0" t="s">
        <v>9898</v>
      </c>
      <c r="O2559" s="0" t="s">
        <v>9899</v>
      </c>
      <c r="P2559" s="0" t="s">
        <v>9900</v>
      </c>
      <c r="R2559" s="0" t="s">
        <v>288</v>
      </c>
      <c r="S2559" s="0" t="s">
        <v>294</v>
      </c>
      <c r="T2559" s="0" t="s">
        <v>318</v>
      </c>
      <c r="U2559" s="0" t="s">
        <v>281</v>
      </c>
      <c r="V2559" s="0" t="s">
        <v>9901</v>
      </c>
    </row>
    <row r="2560" customFormat="false" ht="15" hidden="false" customHeight="false" outlineLevel="0" collapsed="false">
      <c r="A2560" s="0" t="n">
        <v>41</v>
      </c>
      <c r="B2560" s="0" t="s">
        <v>85</v>
      </c>
      <c r="C2560" s="0" t="s">
        <v>616</v>
      </c>
      <c r="D2560" s="0" t="s">
        <v>9897</v>
      </c>
      <c r="E2560" s="0" t="n">
        <v>2021</v>
      </c>
      <c r="H2560" s="0" t="n">
        <v>22</v>
      </c>
      <c r="I2560" s="0" t="n">
        <v>723</v>
      </c>
      <c r="J2560" s="0" t="s">
        <v>272</v>
      </c>
      <c r="K2560" s="0" t="s">
        <v>385</v>
      </c>
      <c r="L2560" s="0" t="s">
        <v>274</v>
      </c>
      <c r="M2560" s="0" t="s">
        <v>9898</v>
      </c>
      <c r="N2560" s="0" t="s">
        <v>9898</v>
      </c>
      <c r="O2560" s="0" t="s">
        <v>9899</v>
      </c>
      <c r="P2560" s="0" t="s">
        <v>9900</v>
      </c>
      <c r="R2560" s="0" t="s">
        <v>288</v>
      </c>
      <c r="S2560" s="0" t="s">
        <v>294</v>
      </c>
      <c r="T2560" s="0" t="s">
        <v>318</v>
      </c>
      <c r="U2560" s="0" t="s">
        <v>281</v>
      </c>
      <c r="V2560" s="0" t="s">
        <v>9901</v>
      </c>
    </row>
    <row r="2561" customFormat="false" ht="15" hidden="false" customHeight="false" outlineLevel="0" collapsed="false">
      <c r="A2561" s="0" t="n">
        <v>171</v>
      </c>
      <c r="B2561" s="0" t="s">
        <v>234</v>
      </c>
      <c r="C2561" s="0" t="s">
        <v>616</v>
      </c>
      <c r="D2561" s="0" t="s">
        <v>9897</v>
      </c>
      <c r="E2561" s="0" t="n">
        <v>2021</v>
      </c>
      <c r="H2561" s="0" t="n">
        <v>22</v>
      </c>
      <c r="I2561" s="0" t="n">
        <v>723</v>
      </c>
      <c r="J2561" s="0" t="s">
        <v>272</v>
      </c>
      <c r="K2561" s="0" t="s">
        <v>385</v>
      </c>
      <c r="L2561" s="0" t="s">
        <v>274</v>
      </c>
      <c r="M2561" s="0" t="s">
        <v>9898</v>
      </c>
      <c r="N2561" s="0" t="s">
        <v>9898</v>
      </c>
      <c r="O2561" s="0" t="s">
        <v>9899</v>
      </c>
      <c r="P2561" s="0" t="s">
        <v>9900</v>
      </c>
      <c r="R2561" s="0" t="s">
        <v>288</v>
      </c>
      <c r="S2561" s="0" t="s">
        <v>294</v>
      </c>
      <c r="T2561" s="0" t="s">
        <v>318</v>
      </c>
      <c r="U2561" s="0" t="s">
        <v>281</v>
      </c>
      <c r="V2561" s="0" t="s">
        <v>9901</v>
      </c>
    </row>
    <row r="2562" customFormat="false" ht="15" hidden="false" customHeight="false" outlineLevel="0" collapsed="false">
      <c r="A2562" s="0" t="n">
        <v>50</v>
      </c>
      <c r="B2562" s="0" t="s">
        <v>98</v>
      </c>
      <c r="C2562" s="0" t="s">
        <v>616</v>
      </c>
      <c r="D2562" s="0" t="s">
        <v>9897</v>
      </c>
      <c r="E2562" s="0" t="n">
        <v>2021</v>
      </c>
      <c r="H2562" s="0" t="n">
        <v>22</v>
      </c>
      <c r="I2562" s="0" t="n">
        <v>723</v>
      </c>
      <c r="J2562" s="0" t="s">
        <v>272</v>
      </c>
      <c r="K2562" s="0" t="s">
        <v>385</v>
      </c>
      <c r="L2562" s="0" t="s">
        <v>274</v>
      </c>
      <c r="M2562" s="0" t="s">
        <v>9898</v>
      </c>
      <c r="N2562" s="0" t="s">
        <v>9898</v>
      </c>
      <c r="O2562" s="0" t="s">
        <v>9899</v>
      </c>
      <c r="P2562" s="0" t="s">
        <v>9900</v>
      </c>
      <c r="R2562" s="0" t="s">
        <v>288</v>
      </c>
      <c r="S2562" s="0" t="s">
        <v>294</v>
      </c>
      <c r="T2562" s="0" t="s">
        <v>318</v>
      </c>
      <c r="U2562" s="0" t="s">
        <v>281</v>
      </c>
      <c r="V2562" s="0" t="s">
        <v>9901</v>
      </c>
    </row>
    <row r="2563" customFormat="false" ht="15" hidden="false" customHeight="false" outlineLevel="0" collapsed="false">
      <c r="A2563" s="0" t="n">
        <v>110</v>
      </c>
      <c r="B2563" s="0" t="s">
        <v>166</v>
      </c>
      <c r="C2563" s="0" t="s">
        <v>616</v>
      </c>
      <c r="D2563" s="0" t="s">
        <v>9897</v>
      </c>
      <c r="E2563" s="0" t="n">
        <v>2021</v>
      </c>
      <c r="H2563" s="0" t="n">
        <v>22</v>
      </c>
      <c r="I2563" s="0" t="n">
        <v>723</v>
      </c>
      <c r="J2563" s="0" t="s">
        <v>272</v>
      </c>
      <c r="K2563" s="0" t="s">
        <v>385</v>
      </c>
      <c r="L2563" s="0" t="s">
        <v>274</v>
      </c>
      <c r="M2563" s="0" t="s">
        <v>9898</v>
      </c>
      <c r="N2563" s="0" t="s">
        <v>9898</v>
      </c>
      <c r="O2563" s="0" t="s">
        <v>9899</v>
      </c>
      <c r="P2563" s="0" t="s">
        <v>9900</v>
      </c>
      <c r="R2563" s="0" t="s">
        <v>288</v>
      </c>
      <c r="S2563" s="0" t="s">
        <v>294</v>
      </c>
      <c r="T2563" s="0" t="s">
        <v>318</v>
      </c>
      <c r="U2563" s="0" t="s">
        <v>281</v>
      </c>
      <c r="V2563" s="0" t="s">
        <v>9901</v>
      </c>
    </row>
    <row r="2564" customFormat="false" ht="15" hidden="false" customHeight="false" outlineLevel="0" collapsed="false">
      <c r="A2564" s="0" t="n">
        <v>44</v>
      </c>
      <c r="B2564" s="0" t="s">
        <v>89</v>
      </c>
      <c r="C2564" s="0" t="s">
        <v>616</v>
      </c>
      <c r="D2564" s="0" t="s">
        <v>9897</v>
      </c>
      <c r="E2564" s="0" t="n">
        <v>2021</v>
      </c>
      <c r="H2564" s="0" t="n">
        <v>22</v>
      </c>
      <c r="I2564" s="0" t="n">
        <v>723</v>
      </c>
      <c r="J2564" s="0" t="s">
        <v>272</v>
      </c>
      <c r="K2564" s="0" t="s">
        <v>385</v>
      </c>
      <c r="L2564" s="0" t="s">
        <v>274</v>
      </c>
      <c r="M2564" s="0" t="s">
        <v>9898</v>
      </c>
      <c r="N2564" s="0" t="s">
        <v>9898</v>
      </c>
      <c r="O2564" s="0" t="s">
        <v>9899</v>
      </c>
      <c r="P2564" s="0" t="s">
        <v>9900</v>
      </c>
      <c r="R2564" s="0" t="s">
        <v>288</v>
      </c>
      <c r="S2564" s="0" t="s">
        <v>294</v>
      </c>
      <c r="T2564" s="0" t="s">
        <v>318</v>
      </c>
      <c r="U2564" s="0" t="s">
        <v>281</v>
      </c>
      <c r="V2564" s="0" t="s">
        <v>9901</v>
      </c>
    </row>
    <row r="2565" customFormat="false" ht="15" hidden="false" customHeight="false" outlineLevel="0" collapsed="false">
      <c r="A2565" s="0" t="n">
        <v>19</v>
      </c>
      <c r="B2565" s="0" t="s">
        <v>56</v>
      </c>
      <c r="C2565" s="0" t="s">
        <v>616</v>
      </c>
      <c r="D2565" s="0" t="s">
        <v>9897</v>
      </c>
      <c r="E2565" s="0" t="n">
        <v>2021</v>
      </c>
      <c r="H2565" s="0" t="n">
        <v>22</v>
      </c>
      <c r="I2565" s="0" t="n">
        <v>723</v>
      </c>
      <c r="J2565" s="0" t="s">
        <v>272</v>
      </c>
      <c r="K2565" s="0" t="s">
        <v>385</v>
      </c>
      <c r="L2565" s="0" t="s">
        <v>274</v>
      </c>
      <c r="M2565" s="0" t="s">
        <v>9898</v>
      </c>
      <c r="N2565" s="0" t="s">
        <v>9898</v>
      </c>
      <c r="O2565" s="0" t="s">
        <v>9899</v>
      </c>
      <c r="P2565" s="0" t="s">
        <v>9900</v>
      </c>
      <c r="R2565" s="0" t="s">
        <v>288</v>
      </c>
      <c r="S2565" s="0" t="s">
        <v>294</v>
      </c>
      <c r="T2565" s="0" t="s">
        <v>318</v>
      </c>
      <c r="U2565" s="0" t="s">
        <v>281</v>
      </c>
      <c r="V2565" s="0" t="s">
        <v>9901</v>
      </c>
    </row>
    <row r="2566" customFormat="false" ht="15" hidden="false" customHeight="false" outlineLevel="0" collapsed="false">
      <c r="A2566" s="0" t="n">
        <v>45</v>
      </c>
      <c r="B2566" s="0" t="s">
        <v>91</v>
      </c>
      <c r="C2566" s="0" t="s">
        <v>616</v>
      </c>
      <c r="D2566" s="0" t="s">
        <v>9897</v>
      </c>
      <c r="E2566" s="0" t="n">
        <v>2021</v>
      </c>
      <c r="H2566" s="0" t="n">
        <v>22</v>
      </c>
      <c r="I2566" s="0" t="n">
        <v>723</v>
      </c>
      <c r="J2566" s="0" t="s">
        <v>272</v>
      </c>
      <c r="K2566" s="0" t="s">
        <v>385</v>
      </c>
      <c r="L2566" s="0" t="s">
        <v>274</v>
      </c>
      <c r="M2566" s="0" t="s">
        <v>9898</v>
      </c>
      <c r="N2566" s="0" t="s">
        <v>9898</v>
      </c>
      <c r="O2566" s="0" t="s">
        <v>9899</v>
      </c>
      <c r="P2566" s="0" t="s">
        <v>9900</v>
      </c>
      <c r="R2566" s="0" t="s">
        <v>288</v>
      </c>
      <c r="S2566" s="0" t="s">
        <v>294</v>
      </c>
      <c r="T2566" s="0" t="s">
        <v>318</v>
      </c>
      <c r="U2566" s="0" t="s">
        <v>281</v>
      </c>
      <c r="V2566" s="0" t="s">
        <v>9901</v>
      </c>
    </row>
    <row r="2567" customFormat="false" ht="15" hidden="false" customHeight="false" outlineLevel="0" collapsed="false">
      <c r="A2567" s="0" t="n">
        <v>139</v>
      </c>
      <c r="B2567" s="0" t="s">
        <v>198</v>
      </c>
      <c r="C2567" s="0" t="s">
        <v>616</v>
      </c>
      <c r="D2567" s="0" t="s">
        <v>9897</v>
      </c>
      <c r="E2567" s="0" t="n">
        <v>2021</v>
      </c>
      <c r="H2567" s="0" t="n">
        <v>22</v>
      </c>
      <c r="I2567" s="0" t="n">
        <v>723</v>
      </c>
      <c r="J2567" s="0" t="s">
        <v>272</v>
      </c>
      <c r="K2567" s="0" t="s">
        <v>385</v>
      </c>
      <c r="L2567" s="0" t="s">
        <v>274</v>
      </c>
      <c r="M2567" s="0" t="s">
        <v>9898</v>
      </c>
      <c r="N2567" s="0" t="s">
        <v>9898</v>
      </c>
      <c r="O2567" s="0" t="s">
        <v>9899</v>
      </c>
      <c r="P2567" s="0" t="s">
        <v>9900</v>
      </c>
      <c r="R2567" s="0" t="s">
        <v>288</v>
      </c>
      <c r="S2567" s="0" t="s">
        <v>294</v>
      </c>
      <c r="T2567" s="0" t="s">
        <v>318</v>
      </c>
      <c r="U2567" s="0" t="s">
        <v>281</v>
      </c>
      <c r="V2567" s="0" t="s">
        <v>9901</v>
      </c>
    </row>
    <row r="2568" customFormat="false" ht="15" hidden="false" customHeight="false" outlineLevel="0" collapsed="false">
      <c r="A2568" s="0" t="n">
        <v>141</v>
      </c>
      <c r="B2568" s="0" t="s">
        <v>200</v>
      </c>
      <c r="C2568" s="0" t="s">
        <v>616</v>
      </c>
      <c r="D2568" s="0" t="s">
        <v>9897</v>
      </c>
      <c r="E2568" s="0" t="n">
        <v>2021</v>
      </c>
      <c r="H2568" s="0" t="n">
        <v>22</v>
      </c>
      <c r="I2568" s="0" t="n">
        <v>723</v>
      </c>
      <c r="J2568" s="0" t="s">
        <v>272</v>
      </c>
      <c r="K2568" s="0" t="s">
        <v>385</v>
      </c>
      <c r="L2568" s="0" t="s">
        <v>274</v>
      </c>
      <c r="M2568" s="0" t="s">
        <v>9898</v>
      </c>
      <c r="N2568" s="0" t="s">
        <v>9898</v>
      </c>
      <c r="O2568" s="0" t="s">
        <v>9899</v>
      </c>
      <c r="P2568" s="0" t="s">
        <v>9900</v>
      </c>
      <c r="R2568" s="0" t="s">
        <v>288</v>
      </c>
      <c r="S2568" s="0" t="s">
        <v>294</v>
      </c>
      <c r="T2568" s="0" t="s">
        <v>318</v>
      </c>
      <c r="U2568" s="0" t="s">
        <v>281</v>
      </c>
      <c r="V2568" s="0" t="s">
        <v>9901</v>
      </c>
    </row>
    <row r="2569" customFormat="false" ht="15" hidden="false" customHeight="false" outlineLevel="0" collapsed="false">
      <c r="A2569" s="0" t="n">
        <v>133</v>
      </c>
      <c r="B2569" s="0" t="s">
        <v>191</v>
      </c>
      <c r="C2569" s="0" t="s">
        <v>616</v>
      </c>
      <c r="D2569" s="0" t="s">
        <v>9902</v>
      </c>
      <c r="E2569" s="0" t="n">
        <v>2021</v>
      </c>
      <c r="H2569" s="0" t="n">
        <v>21</v>
      </c>
      <c r="I2569" s="0" t="n">
        <v>681</v>
      </c>
      <c r="J2569" s="0" t="s">
        <v>272</v>
      </c>
      <c r="K2569" s="0" t="s">
        <v>385</v>
      </c>
      <c r="L2569" s="0" t="s">
        <v>274</v>
      </c>
      <c r="M2569" s="0" t="s">
        <v>9903</v>
      </c>
      <c r="N2569" s="0" t="s">
        <v>9903</v>
      </c>
      <c r="O2569" s="0" t="s">
        <v>9904</v>
      </c>
      <c r="P2569" s="0" t="s">
        <v>9905</v>
      </c>
      <c r="R2569" s="0" t="s">
        <v>288</v>
      </c>
      <c r="S2569" s="0" t="s">
        <v>294</v>
      </c>
      <c r="T2569" s="0" t="s">
        <v>318</v>
      </c>
      <c r="U2569" s="0" t="s">
        <v>281</v>
      </c>
      <c r="V2569" s="0" t="s">
        <v>9892</v>
      </c>
    </row>
    <row r="2570" customFormat="false" ht="15" hidden="false" customHeight="false" outlineLevel="0" collapsed="false">
      <c r="A2570" s="0" t="n">
        <v>27</v>
      </c>
      <c r="B2570" s="0" t="s">
        <v>67</v>
      </c>
      <c r="C2570" s="0" t="s">
        <v>616</v>
      </c>
      <c r="D2570" s="0" t="s">
        <v>9902</v>
      </c>
      <c r="E2570" s="0" t="n">
        <v>2021</v>
      </c>
      <c r="H2570" s="0" t="n">
        <v>21</v>
      </c>
      <c r="I2570" s="0" t="n">
        <v>681</v>
      </c>
      <c r="J2570" s="0" t="s">
        <v>272</v>
      </c>
      <c r="K2570" s="0" t="s">
        <v>385</v>
      </c>
      <c r="L2570" s="0" t="s">
        <v>274</v>
      </c>
      <c r="M2570" s="0" t="s">
        <v>9903</v>
      </c>
      <c r="N2570" s="0" t="s">
        <v>9903</v>
      </c>
      <c r="O2570" s="0" t="s">
        <v>9904</v>
      </c>
      <c r="P2570" s="0" t="s">
        <v>9905</v>
      </c>
      <c r="R2570" s="0" t="s">
        <v>288</v>
      </c>
      <c r="S2570" s="0" t="s">
        <v>294</v>
      </c>
      <c r="T2570" s="0" t="s">
        <v>318</v>
      </c>
      <c r="U2570" s="0" t="s">
        <v>281</v>
      </c>
      <c r="V2570" s="0" t="s">
        <v>9892</v>
      </c>
    </row>
    <row r="2571" customFormat="false" ht="15" hidden="false" customHeight="false" outlineLevel="0" collapsed="false">
      <c r="A2571" s="0" t="n">
        <v>41</v>
      </c>
      <c r="B2571" s="0" t="s">
        <v>85</v>
      </c>
      <c r="C2571" s="0" t="s">
        <v>616</v>
      </c>
      <c r="D2571" s="0" t="s">
        <v>9902</v>
      </c>
      <c r="E2571" s="0" t="n">
        <v>2021</v>
      </c>
      <c r="H2571" s="0" t="n">
        <v>21</v>
      </c>
      <c r="I2571" s="0" t="n">
        <v>681</v>
      </c>
      <c r="J2571" s="0" t="s">
        <v>272</v>
      </c>
      <c r="K2571" s="0" t="s">
        <v>385</v>
      </c>
      <c r="L2571" s="0" t="s">
        <v>274</v>
      </c>
      <c r="M2571" s="0" t="s">
        <v>9903</v>
      </c>
      <c r="N2571" s="0" t="s">
        <v>9903</v>
      </c>
      <c r="O2571" s="0" t="s">
        <v>9904</v>
      </c>
      <c r="P2571" s="0" t="s">
        <v>9905</v>
      </c>
      <c r="R2571" s="0" t="s">
        <v>288</v>
      </c>
      <c r="S2571" s="0" t="s">
        <v>294</v>
      </c>
      <c r="T2571" s="0" t="s">
        <v>318</v>
      </c>
      <c r="U2571" s="0" t="s">
        <v>281</v>
      </c>
      <c r="V2571" s="0" t="s">
        <v>9892</v>
      </c>
    </row>
    <row r="2572" customFormat="false" ht="15" hidden="false" customHeight="false" outlineLevel="0" collapsed="false">
      <c r="A2572" s="0" t="n">
        <v>171</v>
      </c>
      <c r="B2572" s="0" t="s">
        <v>234</v>
      </c>
      <c r="C2572" s="0" t="s">
        <v>616</v>
      </c>
      <c r="D2572" s="0" t="s">
        <v>9902</v>
      </c>
      <c r="E2572" s="0" t="n">
        <v>2021</v>
      </c>
      <c r="H2572" s="0" t="n">
        <v>21</v>
      </c>
      <c r="I2572" s="0" t="n">
        <v>681</v>
      </c>
      <c r="J2572" s="0" t="s">
        <v>272</v>
      </c>
      <c r="K2572" s="0" t="s">
        <v>385</v>
      </c>
      <c r="L2572" s="0" t="s">
        <v>274</v>
      </c>
      <c r="M2572" s="0" t="s">
        <v>9903</v>
      </c>
      <c r="N2572" s="0" t="s">
        <v>9903</v>
      </c>
      <c r="O2572" s="0" t="s">
        <v>9904</v>
      </c>
      <c r="P2572" s="0" t="s">
        <v>9905</v>
      </c>
      <c r="R2572" s="0" t="s">
        <v>288</v>
      </c>
      <c r="S2572" s="0" t="s">
        <v>294</v>
      </c>
      <c r="T2572" s="0" t="s">
        <v>318</v>
      </c>
      <c r="U2572" s="0" t="s">
        <v>281</v>
      </c>
      <c r="V2572" s="0" t="s">
        <v>9892</v>
      </c>
    </row>
    <row r="2573" customFormat="false" ht="15" hidden="false" customHeight="false" outlineLevel="0" collapsed="false">
      <c r="A2573" s="0" t="n">
        <v>50</v>
      </c>
      <c r="B2573" s="0" t="s">
        <v>98</v>
      </c>
      <c r="C2573" s="0" t="s">
        <v>616</v>
      </c>
      <c r="D2573" s="0" t="s">
        <v>9902</v>
      </c>
      <c r="E2573" s="0" t="n">
        <v>2021</v>
      </c>
      <c r="H2573" s="0" t="n">
        <v>21</v>
      </c>
      <c r="I2573" s="0" t="n">
        <v>681</v>
      </c>
      <c r="J2573" s="0" t="s">
        <v>272</v>
      </c>
      <c r="K2573" s="0" t="s">
        <v>385</v>
      </c>
      <c r="L2573" s="0" t="s">
        <v>274</v>
      </c>
      <c r="M2573" s="0" t="s">
        <v>9903</v>
      </c>
      <c r="N2573" s="0" t="s">
        <v>9903</v>
      </c>
      <c r="O2573" s="0" t="s">
        <v>9904</v>
      </c>
      <c r="P2573" s="0" t="s">
        <v>9905</v>
      </c>
      <c r="R2573" s="0" t="s">
        <v>288</v>
      </c>
      <c r="S2573" s="0" t="s">
        <v>294</v>
      </c>
      <c r="T2573" s="0" t="s">
        <v>318</v>
      </c>
      <c r="U2573" s="0" t="s">
        <v>281</v>
      </c>
      <c r="V2573" s="0" t="s">
        <v>9892</v>
      </c>
    </row>
    <row r="2574" customFormat="false" ht="15" hidden="false" customHeight="false" outlineLevel="0" collapsed="false">
      <c r="A2574" s="0" t="n">
        <v>110</v>
      </c>
      <c r="B2574" s="0" t="s">
        <v>166</v>
      </c>
      <c r="C2574" s="0" t="s">
        <v>616</v>
      </c>
      <c r="D2574" s="0" t="s">
        <v>9902</v>
      </c>
      <c r="E2574" s="0" t="n">
        <v>2021</v>
      </c>
      <c r="H2574" s="0" t="n">
        <v>21</v>
      </c>
      <c r="I2574" s="0" t="n">
        <v>681</v>
      </c>
      <c r="J2574" s="0" t="s">
        <v>272</v>
      </c>
      <c r="K2574" s="0" t="s">
        <v>385</v>
      </c>
      <c r="L2574" s="0" t="s">
        <v>274</v>
      </c>
      <c r="M2574" s="0" t="s">
        <v>9903</v>
      </c>
      <c r="N2574" s="0" t="s">
        <v>9903</v>
      </c>
      <c r="O2574" s="0" t="s">
        <v>9904</v>
      </c>
      <c r="P2574" s="0" t="s">
        <v>9905</v>
      </c>
      <c r="R2574" s="0" t="s">
        <v>288</v>
      </c>
      <c r="S2574" s="0" t="s">
        <v>294</v>
      </c>
      <c r="T2574" s="0" t="s">
        <v>318</v>
      </c>
      <c r="U2574" s="0" t="s">
        <v>281</v>
      </c>
      <c r="V2574" s="0" t="s">
        <v>9892</v>
      </c>
    </row>
    <row r="2575" customFormat="false" ht="15" hidden="false" customHeight="false" outlineLevel="0" collapsed="false">
      <c r="A2575" s="0" t="n">
        <v>44</v>
      </c>
      <c r="B2575" s="0" t="s">
        <v>89</v>
      </c>
      <c r="C2575" s="0" t="s">
        <v>616</v>
      </c>
      <c r="D2575" s="0" t="s">
        <v>9902</v>
      </c>
      <c r="E2575" s="0" t="n">
        <v>2021</v>
      </c>
      <c r="H2575" s="0" t="n">
        <v>21</v>
      </c>
      <c r="I2575" s="0" t="n">
        <v>681</v>
      </c>
      <c r="J2575" s="0" t="s">
        <v>272</v>
      </c>
      <c r="K2575" s="0" t="s">
        <v>385</v>
      </c>
      <c r="L2575" s="0" t="s">
        <v>274</v>
      </c>
      <c r="M2575" s="0" t="s">
        <v>9903</v>
      </c>
      <c r="N2575" s="0" t="s">
        <v>9903</v>
      </c>
      <c r="O2575" s="0" t="s">
        <v>9904</v>
      </c>
      <c r="P2575" s="0" t="s">
        <v>9905</v>
      </c>
      <c r="R2575" s="0" t="s">
        <v>288</v>
      </c>
      <c r="S2575" s="0" t="s">
        <v>294</v>
      </c>
      <c r="T2575" s="0" t="s">
        <v>318</v>
      </c>
      <c r="U2575" s="0" t="s">
        <v>281</v>
      </c>
      <c r="V2575" s="0" t="s">
        <v>9892</v>
      </c>
    </row>
    <row r="2576" customFormat="false" ht="15" hidden="false" customHeight="false" outlineLevel="0" collapsed="false">
      <c r="A2576" s="0" t="n">
        <v>139</v>
      </c>
      <c r="B2576" s="0" t="s">
        <v>198</v>
      </c>
      <c r="C2576" s="0" t="s">
        <v>616</v>
      </c>
      <c r="D2576" s="0" t="s">
        <v>9902</v>
      </c>
      <c r="E2576" s="0" t="n">
        <v>2021</v>
      </c>
      <c r="H2576" s="0" t="n">
        <v>21</v>
      </c>
      <c r="I2576" s="0" t="n">
        <v>681</v>
      </c>
      <c r="J2576" s="0" t="s">
        <v>272</v>
      </c>
      <c r="K2576" s="0" t="s">
        <v>385</v>
      </c>
      <c r="L2576" s="0" t="s">
        <v>274</v>
      </c>
      <c r="M2576" s="0" t="s">
        <v>9903</v>
      </c>
      <c r="N2576" s="0" t="s">
        <v>9903</v>
      </c>
      <c r="O2576" s="0" t="s">
        <v>9904</v>
      </c>
      <c r="P2576" s="0" t="s">
        <v>9905</v>
      </c>
      <c r="R2576" s="0" t="s">
        <v>288</v>
      </c>
      <c r="S2576" s="0" t="s">
        <v>294</v>
      </c>
      <c r="T2576" s="0" t="s">
        <v>318</v>
      </c>
      <c r="U2576" s="0" t="s">
        <v>281</v>
      </c>
      <c r="V2576" s="0" t="s">
        <v>9892</v>
      </c>
    </row>
    <row r="2577" customFormat="false" ht="15" hidden="false" customHeight="false" outlineLevel="0" collapsed="false">
      <c r="A2577" s="0" t="n">
        <v>141</v>
      </c>
      <c r="B2577" s="0" t="s">
        <v>200</v>
      </c>
      <c r="C2577" s="0" t="s">
        <v>616</v>
      </c>
      <c r="D2577" s="0" t="s">
        <v>9902</v>
      </c>
      <c r="E2577" s="0" t="n">
        <v>2021</v>
      </c>
      <c r="H2577" s="0" t="n">
        <v>21</v>
      </c>
      <c r="I2577" s="0" t="n">
        <v>681</v>
      </c>
      <c r="J2577" s="0" t="s">
        <v>272</v>
      </c>
      <c r="K2577" s="0" t="s">
        <v>385</v>
      </c>
      <c r="L2577" s="0" t="s">
        <v>274</v>
      </c>
      <c r="M2577" s="0" t="s">
        <v>9903</v>
      </c>
      <c r="N2577" s="0" t="s">
        <v>9903</v>
      </c>
      <c r="O2577" s="0" t="s">
        <v>9904</v>
      </c>
      <c r="P2577" s="0" t="s">
        <v>9905</v>
      </c>
      <c r="R2577" s="0" t="s">
        <v>288</v>
      </c>
      <c r="S2577" s="0" t="s">
        <v>294</v>
      </c>
      <c r="T2577" s="0" t="s">
        <v>318</v>
      </c>
      <c r="U2577" s="0" t="s">
        <v>281</v>
      </c>
      <c r="V2577" s="0" t="s">
        <v>9892</v>
      </c>
    </row>
    <row r="2578" customFormat="false" ht="15" hidden="false" customHeight="false" outlineLevel="0" collapsed="false">
      <c r="A2578" s="0" t="n">
        <v>133</v>
      </c>
      <c r="B2578" s="0" t="s">
        <v>191</v>
      </c>
      <c r="C2578" s="0" t="s">
        <v>616</v>
      </c>
      <c r="D2578" s="0" t="s">
        <v>9906</v>
      </c>
      <c r="E2578" s="0" t="n">
        <v>2021</v>
      </c>
      <c r="H2578" s="0" t="n">
        <v>21</v>
      </c>
      <c r="I2578" s="0" t="n">
        <v>514</v>
      </c>
      <c r="J2578" s="0" t="s">
        <v>272</v>
      </c>
      <c r="K2578" s="0" t="s">
        <v>385</v>
      </c>
      <c r="L2578" s="0" t="s">
        <v>274</v>
      </c>
      <c r="M2578" s="0" t="s">
        <v>9907</v>
      </c>
      <c r="N2578" s="0" t="s">
        <v>9907</v>
      </c>
      <c r="O2578" s="0" t="s">
        <v>9908</v>
      </c>
      <c r="P2578" s="0" t="s">
        <v>9909</v>
      </c>
      <c r="R2578" s="0" t="s">
        <v>288</v>
      </c>
      <c r="S2578" s="0" t="s">
        <v>294</v>
      </c>
      <c r="T2578" s="0" t="s">
        <v>318</v>
      </c>
      <c r="U2578" s="0" t="s">
        <v>281</v>
      </c>
      <c r="V2578" s="0" t="s">
        <v>9892</v>
      </c>
    </row>
    <row r="2579" customFormat="false" ht="15" hidden="false" customHeight="false" outlineLevel="0" collapsed="false">
      <c r="A2579" s="0" t="n">
        <v>27</v>
      </c>
      <c r="B2579" s="0" t="s">
        <v>67</v>
      </c>
      <c r="C2579" s="0" t="s">
        <v>616</v>
      </c>
      <c r="D2579" s="0" t="s">
        <v>9906</v>
      </c>
      <c r="E2579" s="0" t="n">
        <v>2021</v>
      </c>
      <c r="H2579" s="0" t="n">
        <v>21</v>
      </c>
      <c r="I2579" s="0" t="n">
        <v>514</v>
      </c>
      <c r="J2579" s="0" t="s">
        <v>272</v>
      </c>
      <c r="K2579" s="0" t="s">
        <v>385</v>
      </c>
      <c r="L2579" s="0" t="s">
        <v>274</v>
      </c>
      <c r="M2579" s="0" t="s">
        <v>9907</v>
      </c>
      <c r="N2579" s="0" t="s">
        <v>9907</v>
      </c>
      <c r="O2579" s="0" t="s">
        <v>9908</v>
      </c>
      <c r="P2579" s="0" t="s">
        <v>9909</v>
      </c>
      <c r="R2579" s="0" t="s">
        <v>288</v>
      </c>
      <c r="S2579" s="0" t="s">
        <v>294</v>
      </c>
      <c r="T2579" s="0" t="s">
        <v>318</v>
      </c>
      <c r="U2579" s="0" t="s">
        <v>281</v>
      </c>
      <c r="V2579" s="0" t="s">
        <v>9892</v>
      </c>
    </row>
    <row r="2580" customFormat="false" ht="15" hidden="false" customHeight="false" outlineLevel="0" collapsed="false">
      <c r="A2580" s="0" t="n">
        <v>41</v>
      </c>
      <c r="B2580" s="0" t="s">
        <v>85</v>
      </c>
      <c r="C2580" s="0" t="s">
        <v>616</v>
      </c>
      <c r="D2580" s="0" t="s">
        <v>9906</v>
      </c>
      <c r="E2580" s="0" t="n">
        <v>2021</v>
      </c>
      <c r="H2580" s="0" t="n">
        <v>21</v>
      </c>
      <c r="I2580" s="0" t="n">
        <v>514</v>
      </c>
      <c r="J2580" s="0" t="s">
        <v>272</v>
      </c>
      <c r="K2580" s="0" t="s">
        <v>385</v>
      </c>
      <c r="L2580" s="0" t="s">
        <v>274</v>
      </c>
      <c r="M2580" s="0" t="s">
        <v>9907</v>
      </c>
      <c r="N2580" s="0" t="s">
        <v>9907</v>
      </c>
      <c r="O2580" s="0" t="s">
        <v>9908</v>
      </c>
      <c r="P2580" s="0" t="s">
        <v>9909</v>
      </c>
      <c r="R2580" s="0" t="s">
        <v>288</v>
      </c>
      <c r="S2580" s="0" t="s">
        <v>294</v>
      </c>
      <c r="T2580" s="0" t="s">
        <v>318</v>
      </c>
      <c r="U2580" s="0" t="s">
        <v>281</v>
      </c>
      <c r="V2580" s="0" t="s">
        <v>9892</v>
      </c>
    </row>
    <row r="2581" customFormat="false" ht="15" hidden="false" customHeight="false" outlineLevel="0" collapsed="false">
      <c r="A2581" s="0" t="n">
        <v>171</v>
      </c>
      <c r="B2581" s="0" t="s">
        <v>234</v>
      </c>
      <c r="C2581" s="0" t="s">
        <v>616</v>
      </c>
      <c r="D2581" s="0" t="s">
        <v>9906</v>
      </c>
      <c r="E2581" s="0" t="n">
        <v>2021</v>
      </c>
      <c r="H2581" s="0" t="n">
        <v>21</v>
      </c>
      <c r="I2581" s="0" t="n">
        <v>514</v>
      </c>
      <c r="J2581" s="0" t="s">
        <v>272</v>
      </c>
      <c r="K2581" s="0" t="s">
        <v>385</v>
      </c>
      <c r="L2581" s="0" t="s">
        <v>274</v>
      </c>
      <c r="M2581" s="0" t="s">
        <v>9907</v>
      </c>
      <c r="N2581" s="0" t="s">
        <v>9907</v>
      </c>
      <c r="O2581" s="0" t="s">
        <v>9908</v>
      </c>
      <c r="P2581" s="0" t="s">
        <v>9909</v>
      </c>
      <c r="R2581" s="0" t="s">
        <v>288</v>
      </c>
      <c r="S2581" s="0" t="s">
        <v>294</v>
      </c>
      <c r="T2581" s="0" t="s">
        <v>318</v>
      </c>
      <c r="U2581" s="0" t="s">
        <v>281</v>
      </c>
      <c r="V2581" s="0" t="s">
        <v>9892</v>
      </c>
    </row>
    <row r="2582" customFormat="false" ht="15" hidden="false" customHeight="false" outlineLevel="0" collapsed="false">
      <c r="A2582" s="0" t="n">
        <v>50</v>
      </c>
      <c r="B2582" s="0" t="s">
        <v>98</v>
      </c>
      <c r="C2582" s="0" t="s">
        <v>616</v>
      </c>
      <c r="D2582" s="0" t="s">
        <v>9906</v>
      </c>
      <c r="E2582" s="0" t="n">
        <v>2021</v>
      </c>
      <c r="H2582" s="0" t="n">
        <v>21</v>
      </c>
      <c r="I2582" s="0" t="n">
        <v>514</v>
      </c>
      <c r="J2582" s="0" t="s">
        <v>272</v>
      </c>
      <c r="K2582" s="0" t="s">
        <v>385</v>
      </c>
      <c r="L2582" s="0" t="s">
        <v>274</v>
      </c>
      <c r="M2582" s="0" t="s">
        <v>9907</v>
      </c>
      <c r="N2582" s="0" t="s">
        <v>9907</v>
      </c>
      <c r="O2582" s="0" t="s">
        <v>9908</v>
      </c>
      <c r="P2582" s="0" t="s">
        <v>9909</v>
      </c>
      <c r="R2582" s="0" t="s">
        <v>288</v>
      </c>
      <c r="S2582" s="0" t="s">
        <v>294</v>
      </c>
      <c r="T2582" s="0" t="s">
        <v>318</v>
      </c>
      <c r="U2582" s="0" t="s">
        <v>281</v>
      </c>
      <c r="V2582" s="0" t="s">
        <v>9892</v>
      </c>
    </row>
    <row r="2583" customFormat="false" ht="15" hidden="false" customHeight="false" outlineLevel="0" collapsed="false">
      <c r="A2583" s="0" t="n">
        <v>110</v>
      </c>
      <c r="B2583" s="0" t="s">
        <v>166</v>
      </c>
      <c r="C2583" s="0" t="s">
        <v>616</v>
      </c>
      <c r="D2583" s="0" t="s">
        <v>9906</v>
      </c>
      <c r="E2583" s="0" t="n">
        <v>2021</v>
      </c>
      <c r="H2583" s="0" t="n">
        <v>21</v>
      </c>
      <c r="I2583" s="0" t="n">
        <v>514</v>
      </c>
      <c r="J2583" s="0" t="s">
        <v>272</v>
      </c>
      <c r="K2583" s="0" t="s">
        <v>385</v>
      </c>
      <c r="L2583" s="0" t="s">
        <v>274</v>
      </c>
      <c r="M2583" s="0" t="s">
        <v>9907</v>
      </c>
      <c r="N2583" s="0" t="s">
        <v>9907</v>
      </c>
      <c r="O2583" s="0" t="s">
        <v>9908</v>
      </c>
      <c r="P2583" s="0" t="s">
        <v>9909</v>
      </c>
      <c r="R2583" s="0" t="s">
        <v>288</v>
      </c>
      <c r="S2583" s="0" t="s">
        <v>294</v>
      </c>
      <c r="T2583" s="0" t="s">
        <v>318</v>
      </c>
      <c r="U2583" s="0" t="s">
        <v>281</v>
      </c>
      <c r="V2583" s="0" t="s">
        <v>9892</v>
      </c>
    </row>
    <row r="2584" customFormat="false" ht="15" hidden="false" customHeight="false" outlineLevel="0" collapsed="false">
      <c r="A2584" s="0" t="n">
        <v>44</v>
      </c>
      <c r="B2584" s="0" t="s">
        <v>89</v>
      </c>
      <c r="C2584" s="0" t="s">
        <v>616</v>
      </c>
      <c r="D2584" s="0" t="s">
        <v>9906</v>
      </c>
      <c r="E2584" s="0" t="n">
        <v>2021</v>
      </c>
      <c r="H2584" s="0" t="n">
        <v>21</v>
      </c>
      <c r="I2584" s="0" t="n">
        <v>514</v>
      </c>
      <c r="J2584" s="0" t="s">
        <v>272</v>
      </c>
      <c r="K2584" s="0" t="s">
        <v>385</v>
      </c>
      <c r="L2584" s="0" t="s">
        <v>274</v>
      </c>
      <c r="M2584" s="0" t="s">
        <v>9907</v>
      </c>
      <c r="N2584" s="0" t="s">
        <v>9907</v>
      </c>
      <c r="O2584" s="0" t="s">
        <v>9908</v>
      </c>
      <c r="P2584" s="0" t="s">
        <v>9909</v>
      </c>
      <c r="R2584" s="0" t="s">
        <v>288</v>
      </c>
      <c r="S2584" s="0" t="s">
        <v>294</v>
      </c>
      <c r="T2584" s="0" t="s">
        <v>318</v>
      </c>
      <c r="U2584" s="0" t="s">
        <v>281</v>
      </c>
      <c r="V2584" s="0" t="s">
        <v>9892</v>
      </c>
    </row>
    <row r="2585" customFormat="false" ht="15" hidden="false" customHeight="false" outlineLevel="0" collapsed="false">
      <c r="A2585" s="0" t="n">
        <v>139</v>
      </c>
      <c r="B2585" s="0" t="s">
        <v>198</v>
      </c>
      <c r="C2585" s="0" t="s">
        <v>616</v>
      </c>
      <c r="D2585" s="0" t="s">
        <v>9906</v>
      </c>
      <c r="E2585" s="0" t="n">
        <v>2021</v>
      </c>
      <c r="H2585" s="0" t="n">
        <v>21</v>
      </c>
      <c r="I2585" s="0" t="n">
        <v>514</v>
      </c>
      <c r="J2585" s="0" t="s">
        <v>272</v>
      </c>
      <c r="K2585" s="0" t="s">
        <v>385</v>
      </c>
      <c r="L2585" s="0" t="s">
        <v>274</v>
      </c>
      <c r="M2585" s="0" t="s">
        <v>9907</v>
      </c>
      <c r="N2585" s="0" t="s">
        <v>9907</v>
      </c>
      <c r="O2585" s="0" t="s">
        <v>9908</v>
      </c>
      <c r="P2585" s="0" t="s">
        <v>9909</v>
      </c>
      <c r="R2585" s="0" t="s">
        <v>288</v>
      </c>
      <c r="S2585" s="0" t="s">
        <v>294</v>
      </c>
      <c r="T2585" s="0" t="s">
        <v>318</v>
      </c>
      <c r="U2585" s="0" t="s">
        <v>281</v>
      </c>
      <c r="V2585" s="0" t="s">
        <v>9892</v>
      </c>
    </row>
    <row r="2586" customFormat="false" ht="15" hidden="false" customHeight="false" outlineLevel="0" collapsed="false">
      <c r="A2586" s="0" t="n">
        <v>141</v>
      </c>
      <c r="B2586" s="0" t="s">
        <v>200</v>
      </c>
      <c r="C2586" s="0" t="s">
        <v>616</v>
      </c>
      <c r="D2586" s="0" t="s">
        <v>9906</v>
      </c>
      <c r="E2586" s="0" t="n">
        <v>2021</v>
      </c>
      <c r="H2586" s="0" t="n">
        <v>21</v>
      </c>
      <c r="I2586" s="0" t="n">
        <v>514</v>
      </c>
      <c r="J2586" s="0" t="s">
        <v>272</v>
      </c>
      <c r="K2586" s="0" t="s">
        <v>385</v>
      </c>
      <c r="L2586" s="0" t="s">
        <v>274</v>
      </c>
      <c r="M2586" s="0" t="s">
        <v>9907</v>
      </c>
      <c r="N2586" s="0" t="s">
        <v>9907</v>
      </c>
      <c r="O2586" s="0" t="s">
        <v>9908</v>
      </c>
      <c r="P2586" s="0" t="s">
        <v>9909</v>
      </c>
      <c r="R2586" s="0" t="s">
        <v>288</v>
      </c>
      <c r="S2586" s="0" t="s">
        <v>294</v>
      </c>
      <c r="T2586" s="0" t="s">
        <v>318</v>
      </c>
      <c r="U2586" s="0" t="s">
        <v>281</v>
      </c>
      <c r="V2586" s="0" t="s">
        <v>9892</v>
      </c>
    </row>
    <row r="2587" customFormat="false" ht="15" hidden="false" customHeight="false" outlineLevel="0" collapsed="false">
      <c r="A2587" s="0" t="n">
        <v>133</v>
      </c>
      <c r="B2587" s="0" t="s">
        <v>191</v>
      </c>
      <c r="C2587" s="0" t="s">
        <v>616</v>
      </c>
      <c r="D2587" s="0" t="s">
        <v>9910</v>
      </c>
      <c r="E2587" s="0" t="n">
        <v>2021</v>
      </c>
      <c r="H2587" s="0" t="n">
        <v>20</v>
      </c>
      <c r="I2587" s="0" t="n">
        <v>493</v>
      </c>
      <c r="J2587" s="0" t="s">
        <v>272</v>
      </c>
      <c r="K2587" s="0" t="s">
        <v>385</v>
      </c>
      <c r="L2587" s="0" t="s">
        <v>274</v>
      </c>
      <c r="M2587" s="0" t="s">
        <v>9911</v>
      </c>
      <c r="N2587" s="0" t="s">
        <v>9911</v>
      </c>
      <c r="O2587" s="0" t="s">
        <v>9912</v>
      </c>
      <c r="P2587" s="0" t="s">
        <v>9913</v>
      </c>
      <c r="R2587" s="0" t="s">
        <v>288</v>
      </c>
      <c r="S2587" s="0" t="s">
        <v>294</v>
      </c>
      <c r="T2587" s="0" t="s">
        <v>318</v>
      </c>
      <c r="U2587" s="0" t="s">
        <v>281</v>
      </c>
      <c r="V2587" s="0" t="s">
        <v>9892</v>
      </c>
    </row>
    <row r="2588" customFormat="false" ht="15" hidden="false" customHeight="false" outlineLevel="0" collapsed="false">
      <c r="A2588" s="0" t="n">
        <v>27</v>
      </c>
      <c r="B2588" s="0" t="s">
        <v>67</v>
      </c>
      <c r="C2588" s="0" t="s">
        <v>616</v>
      </c>
      <c r="D2588" s="0" t="s">
        <v>9910</v>
      </c>
      <c r="E2588" s="0" t="n">
        <v>2021</v>
      </c>
      <c r="H2588" s="0" t="n">
        <v>20</v>
      </c>
      <c r="I2588" s="0" t="n">
        <v>493</v>
      </c>
      <c r="J2588" s="0" t="s">
        <v>272</v>
      </c>
      <c r="K2588" s="0" t="s">
        <v>385</v>
      </c>
      <c r="L2588" s="0" t="s">
        <v>274</v>
      </c>
      <c r="M2588" s="0" t="s">
        <v>9911</v>
      </c>
      <c r="N2588" s="0" t="s">
        <v>9911</v>
      </c>
      <c r="O2588" s="0" t="s">
        <v>9912</v>
      </c>
      <c r="P2588" s="0" t="s">
        <v>9913</v>
      </c>
      <c r="R2588" s="0" t="s">
        <v>288</v>
      </c>
      <c r="S2588" s="0" t="s">
        <v>294</v>
      </c>
      <c r="T2588" s="0" t="s">
        <v>318</v>
      </c>
      <c r="U2588" s="0" t="s">
        <v>281</v>
      </c>
      <c r="V2588" s="0" t="s">
        <v>9892</v>
      </c>
    </row>
    <row r="2589" customFormat="false" ht="15" hidden="false" customHeight="false" outlineLevel="0" collapsed="false">
      <c r="A2589" s="0" t="n">
        <v>41</v>
      </c>
      <c r="B2589" s="0" t="s">
        <v>85</v>
      </c>
      <c r="C2589" s="0" t="s">
        <v>616</v>
      </c>
      <c r="D2589" s="0" t="s">
        <v>9910</v>
      </c>
      <c r="E2589" s="0" t="n">
        <v>2021</v>
      </c>
      <c r="H2589" s="0" t="n">
        <v>20</v>
      </c>
      <c r="I2589" s="0" t="n">
        <v>493</v>
      </c>
      <c r="J2589" s="0" t="s">
        <v>272</v>
      </c>
      <c r="K2589" s="0" t="s">
        <v>385</v>
      </c>
      <c r="L2589" s="0" t="s">
        <v>274</v>
      </c>
      <c r="M2589" s="0" t="s">
        <v>9911</v>
      </c>
      <c r="N2589" s="0" t="s">
        <v>9911</v>
      </c>
      <c r="O2589" s="0" t="s">
        <v>9912</v>
      </c>
      <c r="P2589" s="0" t="s">
        <v>9913</v>
      </c>
      <c r="R2589" s="0" t="s">
        <v>288</v>
      </c>
      <c r="S2589" s="0" t="s">
        <v>294</v>
      </c>
      <c r="T2589" s="0" t="s">
        <v>318</v>
      </c>
      <c r="U2589" s="0" t="s">
        <v>281</v>
      </c>
      <c r="V2589" s="0" t="s">
        <v>9892</v>
      </c>
    </row>
    <row r="2590" customFormat="false" ht="15" hidden="false" customHeight="false" outlineLevel="0" collapsed="false">
      <c r="A2590" s="0" t="n">
        <v>171</v>
      </c>
      <c r="B2590" s="0" t="s">
        <v>234</v>
      </c>
      <c r="C2590" s="0" t="s">
        <v>616</v>
      </c>
      <c r="D2590" s="0" t="s">
        <v>9910</v>
      </c>
      <c r="E2590" s="0" t="n">
        <v>2021</v>
      </c>
      <c r="H2590" s="0" t="n">
        <v>20</v>
      </c>
      <c r="I2590" s="0" t="n">
        <v>493</v>
      </c>
      <c r="J2590" s="0" t="s">
        <v>272</v>
      </c>
      <c r="K2590" s="0" t="s">
        <v>385</v>
      </c>
      <c r="L2590" s="0" t="s">
        <v>274</v>
      </c>
      <c r="M2590" s="0" t="s">
        <v>9911</v>
      </c>
      <c r="N2590" s="0" t="s">
        <v>9911</v>
      </c>
      <c r="O2590" s="0" t="s">
        <v>9912</v>
      </c>
      <c r="P2590" s="0" t="s">
        <v>9913</v>
      </c>
      <c r="R2590" s="0" t="s">
        <v>288</v>
      </c>
      <c r="S2590" s="0" t="s">
        <v>294</v>
      </c>
      <c r="T2590" s="0" t="s">
        <v>318</v>
      </c>
      <c r="U2590" s="0" t="s">
        <v>281</v>
      </c>
      <c r="V2590" s="0" t="s">
        <v>9892</v>
      </c>
    </row>
    <row r="2591" customFormat="false" ht="15" hidden="false" customHeight="false" outlineLevel="0" collapsed="false">
      <c r="A2591" s="0" t="n">
        <v>50</v>
      </c>
      <c r="B2591" s="0" t="s">
        <v>98</v>
      </c>
      <c r="C2591" s="0" t="s">
        <v>616</v>
      </c>
      <c r="D2591" s="0" t="s">
        <v>9910</v>
      </c>
      <c r="E2591" s="0" t="n">
        <v>2021</v>
      </c>
      <c r="H2591" s="0" t="n">
        <v>20</v>
      </c>
      <c r="I2591" s="0" t="n">
        <v>493</v>
      </c>
      <c r="J2591" s="0" t="s">
        <v>272</v>
      </c>
      <c r="K2591" s="0" t="s">
        <v>385</v>
      </c>
      <c r="L2591" s="0" t="s">
        <v>274</v>
      </c>
      <c r="M2591" s="0" t="s">
        <v>9911</v>
      </c>
      <c r="N2591" s="0" t="s">
        <v>9911</v>
      </c>
      <c r="O2591" s="0" t="s">
        <v>9912</v>
      </c>
      <c r="P2591" s="0" t="s">
        <v>9913</v>
      </c>
      <c r="R2591" s="0" t="s">
        <v>288</v>
      </c>
      <c r="S2591" s="0" t="s">
        <v>294</v>
      </c>
      <c r="T2591" s="0" t="s">
        <v>318</v>
      </c>
      <c r="U2591" s="0" t="s">
        <v>281</v>
      </c>
      <c r="V2591" s="0" t="s">
        <v>9892</v>
      </c>
    </row>
    <row r="2592" customFormat="false" ht="15" hidden="false" customHeight="false" outlineLevel="0" collapsed="false">
      <c r="A2592" s="0" t="n">
        <v>110</v>
      </c>
      <c r="B2592" s="0" t="s">
        <v>166</v>
      </c>
      <c r="C2592" s="0" t="s">
        <v>616</v>
      </c>
      <c r="D2592" s="0" t="s">
        <v>9910</v>
      </c>
      <c r="E2592" s="0" t="n">
        <v>2021</v>
      </c>
      <c r="H2592" s="0" t="n">
        <v>20</v>
      </c>
      <c r="I2592" s="0" t="n">
        <v>493</v>
      </c>
      <c r="J2592" s="0" t="s">
        <v>272</v>
      </c>
      <c r="K2592" s="0" t="s">
        <v>385</v>
      </c>
      <c r="L2592" s="0" t="s">
        <v>274</v>
      </c>
      <c r="M2592" s="0" t="s">
        <v>9911</v>
      </c>
      <c r="N2592" s="0" t="s">
        <v>9911</v>
      </c>
      <c r="O2592" s="0" t="s">
        <v>9912</v>
      </c>
      <c r="P2592" s="0" t="s">
        <v>9913</v>
      </c>
      <c r="R2592" s="0" t="s">
        <v>288</v>
      </c>
      <c r="S2592" s="0" t="s">
        <v>294</v>
      </c>
      <c r="T2592" s="0" t="s">
        <v>318</v>
      </c>
      <c r="U2592" s="0" t="s">
        <v>281</v>
      </c>
      <c r="V2592" s="0" t="s">
        <v>9892</v>
      </c>
    </row>
    <row r="2593" customFormat="false" ht="15" hidden="false" customHeight="false" outlineLevel="0" collapsed="false">
      <c r="A2593" s="0" t="n">
        <v>44</v>
      </c>
      <c r="B2593" s="0" t="s">
        <v>89</v>
      </c>
      <c r="C2593" s="0" t="s">
        <v>616</v>
      </c>
      <c r="D2593" s="0" t="s">
        <v>9910</v>
      </c>
      <c r="E2593" s="0" t="n">
        <v>2021</v>
      </c>
      <c r="H2593" s="0" t="n">
        <v>20</v>
      </c>
      <c r="I2593" s="0" t="n">
        <v>493</v>
      </c>
      <c r="J2593" s="0" t="s">
        <v>272</v>
      </c>
      <c r="K2593" s="0" t="s">
        <v>385</v>
      </c>
      <c r="L2593" s="0" t="s">
        <v>274</v>
      </c>
      <c r="M2593" s="0" t="s">
        <v>9911</v>
      </c>
      <c r="N2593" s="0" t="s">
        <v>9911</v>
      </c>
      <c r="O2593" s="0" t="s">
        <v>9912</v>
      </c>
      <c r="P2593" s="0" t="s">
        <v>9913</v>
      </c>
      <c r="R2593" s="0" t="s">
        <v>288</v>
      </c>
      <c r="S2593" s="0" t="s">
        <v>294</v>
      </c>
      <c r="T2593" s="0" t="s">
        <v>318</v>
      </c>
      <c r="U2593" s="0" t="s">
        <v>281</v>
      </c>
      <c r="V2593" s="0" t="s">
        <v>9892</v>
      </c>
    </row>
    <row r="2594" customFormat="false" ht="15" hidden="false" customHeight="false" outlineLevel="0" collapsed="false">
      <c r="A2594" s="0" t="n">
        <v>139</v>
      </c>
      <c r="B2594" s="0" t="s">
        <v>198</v>
      </c>
      <c r="C2594" s="0" t="s">
        <v>616</v>
      </c>
      <c r="D2594" s="0" t="s">
        <v>9910</v>
      </c>
      <c r="E2594" s="0" t="n">
        <v>2021</v>
      </c>
      <c r="H2594" s="0" t="n">
        <v>20</v>
      </c>
      <c r="I2594" s="0" t="n">
        <v>493</v>
      </c>
      <c r="J2594" s="0" t="s">
        <v>272</v>
      </c>
      <c r="K2594" s="0" t="s">
        <v>385</v>
      </c>
      <c r="L2594" s="0" t="s">
        <v>274</v>
      </c>
      <c r="M2594" s="0" t="s">
        <v>9911</v>
      </c>
      <c r="N2594" s="0" t="s">
        <v>9911</v>
      </c>
      <c r="O2594" s="0" t="s">
        <v>9912</v>
      </c>
      <c r="P2594" s="0" t="s">
        <v>9913</v>
      </c>
      <c r="R2594" s="0" t="s">
        <v>288</v>
      </c>
      <c r="S2594" s="0" t="s">
        <v>294</v>
      </c>
      <c r="T2594" s="0" t="s">
        <v>318</v>
      </c>
      <c r="U2594" s="0" t="s">
        <v>281</v>
      </c>
      <c r="V2594" s="0" t="s">
        <v>9892</v>
      </c>
    </row>
    <row r="2595" customFormat="false" ht="15" hidden="false" customHeight="false" outlineLevel="0" collapsed="false">
      <c r="A2595" s="0" t="n">
        <v>141</v>
      </c>
      <c r="B2595" s="0" t="s">
        <v>200</v>
      </c>
      <c r="C2595" s="0" t="s">
        <v>616</v>
      </c>
      <c r="D2595" s="0" t="s">
        <v>9910</v>
      </c>
      <c r="E2595" s="0" t="n">
        <v>2021</v>
      </c>
      <c r="H2595" s="0" t="n">
        <v>20</v>
      </c>
      <c r="I2595" s="0" t="n">
        <v>493</v>
      </c>
      <c r="J2595" s="0" t="s">
        <v>272</v>
      </c>
      <c r="K2595" s="0" t="s">
        <v>385</v>
      </c>
      <c r="L2595" s="0" t="s">
        <v>274</v>
      </c>
      <c r="M2595" s="0" t="s">
        <v>9911</v>
      </c>
      <c r="N2595" s="0" t="s">
        <v>9911</v>
      </c>
      <c r="O2595" s="0" t="s">
        <v>9912</v>
      </c>
      <c r="P2595" s="0" t="s">
        <v>9913</v>
      </c>
      <c r="R2595" s="0" t="s">
        <v>288</v>
      </c>
      <c r="S2595" s="0" t="s">
        <v>294</v>
      </c>
      <c r="T2595" s="0" t="s">
        <v>318</v>
      </c>
      <c r="U2595" s="0" t="s">
        <v>281</v>
      </c>
      <c r="V2595" s="0" t="s">
        <v>9892</v>
      </c>
    </row>
    <row r="2596" customFormat="false" ht="15" hidden="false" customHeight="false" outlineLevel="0" collapsed="false">
      <c r="A2596" s="0" t="n">
        <v>133</v>
      </c>
      <c r="B2596" s="0" t="s">
        <v>191</v>
      </c>
      <c r="C2596" s="0" t="s">
        <v>383</v>
      </c>
      <c r="D2596" s="0" t="s">
        <v>9914</v>
      </c>
      <c r="E2596" s="0" t="n">
        <v>2026</v>
      </c>
      <c r="H2596" s="0" t="n">
        <v>12</v>
      </c>
      <c r="I2596" s="0" t="n">
        <v>6158</v>
      </c>
      <c r="J2596" s="0" t="s">
        <v>272</v>
      </c>
      <c r="K2596" s="0" t="s">
        <v>302</v>
      </c>
      <c r="L2596" s="0" t="s">
        <v>274</v>
      </c>
      <c r="M2596" s="0" t="s">
        <v>9915</v>
      </c>
      <c r="N2596" s="0" t="s">
        <v>9915</v>
      </c>
      <c r="O2596" s="0" t="s">
        <v>9916</v>
      </c>
      <c r="P2596" s="0" t="s">
        <v>9917</v>
      </c>
      <c r="R2596" s="0" t="s">
        <v>279</v>
      </c>
      <c r="S2596" s="0" t="s">
        <v>294</v>
      </c>
      <c r="T2596" s="0" t="s">
        <v>280</v>
      </c>
      <c r="U2596" s="0" t="s">
        <v>281</v>
      </c>
    </row>
    <row r="2597" customFormat="false" ht="15" hidden="false" customHeight="false" outlineLevel="0" collapsed="false">
      <c r="A2597" s="0" t="n">
        <v>133</v>
      </c>
      <c r="B2597" s="0" t="s">
        <v>191</v>
      </c>
      <c r="C2597" s="0" t="s">
        <v>383</v>
      </c>
      <c r="D2597" s="0" t="s">
        <v>9918</v>
      </c>
      <c r="E2597" s="0" t="n">
        <v>2026</v>
      </c>
      <c r="H2597" s="0" t="n">
        <v>11</v>
      </c>
      <c r="I2597" s="0" t="n">
        <v>5855</v>
      </c>
      <c r="J2597" s="0" t="s">
        <v>272</v>
      </c>
      <c r="K2597" s="0" t="s">
        <v>9919</v>
      </c>
      <c r="L2597" s="0" t="s">
        <v>297</v>
      </c>
      <c r="M2597" s="0" t="s">
        <v>9920</v>
      </c>
      <c r="N2597" s="0" t="s">
        <v>9920</v>
      </c>
      <c r="O2597" s="0" t="s">
        <v>9921</v>
      </c>
      <c r="P2597" s="0" t="s">
        <v>9922</v>
      </c>
      <c r="R2597" s="0" t="s">
        <v>279</v>
      </c>
      <c r="S2597" s="0" t="s">
        <v>272</v>
      </c>
      <c r="T2597" s="0" t="s">
        <v>280</v>
      </c>
      <c r="U2597" s="0" t="s">
        <v>281</v>
      </c>
    </row>
    <row r="2598" customFormat="false" ht="15" hidden="false" customHeight="false" outlineLevel="0" collapsed="false">
      <c r="A2598" s="0" t="n">
        <v>134</v>
      </c>
      <c r="B2598" s="0" t="s">
        <v>193</v>
      </c>
      <c r="C2598" s="0" t="s">
        <v>57</v>
      </c>
      <c r="D2598" s="0" t="s">
        <v>9923</v>
      </c>
      <c r="E2598" s="0" t="n">
        <v>2021</v>
      </c>
      <c r="H2598" s="0" t="n">
        <v>3</v>
      </c>
      <c r="I2598" s="0" t="n">
        <v>2307</v>
      </c>
      <c r="J2598" s="0" t="s">
        <v>272</v>
      </c>
      <c r="K2598" s="0" t="s">
        <v>302</v>
      </c>
      <c r="L2598" s="0" t="s">
        <v>274</v>
      </c>
      <c r="M2598" s="0" t="s">
        <v>9924</v>
      </c>
      <c r="N2598" s="0" t="s">
        <v>9924</v>
      </c>
      <c r="O2598" s="0" t="s">
        <v>9925</v>
      </c>
      <c r="P2598" s="0" t="s">
        <v>9926</v>
      </c>
      <c r="R2598" s="0" t="s">
        <v>288</v>
      </c>
      <c r="S2598" s="0" t="s">
        <v>272</v>
      </c>
      <c r="T2598" s="0" t="s">
        <v>280</v>
      </c>
      <c r="U2598" s="0" t="s">
        <v>281</v>
      </c>
    </row>
    <row r="2599" customFormat="false" ht="15" hidden="false" customHeight="false" outlineLevel="0" collapsed="false">
      <c r="A2599" s="0" t="n">
        <v>134</v>
      </c>
      <c r="B2599" s="0" t="s">
        <v>193</v>
      </c>
      <c r="C2599" s="0" t="s">
        <v>616</v>
      </c>
      <c r="D2599" s="0" t="s">
        <v>9927</v>
      </c>
      <c r="E2599" s="0" t="n">
        <v>2026</v>
      </c>
      <c r="H2599" s="0" t="n">
        <v>1</v>
      </c>
      <c r="I2599" s="0" t="n">
        <v>1441</v>
      </c>
      <c r="J2599" s="0" t="s">
        <v>294</v>
      </c>
      <c r="K2599" s="0" t="s">
        <v>290</v>
      </c>
      <c r="L2599" s="0" t="s">
        <v>274</v>
      </c>
      <c r="M2599" s="0" t="s">
        <v>9928</v>
      </c>
      <c r="N2599" s="0" t="s">
        <v>9929</v>
      </c>
      <c r="O2599" s="0" t="s">
        <v>9930</v>
      </c>
      <c r="P2599" s="0" t="s">
        <v>9931</v>
      </c>
      <c r="R2599" s="0" t="s">
        <v>279</v>
      </c>
      <c r="S2599" s="0" t="s">
        <v>272</v>
      </c>
      <c r="T2599" s="0" t="s">
        <v>280</v>
      </c>
      <c r="U2599" s="0" t="s">
        <v>281</v>
      </c>
    </row>
    <row r="2600" customFormat="false" ht="15" hidden="false" customHeight="false" outlineLevel="0" collapsed="false">
      <c r="A2600" s="0" t="n">
        <v>134</v>
      </c>
      <c r="B2600" s="0" t="s">
        <v>193</v>
      </c>
      <c r="C2600" s="0" t="s">
        <v>270</v>
      </c>
      <c r="D2600" s="0" t="s">
        <v>9932</v>
      </c>
      <c r="E2600" s="0" t="n">
        <v>2026</v>
      </c>
      <c r="H2600" s="0" t="n">
        <v>1</v>
      </c>
      <c r="I2600" s="0" t="n">
        <v>2179</v>
      </c>
      <c r="J2600" s="0" t="s">
        <v>272</v>
      </c>
      <c r="K2600" s="0" t="s">
        <v>290</v>
      </c>
      <c r="L2600" s="0" t="s">
        <v>274</v>
      </c>
      <c r="M2600" s="0" t="s">
        <v>9933</v>
      </c>
      <c r="N2600" s="0" t="s">
        <v>9933</v>
      </c>
      <c r="O2600" s="0" t="s">
        <v>9934</v>
      </c>
      <c r="P2600" s="0" t="s">
        <v>9935</v>
      </c>
      <c r="R2600" s="0" t="s">
        <v>279</v>
      </c>
      <c r="S2600" s="0" t="s">
        <v>272</v>
      </c>
      <c r="T2600" s="0" t="s">
        <v>280</v>
      </c>
      <c r="U2600" s="0" t="s">
        <v>281</v>
      </c>
    </row>
    <row r="2601" customFormat="false" ht="15" hidden="false" customHeight="false" outlineLevel="0" collapsed="false">
      <c r="A2601" s="0" t="n">
        <v>134</v>
      </c>
      <c r="B2601" s="0" t="s">
        <v>193</v>
      </c>
      <c r="C2601" s="0" t="s">
        <v>339</v>
      </c>
      <c r="D2601" s="0" t="s">
        <v>9936</v>
      </c>
      <c r="E2601" s="0" t="n">
        <v>2026</v>
      </c>
      <c r="H2601" s="0" t="n">
        <v>1</v>
      </c>
      <c r="I2601" s="0" t="n">
        <v>1468</v>
      </c>
      <c r="J2601" s="0" t="s">
        <v>294</v>
      </c>
      <c r="K2601" s="0" t="s">
        <v>290</v>
      </c>
      <c r="L2601" s="0" t="s">
        <v>274</v>
      </c>
      <c r="M2601" s="0" t="s">
        <v>9937</v>
      </c>
      <c r="N2601" s="0" t="s">
        <v>9937</v>
      </c>
      <c r="O2601" s="0" t="s">
        <v>9938</v>
      </c>
      <c r="P2601" s="0" t="s">
        <v>9939</v>
      </c>
      <c r="R2601" s="0" t="s">
        <v>279</v>
      </c>
      <c r="S2601" s="0" t="s">
        <v>272</v>
      </c>
      <c r="T2601" s="0" t="s">
        <v>280</v>
      </c>
      <c r="U2601" s="0" t="s">
        <v>281</v>
      </c>
    </row>
    <row r="2602" customFormat="false" ht="15" hidden="false" customHeight="false" outlineLevel="0" collapsed="false">
      <c r="A2602" s="0" t="n">
        <v>134</v>
      </c>
      <c r="B2602" s="0" t="s">
        <v>193</v>
      </c>
      <c r="C2602" s="0" t="s">
        <v>339</v>
      </c>
      <c r="D2602" s="0" t="s">
        <v>9940</v>
      </c>
      <c r="E2602" s="0" t="n">
        <v>2026</v>
      </c>
      <c r="H2602" s="0" t="n">
        <v>1</v>
      </c>
      <c r="I2602" s="0" t="n">
        <v>2500</v>
      </c>
      <c r="J2602" s="0" t="s">
        <v>272</v>
      </c>
      <c r="K2602" s="0" t="s">
        <v>290</v>
      </c>
      <c r="L2602" s="0" t="s">
        <v>274</v>
      </c>
      <c r="M2602" s="0" t="s">
        <v>9941</v>
      </c>
      <c r="N2602" s="0" t="s">
        <v>9941</v>
      </c>
      <c r="O2602" s="0" t="s">
        <v>9942</v>
      </c>
      <c r="P2602" s="0" t="s">
        <v>9943</v>
      </c>
      <c r="R2602" s="0" t="s">
        <v>279</v>
      </c>
      <c r="S2602" s="0" t="s">
        <v>294</v>
      </c>
      <c r="T2602" s="0" t="s">
        <v>280</v>
      </c>
      <c r="U2602" s="0" t="s">
        <v>281</v>
      </c>
    </row>
    <row r="2603" customFormat="false" ht="15" hidden="false" customHeight="false" outlineLevel="0" collapsed="false">
      <c r="A2603" s="0" t="n">
        <v>134</v>
      </c>
      <c r="B2603" s="0" t="s">
        <v>193</v>
      </c>
      <c r="C2603" s="0" t="s">
        <v>926</v>
      </c>
      <c r="D2603" s="0" t="s">
        <v>9944</v>
      </c>
      <c r="E2603" s="0" t="n">
        <v>2026</v>
      </c>
      <c r="H2603" s="0" t="n">
        <v>10</v>
      </c>
      <c r="I2603" s="0" t="n">
        <v>12076</v>
      </c>
      <c r="J2603" s="0" t="s">
        <v>272</v>
      </c>
      <c r="K2603" s="0" t="s">
        <v>290</v>
      </c>
      <c r="L2603" s="0" t="s">
        <v>274</v>
      </c>
      <c r="M2603" s="0" t="s">
        <v>9945</v>
      </c>
      <c r="N2603" s="0" t="s">
        <v>9945</v>
      </c>
      <c r="O2603" s="0" t="s">
        <v>9946</v>
      </c>
      <c r="P2603" s="0" t="s">
        <v>9947</v>
      </c>
      <c r="R2603" s="0" t="s">
        <v>279</v>
      </c>
      <c r="S2603" s="0" t="s">
        <v>272</v>
      </c>
      <c r="T2603" s="0" t="s">
        <v>280</v>
      </c>
      <c r="U2603" s="0" t="s">
        <v>281</v>
      </c>
    </row>
    <row r="2604" customFormat="false" ht="15" hidden="false" customHeight="false" outlineLevel="0" collapsed="false">
      <c r="A2604" s="0" t="n">
        <v>135</v>
      </c>
      <c r="B2604" s="0" t="s">
        <v>194</v>
      </c>
      <c r="C2604" s="0" t="s">
        <v>57</v>
      </c>
      <c r="D2604" s="0" t="s">
        <v>9948</v>
      </c>
      <c r="E2604" s="0" t="n">
        <v>2026</v>
      </c>
      <c r="H2604" s="0" t="n">
        <v>11</v>
      </c>
      <c r="I2604" s="0" t="n">
        <v>3197</v>
      </c>
      <c r="J2604" s="0" t="s">
        <v>272</v>
      </c>
      <c r="K2604" s="0" t="s">
        <v>9949</v>
      </c>
      <c r="L2604" s="0" t="s">
        <v>297</v>
      </c>
      <c r="M2604" s="0" t="s">
        <v>9950</v>
      </c>
      <c r="N2604" s="0" t="s">
        <v>9950</v>
      </c>
      <c r="O2604" s="0" t="s">
        <v>9951</v>
      </c>
      <c r="P2604" s="0" t="s">
        <v>9952</v>
      </c>
      <c r="R2604" s="0" t="s">
        <v>279</v>
      </c>
      <c r="S2604" s="0" t="s">
        <v>272</v>
      </c>
      <c r="T2604" s="0" t="s">
        <v>318</v>
      </c>
      <c r="U2604" s="0" t="s">
        <v>599</v>
      </c>
      <c r="V2604" s="0" t="s">
        <v>9953</v>
      </c>
    </row>
    <row r="2605" customFormat="false" ht="15" hidden="false" customHeight="false" outlineLevel="0" collapsed="false">
      <c r="A2605" s="0" t="n">
        <v>178</v>
      </c>
      <c r="B2605" s="0" t="s">
        <v>243</v>
      </c>
      <c r="C2605" s="0" t="s">
        <v>57</v>
      </c>
      <c r="D2605" s="0" t="s">
        <v>9948</v>
      </c>
      <c r="E2605" s="0" t="n">
        <v>2026</v>
      </c>
      <c r="H2605" s="0" t="n">
        <v>11</v>
      </c>
      <c r="I2605" s="0" t="n">
        <v>3197</v>
      </c>
      <c r="J2605" s="0" t="s">
        <v>272</v>
      </c>
      <c r="K2605" s="0" t="s">
        <v>9949</v>
      </c>
      <c r="L2605" s="0" t="s">
        <v>297</v>
      </c>
      <c r="M2605" s="0" t="s">
        <v>9950</v>
      </c>
      <c r="N2605" s="0" t="s">
        <v>9950</v>
      </c>
      <c r="O2605" s="0" t="s">
        <v>9951</v>
      </c>
      <c r="P2605" s="0" t="s">
        <v>9952</v>
      </c>
      <c r="R2605" s="0" t="s">
        <v>279</v>
      </c>
      <c r="S2605" s="0" t="s">
        <v>272</v>
      </c>
      <c r="T2605" s="0" t="s">
        <v>318</v>
      </c>
      <c r="U2605" s="0" t="s">
        <v>599</v>
      </c>
      <c r="V2605" s="0" t="s">
        <v>9953</v>
      </c>
    </row>
    <row r="2606" customFormat="false" ht="15" hidden="false" customHeight="false" outlineLevel="0" collapsed="false">
      <c r="A2606" s="0" t="n">
        <v>135</v>
      </c>
      <c r="B2606" s="0" t="s">
        <v>194</v>
      </c>
      <c r="C2606" s="0" t="s">
        <v>57</v>
      </c>
      <c r="D2606" s="0" t="s">
        <v>9954</v>
      </c>
      <c r="E2606" s="0" t="n">
        <v>2024</v>
      </c>
      <c r="H2606" s="0" t="n">
        <v>13</v>
      </c>
      <c r="I2606" s="0" t="n">
        <v>4572</v>
      </c>
      <c r="J2606" s="0" t="s">
        <v>272</v>
      </c>
      <c r="K2606" s="0" t="s">
        <v>9949</v>
      </c>
      <c r="L2606" s="0" t="s">
        <v>297</v>
      </c>
      <c r="M2606" s="0" t="s">
        <v>9955</v>
      </c>
      <c r="N2606" s="0" t="s">
        <v>9955</v>
      </c>
      <c r="O2606" s="0" t="s">
        <v>9956</v>
      </c>
      <c r="P2606" s="0" t="s">
        <v>9957</v>
      </c>
      <c r="R2606" s="0" t="s">
        <v>288</v>
      </c>
      <c r="S2606" s="0" t="s">
        <v>294</v>
      </c>
      <c r="T2606" s="0" t="s">
        <v>280</v>
      </c>
      <c r="U2606" s="0" t="s">
        <v>599</v>
      </c>
    </row>
    <row r="2607" customFormat="false" ht="15" hidden="false" customHeight="false" outlineLevel="0" collapsed="false">
      <c r="A2607" s="0" t="n">
        <v>135</v>
      </c>
      <c r="B2607" s="0" t="s">
        <v>194</v>
      </c>
      <c r="C2607" s="0" t="s">
        <v>57</v>
      </c>
      <c r="D2607" s="0" t="s">
        <v>9958</v>
      </c>
      <c r="E2607" s="0" t="n">
        <v>2019</v>
      </c>
      <c r="H2607" s="0" t="n">
        <v>5</v>
      </c>
      <c r="I2607" s="0" t="n">
        <v>1098</v>
      </c>
      <c r="J2607" s="0" t="s">
        <v>272</v>
      </c>
      <c r="K2607" s="0" t="s">
        <v>302</v>
      </c>
      <c r="L2607" s="0" t="s">
        <v>274</v>
      </c>
      <c r="M2607" s="0" t="s">
        <v>9959</v>
      </c>
      <c r="N2607" s="0" t="s">
        <v>9959</v>
      </c>
      <c r="O2607" s="0" t="s">
        <v>9960</v>
      </c>
      <c r="P2607" s="0" t="s">
        <v>9961</v>
      </c>
      <c r="R2607" s="0" t="s">
        <v>288</v>
      </c>
      <c r="S2607" s="0" t="s">
        <v>294</v>
      </c>
      <c r="T2607" s="0" t="s">
        <v>280</v>
      </c>
      <c r="U2607" s="0" t="s">
        <v>281</v>
      </c>
    </row>
    <row r="2608" customFormat="false" ht="15" hidden="false" customHeight="false" outlineLevel="0" collapsed="false">
      <c r="A2608" s="0" t="n">
        <v>135</v>
      </c>
      <c r="B2608" s="0" t="s">
        <v>194</v>
      </c>
      <c r="C2608" s="0" t="s">
        <v>313</v>
      </c>
      <c r="D2608" s="0" t="s">
        <v>9962</v>
      </c>
      <c r="E2608" s="0" t="n">
        <v>2020</v>
      </c>
      <c r="H2608" s="0" t="n">
        <v>1</v>
      </c>
      <c r="I2608" s="0" t="n">
        <v>127</v>
      </c>
      <c r="J2608" s="0" t="s">
        <v>294</v>
      </c>
      <c r="K2608" s="0" t="s">
        <v>302</v>
      </c>
      <c r="L2608" s="0" t="s">
        <v>274</v>
      </c>
      <c r="M2608" s="0" t="s">
        <v>9963</v>
      </c>
      <c r="N2608" s="0" t="s">
        <v>9963</v>
      </c>
      <c r="O2608" s="0" t="s">
        <v>9964</v>
      </c>
      <c r="P2608" s="0" t="s">
        <v>9965</v>
      </c>
      <c r="R2608" s="0" t="s">
        <v>288</v>
      </c>
      <c r="S2608" s="0" t="s">
        <v>272</v>
      </c>
      <c r="T2608" s="0" t="s">
        <v>280</v>
      </c>
      <c r="U2608" s="0" t="s">
        <v>281</v>
      </c>
    </row>
    <row r="2609" customFormat="false" ht="15" hidden="false" customHeight="false" outlineLevel="0" collapsed="false">
      <c r="A2609" s="0" t="n">
        <v>135</v>
      </c>
      <c r="B2609" s="0" t="s">
        <v>194</v>
      </c>
      <c r="C2609" s="0" t="s">
        <v>328</v>
      </c>
      <c r="D2609" s="0" t="s">
        <v>9966</v>
      </c>
      <c r="E2609" s="0" t="n">
        <v>2019</v>
      </c>
      <c r="H2609" s="0" t="n">
        <v>3</v>
      </c>
      <c r="I2609" s="0" t="n">
        <v>4248</v>
      </c>
      <c r="J2609" s="0" t="s">
        <v>272</v>
      </c>
      <c r="K2609" s="0" t="s">
        <v>1313</v>
      </c>
      <c r="L2609" s="0" t="s">
        <v>297</v>
      </c>
      <c r="M2609" s="0" t="s">
        <v>9967</v>
      </c>
      <c r="N2609" s="0" t="s">
        <v>9967</v>
      </c>
      <c r="O2609" s="0" t="s">
        <v>9968</v>
      </c>
      <c r="P2609" s="0" t="s">
        <v>9969</v>
      </c>
      <c r="R2609" s="0" t="s">
        <v>288</v>
      </c>
      <c r="S2609" s="0" t="s">
        <v>272</v>
      </c>
      <c r="T2609" s="0" t="s">
        <v>280</v>
      </c>
      <c r="U2609" s="0" t="s">
        <v>281</v>
      </c>
    </row>
    <row r="2610" customFormat="false" ht="15" hidden="false" customHeight="false" outlineLevel="0" collapsed="false">
      <c r="A2610" s="0" t="n">
        <v>135</v>
      </c>
      <c r="B2610" s="0" t="s">
        <v>194</v>
      </c>
      <c r="C2610" s="0" t="s">
        <v>328</v>
      </c>
      <c r="D2610" s="0" t="s">
        <v>9970</v>
      </c>
      <c r="E2610" s="0" t="n">
        <v>2017</v>
      </c>
      <c r="H2610" s="0" t="n">
        <v>4</v>
      </c>
      <c r="I2610" s="0" t="n">
        <v>1116</v>
      </c>
      <c r="J2610" s="0" t="s">
        <v>272</v>
      </c>
      <c r="K2610" s="0" t="s">
        <v>1313</v>
      </c>
      <c r="L2610" s="0" t="s">
        <v>297</v>
      </c>
      <c r="M2610" s="0" t="s">
        <v>9971</v>
      </c>
      <c r="N2610" s="0" t="s">
        <v>9971</v>
      </c>
      <c r="O2610" s="0" t="s">
        <v>9972</v>
      </c>
      <c r="P2610" s="0" t="s">
        <v>9973</v>
      </c>
      <c r="R2610" s="0" t="s">
        <v>288</v>
      </c>
      <c r="S2610" s="0" t="s">
        <v>272</v>
      </c>
      <c r="T2610" s="0" t="s">
        <v>318</v>
      </c>
      <c r="U2610" s="0" t="s">
        <v>281</v>
      </c>
      <c r="V2610" s="0" t="s">
        <v>9953</v>
      </c>
    </row>
    <row r="2611" customFormat="false" ht="15" hidden="false" customHeight="false" outlineLevel="0" collapsed="false">
      <c r="A2611" s="0" t="n">
        <v>178</v>
      </c>
      <c r="B2611" s="0" t="s">
        <v>243</v>
      </c>
      <c r="C2611" s="0" t="s">
        <v>328</v>
      </c>
      <c r="D2611" s="0" t="s">
        <v>9970</v>
      </c>
      <c r="E2611" s="0" t="n">
        <v>2017</v>
      </c>
      <c r="H2611" s="0" t="n">
        <v>4</v>
      </c>
      <c r="I2611" s="0" t="n">
        <v>1116</v>
      </c>
      <c r="J2611" s="0" t="s">
        <v>272</v>
      </c>
      <c r="K2611" s="0" t="s">
        <v>1313</v>
      </c>
      <c r="L2611" s="0" t="s">
        <v>297</v>
      </c>
      <c r="M2611" s="0" t="s">
        <v>9971</v>
      </c>
      <c r="N2611" s="0" t="s">
        <v>9971</v>
      </c>
      <c r="O2611" s="0" t="s">
        <v>9972</v>
      </c>
      <c r="P2611" s="0" t="s">
        <v>9973</v>
      </c>
      <c r="R2611" s="0" t="s">
        <v>288</v>
      </c>
      <c r="S2611" s="0" t="s">
        <v>272</v>
      </c>
      <c r="T2611" s="0" t="s">
        <v>318</v>
      </c>
      <c r="U2611" s="0" t="s">
        <v>281</v>
      </c>
      <c r="V2611" s="0" t="s">
        <v>9953</v>
      </c>
    </row>
    <row r="2612" customFormat="false" ht="15" hidden="false" customHeight="false" outlineLevel="0" collapsed="false">
      <c r="A2612" s="0" t="n">
        <v>135</v>
      </c>
      <c r="B2612" s="0" t="s">
        <v>194</v>
      </c>
      <c r="C2612" s="0" t="s">
        <v>544</v>
      </c>
      <c r="D2612" s="0" t="s">
        <v>9974</v>
      </c>
      <c r="E2612" s="0" t="n">
        <v>2019</v>
      </c>
      <c r="H2612" s="0" t="n">
        <v>4</v>
      </c>
      <c r="I2612" s="0" t="n">
        <v>1146</v>
      </c>
      <c r="J2612" s="0" t="s">
        <v>272</v>
      </c>
      <c r="K2612" s="0" t="s">
        <v>1313</v>
      </c>
      <c r="L2612" s="0" t="s">
        <v>297</v>
      </c>
      <c r="M2612" s="0" t="s">
        <v>9975</v>
      </c>
      <c r="N2612" s="0" t="s">
        <v>9975</v>
      </c>
      <c r="O2612" s="0" t="s">
        <v>9976</v>
      </c>
      <c r="P2612" s="0" t="s">
        <v>9977</v>
      </c>
      <c r="R2612" s="0" t="s">
        <v>288</v>
      </c>
      <c r="S2612" s="0" t="s">
        <v>272</v>
      </c>
      <c r="T2612" s="0" t="s">
        <v>318</v>
      </c>
      <c r="U2612" s="0" t="s">
        <v>281</v>
      </c>
      <c r="V2612" s="0" t="s">
        <v>9953</v>
      </c>
    </row>
    <row r="2613" customFormat="false" ht="15" hidden="false" customHeight="false" outlineLevel="0" collapsed="false">
      <c r="A2613" s="0" t="n">
        <v>178</v>
      </c>
      <c r="B2613" s="0" t="s">
        <v>243</v>
      </c>
      <c r="C2613" s="0" t="s">
        <v>544</v>
      </c>
      <c r="D2613" s="0" t="s">
        <v>9974</v>
      </c>
      <c r="E2613" s="0" t="n">
        <v>2019</v>
      </c>
      <c r="H2613" s="0" t="n">
        <v>4</v>
      </c>
      <c r="I2613" s="0" t="n">
        <v>1146</v>
      </c>
      <c r="J2613" s="0" t="s">
        <v>272</v>
      </c>
      <c r="K2613" s="0" t="s">
        <v>1313</v>
      </c>
      <c r="L2613" s="0" t="s">
        <v>297</v>
      </c>
      <c r="M2613" s="0" t="s">
        <v>9975</v>
      </c>
      <c r="N2613" s="0" t="s">
        <v>9975</v>
      </c>
      <c r="O2613" s="0" t="s">
        <v>9976</v>
      </c>
      <c r="P2613" s="0" t="s">
        <v>9977</v>
      </c>
      <c r="R2613" s="0" t="s">
        <v>288</v>
      </c>
      <c r="S2613" s="0" t="s">
        <v>272</v>
      </c>
      <c r="T2613" s="0" t="s">
        <v>318</v>
      </c>
      <c r="U2613" s="0" t="s">
        <v>281</v>
      </c>
      <c r="V2613" s="0" t="s">
        <v>9953</v>
      </c>
    </row>
    <row r="2614" customFormat="false" ht="15" hidden="false" customHeight="false" outlineLevel="0" collapsed="false">
      <c r="A2614" s="0" t="n">
        <v>135</v>
      </c>
      <c r="B2614" s="0" t="s">
        <v>194</v>
      </c>
      <c r="C2614" s="0" t="s">
        <v>544</v>
      </c>
      <c r="D2614" s="0" t="s">
        <v>9978</v>
      </c>
      <c r="E2614" s="0" t="n">
        <v>2018</v>
      </c>
      <c r="H2614" s="0" t="n">
        <v>7</v>
      </c>
      <c r="I2614" s="0" t="n">
        <v>615</v>
      </c>
      <c r="J2614" s="0" t="s">
        <v>272</v>
      </c>
      <c r="K2614" s="0" t="s">
        <v>1313</v>
      </c>
      <c r="L2614" s="0" t="s">
        <v>297</v>
      </c>
      <c r="M2614" s="0" t="s">
        <v>9979</v>
      </c>
      <c r="N2614" s="0" t="s">
        <v>9980</v>
      </c>
      <c r="O2614" s="0" t="s">
        <v>9981</v>
      </c>
      <c r="P2614" s="0" t="s">
        <v>9982</v>
      </c>
      <c r="R2614" s="0" t="s">
        <v>288</v>
      </c>
      <c r="S2614" s="0" t="s">
        <v>294</v>
      </c>
      <c r="T2614" s="0" t="s">
        <v>318</v>
      </c>
      <c r="U2614" s="0" t="s">
        <v>281</v>
      </c>
      <c r="V2614" s="0" t="s">
        <v>9953</v>
      </c>
    </row>
    <row r="2615" customFormat="false" ht="15" hidden="false" customHeight="false" outlineLevel="0" collapsed="false">
      <c r="A2615" s="0" t="n">
        <v>178</v>
      </c>
      <c r="B2615" s="0" t="s">
        <v>243</v>
      </c>
      <c r="C2615" s="0" t="s">
        <v>544</v>
      </c>
      <c r="D2615" s="0" t="s">
        <v>9978</v>
      </c>
      <c r="E2615" s="0" t="n">
        <v>2018</v>
      </c>
      <c r="H2615" s="0" t="n">
        <v>7</v>
      </c>
      <c r="I2615" s="0" t="n">
        <v>615</v>
      </c>
      <c r="J2615" s="0" t="s">
        <v>272</v>
      </c>
      <c r="K2615" s="0" t="s">
        <v>1313</v>
      </c>
      <c r="L2615" s="0" t="s">
        <v>297</v>
      </c>
      <c r="M2615" s="0" t="s">
        <v>9979</v>
      </c>
      <c r="N2615" s="0" t="s">
        <v>9980</v>
      </c>
      <c r="O2615" s="0" t="s">
        <v>9981</v>
      </c>
      <c r="P2615" s="0" t="s">
        <v>9982</v>
      </c>
      <c r="R2615" s="0" t="s">
        <v>288</v>
      </c>
      <c r="S2615" s="0" t="s">
        <v>294</v>
      </c>
      <c r="T2615" s="0" t="s">
        <v>318</v>
      </c>
      <c r="U2615" s="0" t="s">
        <v>281</v>
      </c>
      <c r="V2615" s="0" t="s">
        <v>9953</v>
      </c>
    </row>
    <row r="2616" customFormat="false" ht="15" hidden="false" customHeight="false" outlineLevel="0" collapsed="false">
      <c r="A2616" s="0" t="n">
        <v>135</v>
      </c>
      <c r="B2616" s="0" t="s">
        <v>194</v>
      </c>
      <c r="C2616" s="0" t="s">
        <v>514</v>
      </c>
      <c r="D2616" s="0" t="s">
        <v>9983</v>
      </c>
      <c r="E2616" s="0" t="n">
        <v>2021</v>
      </c>
      <c r="H2616" s="0" t="n">
        <v>3</v>
      </c>
      <c r="I2616" s="0" t="n">
        <v>671</v>
      </c>
      <c r="J2616" s="0" t="s">
        <v>294</v>
      </c>
      <c r="K2616" s="0" t="s">
        <v>9949</v>
      </c>
      <c r="L2616" s="0" t="s">
        <v>297</v>
      </c>
      <c r="M2616" s="0" t="s">
        <v>9984</v>
      </c>
      <c r="N2616" s="0" t="s">
        <v>9984</v>
      </c>
      <c r="O2616" s="0" t="s">
        <v>9985</v>
      </c>
      <c r="P2616" s="0" t="s">
        <v>9986</v>
      </c>
      <c r="R2616" s="0" t="s">
        <v>288</v>
      </c>
      <c r="S2616" s="0" t="s">
        <v>272</v>
      </c>
      <c r="T2616" s="0" t="s">
        <v>318</v>
      </c>
      <c r="U2616" s="0" t="s">
        <v>599</v>
      </c>
      <c r="V2616" s="0" t="s">
        <v>9953</v>
      </c>
    </row>
    <row r="2617" customFormat="false" ht="15" hidden="false" customHeight="false" outlineLevel="0" collapsed="false">
      <c r="A2617" s="0" t="n">
        <v>178</v>
      </c>
      <c r="B2617" s="0" t="s">
        <v>243</v>
      </c>
      <c r="C2617" s="0" t="s">
        <v>514</v>
      </c>
      <c r="D2617" s="0" t="s">
        <v>9983</v>
      </c>
      <c r="E2617" s="0" t="n">
        <v>2021</v>
      </c>
      <c r="H2617" s="0" t="n">
        <v>3</v>
      </c>
      <c r="I2617" s="0" t="n">
        <v>671</v>
      </c>
      <c r="J2617" s="0" t="s">
        <v>294</v>
      </c>
      <c r="K2617" s="0" t="s">
        <v>9949</v>
      </c>
      <c r="L2617" s="0" t="s">
        <v>297</v>
      </c>
      <c r="M2617" s="0" t="s">
        <v>9984</v>
      </c>
      <c r="N2617" s="0" t="s">
        <v>9984</v>
      </c>
      <c r="O2617" s="0" t="s">
        <v>9985</v>
      </c>
      <c r="P2617" s="0" t="s">
        <v>9986</v>
      </c>
      <c r="R2617" s="0" t="s">
        <v>288</v>
      </c>
      <c r="S2617" s="0" t="s">
        <v>272</v>
      </c>
      <c r="T2617" s="0" t="s">
        <v>318</v>
      </c>
      <c r="U2617" s="0" t="s">
        <v>599</v>
      </c>
      <c r="V2617" s="0" t="s">
        <v>9953</v>
      </c>
    </row>
    <row r="2618" customFormat="false" ht="15" hidden="false" customHeight="false" outlineLevel="0" collapsed="false">
      <c r="A2618" s="0" t="n">
        <v>135</v>
      </c>
      <c r="B2618" s="0" t="s">
        <v>194</v>
      </c>
      <c r="C2618" s="0" t="s">
        <v>514</v>
      </c>
      <c r="D2618" s="0" t="s">
        <v>9987</v>
      </c>
      <c r="E2618" s="0" t="n">
        <v>2019</v>
      </c>
      <c r="H2618" s="0" t="n">
        <v>13</v>
      </c>
      <c r="I2618" s="0" t="n">
        <v>6246</v>
      </c>
      <c r="J2618" s="0" t="s">
        <v>272</v>
      </c>
      <c r="K2618" s="0" t="s">
        <v>1313</v>
      </c>
      <c r="L2618" s="0" t="s">
        <v>297</v>
      </c>
      <c r="M2618" s="0" t="s">
        <v>9988</v>
      </c>
      <c r="N2618" s="0" t="s">
        <v>9988</v>
      </c>
      <c r="O2618" s="0" t="s">
        <v>9989</v>
      </c>
      <c r="P2618" s="0" t="s">
        <v>9990</v>
      </c>
      <c r="R2618" s="0" t="s">
        <v>288</v>
      </c>
      <c r="S2618" s="0" t="s">
        <v>294</v>
      </c>
      <c r="T2618" s="0" t="s">
        <v>280</v>
      </c>
      <c r="U2618" s="0" t="s">
        <v>281</v>
      </c>
    </row>
    <row r="2619" customFormat="false" ht="15" hidden="false" customHeight="false" outlineLevel="0" collapsed="false">
      <c r="A2619" s="0" t="n">
        <v>135</v>
      </c>
      <c r="B2619" s="0" t="s">
        <v>194</v>
      </c>
      <c r="C2619" s="0" t="s">
        <v>514</v>
      </c>
      <c r="D2619" s="0" t="s">
        <v>9991</v>
      </c>
      <c r="E2619" s="0" t="n">
        <v>2018</v>
      </c>
      <c r="H2619" s="0" t="n">
        <v>3</v>
      </c>
      <c r="I2619" s="0" t="n">
        <v>5524</v>
      </c>
      <c r="J2619" s="0" t="s">
        <v>294</v>
      </c>
      <c r="K2619" s="0" t="s">
        <v>9949</v>
      </c>
      <c r="L2619" s="0" t="s">
        <v>297</v>
      </c>
      <c r="M2619" s="0" t="s">
        <v>9992</v>
      </c>
      <c r="N2619" s="0" t="s">
        <v>9992</v>
      </c>
      <c r="O2619" s="0" t="s">
        <v>9993</v>
      </c>
      <c r="P2619" s="0" t="s">
        <v>9994</v>
      </c>
      <c r="R2619" s="0" t="s">
        <v>288</v>
      </c>
      <c r="S2619" s="0" t="s">
        <v>294</v>
      </c>
      <c r="T2619" s="0" t="s">
        <v>318</v>
      </c>
      <c r="U2619" s="0" t="s">
        <v>599</v>
      </c>
      <c r="V2619" s="0" t="s">
        <v>9953</v>
      </c>
    </row>
    <row r="2620" customFormat="false" ht="15" hidden="false" customHeight="false" outlineLevel="0" collapsed="false">
      <c r="A2620" s="0" t="n">
        <v>178</v>
      </c>
      <c r="B2620" s="0" t="s">
        <v>243</v>
      </c>
      <c r="C2620" s="0" t="s">
        <v>514</v>
      </c>
      <c r="D2620" s="0" t="s">
        <v>9991</v>
      </c>
      <c r="E2620" s="0" t="n">
        <v>2018</v>
      </c>
      <c r="H2620" s="0" t="n">
        <v>3</v>
      </c>
      <c r="I2620" s="0" t="n">
        <v>5524</v>
      </c>
      <c r="J2620" s="0" t="s">
        <v>294</v>
      </c>
      <c r="K2620" s="0" t="s">
        <v>9949</v>
      </c>
      <c r="L2620" s="0" t="s">
        <v>297</v>
      </c>
      <c r="M2620" s="0" t="s">
        <v>9992</v>
      </c>
      <c r="N2620" s="0" t="s">
        <v>9992</v>
      </c>
      <c r="O2620" s="0" t="s">
        <v>9993</v>
      </c>
      <c r="P2620" s="0" t="s">
        <v>9994</v>
      </c>
      <c r="R2620" s="0" t="s">
        <v>288</v>
      </c>
      <c r="S2620" s="0" t="s">
        <v>294</v>
      </c>
      <c r="T2620" s="0" t="s">
        <v>318</v>
      </c>
      <c r="U2620" s="0" t="s">
        <v>599</v>
      </c>
      <c r="V2620" s="0" t="s">
        <v>9953</v>
      </c>
    </row>
    <row r="2621" customFormat="false" ht="15" hidden="false" customHeight="false" outlineLevel="0" collapsed="false">
      <c r="A2621" s="0" t="n">
        <v>136</v>
      </c>
      <c r="B2621" s="0" t="s">
        <v>195</v>
      </c>
      <c r="C2621" s="0" t="s">
        <v>57</v>
      </c>
      <c r="D2621" s="0" t="s">
        <v>9995</v>
      </c>
      <c r="E2621" s="0" t="n">
        <v>2026</v>
      </c>
      <c r="H2621" s="0" t="n">
        <v>3</v>
      </c>
      <c r="I2621" s="0" t="n">
        <v>916</v>
      </c>
      <c r="J2621" s="0" t="s">
        <v>272</v>
      </c>
      <c r="K2621" s="0" t="s">
        <v>2088</v>
      </c>
      <c r="L2621" s="0" t="s">
        <v>297</v>
      </c>
      <c r="M2621" s="0" t="s">
        <v>9996</v>
      </c>
      <c r="N2621" s="0" t="s">
        <v>9996</v>
      </c>
      <c r="O2621" s="0" t="s">
        <v>9997</v>
      </c>
      <c r="P2621" s="0" t="s">
        <v>9998</v>
      </c>
      <c r="R2621" s="0" t="s">
        <v>279</v>
      </c>
      <c r="S2621" s="0" t="s">
        <v>294</v>
      </c>
      <c r="T2621" s="0" t="s">
        <v>280</v>
      </c>
      <c r="U2621" s="0" t="s">
        <v>281</v>
      </c>
    </row>
    <row r="2622" customFormat="false" ht="15" hidden="false" customHeight="false" outlineLevel="0" collapsed="false">
      <c r="A2622" s="0" t="n">
        <v>136</v>
      </c>
      <c r="B2622" s="0" t="s">
        <v>195</v>
      </c>
      <c r="C2622" s="0" t="s">
        <v>57</v>
      </c>
      <c r="D2622" s="0" t="s">
        <v>9999</v>
      </c>
      <c r="E2622" s="0" t="n">
        <v>2026</v>
      </c>
      <c r="H2622" s="0" t="n">
        <v>5</v>
      </c>
      <c r="I2622" s="0" t="n">
        <v>1083</v>
      </c>
      <c r="J2622" s="0" t="s">
        <v>272</v>
      </c>
      <c r="K2622" s="0" t="s">
        <v>2088</v>
      </c>
      <c r="L2622" s="0" t="s">
        <v>297</v>
      </c>
      <c r="M2622" s="0" t="s">
        <v>10000</v>
      </c>
      <c r="N2622" s="0" t="s">
        <v>10000</v>
      </c>
      <c r="O2622" s="0" t="s">
        <v>10001</v>
      </c>
      <c r="P2622" s="0" t="s">
        <v>10002</v>
      </c>
      <c r="R2622" s="0" t="s">
        <v>279</v>
      </c>
      <c r="S2622" s="0" t="s">
        <v>272</v>
      </c>
      <c r="T2622" s="0" t="s">
        <v>280</v>
      </c>
      <c r="U2622" s="0" t="s">
        <v>281</v>
      </c>
    </row>
    <row r="2623" customFormat="false" ht="15" hidden="false" customHeight="false" outlineLevel="0" collapsed="false">
      <c r="A2623" s="0" t="n">
        <v>136</v>
      </c>
      <c r="B2623" s="0" t="s">
        <v>195</v>
      </c>
      <c r="C2623" s="0" t="s">
        <v>57</v>
      </c>
      <c r="D2623" s="0" t="s">
        <v>10003</v>
      </c>
      <c r="E2623" s="0" t="n">
        <v>2025</v>
      </c>
      <c r="H2623" s="0" t="n">
        <v>1</v>
      </c>
      <c r="I2623" s="0" t="n">
        <v>3125</v>
      </c>
      <c r="J2623" s="0" t="s">
        <v>272</v>
      </c>
      <c r="K2623" s="0" t="s">
        <v>2088</v>
      </c>
      <c r="L2623" s="0" t="s">
        <v>297</v>
      </c>
      <c r="M2623" s="0" t="s">
        <v>10004</v>
      </c>
      <c r="N2623" s="0" t="s">
        <v>10004</v>
      </c>
      <c r="O2623" s="0" t="s">
        <v>10005</v>
      </c>
      <c r="P2623" s="0" t="s">
        <v>10006</v>
      </c>
      <c r="R2623" s="0" t="s">
        <v>279</v>
      </c>
      <c r="S2623" s="0" t="s">
        <v>294</v>
      </c>
      <c r="T2623" s="0" t="s">
        <v>280</v>
      </c>
      <c r="U2623" s="0" t="s">
        <v>281</v>
      </c>
    </row>
    <row r="2624" customFormat="false" ht="15" hidden="false" customHeight="false" outlineLevel="0" collapsed="false">
      <c r="A2624" s="0" t="n">
        <v>136</v>
      </c>
      <c r="B2624" s="0" t="s">
        <v>195</v>
      </c>
      <c r="C2624" s="0" t="s">
        <v>57</v>
      </c>
      <c r="D2624" s="0" t="s">
        <v>10007</v>
      </c>
      <c r="E2624" s="0" t="n">
        <v>2025</v>
      </c>
      <c r="H2624" s="0" t="n">
        <v>3</v>
      </c>
      <c r="I2624" s="0" t="n">
        <v>929</v>
      </c>
      <c r="J2624" s="0" t="s">
        <v>272</v>
      </c>
      <c r="K2624" s="0" t="s">
        <v>2088</v>
      </c>
      <c r="L2624" s="0" t="s">
        <v>297</v>
      </c>
      <c r="M2624" s="0" t="s">
        <v>10008</v>
      </c>
      <c r="N2624" s="0" t="s">
        <v>10008</v>
      </c>
      <c r="O2624" s="0" t="s">
        <v>10009</v>
      </c>
      <c r="P2624" s="0" t="s">
        <v>10010</v>
      </c>
      <c r="R2624" s="0" t="s">
        <v>279</v>
      </c>
      <c r="S2624" s="0" t="s">
        <v>294</v>
      </c>
      <c r="T2624" s="0" t="s">
        <v>280</v>
      </c>
      <c r="U2624" s="0" t="s">
        <v>281</v>
      </c>
    </row>
    <row r="2625" customFormat="false" ht="15" hidden="false" customHeight="false" outlineLevel="0" collapsed="false">
      <c r="A2625" s="0" t="n">
        <v>136</v>
      </c>
      <c r="B2625" s="0" t="s">
        <v>195</v>
      </c>
      <c r="C2625" s="0" t="s">
        <v>57</v>
      </c>
      <c r="D2625" s="0" t="s">
        <v>10011</v>
      </c>
      <c r="E2625" s="0" t="n">
        <v>2025</v>
      </c>
      <c r="H2625" s="0" t="n">
        <v>5</v>
      </c>
      <c r="I2625" s="0" t="n">
        <v>1247</v>
      </c>
      <c r="J2625" s="0" t="s">
        <v>272</v>
      </c>
      <c r="K2625" s="0" t="s">
        <v>2088</v>
      </c>
      <c r="L2625" s="0" t="s">
        <v>297</v>
      </c>
      <c r="M2625" s="0" t="s">
        <v>10012</v>
      </c>
      <c r="N2625" s="0" t="s">
        <v>10012</v>
      </c>
      <c r="O2625" s="0" t="s">
        <v>10013</v>
      </c>
      <c r="P2625" s="0" t="s">
        <v>10014</v>
      </c>
      <c r="R2625" s="0" t="s">
        <v>279</v>
      </c>
      <c r="S2625" s="0" t="s">
        <v>294</v>
      </c>
      <c r="T2625" s="0" t="s">
        <v>280</v>
      </c>
      <c r="U2625" s="0" t="s">
        <v>281</v>
      </c>
    </row>
    <row r="2626" customFormat="false" ht="15" hidden="false" customHeight="false" outlineLevel="0" collapsed="false">
      <c r="A2626" s="0" t="n">
        <v>136</v>
      </c>
      <c r="B2626" s="0" t="s">
        <v>195</v>
      </c>
      <c r="C2626" s="0" t="s">
        <v>57</v>
      </c>
      <c r="D2626" s="0" t="s">
        <v>10015</v>
      </c>
      <c r="E2626" s="0" t="n">
        <v>2021</v>
      </c>
      <c r="H2626" s="0" t="n">
        <v>5</v>
      </c>
      <c r="I2626" s="0" t="n">
        <v>2179</v>
      </c>
      <c r="J2626" s="0" t="s">
        <v>272</v>
      </c>
      <c r="K2626" s="0" t="s">
        <v>302</v>
      </c>
      <c r="L2626" s="0" t="s">
        <v>274</v>
      </c>
      <c r="M2626" s="0" t="s">
        <v>10016</v>
      </c>
      <c r="N2626" s="0" t="s">
        <v>10016</v>
      </c>
      <c r="O2626" s="0" t="s">
        <v>10017</v>
      </c>
      <c r="P2626" s="0" t="s">
        <v>10018</v>
      </c>
      <c r="R2626" s="0" t="s">
        <v>288</v>
      </c>
      <c r="S2626" s="0" t="s">
        <v>294</v>
      </c>
      <c r="T2626" s="0" t="s">
        <v>280</v>
      </c>
      <c r="U2626" s="0" t="s">
        <v>281</v>
      </c>
    </row>
    <row r="2627" customFormat="false" ht="15" hidden="false" customHeight="false" outlineLevel="0" collapsed="false">
      <c r="A2627" s="0" t="n">
        <v>136</v>
      </c>
      <c r="B2627" s="0" t="s">
        <v>195</v>
      </c>
      <c r="C2627" s="0" t="s">
        <v>92</v>
      </c>
      <c r="D2627" s="0" t="s">
        <v>10019</v>
      </c>
      <c r="E2627" s="0" t="n">
        <v>2025</v>
      </c>
      <c r="H2627" s="0" t="n">
        <v>13</v>
      </c>
      <c r="I2627" s="0" t="n">
        <v>1591</v>
      </c>
      <c r="J2627" s="0" t="s">
        <v>272</v>
      </c>
      <c r="K2627" s="0" t="s">
        <v>2088</v>
      </c>
      <c r="L2627" s="0" t="s">
        <v>297</v>
      </c>
      <c r="M2627" s="0" t="s">
        <v>10020</v>
      </c>
      <c r="N2627" s="0" t="s">
        <v>10020</v>
      </c>
      <c r="O2627" s="0" t="s">
        <v>10021</v>
      </c>
      <c r="P2627" s="0" t="s">
        <v>10022</v>
      </c>
      <c r="R2627" s="0" t="s">
        <v>279</v>
      </c>
      <c r="S2627" s="0" t="s">
        <v>272</v>
      </c>
      <c r="T2627" s="0" t="s">
        <v>280</v>
      </c>
      <c r="U2627" s="0" t="s">
        <v>281</v>
      </c>
    </row>
    <row r="2628" customFormat="false" ht="15" hidden="false" customHeight="false" outlineLevel="0" collapsed="false">
      <c r="A2628" s="0" t="n">
        <v>136</v>
      </c>
      <c r="B2628" s="0" t="s">
        <v>195</v>
      </c>
      <c r="C2628" s="0" t="s">
        <v>92</v>
      </c>
      <c r="D2628" s="0" t="s">
        <v>10023</v>
      </c>
      <c r="E2628" s="0" t="n">
        <v>2023</v>
      </c>
      <c r="H2628" s="0" t="n">
        <v>2</v>
      </c>
      <c r="I2628" s="0" t="n">
        <v>508</v>
      </c>
      <c r="J2628" s="0" t="s">
        <v>272</v>
      </c>
      <c r="K2628" s="0" t="s">
        <v>2088</v>
      </c>
      <c r="L2628" s="0" t="s">
        <v>297</v>
      </c>
      <c r="M2628" s="0" t="s">
        <v>10024</v>
      </c>
      <c r="N2628" s="0" t="s">
        <v>10024</v>
      </c>
      <c r="O2628" s="0" t="s">
        <v>10025</v>
      </c>
      <c r="P2628" s="0" t="s">
        <v>10026</v>
      </c>
      <c r="R2628" s="0" t="s">
        <v>288</v>
      </c>
      <c r="S2628" s="0" t="s">
        <v>294</v>
      </c>
      <c r="T2628" s="0" t="s">
        <v>280</v>
      </c>
      <c r="U2628" s="0" t="s">
        <v>281</v>
      </c>
    </row>
    <row r="2629" customFormat="false" ht="15" hidden="false" customHeight="false" outlineLevel="0" collapsed="false">
      <c r="A2629" s="0" t="n">
        <v>136</v>
      </c>
      <c r="B2629" s="0" t="s">
        <v>195</v>
      </c>
      <c r="C2629" s="0" t="s">
        <v>34</v>
      </c>
      <c r="D2629" s="0" t="s">
        <v>10027</v>
      </c>
      <c r="E2629" s="0" t="n">
        <v>2025</v>
      </c>
      <c r="H2629" s="0" t="n">
        <v>10</v>
      </c>
      <c r="I2629" s="0" t="n">
        <v>51530</v>
      </c>
      <c r="J2629" s="0" t="s">
        <v>272</v>
      </c>
      <c r="K2629" s="0" t="s">
        <v>302</v>
      </c>
      <c r="L2629" s="0" t="s">
        <v>274</v>
      </c>
      <c r="M2629" s="0" t="s">
        <v>10028</v>
      </c>
      <c r="N2629" s="0" t="s">
        <v>10028</v>
      </c>
      <c r="O2629" s="0" t="s">
        <v>10029</v>
      </c>
      <c r="P2629" s="0" t="s">
        <v>10030</v>
      </c>
      <c r="R2629" s="0" t="s">
        <v>279</v>
      </c>
      <c r="S2629" s="0" t="s">
        <v>272</v>
      </c>
      <c r="T2629" s="0" t="s">
        <v>280</v>
      </c>
      <c r="U2629" s="0" t="s">
        <v>281</v>
      </c>
    </row>
    <row r="2630" customFormat="false" ht="15" hidden="false" customHeight="false" outlineLevel="0" collapsed="false">
      <c r="A2630" s="0" t="n">
        <v>136</v>
      </c>
      <c r="B2630" s="0" t="s">
        <v>195</v>
      </c>
      <c r="C2630" s="0" t="s">
        <v>313</v>
      </c>
      <c r="D2630" s="0" t="s">
        <v>10031</v>
      </c>
      <c r="E2630" s="0" t="n">
        <v>2020</v>
      </c>
      <c r="H2630" s="0" t="n">
        <v>1</v>
      </c>
      <c r="I2630" s="0" t="n">
        <v>3257</v>
      </c>
      <c r="J2630" s="0" t="s">
        <v>272</v>
      </c>
      <c r="K2630" s="0" t="s">
        <v>302</v>
      </c>
      <c r="L2630" s="0" t="s">
        <v>274</v>
      </c>
      <c r="M2630" s="0" t="s">
        <v>10032</v>
      </c>
      <c r="N2630" s="0" t="s">
        <v>10032</v>
      </c>
      <c r="O2630" s="0" t="s">
        <v>10033</v>
      </c>
      <c r="P2630" s="0" t="s">
        <v>10034</v>
      </c>
      <c r="R2630" s="0" t="s">
        <v>288</v>
      </c>
      <c r="S2630" s="0" t="s">
        <v>272</v>
      </c>
      <c r="T2630" s="0" t="s">
        <v>280</v>
      </c>
      <c r="U2630" s="0" t="s">
        <v>281</v>
      </c>
    </row>
    <row r="2631" customFormat="false" ht="15" hidden="false" customHeight="false" outlineLevel="0" collapsed="false">
      <c r="A2631" s="0" t="n">
        <v>136</v>
      </c>
      <c r="B2631" s="0" t="s">
        <v>195</v>
      </c>
      <c r="C2631" s="0" t="s">
        <v>616</v>
      </c>
      <c r="D2631" s="0" t="s">
        <v>10035</v>
      </c>
      <c r="E2631" s="0" t="n">
        <v>2024</v>
      </c>
      <c r="H2631" s="0" t="n">
        <v>7</v>
      </c>
      <c r="I2631" s="0" t="n">
        <v>284</v>
      </c>
      <c r="J2631" s="0" t="s">
        <v>272</v>
      </c>
      <c r="K2631" s="0" t="s">
        <v>2088</v>
      </c>
      <c r="L2631" s="0" t="s">
        <v>297</v>
      </c>
      <c r="M2631" s="0" t="s">
        <v>10036</v>
      </c>
      <c r="N2631" s="0" t="s">
        <v>10036</v>
      </c>
      <c r="O2631" s="0" t="s">
        <v>10037</v>
      </c>
      <c r="P2631" s="0" t="s">
        <v>10038</v>
      </c>
      <c r="R2631" s="0" t="s">
        <v>288</v>
      </c>
      <c r="S2631" s="0" t="s">
        <v>294</v>
      </c>
      <c r="T2631" s="0" t="s">
        <v>280</v>
      </c>
      <c r="U2631" s="0" t="s">
        <v>281</v>
      </c>
    </row>
    <row r="2632" customFormat="false" ht="15" hidden="false" customHeight="false" outlineLevel="0" collapsed="false">
      <c r="A2632" s="0" t="n">
        <v>136</v>
      </c>
      <c r="B2632" s="0" t="s">
        <v>195</v>
      </c>
      <c r="C2632" s="0" t="s">
        <v>616</v>
      </c>
      <c r="D2632" s="0" t="s">
        <v>10039</v>
      </c>
      <c r="E2632" s="0" t="n">
        <v>2024</v>
      </c>
      <c r="H2632" s="0" t="n">
        <v>25</v>
      </c>
      <c r="I2632" s="0" t="n">
        <v>467</v>
      </c>
      <c r="J2632" s="0" t="s">
        <v>272</v>
      </c>
      <c r="K2632" s="0" t="s">
        <v>2088</v>
      </c>
      <c r="L2632" s="0" t="s">
        <v>297</v>
      </c>
      <c r="M2632" s="0" t="s">
        <v>10040</v>
      </c>
      <c r="N2632" s="0" t="s">
        <v>10040</v>
      </c>
      <c r="O2632" s="0" t="s">
        <v>10041</v>
      </c>
      <c r="P2632" s="0" t="s">
        <v>10042</v>
      </c>
      <c r="R2632" s="0" t="s">
        <v>288</v>
      </c>
      <c r="S2632" s="0" t="s">
        <v>272</v>
      </c>
      <c r="T2632" s="0" t="s">
        <v>280</v>
      </c>
      <c r="U2632" s="0" t="s">
        <v>281</v>
      </c>
    </row>
    <row r="2633" customFormat="false" ht="15" hidden="false" customHeight="false" outlineLevel="0" collapsed="false">
      <c r="A2633" s="0" t="n">
        <v>136</v>
      </c>
      <c r="B2633" s="0" t="s">
        <v>195</v>
      </c>
      <c r="C2633" s="0" t="s">
        <v>616</v>
      </c>
      <c r="D2633" s="0" t="s">
        <v>10043</v>
      </c>
      <c r="E2633" s="0" t="n">
        <v>2024</v>
      </c>
      <c r="H2633" s="0" t="n">
        <v>24</v>
      </c>
      <c r="I2633" s="0" t="n">
        <v>1961</v>
      </c>
      <c r="J2633" s="0" t="s">
        <v>272</v>
      </c>
      <c r="K2633" s="0" t="s">
        <v>2088</v>
      </c>
      <c r="L2633" s="0" t="s">
        <v>297</v>
      </c>
      <c r="M2633" s="0" t="s">
        <v>10044</v>
      </c>
      <c r="N2633" s="0" t="s">
        <v>10044</v>
      </c>
      <c r="O2633" s="0" t="s">
        <v>10045</v>
      </c>
      <c r="P2633" s="0" t="s">
        <v>10046</v>
      </c>
      <c r="R2633" s="0" t="s">
        <v>288</v>
      </c>
      <c r="S2633" s="0" t="s">
        <v>294</v>
      </c>
      <c r="T2633" s="0" t="s">
        <v>280</v>
      </c>
      <c r="U2633" s="0" t="s">
        <v>281</v>
      </c>
    </row>
    <row r="2634" customFormat="false" ht="15" hidden="false" customHeight="false" outlineLevel="0" collapsed="false">
      <c r="A2634" s="0" t="n">
        <v>136</v>
      </c>
      <c r="B2634" s="0" t="s">
        <v>195</v>
      </c>
      <c r="C2634" s="0" t="s">
        <v>616</v>
      </c>
      <c r="D2634" s="0" t="s">
        <v>10047</v>
      </c>
      <c r="E2634" s="0" t="n">
        <v>2024</v>
      </c>
      <c r="H2634" s="0" t="n">
        <v>6</v>
      </c>
      <c r="I2634" s="0" t="n">
        <v>200</v>
      </c>
      <c r="J2634" s="0" t="s">
        <v>272</v>
      </c>
      <c r="K2634" s="0" t="s">
        <v>2088</v>
      </c>
      <c r="L2634" s="0" t="s">
        <v>297</v>
      </c>
      <c r="M2634" s="0" t="s">
        <v>10048</v>
      </c>
      <c r="N2634" s="0" t="s">
        <v>10048</v>
      </c>
      <c r="O2634" s="0" t="s">
        <v>10049</v>
      </c>
      <c r="P2634" s="0" t="s">
        <v>10050</v>
      </c>
      <c r="R2634" s="0" t="s">
        <v>288</v>
      </c>
      <c r="S2634" s="0" t="s">
        <v>294</v>
      </c>
      <c r="T2634" s="0" t="s">
        <v>280</v>
      </c>
      <c r="U2634" s="0" t="s">
        <v>281</v>
      </c>
    </row>
    <row r="2635" customFormat="false" ht="15" hidden="false" customHeight="false" outlineLevel="0" collapsed="false">
      <c r="A2635" s="0" t="n">
        <v>136</v>
      </c>
      <c r="B2635" s="0" t="s">
        <v>195</v>
      </c>
      <c r="C2635" s="0" t="s">
        <v>616</v>
      </c>
      <c r="D2635" s="0" t="s">
        <v>10051</v>
      </c>
      <c r="E2635" s="0" t="n">
        <v>2024</v>
      </c>
      <c r="H2635" s="0" t="n">
        <v>16</v>
      </c>
      <c r="I2635" s="0" t="n">
        <v>58392</v>
      </c>
      <c r="J2635" s="0" t="s">
        <v>294</v>
      </c>
      <c r="K2635" s="0" t="s">
        <v>2088</v>
      </c>
      <c r="L2635" s="0" t="s">
        <v>297</v>
      </c>
      <c r="M2635" s="0" t="s">
        <v>10052</v>
      </c>
      <c r="N2635" s="0" t="s">
        <v>10052</v>
      </c>
      <c r="O2635" s="0" t="s">
        <v>10053</v>
      </c>
      <c r="P2635" s="0" t="s">
        <v>10054</v>
      </c>
      <c r="R2635" s="0" t="s">
        <v>288</v>
      </c>
      <c r="S2635" s="0" t="s">
        <v>294</v>
      </c>
      <c r="T2635" s="0" t="s">
        <v>280</v>
      </c>
      <c r="U2635" s="0" t="s">
        <v>281</v>
      </c>
    </row>
    <row r="2636" customFormat="false" ht="15" hidden="false" customHeight="false" outlineLevel="0" collapsed="false">
      <c r="A2636" s="0" t="n">
        <v>136</v>
      </c>
      <c r="B2636" s="0" t="s">
        <v>195</v>
      </c>
      <c r="C2636" s="0" t="s">
        <v>616</v>
      </c>
      <c r="D2636" s="0" t="s">
        <v>10055</v>
      </c>
      <c r="E2636" s="0" t="n">
        <v>2023</v>
      </c>
      <c r="H2636" s="0" t="n">
        <v>19</v>
      </c>
      <c r="I2636" s="0" t="n">
        <v>1834</v>
      </c>
      <c r="J2636" s="0" t="s">
        <v>272</v>
      </c>
      <c r="K2636" s="0" t="s">
        <v>2088</v>
      </c>
      <c r="L2636" s="0" t="s">
        <v>297</v>
      </c>
      <c r="M2636" s="0" t="s">
        <v>10056</v>
      </c>
      <c r="N2636" s="0" t="s">
        <v>10056</v>
      </c>
      <c r="O2636" s="0" t="s">
        <v>10057</v>
      </c>
      <c r="P2636" s="0" t="s">
        <v>10058</v>
      </c>
      <c r="R2636" s="0" t="s">
        <v>288</v>
      </c>
      <c r="S2636" s="0" t="s">
        <v>294</v>
      </c>
      <c r="T2636" s="0" t="s">
        <v>280</v>
      </c>
      <c r="U2636" s="0" t="s">
        <v>281</v>
      </c>
    </row>
    <row r="2637" customFormat="false" ht="15" hidden="false" customHeight="false" outlineLevel="0" collapsed="false">
      <c r="A2637" s="0" t="n">
        <v>136</v>
      </c>
      <c r="B2637" s="0" t="s">
        <v>195</v>
      </c>
      <c r="C2637" s="0" t="s">
        <v>270</v>
      </c>
      <c r="D2637" s="0" t="s">
        <v>10059</v>
      </c>
      <c r="E2637" s="0" t="n">
        <v>2025</v>
      </c>
      <c r="H2637" s="0" t="n">
        <v>22</v>
      </c>
      <c r="I2637" s="0" t="n">
        <v>5672</v>
      </c>
      <c r="J2637" s="0" t="s">
        <v>272</v>
      </c>
      <c r="K2637" s="0" t="s">
        <v>2088</v>
      </c>
      <c r="L2637" s="0" t="s">
        <v>297</v>
      </c>
      <c r="M2637" s="0" t="s">
        <v>10060</v>
      </c>
      <c r="N2637" s="0" t="s">
        <v>10060</v>
      </c>
      <c r="O2637" s="0" t="s">
        <v>10061</v>
      </c>
      <c r="P2637" s="0" t="s">
        <v>10062</v>
      </c>
      <c r="R2637" s="0" t="s">
        <v>279</v>
      </c>
      <c r="S2637" s="0" t="s">
        <v>272</v>
      </c>
      <c r="T2637" s="0" t="s">
        <v>280</v>
      </c>
      <c r="U2637" s="0" t="s">
        <v>281</v>
      </c>
    </row>
    <row r="2638" customFormat="false" ht="15" hidden="false" customHeight="false" outlineLevel="0" collapsed="false">
      <c r="A2638" s="0" t="n">
        <v>136</v>
      </c>
      <c r="B2638" s="0" t="s">
        <v>195</v>
      </c>
      <c r="C2638" s="0" t="s">
        <v>270</v>
      </c>
      <c r="D2638" s="0" t="s">
        <v>10063</v>
      </c>
      <c r="E2638" s="0" t="n">
        <v>2020</v>
      </c>
      <c r="H2638" s="0" t="n">
        <v>1</v>
      </c>
      <c r="I2638" s="0" t="n">
        <v>550</v>
      </c>
      <c r="J2638" s="0" t="s">
        <v>272</v>
      </c>
      <c r="K2638" s="0" t="s">
        <v>2088</v>
      </c>
      <c r="L2638" s="0" t="s">
        <v>297</v>
      </c>
      <c r="M2638" s="0" t="s">
        <v>10064</v>
      </c>
      <c r="N2638" s="0" t="s">
        <v>10064</v>
      </c>
      <c r="O2638" s="0" t="s">
        <v>10065</v>
      </c>
      <c r="P2638" s="0" t="s">
        <v>10066</v>
      </c>
      <c r="R2638" s="0" t="s">
        <v>288</v>
      </c>
      <c r="S2638" s="0" t="s">
        <v>294</v>
      </c>
      <c r="T2638" s="0" t="s">
        <v>280</v>
      </c>
      <c r="U2638" s="0" t="s">
        <v>281</v>
      </c>
    </row>
    <row r="2639" customFormat="false" ht="15" hidden="false" customHeight="false" outlineLevel="0" collapsed="false">
      <c r="A2639" s="0" t="n">
        <v>136</v>
      </c>
      <c r="B2639" s="0" t="s">
        <v>195</v>
      </c>
      <c r="C2639" s="0" t="s">
        <v>328</v>
      </c>
      <c r="D2639" s="0" t="s">
        <v>10067</v>
      </c>
      <c r="E2639" s="0" t="n">
        <v>2026</v>
      </c>
      <c r="H2639" s="0" t="n">
        <v>19</v>
      </c>
      <c r="I2639" s="0" t="n">
        <v>2810</v>
      </c>
      <c r="J2639" s="0" t="s">
        <v>272</v>
      </c>
      <c r="K2639" s="0" t="s">
        <v>2088</v>
      </c>
      <c r="L2639" s="0" t="s">
        <v>297</v>
      </c>
      <c r="M2639" s="0" t="s">
        <v>10068</v>
      </c>
      <c r="N2639" s="0" t="s">
        <v>10068</v>
      </c>
      <c r="O2639" s="0" t="s">
        <v>10069</v>
      </c>
      <c r="P2639" s="0" t="s">
        <v>10070</v>
      </c>
      <c r="R2639" s="0" t="s">
        <v>279</v>
      </c>
      <c r="S2639" s="0" t="s">
        <v>272</v>
      </c>
      <c r="T2639" s="0" t="s">
        <v>280</v>
      </c>
      <c r="U2639" s="0" t="s">
        <v>281</v>
      </c>
    </row>
    <row r="2640" customFormat="false" ht="15" hidden="false" customHeight="false" outlineLevel="0" collapsed="false">
      <c r="A2640" s="0" t="n">
        <v>136</v>
      </c>
      <c r="B2640" s="0" t="s">
        <v>195</v>
      </c>
      <c r="C2640" s="0" t="s">
        <v>328</v>
      </c>
      <c r="D2640" s="0" t="s">
        <v>10071</v>
      </c>
      <c r="E2640" s="0" t="n">
        <v>2025</v>
      </c>
      <c r="H2640" s="0" t="n">
        <v>2</v>
      </c>
      <c r="I2640" s="0" t="n">
        <v>46</v>
      </c>
      <c r="J2640" s="0" t="s">
        <v>272</v>
      </c>
      <c r="K2640" s="0" t="s">
        <v>2088</v>
      </c>
      <c r="L2640" s="0" t="s">
        <v>297</v>
      </c>
      <c r="M2640" s="0" t="s">
        <v>10072</v>
      </c>
      <c r="N2640" s="0" t="s">
        <v>10072</v>
      </c>
      <c r="O2640" s="0" t="s">
        <v>10073</v>
      </c>
      <c r="P2640" s="0" t="s">
        <v>10074</v>
      </c>
      <c r="R2640" s="0" t="s">
        <v>279</v>
      </c>
      <c r="S2640" s="0" t="s">
        <v>294</v>
      </c>
      <c r="T2640" s="0" t="s">
        <v>280</v>
      </c>
      <c r="U2640" s="0" t="s">
        <v>281</v>
      </c>
    </row>
    <row r="2641" customFormat="false" ht="15" hidden="false" customHeight="false" outlineLevel="0" collapsed="false">
      <c r="A2641" s="0" t="n">
        <v>136</v>
      </c>
      <c r="B2641" s="0" t="s">
        <v>195</v>
      </c>
      <c r="C2641" s="0" t="s">
        <v>328</v>
      </c>
      <c r="D2641" s="0" t="s">
        <v>10075</v>
      </c>
      <c r="E2641" s="0" t="n">
        <v>2025</v>
      </c>
      <c r="H2641" s="0" t="n">
        <v>4</v>
      </c>
      <c r="I2641" s="0" t="n">
        <v>329</v>
      </c>
      <c r="J2641" s="0" t="s">
        <v>272</v>
      </c>
      <c r="K2641" s="0" t="s">
        <v>2088</v>
      </c>
      <c r="L2641" s="0" t="s">
        <v>297</v>
      </c>
      <c r="M2641" s="0" t="s">
        <v>10076</v>
      </c>
      <c r="N2641" s="0" t="s">
        <v>10076</v>
      </c>
      <c r="O2641" s="0" t="s">
        <v>10077</v>
      </c>
      <c r="P2641" s="0" t="s">
        <v>10078</v>
      </c>
      <c r="R2641" s="0" t="s">
        <v>279</v>
      </c>
      <c r="S2641" s="0" t="s">
        <v>294</v>
      </c>
      <c r="T2641" s="0" t="s">
        <v>280</v>
      </c>
      <c r="U2641" s="0" t="s">
        <v>281</v>
      </c>
    </row>
    <row r="2642" customFormat="false" ht="15" hidden="false" customHeight="false" outlineLevel="0" collapsed="false">
      <c r="A2642" s="0" t="n">
        <v>136</v>
      </c>
      <c r="B2642" s="0" t="s">
        <v>195</v>
      </c>
      <c r="C2642" s="0" t="s">
        <v>328</v>
      </c>
      <c r="D2642" s="0" t="s">
        <v>10079</v>
      </c>
      <c r="E2642" s="0" t="n">
        <v>2024</v>
      </c>
      <c r="H2642" s="0" t="n">
        <v>1</v>
      </c>
      <c r="I2642" s="0" t="n">
        <v>74</v>
      </c>
      <c r="J2642" s="0" t="s">
        <v>272</v>
      </c>
      <c r="K2642" s="0" t="s">
        <v>2088</v>
      </c>
      <c r="L2642" s="0" t="s">
        <v>297</v>
      </c>
      <c r="M2642" s="0" t="s">
        <v>10080</v>
      </c>
      <c r="N2642" s="0" t="s">
        <v>10080</v>
      </c>
      <c r="O2642" s="0" t="s">
        <v>10081</v>
      </c>
      <c r="P2642" s="0" t="s">
        <v>10082</v>
      </c>
      <c r="R2642" s="0" t="s">
        <v>288</v>
      </c>
      <c r="S2642" s="0" t="s">
        <v>294</v>
      </c>
      <c r="T2642" s="0" t="s">
        <v>280</v>
      </c>
      <c r="U2642" s="0" t="s">
        <v>281</v>
      </c>
    </row>
    <row r="2643" customFormat="false" ht="15" hidden="false" customHeight="false" outlineLevel="0" collapsed="false">
      <c r="A2643" s="0" t="n">
        <v>136</v>
      </c>
      <c r="B2643" s="0" t="s">
        <v>195</v>
      </c>
      <c r="C2643" s="0" t="s">
        <v>328</v>
      </c>
      <c r="D2643" s="0" t="s">
        <v>10083</v>
      </c>
      <c r="E2643" s="0" t="n">
        <v>2024</v>
      </c>
      <c r="H2643" s="0" t="n">
        <v>1</v>
      </c>
      <c r="I2643" s="0" t="n">
        <v>81</v>
      </c>
      <c r="J2643" s="0" t="s">
        <v>272</v>
      </c>
      <c r="K2643" s="0" t="s">
        <v>2088</v>
      </c>
      <c r="L2643" s="0" t="s">
        <v>297</v>
      </c>
      <c r="M2643" s="0" t="s">
        <v>10084</v>
      </c>
      <c r="N2643" s="0" t="s">
        <v>10084</v>
      </c>
      <c r="O2643" s="0" t="s">
        <v>10085</v>
      </c>
      <c r="P2643" s="0" t="s">
        <v>10086</v>
      </c>
      <c r="R2643" s="0" t="s">
        <v>288</v>
      </c>
      <c r="S2643" s="0" t="s">
        <v>294</v>
      </c>
      <c r="T2643" s="0" t="s">
        <v>280</v>
      </c>
      <c r="U2643" s="0" t="s">
        <v>281</v>
      </c>
    </row>
    <row r="2644" customFormat="false" ht="15" hidden="false" customHeight="false" outlineLevel="0" collapsed="false">
      <c r="A2644" s="0" t="n">
        <v>136</v>
      </c>
      <c r="B2644" s="0" t="s">
        <v>195</v>
      </c>
      <c r="C2644" s="0" t="s">
        <v>328</v>
      </c>
      <c r="D2644" s="0" t="s">
        <v>10087</v>
      </c>
      <c r="E2644" s="0" t="n">
        <v>2023</v>
      </c>
      <c r="H2644" s="0" t="n">
        <v>1</v>
      </c>
      <c r="I2644" s="0" t="n">
        <v>1983</v>
      </c>
      <c r="J2644" s="0" t="s">
        <v>272</v>
      </c>
      <c r="K2644" s="0" t="s">
        <v>2088</v>
      </c>
      <c r="L2644" s="0" t="s">
        <v>297</v>
      </c>
      <c r="M2644" s="0" t="s">
        <v>10088</v>
      </c>
      <c r="N2644" s="0" t="s">
        <v>10088</v>
      </c>
      <c r="O2644" s="0" t="s">
        <v>10089</v>
      </c>
      <c r="P2644" s="0" t="s">
        <v>10090</v>
      </c>
      <c r="R2644" s="0" t="s">
        <v>288</v>
      </c>
      <c r="S2644" s="0" t="s">
        <v>294</v>
      </c>
      <c r="T2644" s="0" t="s">
        <v>280</v>
      </c>
      <c r="U2644" s="0" t="s">
        <v>281</v>
      </c>
    </row>
    <row r="2645" customFormat="false" ht="15" hidden="false" customHeight="false" outlineLevel="0" collapsed="false">
      <c r="A2645" s="0" t="n">
        <v>136</v>
      </c>
      <c r="B2645" s="0" t="s">
        <v>195</v>
      </c>
      <c r="C2645" s="0" t="s">
        <v>328</v>
      </c>
      <c r="D2645" s="0" t="s">
        <v>10091</v>
      </c>
      <c r="E2645" s="0" t="n">
        <v>2023</v>
      </c>
      <c r="H2645" s="0" t="n">
        <v>1</v>
      </c>
      <c r="I2645" s="0" t="n">
        <v>123</v>
      </c>
      <c r="J2645" s="0" t="s">
        <v>272</v>
      </c>
      <c r="K2645" s="0" t="s">
        <v>2088</v>
      </c>
      <c r="L2645" s="0" t="s">
        <v>297</v>
      </c>
      <c r="M2645" s="0" t="s">
        <v>10092</v>
      </c>
      <c r="N2645" s="0" t="s">
        <v>10092</v>
      </c>
      <c r="O2645" s="0" t="s">
        <v>10093</v>
      </c>
      <c r="P2645" s="0" t="s">
        <v>10094</v>
      </c>
      <c r="R2645" s="0" t="s">
        <v>288</v>
      </c>
      <c r="S2645" s="0" t="s">
        <v>294</v>
      </c>
      <c r="T2645" s="0" t="s">
        <v>280</v>
      </c>
      <c r="U2645" s="0" t="s">
        <v>281</v>
      </c>
    </row>
    <row r="2646" customFormat="false" ht="15" hidden="false" customHeight="false" outlineLevel="0" collapsed="false">
      <c r="A2646" s="0" t="n">
        <v>136</v>
      </c>
      <c r="B2646" s="0" t="s">
        <v>195</v>
      </c>
      <c r="C2646" s="0" t="s">
        <v>328</v>
      </c>
      <c r="D2646" s="0" t="s">
        <v>10095</v>
      </c>
      <c r="E2646" s="0" t="n">
        <v>2023</v>
      </c>
      <c r="H2646" s="0" t="n">
        <v>1</v>
      </c>
      <c r="I2646" s="0" t="n">
        <v>8282</v>
      </c>
      <c r="J2646" s="0" t="s">
        <v>272</v>
      </c>
      <c r="K2646" s="0" t="s">
        <v>2088</v>
      </c>
      <c r="L2646" s="0" t="s">
        <v>297</v>
      </c>
      <c r="M2646" s="0" t="s">
        <v>10096</v>
      </c>
      <c r="N2646" s="0" t="s">
        <v>10096</v>
      </c>
      <c r="O2646" s="0" t="s">
        <v>10097</v>
      </c>
      <c r="P2646" s="0" t="s">
        <v>10098</v>
      </c>
      <c r="R2646" s="0" t="s">
        <v>288</v>
      </c>
      <c r="S2646" s="0" t="s">
        <v>294</v>
      </c>
      <c r="T2646" s="0" t="s">
        <v>280</v>
      </c>
      <c r="U2646" s="0" t="s">
        <v>281</v>
      </c>
    </row>
    <row r="2647" customFormat="false" ht="15" hidden="false" customHeight="false" outlineLevel="0" collapsed="false">
      <c r="A2647" s="0" t="n">
        <v>136</v>
      </c>
      <c r="B2647" s="0" t="s">
        <v>195</v>
      </c>
      <c r="C2647" s="0" t="s">
        <v>328</v>
      </c>
      <c r="D2647" s="0" t="s">
        <v>10099</v>
      </c>
      <c r="E2647" s="0" t="n">
        <v>2023</v>
      </c>
      <c r="H2647" s="0" t="n">
        <v>1</v>
      </c>
      <c r="I2647" s="0" t="n">
        <v>94</v>
      </c>
      <c r="J2647" s="0" t="s">
        <v>272</v>
      </c>
      <c r="K2647" s="0" t="s">
        <v>2088</v>
      </c>
      <c r="L2647" s="0" t="s">
        <v>297</v>
      </c>
      <c r="M2647" s="0" t="s">
        <v>10100</v>
      </c>
      <c r="N2647" s="0" t="s">
        <v>10100</v>
      </c>
      <c r="O2647" s="0" t="s">
        <v>10101</v>
      </c>
      <c r="P2647" s="0" t="s">
        <v>10102</v>
      </c>
      <c r="R2647" s="0" t="s">
        <v>288</v>
      </c>
      <c r="S2647" s="0" t="s">
        <v>294</v>
      </c>
      <c r="T2647" s="0" t="s">
        <v>280</v>
      </c>
      <c r="U2647" s="0" t="s">
        <v>281</v>
      </c>
    </row>
    <row r="2648" customFormat="false" ht="15" hidden="false" customHeight="false" outlineLevel="0" collapsed="false">
      <c r="A2648" s="0" t="n">
        <v>136</v>
      </c>
      <c r="B2648" s="0" t="s">
        <v>195</v>
      </c>
      <c r="C2648" s="0" t="s">
        <v>328</v>
      </c>
      <c r="D2648" s="0" t="s">
        <v>10103</v>
      </c>
      <c r="E2648" s="0" t="n">
        <v>2023</v>
      </c>
      <c r="H2648" s="0" t="n">
        <v>3</v>
      </c>
      <c r="I2648" s="0" t="n">
        <v>8436</v>
      </c>
      <c r="J2648" s="0" t="s">
        <v>272</v>
      </c>
      <c r="K2648" s="0" t="s">
        <v>2088</v>
      </c>
      <c r="L2648" s="0" t="s">
        <v>297</v>
      </c>
      <c r="M2648" s="0" t="s">
        <v>10104</v>
      </c>
      <c r="N2648" s="0" t="s">
        <v>10104</v>
      </c>
      <c r="O2648" s="0" t="s">
        <v>10105</v>
      </c>
      <c r="P2648" s="0" t="s">
        <v>10106</v>
      </c>
      <c r="R2648" s="0" t="s">
        <v>288</v>
      </c>
      <c r="S2648" s="0" t="s">
        <v>294</v>
      </c>
      <c r="T2648" s="0" t="s">
        <v>280</v>
      </c>
      <c r="U2648" s="0" t="s">
        <v>281</v>
      </c>
    </row>
    <row r="2649" customFormat="false" ht="15" hidden="false" customHeight="false" outlineLevel="0" collapsed="false">
      <c r="A2649" s="0" t="n">
        <v>136</v>
      </c>
      <c r="B2649" s="0" t="s">
        <v>195</v>
      </c>
      <c r="C2649" s="0" t="s">
        <v>328</v>
      </c>
      <c r="D2649" s="0" t="s">
        <v>10107</v>
      </c>
      <c r="E2649" s="0" t="n">
        <v>2023</v>
      </c>
      <c r="H2649" s="0" t="n">
        <v>3</v>
      </c>
      <c r="I2649" s="0" t="n">
        <v>8436</v>
      </c>
      <c r="J2649" s="0" t="s">
        <v>272</v>
      </c>
      <c r="K2649" s="0" t="s">
        <v>2088</v>
      </c>
      <c r="L2649" s="0" t="s">
        <v>297</v>
      </c>
      <c r="M2649" s="0" t="s">
        <v>10108</v>
      </c>
      <c r="N2649" s="0" t="s">
        <v>10108</v>
      </c>
      <c r="O2649" s="0" t="s">
        <v>10109</v>
      </c>
      <c r="P2649" s="0" t="s">
        <v>10110</v>
      </c>
      <c r="R2649" s="0" t="s">
        <v>288</v>
      </c>
      <c r="S2649" s="0" t="s">
        <v>294</v>
      </c>
      <c r="T2649" s="0" t="s">
        <v>280</v>
      </c>
      <c r="U2649" s="0" t="s">
        <v>281</v>
      </c>
    </row>
    <row r="2650" customFormat="false" ht="15" hidden="false" customHeight="false" outlineLevel="0" collapsed="false">
      <c r="A2650" s="0" t="n">
        <v>136</v>
      </c>
      <c r="B2650" s="0" t="s">
        <v>195</v>
      </c>
      <c r="C2650" s="0" t="s">
        <v>328</v>
      </c>
      <c r="D2650" s="0" t="s">
        <v>10111</v>
      </c>
      <c r="E2650" s="0" t="n">
        <v>2022</v>
      </c>
      <c r="H2650" s="0" t="n">
        <v>14</v>
      </c>
      <c r="I2650" s="0" t="n">
        <v>10212</v>
      </c>
      <c r="J2650" s="0" t="s">
        <v>272</v>
      </c>
      <c r="K2650" s="0" t="s">
        <v>2088</v>
      </c>
      <c r="L2650" s="0" t="s">
        <v>297</v>
      </c>
      <c r="M2650" s="0" t="s">
        <v>10112</v>
      </c>
      <c r="N2650" s="0" t="s">
        <v>10112</v>
      </c>
      <c r="O2650" s="0" t="s">
        <v>10113</v>
      </c>
      <c r="P2650" s="0" t="s">
        <v>10114</v>
      </c>
      <c r="R2650" s="0" t="s">
        <v>288</v>
      </c>
      <c r="S2650" s="0" t="s">
        <v>294</v>
      </c>
      <c r="T2650" s="0" t="s">
        <v>280</v>
      </c>
      <c r="U2650" s="0" t="s">
        <v>281</v>
      </c>
    </row>
    <row r="2651" customFormat="false" ht="15" hidden="false" customHeight="false" outlineLevel="0" collapsed="false">
      <c r="A2651" s="0" t="n">
        <v>136</v>
      </c>
      <c r="B2651" s="0" t="s">
        <v>195</v>
      </c>
      <c r="C2651" s="0" t="s">
        <v>491</v>
      </c>
      <c r="D2651" s="0" t="s">
        <v>10115</v>
      </c>
      <c r="E2651" s="0" t="n">
        <v>2020</v>
      </c>
      <c r="H2651" s="0" t="n">
        <v>3</v>
      </c>
      <c r="I2651" s="0" t="n">
        <v>916</v>
      </c>
      <c r="J2651" s="0" t="s">
        <v>272</v>
      </c>
      <c r="K2651" s="0" t="s">
        <v>2088</v>
      </c>
      <c r="L2651" s="0" t="s">
        <v>297</v>
      </c>
      <c r="M2651" s="0" t="s">
        <v>10116</v>
      </c>
      <c r="N2651" s="0" t="s">
        <v>10116</v>
      </c>
      <c r="O2651" s="0" t="s">
        <v>10117</v>
      </c>
      <c r="P2651" s="0" t="s">
        <v>10118</v>
      </c>
      <c r="R2651" s="0" t="s">
        <v>288</v>
      </c>
      <c r="S2651" s="0" t="s">
        <v>272</v>
      </c>
      <c r="T2651" s="0" t="s">
        <v>280</v>
      </c>
      <c r="U2651" s="0" t="s">
        <v>281</v>
      </c>
    </row>
    <row r="2652" customFormat="false" ht="15" hidden="false" customHeight="false" outlineLevel="0" collapsed="false">
      <c r="A2652" s="0" t="n">
        <v>136</v>
      </c>
      <c r="B2652" s="0" t="s">
        <v>195</v>
      </c>
      <c r="C2652" s="0" t="s">
        <v>282</v>
      </c>
      <c r="D2652" s="0" t="s">
        <v>10119</v>
      </c>
      <c r="E2652" s="0" t="n">
        <v>2025</v>
      </c>
      <c r="H2652" s="0" t="n">
        <v>1</v>
      </c>
      <c r="I2652" s="0" t="n">
        <v>127</v>
      </c>
      <c r="J2652" s="0" t="s">
        <v>272</v>
      </c>
      <c r="K2652" s="0" t="s">
        <v>2088</v>
      </c>
      <c r="L2652" s="0" t="s">
        <v>297</v>
      </c>
      <c r="M2652" s="0" t="s">
        <v>10120</v>
      </c>
      <c r="N2652" s="0" t="s">
        <v>10120</v>
      </c>
      <c r="O2652" s="0" t="s">
        <v>10121</v>
      </c>
      <c r="P2652" s="0" t="s">
        <v>10122</v>
      </c>
      <c r="R2652" s="0" t="s">
        <v>279</v>
      </c>
      <c r="S2652" s="0" t="s">
        <v>272</v>
      </c>
      <c r="T2652" s="0" t="s">
        <v>280</v>
      </c>
      <c r="U2652" s="0" t="s">
        <v>281</v>
      </c>
    </row>
    <row r="2653" customFormat="false" ht="15" hidden="false" customHeight="false" outlineLevel="0" collapsed="false">
      <c r="A2653" s="0" t="n">
        <v>136</v>
      </c>
      <c r="B2653" s="0" t="s">
        <v>195</v>
      </c>
      <c r="C2653" s="0" t="s">
        <v>926</v>
      </c>
      <c r="D2653" s="0" t="s">
        <v>10123</v>
      </c>
      <c r="E2653" s="0" t="n">
        <v>2025</v>
      </c>
      <c r="H2653" s="0" t="n">
        <v>35</v>
      </c>
      <c r="I2653" s="0" t="n">
        <v>1903</v>
      </c>
      <c r="J2653" s="0" t="s">
        <v>272</v>
      </c>
      <c r="K2653" s="0" t="s">
        <v>2088</v>
      </c>
      <c r="L2653" s="0" t="s">
        <v>297</v>
      </c>
      <c r="M2653" s="0" t="s">
        <v>10124</v>
      </c>
      <c r="N2653" s="0" t="s">
        <v>10124</v>
      </c>
      <c r="O2653" s="0" t="s">
        <v>10125</v>
      </c>
      <c r="P2653" s="0" t="s">
        <v>10126</v>
      </c>
      <c r="R2653" s="0" t="s">
        <v>279</v>
      </c>
      <c r="S2653" s="0" t="s">
        <v>294</v>
      </c>
      <c r="T2653" s="0" t="s">
        <v>280</v>
      </c>
      <c r="U2653" s="0" t="s">
        <v>281</v>
      </c>
    </row>
    <row r="2654" customFormat="false" ht="15" hidden="false" customHeight="false" outlineLevel="0" collapsed="false">
      <c r="A2654" s="0" t="n">
        <v>136</v>
      </c>
      <c r="B2654" s="0" t="s">
        <v>195</v>
      </c>
      <c r="C2654" s="0" t="s">
        <v>926</v>
      </c>
      <c r="D2654" s="0" t="s">
        <v>10127</v>
      </c>
      <c r="E2654" s="0" t="n">
        <v>2024</v>
      </c>
      <c r="H2654" s="0" t="n">
        <v>17</v>
      </c>
      <c r="I2654" s="0" t="n">
        <v>2071</v>
      </c>
      <c r="J2654" s="0" t="s">
        <v>272</v>
      </c>
      <c r="K2654" s="0" t="s">
        <v>2088</v>
      </c>
      <c r="L2654" s="0" t="s">
        <v>297</v>
      </c>
      <c r="M2654" s="0" t="s">
        <v>10128</v>
      </c>
      <c r="N2654" s="0" t="s">
        <v>10128</v>
      </c>
      <c r="O2654" s="0" t="s">
        <v>10129</v>
      </c>
      <c r="P2654" s="0" t="s">
        <v>10130</v>
      </c>
      <c r="R2654" s="0" t="s">
        <v>288</v>
      </c>
      <c r="S2654" s="0" t="s">
        <v>294</v>
      </c>
      <c r="T2654" s="0" t="s">
        <v>280</v>
      </c>
      <c r="U2654" s="0" t="s">
        <v>281</v>
      </c>
    </row>
    <row r="2655" customFormat="false" ht="15" hidden="false" customHeight="false" outlineLevel="0" collapsed="false">
      <c r="A2655" s="0" t="n">
        <v>136</v>
      </c>
      <c r="B2655" s="0" t="s">
        <v>195</v>
      </c>
      <c r="C2655" s="0" t="s">
        <v>514</v>
      </c>
      <c r="D2655" s="0" t="s">
        <v>10131</v>
      </c>
      <c r="E2655" s="0" t="n">
        <v>2025</v>
      </c>
      <c r="H2655" s="0" t="n">
        <v>1</v>
      </c>
      <c r="I2655" s="0" t="n">
        <v>263</v>
      </c>
      <c r="J2655" s="0" t="s">
        <v>294</v>
      </c>
      <c r="K2655" s="0" t="s">
        <v>2088</v>
      </c>
      <c r="L2655" s="0" t="s">
        <v>297</v>
      </c>
      <c r="M2655" s="0" t="s">
        <v>10132</v>
      </c>
      <c r="N2655" s="0" t="s">
        <v>10132</v>
      </c>
      <c r="O2655" s="0" t="s">
        <v>10133</v>
      </c>
      <c r="P2655" s="0" t="s">
        <v>10134</v>
      </c>
      <c r="R2655" s="0" t="s">
        <v>279</v>
      </c>
      <c r="S2655" s="0" t="s">
        <v>272</v>
      </c>
      <c r="T2655" s="0" t="s">
        <v>280</v>
      </c>
      <c r="U2655" s="0" t="s">
        <v>281</v>
      </c>
    </row>
    <row r="2656" customFormat="false" ht="15" hidden="false" customHeight="false" outlineLevel="0" collapsed="false">
      <c r="A2656" s="0" t="n">
        <v>136</v>
      </c>
      <c r="B2656" s="0" t="s">
        <v>195</v>
      </c>
      <c r="C2656" s="0" t="s">
        <v>514</v>
      </c>
      <c r="D2656" s="0" t="s">
        <v>10135</v>
      </c>
      <c r="E2656" s="0" t="n">
        <v>2024</v>
      </c>
      <c r="H2656" s="0" t="n">
        <v>1</v>
      </c>
      <c r="I2656" s="0" t="n">
        <v>7827</v>
      </c>
      <c r="J2656" s="0" t="s">
        <v>294</v>
      </c>
      <c r="K2656" s="0" t="s">
        <v>2088</v>
      </c>
      <c r="L2656" s="0" t="s">
        <v>297</v>
      </c>
      <c r="M2656" s="0" t="s">
        <v>10136</v>
      </c>
      <c r="N2656" s="0" t="s">
        <v>10136</v>
      </c>
      <c r="O2656" s="0" t="s">
        <v>10137</v>
      </c>
      <c r="P2656" s="0" t="s">
        <v>10138</v>
      </c>
      <c r="R2656" s="0" t="s">
        <v>288</v>
      </c>
      <c r="S2656" s="0" t="s">
        <v>294</v>
      </c>
      <c r="T2656" s="0" t="s">
        <v>280</v>
      </c>
      <c r="U2656" s="0" t="s">
        <v>281</v>
      </c>
    </row>
    <row r="2657" customFormat="false" ht="15" hidden="false" customHeight="false" outlineLevel="0" collapsed="false">
      <c r="A2657" s="0" t="n">
        <v>136</v>
      </c>
      <c r="B2657" s="0" t="s">
        <v>195</v>
      </c>
      <c r="C2657" s="0" t="s">
        <v>514</v>
      </c>
      <c r="D2657" s="0" t="s">
        <v>10139</v>
      </c>
      <c r="E2657" s="0" t="n">
        <v>2024</v>
      </c>
      <c r="H2657" s="0" t="n">
        <v>3</v>
      </c>
      <c r="I2657" s="0" t="n">
        <v>155</v>
      </c>
      <c r="J2657" s="0" t="s">
        <v>294</v>
      </c>
      <c r="K2657" s="0" t="s">
        <v>2088</v>
      </c>
      <c r="L2657" s="0" t="s">
        <v>297</v>
      </c>
      <c r="M2657" s="0" t="s">
        <v>10140</v>
      </c>
      <c r="N2657" s="0" t="s">
        <v>10140</v>
      </c>
      <c r="O2657" s="0" t="s">
        <v>10141</v>
      </c>
      <c r="P2657" s="0" t="s">
        <v>10142</v>
      </c>
      <c r="R2657" s="0" t="s">
        <v>288</v>
      </c>
      <c r="S2657" s="0" t="s">
        <v>294</v>
      </c>
      <c r="T2657" s="0" t="s">
        <v>280</v>
      </c>
      <c r="U2657" s="0" t="s">
        <v>281</v>
      </c>
    </row>
    <row r="2658" customFormat="false" ht="15" hidden="false" customHeight="false" outlineLevel="0" collapsed="false">
      <c r="A2658" s="0" t="n">
        <v>136</v>
      </c>
      <c r="B2658" s="0" t="s">
        <v>195</v>
      </c>
      <c r="C2658" s="0" t="s">
        <v>514</v>
      </c>
      <c r="D2658" s="0" t="s">
        <v>10143</v>
      </c>
      <c r="E2658" s="0" t="n">
        <v>2022</v>
      </c>
      <c r="H2658" s="0" t="n">
        <v>3</v>
      </c>
      <c r="I2658" s="0" t="n">
        <v>477</v>
      </c>
      <c r="J2658" s="0" t="s">
        <v>294</v>
      </c>
      <c r="K2658" s="0" t="s">
        <v>2088</v>
      </c>
      <c r="L2658" s="0" t="s">
        <v>297</v>
      </c>
      <c r="M2658" s="0" t="s">
        <v>10144</v>
      </c>
      <c r="N2658" s="0" t="s">
        <v>10144</v>
      </c>
      <c r="O2658" s="0" t="s">
        <v>10145</v>
      </c>
      <c r="P2658" s="0" t="s">
        <v>10146</v>
      </c>
      <c r="R2658" s="0" t="s">
        <v>288</v>
      </c>
      <c r="S2658" s="0" t="s">
        <v>294</v>
      </c>
      <c r="T2658" s="0" t="s">
        <v>280</v>
      </c>
      <c r="U2658" s="0" t="s">
        <v>281</v>
      </c>
    </row>
    <row r="2659" customFormat="false" ht="15" hidden="false" customHeight="false" outlineLevel="0" collapsed="false">
      <c r="A2659" s="0" t="n">
        <v>136</v>
      </c>
      <c r="B2659" s="0" t="s">
        <v>195</v>
      </c>
      <c r="C2659" s="0" t="s">
        <v>514</v>
      </c>
      <c r="D2659" s="0" t="s">
        <v>10147</v>
      </c>
      <c r="E2659" s="0" t="n">
        <v>2021</v>
      </c>
      <c r="H2659" s="0" t="n">
        <v>1</v>
      </c>
      <c r="I2659" s="0" t="n">
        <v>744</v>
      </c>
      <c r="J2659" s="0" t="s">
        <v>272</v>
      </c>
      <c r="K2659" s="0" t="s">
        <v>2088</v>
      </c>
      <c r="L2659" s="0" t="s">
        <v>297</v>
      </c>
      <c r="M2659" s="0" t="s">
        <v>10148</v>
      </c>
      <c r="N2659" s="0" t="s">
        <v>10148</v>
      </c>
      <c r="O2659" s="0" t="s">
        <v>10149</v>
      </c>
      <c r="P2659" s="0" t="s">
        <v>10150</v>
      </c>
      <c r="R2659" s="0" t="s">
        <v>288</v>
      </c>
      <c r="S2659" s="0" t="s">
        <v>294</v>
      </c>
      <c r="T2659" s="0" t="s">
        <v>280</v>
      </c>
      <c r="U2659" s="0" t="s">
        <v>281</v>
      </c>
    </row>
    <row r="2660" customFormat="false" ht="15" hidden="false" customHeight="false" outlineLevel="0" collapsed="false">
      <c r="A2660" s="0" t="n">
        <v>136</v>
      </c>
      <c r="B2660" s="0" t="s">
        <v>195</v>
      </c>
      <c r="C2660" s="0" t="s">
        <v>514</v>
      </c>
      <c r="D2660" s="0" t="s">
        <v>10151</v>
      </c>
      <c r="E2660" s="0" t="n">
        <v>2021</v>
      </c>
      <c r="H2660" s="0" t="n">
        <v>7</v>
      </c>
      <c r="I2660" s="0" t="n">
        <v>1878</v>
      </c>
      <c r="J2660" s="0" t="s">
        <v>294</v>
      </c>
      <c r="K2660" s="0" t="s">
        <v>2088</v>
      </c>
      <c r="L2660" s="0" t="s">
        <v>297</v>
      </c>
      <c r="M2660" s="0" t="s">
        <v>10152</v>
      </c>
      <c r="N2660" s="0" t="s">
        <v>10152</v>
      </c>
      <c r="O2660" s="0" t="s">
        <v>10153</v>
      </c>
      <c r="P2660" s="0" t="s">
        <v>10154</v>
      </c>
      <c r="R2660" s="0" t="s">
        <v>288</v>
      </c>
      <c r="S2660" s="0" t="s">
        <v>294</v>
      </c>
      <c r="T2660" s="0" t="s">
        <v>280</v>
      </c>
      <c r="U2660" s="0" t="s">
        <v>281</v>
      </c>
    </row>
    <row r="2661" customFormat="false" ht="15" hidden="false" customHeight="false" outlineLevel="0" collapsed="false">
      <c r="A2661" s="0" t="n">
        <v>136</v>
      </c>
      <c r="B2661" s="0" t="s">
        <v>195</v>
      </c>
      <c r="C2661" s="0" t="s">
        <v>514</v>
      </c>
      <c r="D2661" s="0" t="s">
        <v>10155</v>
      </c>
      <c r="E2661" s="0" t="n">
        <v>2021</v>
      </c>
      <c r="H2661" s="0" t="n">
        <v>3</v>
      </c>
      <c r="I2661" s="0" t="n">
        <v>192</v>
      </c>
      <c r="J2661" s="0" t="s">
        <v>294</v>
      </c>
      <c r="K2661" s="0" t="s">
        <v>2088</v>
      </c>
      <c r="L2661" s="0" t="s">
        <v>297</v>
      </c>
      <c r="M2661" s="0" t="s">
        <v>10156</v>
      </c>
      <c r="N2661" s="0" t="s">
        <v>10156</v>
      </c>
      <c r="O2661" s="0" t="s">
        <v>10157</v>
      </c>
      <c r="P2661" s="0" t="s">
        <v>10158</v>
      </c>
      <c r="R2661" s="0" t="s">
        <v>288</v>
      </c>
      <c r="S2661" s="0" t="s">
        <v>294</v>
      </c>
      <c r="T2661" s="0" t="s">
        <v>280</v>
      </c>
      <c r="U2661" s="0" t="s">
        <v>281</v>
      </c>
    </row>
    <row r="2662" customFormat="false" ht="15" hidden="false" customHeight="false" outlineLevel="0" collapsed="false">
      <c r="A2662" s="0" t="n">
        <v>136</v>
      </c>
      <c r="B2662" s="0" t="s">
        <v>195</v>
      </c>
      <c r="C2662" s="0" t="s">
        <v>514</v>
      </c>
      <c r="D2662" s="0" t="s">
        <v>10159</v>
      </c>
      <c r="E2662" s="0" t="n">
        <v>2021</v>
      </c>
      <c r="H2662" s="0" t="n">
        <v>5</v>
      </c>
      <c r="I2662" s="0" t="n">
        <v>1495</v>
      </c>
      <c r="J2662" s="0" t="s">
        <v>272</v>
      </c>
      <c r="K2662" s="0" t="s">
        <v>2088</v>
      </c>
      <c r="L2662" s="0" t="s">
        <v>297</v>
      </c>
      <c r="M2662" s="0" t="s">
        <v>10160</v>
      </c>
      <c r="N2662" s="0" t="s">
        <v>10160</v>
      </c>
      <c r="O2662" s="0" t="s">
        <v>10161</v>
      </c>
      <c r="P2662" s="0" t="s">
        <v>10162</v>
      </c>
      <c r="R2662" s="0" t="s">
        <v>288</v>
      </c>
      <c r="S2662" s="0" t="s">
        <v>294</v>
      </c>
      <c r="T2662" s="0" t="s">
        <v>280</v>
      </c>
      <c r="U2662" s="0" t="s">
        <v>281</v>
      </c>
    </row>
    <row r="2663" customFormat="false" ht="15" hidden="false" customHeight="false" outlineLevel="0" collapsed="false">
      <c r="A2663" s="0" t="n">
        <v>136</v>
      </c>
      <c r="B2663" s="0" t="s">
        <v>195</v>
      </c>
      <c r="C2663" s="0" t="s">
        <v>514</v>
      </c>
      <c r="D2663" s="0" t="s">
        <v>10163</v>
      </c>
      <c r="E2663" s="0" t="n">
        <v>2021</v>
      </c>
      <c r="H2663" s="0" t="n">
        <v>3</v>
      </c>
      <c r="I2663" s="0" t="n">
        <v>733</v>
      </c>
      <c r="J2663" s="0" t="s">
        <v>294</v>
      </c>
      <c r="K2663" s="0" t="s">
        <v>2088</v>
      </c>
      <c r="L2663" s="0" t="s">
        <v>297</v>
      </c>
      <c r="M2663" s="0" t="s">
        <v>10164</v>
      </c>
      <c r="N2663" s="0" t="s">
        <v>10164</v>
      </c>
      <c r="O2663" s="0" t="s">
        <v>10165</v>
      </c>
      <c r="P2663" s="0" t="s">
        <v>10166</v>
      </c>
      <c r="R2663" s="0" t="s">
        <v>288</v>
      </c>
      <c r="S2663" s="0" t="s">
        <v>294</v>
      </c>
      <c r="T2663" s="0" t="s">
        <v>280</v>
      </c>
      <c r="U2663" s="0" t="s">
        <v>281</v>
      </c>
    </row>
    <row r="2664" customFormat="false" ht="15" hidden="false" customHeight="false" outlineLevel="0" collapsed="false">
      <c r="A2664" s="0" t="n">
        <v>136</v>
      </c>
      <c r="B2664" s="0" t="s">
        <v>195</v>
      </c>
      <c r="C2664" s="0" t="s">
        <v>514</v>
      </c>
      <c r="D2664" s="0" t="s">
        <v>10167</v>
      </c>
      <c r="E2664" s="0" t="n">
        <v>2020</v>
      </c>
      <c r="H2664" s="0" t="n">
        <v>2</v>
      </c>
      <c r="I2664" s="0" t="n">
        <v>178</v>
      </c>
      <c r="J2664" s="0" t="s">
        <v>294</v>
      </c>
      <c r="K2664" s="0" t="s">
        <v>2088</v>
      </c>
      <c r="L2664" s="0" t="s">
        <v>297</v>
      </c>
      <c r="M2664" s="0" t="s">
        <v>10168</v>
      </c>
      <c r="N2664" s="0" t="s">
        <v>10168</v>
      </c>
      <c r="O2664" s="0" t="s">
        <v>10169</v>
      </c>
      <c r="P2664" s="0" t="s">
        <v>10170</v>
      </c>
      <c r="R2664" s="0" t="s">
        <v>288</v>
      </c>
      <c r="S2664" s="0" t="s">
        <v>294</v>
      </c>
      <c r="T2664" s="0" t="s">
        <v>280</v>
      </c>
      <c r="U2664" s="0" t="s">
        <v>281</v>
      </c>
    </row>
    <row r="2665" customFormat="false" ht="15" hidden="false" customHeight="false" outlineLevel="0" collapsed="false">
      <c r="A2665" s="0" t="n">
        <v>136</v>
      </c>
      <c r="B2665" s="0" t="s">
        <v>195</v>
      </c>
      <c r="C2665" s="0" t="s">
        <v>514</v>
      </c>
      <c r="D2665" s="0" t="s">
        <v>10171</v>
      </c>
      <c r="E2665" s="0" t="n">
        <v>2020</v>
      </c>
      <c r="H2665" s="0" t="n">
        <v>2</v>
      </c>
      <c r="I2665" s="0" t="n">
        <v>388</v>
      </c>
      <c r="J2665" s="0" t="s">
        <v>294</v>
      </c>
      <c r="K2665" s="0" t="s">
        <v>2088</v>
      </c>
      <c r="L2665" s="0" t="s">
        <v>297</v>
      </c>
      <c r="M2665" s="0" t="s">
        <v>10172</v>
      </c>
      <c r="N2665" s="0" t="s">
        <v>10172</v>
      </c>
      <c r="O2665" s="0" t="s">
        <v>10173</v>
      </c>
      <c r="P2665" s="0" t="s">
        <v>10174</v>
      </c>
      <c r="R2665" s="0" t="s">
        <v>288</v>
      </c>
      <c r="S2665" s="0" t="s">
        <v>294</v>
      </c>
      <c r="T2665" s="0" t="s">
        <v>280</v>
      </c>
      <c r="U2665" s="0" t="s">
        <v>281</v>
      </c>
    </row>
    <row r="2666" customFormat="false" ht="15" hidden="false" customHeight="false" outlineLevel="0" collapsed="false">
      <c r="A2666" s="0" t="n">
        <v>136</v>
      </c>
      <c r="B2666" s="0" t="s">
        <v>195</v>
      </c>
      <c r="C2666" s="0" t="s">
        <v>514</v>
      </c>
      <c r="D2666" s="0" t="s">
        <v>10175</v>
      </c>
      <c r="E2666" s="0" t="n">
        <v>2020</v>
      </c>
      <c r="H2666" s="0" t="n">
        <v>2</v>
      </c>
      <c r="I2666" s="0" t="n">
        <v>307</v>
      </c>
      <c r="J2666" s="0" t="s">
        <v>294</v>
      </c>
      <c r="K2666" s="0" t="s">
        <v>2088</v>
      </c>
      <c r="L2666" s="0" t="s">
        <v>297</v>
      </c>
      <c r="M2666" s="0" t="s">
        <v>10176</v>
      </c>
      <c r="N2666" s="0" t="s">
        <v>10176</v>
      </c>
      <c r="O2666" s="0" t="s">
        <v>10177</v>
      </c>
      <c r="P2666" s="0" t="s">
        <v>10178</v>
      </c>
      <c r="R2666" s="0" t="s">
        <v>288</v>
      </c>
      <c r="S2666" s="0" t="s">
        <v>294</v>
      </c>
      <c r="T2666" s="0" t="s">
        <v>280</v>
      </c>
      <c r="U2666" s="0" t="s">
        <v>281</v>
      </c>
    </row>
    <row r="2667" customFormat="false" ht="15" hidden="false" customHeight="false" outlineLevel="0" collapsed="false">
      <c r="A2667" s="0" t="n">
        <v>136</v>
      </c>
      <c r="B2667" s="0" t="s">
        <v>195</v>
      </c>
      <c r="C2667" s="0" t="s">
        <v>514</v>
      </c>
      <c r="D2667" s="0" t="s">
        <v>10179</v>
      </c>
      <c r="E2667" s="0" t="n">
        <v>2020</v>
      </c>
      <c r="H2667" s="0" t="n">
        <v>2</v>
      </c>
      <c r="I2667" s="0" t="n">
        <v>487</v>
      </c>
      <c r="J2667" s="0" t="s">
        <v>294</v>
      </c>
      <c r="K2667" s="0" t="s">
        <v>2088</v>
      </c>
      <c r="L2667" s="0" t="s">
        <v>297</v>
      </c>
      <c r="M2667" s="0" t="s">
        <v>10180</v>
      </c>
      <c r="N2667" s="0" t="s">
        <v>10180</v>
      </c>
      <c r="O2667" s="0" t="s">
        <v>10181</v>
      </c>
      <c r="P2667" s="0" t="s">
        <v>10182</v>
      </c>
      <c r="R2667" s="0" t="s">
        <v>288</v>
      </c>
      <c r="S2667" s="0" t="s">
        <v>294</v>
      </c>
      <c r="T2667" s="0" t="s">
        <v>280</v>
      </c>
      <c r="U2667" s="0" t="s">
        <v>281</v>
      </c>
    </row>
    <row r="2668" customFormat="false" ht="15" hidden="false" customHeight="false" outlineLevel="0" collapsed="false">
      <c r="A2668" s="0" t="n">
        <v>136</v>
      </c>
      <c r="B2668" s="0" t="s">
        <v>195</v>
      </c>
      <c r="C2668" s="0" t="s">
        <v>514</v>
      </c>
      <c r="D2668" s="0" t="s">
        <v>10183</v>
      </c>
      <c r="E2668" s="0" t="n">
        <v>2019</v>
      </c>
      <c r="H2668" s="0" t="n">
        <v>2</v>
      </c>
      <c r="I2668" s="0" t="n">
        <v>350</v>
      </c>
      <c r="J2668" s="0" t="s">
        <v>272</v>
      </c>
      <c r="K2668" s="0" t="s">
        <v>2088</v>
      </c>
      <c r="L2668" s="0" t="s">
        <v>297</v>
      </c>
      <c r="M2668" s="0" t="s">
        <v>10184</v>
      </c>
      <c r="N2668" s="0" t="s">
        <v>10184</v>
      </c>
      <c r="O2668" s="0" t="s">
        <v>10185</v>
      </c>
      <c r="P2668" s="0" t="s">
        <v>10186</v>
      </c>
      <c r="R2668" s="0" t="s">
        <v>288</v>
      </c>
      <c r="S2668" s="0" t="s">
        <v>294</v>
      </c>
      <c r="T2668" s="0" t="s">
        <v>280</v>
      </c>
      <c r="U2668" s="0" t="s">
        <v>281</v>
      </c>
    </row>
    <row r="2669" customFormat="false" ht="15" hidden="false" customHeight="false" outlineLevel="0" collapsed="false">
      <c r="A2669" s="0" t="n">
        <v>136</v>
      </c>
      <c r="B2669" s="0" t="s">
        <v>195</v>
      </c>
      <c r="C2669" s="0" t="s">
        <v>7161</v>
      </c>
      <c r="D2669" s="0" t="s">
        <v>10187</v>
      </c>
      <c r="E2669" s="0" t="n">
        <v>2020</v>
      </c>
      <c r="H2669" s="0" t="n">
        <v>2</v>
      </c>
      <c r="I2669" s="0" t="n">
        <v>470</v>
      </c>
      <c r="J2669" s="0" t="s">
        <v>272</v>
      </c>
      <c r="K2669" s="0" t="s">
        <v>2088</v>
      </c>
      <c r="L2669" s="0" t="s">
        <v>297</v>
      </c>
      <c r="M2669" s="0" t="s">
        <v>10188</v>
      </c>
      <c r="N2669" s="0" t="s">
        <v>10188</v>
      </c>
      <c r="O2669" s="0" t="s">
        <v>10189</v>
      </c>
      <c r="P2669" s="0" t="s">
        <v>10190</v>
      </c>
      <c r="R2669" s="0" t="s">
        <v>7161</v>
      </c>
      <c r="S2669" s="0" t="s">
        <v>272</v>
      </c>
      <c r="T2669" s="0" t="s">
        <v>280</v>
      </c>
      <c r="U2669" s="0" t="s">
        <v>281</v>
      </c>
    </row>
    <row r="2670" customFormat="false" ht="15" hidden="false" customHeight="false" outlineLevel="0" collapsed="false">
      <c r="A2670" s="0" t="n">
        <v>136</v>
      </c>
      <c r="B2670" s="0" t="s">
        <v>195</v>
      </c>
      <c r="C2670" s="0" t="s">
        <v>7161</v>
      </c>
      <c r="D2670" s="0" t="s">
        <v>10191</v>
      </c>
      <c r="E2670" s="0" t="n">
        <v>2020</v>
      </c>
      <c r="H2670" s="0" t="n">
        <v>2</v>
      </c>
      <c r="I2670" s="0" t="n">
        <v>472</v>
      </c>
      <c r="J2670" s="0" t="s">
        <v>272</v>
      </c>
      <c r="K2670" s="0" t="s">
        <v>2088</v>
      </c>
      <c r="L2670" s="0" t="s">
        <v>297</v>
      </c>
      <c r="M2670" s="0" t="s">
        <v>10192</v>
      </c>
      <c r="N2670" s="0" t="s">
        <v>10192</v>
      </c>
      <c r="O2670" s="0" t="s">
        <v>10193</v>
      </c>
      <c r="P2670" s="0" t="s">
        <v>10194</v>
      </c>
      <c r="R2670" s="0" t="s">
        <v>7161</v>
      </c>
      <c r="S2670" s="0" t="s">
        <v>294</v>
      </c>
      <c r="T2670" s="0" t="s">
        <v>280</v>
      </c>
      <c r="U2670" s="0" t="s">
        <v>281</v>
      </c>
    </row>
    <row r="2671" customFormat="false" ht="15" hidden="false" customHeight="false" outlineLevel="0" collapsed="false">
      <c r="A2671" s="0" t="n">
        <v>136</v>
      </c>
      <c r="B2671" s="0" t="s">
        <v>195</v>
      </c>
      <c r="C2671" s="0" t="s">
        <v>7161</v>
      </c>
      <c r="D2671" s="0" t="s">
        <v>10195</v>
      </c>
      <c r="E2671" s="0" t="n">
        <v>2020</v>
      </c>
      <c r="H2671" s="0" t="n">
        <v>2</v>
      </c>
      <c r="I2671" s="0" t="n">
        <v>471</v>
      </c>
      <c r="J2671" s="0" t="s">
        <v>272</v>
      </c>
      <c r="K2671" s="0" t="s">
        <v>2088</v>
      </c>
      <c r="L2671" s="0" t="s">
        <v>297</v>
      </c>
      <c r="M2671" s="0" t="s">
        <v>10196</v>
      </c>
      <c r="N2671" s="0" t="s">
        <v>10196</v>
      </c>
      <c r="O2671" s="0" t="s">
        <v>10197</v>
      </c>
      <c r="P2671" s="0" t="s">
        <v>10198</v>
      </c>
      <c r="R2671" s="0" t="s">
        <v>7161</v>
      </c>
      <c r="S2671" s="0" t="s">
        <v>294</v>
      </c>
      <c r="T2671" s="0" t="s">
        <v>280</v>
      </c>
      <c r="U2671" s="0" t="s">
        <v>281</v>
      </c>
    </row>
    <row r="2672" customFormat="false" ht="15" hidden="false" customHeight="false" outlineLevel="0" collapsed="false">
      <c r="A2672" s="0" t="n">
        <v>137</v>
      </c>
      <c r="B2672" s="0" t="s">
        <v>196</v>
      </c>
      <c r="C2672" s="0" t="s">
        <v>92</v>
      </c>
      <c r="D2672" s="0" t="s">
        <v>10199</v>
      </c>
      <c r="E2672" s="0" t="n">
        <v>2025</v>
      </c>
      <c r="H2672" s="0" t="n">
        <v>3</v>
      </c>
      <c r="I2672" s="0" t="n">
        <v>326</v>
      </c>
      <c r="J2672" s="0" t="s">
        <v>272</v>
      </c>
      <c r="K2672" s="0" t="s">
        <v>10200</v>
      </c>
      <c r="L2672" s="0" t="s">
        <v>297</v>
      </c>
      <c r="M2672" s="0" t="s">
        <v>10201</v>
      </c>
      <c r="N2672" s="0" t="s">
        <v>10201</v>
      </c>
      <c r="O2672" s="0" t="s">
        <v>10202</v>
      </c>
      <c r="P2672" s="0" t="s">
        <v>10203</v>
      </c>
      <c r="R2672" s="0" t="s">
        <v>279</v>
      </c>
      <c r="S2672" s="0" t="s">
        <v>272</v>
      </c>
      <c r="T2672" s="0" t="s">
        <v>280</v>
      </c>
      <c r="U2672" s="0" t="s">
        <v>281</v>
      </c>
    </row>
    <row r="2673" customFormat="false" ht="15" hidden="false" customHeight="false" outlineLevel="0" collapsed="false">
      <c r="A2673" s="0" t="n">
        <v>137</v>
      </c>
      <c r="B2673" s="0" t="s">
        <v>196</v>
      </c>
      <c r="C2673" s="0" t="s">
        <v>313</v>
      </c>
      <c r="D2673" s="0" t="s">
        <v>10204</v>
      </c>
      <c r="E2673" s="0" t="n">
        <v>2026</v>
      </c>
      <c r="H2673" s="0" t="n">
        <v>1</v>
      </c>
      <c r="I2673" s="0" t="n">
        <v>2174</v>
      </c>
      <c r="J2673" s="0" t="s">
        <v>272</v>
      </c>
      <c r="K2673" s="0" t="s">
        <v>10200</v>
      </c>
      <c r="L2673" s="0" t="s">
        <v>297</v>
      </c>
      <c r="M2673" s="0" t="s">
        <v>10205</v>
      </c>
      <c r="N2673" s="0" t="s">
        <v>10205</v>
      </c>
      <c r="O2673" s="0" t="s">
        <v>10206</v>
      </c>
      <c r="P2673" s="0" t="s">
        <v>10207</v>
      </c>
      <c r="R2673" s="0" t="s">
        <v>279</v>
      </c>
      <c r="S2673" s="0" t="s">
        <v>272</v>
      </c>
      <c r="T2673" s="0" t="s">
        <v>318</v>
      </c>
      <c r="U2673" s="0" t="s">
        <v>281</v>
      </c>
      <c r="V2673" s="0" t="s">
        <v>10208</v>
      </c>
    </row>
    <row r="2674" customFormat="false" ht="15" hidden="false" customHeight="false" outlineLevel="0" collapsed="false">
      <c r="A2674" s="0" t="n">
        <v>137</v>
      </c>
      <c r="B2674" s="0" t="s">
        <v>196</v>
      </c>
      <c r="C2674" s="0" t="s">
        <v>313</v>
      </c>
      <c r="D2674" s="0" t="s">
        <v>10209</v>
      </c>
      <c r="E2674" s="0" t="n">
        <v>2026</v>
      </c>
      <c r="H2674" s="0" t="n">
        <v>1</v>
      </c>
      <c r="I2674" s="0" t="n">
        <v>941</v>
      </c>
      <c r="J2674" s="0" t="s">
        <v>272</v>
      </c>
      <c r="K2674" s="0" t="s">
        <v>10200</v>
      </c>
      <c r="L2674" s="0" t="s">
        <v>297</v>
      </c>
      <c r="M2674" s="0" t="s">
        <v>10210</v>
      </c>
      <c r="N2674" s="0" t="s">
        <v>10210</v>
      </c>
      <c r="O2674" s="0" t="s">
        <v>10211</v>
      </c>
      <c r="P2674" s="0" t="s">
        <v>10212</v>
      </c>
      <c r="R2674" s="0" t="s">
        <v>279</v>
      </c>
      <c r="S2674" s="0" t="s">
        <v>294</v>
      </c>
      <c r="T2674" s="0" t="s">
        <v>280</v>
      </c>
      <c r="U2674" s="0" t="s">
        <v>599</v>
      </c>
    </row>
    <row r="2675" customFormat="false" ht="15" hidden="false" customHeight="false" outlineLevel="0" collapsed="false">
      <c r="A2675" s="0" t="n">
        <v>137</v>
      </c>
      <c r="B2675" s="0" t="s">
        <v>196</v>
      </c>
      <c r="C2675" s="0" t="s">
        <v>616</v>
      </c>
      <c r="D2675" s="0" t="s">
        <v>10213</v>
      </c>
      <c r="E2675" s="0" t="n">
        <v>2025</v>
      </c>
      <c r="H2675" s="0" t="n">
        <v>3</v>
      </c>
      <c r="I2675" s="0" t="n">
        <v>322</v>
      </c>
      <c r="J2675" s="0" t="s">
        <v>272</v>
      </c>
      <c r="K2675" s="0" t="s">
        <v>10200</v>
      </c>
      <c r="L2675" s="0" t="s">
        <v>297</v>
      </c>
      <c r="M2675" s="0" t="s">
        <v>10214</v>
      </c>
      <c r="N2675" s="0" t="s">
        <v>10214</v>
      </c>
      <c r="O2675" s="0" t="s">
        <v>10215</v>
      </c>
      <c r="P2675" s="0" t="s">
        <v>10216</v>
      </c>
      <c r="R2675" s="0" t="s">
        <v>279</v>
      </c>
      <c r="S2675" s="0" t="s">
        <v>272</v>
      </c>
      <c r="T2675" s="0" t="s">
        <v>280</v>
      </c>
      <c r="U2675" s="0" t="s">
        <v>281</v>
      </c>
    </row>
    <row r="2676" customFormat="false" ht="15" hidden="false" customHeight="false" outlineLevel="0" collapsed="false">
      <c r="A2676" s="0" t="n">
        <v>137</v>
      </c>
      <c r="B2676" s="0" t="s">
        <v>196</v>
      </c>
      <c r="C2676" s="0" t="s">
        <v>270</v>
      </c>
      <c r="D2676" s="0" t="s">
        <v>10217</v>
      </c>
      <c r="E2676" s="0" t="n">
        <v>2025</v>
      </c>
      <c r="H2676" s="0" t="n">
        <v>3</v>
      </c>
      <c r="I2676" s="0" t="n">
        <v>338</v>
      </c>
      <c r="J2676" s="0" t="s">
        <v>272</v>
      </c>
      <c r="K2676" s="0" t="s">
        <v>10200</v>
      </c>
      <c r="L2676" s="0" t="s">
        <v>297</v>
      </c>
      <c r="M2676" s="0" t="s">
        <v>10218</v>
      </c>
      <c r="N2676" s="0" t="s">
        <v>10218</v>
      </c>
      <c r="O2676" s="0" t="s">
        <v>10219</v>
      </c>
      <c r="P2676" s="0" t="s">
        <v>10220</v>
      </c>
      <c r="R2676" s="0" t="s">
        <v>279</v>
      </c>
      <c r="S2676" s="0" t="s">
        <v>272</v>
      </c>
      <c r="T2676" s="0" t="s">
        <v>280</v>
      </c>
      <c r="U2676" s="0" t="s">
        <v>281</v>
      </c>
    </row>
    <row r="2677" customFormat="false" ht="15" hidden="false" customHeight="false" outlineLevel="0" collapsed="false">
      <c r="A2677" s="0" t="n">
        <v>137</v>
      </c>
      <c r="B2677" s="0" t="s">
        <v>196</v>
      </c>
      <c r="C2677" s="0" t="s">
        <v>270</v>
      </c>
      <c r="D2677" s="0" t="s">
        <v>10221</v>
      </c>
      <c r="E2677" s="0" t="n">
        <v>2024</v>
      </c>
      <c r="H2677" s="0" t="n">
        <v>3</v>
      </c>
      <c r="I2677" s="0" t="n">
        <v>341</v>
      </c>
      <c r="J2677" s="0" t="s">
        <v>272</v>
      </c>
      <c r="K2677" s="0" t="s">
        <v>10200</v>
      </c>
      <c r="L2677" s="0" t="s">
        <v>297</v>
      </c>
      <c r="M2677" s="0" t="s">
        <v>10222</v>
      </c>
      <c r="N2677" s="0" t="s">
        <v>10223</v>
      </c>
      <c r="O2677" s="0" t="s">
        <v>10224</v>
      </c>
      <c r="P2677" s="0" t="s">
        <v>10225</v>
      </c>
      <c r="R2677" s="0" t="s">
        <v>288</v>
      </c>
      <c r="S2677" s="0" t="s">
        <v>294</v>
      </c>
      <c r="T2677" s="0" t="s">
        <v>280</v>
      </c>
      <c r="U2677" s="0" t="s">
        <v>281</v>
      </c>
    </row>
    <row r="2678" customFormat="false" ht="15" hidden="false" customHeight="false" outlineLevel="0" collapsed="false">
      <c r="A2678" s="0" t="n">
        <v>137</v>
      </c>
      <c r="B2678" s="0" t="s">
        <v>196</v>
      </c>
      <c r="C2678" s="0" t="s">
        <v>339</v>
      </c>
      <c r="D2678" s="0" t="s">
        <v>10226</v>
      </c>
      <c r="E2678" s="0" t="n">
        <v>2024</v>
      </c>
      <c r="H2678" s="0" t="n">
        <v>3</v>
      </c>
      <c r="I2678" s="0" t="n">
        <v>434</v>
      </c>
      <c r="J2678" s="0" t="s">
        <v>272</v>
      </c>
      <c r="K2678" s="0" t="s">
        <v>10200</v>
      </c>
      <c r="L2678" s="0" t="s">
        <v>297</v>
      </c>
      <c r="M2678" s="0" t="s">
        <v>10227</v>
      </c>
      <c r="N2678" s="0" t="s">
        <v>10227</v>
      </c>
      <c r="O2678" s="0" t="s">
        <v>10228</v>
      </c>
      <c r="P2678" s="0" t="s">
        <v>10229</v>
      </c>
      <c r="R2678" s="0" t="s">
        <v>288</v>
      </c>
      <c r="S2678" s="0" t="s">
        <v>272</v>
      </c>
      <c r="T2678" s="0" t="s">
        <v>280</v>
      </c>
      <c r="U2678" s="0" t="s">
        <v>281</v>
      </c>
    </row>
    <row r="2679" customFormat="false" ht="15" hidden="false" customHeight="false" outlineLevel="0" collapsed="false">
      <c r="A2679" s="0" t="n">
        <v>137</v>
      </c>
      <c r="B2679" s="0" t="s">
        <v>196</v>
      </c>
      <c r="C2679" s="0" t="s">
        <v>868</v>
      </c>
      <c r="D2679" s="0" t="s">
        <v>10230</v>
      </c>
      <c r="E2679" s="0" t="n">
        <v>2025</v>
      </c>
      <c r="H2679" s="0" t="n">
        <v>3</v>
      </c>
      <c r="I2679" s="0" t="n">
        <v>347</v>
      </c>
      <c r="J2679" s="0" t="s">
        <v>272</v>
      </c>
      <c r="K2679" s="0" t="s">
        <v>10200</v>
      </c>
      <c r="L2679" s="0" t="s">
        <v>297</v>
      </c>
      <c r="M2679" s="0" t="s">
        <v>10231</v>
      </c>
      <c r="N2679" s="0" t="s">
        <v>10231</v>
      </c>
      <c r="O2679" s="0" t="s">
        <v>10232</v>
      </c>
      <c r="P2679" s="0" t="s">
        <v>10233</v>
      </c>
      <c r="R2679" s="0" t="s">
        <v>279</v>
      </c>
      <c r="S2679" s="0" t="s">
        <v>272</v>
      </c>
      <c r="T2679" s="0" t="s">
        <v>280</v>
      </c>
      <c r="U2679" s="0" t="s">
        <v>281</v>
      </c>
    </row>
    <row r="2680" customFormat="false" ht="15" hidden="false" customHeight="false" outlineLevel="0" collapsed="false">
      <c r="A2680" s="0" t="n">
        <v>137</v>
      </c>
      <c r="B2680" s="0" t="s">
        <v>196</v>
      </c>
      <c r="C2680" s="0" t="s">
        <v>544</v>
      </c>
      <c r="D2680" s="0" t="s">
        <v>10234</v>
      </c>
      <c r="E2680" s="0" t="n">
        <v>2026</v>
      </c>
      <c r="H2680" s="0" t="n">
        <v>1</v>
      </c>
      <c r="I2680" s="0" t="n">
        <v>483</v>
      </c>
      <c r="J2680" s="0" t="s">
        <v>272</v>
      </c>
      <c r="K2680" s="0" t="s">
        <v>10200</v>
      </c>
      <c r="L2680" s="0" t="s">
        <v>297</v>
      </c>
      <c r="M2680" s="0" t="s">
        <v>10235</v>
      </c>
      <c r="N2680" s="0" t="s">
        <v>10235</v>
      </c>
      <c r="O2680" s="0" t="s">
        <v>10236</v>
      </c>
      <c r="P2680" s="0" t="s">
        <v>10237</v>
      </c>
      <c r="R2680" s="0" t="s">
        <v>279</v>
      </c>
      <c r="S2680" s="0" t="s">
        <v>294</v>
      </c>
      <c r="T2680" s="0" t="s">
        <v>318</v>
      </c>
      <c r="U2680" s="0" t="s">
        <v>281</v>
      </c>
      <c r="V2680" s="0" t="s">
        <v>10208</v>
      </c>
    </row>
    <row r="2681" customFormat="false" ht="15" hidden="false" customHeight="false" outlineLevel="0" collapsed="false">
      <c r="A2681" s="0" t="n">
        <v>137</v>
      </c>
      <c r="B2681" s="0" t="s">
        <v>196</v>
      </c>
      <c r="C2681" s="0" t="s">
        <v>544</v>
      </c>
      <c r="D2681" s="0" t="s">
        <v>10238</v>
      </c>
      <c r="E2681" s="0" t="n">
        <v>2026</v>
      </c>
      <c r="H2681" s="0" t="n">
        <v>1</v>
      </c>
      <c r="I2681" s="0" t="n">
        <v>507</v>
      </c>
      <c r="J2681" s="0" t="s">
        <v>272</v>
      </c>
      <c r="K2681" s="0" t="s">
        <v>10200</v>
      </c>
      <c r="L2681" s="0" t="s">
        <v>297</v>
      </c>
      <c r="M2681" s="0" t="s">
        <v>10239</v>
      </c>
      <c r="N2681" s="0" t="s">
        <v>10239</v>
      </c>
      <c r="O2681" s="0" t="s">
        <v>10240</v>
      </c>
      <c r="P2681" s="0" t="s">
        <v>10241</v>
      </c>
      <c r="R2681" s="0" t="s">
        <v>279</v>
      </c>
      <c r="S2681" s="0" t="s">
        <v>294</v>
      </c>
      <c r="T2681" s="0" t="s">
        <v>318</v>
      </c>
      <c r="U2681" s="0" t="s">
        <v>281</v>
      </c>
      <c r="V2681" s="0" t="s">
        <v>10208</v>
      </c>
    </row>
    <row r="2682" customFormat="false" ht="15" hidden="false" customHeight="false" outlineLevel="0" collapsed="false">
      <c r="A2682" s="0" t="n">
        <v>137</v>
      </c>
      <c r="B2682" s="0" t="s">
        <v>196</v>
      </c>
      <c r="C2682" s="0" t="s">
        <v>544</v>
      </c>
      <c r="D2682" s="0" t="s">
        <v>10242</v>
      </c>
      <c r="E2682" s="0" t="n">
        <v>2026</v>
      </c>
      <c r="H2682" s="0" t="n">
        <v>1</v>
      </c>
      <c r="I2682" s="0" t="n">
        <v>494</v>
      </c>
      <c r="J2682" s="0" t="s">
        <v>272</v>
      </c>
      <c r="K2682" s="0" t="s">
        <v>10200</v>
      </c>
      <c r="L2682" s="0" t="s">
        <v>297</v>
      </c>
      <c r="M2682" s="0" t="s">
        <v>10243</v>
      </c>
      <c r="N2682" s="0" t="s">
        <v>10243</v>
      </c>
      <c r="O2682" s="0" t="s">
        <v>10244</v>
      </c>
      <c r="P2682" s="0" t="s">
        <v>10245</v>
      </c>
      <c r="R2682" s="0" t="s">
        <v>279</v>
      </c>
      <c r="S2682" s="0" t="s">
        <v>294</v>
      </c>
      <c r="T2682" s="0" t="s">
        <v>318</v>
      </c>
      <c r="U2682" s="0" t="s">
        <v>281</v>
      </c>
      <c r="V2682" s="0" t="s">
        <v>10208</v>
      </c>
    </row>
    <row r="2683" customFormat="false" ht="15" hidden="false" customHeight="false" outlineLevel="0" collapsed="false">
      <c r="A2683" s="0" t="n">
        <v>137</v>
      </c>
      <c r="B2683" s="0" t="s">
        <v>196</v>
      </c>
      <c r="C2683" s="0" t="s">
        <v>544</v>
      </c>
      <c r="D2683" s="0" t="s">
        <v>10246</v>
      </c>
      <c r="E2683" s="0" t="n">
        <v>2026</v>
      </c>
      <c r="H2683" s="0" t="n">
        <v>1</v>
      </c>
      <c r="I2683" s="0" t="n">
        <v>568</v>
      </c>
      <c r="J2683" s="0" t="s">
        <v>272</v>
      </c>
      <c r="K2683" s="0" t="s">
        <v>10200</v>
      </c>
      <c r="L2683" s="0" t="s">
        <v>297</v>
      </c>
      <c r="M2683" s="0" t="s">
        <v>10247</v>
      </c>
      <c r="N2683" s="0" t="s">
        <v>10247</v>
      </c>
      <c r="O2683" s="0" t="s">
        <v>10248</v>
      </c>
      <c r="P2683" s="0" t="s">
        <v>10249</v>
      </c>
      <c r="R2683" s="0" t="s">
        <v>279</v>
      </c>
      <c r="S2683" s="0" t="s">
        <v>294</v>
      </c>
      <c r="T2683" s="0" t="s">
        <v>318</v>
      </c>
      <c r="U2683" s="0" t="s">
        <v>281</v>
      </c>
      <c r="V2683" s="0" t="s">
        <v>10208</v>
      </c>
    </row>
    <row r="2684" customFormat="false" ht="15" hidden="false" customHeight="false" outlineLevel="0" collapsed="false">
      <c r="A2684" s="0" t="n">
        <v>137</v>
      </c>
      <c r="B2684" s="0" t="s">
        <v>196</v>
      </c>
      <c r="C2684" s="0" t="s">
        <v>544</v>
      </c>
      <c r="D2684" s="0" t="s">
        <v>10250</v>
      </c>
      <c r="E2684" s="0" t="n">
        <v>2026</v>
      </c>
      <c r="H2684" s="0" t="n">
        <v>2</v>
      </c>
      <c r="I2684" s="0" t="n">
        <v>497</v>
      </c>
      <c r="J2684" s="0" t="s">
        <v>272</v>
      </c>
      <c r="K2684" s="0" t="s">
        <v>10200</v>
      </c>
      <c r="L2684" s="0" t="s">
        <v>297</v>
      </c>
      <c r="M2684" s="0" t="s">
        <v>10251</v>
      </c>
      <c r="N2684" s="0" t="s">
        <v>10251</v>
      </c>
      <c r="O2684" s="0" t="s">
        <v>10252</v>
      </c>
      <c r="P2684" s="0" t="s">
        <v>10253</v>
      </c>
      <c r="R2684" s="0" t="s">
        <v>279</v>
      </c>
      <c r="S2684" s="0" t="s">
        <v>272</v>
      </c>
      <c r="T2684" s="0" t="s">
        <v>318</v>
      </c>
      <c r="U2684" s="0" t="s">
        <v>281</v>
      </c>
      <c r="V2684" s="0" t="s">
        <v>10208</v>
      </c>
    </row>
    <row r="2685" customFormat="false" ht="15" hidden="false" customHeight="false" outlineLevel="0" collapsed="false">
      <c r="A2685" s="0" t="n">
        <v>137</v>
      </c>
      <c r="B2685" s="0" t="s">
        <v>196</v>
      </c>
      <c r="C2685" s="0" t="s">
        <v>544</v>
      </c>
      <c r="D2685" s="0" t="s">
        <v>10254</v>
      </c>
      <c r="E2685" s="0" t="n">
        <v>2026</v>
      </c>
      <c r="H2685" s="0" t="n">
        <v>1</v>
      </c>
      <c r="I2685" s="0" t="n">
        <v>507</v>
      </c>
      <c r="J2685" s="0" t="s">
        <v>272</v>
      </c>
      <c r="K2685" s="0" t="s">
        <v>10200</v>
      </c>
      <c r="L2685" s="0" t="s">
        <v>297</v>
      </c>
      <c r="M2685" s="0" t="s">
        <v>10255</v>
      </c>
      <c r="N2685" s="0" t="s">
        <v>10255</v>
      </c>
      <c r="O2685" s="0" t="s">
        <v>10256</v>
      </c>
      <c r="P2685" s="0" t="s">
        <v>10257</v>
      </c>
      <c r="R2685" s="0" t="s">
        <v>279</v>
      </c>
      <c r="S2685" s="0" t="s">
        <v>294</v>
      </c>
      <c r="T2685" s="0" t="s">
        <v>318</v>
      </c>
      <c r="U2685" s="0" t="s">
        <v>281</v>
      </c>
      <c r="V2685" s="0" t="s">
        <v>10208</v>
      </c>
    </row>
    <row r="2686" customFormat="false" ht="15" hidden="false" customHeight="false" outlineLevel="0" collapsed="false">
      <c r="A2686" s="0" t="n">
        <v>137</v>
      </c>
      <c r="B2686" s="0" t="s">
        <v>196</v>
      </c>
      <c r="C2686" s="0" t="s">
        <v>544</v>
      </c>
      <c r="D2686" s="0" t="s">
        <v>10258</v>
      </c>
      <c r="E2686" s="0" t="n">
        <v>2026</v>
      </c>
      <c r="H2686" s="0" t="n">
        <v>2</v>
      </c>
      <c r="I2686" s="0" t="n">
        <v>745</v>
      </c>
      <c r="J2686" s="0" t="s">
        <v>272</v>
      </c>
      <c r="K2686" s="0" t="s">
        <v>10200</v>
      </c>
      <c r="L2686" s="0" t="s">
        <v>297</v>
      </c>
      <c r="M2686" s="0" t="s">
        <v>10259</v>
      </c>
      <c r="N2686" s="0" t="s">
        <v>10259</v>
      </c>
      <c r="O2686" s="0" t="s">
        <v>10260</v>
      </c>
      <c r="P2686" s="0" t="s">
        <v>10261</v>
      </c>
      <c r="R2686" s="0" t="s">
        <v>279</v>
      </c>
      <c r="S2686" s="0" t="s">
        <v>294</v>
      </c>
      <c r="T2686" s="0" t="s">
        <v>318</v>
      </c>
      <c r="U2686" s="0" t="s">
        <v>281</v>
      </c>
      <c r="V2686" s="0" t="s">
        <v>10208</v>
      </c>
    </row>
    <row r="2687" customFormat="false" ht="15" hidden="false" customHeight="false" outlineLevel="0" collapsed="false">
      <c r="A2687" s="0" t="n">
        <v>137</v>
      </c>
      <c r="B2687" s="0" t="s">
        <v>196</v>
      </c>
      <c r="C2687" s="0" t="s">
        <v>544</v>
      </c>
      <c r="D2687" s="0" t="s">
        <v>10262</v>
      </c>
      <c r="E2687" s="0" t="n">
        <v>2026</v>
      </c>
      <c r="H2687" s="0" t="n">
        <v>2</v>
      </c>
      <c r="I2687" s="0" t="n">
        <v>569</v>
      </c>
      <c r="J2687" s="0" t="s">
        <v>272</v>
      </c>
      <c r="K2687" s="0" t="s">
        <v>10200</v>
      </c>
      <c r="L2687" s="0" t="s">
        <v>297</v>
      </c>
      <c r="M2687" s="0" t="s">
        <v>10263</v>
      </c>
      <c r="N2687" s="0" t="s">
        <v>10263</v>
      </c>
      <c r="O2687" s="0" t="s">
        <v>10264</v>
      </c>
      <c r="P2687" s="0" t="s">
        <v>10265</v>
      </c>
      <c r="R2687" s="0" t="s">
        <v>279</v>
      </c>
      <c r="S2687" s="0" t="s">
        <v>294</v>
      </c>
      <c r="T2687" s="0" t="s">
        <v>318</v>
      </c>
      <c r="U2687" s="0" t="s">
        <v>281</v>
      </c>
      <c r="V2687" s="0" t="s">
        <v>10208</v>
      </c>
    </row>
    <row r="2688" customFormat="false" ht="15" hidden="false" customHeight="false" outlineLevel="0" collapsed="false">
      <c r="A2688" s="0" t="n">
        <v>137</v>
      </c>
      <c r="B2688" s="0" t="s">
        <v>196</v>
      </c>
      <c r="C2688" s="0" t="s">
        <v>544</v>
      </c>
      <c r="D2688" s="0" t="s">
        <v>10266</v>
      </c>
      <c r="E2688" s="0" t="n">
        <v>2026</v>
      </c>
      <c r="H2688" s="0" t="n">
        <v>2</v>
      </c>
      <c r="I2688" s="0" t="n">
        <v>706</v>
      </c>
      <c r="J2688" s="0" t="s">
        <v>272</v>
      </c>
      <c r="K2688" s="0" t="s">
        <v>10200</v>
      </c>
      <c r="L2688" s="0" t="s">
        <v>297</v>
      </c>
      <c r="M2688" s="0" t="s">
        <v>10267</v>
      </c>
      <c r="N2688" s="0" t="s">
        <v>10267</v>
      </c>
      <c r="O2688" s="0" t="s">
        <v>10268</v>
      </c>
      <c r="P2688" s="0" t="s">
        <v>10269</v>
      </c>
      <c r="R2688" s="0" t="s">
        <v>279</v>
      </c>
      <c r="S2688" s="0" t="s">
        <v>294</v>
      </c>
      <c r="T2688" s="0" t="s">
        <v>318</v>
      </c>
      <c r="U2688" s="0" t="s">
        <v>281</v>
      </c>
      <c r="V2688" s="0" t="s">
        <v>10208</v>
      </c>
    </row>
    <row r="2689" customFormat="false" ht="15" hidden="false" customHeight="false" outlineLevel="0" collapsed="false">
      <c r="A2689" s="0" t="n">
        <v>137</v>
      </c>
      <c r="B2689" s="0" t="s">
        <v>196</v>
      </c>
      <c r="C2689" s="0" t="s">
        <v>544</v>
      </c>
      <c r="D2689" s="0" t="s">
        <v>10270</v>
      </c>
      <c r="E2689" s="0" t="n">
        <v>2026</v>
      </c>
      <c r="H2689" s="0" t="n">
        <v>2</v>
      </c>
      <c r="I2689" s="0" t="n">
        <v>551</v>
      </c>
      <c r="J2689" s="0" t="s">
        <v>272</v>
      </c>
      <c r="K2689" s="0" t="s">
        <v>10200</v>
      </c>
      <c r="L2689" s="0" t="s">
        <v>297</v>
      </c>
      <c r="M2689" s="0" t="s">
        <v>10271</v>
      </c>
      <c r="N2689" s="0" t="s">
        <v>10271</v>
      </c>
      <c r="O2689" s="0" t="s">
        <v>10272</v>
      </c>
      <c r="P2689" s="0" t="s">
        <v>10273</v>
      </c>
      <c r="R2689" s="0" t="s">
        <v>279</v>
      </c>
      <c r="S2689" s="0" t="s">
        <v>294</v>
      </c>
      <c r="T2689" s="0" t="s">
        <v>318</v>
      </c>
      <c r="U2689" s="0" t="s">
        <v>281</v>
      </c>
      <c r="V2689" s="0" t="s">
        <v>10208</v>
      </c>
    </row>
    <row r="2690" customFormat="false" ht="15" hidden="false" customHeight="false" outlineLevel="0" collapsed="false">
      <c r="A2690" s="0" t="n">
        <v>137</v>
      </c>
      <c r="B2690" s="0" t="s">
        <v>196</v>
      </c>
      <c r="C2690" s="0" t="s">
        <v>544</v>
      </c>
      <c r="D2690" s="0" t="s">
        <v>10274</v>
      </c>
      <c r="E2690" s="0" t="n">
        <v>2026</v>
      </c>
      <c r="H2690" s="0" t="n">
        <v>2</v>
      </c>
      <c r="I2690" s="0" t="n">
        <v>632</v>
      </c>
      <c r="J2690" s="0" t="s">
        <v>272</v>
      </c>
      <c r="K2690" s="0" t="s">
        <v>10200</v>
      </c>
      <c r="L2690" s="0" t="s">
        <v>297</v>
      </c>
      <c r="M2690" s="0" t="s">
        <v>10275</v>
      </c>
      <c r="N2690" s="0" t="s">
        <v>10275</v>
      </c>
      <c r="O2690" s="0" t="s">
        <v>10276</v>
      </c>
      <c r="P2690" s="0" t="s">
        <v>10277</v>
      </c>
      <c r="R2690" s="0" t="s">
        <v>279</v>
      </c>
      <c r="S2690" s="0" t="s">
        <v>294</v>
      </c>
      <c r="T2690" s="0" t="s">
        <v>318</v>
      </c>
      <c r="U2690" s="0" t="s">
        <v>281</v>
      </c>
      <c r="V2690" s="0" t="s">
        <v>10208</v>
      </c>
    </row>
    <row r="2691" customFormat="false" ht="15" hidden="false" customHeight="false" outlineLevel="0" collapsed="false">
      <c r="A2691" s="0" t="n">
        <v>137</v>
      </c>
      <c r="B2691" s="0" t="s">
        <v>196</v>
      </c>
      <c r="C2691" s="0" t="s">
        <v>544</v>
      </c>
      <c r="D2691" s="0" t="s">
        <v>10278</v>
      </c>
      <c r="E2691" s="0" t="n">
        <v>2026</v>
      </c>
      <c r="H2691" s="0" t="n">
        <v>2</v>
      </c>
      <c r="I2691" s="0" t="n">
        <v>658</v>
      </c>
      <c r="J2691" s="0" t="s">
        <v>272</v>
      </c>
      <c r="K2691" s="0" t="s">
        <v>10200</v>
      </c>
      <c r="L2691" s="0" t="s">
        <v>297</v>
      </c>
      <c r="M2691" s="0" t="s">
        <v>10279</v>
      </c>
      <c r="N2691" s="0" t="s">
        <v>10279</v>
      </c>
      <c r="O2691" s="0" t="s">
        <v>10280</v>
      </c>
      <c r="P2691" s="0" t="s">
        <v>10281</v>
      </c>
      <c r="R2691" s="0" t="s">
        <v>279</v>
      </c>
      <c r="S2691" s="0" t="s">
        <v>294</v>
      </c>
      <c r="T2691" s="0" t="s">
        <v>318</v>
      </c>
      <c r="U2691" s="0" t="s">
        <v>281</v>
      </c>
      <c r="V2691" s="0" t="s">
        <v>10208</v>
      </c>
    </row>
    <row r="2692" customFormat="false" ht="15" hidden="false" customHeight="false" outlineLevel="0" collapsed="false">
      <c r="A2692" s="0" t="n">
        <v>137</v>
      </c>
      <c r="B2692" s="0" t="s">
        <v>196</v>
      </c>
      <c r="C2692" s="0" t="s">
        <v>544</v>
      </c>
      <c r="D2692" s="0" t="s">
        <v>10282</v>
      </c>
      <c r="E2692" s="0" t="n">
        <v>2026</v>
      </c>
      <c r="H2692" s="0" t="n">
        <v>2</v>
      </c>
      <c r="I2692" s="0" t="n">
        <v>597</v>
      </c>
      <c r="J2692" s="0" t="s">
        <v>272</v>
      </c>
      <c r="K2692" s="0" t="s">
        <v>10200</v>
      </c>
      <c r="L2692" s="0" t="s">
        <v>297</v>
      </c>
      <c r="M2692" s="0" t="s">
        <v>10283</v>
      </c>
      <c r="N2692" s="0" t="s">
        <v>10283</v>
      </c>
      <c r="O2692" s="0" t="s">
        <v>10284</v>
      </c>
      <c r="P2692" s="0" t="s">
        <v>10285</v>
      </c>
      <c r="R2692" s="0" t="s">
        <v>279</v>
      </c>
      <c r="S2692" s="0" t="s">
        <v>294</v>
      </c>
      <c r="T2692" s="0" t="s">
        <v>318</v>
      </c>
      <c r="U2692" s="0" t="s">
        <v>281</v>
      </c>
      <c r="V2692" s="0" t="s">
        <v>10208</v>
      </c>
    </row>
    <row r="2693" customFormat="false" ht="15" hidden="false" customHeight="false" outlineLevel="0" collapsed="false">
      <c r="A2693" s="0" t="n">
        <v>137</v>
      </c>
      <c r="B2693" s="0" t="s">
        <v>196</v>
      </c>
      <c r="C2693" s="0" t="s">
        <v>544</v>
      </c>
      <c r="D2693" s="0" t="s">
        <v>10286</v>
      </c>
      <c r="E2693" s="0" t="n">
        <v>2026</v>
      </c>
      <c r="H2693" s="0" t="n">
        <v>2</v>
      </c>
      <c r="I2693" s="0" t="n">
        <v>621</v>
      </c>
      <c r="J2693" s="0" t="s">
        <v>272</v>
      </c>
      <c r="K2693" s="0" t="s">
        <v>10200</v>
      </c>
      <c r="L2693" s="0" t="s">
        <v>297</v>
      </c>
      <c r="M2693" s="0" t="s">
        <v>10287</v>
      </c>
      <c r="N2693" s="0" t="s">
        <v>10287</v>
      </c>
      <c r="O2693" s="0" t="s">
        <v>10288</v>
      </c>
      <c r="P2693" s="0" t="s">
        <v>10289</v>
      </c>
      <c r="R2693" s="0" t="s">
        <v>279</v>
      </c>
      <c r="S2693" s="0" t="s">
        <v>294</v>
      </c>
      <c r="T2693" s="0" t="s">
        <v>318</v>
      </c>
      <c r="U2693" s="0" t="s">
        <v>281</v>
      </c>
      <c r="V2693" s="0" t="s">
        <v>10208</v>
      </c>
    </row>
    <row r="2694" customFormat="false" ht="15" hidden="false" customHeight="false" outlineLevel="0" collapsed="false">
      <c r="A2694" s="0" t="n">
        <v>137</v>
      </c>
      <c r="B2694" s="0" t="s">
        <v>196</v>
      </c>
      <c r="C2694" s="0" t="s">
        <v>544</v>
      </c>
      <c r="D2694" s="0" t="s">
        <v>10290</v>
      </c>
      <c r="E2694" s="0" t="n">
        <v>2026</v>
      </c>
      <c r="H2694" s="0" t="n">
        <v>2</v>
      </c>
      <c r="I2694" s="0" t="n">
        <v>323</v>
      </c>
      <c r="J2694" s="0" t="s">
        <v>272</v>
      </c>
      <c r="K2694" s="0" t="s">
        <v>10200</v>
      </c>
      <c r="L2694" s="0" t="s">
        <v>297</v>
      </c>
      <c r="M2694" s="0" t="s">
        <v>10291</v>
      </c>
      <c r="N2694" s="0" t="s">
        <v>10291</v>
      </c>
      <c r="O2694" s="0" t="s">
        <v>10292</v>
      </c>
      <c r="P2694" s="0" t="s">
        <v>10293</v>
      </c>
      <c r="R2694" s="0" t="s">
        <v>279</v>
      </c>
      <c r="S2694" s="0" t="s">
        <v>294</v>
      </c>
      <c r="T2694" s="0" t="s">
        <v>280</v>
      </c>
      <c r="U2694" s="0" t="s">
        <v>281</v>
      </c>
    </row>
    <row r="2695" customFormat="false" ht="15" hidden="false" customHeight="false" outlineLevel="0" collapsed="false">
      <c r="A2695" s="0" t="n">
        <v>137</v>
      </c>
      <c r="B2695" s="0" t="s">
        <v>196</v>
      </c>
      <c r="C2695" s="0" t="s">
        <v>544</v>
      </c>
      <c r="D2695" s="0" t="s">
        <v>10294</v>
      </c>
      <c r="E2695" s="0" t="n">
        <v>2026</v>
      </c>
      <c r="H2695" s="0" t="n">
        <v>2</v>
      </c>
      <c r="I2695" s="0" t="n">
        <v>1079</v>
      </c>
      <c r="J2695" s="0" t="s">
        <v>272</v>
      </c>
      <c r="K2695" s="0" t="s">
        <v>10200</v>
      </c>
      <c r="L2695" s="0" t="s">
        <v>297</v>
      </c>
      <c r="M2695" s="0" t="s">
        <v>10295</v>
      </c>
      <c r="N2695" s="0" t="s">
        <v>10295</v>
      </c>
      <c r="O2695" s="0" t="s">
        <v>10296</v>
      </c>
      <c r="P2695" s="0" t="s">
        <v>10297</v>
      </c>
      <c r="R2695" s="0" t="s">
        <v>279</v>
      </c>
      <c r="S2695" s="0" t="s">
        <v>272</v>
      </c>
      <c r="T2695" s="0" t="s">
        <v>318</v>
      </c>
      <c r="U2695" s="0" t="s">
        <v>599</v>
      </c>
      <c r="V2695" s="0" t="s">
        <v>10298</v>
      </c>
    </row>
    <row r="2696" customFormat="false" ht="15" hidden="false" customHeight="false" outlineLevel="0" collapsed="false">
      <c r="A2696" s="0" t="n">
        <v>141</v>
      </c>
      <c r="B2696" s="0" t="s">
        <v>200</v>
      </c>
      <c r="C2696" s="0" t="s">
        <v>544</v>
      </c>
      <c r="D2696" s="0" t="s">
        <v>10294</v>
      </c>
      <c r="E2696" s="0" t="n">
        <v>2026</v>
      </c>
      <c r="H2696" s="0" t="n">
        <v>2</v>
      </c>
      <c r="I2696" s="0" t="n">
        <v>1079</v>
      </c>
      <c r="J2696" s="0" t="s">
        <v>272</v>
      </c>
      <c r="K2696" s="0" t="s">
        <v>10200</v>
      </c>
      <c r="L2696" s="0" t="s">
        <v>297</v>
      </c>
      <c r="M2696" s="0" t="s">
        <v>10295</v>
      </c>
      <c r="N2696" s="0" t="s">
        <v>10295</v>
      </c>
      <c r="O2696" s="0" t="s">
        <v>10296</v>
      </c>
      <c r="P2696" s="0" t="s">
        <v>10297</v>
      </c>
      <c r="R2696" s="0" t="s">
        <v>279</v>
      </c>
      <c r="S2696" s="0" t="s">
        <v>272</v>
      </c>
      <c r="T2696" s="0" t="s">
        <v>318</v>
      </c>
      <c r="U2696" s="0" t="s">
        <v>599</v>
      </c>
      <c r="V2696" s="0" t="s">
        <v>10298</v>
      </c>
    </row>
    <row r="2697" customFormat="false" ht="15" hidden="false" customHeight="false" outlineLevel="0" collapsed="false">
      <c r="A2697" s="0" t="n">
        <v>143</v>
      </c>
      <c r="B2697" s="0" t="s">
        <v>202</v>
      </c>
      <c r="C2697" s="0" t="s">
        <v>544</v>
      </c>
      <c r="D2697" s="0" t="s">
        <v>10294</v>
      </c>
      <c r="E2697" s="0" t="n">
        <v>2026</v>
      </c>
      <c r="H2697" s="0" t="n">
        <v>2</v>
      </c>
      <c r="I2697" s="0" t="n">
        <v>1079</v>
      </c>
      <c r="J2697" s="0" t="s">
        <v>272</v>
      </c>
      <c r="K2697" s="0" t="s">
        <v>10200</v>
      </c>
      <c r="L2697" s="0" t="s">
        <v>297</v>
      </c>
      <c r="M2697" s="0" t="s">
        <v>10295</v>
      </c>
      <c r="N2697" s="0" t="s">
        <v>10295</v>
      </c>
      <c r="O2697" s="0" t="s">
        <v>10296</v>
      </c>
      <c r="P2697" s="0" t="s">
        <v>10297</v>
      </c>
      <c r="R2697" s="0" t="s">
        <v>279</v>
      </c>
      <c r="S2697" s="0" t="s">
        <v>272</v>
      </c>
      <c r="T2697" s="0" t="s">
        <v>318</v>
      </c>
      <c r="U2697" s="0" t="s">
        <v>599</v>
      </c>
      <c r="V2697" s="0" t="s">
        <v>10298</v>
      </c>
    </row>
    <row r="2698" customFormat="false" ht="15" hidden="false" customHeight="false" outlineLevel="0" collapsed="false">
      <c r="A2698" s="0" t="n">
        <v>137</v>
      </c>
      <c r="B2698" s="0" t="s">
        <v>196</v>
      </c>
      <c r="C2698" s="0" t="s">
        <v>544</v>
      </c>
      <c r="D2698" s="0" t="s">
        <v>10299</v>
      </c>
      <c r="E2698" s="0" t="n">
        <v>2026</v>
      </c>
      <c r="H2698" s="0" t="n">
        <v>1</v>
      </c>
      <c r="I2698" s="0" t="n">
        <v>392</v>
      </c>
      <c r="J2698" s="0" t="s">
        <v>272</v>
      </c>
      <c r="K2698" s="0" t="s">
        <v>10200</v>
      </c>
      <c r="L2698" s="0" t="s">
        <v>297</v>
      </c>
      <c r="M2698" s="0" t="s">
        <v>10300</v>
      </c>
      <c r="N2698" s="0" t="s">
        <v>10300</v>
      </c>
      <c r="O2698" s="0" t="s">
        <v>10301</v>
      </c>
      <c r="P2698" s="0" t="s">
        <v>10302</v>
      </c>
      <c r="R2698" s="0" t="s">
        <v>279</v>
      </c>
      <c r="S2698" s="0" t="s">
        <v>294</v>
      </c>
      <c r="T2698" s="0" t="s">
        <v>318</v>
      </c>
      <c r="U2698" s="0" t="s">
        <v>599</v>
      </c>
      <c r="V2698" s="0" t="s">
        <v>10298</v>
      </c>
    </row>
    <row r="2699" customFormat="false" ht="15" hidden="false" customHeight="false" outlineLevel="0" collapsed="false">
      <c r="A2699" s="0" t="n">
        <v>141</v>
      </c>
      <c r="B2699" s="0" t="s">
        <v>200</v>
      </c>
      <c r="C2699" s="0" t="s">
        <v>544</v>
      </c>
      <c r="D2699" s="0" t="s">
        <v>10299</v>
      </c>
      <c r="E2699" s="0" t="n">
        <v>2026</v>
      </c>
      <c r="H2699" s="0" t="n">
        <v>1</v>
      </c>
      <c r="I2699" s="0" t="n">
        <v>392</v>
      </c>
      <c r="J2699" s="0" t="s">
        <v>272</v>
      </c>
      <c r="K2699" s="0" t="s">
        <v>10200</v>
      </c>
      <c r="L2699" s="0" t="s">
        <v>297</v>
      </c>
      <c r="M2699" s="0" t="s">
        <v>10300</v>
      </c>
      <c r="N2699" s="0" t="s">
        <v>10300</v>
      </c>
      <c r="O2699" s="0" t="s">
        <v>10301</v>
      </c>
      <c r="P2699" s="0" t="s">
        <v>10302</v>
      </c>
      <c r="R2699" s="0" t="s">
        <v>279</v>
      </c>
      <c r="S2699" s="0" t="s">
        <v>294</v>
      </c>
      <c r="T2699" s="0" t="s">
        <v>318</v>
      </c>
      <c r="U2699" s="0" t="s">
        <v>599</v>
      </c>
      <c r="V2699" s="0" t="s">
        <v>10298</v>
      </c>
    </row>
    <row r="2700" customFormat="false" ht="15" hidden="false" customHeight="false" outlineLevel="0" collapsed="false">
      <c r="A2700" s="0" t="n">
        <v>143</v>
      </c>
      <c r="B2700" s="0" t="s">
        <v>202</v>
      </c>
      <c r="C2700" s="0" t="s">
        <v>544</v>
      </c>
      <c r="D2700" s="0" t="s">
        <v>10299</v>
      </c>
      <c r="E2700" s="0" t="n">
        <v>2026</v>
      </c>
      <c r="H2700" s="0" t="n">
        <v>1</v>
      </c>
      <c r="I2700" s="0" t="n">
        <v>392</v>
      </c>
      <c r="J2700" s="0" t="s">
        <v>272</v>
      </c>
      <c r="K2700" s="0" t="s">
        <v>10200</v>
      </c>
      <c r="L2700" s="0" t="s">
        <v>297</v>
      </c>
      <c r="M2700" s="0" t="s">
        <v>10300</v>
      </c>
      <c r="N2700" s="0" t="s">
        <v>10300</v>
      </c>
      <c r="O2700" s="0" t="s">
        <v>10301</v>
      </c>
      <c r="P2700" s="0" t="s">
        <v>10302</v>
      </c>
      <c r="R2700" s="0" t="s">
        <v>279</v>
      </c>
      <c r="S2700" s="0" t="s">
        <v>294</v>
      </c>
      <c r="T2700" s="0" t="s">
        <v>318</v>
      </c>
      <c r="U2700" s="0" t="s">
        <v>599</v>
      </c>
      <c r="V2700" s="0" t="s">
        <v>10298</v>
      </c>
    </row>
    <row r="2701" customFormat="false" ht="15" hidden="false" customHeight="false" outlineLevel="0" collapsed="false">
      <c r="A2701" s="0" t="n">
        <v>137</v>
      </c>
      <c r="B2701" s="0" t="s">
        <v>196</v>
      </c>
      <c r="C2701" s="0" t="s">
        <v>544</v>
      </c>
      <c r="D2701" s="0" t="s">
        <v>10303</v>
      </c>
      <c r="E2701" s="0" t="n">
        <v>2026</v>
      </c>
      <c r="H2701" s="0" t="n">
        <v>2</v>
      </c>
      <c r="I2701" s="0" t="n">
        <v>637</v>
      </c>
      <c r="J2701" s="0" t="s">
        <v>272</v>
      </c>
      <c r="K2701" s="0" t="s">
        <v>10200</v>
      </c>
      <c r="L2701" s="0" t="s">
        <v>297</v>
      </c>
      <c r="M2701" s="0" t="s">
        <v>10304</v>
      </c>
      <c r="N2701" s="0" t="s">
        <v>10304</v>
      </c>
      <c r="O2701" s="0" t="s">
        <v>10305</v>
      </c>
      <c r="P2701" s="0" t="s">
        <v>10306</v>
      </c>
      <c r="R2701" s="0" t="s">
        <v>279</v>
      </c>
      <c r="S2701" s="0" t="s">
        <v>294</v>
      </c>
      <c r="T2701" s="0" t="s">
        <v>318</v>
      </c>
      <c r="U2701" s="0" t="s">
        <v>599</v>
      </c>
      <c r="V2701" s="0" t="s">
        <v>10298</v>
      </c>
    </row>
    <row r="2702" customFormat="false" ht="15" hidden="false" customHeight="false" outlineLevel="0" collapsed="false">
      <c r="A2702" s="0" t="n">
        <v>141</v>
      </c>
      <c r="B2702" s="0" t="s">
        <v>200</v>
      </c>
      <c r="C2702" s="0" t="s">
        <v>544</v>
      </c>
      <c r="D2702" s="0" t="s">
        <v>10303</v>
      </c>
      <c r="E2702" s="0" t="n">
        <v>2026</v>
      </c>
      <c r="H2702" s="0" t="n">
        <v>2</v>
      </c>
      <c r="I2702" s="0" t="n">
        <v>637</v>
      </c>
      <c r="J2702" s="0" t="s">
        <v>272</v>
      </c>
      <c r="K2702" s="0" t="s">
        <v>10200</v>
      </c>
      <c r="L2702" s="0" t="s">
        <v>297</v>
      </c>
      <c r="M2702" s="0" t="s">
        <v>10304</v>
      </c>
      <c r="N2702" s="0" t="s">
        <v>10304</v>
      </c>
      <c r="O2702" s="0" t="s">
        <v>10305</v>
      </c>
      <c r="P2702" s="0" t="s">
        <v>10306</v>
      </c>
      <c r="R2702" s="0" t="s">
        <v>279</v>
      </c>
      <c r="S2702" s="0" t="s">
        <v>294</v>
      </c>
      <c r="T2702" s="0" t="s">
        <v>318</v>
      </c>
      <c r="U2702" s="0" t="s">
        <v>599</v>
      </c>
      <c r="V2702" s="0" t="s">
        <v>10298</v>
      </c>
    </row>
    <row r="2703" customFormat="false" ht="15" hidden="false" customHeight="false" outlineLevel="0" collapsed="false">
      <c r="A2703" s="0" t="n">
        <v>143</v>
      </c>
      <c r="B2703" s="0" t="s">
        <v>202</v>
      </c>
      <c r="C2703" s="0" t="s">
        <v>544</v>
      </c>
      <c r="D2703" s="0" t="s">
        <v>10303</v>
      </c>
      <c r="E2703" s="0" t="n">
        <v>2026</v>
      </c>
      <c r="H2703" s="0" t="n">
        <v>2</v>
      </c>
      <c r="I2703" s="0" t="n">
        <v>637</v>
      </c>
      <c r="J2703" s="0" t="s">
        <v>272</v>
      </c>
      <c r="K2703" s="0" t="s">
        <v>10200</v>
      </c>
      <c r="L2703" s="0" t="s">
        <v>297</v>
      </c>
      <c r="M2703" s="0" t="s">
        <v>10304</v>
      </c>
      <c r="N2703" s="0" t="s">
        <v>10304</v>
      </c>
      <c r="O2703" s="0" t="s">
        <v>10305</v>
      </c>
      <c r="P2703" s="0" t="s">
        <v>10306</v>
      </c>
      <c r="R2703" s="0" t="s">
        <v>279</v>
      </c>
      <c r="S2703" s="0" t="s">
        <v>294</v>
      </c>
      <c r="T2703" s="0" t="s">
        <v>318</v>
      </c>
      <c r="U2703" s="0" t="s">
        <v>599</v>
      </c>
      <c r="V2703" s="0" t="s">
        <v>10298</v>
      </c>
    </row>
    <row r="2704" customFormat="false" ht="15" hidden="false" customHeight="false" outlineLevel="0" collapsed="false">
      <c r="A2704" s="0" t="n">
        <v>137</v>
      </c>
      <c r="B2704" s="0" t="s">
        <v>196</v>
      </c>
      <c r="C2704" s="0" t="s">
        <v>544</v>
      </c>
      <c r="D2704" s="0" t="s">
        <v>10307</v>
      </c>
      <c r="E2704" s="0" t="n">
        <v>2026</v>
      </c>
      <c r="H2704" s="0" t="n">
        <v>2</v>
      </c>
      <c r="I2704" s="0" t="n">
        <v>752</v>
      </c>
      <c r="J2704" s="0" t="s">
        <v>272</v>
      </c>
      <c r="K2704" s="0" t="s">
        <v>10200</v>
      </c>
      <c r="L2704" s="0" t="s">
        <v>297</v>
      </c>
      <c r="M2704" s="0" t="s">
        <v>10308</v>
      </c>
      <c r="N2704" s="0" t="s">
        <v>10308</v>
      </c>
      <c r="O2704" s="0" t="s">
        <v>10309</v>
      </c>
      <c r="P2704" s="0" t="s">
        <v>10310</v>
      </c>
      <c r="R2704" s="0" t="s">
        <v>279</v>
      </c>
      <c r="S2704" s="0" t="s">
        <v>294</v>
      </c>
      <c r="T2704" s="0" t="s">
        <v>318</v>
      </c>
      <c r="U2704" s="0" t="s">
        <v>599</v>
      </c>
      <c r="V2704" s="0" t="s">
        <v>10298</v>
      </c>
    </row>
    <row r="2705" customFormat="false" ht="15" hidden="false" customHeight="false" outlineLevel="0" collapsed="false">
      <c r="A2705" s="0" t="n">
        <v>141</v>
      </c>
      <c r="B2705" s="0" t="s">
        <v>200</v>
      </c>
      <c r="C2705" s="0" t="s">
        <v>544</v>
      </c>
      <c r="D2705" s="0" t="s">
        <v>10307</v>
      </c>
      <c r="E2705" s="0" t="n">
        <v>2026</v>
      </c>
      <c r="H2705" s="0" t="n">
        <v>2</v>
      </c>
      <c r="I2705" s="0" t="n">
        <v>752</v>
      </c>
      <c r="J2705" s="0" t="s">
        <v>272</v>
      </c>
      <c r="K2705" s="0" t="s">
        <v>10200</v>
      </c>
      <c r="L2705" s="0" t="s">
        <v>297</v>
      </c>
      <c r="M2705" s="0" t="s">
        <v>10308</v>
      </c>
      <c r="N2705" s="0" t="s">
        <v>10308</v>
      </c>
      <c r="O2705" s="0" t="s">
        <v>10309</v>
      </c>
      <c r="P2705" s="0" t="s">
        <v>10310</v>
      </c>
      <c r="R2705" s="0" t="s">
        <v>279</v>
      </c>
      <c r="S2705" s="0" t="s">
        <v>294</v>
      </c>
      <c r="T2705" s="0" t="s">
        <v>318</v>
      </c>
      <c r="U2705" s="0" t="s">
        <v>599</v>
      </c>
      <c r="V2705" s="0" t="s">
        <v>10298</v>
      </c>
    </row>
    <row r="2706" customFormat="false" ht="15" hidden="false" customHeight="false" outlineLevel="0" collapsed="false">
      <c r="A2706" s="0" t="n">
        <v>143</v>
      </c>
      <c r="B2706" s="0" t="s">
        <v>202</v>
      </c>
      <c r="C2706" s="0" t="s">
        <v>544</v>
      </c>
      <c r="D2706" s="0" t="s">
        <v>10307</v>
      </c>
      <c r="E2706" s="0" t="n">
        <v>2026</v>
      </c>
      <c r="H2706" s="0" t="n">
        <v>2</v>
      </c>
      <c r="I2706" s="0" t="n">
        <v>752</v>
      </c>
      <c r="J2706" s="0" t="s">
        <v>272</v>
      </c>
      <c r="K2706" s="0" t="s">
        <v>10200</v>
      </c>
      <c r="L2706" s="0" t="s">
        <v>297</v>
      </c>
      <c r="M2706" s="0" t="s">
        <v>10308</v>
      </c>
      <c r="N2706" s="0" t="s">
        <v>10308</v>
      </c>
      <c r="O2706" s="0" t="s">
        <v>10309</v>
      </c>
      <c r="P2706" s="0" t="s">
        <v>10310</v>
      </c>
      <c r="R2706" s="0" t="s">
        <v>279</v>
      </c>
      <c r="S2706" s="0" t="s">
        <v>294</v>
      </c>
      <c r="T2706" s="0" t="s">
        <v>318</v>
      </c>
      <c r="U2706" s="0" t="s">
        <v>599</v>
      </c>
      <c r="V2706" s="0" t="s">
        <v>10298</v>
      </c>
    </row>
    <row r="2707" customFormat="false" ht="15" hidden="false" customHeight="false" outlineLevel="0" collapsed="false">
      <c r="A2707" s="0" t="n">
        <v>137</v>
      </c>
      <c r="B2707" s="0" t="s">
        <v>196</v>
      </c>
      <c r="C2707" s="0" t="s">
        <v>544</v>
      </c>
      <c r="D2707" s="0" t="s">
        <v>10311</v>
      </c>
      <c r="E2707" s="0" t="n">
        <v>2026</v>
      </c>
      <c r="H2707" s="0" t="n">
        <v>2</v>
      </c>
      <c r="I2707" s="0" t="n">
        <v>639</v>
      </c>
      <c r="J2707" s="0" t="s">
        <v>272</v>
      </c>
      <c r="K2707" s="0" t="s">
        <v>10200</v>
      </c>
      <c r="L2707" s="0" t="s">
        <v>297</v>
      </c>
      <c r="M2707" s="0" t="s">
        <v>10312</v>
      </c>
      <c r="N2707" s="0" t="s">
        <v>10312</v>
      </c>
      <c r="O2707" s="0" t="s">
        <v>10313</v>
      </c>
      <c r="P2707" s="0" t="s">
        <v>10314</v>
      </c>
      <c r="R2707" s="0" t="s">
        <v>279</v>
      </c>
      <c r="S2707" s="0" t="s">
        <v>294</v>
      </c>
      <c r="T2707" s="0" t="s">
        <v>318</v>
      </c>
      <c r="U2707" s="0" t="s">
        <v>599</v>
      </c>
      <c r="V2707" s="0" t="s">
        <v>10298</v>
      </c>
    </row>
    <row r="2708" customFormat="false" ht="15" hidden="false" customHeight="false" outlineLevel="0" collapsed="false">
      <c r="A2708" s="0" t="n">
        <v>141</v>
      </c>
      <c r="B2708" s="0" t="s">
        <v>200</v>
      </c>
      <c r="C2708" s="0" t="s">
        <v>544</v>
      </c>
      <c r="D2708" s="0" t="s">
        <v>10311</v>
      </c>
      <c r="E2708" s="0" t="n">
        <v>2026</v>
      </c>
      <c r="H2708" s="0" t="n">
        <v>2</v>
      </c>
      <c r="I2708" s="0" t="n">
        <v>639</v>
      </c>
      <c r="J2708" s="0" t="s">
        <v>272</v>
      </c>
      <c r="K2708" s="0" t="s">
        <v>10200</v>
      </c>
      <c r="L2708" s="0" t="s">
        <v>297</v>
      </c>
      <c r="M2708" s="0" t="s">
        <v>10312</v>
      </c>
      <c r="N2708" s="0" t="s">
        <v>10312</v>
      </c>
      <c r="O2708" s="0" t="s">
        <v>10313</v>
      </c>
      <c r="P2708" s="0" t="s">
        <v>10314</v>
      </c>
      <c r="R2708" s="0" t="s">
        <v>279</v>
      </c>
      <c r="S2708" s="0" t="s">
        <v>294</v>
      </c>
      <c r="T2708" s="0" t="s">
        <v>318</v>
      </c>
      <c r="U2708" s="0" t="s">
        <v>599</v>
      </c>
      <c r="V2708" s="0" t="s">
        <v>10298</v>
      </c>
    </row>
    <row r="2709" customFormat="false" ht="15" hidden="false" customHeight="false" outlineLevel="0" collapsed="false">
      <c r="A2709" s="0" t="n">
        <v>143</v>
      </c>
      <c r="B2709" s="0" t="s">
        <v>202</v>
      </c>
      <c r="C2709" s="0" t="s">
        <v>544</v>
      </c>
      <c r="D2709" s="0" t="s">
        <v>10311</v>
      </c>
      <c r="E2709" s="0" t="n">
        <v>2026</v>
      </c>
      <c r="H2709" s="0" t="n">
        <v>2</v>
      </c>
      <c r="I2709" s="0" t="n">
        <v>639</v>
      </c>
      <c r="J2709" s="0" t="s">
        <v>272</v>
      </c>
      <c r="K2709" s="0" t="s">
        <v>10200</v>
      </c>
      <c r="L2709" s="0" t="s">
        <v>297</v>
      </c>
      <c r="M2709" s="0" t="s">
        <v>10312</v>
      </c>
      <c r="N2709" s="0" t="s">
        <v>10312</v>
      </c>
      <c r="O2709" s="0" t="s">
        <v>10313</v>
      </c>
      <c r="P2709" s="0" t="s">
        <v>10314</v>
      </c>
      <c r="R2709" s="0" t="s">
        <v>279</v>
      </c>
      <c r="S2709" s="0" t="s">
        <v>294</v>
      </c>
      <c r="T2709" s="0" t="s">
        <v>318</v>
      </c>
      <c r="U2709" s="0" t="s">
        <v>599</v>
      </c>
      <c r="V2709" s="0" t="s">
        <v>10298</v>
      </c>
    </row>
    <row r="2710" customFormat="false" ht="15" hidden="false" customHeight="false" outlineLevel="0" collapsed="false">
      <c r="A2710" s="0" t="n">
        <v>137</v>
      </c>
      <c r="B2710" s="0" t="s">
        <v>196</v>
      </c>
      <c r="C2710" s="0" t="s">
        <v>544</v>
      </c>
      <c r="D2710" s="0" t="s">
        <v>10315</v>
      </c>
      <c r="E2710" s="0" t="n">
        <v>2026</v>
      </c>
      <c r="H2710" s="0" t="n">
        <v>2</v>
      </c>
      <c r="I2710" s="0" t="n">
        <v>765</v>
      </c>
      <c r="J2710" s="0" t="s">
        <v>272</v>
      </c>
      <c r="K2710" s="0" t="s">
        <v>10200</v>
      </c>
      <c r="L2710" s="0" t="s">
        <v>297</v>
      </c>
      <c r="M2710" s="0" t="s">
        <v>10316</v>
      </c>
      <c r="N2710" s="0" t="s">
        <v>10316</v>
      </c>
      <c r="O2710" s="0" t="s">
        <v>10317</v>
      </c>
      <c r="P2710" s="0" t="s">
        <v>10318</v>
      </c>
      <c r="R2710" s="0" t="s">
        <v>279</v>
      </c>
      <c r="S2710" s="0" t="s">
        <v>294</v>
      </c>
      <c r="T2710" s="0" t="s">
        <v>318</v>
      </c>
      <c r="U2710" s="0" t="s">
        <v>599</v>
      </c>
      <c r="V2710" s="0" t="s">
        <v>10298</v>
      </c>
    </row>
    <row r="2711" customFormat="false" ht="15" hidden="false" customHeight="false" outlineLevel="0" collapsed="false">
      <c r="A2711" s="0" t="n">
        <v>141</v>
      </c>
      <c r="B2711" s="0" t="s">
        <v>200</v>
      </c>
      <c r="C2711" s="0" t="s">
        <v>544</v>
      </c>
      <c r="D2711" s="0" t="s">
        <v>10315</v>
      </c>
      <c r="E2711" s="0" t="n">
        <v>2026</v>
      </c>
      <c r="H2711" s="0" t="n">
        <v>2</v>
      </c>
      <c r="I2711" s="0" t="n">
        <v>765</v>
      </c>
      <c r="J2711" s="0" t="s">
        <v>272</v>
      </c>
      <c r="K2711" s="0" t="s">
        <v>10200</v>
      </c>
      <c r="L2711" s="0" t="s">
        <v>297</v>
      </c>
      <c r="M2711" s="0" t="s">
        <v>10316</v>
      </c>
      <c r="N2711" s="0" t="s">
        <v>10316</v>
      </c>
      <c r="O2711" s="0" t="s">
        <v>10317</v>
      </c>
      <c r="P2711" s="0" t="s">
        <v>10318</v>
      </c>
      <c r="R2711" s="0" t="s">
        <v>279</v>
      </c>
      <c r="S2711" s="0" t="s">
        <v>294</v>
      </c>
      <c r="T2711" s="0" t="s">
        <v>318</v>
      </c>
      <c r="U2711" s="0" t="s">
        <v>599</v>
      </c>
      <c r="V2711" s="0" t="s">
        <v>10298</v>
      </c>
    </row>
    <row r="2712" customFormat="false" ht="15" hidden="false" customHeight="false" outlineLevel="0" collapsed="false">
      <c r="A2712" s="0" t="n">
        <v>143</v>
      </c>
      <c r="B2712" s="0" t="s">
        <v>202</v>
      </c>
      <c r="C2712" s="0" t="s">
        <v>544</v>
      </c>
      <c r="D2712" s="0" t="s">
        <v>10315</v>
      </c>
      <c r="E2712" s="0" t="n">
        <v>2026</v>
      </c>
      <c r="H2712" s="0" t="n">
        <v>2</v>
      </c>
      <c r="I2712" s="0" t="n">
        <v>765</v>
      </c>
      <c r="J2712" s="0" t="s">
        <v>272</v>
      </c>
      <c r="K2712" s="0" t="s">
        <v>10200</v>
      </c>
      <c r="L2712" s="0" t="s">
        <v>297</v>
      </c>
      <c r="M2712" s="0" t="s">
        <v>10316</v>
      </c>
      <c r="N2712" s="0" t="s">
        <v>10316</v>
      </c>
      <c r="O2712" s="0" t="s">
        <v>10317</v>
      </c>
      <c r="P2712" s="0" t="s">
        <v>10318</v>
      </c>
      <c r="R2712" s="0" t="s">
        <v>279</v>
      </c>
      <c r="S2712" s="0" t="s">
        <v>294</v>
      </c>
      <c r="T2712" s="0" t="s">
        <v>318</v>
      </c>
      <c r="U2712" s="0" t="s">
        <v>599</v>
      </c>
      <c r="V2712" s="0" t="s">
        <v>10298</v>
      </c>
    </row>
    <row r="2713" customFormat="false" ht="15" hidden="false" customHeight="false" outlineLevel="0" collapsed="false">
      <c r="A2713" s="0" t="n">
        <v>137</v>
      </c>
      <c r="B2713" s="0" t="s">
        <v>196</v>
      </c>
      <c r="C2713" s="0" t="s">
        <v>544</v>
      </c>
      <c r="D2713" s="0" t="s">
        <v>10319</v>
      </c>
      <c r="E2713" s="0" t="n">
        <v>2026</v>
      </c>
      <c r="H2713" s="0" t="n">
        <v>2</v>
      </c>
      <c r="I2713" s="0" t="n">
        <v>574</v>
      </c>
      <c r="J2713" s="0" t="s">
        <v>272</v>
      </c>
      <c r="K2713" s="0" t="s">
        <v>10200</v>
      </c>
      <c r="L2713" s="0" t="s">
        <v>297</v>
      </c>
      <c r="M2713" s="0" t="s">
        <v>10320</v>
      </c>
      <c r="N2713" s="0" t="s">
        <v>10320</v>
      </c>
      <c r="O2713" s="0" t="s">
        <v>10321</v>
      </c>
      <c r="P2713" s="0" t="s">
        <v>10322</v>
      </c>
      <c r="R2713" s="0" t="s">
        <v>279</v>
      </c>
      <c r="S2713" s="0" t="s">
        <v>294</v>
      </c>
      <c r="T2713" s="0" t="s">
        <v>318</v>
      </c>
      <c r="U2713" s="0" t="s">
        <v>599</v>
      </c>
      <c r="V2713" s="0" t="s">
        <v>10298</v>
      </c>
    </row>
    <row r="2714" customFormat="false" ht="15" hidden="false" customHeight="false" outlineLevel="0" collapsed="false">
      <c r="A2714" s="0" t="n">
        <v>141</v>
      </c>
      <c r="B2714" s="0" t="s">
        <v>200</v>
      </c>
      <c r="C2714" s="0" t="s">
        <v>544</v>
      </c>
      <c r="D2714" s="0" t="s">
        <v>10319</v>
      </c>
      <c r="E2714" s="0" t="n">
        <v>2026</v>
      </c>
      <c r="H2714" s="0" t="n">
        <v>2</v>
      </c>
      <c r="I2714" s="0" t="n">
        <v>574</v>
      </c>
      <c r="J2714" s="0" t="s">
        <v>272</v>
      </c>
      <c r="K2714" s="0" t="s">
        <v>10200</v>
      </c>
      <c r="L2714" s="0" t="s">
        <v>297</v>
      </c>
      <c r="M2714" s="0" t="s">
        <v>10320</v>
      </c>
      <c r="N2714" s="0" t="s">
        <v>10320</v>
      </c>
      <c r="O2714" s="0" t="s">
        <v>10321</v>
      </c>
      <c r="P2714" s="0" t="s">
        <v>10322</v>
      </c>
      <c r="R2714" s="0" t="s">
        <v>279</v>
      </c>
      <c r="S2714" s="0" t="s">
        <v>294</v>
      </c>
      <c r="T2714" s="0" t="s">
        <v>318</v>
      </c>
      <c r="U2714" s="0" t="s">
        <v>599</v>
      </c>
      <c r="V2714" s="0" t="s">
        <v>10298</v>
      </c>
    </row>
    <row r="2715" customFormat="false" ht="15" hidden="false" customHeight="false" outlineLevel="0" collapsed="false">
      <c r="A2715" s="0" t="n">
        <v>143</v>
      </c>
      <c r="B2715" s="0" t="s">
        <v>202</v>
      </c>
      <c r="C2715" s="0" t="s">
        <v>544</v>
      </c>
      <c r="D2715" s="0" t="s">
        <v>10319</v>
      </c>
      <c r="E2715" s="0" t="n">
        <v>2026</v>
      </c>
      <c r="H2715" s="0" t="n">
        <v>2</v>
      </c>
      <c r="I2715" s="0" t="n">
        <v>574</v>
      </c>
      <c r="J2715" s="0" t="s">
        <v>272</v>
      </c>
      <c r="K2715" s="0" t="s">
        <v>10200</v>
      </c>
      <c r="L2715" s="0" t="s">
        <v>297</v>
      </c>
      <c r="M2715" s="0" t="s">
        <v>10320</v>
      </c>
      <c r="N2715" s="0" t="s">
        <v>10320</v>
      </c>
      <c r="O2715" s="0" t="s">
        <v>10321</v>
      </c>
      <c r="P2715" s="0" t="s">
        <v>10322</v>
      </c>
      <c r="R2715" s="0" t="s">
        <v>279</v>
      </c>
      <c r="S2715" s="0" t="s">
        <v>294</v>
      </c>
      <c r="T2715" s="0" t="s">
        <v>318</v>
      </c>
      <c r="U2715" s="0" t="s">
        <v>599</v>
      </c>
      <c r="V2715" s="0" t="s">
        <v>10298</v>
      </c>
    </row>
    <row r="2716" customFormat="false" ht="15" hidden="false" customHeight="false" outlineLevel="0" collapsed="false">
      <c r="A2716" s="0" t="n">
        <v>137</v>
      </c>
      <c r="B2716" s="0" t="s">
        <v>196</v>
      </c>
      <c r="C2716" s="0" t="s">
        <v>544</v>
      </c>
      <c r="D2716" s="0" t="s">
        <v>10323</v>
      </c>
      <c r="E2716" s="0" t="n">
        <v>2026</v>
      </c>
      <c r="H2716" s="0" t="n">
        <v>1</v>
      </c>
      <c r="I2716" s="0" t="n">
        <v>395</v>
      </c>
      <c r="J2716" s="0" t="s">
        <v>272</v>
      </c>
      <c r="K2716" s="0" t="s">
        <v>10200</v>
      </c>
      <c r="L2716" s="0" t="s">
        <v>297</v>
      </c>
      <c r="M2716" s="0" t="s">
        <v>10324</v>
      </c>
      <c r="N2716" s="0" t="s">
        <v>10324</v>
      </c>
      <c r="O2716" s="0" t="s">
        <v>10325</v>
      </c>
      <c r="P2716" s="0" t="s">
        <v>10326</v>
      </c>
      <c r="R2716" s="0" t="s">
        <v>279</v>
      </c>
      <c r="S2716" s="0" t="s">
        <v>294</v>
      </c>
      <c r="T2716" s="0" t="s">
        <v>318</v>
      </c>
      <c r="U2716" s="0" t="s">
        <v>599</v>
      </c>
      <c r="V2716" s="0" t="s">
        <v>10298</v>
      </c>
    </row>
    <row r="2717" customFormat="false" ht="15" hidden="false" customHeight="false" outlineLevel="0" collapsed="false">
      <c r="A2717" s="0" t="n">
        <v>141</v>
      </c>
      <c r="B2717" s="0" t="s">
        <v>200</v>
      </c>
      <c r="C2717" s="0" t="s">
        <v>544</v>
      </c>
      <c r="D2717" s="0" t="s">
        <v>10323</v>
      </c>
      <c r="E2717" s="0" t="n">
        <v>2026</v>
      </c>
      <c r="H2717" s="0" t="n">
        <v>1</v>
      </c>
      <c r="I2717" s="0" t="n">
        <v>395</v>
      </c>
      <c r="J2717" s="0" t="s">
        <v>272</v>
      </c>
      <c r="K2717" s="0" t="s">
        <v>10200</v>
      </c>
      <c r="L2717" s="0" t="s">
        <v>297</v>
      </c>
      <c r="M2717" s="0" t="s">
        <v>10324</v>
      </c>
      <c r="N2717" s="0" t="s">
        <v>10324</v>
      </c>
      <c r="O2717" s="0" t="s">
        <v>10325</v>
      </c>
      <c r="P2717" s="0" t="s">
        <v>10326</v>
      </c>
      <c r="R2717" s="0" t="s">
        <v>279</v>
      </c>
      <c r="S2717" s="0" t="s">
        <v>294</v>
      </c>
      <c r="T2717" s="0" t="s">
        <v>318</v>
      </c>
      <c r="U2717" s="0" t="s">
        <v>599</v>
      </c>
      <c r="V2717" s="0" t="s">
        <v>10298</v>
      </c>
    </row>
    <row r="2718" customFormat="false" ht="15" hidden="false" customHeight="false" outlineLevel="0" collapsed="false">
      <c r="A2718" s="0" t="n">
        <v>143</v>
      </c>
      <c r="B2718" s="0" t="s">
        <v>202</v>
      </c>
      <c r="C2718" s="0" t="s">
        <v>544</v>
      </c>
      <c r="D2718" s="0" t="s">
        <v>10323</v>
      </c>
      <c r="E2718" s="0" t="n">
        <v>2026</v>
      </c>
      <c r="H2718" s="0" t="n">
        <v>1</v>
      </c>
      <c r="I2718" s="0" t="n">
        <v>395</v>
      </c>
      <c r="J2718" s="0" t="s">
        <v>272</v>
      </c>
      <c r="K2718" s="0" t="s">
        <v>10200</v>
      </c>
      <c r="L2718" s="0" t="s">
        <v>297</v>
      </c>
      <c r="M2718" s="0" t="s">
        <v>10324</v>
      </c>
      <c r="N2718" s="0" t="s">
        <v>10324</v>
      </c>
      <c r="O2718" s="0" t="s">
        <v>10325</v>
      </c>
      <c r="P2718" s="0" t="s">
        <v>10326</v>
      </c>
      <c r="R2718" s="0" t="s">
        <v>279</v>
      </c>
      <c r="S2718" s="0" t="s">
        <v>294</v>
      </c>
      <c r="T2718" s="0" t="s">
        <v>318</v>
      </c>
      <c r="U2718" s="0" t="s">
        <v>599</v>
      </c>
      <c r="V2718" s="0" t="s">
        <v>10298</v>
      </c>
    </row>
    <row r="2719" customFormat="false" ht="15" hidden="false" customHeight="false" outlineLevel="0" collapsed="false">
      <c r="A2719" s="0" t="n">
        <v>137</v>
      </c>
      <c r="B2719" s="0" t="s">
        <v>196</v>
      </c>
      <c r="C2719" s="0" t="s">
        <v>544</v>
      </c>
      <c r="D2719" s="0" t="s">
        <v>10327</v>
      </c>
      <c r="E2719" s="0" t="n">
        <v>2026</v>
      </c>
      <c r="H2719" s="0" t="n">
        <v>1</v>
      </c>
      <c r="I2719" s="0" t="n">
        <v>512</v>
      </c>
      <c r="J2719" s="0" t="s">
        <v>272</v>
      </c>
      <c r="K2719" s="0" t="s">
        <v>10200</v>
      </c>
      <c r="L2719" s="0" t="s">
        <v>297</v>
      </c>
      <c r="M2719" s="0" t="s">
        <v>10328</v>
      </c>
      <c r="N2719" s="0" t="s">
        <v>10328</v>
      </c>
      <c r="O2719" s="0" t="s">
        <v>10329</v>
      </c>
      <c r="P2719" s="0" t="s">
        <v>10330</v>
      </c>
      <c r="R2719" s="0" t="s">
        <v>279</v>
      </c>
      <c r="S2719" s="0" t="s">
        <v>294</v>
      </c>
      <c r="T2719" s="0" t="s">
        <v>318</v>
      </c>
      <c r="U2719" s="0" t="s">
        <v>599</v>
      </c>
      <c r="V2719" s="0" t="s">
        <v>10298</v>
      </c>
    </row>
    <row r="2720" customFormat="false" ht="15" hidden="false" customHeight="false" outlineLevel="0" collapsed="false">
      <c r="A2720" s="0" t="n">
        <v>141</v>
      </c>
      <c r="B2720" s="0" t="s">
        <v>200</v>
      </c>
      <c r="C2720" s="0" t="s">
        <v>544</v>
      </c>
      <c r="D2720" s="0" t="s">
        <v>10327</v>
      </c>
      <c r="E2720" s="0" t="n">
        <v>2026</v>
      </c>
      <c r="H2720" s="0" t="n">
        <v>1</v>
      </c>
      <c r="I2720" s="0" t="n">
        <v>512</v>
      </c>
      <c r="J2720" s="0" t="s">
        <v>272</v>
      </c>
      <c r="K2720" s="0" t="s">
        <v>10200</v>
      </c>
      <c r="L2720" s="0" t="s">
        <v>297</v>
      </c>
      <c r="M2720" s="0" t="s">
        <v>10328</v>
      </c>
      <c r="N2720" s="0" t="s">
        <v>10328</v>
      </c>
      <c r="O2720" s="0" t="s">
        <v>10329</v>
      </c>
      <c r="P2720" s="0" t="s">
        <v>10330</v>
      </c>
      <c r="R2720" s="0" t="s">
        <v>279</v>
      </c>
      <c r="S2720" s="0" t="s">
        <v>294</v>
      </c>
      <c r="T2720" s="0" t="s">
        <v>318</v>
      </c>
      <c r="U2720" s="0" t="s">
        <v>599</v>
      </c>
      <c r="V2720" s="0" t="s">
        <v>10298</v>
      </c>
    </row>
    <row r="2721" customFormat="false" ht="15" hidden="false" customHeight="false" outlineLevel="0" collapsed="false">
      <c r="A2721" s="0" t="n">
        <v>143</v>
      </c>
      <c r="B2721" s="0" t="s">
        <v>202</v>
      </c>
      <c r="C2721" s="0" t="s">
        <v>544</v>
      </c>
      <c r="D2721" s="0" t="s">
        <v>10327</v>
      </c>
      <c r="E2721" s="0" t="n">
        <v>2026</v>
      </c>
      <c r="H2721" s="0" t="n">
        <v>1</v>
      </c>
      <c r="I2721" s="0" t="n">
        <v>512</v>
      </c>
      <c r="J2721" s="0" t="s">
        <v>272</v>
      </c>
      <c r="K2721" s="0" t="s">
        <v>10200</v>
      </c>
      <c r="L2721" s="0" t="s">
        <v>297</v>
      </c>
      <c r="M2721" s="0" t="s">
        <v>10328</v>
      </c>
      <c r="N2721" s="0" t="s">
        <v>10328</v>
      </c>
      <c r="O2721" s="0" t="s">
        <v>10329</v>
      </c>
      <c r="P2721" s="0" t="s">
        <v>10330</v>
      </c>
      <c r="R2721" s="0" t="s">
        <v>279</v>
      </c>
      <c r="S2721" s="0" t="s">
        <v>294</v>
      </c>
      <c r="T2721" s="0" t="s">
        <v>318</v>
      </c>
      <c r="U2721" s="0" t="s">
        <v>599</v>
      </c>
      <c r="V2721" s="0" t="s">
        <v>10298</v>
      </c>
    </row>
    <row r="2722" customFormat="false" ht="15" hidden="false" customHeight="false" outlineLevel="0" collapsed="false">
      <c r="A2722" s="0" t="n">
        <v>137</v>
      </c>
      <c r="B2722" s="0" t="s">
        <v>196</v>
      </c>
      <c r="C2722" s="0" t="s">
        <v>544</v>
      </c>
      <c r="D2722" s="0" t="s">
        <v>10331</v>
      </c>
      <c r="E2722" s="0" t="n">
        <v>2025</v>
      </c>
      <c r="H2722" s="0" t="n">
        <v>4</v>
      </c>
      <c r="I2722" s="0" t="n">
        <v>1628</v>
      </c>
      <c r="J2722" s="0" t="s">
        <v>272</v>
      </c>
      <c r="K2722" s="0" t="s">
        <v>10200</v>
      </c>
      <c r="L2722" s="0" t="s">
        <v>297</v>
      </c>
      <c r="M2722" s="0" t="s">
        <v>10332</v>
      </c>
      <c r="N2722" s="0" t="s">
        <v>10332</v>
      </c>
      <c r="O2722" s="0" t="s">
        <v>10333</v>
      </c>
      <c r="P2722" s="0" t="s">
        <v>10334</v>
      </c>
      <c r="R2722" s="0" t="s">
        <v>279</v>
      </c>
      <c r="S2722" s="0" t="s">
        <v>294</v>
      </c>
      <c r="T2722" s="0" t="s">
        <v>280</v>
      </c>
      <c r="U2722" s="0" t="s">
        <v>281</v>
      </c>
    </row>
    <row r="2723" customFormat="false" ht="15" hidden="false" customHeight="false" outlineLevel="0" collapsed="false">
      <c r="A2723" s="0" t="n">
        <v>137</v>
      </c>
      <c r="B2723" s="0" t="s">
        <v>196</v>
      </c>
      <c r="C2723" s="0" t="s">
        <v>544</v>
      </c>
      <c r="D2723" s="0" t="s">
        <v>10335</v>
      </c>
      <c r="E2723" s="0" t="n">
        <v>2025</v>
      </c>
      <c r="H2723" s="0" t="n">
        <v>4</v>
      </c>
      <c r="I2723" s="0" t="n">
        <v>1639</v>
      </c>
      <c r="J2723" s="0" t="s">
        <v>272</v>
      </c>
      <c r="K2723" s="0" t="s">
        <v>10200</v>
      </c>
      <c r="L2723" s="0" t="s">
        <v>297</v>
      </c>
      <c r="M2723" s="0" t="s">
        <v>10336</v>
      </c>
      <c r="N2723" s="0" t="s">
        <v>10336</v>
      </c>
      <c r="O2723" s="0" t="s">
        <v>10337</v>
      </c>
      <c r="P2723" s="0" t="s">
        <v>10338</v>
      </c>
      <c r="R2723" s="0" t="s">
        <v>279</v>
      </c>
      <c r="S2723" s="0" t="s">
        <v>294</v>
      </c>
      <c r="T2723" s="0" t="s">
        <v>280</v>
      </c>
      <c r="U2723" s="0" t="s">
        <v>281</v>
      </c>
    </row>
    <row r="2724" customFormat="false" ht="15" hidden="false" customHeight="false" outlineLevel="0" collapsed="false">
      <c r="A2724" s="0" t="n">
        <v>137</v>
      </c>
      <c r="B2724" s="0" t="s">
        <v>196</v>
      </c>
      <c r="C2724" s="0" t="s">
        <v>544</v>
      </c>
      <c r="D2724" s="0" t="s">
        <v>10339</v>
      </c>
      <c r="E2724" s="0" t="n">
        <v>2024</v>
      </c>
      <c r="H2724" s="0" t="n">
        <v>2</v>
      </c>
      <c r="I2724" s="0" t="n">
        <v>1004</v>
      </c>
      <c r="J2724" s="0" t="s">
        <v>272</v>
      </c>
      <c r="K2724" s="0" t="s">
        <v>10200</v>
      </c>
      <c r="L2724" s="0" t="s">
        <v>297</v>
      </c>
      <c r="M2724" s="0" t="s">
        <v>10340</v>
      </c>
      <c r="N2724" s="0" t="s">
        <v>10340</v>
      </c>
      <c r="O2724" s="0" t="s">
        <v>10341</v>
      </c>
      <c r="P2724" s="0" t="s">
        <v>10342</v>
      </c>
      <c r="R2724" s="0" t="s">
        <v>288</v>
      </c>
      <c r="S2724" s="0" t="s">
        <v>294</v>
      </c>
      <c r="T2724" s="0" t="s">
        <v>318</v>
      </c>
      <c r="U2724" s="0" t="s">
        <v>281</v>
      </c>
      <c r="V2724" s="0" t="s">
        <v>10208</v>
      </c>
    </row>
    <row r="2725" customFormat="false" ht="15" hidden="false" customHeight="false" outlineLevel="0" collapsed="false">
      <c r="A2725" s="0" t="n">
        <v>137</v>
      </c>
      <c r="B2725" s="0" t="s">
        <v>196</v>
      </c>
      <c r="C2725" s="0" t="s">
        <v>544</v>
      </c>
      <c r="D2725" s="0" t="s">
        <v>10343</v>
      </c>
      <c r="E2725" s="0" t="n">
        <v>2024</v>
      </c>
      <c r="H2725" s="0" t="n">
        <v>2</v>
      </c>
      <c r="I2725" s="0" t="n">
        <v>584</v>
      </c>
      <c r="J2725" s="0" t="s">
        <v>272</v>
      </c>
      <c r="K2725" s="0" t="s">
        <v>10200</v>
      </c>
      <c r="L2725" s="0" t="s">
        <v>297</v>
      </c>
      <c r="M2725" s="0" t="s">
        <v>10344</v>
      </c>
      <c r="N2725" s="0" t="s">
        <v>10344</v>
      </c>
      <c r="O2725" s="0" t="s">
        <v>10345</v>
      </c>
      <c r="P2725" s="0" t="s">
        <v>10346</v>
      </c>
      <c r="R2725" s="0" t="s">
        <v>288</v>
      </c>
      <c r="S2725" s="0" t="s">
        <v>294</v>
      </c>
      <c r="T2725" s="0" t="s">
        <v>318</v>
      </c>
      <c r="U2725" s="0" t="s">
        <v>281</v>
      </c>
      <c r="V2725" s="0" t="s">
        <v>10208</v>
      </c>
    </row>
    <row r="2726" customFormat="false" ht="15" hidden="false" customHeight="false" outlineLevel="0" collapsed="false">
      <c r="A2726" s="0" t="n">
        <v>137</v>
      </c>
      <c r="B2726" s="0" t="s">
        <v>196</v>
      </c>
      <c r="C2726" s="0" t="s">
        <v>544</v>
      </c>
      <c r="D2726" s="0" t="s">
        <v>10347</v>
      </c>
      <c r="E2726" s="0" t="n">
        <v>2024</v>
      </c>
      <c r="H2726" s="0" t="n">
        <v>1</v>
      </c>
      <c r="I2726" s="0" t="n">
        <v>995</v>
      </c>
      <c r="J2726" s="0" t="s">
        <v>294</v>
      </c>
      <c r="K2726" s="0" t="s">
        <v>10200</v>
      </c>
      <c r="L2726" s="0" t="s">
        <v>297</v>
      </c>
      <c r="M2726" s="0" t="s">
        <v>10348</v>
      </c>
      <c r="N2726" s="0" t="s">
        <v>10348</v>
      </c>
      <c r="O2726" s="0" t="s">
        <v>10349</v>
      </c>
      <c r="P2726" s="0" t="s">
        <v>10350</v>
      </c>
      <c r="R2726" s="0" t="s">
        <v>288</v>
      </c>
      <c r="S2726" s="0" t="s">
        <v>294</v>
      </c>
      <c r="T2726" s="0" t="s">
        <v>318</v>
      </c>
      <c r="U2726" s="0" t="s">
        <v>281</v>
      </c>
      <c r="V2726" s="0" t="s">
        <v>10208</v>
      </c>
    </row>
    <row r="2727" customFormat="false" ht="15" hidden="false" customHeight="false" outlineLevel="0" collapsed="false">
      <c r="A2727" s="0" t="n">
        <v>137</v>
      </c>
      <c r="B2727" s="0" t="s">
        <v>196</v>
      </c>
      <c r="C2727" s="0" t="s">
        <v>544</v>
      </c>
      <c r="D2727" s="0" t="s">
        <v>10351</v>
      </c>
      <c r="E2727" s="0" t="n">
        <v>2024</v>
      </c>
      <c r="H2727" s="0" t="n">
        <v>1</v>
      </c>
      <c r="I2727" s="0" t="n">
        <v>824</v>
      </c>
      <c r="J2727" s="0" t="s">
        <v>294</v>
      </c>
      <c r="K2727" s="0" t="s">
        <v>10200</v>
      </c>
      <c r="L2727" s="0" t="s">
        <v>297</v>
      </c>
      <c r="M2727" s="0" t="s">
        <v>10352</v>
      </c>
      <c r="N2727" s="0" t="s">
        <v>10352</v>
      </c>
      <c r="O2727" s="0" t="s">
        <v>10353</v>
      </c>
      <c r="P2727" s="0" t="s">
        <v>10354</v>
      </c>
      <c r="R2727" s="0" t="s">
        <v>288</v>
      </c>
      <c r="S2727" s="0" t="s">
        <v>294</v>
      </c>
      <c r="T2727" s="0" t="s">
        <v>318</v>
      </c>
      <c r="U2727" s="0" t="s">
        <v>281</v>
      </c>
      <c r="V2727" s="0" t="s">
        <v>10208</v>
      </c>
    </row>
    <row r="2728" customFormat="false" ht="15" hidden="false" customHeight="false" outlineLevel="0" collapsed="false">
      <c r="A2728" s="0" t="n">
        <v>137</v>
      </c>
      <c r="B2728" s="0" t="s">
        <v>196</v>
      </c>
      <c r="C2728" s="0" t="s">
        <v>544</v>
      </c>
      <c r="D2728" s="0" t="s">
        <v>10355</v>
      </c>
      <c r="E2728" s="0" t="n">
        <v>2024</v>
      </c>
      <c r="H2728" s="0" t="n">
        <v>1</v>
      </c>
      <c r="I2728" s="0" t="n">
        <v>553</v>
      </c>
      <c r="J2728" s="0" t="s">
        <v>272</v>
      </c>
      <c r="K2728" s="0" t="s">
        <v>10200</v>
      </c>
      <c r="L2728" s="0" t="s">
        <v>297</v>
      </c>
      <c r="M2728" s="0" t="s">
        <v>10356</v>
      </c>
      <c r="N2728" s="0" t="s">
        <v>10356</v>
      </c>
      <c r="O2728" s="0" t="s">
        <v>10357</v>
      </c>
      <c r="P2728" s="0" t="s">
        <v>10358</v>
      </c>
      <c r="R2728" s="0" t="s">
        <v>288</v>
      </c>
      <c r="S2728" s="0" t="s">
        <v>294</v>
      </c>
      <c r="T2728" s="0" t="s">
        <v>318</v>
      </c>
      <c r="U2728" s="0" t="s">
        <v>281</v>
      </c>
      <c r="V2728" s="0" t="s">
        <v>10208</v>
      </c>
    </row>
    <row r="2729" customFormat="false" ht="15" hidden="false" customHeight="false" outlineLevel="0" collapsed="false">
      <c r="A2729" s="0" t="n">
        <v>137</v>
      </c>
      <c r="B2729" s="0" t="s">
        <v>196</v>
      </c>
      <c r="C2729" s="0" t="s">
        <v>544</v>
      </c>
      <c r="D2729" s="0" t="s">
        <v>10359</v>
      </c>
      <c r="E2729" s="0" t="n">
        <v>2024</v>
      </c>
      <c r="H2729" s="0" t="n">
        <v>1</v>
      </c>
      <c r="I2729" s="0" t="n">
        <v>603</v>
      </c>
      <c r="J2729" s="0" t="s">
        <v>294</v>
      </c>
      <c r="K2729" s="0" t="s">
        <v>10200</v>
      </c>
      <c r="L2729" s="0" t="s">
        <v>297</v>
      </c>
      <c r="M2729" s="0" t="s">
        <v>10360</v>
      </c>
      <c r="N2729" s="0" t="s">
        <v>10360</v>
      </c>
      <c r="O2729" s="0" t="s">
        <v>10361</v>
      </c>
      <c r="P2729" s="0" t="s">
        <v>10362</v>
      </c>
      <c r="R2729" s="0" t="s">
        <v>288</v>
      </c>
      <c r="S2729" s="0" t="s">
        <v>294</v>
      </c>
      <c r="T2729" s="0" t="s">
        <v>318</v>
      </c>
      <c r="U2729" s="0" t="s">
        <v>281</v>
      </c>
      <c r="V2729" s="0" t="s">
        <v>10208</v>
      </c>
    </row>
    <row r="2730" customFormat="false" ht="15" hidden="false" customHeight="false" outlineLevel="0" collapsed="false">
      <c r="A2730" s="0" t="n">
        <v>137</v>
      </c>
      <c r="B2730" s="0" t="s">
        <v>196</v>
      </c>
      <c r="C2730" s="0" t="s">
        <v>544</v>
      </c>
      <c r="D2730" s="0" t="s">
        <v>10363</v>
      </c>
      <c r="E2730" s="0" t="n">
        <v>2024</v>
      </c>
      <c r="H2730" s="0" t="n">
        <v>2</v>
      </c>
      <c r="I2730" s="0" t="n">
        <v>357</v>
      </c>
      <c r="J2730" s="0" t="s">
        <v>272</v>
      </c>
      <c r="K2730" s="0" t="s">
        <v>10200</v>
      </c>
      <c r="L2730" s="0" t="s">
        <v>297</v>
      </c>
      <c r="M2730" s="0" t="s">
        <v>10364</v>
      </c>
      <c r="N2730" s="0" t="s">
        <v>10364</v>
      </c>
      <c r="O2730" s="0" t="s">
        <v>10365</v>
      </c>
      <c r="P2730" s="0" t="s">
        <v>10366</v>
      </c>
      <c r="R2730" s="0" t="s">
        <v>288</v>
      </c>
      <c r="S2730" s="0" t="s">
        <v>294</v>
      </c>
      <c r="T2730" s="0" t="s">
        <v>318</v>
      </c>
      <c r="U2730" s="0" t="s">
        <v>281</v>
      </c>
      <c r="V2730" s="0" t="s">
        <v>10208</v>
      </c>
    </row>
    <row r="2731" customFormat="false" ht="15" hidden="false" customHeight="false" outlineLevel="0" collapsed="false">
      <c r="A2731" s="0" t="n">
        <v>137</v>
      </c>
      <c r="B2731" s="0" t="s">
        <v>196</v>
      </c>
      <c r="C2731" s="0" t="s">
        <v>544</v>
      </c>
      <c r="D2731" s="0" t="s">
        <v>10367</v>
      </c>
      <c r="E2731" s="0" t="n">
        <v>2024</v>
      </c>
      <c r="H2731" s="0" t="n">
        <v>1</v>
      </c>
      <c r="I2731" s="0" t="n">
        <v>210</v>
      </c>
      <c r="J2731" s="0" t="s">
        <v>272</v>
      </c>
      <c r="K2731" s="0" t="s">
        <v>10200</v>
      </c>
      <c r="L2731" s="0" t="s">
        <v>297</v>
      </c>
      <c r="M2731" s="0" t="s">
        <v>10368</v>
      </c>
      <c r="N2731" s="0" t="s">
        <v>10368</v>
      </c>
      <c r="O2731" s="0" t="s">
        <v>10369</v>
      </c>
      <c r="P2731" s="0" t="s">
        <v>10370</v>
      </c>
      <c r="R2731" s="0" t="s">
        <v>288</v>
      </c>
      <c r="S2731" s="0" t="s">
        <v>294</v>
      </c>
      <c r="T2731" s="0" t="s">
        <v>318</v>
      </c>
      <c r="U2731" s="0" t="s">
        <v>281</v>
      </c>
      <c r="V2731" s="0" t="s">
        <v>10208</v>
      </c>
    </row>
    <row r="2732" customFormat="false" ht="15" hidden="false" customHeight="false" outlineLevel="0" collapsed="false">
      <c r="A2732" s="0" t="n">
        <v>137</v>
      </c>
      <c r="B2732" s="0" t="s">
        <v>196</v>
      </c>
      <c r="C2732" s="0" t="s">
        <v>544</v>
      </c>
      <c r="D2732" s="0" t="s">
        <v>10371</v>
      </c>
      <c r="E2732" s="0" t="n">
        <v>2024</v>
      </c>
      <c r="H2732" s="0" t="n">
        <v>2</v>
      </c>
      <c r="I2732" s="0" t="n">
        <v>442</v>
      </c>
      <c r="J2732" s="0" t="s">
        <v>272</v>
      </c>
      <c r="K2732" s="0" t="s">
        <v>10200</v>
      </c>
      <c r="L2732" s="0" t="s">
        <v>297</v>
      </c>
      <c r="M2732" s="0" t="s">
        <v>10372</v>
      </c>
      <c r="N2732" s="0" t="s">
        <v>10372</v>
      </c>
      <c r="O2732" s="0" t="s">
        <v>10373</v>
      </c>
      <c r="P2732" s="0" t="s">
        <v>10374</v>
      </c>
      <c r="R2732" s="0" t="s">
        <v>288</v>
      </c>
      <c r="S2732" s="0" t="s">
        <v>294</v>
      </c>
      <c r="T2732" s="0" t="s">
        <v>318</v>
      </c>
      <c r="U2732" s="0" t="s">
        <v>281</v>
      </c>
      <c r="V2732" s="0" t="s">
        <v>10208</v>
      </c>
    </row>
    <row r="2733" customFormat="false" ht="15" hidden="false" customHeight="false" outlineLevel="0" collapsed="false">
      <c r="A2733" s="0" t="n">
        <v>137</v>
      </c>
      <c r="B2733" s="0" t="s">
        <v>196</v>
      </c>
      <c r="C2733" s="0" t="s">
        <v>544</v>
      </c>
      <c r="D2733" s="0" t="s">
        <v>10375</v>
      </c>
      <c r="E2733" s="0" t="n">
        <v>2024</v>
      </c>
      <c r="H2733" s="0" t="n">
        <v>2</v>
      </c>
      <c r="I2733" s="0" t="n">
        <v>1071</v>
      </c>
      <c r="J2733" s="0" t="s">
        <v>272</v>
      </c>
      <c r="K2733" s="0" t="s">
        <v>10200</v>
      </c>
      <c r="L2733" s="0" t="s">
        <v>297</v>
      </c>
      <c r="M2733" s="0" t="s">
        <v>10376</v>
      </c>
      <c r="N2733" s="0" t="s">
        <v>10376</v>
      </c>
      <c r="O2733" s="0" t="s">
        <v>10377</v>
      </c>
      <c r="P2733" s="0" t="s">
        <v>10378</v>
      </c>
      <c r="R2733" s="0" t="s">
        <v>288</v>
      </c>
      <c r="S2733" s="0" t="s">
        <v>294</v>
      </c>
      <c r="T2733" s="0" t="s">
        <v>318</v>
      </c>
      <c r="U2733" s="0" t="s">
        <v>281</v>
      </c>
      <c r="V2733" s="0" t="s">
        <v>10208</v>
      </c>
    </row>
    <row r="2734" customFormat="false" ht="15" hidden="false" customHeight="false" outlineLevel="0" collapsed="false">
      <c r="A2734" s="0" t="n">
        <v>137</v>
      </c>
      <c r="B2734" s="0" t="s">
        <v>196</v>
      </c>
      <c r="C2734" s="0" t="s">
        <v>544</v>
      </c>
      <c r="D2734" s="0" t="s">
        <v>10379</v>
      </c>
      <c r="E2734" s="0" t="n">
        <v>2024</v>
      </c>
      <c r="H2734" s="0" t="n">
        <v>1</v>
      </c>
      <c r="I2734" s="0" t="n">
        <v>151</v>
      </c>
      <c r="J2734" s="0" t="s">
        <v>272</v>
      </c>
      <c r="K2734" s="0" t="s">
        <v>10200</v>
      </c>
      <c r="L2734" s="0" t="s">
        <v>297</v>
      </c>
      <c r="M2734" s="0" t="s">
        <v>10380</v>
      </c>
      <c r="N2734" s="0" t="s">
        <v>10380</v>
      </c>
      <c r="O2734" s="0" t="s">
        <v>10381</v>
      </c>
      <c r="P2734" s="0" t="s">
        <v>10382</v>
      </c>
      <c r="R2734" s="0" t="s">
        <v>288</v>
      </c>
      <c r="S2734" s="0" t="s">
        <v>294</v>
      </c>
      <c r="T2734" s="0" t="s">
        <v>318</v>
      </c>
      <c r="U2734" s="0" t="s">
        <v>281</v>
      </c>
      <c r="V2734" s="0" t="s">
        <v>10208</v>
      </c>
    </row>
    <row r="2735" customFormat="false" ht="15" hidden="false" customHeight="false" outlineLevel="0" collapsed="false">
      <c r="A2735" s="0" t="n">
        <v>137</v>
      </c>
      <c r="B2735" s="0" t="s">
        <v>196</v>
      </c>
      <c r="C2735" s="0" t="s">
        <v>544</v>
      </c>
      <c r="D2735" s="0" t="s">
        <v>10383</v>
      </c>
      <c r="E2735" s="0" t="n">
        <v>2024</v>
      </c>
      <c r="H2735" s="0" t="n">
        <v>2</v>
      </c>
      <c r="I2735" s="0" t="n">
        <v>550</v>
      </c>
      <c r="J2735" s="0" t="s">
        <v>272</v>
      </c>
      <c r="K2735" s="0" t="s">
        <v>10200</v>
      </c>
      <c r="L2735" s="0" t="s">
        <v>297</v>
      </c>
      <c r="M2735" s="0" t="s">
        <v>10384</v>
      </c>
      <c r="N2735" s="0" t="s">
        <v>10384</v>
      </c>
      <c r="O2735" s="0" t="s">
        <v>10385</v>
      </c>
      <c r="P2735" s="0" t="s">
        <v>10386</v>
      </c>
      <c r="R2735" s="0" t="s">
        <v>288</v>
      </c>
      <c r="S2735" s="0" t="s">
        <v>294</v>
      </c>
      <c r="T2735" s="0" t="s">
        <v>318</v>
      </c>
      <c r="U2735" s="0" t="s">
        <v>281</v>
      </c>
      <c r="V2735" s="0" t="s">
        <v>10208</v>
      </c>
    </row>
    <row r="2736" customFormat="false" ht="15" hidden="false" customHeight="false" outlineLevel="0" collapsed="false">
      <c r="A2736" s="0" t="n">
        <v>137</v>
      </c>
      <c r="B2736" s="0" t="s">
        <v>196</v>
      </c>
      <c r="C2736" s="0" t="s">
        <v>544</v>
      </c>
      <c r="D2736" s="0" t="s">
        <v>10387</v>
      </c>
      <c r="E2736" s="0" t="n">
        <v>2024</v>
      </c>
      <c r="H2736" s="0" t="n">
        <v>3</v>
      </c>
      <c r="I2736" s="0" t="n">
        <v>1406</v>
      </c>
      <c r="J2736" s="0" t="s">
        <v>272</v>
      </c>
      <c r="K2736" s="0" t="s">
        <v>10200</v>
      </c>
      <c r="L2736" s="0" t="s">
        <v>297</v>
      </c>
      <c r="M2736" s="0" t="s">
        <v>10388</v>
      </c>
      <c r="N2736" s="0" t="s">
        <v>10388</v>
      </c>
      <c r="O2736" s="0" t="s">
        <v>10389</v>
      </c>
      <c r="P2736" s="0" t="s">
        <v>10390</v>
      </c>
      <c r="R2736" s="0" t="s">
        <v>288</v>
      </c>
      <c r="S2736" s="0" t="s">
        <v>294</v>
      </c>
      <c r="T2736" s="0" t="s">
        <v>318</v>
      </c>
      <c r="U2736" s="0" t="s">
        <v>281</v>
      </c>
      <c r="V2736" s="0" t="s">
        <v>10208</v>
      </c>
    </row>
    <row r="2737" customFormat="false" ht="15" hidden="false" customHeight="false" outlineLevel="0" collapsed="false">
      <c r="A2737" s="0" t="n">
        <v>137</v>
      </c>
      <c r="B2737" s="0" t="s">
        <v>196</v>
      </c>
      <c r="C2737" s="0" t="s">
        <v>544</v>
      </c>
      <c r="D2737" s="0" t="s">
        <v>10391</v>
      </c>
      <c r="E2737" s="0" t="n">
        <v>2024</v>
      </c>
      <c r="H2737" s="0" t="n">
        <v>2</v>
      </c>
      <c r="I2737" s="0" t="n">
        <v>630</v>
      </c>
      <c r="J2737" s="0" t="s">
        <v>272</v>
      </c>
      <c r="K2737" s="0" t="s">
        <v>10200</v>
      </c>
      <c r="L2737" s="0" t="s">
        <v>297</v>
      </c>
      <c r="M2737" s="0" t="s">
        <v>10392</v>
      </c>
      <c r="N2737" s="0" t="s">
        <v>10392</v>
      </c>
      <c r="O2737" s="0" t="s">
        <v>10393</v>
      </c>
      <c r="P2737" s="0" t="s">
        <v>10394</v>
      </c>
      <c r="R2737" s="0" t="s">
        <v>288</v>
      </c>
      <c r="S2737" s="0" t="s">
        <v>294</v>
      </c>
      <c r="T2737" s="0" t="s">
        <v>318</v>
      </c>
      <c r="U2737" s="0" t="s">
        <v>281</v>
      </c>
      <c r="V2737" s="0" t="s">
        <v>10208</v>
      </c>
    </row>
    <row r="2738" customFormat="false" ht="15" hidden="false" customHeight="false" outlineLevel="0" collapsed="false">
      <c r="A2738" s="0" t="n">
        <v>137</v>
      </c>
      <c r="B2738" s="0" t="s">
        <v>196</v>
      </c>
      <c r="C2738" s="0" t="s">
        <v>544</v>
      </c>
      <c r="D2738" s="0" t="s">
        <v>10395</v>
      </c>
      <c r="E2738" s="0" t="n">
        <v>2024</v>
      </c>
      <c r="H2738" s="0" t="n">
        <v>2</v>
      </c>
      <c r="I2738" s="0" t="n">
        <v>287</v>
      </c>
      <c r="J2738" s="0" t="s">
        <v>272</v>
      </c>
      <c r="K2738" s="0" t="s">
        <v>10200</v>
      </c>
      <c r="L2738" s="0" t="s">
        <v>297</v>
      </c>
      <c r="M2738" s="0" t="s">
        <v>10396</v>
      </c>
      <c r="N2738" s="0" t="s">
        <v>10396</v>
      </c>
      <c r="O2738" s="0" t="s">
        <v>10397</v>
      </c>
      <c r="P2738" s="0" t="s">
        <v>10398</v>
      </c>
      <c r="R2738" s="0" t="s">
        <v>288</v>
      </c>
      <c r="S2738" s="0" t="s">
        <v>294</v>
      </c>
      <c r="T2738" s="0" t="s">
        <v>318</v>
      </c>
      <c r="U2738" s="0" t="s">
        <v>281</v>
      </c>
      <c r="V2738" s="0" t="s">
        <v>10208</v>
      </c>
    </row>
    <row r="2739" customFormat="false" ht="15" hidden="false" customHeight="false" outlineLevel="0" collapsed="false">
      <c r="A2739" s="0" t="n">
        <v>137</v>
      </c>
      <c r="B2739" s="0" t="s">
        <v>196</v>
      </c>
      <c r="C2739" s="0" t="s">
        <v>544</v>
      </c>
      <c r="D2739" s="0" t="s">
        <v>10399</v>
      </c>
      <c r="E2739" s="0" t="n">
        <v>2024</v>
      </c>
      <c r="H2739" s="0" t="n">
        <v>2</v>
      </c>
      <c r="I2739" s="0" t="n">
        <v>771</v>
      </c>
      <c r="J2739" s="0" t="s">
        <v>272</v>
      </c>
      <c r="K2739" s="0" t="s">
        <v>10200</v>
      </c>
      <c r="L2739" s="0" t="s">
        <v>297</v>
      </c>
      <c r="M2739" s="0" t="s">
        <v>10400</v>
      </c>
      <c r="N2739" s="0" t="s">
        <v>10400</v>
      </c>
      <c r="O2739" s="0" t="s">
        <v>10401</v>
      </c>
      <c r="P2739" s="0" t="s">
        <v>10402</v>
      </c>
      <c r="R2739" s="0" t="s">
        <v>288</v>
      </c>
      <c r="S2739" s="0" t="s">
        <v>294</v>
      </c>
      <c r="T2739" s="0" t="s">
        <v>318</v>
      </c>
      <c r="U2739" s="0" t="s">
        <v>281</v>
      </c>
      <c r="V2739" s="0" t="s">
        <v>10208</v>
      </c>
    </row>
    <row r="2740" customFormat="false" ht="15" hidden="false" customHeight="false" outlineLevel="0" collapsed="false">
      <c r="A2740" s="0" t="n">
        <v>137</v>
      </c>
      <c r="B2740" s="0" t="s">
        <v>196</v>
      </c>
      <c r="C2740" s="0" t="s">
        <v>544</v>
      </c>
      <c r="D2740" s="0" t="s">
        <v>10403</v>
      </c>
      <c r="E2740" s="0" t="n">
        <v>2024</v>
      </c>
      <c r="H2740" s="0" t="n">
        <v>1</v>
      </c>
      <c r="I2740" s="0" t="n">
        <v>757</v>
      </c>
      <c r="J2740" s="0" t="s">
        <v>272</v>
      </c>
      <c r="K2740" s="0" t="s">
        <v>10200</v>
      </c>
      <c r="L2740" s="0" t="s">
        <v>297</v>
      </c>
      <c r="M2740" s="0" t="s">
        <v>10404</v>
      </c>
      <c r="N2740" s="0" t="s">
        <v>10404</v>
      </c>
      <c r="O2740" s="0" t="s">
        <v>10405</v>
      </c>
      <c r="P2740" s="0" t="s">
        <v>10406</v>
      </c>
      <c r="R2740" s="0" t="s">
        <v>288</v>
      </c>
      <c r="S2740" s="0" t="s">
        <v>294</v>
      </c>
      <c r="T2740" s="0" t="s">
        <v>318</v>
      </c>
      <c r="U2740" s="0" t="s">
        <v>281</v>
      </c>
      <c r="V2740" s="0" t="s">
        <v>10208</v>
      </c>
    </row>
    <row r="2741" customFormat="false" ht="15" hidden="false" customHeight="false" outlineLevel="0" collapsed="false">
      <c r="A2741" s="0" t="n">
        <v>137</v>
      </c>
      <c r="B2741" s="0" t="s">
        <v>196</v>
      </c>
      <c r="C2741" s="0" t="s">
        <v>544</v>
      </c>
      <c r="D2741" s="0" t="s">
        <v>10407</v>
      </c>
      <c r="E2741" s="0" t="n">
        <v>2024</v>
      </c>
      <c r="H2741" s="0" t="n">
        <v>1</v>
      </c>
      <c r="I2741" s="0" t="n">
        <v>375</v>
      </c>
      <c r="J2741" s="0" t="s">
        <v>272</v>
      </c>
      <c r="K2741" s="0" t="s">
        <v>10200</v>
      </c>
      <c r="L2741" s="0" t="s">
        <v>297</v>
      </c>
      <c r="M2741" s="0" t="s">
        <v>10408</v>
      </c>
      <c r="N2741" s="0" t="s">
        <v>10408</v>
      </c>
      <c r="O2741" s="0" t="s">
        <v>10409</v>
      </c>
      <c r="P2741" s="0" t="s">
        <v>10410</v>
      </c>
      <c r="R2741" s="0" t="s">
        <v>288</v>
      </c>
      <c r="S2741" s="0" t="s">
        <v>294</v>
      </c>
      <c r="T2741" s="0" t="s">
        <v>318</v>
      </c>
      <c r="U2741" s="0" t="s">
        <v>281</v>
      </c>
      <c r="V2741" s="0" t="s">
        <v>10208</v>
      </c>
    </row>
    <row r="2742" customFormat="false" ht="15" hidden="false" customHeight="false" outlineLevel="0" collapsed="false">
      <c r="A2742" s="0" t="n">
        <v>137</v>
      </c>
      <c r="B2742" s="0" t="s">
        <v>196</v>
      </c>
      <c r="C2742" s="0" t="s">
        <v>544</v>
      </c>
      <c r="D2742" s="0" t="s">
        <v>10411</v>
      </c>
      <c r="E2742" s="0" t="n">
        <v>2024</v>
      </c>
      <c r="H2742" s="0" t="n">
        <v>1</v>
      </c>
      <c r="I2742" s="0" t="n">
        <v>808</v>
      </c>
      <c r="J2742" s="0" t="s">
        <v>272</v>
      </c>
      <c r="K2742" s="0" t="s">
        <v>10200</v>
      </c>
      <c r="L2742" s="0" t="s">
        <v>297</v>
      </c>
      <c r="M2742" s="0" t="s">
        <v>10412</v>
      </c>
      <c r="N2742" s="0" t="s">
        <v>10412</v>
      </c>
      <c r="O2742" s="0" t="s">
        <v>10413</v>
      </c>
      <c r="P2742" s="0" t="s">
        <v>10414</v>
      </c>
      <c r="R2742" s="0" t="s">
        <v>288</v>
      </c>
      <c r="S2742" s="0" t="s">
        <v>294</v>
      </c>
      <c r="T2742" s="0" t="s">
        <v>318</v>
      </c>
      <c r="U2742" s="0" t="s">
        <v>281</v>
      </c>
      <c r="V2742" s="0" t="s">
        <v>10208</v>
      </c>
    </row>
    <row r="2743" customFormat="false" ht="15" hidden="false" customHeight="false" outlineLevel="0" collapsed="false">
      <c r="A2743" s="0" t="n">
        <v>137</v>
      </c>
      <c r="B2743" s="0" t="s">
        <v>196</v>
      </c>
      <c r="C2743" s="0" t="s">
        <v>544</v>
      </c>
      <c r="D2743" s="0" t="s">
        <v>10415</v>
      </c>
      <c r="E2743" s="0" t="n">
        <v>2024</v>
      </c>
      <c r="H2743" s="0" t="n">
        <v>1</v>
      </c>
      <c r="I2743" s="0" t="n">
        <v>363</v>
      </c>
      <c r="J2743" s="0" t="s">
        <v>272</v>
      </c>
      <c r="K2743" s="0" t="s">
        <v>10200</v>
      </c>
      <c r="L2743" s="0" t="s">
        <v>297</v>
      </c>
      <c r="M2743" s="0" t="s">
        <v>10416</v>
      </c>
      <c r="N2743" s="0" t="s">
        <v>10416</v>
      </c>
      <c r="O2743" s="0" t="s">
        <v>10417</v>
      </c>
      <c r="P2743" s="0" t="s">
        <v>10418</v>
      </c>
      <c r="R2743" s="0" t="s">
        <v>288</v>
      </c>
      <c r="S2743" s="0" t="s">
        <v>294</v>
      </c>
      <c r="T2743" s="0" t="s">
        <v>318</v>
      </c>
      <c r="U2743" s="0" t="s">
        <v>281</v>
      </c>
      <c r="V2743" s="0" t="s">
        <v>10208</v>
      </c>
    </row>
    <row r="2744" customFormat="false" ht="15" hidden="false" customHeight="false" outlineLevel="0" collapsed="false">
      <c r="A2744" s="0" t="n">
        <v>137</v>
      </c>
      <c r="B2744" s="0" t="s">
        <v>196</v>
      </c>
      <c r="C2744" s="0" t="s">
        <v>544</v>
      </c>
      <c r="D2744" s="0" t="s">
        <v>10419</v>
      </c>
      <c r="E2744" s="0" t="n">
        <v>2024</v>
      </c>
      <c r="H2744" s="0" t="n">
        <v>1</v>
      </c>
      <c r="I2744" s="0" t="n">
        <v>310</v>
      </c>
      <c r="J2744" s="0" t="s">
        <v>272</v>
      </c>
      <c r="K2744" s="0" t="s">
        <v>10200</v>
      </c>
      <c r="L2744" s="0" t="s">
        <v>297</v>
      </c>
      <c r="M2744" s="0" t="s">
        <v>10420</v>
      </c>
      <c r="N2744" s="0" t="s">
        <v>10420</v>
      </c>
      <c r="O2744" s="0" t="s">
        <v>10421</v>
      </c>
      <c r="P2744" s="0" t="s">
        <v>10422</v>
      </c>
      <c r="R2744" s="0" t="s">
        <v>288</v>
      </c>
      <c r="S2744" s="0" t="s">
        <v>294</v>
      </c>
      <c r="T2744" s="0" t="s">
        <v>318</v>
      </c>
      <c r="U2744" s="0" t="s">
        <v>281</v>
      </c>
      <c r="V2744" s="0" t="s">
        <v>10208</v>
      </c>
    </row>
    <row r="2745" customFormat="false" ht="15" hidden="false" customHeight="false" outlineLevel="0" collapsed="false">
      <c r="A2745" s="0" t="n">
        <v>137</v>
      </c>
      <c r="B2745" s="0" t="s">
        <v>196</v>
      </c>
      <c r="C2745" s="0" t="s">
        <v>544</v>
      </c>
      <c r="D2745" s="0" t="s">
        <v>10423</v>
      </c>
      <c r="E2745" s="0" t="n">
        <v>2024</v>
      </c>
      <c r="H2745" s="0" t="n">
        <v>1</v>
      </c>
      <c r="I2745" s="0" t="n">
        <v>374</v>
      </c>
      <c r="J2745" s="0" t="s">
        <v>272</v>
      </c>
      <c r="K2745" s="0" t="s">
        <v>10200</v>
      </c>
      <c r="L2745" s="0" t="s">
        <v>297</v>
      </c>
      <c r="M2745" s="0" t="s">
        <v>10424</v>
      </c>
      <c r="N2745" s="0" t="s">
        <v>10424</v>
      </c>
      <c r="O2745" s="0" t="s">
        <v>10425</v>
      </c>
      <c r="P2745" s="0" t="s">
        <v>10426</v>
      </c>
      <c r="R2745" s="0" t="s">
        <v>288</v>
      </c>
      <c r="S2745" s="0" t="s">
        <v>294</v>
      </c>
      <c r="T2745" s="0" t="s">
        <v>318</v>
      </c>
      <c r="U2745" s="0" t="s">
        <v>281</v>
      </c>
      <c r="V2745" s="0" t="s">
        <v>10208</v>
      </c>
    </row>
    <row r="2746" customFormat="false" ht="15" hidden="false" customHeight="false" outlineLevel="0" collapsed="false">
      <c r="A2746" s="0" t="n">
        <v>137</v>
      </c>
      <c r="B2746" s="0" t="s">
        <v>196</v>
      </c>
      <c r="C2746" s="0" t="s">
        <v>544</v>
      </c>
      <c r="D2746" s="0" t="s">
        <v>10427</v>
      </c>
      <c r="E2746" s="0" t="n">
        <v>2023</v>
      </c>
      <c r="H2746" s="0" t="n">
        <v>2</v>
      </c>
      <c r="I2746" s="0" t="n">
        <v>1106</v>
      </c>
      <c r="J2746" s="0" t="s">
        <v>272</v>
      </c>
      <c r="K2746" s="0" t="s">
        <v>10200</v>
      </c>
      <c r="L2746" s="0" t="s">
        <v>297</v>
      </c>
      <c r="M2746" s="0" t="s">
        <v>10428</v>
      </c>
      <c r="N2746" s="0" t="s">
        <v>10428</v>
      </c>
      <c r="O2746" s="0" t="s">
        <v>10429</v>
      </c>
      <c r="P2746" s="0" t="s">
        <v>10430</v>
      </c>
      <c r="R2746" s="0" t="s">
        <v>288</v>
      </c>
      <c r="S2746" s="0" t="s">
        <v>294</v>
      </c>
      <c r="T2746" s="0" t="s">
        <v>318</v>
      </c>
      <c r="U2746" s="0" t="s">
        <v>281</v>
      </c>
      <c r="V2746" s="0" t="s">
        <v>10208</v>
      </c>
    </row>
    <row r="2747" customFormat="false" ht="15" hidden="false" customHeight="false" outlineLevel="0" collapsed="false">
      <c r="A2747" s="0" t="n">
        <v>137</v>
      </c>
      <c r="B2747" s="0" t="s">
        <v>196</v>
      </c>
      <c r="C2747" s="0" t="s">
        <v>544</v>
      </c>
      <c r="D2747" s="0" t="s">
        <v>10431</v>
      </c>
      <c r="E2747" s="0" t="n">
        <v>2023</v>
      </c>
      <c r="H2747" s="0" t="n">
        <v>1</v>
      </c>
      <c r="I2747" s="0" t="n">
        <v>306</v>
      </c>
      <c r="J2747" s="0" t="s">
        <v>272</v>
      </c>
      <c r="K2747" s="0" t="s">
        <v>10200</v>
      </c>
      <c r="L2747" s="0" t="s">
        <v>297</v>
      </c>
      <c r="M2747" s="0" t="s">
        <v>10432</v>
      </c>
      <c r="N2747" s="0" t="s">
        <v>10432</v>
      </c>
      <c r="O2747" s="0" t="s">
        <v>10433</v>
      </c>
      <c r="P2747" s="0" t="s">
        <v>10434</v>
      </c>
      <c r="R2747" s="0" t="s">
        <v>288</v>
      </c>
      <c r="S2747" s="0" t="s">
        <v>294</v>
      </c>
      <c r="T2747" s="0" t="s">
        <v>318</v>
      </c>
      <c r="U2747" s="0" t="s">
        <v>281</v>
      </c>
      <c r="V2747" s="0" t="s">
        <v>10208</v>
      </c>
    </row>
    <row r="2748" customFormat="false" ht="15" hidden="false" customHeight="false" outlineLevel="0" collapsed="false">
      <c r="A2748" s="0" t="n">
        <v>137</v>
      </c>
      <c r="B2748" s="0" t="s">
        <v>196</v>
      </c>
      <c r="C2748" s="0" t="s">
        <v>544</v>
      </c>
      <c r="D2748" s="0" t="s">
        <v>10435</v>
      </c>
      <c r="E2748" s="0" t="n">
        <v>2023</v>
      </c>
      <c r="H2748" s="0" t="n">
        <v>2</v>
      </c>
      <c r="I2748" s="0" t="n">
        <v>629</v>
      </c>
      <c r="J2748" s="0" t="s">
        <v>272</v>
      </c>
      <c r="K2748" s="0" t="s">
        <v>10200</v>
      </c>
      <c r="L2748" s="0" t="s">
        <v>297</v>
      </c>
      <c r="M2748" s="0" t="s">
        <v>10436</v>
      </c>
      <c r="N2748" s="0" t="s">
        <v>10436</v>
      </c>
      <c r="O2748" s="0" t="s">
        <v>10437</v>
      </c>
      <c r="P2748" s="0" t="s">
        <v>10438</v>
      </c>
      <c r="R2748" s="0" t="s">
        <v>288</v>
      </c>
      <c r="S2748" s="0" t="s">
        <v>294</v>
      </c>
      <c r="T2748" s="0" t="s">
        <v>318</v>
      </c>
      <c r="U2748" s="0" t="s">
        <v>281</v>
      </c>
      <c r="V2748" s="0" t="s">
        <v>10208</v>
      </c>
    </row>
    <row r="2749" customFormat="false" ht="15" hidden="false" customHeight="false" outlineLevel="0" collapsed="false">
      <c r="A2749" s="0" t="n">
        <v>137</v>
      </c>
      <c r="B2749" s="0" t="s">
        <v>196</v>
      </c>
      <c r="C2749" s="0" t="s">
        <v>544</v>
      </c>
      <c r="D2749" s="0" t="s">
        <v>10439</v>
      </c>
      <c r="E2749" s="0" t="n">
        <v>2020</v>
      </c>
      <c r="H2749" s="0" t="n">
        <v>1</v>
      </c>
      <c r="I2749" s="0" t="n">
        <v>245</v>
      </c>
      <c r="J2749" s="0" t="s">
        <v>272</v>
      </c>
      <c r="K2749" s="0" t="s">
        <v>10200</v>
      </c>
      <c r="L2749" s="0" t="s">
        <v>297</v>
      </c>
      <c r="M2749" s="0" t="s">
        <v>10440</v>
      </c>
      <c r="N2749" s="0" t="s">
        <v>10440</v>
      </c>
      <c r="O2749" s="0" t="s">
        <v>10441</v>
      </c>
      <c r="P2749" s="0" t="s">
        <v>10442</v>
      </c>
      <c r="R2749" s="0" t="s">
        <v>288</v>
      </c>
      <c r="S2749" s="0" t="s">
        <v>294</v>
      </c>
      <c r="T2749" s="0" t="s">
        <v>318</v>
      </c>
      <c r="U2749" s="0" t="s">
        <v>281</v>
      </c>
      <c r="V2749" s="0" t="s">
        <v>10208</v>
      </c>
    </row>
    <row r="2750" customFormat="false" ht="15" hidden="false" customHeight="false" outlineLevel="0" collapsed="false">
      <c r="A2750" s="0" t="n">
        <v>137</v>
      </c>
      <c r="B2750" s="0" t="s">
        <v>196</v>
      </c>
      <c r="C2750" s="0" t="s">
        <v>544</v>
      </c>
      <c r="D2750" s="0" t="s">
        <v>10443</v>
      </c>
      <c r="E2750" s="0" t="n">
        <v>2020</v>
      </c>
      <c r="H2750" s="0" t="n">
        <v>1</v>
      </c>
      <c r="I2750" s="0" t="n">
        <v>373</v>
      </c>
      <c r="J2750" s="0" t="s">
        <v>272</v>
      </c>
      <c r="K2750" s="0" t="s">
        <v>10200</v>
      </c>
      <c r="L2750" s="0" t="s">
        <v>297</v>
      </c>
      <c r="M2750" s="0" t="s">
        <v>10444</v>
      </c>
      <c r="N2750" s="0" t="s">
        <v>10444</v>
      </c>
      <c r="O2750" s="0" t="s">
        <v>10445</v>
      </c>
      <c r="P2750" s="0" t="s">
        <v>10446</v>
      </c>
      <c r="R2750" s="0" t="s">
        <v>288</v>
      </c>
      <c r="S2750" s="0" t="s">
        <v>294</v>
      </c>
      <c r="T2750" s="0" t="s">
        <v>318</v>
      </c>
      <c r="U2750" s="0" t="s">
        <v>281</v>
      </c>
      <c r="V2750" s="0" t="s">
        <v>10208</v>
      </c>
    </row>
    <row r="2751" customFormat="false" ht="15" hidden="false" customHeight="false" outlineLevel="0" collapsed="false">
      <c r="A2751" s="0" t="n">
        <v>137</v>
      </c>
      <c r="B2751" s="0" t="s">
        <v>196</v>
      </c>
      <c r="C2751" s="0" t="s">
        <v>491</v>
      </c>
      <c r="D2751" s="0" t="s">
        <v>10447</v>
      </c>
      <c r="E2751" s="0" t="n">
        <v>2024</v>
      </c>
      <c r="H2751" s="0" t="n">
        <v>4</v>
      </c>
      <c r="I2751" s="0" t="n">
        <v>370</v>
      </c>
      <c r="J2751" s="0" t="s">
        <v>272</v>
      </c>
      <c r="K2751" s="0" t="s">
        <v>10200</v>
      </c>
      <c r="L2751" s="0" t="s">
        <v>297</v>
      </c>
      <c r="M2751" s="0" t="s">
        <v>10448</v>
      </c>
      <c r="N2751" s="0" t="s">
        <v>10448</v>
      </c>
      <c r="O2751" s="0" t="s">
        <v>10449</v>
      </c>
      <c r="P2751" s="0" t="s">
        <v>10450</v>
      </c>
      <c r="R2751" s="0" t="s">
        <v>288</v>
      </c>
      <c r="S2751" s="0" t="s">
        <v>272</v>
      </c>
      <c r="T2751" s="0" t="s">
        <v>280</v>
      </c>
      <c r="U2751" s="0" t="s">
        <v>281</v>
      </c>
    </row>
    <row r="2752" customFormat="false" ht="15" hidden="false" customHeight="false" outlineLevel="0" collapsed="false">
      <c r="A2752" s="0" t="n">
        <v>137</v>
      </c>
      <c r="B2752" s="0" t="s">
        <v>196</v>
      </c>
      <c r="C2752" s="0" t="s">
        <v>282</v>
      </c>
      <c r="D2752" s="0" t="s">
        <v>10451</v>
      </c>
      <c r="E2752" s="0" t="n">
        <v>2024</v>
      </c>
      <c r="H2752" s="0" t="n">
        <v>3</v>
      </c>
      <c r="I2752" s="0" t="n">
        <v>388</v>
      </c>
      <c r="J2752" s="0" t="s">
        <v>272</v>
      </c>
      <c r="K2752" s="0" t="s">
        <v>10200</v>
      </c>
      <c r="L2752" s="0" t="s">
        <v>297</v>
      </c>
      <c r="M2752" s="0" t="s">
        <v>10452</v>
      </c>
      <c r="N2752" s="0" t="s">
        <v>10452</v>
      </c>
      <c r="O2752" s="0" t="s">
        <v>10453</v>
      </c>
      <c r="P2752" s="0" t="s">
        <v>10454</v>
      </c>
      <c r="R2752" s="0" t="s">
        <v>288</v>
      </c>
      <c r="S2752" s="0" t="s">
        <v>272</v>
      </c>
      <c r="T2752" s="0" t="s">
        <v>280</v>
      </c>
      <c r="U2752" s="0" t="s">
        <v>281</v>
      </c>
    </row>
    <row r="2753" customFormat="false" ht="15" hidden="false" customHeight="false" outlineLevel="0" collapsed="false">
      <c r="A2753" s="0" t="n">
        <v>137</v>
      </c>
      <c r="B2753" s="0" t="s">
        <v>196</v>
      </c>
      <c r="C2753" s="0" t="s">
        <v>926</v>
      </c>
      <c r="D2753" s="0" t="s">
        <v>10455</v>
      </c>
      <c r="E2753" s="0" t="n">
        <v>2027</v>
      </c>
      <c r="H2753" s="0" t="n">
        <v>18</v>
      </c>
      <c r="I2753" s="0" t="n">
        <v>4583</v>
      </c>
      <c r="J2753" s="0" t="s">
        <v>272</v>
      </c>
      <c r="K2753" s="0" t="s">
        <v>10200</v>
      </c>
      <c r="L2753" s="0" t="s">
        <v>297</v>
      </c>
      <c r="M2753" s="0" t="s">
        <v>10456</v>
      </c>
      <c r="N2753" s="0" t="s">
        <v>10456</v>
      </c>
      <c r="O2753" s="0" t="s">
        <v>10457</v>
      </c>
      <c r="P2753" s="0" t="s">
        <v>10458</v>
      </c>
      <c r="R2753" s="0" t="s">
        <v>279</v>
      </c>
      <c r="S2753" s="0" t="s">
        <v>272</v>
      </c>
      <c r="T2753" s="0" t="s">
        <v>280</v>
      </c>
      <c r="U2753" s="0" t="s">
        <v>281</v>
      </c>
    </row>
    <row r="2754" customFormat="false" ht="15" hidden="false" customHeight="false" outlineLevel="0" collapsed="false">
      <c r="A2754" s="0" t="n">
        <v>137</v>
      </c>
      <c r="B2754" s="0" t="s">
        <v>196</v>
      </c>
      <c r="C2754" s="0" t="s">
        <v>926</v>
      </c>
      <c r="D2754" s="0" t="s">
        <v>10459</v>
      </c>
      <c r="E2754" s="0" t="n">
        <v>2026</v>
      </c>
      <c r="H2754" s="0" t="n">
        <v>19</v>
      </c>
      <c r="I2754" s="0" t="n">
        <v>1809</v>
      </c>
      <c r="J2754" s="0" t="s">
        <v>272</v>
      </c>
      <c r="K2754" s="0" t="s">
        <v>290</v>
      </c>
      <c r="L2754" s="0" t="s">
        <v>274</v>
      </c>
      <c r="M2754" s="0" t="s">
        <v>10460</v>
      </c>
      <c r="N2754" s="0" t="s">
        <v>10460</v>
      </c>
      <c r="O2754" s="0" t="s">
        <v>10461</v>
      </c>
      <c r="P2754" s="0" t="s">
        <v>10462</v>
      </c>
      <c r="R2754" s="0" t="s">
        <v>279</v>
      </c>
      <c r="S2754" s="0" t="s">
        <v>294</v>
      </c>
      <c r="T2754" s="0" t="s">
        <v>318</v>
      </c>
      <c r="U2754" s="0" t="s">
        <v>281</v>
      </c>
      <c r="V2754" s="0" t="s">
        <v>10463</v>
      </c>
    </row>
    <row r="2755" customFormat="false" ht="15" hidden="false" customHeight="false" outlineLevel="0" collapsed="false">
      <c r="A2755" s="0" t="n">
        <v>143</v>
      </c>
      <c r="B2755" s="0" t="s">
        <v>202</v>
      </c>
      <c r="C2755" s="0" t="s">
        <v>926</v>
      </c>
      <c r="D2755" s="0" t="s">
        <v>10459</v>
      </c>
      <c r="E2755" s="0" t="n">
        <v>2026</v>
      </c>
      <c r="H2755" s="0" t="n">
        <v>19</v>
      </c>
      <c r="I2755" s="0" t="n">
        <v>1809</v>
      </c>
      <c r="J2755" s="0" t="s">
        <v>272</v>
      </c>
      <c r="K2755" s="0" t="s">
        <v>290</v>
      </c>
      <c r="L2755" s="0" t="s">
        <v>274</v>
      </c>
      <c r="M2755" s="0" t="s">
        <v>10460</v>
      </c>
      <c r="N2755" s="0" t="s">
        <v>10460</v>
      </c>
      <c r="O2755" s="0" t="s">
        <v>10461</v>
      </c>
      <c r="P2755" s="0" t="s">
        <v>10462</v>
      </c>
      <c r="R2755" s="0" t="s">
        <v>279</v>
      </c>
      <c r="S2755" s="0" t="s">
        <v>294</v>
      </c>
      <c r="T2755" s="0" t="s">
        <v>318</v>
      </c>
      <c r="U2755" s="0" t="s">
        <v>281</v>
      </c>
      <c r="V2755" s="0" t="s">
        <v>10463</v>
      </c>
    </row>
    <row r="2756" customFormat="false" ht="15" hidden="false" customHeight="false" outlineLevel="0" collapsed="false">
      <c r="A2756" s="0" t="n">
        <v>137</v>
      </c>
      <c r="B2756" s="0" t="s">
        <v>196</v>
      </c>
      <c r="C2756" s="0" t="s">
        <v>926</v>
      </c>
      <c r="D2756" s="0" t="s">
        <v>10464</v>
      </c>
      <c r="E2756" s="0" t="n">
        <v>2026</v>
      </c>
      <c r="H2756" s="0" t="n">
        <v>18</v>
      </c>
      <c r="I2756" s="0" t="n">
        <v>7001</v>
      </c>
      <c r="J2756" s="0" t="s">
        <v>272</v>
      </c>
      <c r="K2756" s="0" t="s">
        <v>10200</v>
      </c>
      <c r="L2756" s="0" t="s">
        <v>297</v>
      </c>
      <c r="M2756" s="0" t="s">
        <v>10465</v>
      </c>
      <c r="N2756" s="0" t="s">
        <v>10465</v>
      </c>
      <c r="O2756" s="0" t="s">
        <v>10466</v>
      </c>
      <c r="P2756" s="0" t="s">
        <v>10467</v>
      </c>
      <c r="R2756" s="0" t="s">
        <v>279</v>
      </c>
      <c r="S2756" s="0" t="s">
        <v>294</v>
      </c>
      <c r="T2756" s="0" t="s">
        <v>280</v>
      </c>
      <c r="U2756" s="0" t="s">
        <v>281</v>
      </c>
    </row>
    <row r="2757" customFormat="false" ht="15" hidden="false" customHeight="false" outlineLevel="0" collapsed="false">
      <c r="A2757" s="0" t="n">
        <v>137</v>
      </c>
      <c r="B2757" s="0" t="s">
        <v>196</v>
      </c>
      <c r="C2757" s="0" t="s">
        <v>926</v>
      </c>
      <c r="D2757" s="0" t="s">
        <v>10468</v>
      </c>
      <c r="E2757" s="0" t="n">
        <v>2026</v>
      </c>
      <c r="H2757" s="0" t="n">
        <v>21</v>
      </c>
      <c r="I2757" s="0" t="n">
        <v>5448</v>
      </c>
      <c r="J2757" s="0" t="s">
        <v>272</v>
      </c>
      <c r="K2757" s="0" t="s">
        <v>10200</v>
      </c>
      <c r="L2757" s="0" t="s">
        <v>297</v>
      </c>
      <c r="M2757" s="0" t="s">
        <v>10469</v>
      </c>
      <c r="N2757" s="0" t="s">
        <v>10469</v>
      </c>
      <c r="O2757" s="0" t="s">
        <v>10470</v>
      </c>
      <c r="P2757" s="0" t="s">
        <v>10471</v>
      </c>
      <c r="R2757" s="0" t="s">
        <v>279</v>
      </c>
      <c r="S2757" s="0" t="s">
        <v>294</v>
      </c>
      <c r="T2757" s="0" t="s">
        <v>280</v>
      </c>
      <c r="U2757" s="0" t="s">
        <v>281</v>
      </c>
    </row>
    <row r="2758" customFormat="false" ht="15" hidden="false" customHeight="false" outlineLevel="0" collapsed="false">
      <c r="A2758" s="0" t="n">
        <v>137</v>
      </c>
      <c r="B2758" s="0" t="s">
        <v>196</v>
      </c>
      <c r="C2758" s="0" t="s">
        <v>926</v>
      </c>
      <c r="D2758" s="0" t="s">
        <v>10472</v>
      </c>
      <c r="E2758" s="0" t="n">
        <v>2026</v>
      </c>
      <c r="H2758" s="0" t="n">
        <v>10</v>
      </c>
      <c r="I2758" s="0" t="n">
        <v>3173</v>
      </c>
      <c r="J2758" s="0" t="s">
        <v>272</v>
      </c>
      <c r="K2758" s="0" t="s">
        <v>10200</v>
      </c>
      <c r="L2758" s="0" t="s">
        <v>297</v>
      </c>
      <c r="M2758" s="0" t="s">
        <v>10473</v>
      </c>
      <c r="N2758" s="0" t="s">
        <v>10473</v>
      </c>
      <c r="O2758" s="0" t="s">
        <v>10474</v>
      </c>
      <c r="P2758" s="0" t="s">
        <v>10475</v>
      </c>
      <c r="R2758" s="0" t="s">
        <v>279</v>
      </c>
      <c r="S2758" s="0" t="s">
        <v>294</v>
      </c>
      <c r="T2758" s="0" t="s">
        <v>280</v>
      </c>
      <c r="U2758" s="0" t="s">
        <v>281</v>
      </c>
    </row>
    <row r="2759" customFormat="false" ht="15" hidden="false" customHeight="false" outlineLevel="0" collapsed="false">
      <c r="A2759" s="0" t="n">
        <v>137</v>
      </c>
      <c r="B2759" s="0" t="s">
        <v>196</v>
      </c>
      <c r="C2759" s="0" t="s">
        <v>383</v>
      </c>
      <c r="D2759" s="0" t="s">
        <v>10476</v>
      </c>
      <c r="E2759" s="0" t="n">
        <v>2027</v>
      </c>
      <c r="H2759" s="0" t="n">
        <v>18</v>
      </c>
      <c r="I2759" s="0" t="n">
        <v>4548</v>
      </c>
      <c r="J2759" s="0" t="s">
        <v>272</v>
      </c>
      <c r="K2759" s="0" t="s">
        <v>10200</v>
      </c>
      <c r="L2759" s="0" t="s">
        <v>297</v>
      </c>
      <c r="M2759" s="0" t="s">
        <v>10477</v>
      </c>
      <c r="N2759" s="0" t="s">
        <v>10477</v>
      </c>
      <c r="O2759" s="0" t="s">
        <v>10478</v>
      </c>
      <c r="P2759" s="0" t="s">
        <v>10479</v>
      </c>
      <c r="R2759" s="0" t="s">
        <v>279</v>
      </c>
      <c r="S2759" s="0" t="s">
        <v>272</v>
      </c>
      <c r="T2759" s="0" t="s">
        <v>280</v>
      </c>
      <c r="U2759" s="0" t="s">
        <v>281</v>
      </c>
    </row>
    <row r="2760" customFormat="false" ht="15" hidden="false" customHeight="false" outlineLevel="0" collapsed="false">
      <c r="A2760" s="0" t="n">
        <v>137</v>
      </c>
      <c r="B2760" s="0" t="s">
        <v>196</v>
      </c>
      <c r="C2760" s="0" t="s">
        <v>383</v>
      </c>
      <c r="D2760" s="0" t="s">
        <v>10480</v>
      </c>
      <c r="E2760" s="0" t="n">
        <v>2023</v>
      </c>
      <c r="H2760" s="0" t="n">
        <v>18</v>
      </c>
      <c r="I2760" s="0" t="n">
        <v>3896</v>
      </c>
      <c r="J2760" s="0" t="s">
        <v>272</v>
      </c>
      <c r="K2760" s="0" t="s">
        <v>10200</v>
      </c>
      <c r="L2760" s="0" t="s">
        <v>297</v>
      </c>
      <c r="M2760" s="0" t="s">
        <v>10481</v>
      </c>
      <c r="N2760" s="0" t="s">
        <v>10481</v>
      </c>
      <c r="O2760" s="0" t="s">
        <v>10482</v>
      </c>
      <c r="P2760" s="0" t="s">
        <v>10483</v>
      </c>
      <c r="R2760" s="0" t="s">
        <v>288</v>
      </c>
      <c r="S2760" s="0" t="s">
        <v>294</v>
      </c>
      <c r="T2760" s="0" t="s">
        <v>280</v>
      </c>
      <c r="U2760" s="0" t="s">
        <v>281</v>
      </c>
    </row>
    <row r="2761" customFormat="false" ht="15" hidden="false" customHeight="false" outlineLevel="0" collapsed="false">
      <c r="A2761" s="0" t="n">
        <v>137</v>
      </c>
      <c r="B2761" s="0" t="s">
        <v>196</v>
      </c>
      <c r="C2761" s="0" t="s">
        <v>508</v>
      </c>
      <c r="D2761" s="0" t="s">
        <v>10484</v>
      </c>
      <c r="E2761" s="0" t="n">
        <v>2026</v>
      </c>
      <c r="H2761" s="0" t="n">
        <v>3</v>
      </c>
      <c r="I2761" s="0" t="n">
        <v>662</v>
      </c>
      <c r="J2761" s="0" t="s">
        <v>272</v>
      </c>
      <c r="K2761" s="0" t="s">
        <v>10200</v>
      </c>
      <c r="L2761" s="0" t="s">
        <v>297</v>
      </c>
      <c r="M2761" s="0" t="s">
        <v>10485</v>
      </c>
      <c r="N2761" s="0" t="s">
        <v>10485</v>
      </c>
      <c r="O2761" s="0" t="s">
        <v>10486</v>
      </c>
      <c r="P2761" s="0" t="s">
        <v>10487</v>
      </c>
      <c r="R2761" s="0" t="s">
        <v>279</v>
      </c>
      <c r="S2761" s="0" t="s">
        <v>272</v>
      </c>
      <c r="T2761" s="0" t="s">
        <v>280</v>
      </c>
      <c r="U2761" s="0" t="s">
        <v>281</v>
      </c>
    </row>
    <row r="2762" customFormat="false" ht="15" hidden="false" customHeight="false" outlineLevel="0" collapsed="false">
      <c r="A2762" s="0" t="n">
        <v>137</v>
      </c>
      <c r="B2762" s="0" t="s">
        <v>196</v>
      </c>
      <c r="C2762" s="0" t="s">
        <v>514</v>
      </c>
      <c r="D2762" s="0" t="s">
        <v>10488</v>
      </c>
      <c r="E2762" s="0" t="n">
        <v>2025</v>
      </c>
      <c r="H2762" s="0" t="n">
        <v>4</v>
      </c>
      <c r="I2762" s="0" t="n">
        <v>1619</v>
      </c>
      <c r="J2762" s="0" t="s">
        <v>272</v>
      </c>
      <c r="K2762" s="0" t="s">
        <v>10200</v>
      </c>
      <c r="L2762" s="0" t="s">
        <v>297</v>
      </c>
      <c r="M2762" s="0" t="s">
        <v>10489</v>
      </c>
      <c r="N2762" s="0" t="s">
        <v>10489</v>
      </c>
      <c r="O2762" s="0" t="s">
        <v>10490</v>
      </c>
      <c r="P2762" s="0" t="s">
        <v>10491</v>
      </c>
      <c r="R2762" s="0" t="s">
        <v>279</v>
      </c>
      <c r="S2762" s="0" t="s">
        <v>272</v>
      </c>
      <c r="T2762" s="0" t="s">
        <v>280</v>
      </c>
      <c r="U2762" s="0" t="s">
        <v>281</v>
      </c>
    </row>
    <row r="2763" customFormat="false" ht="15" hidden="false" customHeight="false" outlineLevel="0" collapsed="false">
      <c r="A2763" s="0" t="n">
        <v>137</v>
      </c>
      <c r="B2763" s="0" t="s">
        <v>196</v>
      </c>
      <c r="C2763" s="0" t="s">
        <v>514</v>
      </c>
      <c r="D2763" s="0" t="s">
        <v>10492</v>
      </c>
      <c r="E2763" s="0" t="n">
        <v>2025</v>
      </c>
      <c r="H2763" s="0" t="n">
        <v>4</v>
      </c>
      <c r="I2763" s="0" t="n">
        <v>1632</v>
      </c>
      <c r="J2763" s="0" t="s">
        <v>272</v>
      </c>
      <c r="K2763" s="0" t="s">
        <v>10200</v>
      </c>
      <c r="L2763" s="0" t="s">
        <v>297</v>
      </c>
      <c r="M2763" s="0" t="s">
        <v>10493</v>
      </c>
      <c r="N2763" s="0" t="s">
        <v>10493</v>
      </c>
      <c r="O2763" s="0" t="s">
        <v>10494</v>
      </c>
      <c r="P2763" s="0" t="s">
        <v>10495</v>
      </c>
      <c r="R2763" s="0" t="s">
        <v>279</v>
      </c>
      <c r="S2763" s="0" t="s">
        <v>294</v>
      </c>
      <c r="T2763" s="0" t="s">
        <v>280</v>
      </c>
      <c r="U2763" s="0" t="s">
        <v>281</v>
      </c>
    </row>
    <row r="2764" customFormat="false" ht="15" hidden="false" customHeight="false" outlineLevel="0" collapsed="false">
      <c r="A2764" s="0" t="n">
        <v>138</v>
      </c>
      <c r="B2764" s="0" t="s">
        <v>197</v>
      </c>
      <c r="C2764" s="0" t="s">
        <v>313</v>
      </c>
      <c r="D2764" s="0" t="s">
        <v>10496</v>
      </c>
      <c r="E2764" s="0" t="n">
        <v>2026</v>
      </c>
      <c r="H2764" s="0" t="n">
        <v>1</v>
      </c>
      <c r="I2764" s="0" t="n">
        <v>6005</v>
      </c>
      <c r="J2764" s="0" t="s">
        <v>272</v>
      </c>
      <c r="K2764" s="0" t="s">
        <v>10497</v>
      </c>
      <c r="L2764" s="0" t="s">
        <v>297</v>
      </c>
      <c r="M2764" s="0" t="s">
        <v>10498</v>
      </c>
      <c r="N2764" s="0" t="s">
        <v>10498</v>
      </c>
      <c r="O2764" s="0" t="s">
        <v>10499</v>
      </c>
      <c r="P2764" s="0" t="s">
        <v>10500</v>
      </c>
      <c r="R2764" s="0" t="s">
        <v>279</v>
      </c>
      <c r="S2764" s="0" t="s">
        <v>272</v>
      </c>
      <c r="T2764" s="0" t="s">
        <v>280</v>
      </c>
      <c r="U2764" s="0" t="s">
        <v>281</v>
      </c>
    </row>
    <row r="2765" customFormat="false" ht="15" hidden="false" customHeight="false" outlineLevel="0" collapsed="false">
      <c r="A2765" s="0" t="n">
        <v>138</v>
      </c>
      <c r="B2765" s="0" t="s">
        <v>197</v>
      </c>
      <c r="C2765" s="0" t="s">
        <v>313</v>
      </c>
      <c r="D2765" s="0" t="s">
        <v>10501</v>
      </c>
      <c r="E2765" s="0" t="n">
        <v>2019</v>
      </c>
      <c r="H2765" s="0" t="n">
        <v>1</v>
      </c>
      <c r="I2765" s="0" t="n">
        <v>4996</v>
      </c>
      <c r="J2765" s="0" t="s">
        <v>272</v>
      </c>
      <c r="K2765" s="0" t="s">
        <v>302</v>
      </c>
      <c r="L2765" s="0" t="s">
        <v>274</v>
      </c>
      <c r="M2765" s="0" t="s">
        <v>10502</v>
      </c>
      <c r="N2765" s="0" t="s">
        <v>10502</v>
      </c>
      <c r="O2765" s="0" t="s">
        <v>10503</v>
      </c>
      <c r="P2765" s="0" t="s">
        <v>10504</v>
      </c>
      <c r="R2765" s="0" t="s">
        <v>288</v>
      </c>
      <c r="S2765" s="0" t="s">
        <v>294</v>
      </c>
      <c r="T2765" s="0" t="s">
        <v>280</v>
      </c>
      <c r="U2765" s="0" t="s">
        <v>281</v>
      </c>
    </row>
    <row r="2766" customFormat="false" ht="15" hidden="false" customHeight="false" outlineLevel="0" collapsed="false">
      <c r="A2766" s="0" t="n">
        <v>138</v>
      </c>
      <c r="B2766" s="0" t="s">
        <v>197</v>
      </c>
      <c r="C2766" s="0" t="s">
        <v>383</v>
      </c>
      <c r="D2766" s="0" t="s">
        <v>10505</v>
      </c>
      <c r="E2766" s="0" t="n">
        <v>2019</v>
      </c>
      <c r="H2766" s="0" t="n">
        <v>4</v>
      </c>
      <c r="I2766" s="0" t="n">
        <v>3392</v>
      </c>
      <c r="J2766" s="0" t="s">
        <v>272</v>
      </c>
      <c r="K2766" s="0" t="s">
        <v>302</v>
      </c>
      <c r="L2766" s="0" t="s">
        <v>274</v>
      </c>
      <c r="M2766" s="0" t="s">
        <v>10506</v>
      </c>
      <c r="N2766" s="0" t="s">
        <v>10506</v>
      </c>
      <c r="O2766" s="0" t="s">
        <v>10507</v>
      </c>
      <c r="P2766" s="0" t="s">
        <v>10508</v>
      </c>
      <c r="R2766" s="0" t="s">
        <v>288</v>
      </c>
      <c r="S2766" s="0" t="s">
        <v>272</v>
      </c>
      <c r="T2766" s="0" t="s">
        <v>280</v>
      </c>
      <c r="U2766" s="0" t="s">
        <v>281</v>
      </c>
    </row>
    <row r="2767" customFormat="false" ht="15" hidden="false" customHeight="false" outlineLevel="0" collapsed="false">
      <c r="A2767" s="0" t="n">
        <v>139</v>
      </c>
      <c r="B2767" s="0" t="s">
        <v>198</v>
      </c>
      <c r="C2767" s="0" t="s">
        <v>57</v>
      </c>
      <c r="D2767" s="0" t="s">
        <v>10509</v>
      </c>
      <c r="E2767" s="0" t="n">
        <v>2019</v>
      </c>
      <c r="H2767" s="0" t="n">
        <v>11</v>
      </c>
      <c r="I2767" s="0" t="n">
        <v>4332</v>
      </c>
      <c r="J2767" s="0" t="s">
        <v>272</v>
      </c>
      <c r="K2767" s="0" t="s">
        <v>302</v>
      </c>
      <c r="L2767" s="0" t="s">
        <v>274</v>
      </c>
      <c r="M2767" s="0" t="s">
        <v>10510</v>
      </c>
      <c r="N2767" s="0" t="s">
        <v>10510</v>
      </c>
      <c r="O2767" s="0" t="s">
        <v>10511</v>
      </c>
      <c r="P2767" s="0" t="s">
        <v>10512</v>
      </c>
      <c r="R2767" s="0" t="s">
        <v>288</v>
      </c>
      <c r="S2767" s="0" t="s">
        <v>272</v>
      </c>
      <c r="T2767" s="0" t="s">
        <v>280</v>
      </c>
      <c r="U2767" s="0" t="s">
        <v>281</v>
      </c>
    </row>
    <row r="2768" customFormat="false" ht="15" hidden="false" customHeight="false" outlineLevel="0" collapsed="false">
      <c r="A2768" s="0" t="n">
        <v>139</v>
      </c>
      <c r="B2768" s="0" t="s">
        <v>198</v>
      </c>
      <c r="C2768" s="0" t="s">
        <v>92</v>
      </c>
      <c r="D2768" s="0" t="s">
        <v>10513</v>
      </c>
      <c r="E2768" s="0" t="n">
        <v>2026</v>
      </c>
      <c r="H2768" s="0" t="n">
        <v>6</v>
      </c>
      <c r="I2768" s="0" t="n">
        <v>1743</v>
      </c>
      <c r="J2768" s="0" t="s">
        <v>272</v>
      </c>
      <c r="K2768" s="0" t="s">
        <v>5934</v>
      </c>
      <c r="L2768" s="0" t="s">
        <v>297</v>
      </c>
      <c r="M2768" s="0" t="s">
        <v>10514</v>
      </c>
      <c r="N2768" s="0" t="s">
        <v>10514</v>
      </c>
      <c r="O2768" s="0" t="s">
        <v>10515</v>
      </c>
      <c r="P2768" s="0" t="s">
        <v>10516</v>
      </c>
      <c r="R2768" s="0" t="s">
        <v>279</v>
      </c>
      <c r="S2768" s="0" t="s">
        <v>272</v>
      </c>
      <c r="T2768" s="0" t="s">
        <v>280</v>
      </c>
      <c r="U2768" s="0" t="s">
        <v>281</v>
      </c>
    </row>
    <row r="2769" customFormat="false" ht="15" hidden="false" customHeight="false" outlineLevel="0" collapsed="false">
      <c r="A2769" s="0" t="n">
        <v>139</v>
      </c>
      <c r="B2769" s="0" t="s">
        <v>198</v>
      </c>
      <c r="C2769" s="0" t="s">
        <v>92</v>
      </c>
      <c r="D2769" s="0" t="s">
        <v>10517</v>
      </c>
      <c r="E2769" s="0" t="n">
        <v>2025</v>
      </c>
      <c r="H2769" s="0" t="n">
        <v>5</v>
      </c>
      <c r="I2769" s="0" t="n">
        <v>325</v>
      </c>
      <c r="J2769" s="0" t="s">
        <v>272</v>
      </c>
      <c r="K2769" s="0" t="s">
        <v>5934</v>
      </c>
      <c r="L2769" s="0" t="s">
        <v>297</v>
      </c>
      <c r="M2769" s="0" t="s">
        <v>10518</v>
      </c>
      <c r="N2769" s="0" t="s">
        <v>10518</v>
      </c>
      <c r="O2769" s="0" t="s">
        <v>10519</v>
      </c>
      <c r="P2769" s="0" t="s">
        <v>10520</v>
      </c>
      <c r="R2769" s="0" t="s">
        <v>279</v>
      </c>
      <c r="S2769" s="0" t="s">
        <v>294</v>
      </c>
      <c r="T2769" s="0" t="s">
        <v>280</v>
      </c>
      <c r="U2769" s="0" t="s">
        <v>281</v>
      </c>
    </row>
    <row r="2770" customFormat="false" ht="15" hidden="false" customHeight="false" outlineLevel="0" collapsed="false">
      <c r="A2770" s="0" t="n">
        <v>139</v>
      </c>
      <c r="B2770" s="0" t="s">
        <v>198</v>
      </c>
      <c r="C2770" s="0" t="s">
        <v>313</v>
      </c>
      <c r="D2770" s="0" t="s">
        <v>10521</v>
      </c>
      <c r="E2770" s="0" t="n">
        <v>2019</v>
      </c>
      <c r="H2770" s="0" t="n">
        <v>1</v>
      </c>
      <c r="I2770" s="0" t="n">
        <v>253</v>
      </c>
      <c r="J2770" s="0" t="s">
        <v>294</v>
      </c>
      <c r="K2770" s="0" t="s">
        <v>302</v>
      </c>
      <c r="L2770" s="0" t="s">
        <v>274</v>
      </c>
      <c r="M2770" s="0" t="s">
        <v>10522</v>
      </c>
      <c r="N2770" s="0" t="s">
        <v>10522</v>
      </c>
      <c r="O2770" s="0" t="s">
        <v>10523</v>
      </c>
      <c r="P2770" s="0" t="s">
        <v>10524</v>
      </c>
      <c r="R2770" s="0" t="s">
        <v>288</v>
      </c>
      <c r="S2770" s="0" t="s">
        <v>272</v>
      </c>
      <c r="T2770" s="0" t="s">
        <v>280</v>
      </c>
      <c r="U2770" s="0" t="s">
        <v>281</v>
      </c>
    </row>
    <row r="2771" customFormat="false" ht="15" hidden="false" customHeight="false" outlineLevel="0" collapsed="false">
      <c r="A2771" s="0" t="n">
        <v>139</v>
      </c>
      <c r="B2771" s="0" t="s">
        <v>198</v>
      </c>
      <c r="C2771" s="0" t="s">
        <v>616</v>
      </c>
      <c r="D2771" s="0" t="s">
        <v>10525</v>
      </c>
      <c r="E2771" s="0" t="n">
        <v>2026</v>
      </c>
      <c r="H2771" s="0" t="n">
        <v>1</v>
      </c>
      <c r="I2771" s="0" t="n">
        <v>576</v>
      </c>
      <c r="J2771" s="0" t="s">
        <v>272</v>
      </c>
      <c r="K2771" s="0" t="s">
        <v>5934</v>
      </c>
      <c r="L2771" s="0" t="s">
        <v>297</v>
      </c>
      <c r="M2771" s="0" t="s">
        <v>10526</v>
      </c>
      <c r="N2771" s="0" t="s">
        <v>10526</v>
      </c>
      <c r="O2771" s="0" t="s">
        <v>10527</v>
      </c>
      <c r="P2771" s="0" t="s">
        <v>10528</v>
      </c>
      <c r="R2771" s="0" t="s">
        <v>279</v>
      </c>
      <c r="S2771" s="0" t="s">
        <v>272</v>
      </c>
      <c r="T2771" s="0" t="s">
        <v>280</v>
      </c>
      <c r="U2771" s="0" t="s">
        <v>281</v>
      </c>
    </row>
    <row r="2772" customFormat="false" ht="15" hidden="false" customHeight="false" outlineLevel="0" collapsed="false">
      <c r="A2772" s="0" t="n">
        <v>139</v>
      </c>
      <c r="B2772" s="0" t="s">
        <v>198</v>
      </c>
      <c r="C2772" s="0" t="s">
        <v>616</v>
      </c>
      <c r="D2772" s="0" t="s">
        <v>10529</v>
      </c>
      <c r="E2772" s="0" t="n">
        <v>2025</v>
      </c>
      <c r="H2772" s="0" t="n">
        <v>8</v>
      </c>
      <c r="I2772" s="0" t="n">
        <v>590</v>
      </c>
      <c r="J2772" s="0" t="s">
        <v>272</v>
      </c>
      <c r="K2772" s="0" t="s">
        <v>5934</v>
      </c>
      <c r="L2772" s="0" t="s">
        <v>297</v>
      </c>
      <c r="M2772" s="0" t="s">
        <v>10530</v>
      </c>
      <c r="N2772" s="0" t="s">
        <v>10530</v>
      </c>
      <c r="O2772" s="0" t="s">
        <v>10531</v>
      </c>
      <c r="P2772" s="0" t="s">
        <v>10532</v>
      </c>
      <c r="R2772" s="0" t="s">
        <v>279</v>
      </c>
      <c r="S2772" s="0" t="s">
        <v>294</v>
      </c>
      <c r="T2772" s="0" t="s">
        <v>280</v>
      </c>
      <c r="U2772" s="0" t="s">
        <v>281</v>
      </c>
    </row>
    <row r="2773" customFormat="false" ht="15" hidden="false" customHeight="false" outlineLevel="0" collapsed="false">
      <c r="A2773" s="0" t="n">
        <v>139</v>
      </c>
      <c r="B2773" s="0" t="s">
        <v>198</v>
      </c>
      <c r="C2773" s="0" t="s">
        <v>270</v>
      </c>
      <c r="D2773" s="0" t="s">
        <v>10533</v>
      </c>
      <c r="E2773" s="0" t="n">
        <v>2026</v>
      </c>
      <c r="H2773" s="0" t="n">
        <v>1</v>
      </c>
      <c r="I2773" s="0" t="n">
        <v>2058</v>
      </c>
      <c r="J2773" s="0" t="s">
        <v>272</v>
      </c>
      <c r="K2773" s="0" t="s">
        <v>5934</v>
      </c>
      <c r="L2773" s="0" t="s">
        <v>297</v>
      </c>
      <c r="M2773" s="0" t="s">
        <v>10534</v>
      </c>
      <c r="N2773" s="0" t="s">
        <v>10534</v>
      </c>
      <c r="O2773" s="0" t="s">
        <v>10535</v>
      </c>
      <c r="P2773" s="0" t="s">
        <v>10536</v>
      </c>
      <c r="R2773" s="0" t="s">
        <v>279</v>
      </c>
      <c r="S2773" s="0" t="s">
        <v>294</v>
      </c>
      <c r="T2773" s="0" t="s">
        <v>280</v>
      </c>
      <c r="U2773" s="0" t="s">
        <v>281</v>
      </c>
    </row>
    <row r="2774" customFormat="false" ht="15" hidden="false" customHeight="false" outlineLevel="0" collapsed="false">
      <c r="A2774" s="0" t="n">
        <v>139</v>
      </c>
      <c r="B2774" s="0" t="s">
        <v>198</v>
      </c>
      <c r="C2774" s="0" t="s">
        <v>270</v>
      </c>
      <c r="D2774" s="0" t="s">
        <v>10537</v>
      </c>
      <c r="E2774" s="0" t="n">
        <v>2026</v>
      </c>
      <c r="H2774" s="0" t="n">
        <v>2</v>
      </c>
      <c r="I2774" s="0" t="n">
        <v>1381</v>
      </c>
      <c r="J2774" s="0" t="s">
        <v>272</v>
      </c>
      <c r="K2774" s="0" t="s">
        <v>5934</v>
      </c>
      <c r="L2774" s="0" t="s">
        <v>297</v>
      </c>
      <c r="M2774" s="0" t="s">
        <v>10538</v>
      </c>
      <c r="N2774" s="0" t="s">
        <v>10538</v>
      </c>
      <c r="O2774" s="0" t="s">
        <v>10539</v>
      </c>
      <c r="P2774" s="0" t="s">
        <v>10540</v>
      </c>
      <c r="R2774" s="0" t="s">
        <v>279</v>
      </c>
      <c r="S2774" s="0" t="s">
        <v>272</v>
      </c>
      <c r="T2774" s="0" t="s">
        <v>280</v>
      </c>
      <c r="U2774" s="0" t="s">
        <v>281</v>
      </c>
    </row>
    <row r="2775" customFormat="false" ht="15" hidden="false" customHeight="false" outlineLevel="0" collapsed="false">
      <c r="A2775" s="0" t="n">
        <v>139</v>
      </c>
      <c r="B2775" s="0" t="s">
        <v>198</v>
      </c>
      <c r="C2775" s="0" t="s">
        <v>270</v>
      </c>
      <c r="D2775" s="0" t="s">
        <v>10541</v>
      </c>
      <c r="E2775" s="0" t="n">
        <v>2025</v>
      </c>
      <c r="H2775" s="0" t="n">
        <v>2</v>
      </c>
      <c r="I2775" s="0" t="n">
        <v>215</v>
      </c>
      <c r="J2775" s="0" t="s">
        <v>272</v>
      </c>
      <c r="K2775" s="0" t="s">
        <v>5934</v>
      </c>
      <c r="L2775" s="0" t="s">
        <v>297</v>
      </c>
      <c r="M2775" s="0" t="s">
        <v>10542</v>
      </c>
      <c r="N2775" s="0" t="s">
        <v>10542</v>
      </c>
      <c r="O2775" s="0" t="s">
        <v>10543</v>
      </c>
      <c r="P2775" s="0" t="s">
        <v>10544</v>
      </c>
      <c r="R2775" s="0" t="s">
        <v>279</v>
      </c>
      <c r="S2775" s="0" t="s">
        <v>294</v>
      </c>
      <c r="T2775" s="0" t="s">
        <v>280</v>
      </c>
      <c r="U2775" s="0" t="s">
        <v>281</v>
      </c>
    </row>
    <row r="2776" customFormat="false" ht="15" hidden="false" customHeight="false" outlineLevel="0" collapsed="false">
      <c r="A2776" s="0" t="n">
        <v>139</v>
      </c>
      <c r="B2776" s="0" t="s">
        <v>198</v>
      </c>
      <c r="C2776" s="0" t="s">
        <v>270</v>
      </c>
      <c r="D2776" s="0" t="s">
        <v>10545</v>
      </c>
      <c r="E2776" s="0" t="n">
        <v>2025</v>
      </c>
      <c r="H2776" s="0" t="n">
        <v>5</v>
      </c>
      <c r="I2776" s="0" t="n">
        <v>1824</v>
      </c>
      <c r="J2776" s="0" t="s">
        <v>272</v>
      </c>
      <c r="K2776" s="0" t="s">
        <v>5934</v>
      </c>
      <c r="L2776" s="0" t="s">
        <v>297</v>
      </c>
      <c r="M2776" s="0" t="s">
        <v>10546</v>
      </c>
      <c r="N2776" s="0" t="s">
        <v>10546</v>
      </c>
      <c r="O2776" s="0" t="s">
        <v>10547</v>
      </c>
      <c r="P2776" s="0" t="s">
        <v>10548</v>
      </c>
      <c r="R2776" s="0" t="s">
        <v>279</v>
      </c>
      <c r="S2776" s="0" t="s">
        <v>294</v>
      </c>
      <c r="T2776" s="0" t="s">
        <v>280</v>
      </c>
      <c r="U2776" s="0" t="s">
        <v>281</v>
      </c>
    </row>
    <row r="2777" customFormat="false" ht="15" hidden="false" customHeight="false" outlineLevel="0" collapsed="false">
      <c r="A2777" s="0" t="n">
        <v>139</v>
      </c>
      <c r="B2777" s="0" t="s">
        <v>198</v>
      </c>
      <c r="C2777" s="0" t="s">
        <v>270</v>
      </c>
      <c r="D2777" s="0" t="s">
        <v>10549</v>
      </c>
      <c r="E2777" s="0" t="n">
        <v>2025</v>
      </c>
      <c r="H2777" s="0" t="n">
        <v>4</v>
      </c>
      <c r="I2777" s="0" t="n">
        <v>700</v>
      </c>
      <c r="J2777" s="0" t="s">
        <v>272</v>
      </c>
      <c r="K2777" s="0" t="s">
        <v>5934</v>
      </c>
      <c r="L2777" s="0" t="s">
        <v>297</v>
      </c>
      <c r="M2777" s="0" t="s">
        <v>10550</v>
      </c>
      <c r="N2777" s="0" t="s">
        <v>10550</v>
      </c>
      <c r="O2777" s="0" t="s">
        <v>10551</v>
      </c>
      <c r="P2777" s="0" t="s">
        <v>10552</v>
      </c>
      <c r="R2777" s="0" t="s">
        <v>279</v>
      </c>
      <c r="S2777" s="0" t="s">
        <v>294</v>
      </c>
      <c r="T2777" s="0" t="s">
        <v>280</v>
      </c>
      <c r="U2777" s="0" t="s">
        <v>281</v>
      </c>
    </row>
    <row r="2778" customFormat="false" ht="15" hidden="false" customHeight="false" outlineLevel="0" collapsed="false">
      <c r="A2778" s="0" t="n">
        <v>139</v>
      </c>
      <c r="B2778" s="0" t="s">
        <v>198</v>
      </c>
      <c r="C2778" s="0" t="s">
        <v>270</v>
      </c>
      <c r="D2778" s="0" t="s">
        <v>10553</v>
      </c>
      <c r="E2778" s="0" t="n">
        <v>2025</v>
      </c>
      <c r="H2778" s="0" t="n">
        <v>3</v>
      </c>
      <c r="I2778" s="0" t="n">
        <v>1244</v>
      </c>
      <c r="J2778" s="0" t="s">
        <v>272</v>
      </c>
      <c r="K2778" s="0" t="s">
        <v>5934</v>
      </c>
      <c r="L2778" s="0" t="s">
        <v>297</v>
      </c>
      <c r="M2778" s="0" t="s">
        <v>10554</v>
      </c>
      <c r="N2778" s="0" t="s">
        <v>10554</v>
      </c>
      <c r="O2778" s="0" t="s">
        <v>10555</v>
      </c>
      <c r="P2778" s="0" t="s">
        <v>10556</v>
      </c>
      <c r="R2778" s="0" t="s">
        <v>279</v>
      </c>
      <c r="S2778" s="0" t="s">
        <v>294</v>
      </c>
      <c r="T2778" s="0" t="s">
        <v>280</v>
      </c>
      <c r="U2778" s="0" t="s">
        <v>281</v>
      </c>
    </row>
    <row r="2779" customFormat="false" ht="15" hidden="false" customHeight="false" outlineLevel="0" collapsed="false">
      <c r="A2779" s="0" t="n">
        <v>139</v>
      </c>
      <c r="B2779" s="0" t="s">
        <v>198</v>
      </c>
      <c r="C2779" s="0" t="s">
        <v>270</v>
      </c>
      <c r="D2779" s="0" t="s">
        <v>10557</v>
      </c>
      <c r="E2779" s="0" t="n">
        <v>2025</v>
      </c>
      <c r="H2779" s="0" t="n">
        <v>5</v>
      </c>
      <c r="I2779" s="0" t="n">
        <v>3820</v>
      </c>
      <c r="J2779" s="0" t="s">
        <v>272</v>
      </c>
      <c r="K2779" s="0" t="s">
        <v>5934</v>
      </c>
      <c r="L2779" s="0" t="s">
        <v>297</v>
      </c>
      <c r="M2779" s="0" t="s">
        <v>10558</v>
      </c>
      <c r="N2779" s="0" t="s">
        <v>10558</v>
      </c>
      <c r="O2779" s="0" t="s">
        <v>10559</v>
      </c>
      <c r="P2779" s="0" t="s">
        <v>10560</v>
      </c>
      <c r="R2779" s="0" t="s">
        <v>279</v>
      </c>
      <c r="S2779" s="0" t="s">
        <v>294</v>
      </c>
      <c r="T2779" s="0" t="s">
        <v>280</v>
      </c>
      <c r="U2779" s="0" t="s">
        <v>281</v>
      </c>
    </row>
    <row r="2780" customFormat="false" ht="15" hidden="false" customHeight="false" outlineLevel="0" collapsed="false">
      <c r="A2780" s="0" t="n">
        <v>139</v>
      </c>
      <c r="B2780" s="0" t="s">
        <v>198</v>
      </c>
      <c r="C2780" s="0" t="s">
        <v>328</v>
      </c>
      <c r="D2780" s="0" t="s">
        <v>10561</v>
      </c>
      <c r="E2780" s="0" t="n">
        <v>2026</v>
      </c>
      <c r="H2780" s="0" t="n">
        <v>1</v>
      </c>
      <c r="I2780" s="0" t="n">
        <v>949</v>
      </c>
      <c r="J2780" s="0" t="s">
        <v>272</v>
      </c>
      <c r="K2780" s="0" t="s">
        <v>5934</v>
      </c>
      <c r="L2780" s="0" t="s">
        <v>297</v>
      </c>
      <c r="M2780" s="0" t="s">
        <v>10562</v>
      </c>
      <c r="N2780" s="0" t="s">
        <v>10562</v>
      </c>
      <c r="O2780" s="0" t="s">
        <v>10563</v>
      </c>
      <c r="P2780" s="0" t="s">
        <v>10564</v>
      </c>
      <c r="R2780" s="0" t="s">
        <v>279</v>
      </c>
      <c r="S2780" s="0" t="s">
        <v>294</v>
      </c>
      <c r="T2780" s="0" t="s">
        <v>280</v>
      </c>
      <c r="U2780" s="0" t="s">
        <v>281</v>
      </c>
    </row>
    <row r="2781" customFormat="false" ht="15" hidden="false" customHeight="false" outlineLevel="0" collapsed="false">
      <c r="A2781" s="0" t="n">
        <v>139</v>
      </c>
      <c r="B2781" s="0" t="s">
        <v>198</v>
      </c>
      <c r="C2781" s="0" t="s">
        <v>328</v>
      </c>
      <c r="D2781" s="0" t="s">
        <v>10565</v>
      </c>
      <c r="E2781" s="0" t="n">
        <v>2026</v>
      </c>
      <c r="H2781" s="0" t="n">
        <v>1</v>
      </c>
      <c r="I2781" s="0" t="n">
        <v>2718</v>
      </c>
      <c r="J2781" s="0" t="s">
        <v>272</v>
      </c>
      <c r="K2781" s="0" t="s">
        <v>5934</v>
      </c>
      <c r="L2781" s="0" t="s">
        <v>297</v>
      </c>
      <c r="M2781" s="0" t="s">
        <v>10566</v>
      </c>
      <c r="N2781" s="0" t="s">
        <v>10566</v>
      </c>
      <c r="O2781" s="0" t="s">
        <v>10567</v>
      </c>
      <c r="P2781" s="0" t="s">
        <v>10568</v>
      </c>
      <c r="R2781" s="0" t="s">
        <v>279</v>
      </c>
      <c r="S2781" s="0" t="s">
        <v>294</v>
      </c>
      <c r="T2781" s="0" t="s">
        <v>280</v>
      </c>
      <c r="U2781" s="0" t="s">
        <v>281</v>
      </c>
    </row>
    <row r="2782" customFormat="false" ht="15" hidden="false" customHeight="false" outlineLevel="0" collapsed="false">
      <c r="A2782" s="0" t="n">
        <v>139</v>
      </c>
      <c r="B2782" s="0" t="s">
        <v>198</v>
      </c>
      <c r="C2782" s="0" t="s">
        <v>328</v>
      </c>
      <c r="D2782" s="0" t="s">
        <v>10569</v>
      </c>
      <c r="E2782" s="0" t="n">
        <v>2026</v>
      </c>
      <c r="H2782" s="0" t="n">
        <v>9</v>
      </c>
      <c r="I2782" s="0" t="n">
        <v>3603</v>
      </c>
      <c r="J2782" s="0" t="s">
        <v>272</v>
      </c>
      <c r="K2782" s="0" t="s">
        <v>5934</v>
      </c>
      <c r="L2782" s="0" t="s">
        <v>297</v>
      </c>
      <c r="M2782" s="0" t="s">
        <v>10570</v>
      </c>
      <c r="N2782" s="0" t="s">
        <v>10570</v>
      </c>
      <c r="O2782" s="0" t="s">
        <v>10571</v>
      </c>
      <c r="P2782" s="0" t="s">
        <v>10572</v>
      </c>
      <c r="R2782" s="0" t="s">
        <v>279</v>
      </c>
      <c r="S2782" s="0" t="s">
        <v>272</v>
      </c>
      <c r="T2782" s="0" t="s">
        <v>280</v>
      </c>
      <c r="U2782" s="0" t="s">
        <v>281</v>
      </c>
    </row>
    <row r="2783" customFormat="false" ht="15" hidden="false" customHeight="false" outlineLevel="0" collapsed="false">
      <c r="A2783" s="0" t="n">
        <v>139</v>
      </c>
      <c r="B2783" s="0" t="s">
        <v>198</v>
      </c>
      <c r="C2783" s="0" t="s">
        <v>328</v>
      </c>
      <c r="D2783" s="0" t="s">
        <v>10573</v>
      </c>
      <c r="E2783" s="0" t="n">
        <v>2025</v>
      </c>
      <c r="H2783" s="0" t="n">
        <v>6</v>
      </c>
      <c r="I2783" s="0" t="n">
        <v>572</v>
      </c>
      <c r="J2783" s="0" t="s">
        <v>272</v>
      </c>
      <c r="K2783" s="0" t="s">
        <v>5934</v>
      </c>
      <c r="L2783" s="0" t="s">
        <v>297</v>
      </c>
      <c r="M2783" s="0" t="s">
        <v>10574</v>
      </c>
      <c r="N2783" s="0" t="s">
        <v>10574</v>
      </c>
      <c r="O2783" s="0" t="s">
        <v>10575</v>
      </c>
      <c r="P2783" s="0" t="s">
        <v>10576</v>
      </c>
      <c r="R2783" s="0" t="s">
        <v>279</v>
      </c>
      <c r="S2783" s="0" t="s">
        <v>294</v>
      </c>
      <c r="T2783" s="0" t="s">
        <v>280</v>
      </c>
      <c r="U2783" s="0" t="s">
        <v>281</v>
      </c>
    </row>
    <row r="2784" customFormat="false" ht="15" hidden="false" customHeight="false" outlineLevel="0" collapsed="false">
      <c r="A2784" s="0" t="n">
        <v>139</v>
      </c>
      <c r="B2784" s="0" t="s">
        <v>198</v>
      </c>
      <c r="C2784" s="0" t="s">
        <v>328</v>
      </c>
      <c r="D2784" s="0" t="s">
        <v>10577</v>
      </c>
      <c r="E2784" s="0" t="n">
        <v>2025</v>
      </c>
      <c r="H2784" s="0" t="n">
        <v>6</v>
      </c>
      <c r="I2784" s="0" t="n">
        <v>2331</v>
      </c>
      <c r="J2784" s="0" t="s">
        <v>272</v>
      </c>
      <c r="K2784" s="0" t="s">
        <v>5934</v>
      </c>
      <c r="L2784" s="0" t="s">
        <v>297</v>
      </c>
      <c r="M2784" s="0" t="s">
        <v>10578</v>
      </c>
      <c r="N2784" s="0" t="s">
        <v>10578</v>
      </c>
      <c r="O2784" s="0" t="s">
        <v>10579</v>
      </c>
      <c r="P2784" s="0" t="s">
        <v>10580</v>
      </c>
      <c r="R2784" s="0" t="s">
        <v>279</v>
      </c>
      <c r="S2784" s="0" t="s">
        <v>294</v>
      </c>
      <c r="T2784" s="0" t="s">
        <v>280</v>
      </c>
      <c r="U2784" s="0" t="s">
        <v>281</v>
      </c>
    </row>
    <row r="2785" customFormat="false" ht="15" hidden="false" customHeight="false" outlineLevel="0" collapsed="false">
      <c r="A2785" s="0" t="n">
        <v>139</v>
      </c>
      <c r="B2785" s="0" t="s">
        <v>198</v>
      </c>
      <c r="C2785" s="0" t="s">
        <v>339</v>
      </c>
      <c r="D2785" s="0" t="s">
        <v>10581</v>
      </c>
      <c r="E2785" s="0" t="n">
        <v>2026</v>
      </c>
      <c r="H2785" s="0" t="n">
        <v>1</v>
      </c>
      <c r="I2785" s="0" t="n">
        <v>1175</v>
      </c>
      <c r="J2785" s="0" t="s">
        <v>272</v>
      </c>
      <c r="K2785" s="0" t="s">
        <v>5934</v>
      </c>
      <c r="L2785" s="0" t="s">
        <v>297</v>
      </c>
      <c r="M2785" s="0" t="s">
        <v>10582</v>
      </c>
      <c r="N2785" s="0" t="s">
        <v>10582</v>
      </c>
      <c r="O2785" s="0" t="s">
        <v>10583</v>
      </c>
      <c r="P2785" s="0" t="s">
        <v>10584</v>
      </c>
      <c r="R2785" s="0" t="s">
        <v>279</v>
      </c>
      <c r="S2785" s="0" t="s">
        <v>294</v>
      </c>
      <c r="T2785" s="0" t="s">
        <v>280</v>
      </c>
      <c r="U2785" s="0" t="s">
        <v>281</v>
      </c>
    </row>
    <row r="2786" customFormat="false" ht="15" hidden="false" customHeight="false" outlineLevel="0" collapsed="false">
      <c r="A2786" s="0" t="n">
        <v>139</v>
      </c>
      <c r="B2786" s="0" t="s">
        <v>198</v>
      </c>
      <c r="C2786" s="0" t="s">
        <v>339</v>
      </c>
      <c r="D2786" s="0" t="s">
        <v>10585</v>
      </c>
      <c r="E2786" s="0" t="n">
        <v>2026</v>
      </c>
      <c r="H2786" s="0" t="n">
        <v>1</v>
      </c>
      <c r="I2786" s="0" t="n">
        <v>594</v>
      </c>
      <c r="J2786" s="0" t="s">
        <v>272</v>
      </c>
      <c r="K2786" s="0" t="s">
        <v>5934</v>
      </c>
      <c r="L2786" s="0" t="s">
        <v>297</v>
      </c>
      <c r="M2786" s="0" t="s">
        <v>10586</v>
      </c>
      <c r="N2786" s="0" t="s">
        <v>10586</v>
      </c>
      <c r="O2786" s="0" t="s">
        <v>10587</v>
      </c>
      <c r="P2786" s="0" t="s">
        <v>10588</v>
      </c>
      <c r="R2786" s="0" t="s">
        <v>279</v>
      </c>
      <c r="S2786" s="0" t="s">
        <v>294</v>
      </c>
      <c r="T2786" s="0" t="s">
        <v>280</v>
      </c>
      <c r="U2786" s="0" t="s">
        <v>281</v>
      </c>
    </row>
    <row r="2787" customFormat="false" ht="15" hidden="false" customHeight="false" outlineLevel="0" collapsed="false">
      <c r="A2787" s="0" t="n">
        <v>139</v>
      </c>
      <c r="B2787" s="0" t="s">
        <v>198</v>
      </c>
      <c r="C2787" s="0" t="s">
        <v>339</v>
      </c>
      <c r="D2787" s="0" t="s">
        <v>10589</v>
      </c>
      <c r="E2787" s="0" t="n">
        <v>2026</v>
      </c>
      <c r="H2787" s="0" t="n">
        <v>2</v>
      </c>
      <c r="I2787" s="0" t="n">
        <v>6999</v>
      </c>
      <c r="J2787" s="0" t="s">
        <v>272</v>
      </c>
      <c r="K2787" s="0" t="s">
        <v>5934</v>
      </c>
      <c r="L2787" s="0" t="s">
        <v>297</v>
      </c>
      <c r="M2787" s="0" t="s">
        <v>10590</v>
      </c>
      <c r="N2787" s="0" t="s">
        <v>10590</v>
      </c>
      <c r="O2787" s="0" t="s">
        <v>10591</v>
      </c>
      <c r="P2787" s="0" t="s">
        <v>10592</v>
      </c>
      <c r="R2787" s="0" t="s">
        <v>279</v>
      </c>
      <c r="S2787" s="0" t="s">
        <v>272</v>
      </c>
      <c r="T2787" s="0" t="s">
        <v>280</v>
      </c>
      <c r="U2787" s="0" t="s">
        <v>281</v>
      </c>
    </row>
    <row r="2788" customFormat="false" ht="15" hidden="false" customHeight="false" outlineLevel="0" collapsed="false">
      <c r="A2788" s="0" t="n">
        <v>139</v>
      </c>
      <c r="B2788" s="0" t="s">
        <v>198</v>
      </c>
      <c r="C2788" s="0" t="s">
        <v>868</v>
      </c>
      <c r="D2788" s="0" t="s">
        <v>10593</v>
      </c>
      <c r="E2788" s="0" t="n">
        <v>2026</v>
      </c>
      <c r="H2788" s="0" t="n">
        <v>1</v>
      </c>
      <c r="I2788" s="0" t="n">
        <v>1316</v>
      </c>
      <c r="J2788" s="0" t="s">
        <v>294</v>
      </c>
      <c r="K2788" s="0" t="s">
        <v>5934</v>
      </c>
      <c r="L2788" s="0" t="s">
        <v>297</v>
      </c>
      <c r="M2788" s="0" t="s">
        <v>10594</v>
      </c>
      <c r="N2788" s="0" t="s">
        <v>10594</v>
      </c>
      <c r="O2788" s="0" t="s">
        <v>10595</v>
      </c>
      <c r="P2788" s="0" t="s">
        <v>10596</v>
      </c>
      <c r="R2788" s="0" t="s">
        <v>279</v>
      </c>
      <c r="S2788" s="0" t="s">
        <v>272</v>
      </c>
      <c r="T2788" s="0" t="s">
        <v>280</v>
      </c>
      <c r="U2788" s="0" t="s">
        <v>281</v>
      </c>
    </row>
    <row r="2789" customFormat="false" ht="15" hidden="false" customHeight="false" outlineLevel="0" collapsed="false">
      <c r="A2789" s="0" t="n">
        <v>139</v>
      </c>
      <c r="B2789" s="0" t="s">
        <v>198</v>
      </c>
      <c r="C2789" s="0" t="s">
        <v>491</v>
      </c>
      <c r="D2789" s="0" t="s">
        <v>10597</v>
      </c>
      <c r="E2789" s="0" t="n">
        <v>2026</v>
      </c>
      <c r="H2789" s="0" t="n">
        <v>1</v>
      </c>
      <c r="I2789" s="0" t="n">
        <v>1586</v>
      </c>
      <c r="J2789" s="0" t="s">
        <v>272</v>
      </c>
      <c r="K2789" s="0" t="s">
        <v>5934</v>
      </c>
      <c r="L2789" s="0" t="s">
        <v>297</v>
      </c>
      <c r="M2789" s="0" t="s">
        <v>10598</v>
      </c>
      <c r="N2789" s="0" t="s">
        <v>10598</v>
      </c>
      <c r="O2789" s="0" t="s">
        <v>10599</v>
      </c>
      <c r="P2789" s="0" t="s">
        <v>10600</v>
      </c>
      <c r="R2789" s="0" t="s">
        <v>279</v>
      </c>
      <c r="S2789" s="0" t="s">
        <v>294</v>
      </c>
      <c r="T2789" s="0" t="s">
        <v>280</v>
      </c>
      <c r="U2789" s="0" t="s">
        <v>281</v>
      </c>
    </row>
    <row r="2790" customFormat="false" ht="15" hidden="false" customHeight="false" outlineLevel="0" collapsed="false">
      <c r="A2790" s="0" t="n">
        <v>139</v>
      </c>
      <c r="B2790" s="0" t="s">
        <v>198</v>
      </c>
      <c r="C2790" s="0" t="s">
        <v>491</v>
      </c>
      <c r="D2790" s="0" t="s">
        <v>10601</v>
      </c>
      <c r="E2790" s="0" t="n">
        <v>2026</v>
      </c>
      <c r="H2790" s="0" t="n">
        <v>6</v>
      </c>
      <c r="I2790" s="0" t="n">
        <v>1448</v>
      </c>
      <c r="J2790" s="0" t="s">
        <v>272</v>
      </c>
      <c r="K2790" s="0" t="s">
        <v>5934</v>
      </c>
      <c r="L2790" s="0" t="s">
        <v>297</v>
      </c>
      <c r="M2790" s="0" t="s">
        <v>10602</v>
      </c>
      <c r="N2790" s="0" t="s">
        <v>10602</v>
      </c>
      <c r="O2790" s="0" t="s">
        <v>10603</v>
      </c>
      <c r="P2790" s="0" t="s">
        <v>10604</v>
      </c>
      <c r="R2790" s="0" t="s">
        <v>279</v>
      </c>
      <c r="S2790" s="0" t="s">
        <v>272</v>
      </c>
      <c r="T2790" s="0" t="s">
        <v>280</v>
      </c>
      <c r="U2790" s="0" t="s">
        <v>281</v>
      </c>
    </row>
    <row r="2791" customFormat="false" ht="15" hidden="false" customHeight="false" outlineLevel="0" collapsed="false">
      <c r="A2791" s="0" t="n">
        <v>139</v>
      </c>
      <c r="B2791" s="0" t="s">
        <v>198</v>
      </c>
      <c r="C2791" s="0" t="s">
        <v>491</v>
      </c>
      <c r="D2791" s="0" t="s">
        <v>10605</v>
      </c>
      <c r="E2791" s="0" t="n">
        <v>2026</v>
      </c>
      <c r="H2791" s="0" t="n">
        <v>1</v>
      </c>
      <c r="I2791" s="0" t="n">
        <v>1675</v>
      </c>
      <c r="J2791" s="0" t="s">
        <v>272</v>
      </c>
      <c r="K2791" s="0" t="s">
        <v>5934</v>
      </c>
      <c r="L2791" s="0" t="s">
        <v>297</v>
      </c>
      <c r="M2791" s="0" t="s">
        <v>10606</v>
      </c>
      <c r="N2791" s="0" t="s">
        <v>10606</v>
      </c>
      <c r="O2791" s="0" t="s">
        <v>10607</v>
      </c>
      <c r="P2791" s="0" t="s">
        <v>10608</v>
      </c>
      <c r="R2791" s="0" t="s">
        <v>279</v>
      </c>
      <c r="S2791" s="0" t="s">
        <v>294</v>
      </c>
      <c r="T2791" s="0" t="s">
        <v>280</v>
      </c>
      <c r="U2791" s="0" t="s">
        <v>281</v>
      </c>
    </row>
    <row r="2792" customFormat="false" ht="15" hidden="false" customHeight="false" outlineLevel="0" collapsed="false">
      <c r="A2792" s="0" t="n">
        <v>139</v>
      </c>
      <c r="B2792" s="0" t="s">
        <v>198</v>
      </c>
      <c r="C2792" s="0" t="s">
        <v>491</v>
      </c>
      <c r="D2792" s="0" t="s">
        <v>10609</v>
      </c>
      <c r="E2792" s="0" t="n">
        <v>2025</v>
      </c>
      <c r="H2792" s="0" t="n">
        <v>1</v>
      </c>
      <c r="I2792" s="0" t="n">
        <v>233</v>
      </c>
      <c r="J2792" s="0" t="s">
        <v>272</v>
      </c>
      <c r="K2792" s="0" t="s">
        <v>5934</v>
      </c>
      <c r="L2792" s="0" t="s">
        <v>297</v>
      </c>
      <c r="M2792" s="0" t="s">
        <v>10610</v>
      </c>
      <c r="N2792" s="0" t="s">
        <v>10610</v>
      </c>
      <c r="O2792" s="0" t="s">
        <v>10611</v>
      </c>
      <c r="P2792" s="0" t="s">
        <v>10612</v>
      </c>
      <c r="R2792" s="0" t="s">
        <v>279</v>
      </c>
      <c r="S2792" s="0" t="s">
        <v>294</v>
      </c>
      <c r="T2792" s="0" t="s">
        <v>280</v>
      </c>
      <c r="U2792" s="0" t="s">
        <v>281</v>
      </c>
    </row>
    <row r="2793" customFormat="false" ht="15" hidden="false" customHeight="false" outlineLevel="0" collapsed="false">
      <c r="A2793" s="0" t="n">
        <v>139</v>
      </c>
      <c r="B2793" s="0" t="s">
        <v>198</v>
      </c>
      <c r="C2793" s="0" t="s">
        <v>491</v>
      </c>
      <c r="D2793" s="0" t="s">
        <v>10613</v>
      </c>
      <c r="E2793" s="0" t="n">
        <v>2025</v>
      </c>
      <c r="H2793" s="0" t="n">
        <v>1</v>
      </c>
      <c r="I2793" s="0" t="n">
        <v>246</v>
      </c>
      <c r="J2793" s="0" t="s">
        <v>272</v>
      </c>
      <c r="K2793" s="0" t="s">
        <v>5934</v>
      </c>
      <c r="L2793" s="0" t="s">
        <v>297</v>
      </c>
      <c r="M2793" s="0" t="s">
        <v>10614</v>
      </c>
      <c r="N2793" s="0" t="s">
        <v>10614</v>
      </c>
      <c r="O2793" s="0" t="s">
        <v>10615</v>
      </c>
      <c r="P2793" s="0" t="s">
        <v>10616</v>
      </c>
      <c r="R2793" s="0" t="s">
        <v>279</v>
      </c>
      <c r="S2793" s="0" t="s">
        <v>294</v>
      </c>
      <c r="T2793" s="0" t="s">
        <v>280</v>
      </c>
      <c r="U2793" s="0" t="s">
        <v>281</v>
      </c>
    </row>
    <row r="2794" customFormat="false" ht="15" hidden="false" customHeight="false" outlineLevel="0" collapsed="false">
      <c r="A2794" s="0" t="n">
        <v>139</v>
      </c>
      <c r="B2794" s="0" t="s">
        <v>198</v>
      </c>
      <c r="C2794" s="0" t="s">
        <v>926</v>
      </c>
      <c r="D2794" s="0" t="s">
        <v>10617</v>
      </c>
      <c r="E2794" s="0" t="n">
        <v>2026</v>
      </c>
      <c r="H2794" s="0" t="n">
        <v>1</v>
      </c>
      <c r="I2794" s="0" t="n">
        <v>3027</v>
      </c>
      <c r="J2794" s="0" t="s">
        <v>272</v>
      </c>
      <c r="K2794" s="0" t="s">
        <v>5934</v>
      </c>
      <c r="L2794" s="0" t="s">
        <v>297</v>
      </c>
      <c r="M2794" s="0" t="s">
        <v>10618</v>
      </c>
      <c r="N2794" s="0" t="s">
        <v>10618</v>
      </c>
      <c r="O2794" s="0" t="s">
        <v>10619</v>
      </c>
      <c r="P2794" s="0" t="s">
        <v>10620</v>
      </c>
      <c r="R2794" s="0" t="s">
        <v>279</v>
      </c>
      <c r="S2794" s="0" t="s">
        <v>272</v>
      </c>
      <c r="T2794" s="0" t="s">
        <v>280</v>
      </c>
      <c r="U2794" s="0" t="s">
        <v>281</v>
      </c>
    </row>
    <row r="2795" customFormat="false" ht="15" hidden="false" customHeight="false" outlineLevel="0" collapsed="false">
      <c r="A2795" s="0" t="n">
        <v>139</v>
      </c>
      <c r="B2795" s="0" t="s">
        <v>198</v>
      </c>
      <c r="C2795" s="0" t="s">
        <v>383</v>
      </c>
      <c r="D2795" s="0" t="s">
        <v>10621</v>
      </c>
      <c r="E2795" s="0" t="n">
        <v>2025</v>
      </c>
      <c r="H2795" s="0" t="n">
        <v>1</v>
      </c>
      <c r="I2795" s="0" t="n">
        <v>323</v>
      </c>
      <c r="J2795" s="0" t="s">
        <v>272</v>
      </c>
      <c r="K2795" s="0" t="s">
        <v>5934</v>
      </c>
      <c r="L2795" s="0" t="s">
        <v>297</v>
      </c>
      <c r="M2795" s="0" t="s">
        <v>10622</v>
      </c>
      <c r="N2795" s="0" t="s">
        <v>10622</v>
      </c>
      <c r="O2795" s="0" t="s">
        <v>10623</v>
      </c>
      <c r="P2795" s="0" t="s">
        <v>10624</v>
      </c>
      <c r="R2795" s="0" t="s">
        <v>279</v>
      </c>
      <c r="S2795" s="0" t="s">
        <v>272</v>
      </c>
      <c r="T2795" s="0" t="s">
        <v>280</v>
      </c>
      <c r="U2795" s="0" t="s">
        <v>281</v>
      </c>
    </row>
    <row r="2796" customFormat="false" ht="15" hidden="false" customHeight="false" outlineLevel="0" collapsed="false">
      <c r="A2796" s="0" t="n">
        <v>140</v>
      </c>
      <c r="B2796" s="0" t="s">
        <v>199</v>
      </c>
      <c r="C2796" s="0" t="s">
        <v>57</v>
      </c>
      <c r="D2796" s="0" t="s">
        <v>10625</v>
      </c>
      <c r="E2796" s="0" t="n">
        <v>2025</v>
      </c>
      <c r="H2796" s="0" t="n">
        <v>4</v>
      </c>
      <c r="I2796" s="0" t="n">
        <v>5012</v>
      </c>
      <c r="J2796" s="0" t="s">
        <v>272</v>
      </c>
      <c r="K2796" s="0" t="s">
        <v>302</v>
      </c>
      <c r="L2796" s="0" t="s">
        <v>274</v>
      </c>
      <c r="M2796" s="0" t="s">
        <v>10626</v>
      </c>
      <c r="N2796" s="0" t="s">
        <v>10626</v>
      </c>
      <c r="O2796" s="0" t="s">
        <v>10627</v>
      </c>
      <c r="P2796" s="0" t="s">
        <v>10628</v>
      </c>
      <c r="R2796" s="0" t="s">
        <v>279</v>
      </c>
      <c r="S2796" s="0" t="s">
        <v>272</v>
      </c>
      <c r="T2796" s="0" t="s">
        <v>280</v>
      </c>
      <c r="U2796" s="0" t="s">
        <v>281</v>
      </c>
    </row>
    <row r="2797" customFormat="false" ht="15" hidden="false" customHeight="false" outlineLevel="0" collapsed="false">
      <c r="A2797" s="0" t="n">
        <v>140</v>
      </c>
      <c r="B2797" s="0" t="s">
        <v>199</v>
      </c>
      <c r="C2797" s="0" t="s">
        <v>313</v>
      </c>
      <c r="D2797" s="0" t="s">
        <v>10629</v>
      </c>
      <c r="E2797" s="0" t="n">
        <v>2024</v>
      </c>
      <c r="H2797" s="0" t="n">
        <v>1</v>
      </c>
      <c r="I2797" s="0" t="n">
        <v>1018</v>
      </c>
      <c r="J2797" s="0" t="s">
        <v>272</v>
      </c>
      <c r="K2797" s="0" t="s">
        <v>302</v>
      </c>
      <c r="L2797" s="0" t="s">
        <v>274</v>
      </c>
      <c r="M2797" s="0" t="s">
        <v>10630</v>
      </c>
      <c r="N2797" s="0" t="s">
        <v>10630</v>
      </c>
      <c r="O2797" s="0" t="s">
        <v>10631</v>
      </c>
      <c r="P2797" s="0" t="s">
        <v>10632</v>
      </c>
      <c r="R2797" s="0" t="s">
        <v>288</v>
      </c>
      <c r="S2797" s="0" t="s">
        <v>272</v>
      </c>
      <c r="T2797" s="0" t="s">
        <v>280</v>
      </c>
      <c r="U2797" s="0" t="s">
        <v>281</v>
      </c>
    </row>
    <row r="2798" customFormat="false" ht="15" hidden="false" customHeight="false" outlineLevel="0" collapsed="false">
      <c r="A2798" s="0" t="n">
        <v>140</v>
      </c>
      <c r="B2798" s="0" t="s">
        <v>199</v>
      </c>
      <c r="C2798" s="0" t="s">
        <v>313</v>
      </c>
      <c r="D2798" s="0" t="s">
        <v>10633</v>
      </c>
      <c r="E2798" s="0" t="n">
        <v>2023</v>
      </c>
      <c r="H2798" s="0" t="n">
        <v>8</v>
      </c>
      <c r="I2798" s="0" t="n">
        <v>597</v>
      </c>
      <c r="J2798" s="0" t="s">
        <v>272</v>
      </c>
      <c r="K2798" s="0" t="s">
        <v>564</v>
      </c>
      <c r="L2798" s="0" t="s">
        <v>274</v>
      </c>
      <c r="M2798" s="0" t="s">
        <v>10634</v>
      </c>
      <c r="N2798" s="0" t="s">
        <v>10634</v>
      </c>
      <c r="O2798" s="0" t="s">
        <v>10635</v>
      </c>
      <c r="P2798" s="0" t="s">
        <v>10636</v>
      </c>
      <c r="R2798" s="0" t="s">
        <v>288</v>
      </c>
      <c r="S2798" s="0" t="s">
        <v>272</v>
      </c>
      <c r="T2798" s="0" t="s">
        <v>318</v>
      </c>
      <c r="U2798" s="0" t="s">
        <v>281</v>
      </c>
      <c r="V2798" s="0" t="s">
        <v>10637</v>
      </c>
    </row>
    <row r="2799" customFormat="false" ht="15" hidden="false" customHeight="false" outlineLevel="0" collapsed="false">
      <c r="A2799" s="0" t="n">
        <v>112</v>
      </c>
      <c r="B2799" s="0" t="s">
        <v>168</v>
      </c>
      <c r="C2799" s="0" t="s">
        <v>313</v>
      </c>
      <c r="D2799" s="0" t="s">
        <v>10633</v>
      </c>
      <c r="E2799" s="0" t="n">
        <v>2023</v>
      </c>
      <c r="H2799" s="0" t="n">
        <v>8</v>
      </c>
      <c r="I2799" s="0" t="n">
        <v>597</v>
      </c>
      <c r="J2799" s="0" t="s">
        <v>272</v>
      </c>
      <c r="K2799" s="0" t="s">
        <v>564</v>
      </c>
      <c r="L2799" s="0" t="s">
        <v>274</v>
      </c>
      <c r="M2799" s="0" t="s">
        <v>10634</v>
      </c>
      <c r="N2799" s="0" t="s">
        <v>10634</v>
      </c>
      <c r="O2799" s="0" t="s">
        <v>10635</v>
      </c>
      <c r="P2799" s="0" t="s">
        <v>10636</v>
      </c>
      <c r="R2799" s="0" t="s">
        <v>288</v>
      </c>
      <c r="S2799" s="0" t="s">
        <v>272</v>
      </c>
      <c r="T2799" s="0" t="s">
        <v>318</v>
      </c>
      <c r="U2799" s="0" t="s">
        <v>281</v>
      </c>
      <c r="V2799" s="0" t="s">
        <v>10637</v>
      </c>
    </row>
    <row r="2800" customFormat="false" ht="15" hidden="false" customHeight="false" outlineLevel="0" collapsed="false">
      <c r="A2800" s="0" t="n">
        <v>111</v>
      </c>
      <c r="B2800" s="0" t="s">
        <v>167</v>
      </c>
      <c r="C2800" s="0" t="s">
        <v>313</v>
      </c>
      <c r="D2800" s="0" t="s">
        <v>10633</v>
      </c>
      <c r="E2800" s="0" t="n">
        <v>2023</v>
      </c>
      <c r="H2800" s="0" t="n">
        <v>8</v>
      </c>
      <c r="I2800" s="0" t="n">
        <v>597</v>
      </c>
      <c r="J2800" s="0" t="s">
        <v>272</v>
      </c>
      <c r="K2800" s="0" t="s">
        <v>564</v>
      </c>
      <c r="L2800" s="0" t="s">
        <v>274</v>
      </c>
      <c r="M2800" s="0" t="s">
        <v>10634</v>
      </c>
      <c r="N2800" s="0" t="s">
        <v>10634</v>
      </c>
      <c r="O2800" s="0" t="s">
        <v>10635</v>
      </c>
      <c r="P2800" s="0" t="s">
        <v>10636</v>
      </c>
      <c r="R2800" s="0" t="s">
        <v>288</v>
      </c>
      <c r="S2800" s="0" t="s">
        <v>272</v>
      </c>
      <c r="T2800" s="0" t="s">
        <v>318</v>
      </c>
      <c r="U2800" s="0" t="s">
        <v>281</v>
      </c>
      <c r="V2800" s="0" t="s">
        <v>10637</v>
      </c>
    </row>
    <row r="2801" customFormat="false" ht="15" hidden="false" customHeight="false" outlineLevel="0" collapsed="false">
      <c r="A2801" s="0" t="n">
        <v>114</v>
      </c>
      <c r="B2801" s="0" t="s">
        <v>170</v>
      </c>
      <c r="C2801" s="0" t="s">
        <v>313</v>
      </c>
      <c r="D2801" s="0" t="s">
        <v>10633</v>
      </c>
      <c r="E2801" s="0" t="n">
        <v>2023</v>
      </c>
      <c r="H2801" s="0" t="n">
        <v>8</v>
      </c>
      <c r="I2801" s="0" t="n">
        <v>597</v>
      </c>
      <c r="J2801" s="0" t="s">
        <v>272</v>
      </c>
      <c r="K2801" s="0" t="s">
        <v>564</v>
      </c>
      <c r="L2801" s="0" t="s">
        <v>274</v>
      </c>
      <c r="M2801" s="0" t="s">
        <v>10634</v>
      </c>
      <c r="N2801" s="0" t="s">
        <v>10634</v>
      </c>
      <c r="O2801" s="0" t="s">
        <v>10635</v>
      </c>
      <c r="P2801" s="0" t="s">
        <v>10636</v>
      </c>
      <c r="R2801" s="0" t="s">
        <v>288</v>
      </c>
      <c r="S2801" s="0" t="s">
        <v>272</v>
      </c>
      <c r="T2801" s="0" t="s">
        <v>318</v>
      </c>
      <c r="U2801" s="0" t="s">
        <v>281</v>
      </c>
      <c r="V2801" s="0" t="s">
        <v>10637</v>
      </c>
    </row>
    <row r="2802" customFormat="false" ht="15" hidden="false" customHeight="false" outlineLevel="0" collapsed="false">
      <c r="A2802" s="0" t="n">
        <v>48</v>
      </c>
      <c r="B2802" s="0" t="s">
        <v>96</v>
      </c>
      <c r="C2802" s="0" t="s">
        <v>313</v>
      </c>
      <c r="D2802" s="0" t="s">
        <v>10633</v>
      </c>
      <c r="E2802" s="0" t="n">
        <v>2023</v>
      </c>
      <c r="H2802" s="0" t="n">
        <v>8</v>
      </c>
      <c r="I2802" s="0" t="n">
        <v>597</v>
      </c>
      <c r="J2802" s="0" t="s">
        <v>272</v>
      </c>
      <c r="K2802" s="0" t="s">
        <v>564</v>
      </c>
      <c r="L2802" s="0" t="s">
        <v>274</v>
      </c>
      <c r="M2802" s="0" t="s">
        <v>10634</v>
      </c>
      <c r="N2802" s="0" t="s">
        <v>10634</v>
      </c>
      <c r="O2802" s="0" t="s">
        <v>10635</v>
      </c>
      <c r="P2802" s="0" t="s">
        <v>10636</v>
      </c>
      <c r="R2802" s="0" t="s">
        <v>288</v>
      </c>
      <c r="S2802" s="0" t="s">
        <v>272</v>
      </c>
      <c r="T2802" s="0" t="s">
        <v>318</v>
      </c>
      <c r="U2802" s="0" t="s">
        <v>281</v>
      </c>
      <c r="V2802" s="0" t="s">
        <v>10637</v>
      </c>
    </row>
    <row r="2803" customFormat="false" ht="15" hidden="false" customHeight="false" outlineLevel="0" collapsed="false">
      <c r="A2803" s="0" t="n">
        <v>95</v>
      </c>
      <c r="B2803" s="0" t="s">
        <v>148</v>
      </c>
      <c r="C2803" s="0" t="s">
        <v>313</v>
      </c>
      <c r="D2803" s="0" t="s">
        <v>10633</v>
      </c>
      <c r="E2803" s="0" t="n">
        <v>2023</v>
      </c>
      <c r="H2803" s="0" t="n">
        <v>8</v>
      </c>
      <c r="I2803" s="0" t="n">
        <v>597</v>
      </c>
      <c r="J2803" s="0" t="s">
        <v>272</v>
      </c>
      <c r="K2803" s="0" t="s">
        <v>564</v>
      </c>
      <c r="L2803" s="0" t="s">
        <v>274</v>
      </c>
      <c r="M2803" s="0" t="s">
        <v>10634</v>
      </c>
      <c r="N2803" s="0" t="s">
        <v>10634</v>
      </c>
      <c r="O2803" s="0" t="s">
        <v>10635</v>
      </c>
      <c r="P2803" s="0" t="s">
        <v>10636</v>
      </c>
      <c r="R2803" s="0" t="s">
        <v>288</v>
      </c>
      <c r="S2803" s="0" t="s">
        <v>272</v>
      </c>
      <c r="T2803" s="0" t="s">
        <v>318</v>
      </c>
      <c r="U2803" s="0" t="s">
        <v>281</v>
      </c>
      <c r="V2803" s="0" t="s">
        <v>10637</v>
      </c>
    </row>
    <row r="2804" customFormat="false" ht="15" hidden="false" customHeight="false" outlineLevel="0" collapsed="false">
      <c r="A2804" s="0" t="n">
        <v>140</v>
      </c>
      <c r="B2804" s="0" t="s">
        <v>199</v>
      </c>
      <c r="C2804" s="0" t="s">
        <v>313</v>
      </c>
      <c r="D2804" s="0" t="s">
        <v>10638</v>
      </c>
      <c r="E2804" s="0" t="n">
        <v>2023</v>
      </c>
      <c r="H2804" s="0" t="n">
        <v>8</v>
      </c>
      <c r="I2804" s="0" t="n">
        <v>599</v>
      </c>
      <c r="J2804" s="0" t="s">
        <v>272</v>
      </c>
      <c r="K2804" s="0" t="s">
        <v>564</v>
      </c>
      <c r="L2804" s="0" t="s">
        <v>274</v>
      </c>
      <c r="M2804" s="0" t="s">
        <v>10639</v>
      </c>
      <c r="N2804" s="0" t="s">
        <v>10639</v>
      </c>
      <c r="O2804" s="0" t="s">
        <v>10640</v>
      </c>
      <c r="P2804" s="0" t="s">
        <v>10641</v>
      </c>
      <c r="R2804" s="0" t="s">
        <v>288</v>
      </c>
      <c r="S2804" s="0" t="s">
        <v>294</v>
      </c>
      <c r="T2804" s="0" t="s">
        <v>318</v>
      </c>
      <c r="U2804" s="0" t="s">
        <v>281</v>
      </c>
      <c r="V2804" s="0" t="s">
        <v>10642</v>
      </c>
    </row>
    <row r="2805" customFormat="false" ht="15" hidden="false" customHeight="false" outlineLevel="0" collapsed="false">
      <c r="A2805" s="0" t="n">
        <v>167</v>
      </c>
      <c r="B2805" s="0" t="s">
        <v>229</v>
      </c>
      <c r="C2805" s="0" t="s">
        <v>313</v>
      </c>
      <c r="D2805" s="0" t="s">
        <v>10638</v>
      </c>
      <c r="E2805" s="0" t="n">
        <v>2023</v>
      </c>
      <c r="H2805" s="0" t="n">
        <v>8</v>
      </c>
      <c r="I2805" s="0" t="n">
        <v>599</v>
      </c>
      <c r="J2805" s="0" t="s">
        <v>272</v>
      </c>
      <c r="K2805" s="0" t="s">
        <v>564</v>
      </c>
      <c r="L2805" s="0" t="s">
        <v>274</v>
      </c>
      <c r="M2805" s="0" t="s">
        <v>10639</v>
      </c>
      <c r="N2805" s="0" t="s">
        <v>10639</v>
      </c>
      <c r="O2805" s="0" t="s">
        <v>10640</v>
      </c>
      <c r="P2805" s="0" t="s">
        <v>10641</v>
      </c>
      <c r="R2805" s="0" t="s">
        <v>288</v>
      </c>
      <c r="S2805" s="0" t="s">
        <v>294</v>
      </c>
      <c r="T2805" s="0" t="s">
        <v>318</v>
      </c>
      <c r="U2805" s="0" t="s">
        <v>281</v>
      </c>
      <c r="V2805" s="0" t="s">
        <v>10642</v>
      </c>
    </row>
    <row r="2806" customFormat="false" ht="15" hidden="false" customHeight="false" outlineLevel="0" collapsed="false">
      <c r="A2806" s="0" t="n">
        <v>73</v>
      </c>
      <c r="B2806" s="0" t="s">
        <v>124</v>
      </c>
      <c r="C2806" s="0" t="s">
        <v>313</v>
      </c>
      <c r="D2806" s="0" t="s">
        <v>10638</v>
      </c>
      <c r="E2806" s="0" t="n">
        <v>2023</v>
      </c>
      <c r="H2806" s="0" t="n">
        <v>8</v>
      </c>
      <c r="I2806" s="0" t="n">
        <v>599</v>
      </c>
      <c r="J2806" s="0" t="s">
        <v>272</v>
      </c>
      <c r="K2806" s="0" t="s">
        <v>564</v>
      </c>
      <c r="L2806" s="0" t="s">
        <v>274</v>
      </c>
      <c r="M2806" s="0" t="s">
        <v>10639</v>
      </c>
      <c r="N2806" s="0" t="s">
        <v>10639</v>
      </c>
      <c r="O2806" s="0" t="s">
        <v>10640</v>
      </c>
      <c r="P2806" s="0" t="s">
        <v>10641</v>
      </c>
      <c r="R2806" s="0" t="s">
        <v>288</v>
      </c>
      <c r="S2806" s="0" t="s">
        <v>294</v>
      </c>
      <c r="T2806" s="0" t="s">
        <v>318</v>
      </c>
      <c r="U2806" s="0" t="s">
        <v>281</v>
      </c>
      <c r="V2806" s="0" t="s">
        <v>10642</v>
      </c>
    </row>
    <row r="2807" customFormat="false" ht="15" hidden="false" customHeight="false" outlineLevel="0" collapsed="false">
      <c r="A2807" s="0" t="n">
        <v>114</v>
      </c>
      <c r="B2807" s="0" t="s">
        <v>170</v>
      </c>
      <c r="C2807" s="0" t="s">
        <v>313</v>
      </c>
      <c r="D2807" s="0" t="s">
        <v>10638</v>
      </c>
      <c r="E2807" s="0" t="n">
        <v>2023</v>
      </c>
      <c r="H2807" s="0" t="n">
        <v>8</v>
      </c>
      <c r="I2807" s="0" t="n">
        <v>599</v>
      </c>
      <c r="J2807" s="0" t="s">
        <v>272</v>
      </c>
      <c r="K2807" s="0" t="s">
        <v>564</v>
      </c>
      <c r="L2807" s="0" t="s">
        <v>274</v>
      </c>
      <c r="M2807" s="0" t="s">
        <v>10639</v>
      </c>
      <c r="N2807" s="0" t="s">
        <v>10639</v>
      </c>
      <c r="O2807" s="0" t="s">
        <v>10640</v>
      </c>
      <c r="P2807" s="0" t="s">
        <v>10641</v>
      </c>
      <c r="R2807" s="0" t="s">
        <v>288</v>
      </c>
      <c r="S2807" s="0" t="s">
        <v>294</v>
      </c>
      <c r="T2807" s="0" t="s">
        <v>318</v>
      </c>
      <c r="U2807" s="0" t="s">
        <v>281</v>
      </c>
      <c r="V2807" s="0" t="s">
        <v>10642</v>
      </c>
    </row>
    <row r="2808" customFormat="false" ht="15" hidden="false" customHeight="false" outlineLevel="0" collapsed="false">
      <c r="A2808" s="0" t="n">
        <v>176</v>
      </c>
      <c r="B2808" s="0" t="s">
        <v>241</v>
      </c>
      <c r="C2808" s="0" t="s">
        <v>313</v>
      </c>
      <c r="D2808" s="0" t="s">
        <v>10638</v>
      </c>
      <c r="E2808" s="0" t="n">
        <v>2023</v>
      </c>
      <c r="H2808" s="0" t="n">
        <v>8</v>
      </c>
      <c r="I2808" s="0" t="n">
        <v>599</v>
      </c>
      <c r="J2808" s="0" t="s">
        <v>272</v>
      </c>
      <c r="K2808" s="0" t="s">
        <v>564</v>
      </c>
      <c r="L2808" s="0" t="s">
        <v>274</v>
      </c>
      <c r="M2808" s="0" t="s">
        <v>10639</v>
      </c>
      <c r="N2808" s="0" t="s">
        <v>10639</v>
      </c>
      <c r="O2808" s="0" t="s">
        <v>10640</v>
      </c>
      <c r="P2808" s="0" t="s">
        <v>10641</v>
      </c>
      <c r="R2808" s="0" t="s">
        <v>288</v>
      </c>
      <c r="S2808" s="0" t="s">
        <v>294</v>
      </c>
      <c r="T2808" s="0" t="s">
        <v>318</v>
      </c>
      <c r="U2808" s="0" t="s">
        <v>281</v>
      </c>
      <c r="V2808" s="0" t="s">
        <v>10642</v>
      </c>
    </row>
    <row r="2809" customFormat="false" ht="15" hidden="false" customHeight="false" outlineLevel="0" collapsed="false">
      <c r="A2809" s="0" t="n">
        <v>48</v>
      </c>
      <c r="B2809" s="0" t="s">
        <v>96</v>
      </c>
      <c r="C2809" s="0" t="s">
        <v>313</v>
      </c>
      <c r="D2809" s="0" t="s">
        <v>10638</v>
      </c>
      <c r="E2809" s="0" t="n">
        <v>2023</v>
      </c>
      <c r="H2809" s="0" t="n">
        <v>8</v>
      </c>
      <c r="I2809" s="0" t="n">
        <v>599</v>
      </c>
      <c r="J2809" s="0" t="s">
        <v>272</v>
      </c>
      <c r="K2809" s="0" t="s">
        <v>564</v>
      </c>
      <c r="L2809" s="0" t="s">
        <v>274</v>
      </c>
      <c r="M2809" s="0" t="s">
        <v>10639</v>
      </c>
      <c r="N2809" s="0" t="s">
        <v>10639</v>
      </c>
      <c r="O2809" s="0" t="s">
        <v>10640</v>
      </c>
      <c r="P2809" s="0" t="s">
        <v>10641</v>
      </c>
      <c r="R2809" s="0" t="s">
        <v>288</v>
      </c>
      <c r="S2809" s="0" t="s">
        <v>294</v>
      </c>
      <c r="T2809" s="0" t="s">
        <v>318</v>
      </c>
      <c r="U2809" s="0" t="s">
        <v>281</v>
      </c>
      <c r="V2809" s="0" t="s">
        <v>10642</v>
      </c>
    </row>
    <row r="2810" customFormat="false" ht="15" hidden="false" customHeight="false" outlineLevel="0" collapsed="false">
      <c r="A2810" s="0" t="n">
        <v>95</v>
      </c>
      <c r="B2810" s="0" t="s">
        <v>148</v>
      </c>
      <c r="C2810" s="0" t="s">
        <v>313</v>
      </c>
      <c r="D2810" s="0" t="s">
        <v>10638</v>
      </c>
      <c r="E2810" s="0" t="n">
        <v>2023</v>
      </c>
      <c r="H2810" s="0" t="n">
        <v>8</v>
      </c>
      <c r="I2810" s="0" t="n">
        <v>599</v>
      </c>
      <c r="J2810" s="0" t="s">
        <v>272</v>
      </c>
      <c r="K2810" s="0" t="s">
        <v>564</v>
      </c>
      <c r="L2810" s="0" t="s">
        <v>274</v>
      </c>
      <c r="M2810" s="0" t="s">
        <v>10639</v>
      </c>
      <c r="N2810" s="0" t="s">
        <v>10639</v>
      </c>
      <c r="O2810" s="0" t="s">
        <v>10640</v>
      </c>
      <c r="P2810" s="0" t="s">
        <v>10641</v>
      </c>
      <c r="R2810" s="0" t="s">
        <v>288</v>
      </c>
      <c r="S2810" s="0" t="s">
        <v>294</v>
      </c>
      <c r="T2810" s="0" t="s">
        <v>318</v>
      </c>
      <c r="U2810" s="0" t="s">
        <v>281</v>
      </c>
      <c r="V2810" s="0" t="s">
        <v>10642</v>
      </c>
    </row>
    <row r="2811" customFormat="false" ht="15" hidden="false" customHeight="false" outlineLevel="0" collapsed="false">
      <c r="A2811" s="0" t="n">
        <v>141</v>
      </c>
      <c r="B2811" s="0" t="s">
        <v>200</v>
      </c>
      <c r="C2811" s="0" t="s">
        <v>57</v>
      </c>
      <c r="D2811" s="0" t="s">
        <v>10643</v>
      </c>
      <c r="E2811" s="0" t="n">
        <v>2023</v>
      </c>
      <c r="H2811" s="0" t="n">
        <v>4</v>
      </c>
      <c r="I2811" s="0" t="n">
        <v>673</v>
      </c>
      <c r="J2811" s="0" t="s">
        <v>272</v>
      </c>
      <c r="K2811" s="0" t="s">
        <v>10200</v>
      </c>
      <c r="L2811" s="0" t="s">
        <v>297</v>
      </c>
      <c r="M2811" s="0" t="s">
        <v>10644</v>
      </c>
      <c r="N2811" s="0" t="s">
        <v>10644</v>
      </c>
      <c r="O2811" s="0" t="s">
        <v>10645</v>
      </c>
      <c r="P2811" s="0" t="s">
        <v>10646</v>
      </c>
      <c r="R2811" s="0" t="s">
        <v>288</v>
      </c>
      <c r="S2811" s="0" t="s">
        <v>272</v>
      </c>
      <c r="T2811" s="0" t="s">
        <v>280</v>
      </c>
      <c r="U2811" s="0" t="s">
        <v>281</v>
      </c>
    </row>
    <row r="2812" customFormat="false" ht="15" hidden="false" customHeight="false" outlineLevel="0" collapsed="false">
      <c r="A2812" s="0" t="n">
        <v>141</v>
      </c>
      <c r="B2812" s="0" t="s">
        <v>200</v>
      </c>
      <c r="C2812" s="0" t="s">
        <v>57</v>
      </c>
      <c r="D2812" s="0" t="s">
        <v>10647</v>
      </c>
      <c r="E2812" s="0" t="n">
        <v>2019</v>
      </c>
      <c r="H2812" s="0" t="n">
        <v>8</v>
      </c>
      <c r="I2812" s="0" t="n">
        <v>1674</v>
      </c>
      <c r="J2812" s="0" t="s">
        <v>272</v>
      </c>
      <c r="K2812" s="0" t="s">
        <v>302</v>
      </c>
      <c r="L2812" s="0" t="s">
        <v>274</v>
      </c>
      <c r="M2812" s="0" t="s">
        <v>10648</v>
      </c>
      <c r="N2812" s="0" t="s">
        <v>10648</v>
      </c>
      <c r="O2812" s="0" t="s">
        <v>10649</v>
      </c>
      <c r="P2812" s="0" t="s">
        <v>10650</v>
      </c>
      <c r="R2812" s="0" t="s">
        <v>288</v>
      </c>
      <c r="S2812" s="0" t="s">
        <v>272</v>
      </c>
      <c r="T2812" s="0" t="s">
        <v>318</v>
      </c>
      <c r="U2812" s="0" t="s">
        <v>281</v>
      </c>
      <c r="V2812" s="0" t="s">
        <v>10651</v>
      </c>
    </row>
    <row r="2813" customFormat="false" ht="15" hidden="false" customHeight="false" outlineLevel="0" collapsed="false">
      <c r="A2813" s="0" t="n">
        <v>143</v>
      </c>
      <c r="B2813" s="0" t="s">
        <v>202</v>
      </c>
      <c r="C2813" s="0" t="s">
        <v>57</v>
      </c>
      <c r="D2813" s="0" t="s">
        <v>10647</v>
      </c>
      <c r="E2813" s="0" t="n">
        <v>2019</v>
      </c>
      <c r="H2813" s="0" t="n">
        <v>8</v>
      </c>
      <c r="I2813" s="0" t="n">
        <v>1674</v>
      </c>
      <c r="J2813" s="0" t="s">
        <v>272</v>
      </c>
      <c r="K2813" s="0" t="s">
        <v>302</v>
      </c>
      <c r="L2813" s="0" t="s">
        <v>274</v>
      </c>
      <c r="M2813" s="0" t="s">
        <v>10648</v>
      </c>
      <c r="N2813" s="0" t="s">
        <v>10648</v>
      </c>
      <c r="O2813" s="0" t="s">
        <v>10649</v>
      </c>
      <c r="P2813" s="0" t="s">
        <v>10650</v>
      </c>
      <c r="R2813" s="0" t="s">
        <v>288</v>
      </c>
      <c r="S2813" s="0" t="s">
        <v>272</v>
      </c>
      <c r="T2813" s="0" t="s">
        <v>318</v>
      </c>
      <c r="U2813" s="0" t="s">
        <v>281</v>
      </c>
      <c r="V2813" s="0" t="s">
        <v>10651</v>
      </c>
    </row>
    <row r="2814" customFormat="false" ht="15" hidden="false" customHeight="false" outlineLevel="0" collapsed="false">
      <c r="A2814" s="0" t="n">
        <v>141</v>
      </c>
      <c r="B2814" s="0" t="s">
        <v>200</v>
      </c>
      <c r="C2814" s="0" t="s">
        <v>313</v>
      </c>
      <c r="D2814" s="0" t="s">
        <v>10652</v>
      </c>
      <c r="E2814" s="0" t="n">
        <v>2019</v>
      </c>
      <c r="H2814" s="0" t="n">
        <v>1</v>
      </c>
      <c r="I2814" s="0" t="n">
        <v>2811</v>
      </c>
      <c r="J2814" s="0" t="s">
        <v>272</v>
      </c>
      <c r="K2814" s="0" t="s">
        <v>302</v>
      </c>
      <c r="L2814" s="0" t="s">
        <v>274</v>
      </c>
      <c r="M2814" s="0" t="s">
        <v>10653</v>
      </c>
      <c r="N2814" s="0" t="s">
        <v>10653</v>
      </c>
      <c r="O2814" s="0" t="s">
        <v>10654</v>
      </c>
      <c r="P2814" s="0" t="s">
        <v>10655</v>
      </c>
      <c r="R2814" s="0" t="s">
        <v>288</v>
      </c>
      <c r="S2814" s="0" t="s">
        <v>272</v>
      </c>
      <c r="T2814" s="0" t="s">
        <v>280</v>
      </c>
      <c r="U2814" s="0" t="s">
        <v>281</v>
      </c>
    </row>
    <row r="2815" customFormat="false" ht="15" hidden="false" customHeight="false" outlineLevel="0" collapsed="false">
      <c r="A2815" s="0" t="n">
        <v>141</v>
      </c>
      <c r="B2815" s="0" t="s">
        <v>200</v>
      </c>
      <c r="C2815" s="0" t="s">
        <v>616</v>
      </c>
      <c r="D2815" s="0" t="s">
        <v>10656</v>
      </c>
      <c r="E2815" s="0" t="n">
        <v>2025</v>
      </c>
      <c r="H2815" s="0" t="n">
        <v>3</v>
      </c>
      <c r="I2815" s="0" t="n">
        <v>379</v>
      </c>
      <c r="J2815" s="0" t="s">
        <v>272</v>
      </c>
      <c r="K2815" s="0" t="s">
        <v>10200</v>
      </c>
      <c r="L2815" s="0" t="s">
        <v>297</v>
      </c>
      <c r="M2815" s="0" t="s">
        <v>10657</v>
      </c>
      <c r="N2815" s="0" t="s">
        <v>10657</v>
      </c>
      <c r="O2815" s="0" t="s">
        <v>10658</v>
      </c>
      <c r="P2815" s="0" t="s">
        <v>10659</v>
      </c>
      <c r="R2815" s="0" t="s">
        <v>279</v>
      </c>
      <c r="S2815" s="0" t="s">
        <v>272</v>
      </c>
      <c r="T2815" s="0" t="s">
        <v>280</v>
      </c>
      <c r="U2815" s="0" t="s">
        <v>281</v>
      </c>
    </row>
    <row r="2816" customFormat="false" ht="15" hidden="false" customHeight="false" outlineLevel="0" collapsed="false">
      <c r="A2816" s="0" t="n">
        <v>141</v>
      </c>
      <c r="B2816" s="0" t="s">
        <v>200</v>
      </c>
      <c r="C2816" s="0" t="s">
        <v>270</v>
      </c>
      <c r="D2816" s="0" t="s">
        <v>10660</v>
      </c>
      <c r="E2816" s="0" t="n">
        <v>2026</v>
      </c>
      <c r="H2816" s="0" t="n">
        <v>6</v>
      </c>
      <c r="I2816" s="0" t="n">
        <v>1182</v>
      </c>
      <c r="J2816" s="0" t="s">
        <v>272</v>
      </c>
      <c r="K2816" s="0" t="s">
        <v>10200</v>
      </c>
      <c r="L2816" s="0" t="s">
        <v>297</v>
      </c>
      <c r="M2816" s="0" t="s">
        <v>10661</v>
      </c>
      <c r="N2816" s="0" t="s">
        <v>10661</v>
      </c>
      <c r="O2816" s="0" t="s">
        <v>10662</v>
      </c>
      <c r="P2816" s="0" t="s">
        <v>10663</v>
      </c>
      <c r="R2816" s="0" t="s">
        <v>279</v>
      </c>
      <c r="S2816" s="0" t="s">
        <v>272</v>
      </c>
      <c r="T2816" s="0" t="s">
        <v>280</v>
      </c>
      <c r="U2816" s="0" t="s">
        <v>281</v>
      </c>
    </row>
    <row r="2817" customFormat="false" ht="15" hidden="false" customHeight="false" outlineLevel="0" collapsed="false">
      <c r="A2817" s="0" t="n">
        <v>141</v>
      </c>
      <c r="B2817" s="0" t="s">
        <v>200</v>
      </c>
      <c r="C2817" s="0" t="s">
        <v>270</v>
      </c>
      <c r="D2817" s="0" t="s">
        <v>10664</v>
      </c>
      <c r="E2817" s="0" t="n">
        <v>2025</v>
      </c>
      <c r="H2817" s="0" t="n">
        <v>3</v>
      </c>
      <c r="I2817" s="0" t="n">
        <v>317</v>
      </c>
      <c r="J2817" s="0" t="s">
        <v>272</v>
      </c>
      <c r="K2817" s="0" t="s">
        <v>10200</v>
      </c>
      <c r="L2817" s="0" t="s">
        <v>297</v>
      </c>
      <c r="M2817" s="0" t="s">
        <v>10665</v>
      </c>
      <c r="N2817" s="0" t="s">
        <v>10665</v>
      </c>
      <c r="O2817" s="0" t="s">
        <v>10666</v>
      </c>
      <c r="P2817" s="0" t="s">
        <v>10667</v>
      </c>
      <c r="R2817" s="0" t="s">
        <v>279</v>
      </c>
      <c r="S2817" s="0" t="s">
        <v>294</v>
      </c>
      <c r="T2817" s="0" t="s">
        <v>280</v>
      </c>
      <c r="U2817" s="0" t="s">
        <v>281</v>
      </c>
    </row>
    <row r="2818" customFormat="false" ht="15" hidden="false" customHeight="false" outlineLevel="0" collapsed="false">
      <c r="A2818" s="0" t="n">
        <v>141</v>
      </c>
      <c r="B2818" s="0" t="s">
        <v>200</v>
      </c>
      <c r="C2818" s="0" t="s">
        <v>868</v>
      </c>
      <c r="D2818" s="0" t="s">
        <v>10668</v>
      </c>
      <c r="E2818" s="0" t="n">
        <v>2026</v>
      </c>
      <c r="H2818" s="0" t="n">
        <v>1</v>
      </c>
      <c r="I2818" s="0" t="n">
        <v>300</v>
      </c>
      <c r="J2818" s="0" t="s">
        <v>272</v>
      </c>
      <c r="K2818" s="0" t="s">
        <v>10200</v>
      </c>
      <c r="L2818" s="0" t="s">
        <v>297</v>
      </c>
      <c r="M2818" s="0" t="s">
        <v>10669</v>
      </c>
      <c r="N2818" s="0" t="s">
        <v>10669</v>
      </c>
      <c r="O2818" s="0" t="s">
        <v>10670</v>
      </c>
      <c r="P2818" s="0" t="s">
        <v>10671</v>
      </c>
      <c r="R2818" s="0" t="s">
        <v>279</v>
      </c>
      <c r="S2818" s="0" t="s">
        <v>272</v>
      </c>
      <c r="T2818" s="0" t="s">
        <v>280</v>
      </c>
      <c r="U2818" s="0" t="s">
        <v>599</v>
      </c>
    </row>
    <row r="2819" customFormat="false" ht="15" hidden="false" customHeight="false" outlineLevel="0" collapsed="false">
      <c r="A2819" s="0" t="n">
        <v>141</v>
      </c>
      <c r="B2819" s="0" t="s">
        <v>200</v>
      </c>
      <c r="C2819" s="0" t="s">
        <v>868</v>
      </c>
      <c r="D2819" s="0" t="s">
        <v>10672</v>
      </c>
      <c r="E2819" s="0" t="n">
        <v>2023</v>
      </c>
      <c r="H2819" s="0" t="n">
        <v>1</v>
      </c>
      <c r="I2819" s="0" t="n">
        <v>308</v>
      </c>
      <c r="J2819" s="0" t="s">
        <v>272</v>
      </c>
      <c r="K2819" s="0" t="s">
        <v>10200</v>
      </c>
      <c r="L2819" s="0" t="s">
        <v>297</v>
      </c>
      <c r="M2819" s="0" t="s">
        <v>10673</v>
      </c>
      <c r="N2819" s="0" t="s">
        <v>10673</v>
      </c>
      <c r="O2819" s="0" t="s">
        <v>10674</v>
      </c>
      <c r="P2819" s="0" t="s">
        <v>10675</v>
      </c>
      <c r="R2819" s="0" t="s">
        <v>288</v>
      </c>
      <c r="S2819" s="0" t="s">
        <v>294</v>
      </c>
      <c r="T2819" s="0" t="s">
        <v>280</v>
      </c>
      <c r="U2819" s="0" t="s">
        <v>281</v>
      </c>
    </row>
    <row r="2820" customFormat="false" ht="15" hidden="false" customHeight="false" outlineLevel="0" collapsed="false">
      <c r="A2820" s="0" t="n">
        <v>141</v>
      </c>
      <c r="B2820" s="0" t="s">
        <v>200</v>
      </c>
      <c r="C2820" s="0" t="s">
        <v>544</v>
      </c>
      <c r="D2820" s="0" t="s">
        <v>10676</v>
      </c>
      <c r="E2820" s="0" t="n">
        <v>2026</v>
      </c>
      <c r="H2820" s="0" t="n">
        <v>2</v>
      </c>
      <c r="I2820" s="0" t="n">
        <v>516</v>
      </c>
      <c r="J2820" s="0" t="s">
        <v>272</v>
      </c>
      <c r="K2820" s="0" t="s">
        <v>10200</v>
      </c>
      <c r="L2820" s="0" t="s">
        <v>297</v>
      </c>
      <c r="M2820" s="0" t="s">
        <v>10677</v>
      </c>
      <c r="N2820" s="0" t="s">
        <v>10677</v>
      </c>
      <c r="O2820" s="0" t="s">
        <v>10678</v>
      </c>
      <c r="P2820" s="0" t="s">
        <v>10679</v>
      </c>
      <c r="R2820" s="0" t="s">
        <v>279</v>
      </c>
      <c r="S2820" s="0" t="s">
        <v>272</v>
      </c>
      <c r="T2820" s="0" t="s">
        <v>280</v>
      </c>
      <c r="U2820" s="0" t="s">
        <v>599</v>
      </c>
    </row>
    <row r="2821" customFormat="false" ht="15" hidden="false" customHeight="false" outlineLevel="0" collapsed="false">
      <c r="A2821" s="0" t="n">
        <v>141</v>
      </c>
      <c r="B2821" s="0" t="s">
        <v>200</v>
      </c>
      <c r="C2821" s="0" t="s">
        <v>544</v>
      </c>
      <c r="D2821" s="0" t="s">
        <v>10680</v>
      </c>
      <c r="E2821" s="0" t="n">
        <v>2026</v>
      </c>
      <c r="H2821" s="0" t="n">
        <v>1</v>
      </c>
      <c r="I2821" s="0" t="n">
        <v>607</v>
      </c>
      <c r="J2821" s="0" t="s">
        <v>272</v>
      </c>
      <c r="K2821" s="0" t="s">
        <v>10200</v>
      </c>
      <c r="L2821" s="0" t="s">
        <v>297</v>
      </c>
      <c r="M2821" s="0" t="s">
        <v>10681</v>
      </c>
      <c r="N2821" s="0" t="s">
        <v>10681</v>
      </c>
      <c r="O2821" s="0" t="s">
        <v>10682</v>
      </c>
      <c r="P2821" s="0" t="s">
        <v>10683</v>
      </c>
      <c r="R2821" s="0" t="s">
        <v>279</v>
      </c>
      <c r="S2821" s="0" t="s">
        <v>294</v>
      </c>
      <c r="T2821" s="0" t="s">
        <v>280</v>
      </c>
      <c r="U2821" s="0" t="s">
        <v>599</v>
      </c>
    </row>
    <row r="2822" customFormat="false" ht="15" hidden="false" customHeight="false" outlineLevel="0" collapsed="false">
      <c r="A2822" s="0" t="n">
        <v>141</v>
      </c>
      <c r="B2822" s="0" t="s">
        <v>200</v>
      </c>
      <c r="C2822" s="0" t="s">
        <v>544</v>
      </c>
      <c r="D2822" s="0" t="s">
        <v>10684</v>
      </c>
      <c r="E2822" s="0" t="n">
        <v>2026</v>
      </c>
      <c r="H2822" s="0" t="n">
        <v>1</v>
      </c>
      <c r="I2822" s="0" t="n">
        <v>406</v>
      </c>
      <c r="J2822" s="0" t="s">
        <v>272</v>
      </c>
      <c r="K2822" s="0" t="s">
        <v>10200</v>
      </c>
      <c r="L2822" s="0" t="s">
        <v>297</v>
      </c>
      <c r="M2822" s="0" t="s">
        <v>10685</v>
      </c>
      <c r="N2822" s="0" t="s">
        <v>10685</v>
      </c>
      <c r="O2822" s="0" t="s">
        <v>10686</v>
      </c>
      <c r="P2822" s="0" t="s">
        <v>10687</v>
      </c>
      <c r="R2822" s="0" t="s">
        <v>279</v>
      </c>
      <c r="S2822" s="0" t="s">
        <v>294</v>
      </c>
      <c r="T2822" s="0" t="s">
        <v>280</v>
      </c>
      <c r="U2822" s="0" t="s">
        <v>599</v>
      </c>
    </row>
    <row r="2823" customFormat="false" ht="15" hidden="false" customHeight="false" outlineLevel="0" collapsed="false">
      <c r="A2823" s="0" t="n">
        <v>141</v>
      </c>
      <c r="B2823" s="0" t="s">
        <v>200</v>
      </c>
      <c r="C2823" s="0" t="s">
        <v>544</v>
      </c>
      <c r="D2823" s="0" t="s">
        <v>10688</v>
      </c>
      <c r="E2823" s="0" t="n">
        <v>2026</v>
      </c>
      <c r="H2823" s="0" t="n">
        <v>1</v>
      </c>
      <c r="I2823" s="0" t="n">
        <v>527</v>
      </c>
      <c r="J2823" s="0" t="s">
        <v>272</v>
      </c>
      <c r="K2823" s="0" t="s">
        <v>10200</v>
      </c>
      <c r="L2823" s="0" t="s">
        <v>297</v>
      </c>
      <c r="M2823" s="0" t="s">
        <v>10689</v>
      </c>
      <c r="N2823" s="0" t="s">
        <v>10689</v>
      </c>
      <c r="O2823" s="0" t="s">
        <v>10690</v>
      </c>
      <c r="P2823" s="0" t="s">
        <v>10691</v>
      </c>
      <c r="R2823" s="0" t="s">
        <v>279</v>
      </c>
      <c r="S2823" s="0" t="s">
        <v>294</v>
      </c>
      <c r="T2823" s="0" t="s">
        <v>280</v>
      </c>
      <c r="U2823" s="0" t="s">
        <v>599</v>
      </c>
    </row>
    <row r="2824" customFormat="false" ht="15" hidden="false" customHeight="false" outlineLevel="0" collapsed="false">
      <c r="A2824" s="0" t="n">
        <v>141</v>
      </c>
      <c r="B2824" s="0" t="s">
        <v>200</v>
      </c>
      <c r="C2824" s="0" t="s">
        <v>544</v>
      </c>
      <c r="D2824" s="0" t="s">
        <v>10692</v>
      </c>
      <c r="E2824" s="0" t="n">
        <v>2024</v>
      </c>
      <c r="H2824" s="0" t="n">
        <v>4</v>
      </c>
      <c r="I2824" s="0" t="n">
        <v>10519</v>
      </c>
      <c r="J2824" s="0" t="s">
        <v>272</v>
      </c>
      <c r="K2824" s="0" t="s">
        <v>10200</v>
      </c>
      <c r="L2824" s="0" t="s">
        <v>297</v>
      </c>
      <c r="M2824" s="0" t="s">
        <v>10693</v>
      </c>
      <c r="N2824" s="0" t="s">
        <v>10693</v>
      </c>
      <c r="O2824" s="0" t="s">
        <v>10694</v>
      </c>
      <c r="P2824" s="0" t="s">
        <v>10695</v>
      </c>
      <c r="R2824" s="0" t="s">
        <v>288</v>
      </c>
      <c r="S2824" s="0" t="s">
        <v>294</v>
      </c>
      <c r="T2824" s="0" t="s">
        <v>280</v>
      </c>
      <c r="U2824" s="0" t="s">
        <v>281</v>
      </c>
    </row>
    <row r="2825" customFormat="false" ht="15" hidden="false" customHeight="false" outlineLevel="0" collapsed="false">
      <c r="A2825" s="0" t="n">
        <v>141</v>
      </c>
      <c r="B2825" s="0" t="s">
        <v>200</v>
      </c>
      <c r="C2825" s="0" t="s">
        <v>544</v>
      </c>
      <c r="D2825" s="0" t="s">
        <v>10696</v>
      </c>
      <c r="E2825" s="0" t="n">
        <v>2024</v>
      </c>
      <c r="H2825" s="0" t="n">
        <v>4</v>
      </c>
      <c r="I2825" s="0" t="n">
        <v>6131</v>
      </c>
      <c r="J2825" s="0" t="s">
        <v>272</v>
      </c>
      <c r="K2825" s="0" t="s">
        <v>10200</v>
      </c>
      <c r="L2825" s="0" t="s">
        <v>297</v>
      </c>
      <c r="M2825" s="0" t="s">
        <v>10697</v>
      </c>
      <c r="N2825" s="0" t="s">
        <v>10697</v>
      </c>
      <c r="O2825" s="0" t="s">
        <v>10698</v>
      </c>
      <c r="P2825" s="0" t="s">
        <v>10699</v>
      </c>
      <c r="R2825" s="0" t="s">
        <v>288</v>
      </c>
      <c r="S2825" s="0" t="s">
        <v>294</v>
      </c>
      <c r="T2825" s="0" t="s">
        <v>280</v>
      </c>
      <c r="U2825" s="0" t="s">
        <v>281</v>
      </c>
    </row>
    <row r="2826" customFormat="false" ht="15" hidden="false" customHeight="false" outlineLevel="0" collapsed="false">
      <c r="A2826" s="0" t="n">
        <v>141</v>
      </c>
      <c r="B2826" s="0" t="s">
        <v>200</v>
      </c>
      <c r="C2826" s="0" t="s">
        <v>544</v>
      </c>
      <c r="D2826" s="0" t="s">
        <v>10700</v>
      </c>
      <c r="E2826" s="0" t="n">
        <v>2024</v>
      </c>
      <c r="H2826" s="0" t="n">
        <v>1</v>
      </c>
      <c r="I2826" s="0" t="n">
        <v>475</v>
      </c>
      <c r="J2826" s="0" t="s">
        <v>272</v>
      </c>
      <c r="K2826" s="0" t="s">
        <v>10200</v>
      </c>
      <c r="L2826" s="0" t="s">
        <v>297</v>
      </c>
      <c r="M2826" s="0" t="s">
        <v>10701</v>
      </c>
      <c r="N2826" s="0" t="s">
        <v>10701</v>
      </c>
      <c r="O2826" s="0" t="s">
        <v>10702</v>
      </c>
      <c r="P2826" s="0" t="s">
        <v>10703</v>
      </c>
      <c r="R2826" s="0" t="s">
        <v>288</v>
      </c>
      <c r="S2826" s="0" t="s">
        <v>294</v>
      </c>
      <c r="T2826" s="0" t="s">
        <v>280</v>
      </c>
      <c r="U2826" s="0" t="s">
        <v>281</v>
      </c>
    </row>
    <row r="2827" customFormat="false" ht="15" hidden="false" customHeight="false" outlineLevel="0" collapsed="false">
      <c r="A2827" s="0" t="n">
        <v>141</v>
      </c>
      <c r="B2827" s="0" t="s">
        <v>200</v>
      </c>
      <c r="C2827" s="0" t="s">
        <v>544</v>
      </c>
      <c r="D2827" s="0" t="s">
        <v>10704</v>
      </c>
      <c r="E2827" s="0" t="n">
        <v>2024</v>
      </c>
      <c r="H2827" s="0" t="n">
        <v>1</v>
      </c>
      <c r="I2827" s="0" t="n">
        <v>743</v>
      </c>
      <c r="J2827" s="0" t="s">
        <v>272</v>
      </c>
      <c r="K2827" s="0" t="s">
        <v>10200</v>
      </c>
      <c r="L2827" s="0" t="s">
        <v>297</v>
      </c>
      <c r="M2827" s="0" t="s">
        <v>10705</v>
      </c>
      <c r="N2827" s="0" t="s">
        <v>10705</v>
      </c>
      <c r="O2827" s="0" t="s">
        <v>10706</v>
      </c>
      <c r="P2827" s="0" t="s">
        <v>10707</v>
      </c>
      <c r="R2827" s="0" t="s">
        <v>288</v>
      </c>
      <c r="S2827" s="0" t="s">
        <v>294</v>
      </c>
      <c r="T2827" s="0" t="s">
        <v>280</v>
      </c>
      <c r="U2827" s="0" t="s">
        <v>281</v>
      </c>
    </row>
    <row r="2828" customFormat="false" ht="15" hidden="false" customHeight="false" outlineLevel="0" collapsed="false">
      <c r="A2828" s="0" t="n">
        <v>141</v>
      </c>
      <c r="B2828" s="0" t="s">
        <v>200</v>
      </c>
      <c r="C2828" s="0" t="s">
        <v>544</v>
      </c>
      <c r="D2828" s="0" t="s">
        <v>10708</v>
      </c>
      <c r="E2828" s="0" t="n">
        <v>2024</v>
      </c>
      <c r="H2828" s="0" t="n">
        <v>1</v>
      </c>
      <c r="I2828" s="0" t="n">
        <v>752</v>
      </c>
      <c r="J2828" s="0" t="s">
        <v>294</v>
      </c>
      <c r="K2828" s="0" t="s">
        <v>10200</v>
      </c>
      <c r="L2828" s="0" t="s">
        <v>297</v>
      </c>
      <c r="M2828" s="0" t="s">
        <v>10709</v>
      </c>
      <c r="N2828" s="0" t="s">
        <v>10709</v>
      </c>
      <c r="O2828" s="0" t="s">
        <v>10710</v>
      </c>
      <c r="P2828" s="0" t="s">
        <v>10711</v>
      </c>
      <c r="R2828" s="0" t="s">
        <v>288</v>
      </c>
      <c r="S2828" s="0" t="s">
        <v>294</v>
      </c>
      <c r="T2828" s="0" t="s">
        <v>280</v>
      </c>
      <c r="U2828" s="0" t="s">
        <v>281</v>
      </c>
    </row>
    <row r="2829" customFormat="false" ht="15" hidden="false" customHeight="false" outlineLevel="0" collapsed="false">
      <c r="A2829" s="0" t="n">
        <v>141</v>
      </c>
      <c r="B2829" s="0" t="s">
        <v>200</v>
      </c>
      <c r="C2829" s="0" t="s">
        <v>544</v>
      </c>
      <c r="D2829" s="0" t="s">
        <v>10712</v>
      </c>
      <c r="E2829" s="0" t="n">
        <v>2024</v>
      </c>
      <c r="H2829" s="0" t="n">
        <v>1</v>
      </c>
      <c r="I2829" s="0" t="n">
        <v>494</v>
      </c>
      <c r="J2829" s="0" t="s">
        <v>272</v>
      </c>
      <c r="K2829" s="0" t="s">
        <v>10200</v>
      </c>
      <c r="L2829" s="0" t="s">
        <v>297</v>
      </c>
      <c r="M2829" s="0" t="s">
        <v>10713</v>
      </c>
      <c r="N2829" s="0" t="s">
        <v>10713</v>
      </c>
      <c r="O2829" s="0" t="s">
        <v>10714</v>
      </c>
      <c r="P2829" s="0" t="s">
        <v>10715</v>
      </c>
      <c r="R2829" s="0" t="s">
        <v>288</v>
      </c>
      <c r="S2829" s="0" t="s">
        <v>294</v>
      </c>
      <c r="T2829" s="0" t="s">
        <v>280</v>
      </c>
      <c r="U2829" s="0" t="s">
        <v>281</v>
      </c>
    </row>
    <row r="2830" customFormat="false" ht="15" hidden="false" customHeight="false" outlineLevel="0" collapsed="false">
      <c r="A2830" s="0" t="n">
        <v>141</v>
      </c>
      <c r="B2830" s="0" t="s">
        <v>200</v>
      </c>
      <c r="C2830" s="0" t="s">
        <v>544</v>
      </c>
      <c r="D2830" s="0" t="s">
        <v>10716</v>
      </c>
      <c r="E2830" s="0" t="n">
        <v>2024</v>
      </c>
      <c r="H2830" s="0" t="n">
        <v>1</v>
      </c>
      <c r="I2830" s="0" t="n">
        <v>495</v>
      </c>
      <c r="J2830" s="0" t="s">
        <v>272</v>
      </c>
      <c r="K2830" s="0" t="s">
        <v>10200</v>
      </c>
      <c r="L2830" s="0" t="s">
        <v>297</v>
      </c>
      <c r="M2830" s="0" t="s">
        <v>10717</v>
      </c>
      <c r="N2830" s="0" t="s">
        <v>10717</v>
      </c>
      <c r="O2830" s="0" t="s">
        <v>10718</v>
      </c>
      <c r="P2830" s="0" t="s">
        <v>10719</v>
      </c>
      <c r="R2830" s="0" t="s">
        <v>288</v>
      </c>
      <c r="S2830" s="0" t="s">
        <v>294</v>
      </c>
      <c r="T2830" s="0" t="s">
        <v>280</v>
      </c>
      <c r="U2830" s="0" t="s">
        <v>281</v>
      </c>
    </row>
    <row r="2831" customFormat="false" ht="15" hidden="false" customHeight="false" outlineLevel="0" collapsed="false">
      <c r="A2831" s="0" t="n">
        <v>141</v>
      </c>
      <c r="B2831" s="0" t="s">
        <v>200</v>
      </c>
      <c r="C2831" s="0" t="s">
        <v>544</v>
      </c>
      <c r="D2831" s="0" t="s">
        <v>10720</v>
      </c>
      <c r="E2831" s="0" t="n">
        <v>2023</v>
      </c>
      <c r="H2831" s="0" t="n">
        <v>4</v>
      </c>
      <c r="I2831" s="0" t="n">
        <v>711</v>
      </c>
      <c r="J2831" s="0" t="s">
        <v>272</v>
      </c>
      <c r="K2831" s="0" t="s">
        <v>10200</v>
      </c>
      <c r="L2831" s="0" t="s">
        <v>297</v>
      </c>
      <c r="M2831" s="0" t="s">
        <v>10721</v>
      </c>
      <c r="N2831" s="0" t="s">
        <v>10721</v>
      </c>
      <c r="O2831" s="0" t="s">
        <v>10722</v>
      </c>
      <c r="P2831" s="0" t="s">
        <v>10723</v>
      </c>
      <c r="R2831" s="0" t="s">
        <v>288</v>
      </c>
      <c r="S2831" s="0" t="s">
        <v>294</v>
      </c>
      <c r="T2831" s="0" t="s">
        <v>280</v>
      </c>
      <c r="U2831" s="0" t="s">
        <v>281</v>
      </c>
    </row>
    <row r="2832" customFormat="false" ht="15" hidden="false" customHeight="false" outlineLevel="0" collapsed="false">
      <c r="A2832" s="0" t="n">
        <v>141</v>
      </c>
      <c r="B2832" s="0" t="s">
        <v>200</v>
      </c>
      <c r="C2832" s="0" t="s">
        <v>544</v>
      </c>
      <c r="D2832" s="0" t="s">
        <v>10724</v>
      </c>
      <c r="E2832" s="0" t="n">
        <v>2023</v>
      </c>
      <c r="H2832" s="0" t="n">
        <v>5</v>
      </c>
      <c r="I2832" s="0" t="n">
        <v>952</v>
      </c>
      <c r="J2832" s="0" t="s">
        <v>272</v>
      </c>
      <c r="K2832" s="0" t="s">
        <v>10200</v>
      </c>
      <c r="L2832" s="0" t="s">
        <v>297</v>
      </c>
      <c r="M2832" s="0" t="s">
        <v>10725</v>
      </c>
      <c r="N2832" s="0" t="s">
        <v>10725</v>
      </c>
      <c r="O2832" s="0" t="s">
        <v>10726</v>
      </c>
      <c r="P2832" s="0" t="s">
        <v>10727</v>
      </c>
      <c r="R2832" s="0" t="s">
        <v>288</v>
      </c>
      <c r="S2832" s="0" t="s">
        <v>294</v>
      </c>
      <c r="T2832" s="0" t="s">
        <v>280</v>
      </c>
      <c r="U2832" s="0" t="s">
        <v>281</v>
      </c>
    </row>
    <row r="2833" customFormat="false" ht="15" hidden="false" customHeight="false" outlineLevel="0" collapsed="false">
      <c r="A2833" s="0" t="n">
        <v>141</v>
      </c>
      <c r="B2833" s="0" t="s">
        <v>200</v>
      </c>
      <c r="C2833" s="0" t="s">
        <v>544</v>
      </c>
      <c r="D2833" s="0" t="s">
        <v>10728</v>
      </c>
      <c r="E2833" s="0" t="n">
        <v>2023</v>
      </c>
      <c r="H2833" s="0" t="n">
        <v>5</v>
      </c>
      <c r="I2833" s="0" t="n">
        <v>560</v>
      </c>
      <c r="J2833" s="0" t="s">
        <v>272</v>
      </c>
      <c r="K2833" s="0" t="s">
        <v>10200</v>
      </c>
      <c r="L2833" s="0" t="s">
        <v>297</v>
      </c>
      <c r="M2833" s="0" t="s">
        <v>10729</v>
      </c>
      <c r="N2833" s="0" t="s">
        <v>10729</v>
      </c>
      <c r="O2833" s="0" t="s">
        <v>10730</v>
      </c>
      <c r="P2833" s="0" t="s">
        <v>10731</v>
      </c>
      <c r="R2833" s="0" t="s">
        <v>288</v>
      </c>
      <c r="S2833" s="0" t="s">
        <v>294</v>
      </c>
      <c r="T2833" s="0" t="s">
        <v>280</v>
      </c>
      <c r="U2833" s="0" t="s">
        <v>281</v>
      </c>
    </row>
    <row r="2834" customFormat="false" ht="15" hidden="false" customHeight="false" outlineLevel="0" collapsed="false">
      <c r="A2834" s="0" t="n">
        <v>141</v>
      </c>
      <c r="B2834" s="0" t="s">
        <v>200</v>
      </c>
      <c r="C2834" s="0" t="s">
        <v>544</v>
      </c>
      <c r="D2834" s="0" t="s">
        <v>10732</v>
      </c>
      <c r="E2834" s="0" t="n">
        <v>2022</v>
      </c>
      <c r="H2834" s="0" t="n">
        <v>4</v>
      </c>
      <c r="I2834" s="0" t="n">
        <v>675</v>
      </c>
      <c r="J2834" s="0" t="s">
        <v>272</v>
      </c>
      <c r="K2834" s="0" t="s">
        <v>10200</v>
      </c>
      <c r="L2834" s="0" t="s">
        <v>297</v>
      </c>
      <c r="M2834" s="0" t="s">
        <v>10733</v>
      </c>
      <c r="N2834" s="0" t="s">
        <v>10733</v>
      </c>
      <c r="O2834" s="0" t="s">
        <v>10734</v>
      </c>
      <c r="P2834" s="0" t="s">
        <v>10735</v>
      </c>
      <c r="R2834" s="0" t="s">
        <v>288</v>
      </c>
      <c r="S2834" s="0" t="s">
        <v>294</v>
      </c>
      <c r="T2834" s="0" t="s">
        <v>280</v>
      </c>
      <c r="U2834" s="0" t="s">
        <v>281</v>
      </c>
    </row>
    <row r="2835" customFormat="false" ht="15" hidden="false" customHeight="false" outlineLevel="0" collapsed="false">
      <c r="A2835" s="0" t="n">
        <v>141</v>
      </c>
      <c r="B2835" s="0" t="s">
        <v>200</v>
      </c>
      <c r="C2835" s="0" t="s">
        <v>544</v>
      </c>
      <c r="D2835" s="0" t="s">
        <v>10736</v>
      </c>
      <c r="E2835" s="0" t="n">
        <v>2022</v>
      </c>
      <c r="H2835" s="0" t="n">
        <v>4</v>
      </c>
      <c r="I2835" s="0" t="n">
        <v>671</v>
      </c>
      <c r="J2835" s="0" t="s">
        <v>272</v>
      </c>
      <c r="K2835" s="0" t="s">
        <v>10200</v>
      </c>
      <c r="L2835" s="0" t="s">
        <v>297</v>
      </c>
      <c r="M2835" s="0" t="s">
        <v>10737</v>
      </c>
      <c r="N2835" s="0" t="s">
        <v>10737</v>
      </c>
      <c r="O2835" s="0" t="s">
        <v>10738</v>
      </c>
      <c r="P2835" s="0" t="s">
        <v>10739</v>
      </c>
      <c r="R2835" s="0" t="s">
        <v>288</v>
      </c>
      <c r="S2835" s="0" t="s">
        <v>294</v>
      </c>
      <c r="T2835" s="0" t="s">
        <v>280</v>
      </c>
      <c r="U2835" s="0" t="s">
        <v>281</v>
      </c>
    </row>
    <row r="2836" customFormat="false" ht="15" hidden="false" customHeight="false" outlineLevel="0" collapsed="false">
      <c r="A2836" s="0" t="n">
        <v>141</v>
      </c>
      <c r="B2836" s="0" t="s">
        <v>200</v>
      </c>
      <c r="C2836" s="0" t="s">
        <v>282</v>
      </c>
      <c r="D2836" s="0" t="s">
        <v>10740</v>
      </c>
      <c r="E2836" s="0" t="n">
        <v>2025</v>
      </c>
      <c r="H2836" s="0" t="n">
        <v>4</v>
      </c>
      <c r="I2836" s="0" t="n">
        <v>368</v>
      </c>
      <c r="J2836" s="0" t="s">
        <v>272</v>
      </c>
      <c r="K2836" s="0" t="s">
        <v>10200</v>
      </c>
      <c r="L2836" s="0" t="s">
        <v>297</v>
      </c>
      <c r="M2836" s="0" t="s">
        <v>10741</v>
      </c>
      <c r="N2836" s="0" t="s">
        <v>10741</v>
      </c>
      <c r="O2836" s="0" t="s">
        <v>10742</v>
      </c>
      <c r="P2836" s="0" t="s">
        <v>10743</v>
      </c>
      <c r="R2836" s="0" t="s">
        <v>279</v>
      </c>
      <c r="S2836" s="0" t="s">
        <v>272</v>
      </c>
      <c r="T2836" s="0" t="s">
        <v>280</v>
      </c>
      <c r="U2836" s="0" t="s">
        <v>281</v>
      </c>
    </row>
    <row r="2837" customFormat="false" ht="15" hidden="false" customHeight="false" outlineLevel="0" collapsed="false">
      <c r="A2837" s="0" t="n">
        <v>141</v>
      </c>
      <c r="B2837" s="0" t="s">
        <v>200</v>
      </c>
      <c r="C2837" s="0" t="s">
        <v>282</v>
      </c>
      <c r="D2837" s="0" t="s">
        <v>10744</v>
      </c>
      <c r="E2837" s="0" t="n">
        <v>2023</v>
      </c>
      <c r="H2837" s="0" t="n">
        <v>3</v>
      </c>
      <c r="I2837" s="0" t="n">
        <v>411</v>
      </c>
      <c r="J2837" s="0" t="s">
        <v>272</v>
      </c>
      <c r="K2837" s="0" t="s">
        <v>10200</v>
      </c>
      <c r="L2837" s="0" t="s">
        <v>297</v>
      </c>
      <c r="M2837" s="0" t="s">
        <v>10745</v>
      </c>
      <c r="N2837" s="0" t="s">
        <v>10745</v>
      </c>
      <c r="O2837" s="0" t="s">
        <v>10746</v>
      </c>
      <c r="P2837" s="0" t="s">
        <v>10747</v>
      </c>
      <c r="R2837" s="0" t="s">
        <v>288</v>
      </c>
      <c r="S2837" s="0" t="s">
        <v>294</v>
      </c>
      <c r="T2837" s="0" t="s">
        <v>280</v>
      </c>
      <c r="U2837" s="0" t="s">
        <v>281</v>
      </c>
    </row>
    <row r="2838" customFormat="false" ht="15" hidden="false" customHeight="false" outlineLevel="0" collapsed="false">
      <c r="A2838" s="0" t="n">
        <v>141</v>
      </c>
      <c r="B2838" s="0" t="s">
        <v>200</v>
      </c>
      <c r="C2838" s="0" t="s">
        <v>926</v>
      </c>
      <c r="D2838" s="0" t="s">
        <v>10748</v>
      </c>
      <c r="E2838" s="0" t="n">
        <v>2026</v>
      </c>
      <c r="H2838" s="0" t="n">
        <v>12</v>
      </c>
      <c r="I2838" s="0" t="n">
        <v>3727</v>
      </c>
      <c r="J2838" s="0" t="s">
        <v>272</v>
      </c>
      <c r="K2838" s="0" t="s">
        <v>10200</v>
      </c>
      <c r="L2838" s="0" t="s">
        <v>297</v>
      </c>
      <c r="M2838" s="0" t="s">
        <v>10749</v>
      </c>
      <c r="N2838" s="0" t="s">
        <v>10749</v>
      </c>
      <c r="O2838" s="0" t="s">
        <v>10750</v>
      </c>
      <c r="P2838" s="0" t="s">
        <v>10751</v>
      </c>
      <c r="R2838" s="0" t="s">
        <v>279</v>
      </c>
      <c r="S2838" s="0" t="s">
        <v>272</v>
      </c>
      <c r="T2838" s="0" t="s">
        <v>280</v>
      </c>
      <c r="U2838" s="0" t="s">
        <v>281</v>
      </c>
    </row>
    <row r="2839" customFormat="false" ht="15" hidden="false" customHeight="false" outlineLevel="0" collapsed="false">
      <c r="A2839" s="0" t="n">
        <v>142</v>
      </c>
      <c r="B2839" s="0" t="s">
        <v>201</v>
      </c>
      <c r="C2839" s="0" t="s">
        <v>328</v>
      </c>
      <c r="D2839" s="0" t="s">
        <v>10752</v>
      </c>
      <c r="E2839" s="0" t="n">
        <v>2018</v>
      </c>
      <c r="H2839" s="0" t="n">
        <v>2</v>
      </c>
      <c r="I2839" s="0" t="n">
        <v>188</v>
      </c>
      <c r="J2839" s="0" t="s">
        <v>272</v>
      </c>
      <c r="K2839" s="0" t="s">
        <v>994</v>
      </c>
      <c r="L2839" s="0" t="s">
        <v>297</v>
      </c>
      <c r="M2839" s="0" t="s">
        <v>10753</v>
      </c>
      <c r="N2839" s="0" t="s">
        <v>10754</v>
      </c>
      <c r="O2839" s="0" t="s">
        <v>10755</v>
      </c>
      <c r="P2839" s="0" t="s">
        <v>10756</v>
      </c>
      <c r="R2839" s="0" t="s">
        <v>288</v>
      </c>
      <c r="S2839" s="0" t="s">
        <v>272</v>
      </c>
      <c r="T2839" s="0" t="s">
        <v>318</v>
      </c>
      <c r="U2839" s="0" t="s">
        <v>281</v>
      </c>
      <c r="V2839" s="0" t="s">
        <v>10757</v>
      </c>
    </row>
    <row r="2840" customFormat="false" ht="15" hidden="false" customHeight="false" outlineLevel="0" collapsed="false">
      <c r="A2840" s="0" t="n">
        <v>10</v>
      </c>
      <c r="B2840" s="0" t="s">
        <v>44</v>
      </c>
      <c r="C2840" s="0" t="s">
        <v>328</v>
      </c>
      <c r="D2840" s="0" t="s">
        <v>10752</v>
      </c>
      <c r="E2840" s="0" t="n">
        <v>2018</v>
      </c>
      <c r="H2840" s="0" t="n">
        <v>2</v>
      </c>
      <c r="I2840" s="0" t="n">
        <v>188</v>
      </c>
      <c r="J2840" s="0" t="s">
        <v>272</v>
      </c>
      <c r="K2840" s="0" t="s">
        <v>994</v>
      </c>
      <c r="L2840" s="0" t="s">
        <v>297</v>
      </c>
      <c r="M2840" s="0" t="s">
        <v>10753</v>
      </c>
      <c r="N2840" s="0" t="s">
        <v>10754</v>
      </c>
      <c r="O2840" s="0" t="s">
        <v>10755</v>
      </c>
      <c r="P2840" s="0" t="s">
        <v>10756</v>
      </c>
      <c r="R2840" s="0" t="s">
        <v>288</v>
      </c>
      <c r="S2840" s="0" t="s">
        <v>272</v>
      </c>
      <c r="T2840" s="0" t="s">
        <v>318</v>
      </c>
      <c r="U2840" s="0" t="s">
        <v>281</v>
      </c>
      <c r="V2840" s="0" t="s">
        <v>10757</v>
      </c>
    </row>
    <row r="2841" customFormat="false" ht="15" hidden="false" customHeight="false" outlineLevel="0" collapsed="false">
      <c r="A2841" s="0" t="n">
        <v>143</v>
      </c>
      <c r="B2841" s="0" t="s">
        <v>202</v>
      </c>
      <c r="C2841" s="0" t="s">
        <v>57</v>
      </c>
      <c r="D2841" s="0" t="s">
        <v>10758</v>
      </c>
      <c r="E2841" s="0" t="n">
        <v>2019</v>
      </c>
      <c r="H2841" s="0" t="n">
        <v>7</v>
      </c>
      <c r="I2841" s="0" t="n">
        <v>2829</v>
      </c>
      <c r="J2841" s="0" t="s">
        <v>272</v>
      </c>
      <c r="K2841" s="0" t="s">
        <v>302</v>
      </c>
      <c r="L2841" s="0" t="s">
        <v>274</v>
      </c>
      <c r="M2841" s="0" t="s">
        <v>10759</v>
      </c>
      <c r="N2841" s="0" t="s">
        <v>10759</v>
      </c>
      <c r="O2841" s="0" t="s">
        <v>10760</v>
      </c>
      <c r="P2841" s="0" t="s">
        <v>10761</v>
      </c>
      <c r="R2841" s="0" t="s">
        <v>288</v>
      </c>
      <c r="S2841" s="0" t="s">
        <v>294</v>
      </c>
      <c r="T2841" s="0" t="s">
        <v>280</v>
      </c>
      <c r="U2841" s="0" t="s">
        <v>281</v>
      </c>
    </row>
    <row r="2842" customFormat="false" ht="15" hidden="false" customHeight="false" outlineLevel="0" collapsed="false">
      <c r="A2842" s="0" t="n">
        <v>143</v>
      </c>
      <c r="B2842" s="0" t="s">
        <v>202</v>
      </c>
      <c r="C2842" s="0" t="s">
        <v>313</v>
      </c>
      <c r="D2842" s="0" t="s">
        <v>10762</v>
      </c>
      <c r="E2842" s="0" t="n">
        <v>2026</v>
      </c>
      <c r="H2842" s="0" t="n">
        <v>1</v>
      </c>
      <c r="I2842" s="0" t="n">
        <v>6572</v>
      </c>
      <c r="J2842" s="0" t="s">
        <v>272</v>
      </c>
      <c r="K2842" s="0" t="s">
        <v>10200</v>
      </c>
      <c r="L2842" s="0" t="s">
        <v>297</v>
      </c>
      <c r="M2842" s="0" t="s">
        <v>10763</v>
      </c>
      <c r="N2842" s="0" t="s">
        <v>10763</v>
      </c>
      <c r="O2842" s="0" t="s">
        <v>10764</v>
      </c>
      <c r="P2842" s="0" t="s">
        <v>10765</v>
      </c>
      <c r="R2842" s="0" t="s">
        <v>279</v>
      </c>
      <c r="S2842" s="0" t="s">
        <v>272</v>
      </c>
      <c r="T2842" s="0" t="s">
        <v>280</v>
      </c>
      <c r="U2842" s="0" t="s">
        <v>281</v>
      </c>
    </row>
    <row r="2843" customFormat="false" ht="15" hidden="false" customHeight="false" outlineLevel="0" collapsed="false">
      <c r="A2843" s="0" t="n">
        <v>143</v>
      </c>
      <c r="B2843" s="0" t="s">
        <v>202</v>
      </c>
      <c r="C2843" s="0" t="s">
        <v>313</v>
      </c>
      <c r="D2843" s="0" t="s">
        <v>10766</v>
      </c>
      <c r="E2843" s="0" t="n">
        <v>2026</v>
      </c>
      <c r="H2843" s="0" t="n">
        <v>1</v>
      </c>
      <c r="I2843" s="0" t="n">
        <v>4000</v>
      </c>
      <c r="J2843" s="0" t="s">
        <v>272</v>
      </c>
      <c r="K2843" s="0" t="s">
        <v>10200</v>
      </c>
      <c r="L2843" s="0" t="s">
        <v>297</v>
      </c>
      <c r="M2843" s="0" t="s">
        <v>10767</v>
      </c>
      <c r="N2843" s="0" t="s">
        <v>10767</v>
      </c>
      <c r="O2843" s="0" t="s">
        <v>10768</v>
      </c>
      <c r="P2843" s="0" t="s">
        <v>10769</v>
      </c>
      <c r="R2843" s="0" t="s">
        <v>279</v>
      </c>
      <c r="S2843" s="0" t="s">
        <v>294</v>
      </c>
      <c r="T2843" s="0" t="s">
        <v>280</v>
      </c>
      <c r="U2843" s="0" t="s">
        <v>599</v>
      </c>
    </row>
    <row r="2844" customFormat="false" ht="15" hidden="false" customHeight="false" outlineLevel="0" collapsed="false">
      <c r="A2844" s="0" t="n">
        <v>143</v>
      </c>
      <c r="B2844" s="0" t="s">
        <v>202</v>
      </c>
      <c r="C2844" s="0" t="s">
        <v>313</v>
      </c>
      <c r="D2844" s="0" t="s">
        <v>10770</v>
      </c>
      <c r="E2844" s="0" t="n">
        <v>2026</v>
      </c>
      <c r="H2844" s="0" t="n">
        <v>1</v>
      </c>
      <c r="I2844" s="0" t="n">
        <v>836</v>
      </c>
      <c r="J2844" s="0" t="s">
        <v>272</v>
      </c>
      <c r="K2844" s="0" t="s">
        <v>10200</v>
      </c>
      <c r="L2844" s="0" t="s">
        <v>297</v>
      </c>
      <c r="M2844" s="0" t="s">
        <v>10771</v>
      </c>
      <c r="N2844" s="0" t="s">
        <v>10771</v>
      </c>
      <c r="O2844" s="0" t="s">
        <v>10772</v>
      </c>
      <c r="P2844" s="0" t="s">
        <v>10773</v>
      </c>
      <c r="R2844" s="0" t="s">
        <v>279</v>
      </c>
      <c r="S2844" s="0" t="s">
        <v>294</v>
      </c>
      <c r="T2844" s="0" t="s">
        <v>280</v>
      </c>
      <c r="U2844" s="0" t="s">
        <v>599</v>
      </c>
    </row>
    <row r="2845" customFormat="false" ht="15" hidden="false" customHeight="false" outlineLevel="0" collapsed="false">
      <c r="A2845" s="0" t="n">
        <v>143</v>
      </c>
      <c r="B2845" s="0" t="s">
        <v>202</v>
      </c>
      <c r="C2845" s="0" t="s">
        <v>313</v>
      </c>
      <c r="D2845" s="0" t="s">
        <v>10774</v>
      </c>
      <c r="E2845" s="0" t="n">
        <v>2019</v>
      </c>
      <c r="H2845" s="0" t="n">
        <v>1</v>
      </c>
      <c r="I2845" s="0" t="n">
        <v>292</v>
      </c>
      <c r="J2845" s="0" t="s">
        <v>272</v>
      </c>
      <c r="K2845" s="0" t="s">
        <v>302</v>
      </c>
      <c r="L2845" s="0" t="s">
        <v>274</v>
      </c>
      <c r="M2845" s="0" t="s">
        <v>10775</v>
      </c>
      <c r="N2845" s="0" t="s">
        <v>10775</v>
      </c>
      <c r="O2845" s="0" t="s">
        <v>10776</v>
      </c>
      <c r="P2845" s="0" t="s">
        <v>10777</v>
      </c>
      <c r="R2845" s="0" t="s">
        <v>288</v>
      </c>
      <c r="S2845" s="0" t="s">
        <v>294</v>
      </c>
      <c r="T2845" s="0" t="s">
        <v>280</v>
      </c>
      <c r="U2845" s="0" t="s">
        <v>281</v>
      </c>
    </row>
    <row r="2846" customFormat="false" ht="15" hidden="false" customHeight="false" outlineLevel="0" collapsed="false">
      <c r="A2846" s="0" t="n">
        <v>143</v>
      </c>
      <c r="B2846" s="0" t="s">
        <v>202</v>
      </c>
      <c r="C2846" s="0" t="s">
        <v>328</v>
      </c>
      <c r="D2846" s="0" t="s">
        <v>10778</v>
      </c>
      <c r="E2846" s="0" t="n">
        <v>2024</v>
      </c>
      <c r="H2846" s="0" t="n">
        <v>1</v>
      </c>
      <c r="I2846" s="0" t="n">
        <v>50</v>
      </c>
      <c r="J2846" s="0" t="s">
        <v>272</v>
      </c>
      <c r="K2846" s="0" t="s">
        <v>10200</v>
      </c>
      <c r="L2846" s="0" t="s">
        <v>297</v>
      </c>
      <c r="M2846" s="0" t="s">
        <v>10779</v>
      </c>
      <c r="N2846" s="0" t="s">
        <v>10779</v>
      </c>
      <c r="O2846" s="0" t="s">
        <v>10780</v>
      </c>
      <c r="P2846" s="0" t="s">
        <v>10781</v>
      </c>
      <c r="R2846" s="0" t="s">
        <v>288</v>
      </c>
      <c r="S2846" s="0" t="s">
        <v>272</v>
      </c>
      <c r="T2846" s="0" t="s">
        <v>280</v>
      </c>
      <c r="U2846" s="0" t="s">
        <v>281</v>
      </c>
    </row>
    <row r="2847" customFormat="false" ht="15" hidden="false" customHeight="false" outlineLevel="0" collapsed="false">
      <c r="A2847" s="0" t="n">
        <v>143</v>
      </c>
      <c r="B2847" s="0" t="s">
        <v>202</v>
      </c>
      <c r="C2847" s="0" t="s">
        <v>328</v>
      </c>
      <c r="D2847" s="0" t="s">
        <v>10782</v>
      </c>
      <c r="E2847" s="0" t="n">
        <v>2024</v>
      </c>
      <c r="H2847" s="0" t="n">
        <v>1</v>
      </c>
      <c r="I2847" s="0" t="n">
        <v>50</v>
      </c>
      <c r="J2847" s="0" t="s">
        <v>272</v>
      </c>
      <c r="K2847" s="0" t="s">
        <v>10200</v>
      </c>
      <c r="L2847" s="0" t="s">
        <v>297</v>
      </c>
      <c r="M2847" s="0" t="s">
        <v>10783</v>
      </c>
      <c r="N2847" s="0" t="s">
        <v>10783</v>
      </c>
      <c r="O2847" s="0" t="s">
        <v>10784</v>
      </c>
      <c r="P2847" s="0" t="s">
        <v>10785</v>
      </c>
      <c r="R2847" s="0" t="s">
        <v>288</v>
      </c>
      <c r="S2847" s="0" t="s">
        <v>294</v>
      </c>
      <c r="T2847" s="0" t="s">
        <v>280</v>
      </c>
      <c r="U2847" s="0" t="s">
        <v>281</v>
      </c>
    </row>
    <row r="2848" customFormat="false" ht="15" hidden="false" customHeight="false" outlineLevel="0" collapsed="false">
      <c r="A2848" s="0" t="n">
        <v>143</v>
      </c>
      <c r="B2848" s="0" t="s">
        <v>202</v>
      </c>
      <c r="C2848" s="0" t="s">
        <v>339</v>
      </c>
      <c r="D2848" s="0" t="s">
        <v>10786</v>
      </c>
      <c r="E2848" s="0" t="n">
        <v>2025</v>
      </c>
      <c r="H2848" s="0" t="n">
        <v>6</v>
      </c>
      <c r="I2848" s="0" t="n">
        <v>2659</v>
      </c>
      <c r="J2848" s="0" t="s">
        <v>272</v>
      </c>
      <c r="K2848" s="0" t="s">
        <v>273</v>
      </c>
      <c r="L2848" s="0" t="s">
        <v>274</v>
      </c>
      <c r="M2848" s="0" t="s">
        <v>10787</v>
      </c>
      <c r="N2848" s="0" t="s">
        <v>10788</v>
      </c>
      <c r="O2848" s="0" t="s">
        <v>10789</v>
      </c>
      <c r="P2848" s="0" t="s">
        <v>10790</v>
      </c>
      <c r="R2848" s="0" t="s">
        <v>279</v>
      </c>
      <c r="S2848" s="0" t="s">
        <v>272</v>
      </c>
      <c r="T2848" s="0" t="s">
        <v>280</v>
      </c>
      <c r="U2848" s="0" t="s">
        <v>281</v>
      </c>
    </row>
    <row r="2849" customFormat="false" ht="15" hidden="false" customHeight="false" outlineLevel="0" collapsed="false">
      <c r="A2849" s="0" t="n">
        <v>143</v>
      </c>
      <c r="B2849" s="0" t="s">
        <v>202</v>
      </c>
      <c r="C2849" s="0" t="s">
        <v>544</v>
      </c>
      <c r="D2849" s="0" t="s">
        <v>10791</v>
      </c>
      <c r="E2849" s="0" t="n">
        <v>2019</v>
      </c>
      <c r="H2849" s="0" t="n">
        <v>6</v>
      </c>
      <c r="I2849" s="0" t="n">
        <v>2222</v>
      </c>
      <c r="J2849" s="0" t="s">
        <v>272</v>
      </c>
      <c r="K2849" s="0" t="s">
        <v>273</v>
      </c>
      <c r="L2849" s="0" t="s">
        <v>274</v>
      </c>
      <c r="M2849" s="0" t="s">
        <v>10792</v>
      </c>
      <c r="N2849" s="0" t="s">
        <v>10793</v>
      </c>
      <c r="O2849" s="0" t="s">
        <v>10794</v>
      </c>
      <c r="P2849" s="0" t="s">
        <v>10795</v>
      </c>
      <c r="R2849" s="0" t="s">
        <v>288</v>
      </c>
      <c r="S2849" s="0" t="s">
        <v>294</v>
      </c>
      <c r="T2849" s="0" t="s">
        <v>280</v>
      </c>
      <c r="U2849" s="0" t="s">
        <v>281</v>
      </c>
    </row>
    <row r="2850" customFormat="false" ht="15" hidden="false" customHeight="false" outlineLevel="0" collapsed="false">
      <c r="A2850" s="0" t="n">
        <v>143</v>
      </c>
      <c r="B2850" s="0" t="s">
        <v>202</v>
      </c>
      <c r="C2850" s="0" t="s">
        <v>926</v>
      </c>
      <c r="D2850" s="0" t="s">
        <v>10796</v>
      </c>
      <c r="E2850" s="0" t="n">
        <v>2026</v>
      </c>
      <c r="H2850" s="0" t="n">
        <v>12</v>
      </c>
      <c r="I2850" s="0" t="n">
        <v>3785</v>
      </c>
      <c r="J2850" s="0" t="s">
        <v>272</v>
      </c>
      <c r="K2850" s="0" t="s">
        <v>10200</v>
      </c>
      <c r="L2850" s="0" t="s">
        <v>297</v>
      </c>
      <c r="M2850" s="0" t="s">
        <v>10797</v>
      </c>
      <c r="N2850" s="0" t="s">
        <v>10797</v>
      </c>
      <c r="O2850" s="0" t="s">
        <v>10798</v>
      </c>
      <c r="P2850" s="0" t="s">
        <v>10799</v>
      </c>
      <c r="R2850" s="0" t="s">
        <v>279</v>
      </c>
      <c r="S2850" s="0" t="s">
        <v>272</v>
      </c>
      <c r="T2850" s="0" t="s">
        <v>280</v>
      </c>
      <c r="U2850" s="0" t="s">
        <v>281</v>
      </c>
    </row>
    <row r="2851" customFormat="false" ht="15" hidden="false" customHeight="false" outlineLevel="0" collapsed="false">
      <c r="A2851" s="0" t="n">
        <v>145</v>
      </c>
      <c r="B2851" s="0" t="s">
        <v>204</v>
      </c>
      <c r="C2851" s="0" t="s">
        <v>57</v>
      </c>
      <c r="D2851" s="0" t="s">
        <v>10800</v>
      </c>
      <c r="E2851" s="0" t="n">
        <v>2023</v>
      </c>
      <c r="H2851" s="0" t="n">
        <v>12</v>
      </c>
      <c r="I2851" s="0" t="n">
        <v>2618</v>
      </c>
      <c r="J2851" s="0" t="s">
        <v>272</v>
      </c>
      <c r="K2851" s="0" t="s">
        <v>302</v>
      </c>
      <c r="L2851" s="0" t="s">
        <v>274</v>
      </c>
      <c r="M2851" s="0" t="s">
        <v>10801</v>
      </c>
      <c r="N2851" s="0" t="s">
        <v>10801</v>
      </c>
      <c r="O2851" s="0" t="s">
        <v>10802</v>
      </c>
      <c r="P2851" s="0" t="s">
        <v>10803</v>
      </c>
      <c r="R2851" s="0" t="s">
        <v>288</v>
      </c>
      <c r="S2851" s="0" t="s">
        <v>272</v>
      </c>
      <c r="T2851" s="0" t="s">
        <v>280</v>
      </c>
      <c r="U2851" s="0" t="s">
        <v>281</v>
      </c>
    </row>
    <row r="2852" customFormat="false" ht="15" hidden="false" customHeight="false" outlineLevel="0" collapsed="false">
      <c r="A2852" s="0" t="n">
        <v>145</v>
      </c>
      <c r="B2852" s="0" t="s">
        <v>204</v>
      </c>
      <c r="C2852" s="0" t="s">
        <v>313</v>
      </c>
      <c r="D2852" s="0" t="s">
        <v>10804</v>
      </c>
      <c r="E2852" s="0" t="n">
        <v>2021</v>
      </c>
      <c r="H2852" s="0" t="n">
        <v>1</v>
      </c>
      <c r="I2852" s="0" t="n">
        <v>2400</v>
      </c>
      <c r="J2852" s="0" t="s">
        <v>272</v>
      </c>
      <c r="K2852" s="0" t="s">
        <v>302</v>
      </c>
      <c r="L2852" s="0" t="s">
        <v>274</v>
      </c>
      <c r="M2852" s="0" t="s">
        <v>10805</v>
      </c>
      <c r="N2852" s="0" t="s">
        <v>10805</v>
      </c>
      <c r="O2852" s="0" t="s">
        <v>10806</v>
      </c>
      <c r="P2852" s="0" t="s">
        <v>10807</v>
      </c>
      <c r="R2852" s="0" t="s">
        <v>288</v>
      </c>
      <c r="S2852" s="0" t="s">
        <v>272</v>
      </c>
      <c r="T2852" s="0" t="s">
        <v>280</v>
      </c>
      <c r="U2852" s="0" t="s">
        <v>281</v>
      </c>
    </row>
    <row r="2853" customFormat="false" ht="15" hidden="false" customHeight="false" outlineLevel="0" collapsed="false">
      <c r="A2853" s="0" t="n">
        <v>146</v>
      </c>
      <c r="B2853" s="0" t="s">
        <v>205</v>
      </c>
      <c r="C2853" s="0" t="s">
        <v>57</v>
      </c>
      <c r="D2853" s="0" t="s">
        <v>10808</v>
      </c>
      <c r="E2853" s="0" t="n">
        <v>2023</v>
      </c>
      <c r="H2853" s="0" t="n">
        <v>12</v>
      </c>
      <c r="I2853" s="0" t="n">
        <v>2723</v>
      </c>
      <c r="J2853" s="0" t="s">
        <v>272</v>
      </c>
      <c r="K2853" s="0" t="s">
        <v>302</v>
      </c>
      <c r="L2853" s="0" t="s">
        <v>274</v>
      </c>
      <c r="M2853" s="0" t="s">
        <v>10809</v>
      </c>
      <c r="N2853" s="0" t="s">
        <v>10809</v>
      </c>
      <c r="O2853" s="0" t="s">
        <v>10810</v>
      </c>
      <c r="P2853" s="0" t="s">
        <v>10811</v>
      </c>
      <c r="R2853" s="0" t="s">
        <v>288</v>
      </c>
      <c r="S2853" s="0" t="s">
        <v>272</v>
      </c>
      <c r="T2853" s="0" t="s">
        <v>280</v>
      </c>
      <c r="U2853" s="0" t="s">
        <v>281</v>
      </c>
    </row>
    <row r="2854" customFormat="false" ht="15" hidden="false" customHeight="false" outlineLevel="0" collapsed="false">
      <c r="A2854" s="0" t="n">
        <v>146</v>
      </c>
      <c r="B2854" s="0" t="s">
        <v>205</v>
      </c>
      <c r="C2854" s="0" t="s">
        <v>313</v>
      </c>
      <c r="D2854" s="0" t="s">
        <v>10812</v>
      </c>
      <c r="E2854" s="0" t="n">
        <v>2023</v>
      </c>
      <c r="H2854" s="0" t="n">
        <v>1</v>
      </c>
      <c r="I2854" s="0" t="n">
        <v>872</v>
      </c>
      <c r="J2854" s="0" t="s">
        <v>272</v>
      </c>
      <c r="K2854" s="0" t="s">
        <v>302</v>
      </c>
      <c r="L2854" s="0" t="s">
        <v>274</v>
      </c>
      <c r="M2854" s="0" t="s">
        <v>10813</v>
      </c>
      <c r="N2854" s="0" t="s">
        <v>10813</v>
      </c>
      <c r="O2854" s="0" t="s">
        <v>10814</v>
      </c>
      <c r="P2854" s="0" t="s">
        <v>10815</v>
      </c>
      <c r="R2854" s="0" t="s">
        <v>288</v>
      </c>
      <c r="S2854" s="0" t="s">
        <v>272</v>
      </c>
      <c r="T2854" s="0" t="s">
        <v>280</v>
      </c>
      <c r="U2854" s="0" t="s">
        <v>281</v>
      </c>
    </row>
    <row r="2855" customFormat="false" ht="15" hidden="false" customHeight="false" outlineLevel="0" collapsed="false">
      <c r="A2855" s="0" t="n">
        <v>147</v>
      </c>
      <c r="B2855" s="0" t="s">
        <v>206</v>
      </c>
      <c r="C2855" s="0" t="s">
        <v>57</v>
      </c>
      <c r="D2855" s="0" t="s">
        <v>10816</v>
      </c>
      <c r="E2855" s="0" t="n">
        <v>2026</v>
      </c>
      <c r="H2855" s="0" t="n">
        <v>6</v>
      </c>
      <c r="I2855" s="0" t="n">
        <v>10043</v>
      </c>
      <c r="J2855" s="0" t="s">
        <v>272</v>
      </c>
      <c r="K2855" s="0" t="s">
        <v>4475</v>
      </c>
      <c r="L2855" s="0" t="s">
        <v>297</v>
      </c>
      <c r="M2855" s="0" t="s">
        <v>10817</v>
      </c>
      <c r="N2855" s="0" t="s">
        <v>10817</v>
      </c>
      <c r="O2855" s="0" t="s">
        <v>10818</v>
      </c>
      <c r="P2855" s="0" t="s">
        <v>10819</v>
      </c>
      <c r="R2855" s="0" t="s">
        <v>279</v>
      </c>
      <c r="S2855" s="0" t="s">
        <v>272</v>
      </c>
      <c r="T2855" s="0" t="s">
        <v>280</v>
      </c>
      <c r="U2855" s="0" t="s">
        <v>281</v>
      </c>
    </row>
    <row r="2856" customFormat="false" ht="15" hidden="false" customHeight="false" outlineLevel="0" collapsed="false">
      <c r="A2856" s="0" t="n">
        <v>147</v>
      </c>
      <c r="B2856" s="0" t="s">
        <v>206</v>
      </c>
      <c r="C2856" s="0" t="s">
        <v>57</v>
      </c>
      <c r="D2856" s="0" t="s">
        <v>10820</v>
      </c>
      <c r="E2856" s="0" t="n">
        <v>2019</v>
      </c>
      <c r="H2856" s="0" t="n">
        <v>6</v>
      </c>
      <c r="I2856" s="0" t="n">
        <v>3000</v>
      </c>
      <c r="J2856" s="0" t="s">
        <v>272</v>
      </c>
      <c r="K2856" s="0" t="s">
        <v>302</v>
      </c>
      <c r="L2856" s="0" t="s">
        <v>274</v>
      </c>
      <c r="M2856" s="0" t="s">
        <v>10821</v>
      </c>
      <c r="N2856" s="0" t="s">
        <v>10821</v>
      </c>
      <c r="O2856" s="0" t="s">
        <v>10822</v>
      </c>
      <c r="P2856" s="0" t="s">
        <v>10823</v>
      </c>
      <c r="R2856" s="0" t="s">
        <v>288</v>
      </c>
      <c r="S2856" s="0" t="s">
        <v>294</v>
      </c>
      <c r="T2856" s="0" t="s">
        <v>280</v>
      </c>
      <c r="U2856" s="0" t="s">
        <v>281</v>
      </c>
    </row>
    <row r="2857" customFormat="false" ht="15" hidden="false" customHeight="false" outlineLevel="0" collapsed="false">
      <c r="A2857" s="0" t="n">
        <v>147</v>
      </c>
      <c r="B2857" s="0" t="s">
        <v>206</v>
      </c>
      <c r="C2857" s="0" t="s">
        <v>92</v>
      </c>
      <c r="D2857" s="0" t="s">
        <v>10824</v>
      </c>
      <c r="E2857" s="0" t="n">
        <v>2025</v>
      </c>
      <c r="H2857" s="0" t="n">
        <v>1</v>
      </c>
      <c r="I2857" s="0" t="n">
        <v>532</v>
      </c>
      <c r="J2857" s="0" t="s">
        <v>294</v>
      </c>
      <c r="K2857" s="0" t="s">
        <v>4475</v>
      </c>
      <c r="L2857" s="0" t="s">
        <v>297</v>
      </c>
      <c r="M2857" s="0" t="s">
        <v>10825</v>
      </c>
      <c r="N2857" s="0" t="s">
        <v>10825</v>
      </c>
      <c r="O2857" s="0" t="s">
        <v>10826</v>
      </c>
      <c r="P2857" s="0" t="s">
        <v>10827</v>
      </c>
      <c r="R2857" s="0" t="s">
        <v>279</v>
      </c>
      <c r="S2857" s="0" t="s">
        <v>272</v>
      </c>
      <c r="T2857" s="0" t="s">
        <v>280</v>
      </c>
      <c r="U2857" s="0" t="s">
        <v>281</v>
      </c>
    </row>
    <row r="2858" customFormat="false" ht="15" hidden="false" customHeight="false" outlineLevel="0" collapsed="false">
      <c r="A2858" s="0" t="n">
        <v>147</v>
      </c>
      <c r="B2858" s="0" t="s">
        <v>206</v>
      </c>
      <c r="C2858" s="0" t="s">
        <v>313</v>
      </c>
      <c r="D2858" s="0" t="s">
        <v>10828</v>
      </c>
      <c r="E2858" s="0" t="n">
        <v>2026</v>
      </c>
      <c r="H2858" s="0" t="n">
        <v>2</v>
      </c>
      <c r="I2858" s="0" t="n">
        <v>406</v>
      </c>
      <c r="J2858" s="0" t="s">
        <v>272</v>
      </c>
      <c r="K2858" s="0" t="s">
        <v>4475</v>
      </c>
      <c r="L2858" s="0" t="s">
        <v>297</v>
      </c>
      <c r="M2858" s="0" t="s">
        <v>10829</v>
      </c>
      <c r="N2858" s="0" t="s">
        <v>10829</v>
      </c>
      <c r="O2858" s="0" t="s">
        <v>10830</v>
      </c>
      <c r="P2858" s="0" t="s">
        <v>10831</v>
      </c>
      <c r="R2858" s="0" t="s">
        <v>279</v>
      </c>
      <c r="S2858" s="0" t="s">
        <v>272</v>
      </c>
      <c r="T2858" s="0" t="s">
        <v>318</v>
      </c>
      <c r="U2858" s="0" t="s">
        <v>281</v>
      </c>
      <c r="V2858" s="0" t="s">
        <v>10832</v>
      </c>
    </row>
    <row r="2859" customFormat="false" ht="15" hidden="false" customHeight="false" outlineLevel="0" collapsed="false">
      <c r="A2859" s="0" t="n">
        <v>147</v>
      </c>
      <c r="B2859" s="0" t="s">
        <v>206</v>
      </c>
      <c r="C2859" s="0" t="s">
        <v>313</v>
      </c>
      <c r="D2859" s="0" t="s">
        <v>10833</v>
      </c>
      <c r="E2859" s="0" t="n">
        <v>2019</v>
      </c>
      <c r="H2859" s="0" t="n">
        <v>1</v>
      </c>
      <c r="I2859" s="0" t="n">
        <v>4228</v>
      </c>
      <c r="J2859" s="0" t="s">
        <v>294</v>
      </c>
      <c r="K2859" s="0" t="s">
        <v>302</v>
      </c>
      <c r="L2859" s="0" t="s">
        <v>274</v>
      </c>
      <c r="M2859" s="0" t="s">
        <v>10834</v>
      </c>
      <c r="N2859" s="0" t="s">
        <v>10834</v>
      </c>
      <c r="O2859" s="0" t="s">
        <v>10835</v>
      </c>
      <c r="P2859" s="0" t="s">
        <v>10836</v>
      </c>
      <c r="R2859" s="0" t="s">
        <v>288</v>
      </c>
      <c r="S2859" s="0" t="s">
        <v>294</v>
      </c>
      <c r="T2859" s="0" t="s">
        <v>318</v>
      </c>
      <c r="U2859" s="0" t="s">
        <v>281</v>
      </c>
      <c r="V2859" s="0" t="s">
        <v>10832</v>
      </c>
    </row>
    <row r="2860" customFormat="false" ht="15" hidden="false" customHeight="false" outlineLevel="0" collapsed="false">
      <c r="A2860" s="0" t="n">
        <v>147</v>
      </c>
      <c r="B2860" s="0" t="s">
        <v>206</v>
      </c>
      <c r="C2860" s="0" t="s">
        <v>270</v>
      </c>
      <c r="D2860" s="0" t="s">
        <v>10837</v>
      </c>
      <c r="E2860" s="0" t="n">
        <v>2024</v>
      </c>
      <c r="H2860" s="0" t="n">
        <v>1</v>
      </c>
      <c r="I2860" s="0" t="n">
        <v>1609</v>
      </c>
      <c r="J2860" s="0" t="s">
        <v>272</v>
      </c>
      <c r="K2860" s="0" t="s">
        <v>4475</v>
      </c>
      <c r="L2860" s="0" t="s">
        <v>297</v>
      </c>
      <c r="M2860" s="0" t="s">
        <v>10838</v>
      </c>
      <c r="N2860" s="0" t="s">
        <v>10838</v>
      </c>
      <c r="O2860" s="0" t="s">
        <v>10839</v>
      </c>
      <c r="P2860" s="0" t="s">
        <v>10840</v>
      </c>
      <c r="R2860" s="0" t="s">
        <v>288</v>
      </c>
      <c r="S2860" s="0" t="s">
        <v>272</v>
      </c>
      <c r="T2860" s="0" t="s">
        <v>318</v>
      </c>
      <c r="U2860" s="0" t="s">
        <v>281</v>
      </c>
      <c r="V2860" s="0" t="s">
        <v>10832</v>
      </c>
    </row>
    <row r="2861" customFormat="false" ht="15" hidden="false" customHeight="false" outlineLevel="0" collapsed="false">
      <c r="A2861" s="0" t="n">
        <v>147</v>
      </c>
      <c r="B2861" s="0" t="s">
        <v>206</v>
      </c>
      <c r="C2861" s="0" t="s">
        <v>328</v>
      </c>
      <c r="D2861" s="0" t="s">
        <v>10841</v>
      </c>
      <c r="E2861" s="0" t="n">
        <v>2026</v>
      </c>
      <c r="H2861" s="0" t="n">
        <v>8</v>
      </c>
      <c r="I2861" s="0" t="n">
        <v>1112</v>
      </c>
      <c r="J2861" s="0" t="s">
        <v>272</v>
      </c>
      <c r="K2861" s="0" t="s">
        <v>4475</v>
      </c>
      <c r="L2861" s="0" t="s">
        <v>297</v>
      </c>
      <c r="M2861" s="0" t="s">
        <v>10842</v>
      </c>
      <c r="N2861" s="0" t="s">
        <v>10842</v>
      </c>
      <c r="O2861" s="0" t="s">
        <v>10843</v>
      </c>
      <c r="P2861" s="0" t="s">
        <v>10844</v>
      </c>
      <c r="R2861" s="0" t="s">
        <v>279</v>
      </c>
      <c r="S2861" s="0" t="s">
        <v>272</v>
      </c>
      <c r="T2861" s="0" t="s">
        <v>280</v>
      </c>
      <c r="U2861" s="0" t="s">
        <v>281</v>
      </c>
    </row>
    <row r="2862" customFormat="false" ht="15" hidden="false" customHeight="false" outlineLevel="0" collapsed="false">
      <c r="A2862" s="0" t="n">
        <v>147</v>
      </c>
      <c r="B2862" s="0" t="s">
        <v>206</v>
      </c>
      <c r="C2862" s="0" t="s">
        <v>926</v>
      </c>
      <c r="D2862" s="0" t="s">
        <v>10845</v>
      </c>
      <c r="E2862" s="0" t="n">
        <v>2026</v>
      </c>
      <c r="H2862" s="0" t="n">
        <v>20</v>
      </c>
      <c r="I2862" s="0" t="n">
        <v>4930</v>
      </c>
      <c r="J2862" s="0" t="s">
        <v>272</v>
      </c>
      <c r="K2862" s="0" t="s">
        <v>4475</v>
      </c>
      <c r="L2862" s="0" t="s">
        <v>297</v>
      </c>
      <c r="M2862" s="0" t="s">
        <v>10846</v>
      </c>
      <c r="N2862" s="0" t="s">
        <v>10846</v>
      </c>
      <c r="O2862" s="0" t="s">
        <v>10847</v>
      </c>
      <c r="P2862" s="0" t="s">
        <v>10848</v>
      </c>
      <c r="R2862" s="0" t="s">
        <v>279</v>
      </c>
      <c r="S2862" s="0" t="s">
        <v>272</v>
      </c>
      <c r="T2862" s="0" t="s">
        <v>280</v>
      </c>
      <c r="U2862" s="0" t="s">
        <v>281</v>
      </c>
    </row>
    <row r="2863" customFormat="false" ht="15" hidden="false" customHeight="false" outlineLevel="0" collapsed="false">
      <c r="A2863" s="0" t="n">
        <v>148</v>
      </c>
      <c r="B2863" s="0" t="s">
        <v>207</v>
      </c>
      <c r="C2863" s="0" t="s">
        <v>57</v>
      </c>
      <c r="D2863" s="0" t="s">
        <v>10849</v>
      </c>
      <c r="E2863" s="0" t="n">
        <v>2026</v>
      </c>
      <c r="H2863" s="0" t="n">
        <v>6</v>
      </c>
      <c r="I2863" s="0" t="n">
        <v>9818</v>
      </c>
      <c r="J2863" s="0" t="s">
        <v>272</v>
      </c>
      <c r="K2863" s="0" t="s">
        <v>4475</v>
      </c>
      <c r="L2863" s="0" t="s">
        <v>297</v>
      </c>
      <c r="M2863" s="0" t="s">
        <v>10850</v>
      </c>
      <c r="N2863" s="0" t="s">
        <v>10850</v>
      </c>
      <c r="O2863" s="0" t="s">
        <v>10851</v>
      </c>
      <c r="P2863" s="0" t="s">
        <v>10852</v>
      </c>
      <c r="R2863" s="0" t="s">
        <v>279</v>
      </c>
      <c r="S2863" s="0" t="s">
        <v>272</v>
      </c>
      <c r="T2863" s="0" t="s">
        <v>280</v>
      </c>
      <c r="U2863" s="0" t="s">
        <v>281</v>
      </c>
    </row>
    <row r="2864" customFormat="false" ht="15" hidden="false" customHeight="false" outlineLevel="0" collapsed="false">
      <c r="A2864" s="0" t="n">
        <v>148</v>
      </c>
      <c r="B2864" s="0" t="s">
        <v>207</v>
      </c>
      <c r="C2864" s="0" t="s">
        <v>57</v>
      </c>
      <c r="D2864" s="0" t="s">
        <v>10853</v>
      </c>
      <c r="E2864" s="0" t="n">
        <v>2016</v>
      </c>
      <c r="H2864" s="0" t="n">
        <v>8</v>
      </c>
      <c r="I2864" s="0" t="n">
        <v>3258</v>
      </c>
      <c r="J2864" s="0" t="s">
        <v>272</v>
      </c>
      <c r="K2864" s="0" t="s">
        <v>302</v>
      </c>
      <c r="L2864" s="0" t="s">
        <v>274</v>
      </c>
      <c r="M2864" s="0" t="s">
        <v>10854</v>
      </c>
      <c r="N2864" s="0" t="s">
        <v>10854</v>
      </c>
      <c r="O2864" s="0" t="s">
        <v>10855</v>
      </c>
      <c r="P2864" s="0" t="s">
        <v>10856</v>
      </c>
      <c r="R2864" s="0" t="s">
        <v>288</v>
      </c>
      <c r="S2864" s="0" t="s">
        <v>294</v>
      </c>
      <c r="T2864" s="0" t="s">
        <v>280</v>
      </c>
      <c r="U2864" s="0" t="s">
        <v>281</v>
      </c>
    </row>
    <row r="2865" customFormat="false" ht="15" hidden="false" customHeight="false" outlineLevel="0" collapsed="false">
      <c r="A2865" s="0" t="n">
        <v>148</v>
      </c>
      <c r="B2865" s="0" t="s">
        <v>207</v>
      </c>
      <c r="C2865" s="0" t="s">
        <v>92</v>
      </c>
      <c r="D2865" s="0" t="s">
        <v>10857</v>
      </c>
      <c r="E2865" s="0" t="n">
        <v>2026</v>
      </c>
      <c r="H2865" s="0" t="n">
        <v>1</v>
      </c>
      <c r="I2865" s="0" t="n">
        <v>586</v>
      </c>
      <c r="J2865" s="0" t="s">
        <v>272</v>
      </c>
      <c r="K2865" s="0" t="s">
        <v>4475</v>
      </c>
      <c r="L2865" s="0" t="s">
        <v>297</v>
      </c>
      <c r="M2865" s="0" t="s">
        <v>10858</v>
      </c>
      <c r="N2865" s="0" t="s">
        <v>10858</v>
      </c>
      <c r="O2865" s="0" t="s">
        <v>10859</v>
      </c>
      <c r="P2865" s="0" t="s">
        <v>10860</v>
      </c>
      <c r="R2865" s="0" t="s">
        <v>279</v>
      </c>
      <c r="S2865" s="0" t="s">
        <v>272</v>
      </c>
      <c r="T2865" s="0" t="s">
        <v>318</v>
      </c>
      <c r="U2865" s="0" t="s">
        <v>281</v>
      </c>
      <c r="V2865" s="0" t="s">
        <v>10861</v>
      </c>
    </row>
    <row r="2866" customFormat="false" ht="15" hidden="false" customHeight="false" outlineLevel="0" collapsed="false">
      <c r="A2866" s="0" t="n">
        <v>148</v>
      </c>
      <c r="B2866" s="0" t="s">
        <v>207</v>
      </c>
      <c r="C2866" s="0" t="s">
        <v>92</v>
      </c>
      <c r="D2866" s="0" t="s">
        <v>10862</v>
      </c>
      <c r="E2866" s="0" t="n">
        <v>2025</v>
      </c>
      <c r="H2866" s="0" t="n">
        <v>7</v>
      </c>
      <c r="I2866" s="0" t="n">
        <v>17648</v>
      </c>
      <c r="J2866" s="0" t="s">
        <v>294</v>
      </c>
      <c r="K2866" s="0" t="s">
        <v>4475</v>
      </c>
      <c r="L2866" s="0" t="s">
        <v>297</v>
      </c>
      <c r="M2866" s="0" t="s">
        <v>10863</v>
      </c>
      <c r="N2866" s="0" t="s">
        <v>10863</v>
      </c>
      <c r="O2866" s="0" t="s">
        <v>10864</v>
      </c>
      <c r="P2866" s="0" t="s">
        <v>10865</v>
      </c>
      <c r="R2866" s="0" t="s">
        <v>279</v>
      </c>
      <c r="S2866" s="0" t="s">
        <v>294</v>
      </c>
      <c r="T2866" s="0" t="s">
        <v>280</v>
      </c>
      <c r="U2866" s="0" t="s">
        <v>281</v>
      </c>
    </row>
    <row r="2867" customFormat="false" ht="15" hidden="false" customHeight="false" outlineLevel="0" collapsed="false">
      <c r="A2867" s="0" t="n">
        <v>148</v>
      </c>
      <c r="B2867" s="0" t="s">
        <v>207</v>
      </c>
      <c r="C2867" s="0" t="s">
        <v>313</v>
      </c>
      <c r="D2867" s="0" t="s">
        <v>10866</v>
      </c>
      <c r="E2867" s="0" t="n">
        <v>2027</v>
      </c>
      <c r="H2867" s="0" t="n">
        <v>4</v>
      </c>
      <c r="I2867" s="0" t="n">
        <v>5238</v>
      </c>
      <c r="J2867" s="0" t="s">
        <v>272</v>
      </c>
      <c r="K2867" s="0" t="s">
        <v>4475</v>
      </c>
      <c r="L2867" s="0" t="s">
        <v>297</v>
      </c>
      <c r="M2867" s="0" t="s">
        <v>10867</v>
      </c>
      <c r="N2867" s="0" t="s">
        <v>10867</v>
      </c>
      <c r="O2867" s="0" t="s">
        <v>10868</v>
      </c>
      <c r="P2867" s="0" t="s">
        <v>10869</v>
      </c>
      <c r="R2867" s="0" t="s">
        <v>279</v>
      </c>
      <c r="S2867" s="0" t="s">
        <v>272</v>
      </c>
      <c r="T2867" s="0" t="s">
        <v>280</v>
      </c>
      <c r="U2867" s="0" t="s">
        <v>281</v>
      </c>
    </row>
    <row r="2868" customFormat="false" ht="15" hidden="false" customHeight="false" outlineLevel="0" collapsed="false">
      <c r="A2868" s="0" t="n">
        <v>148</v>
      </c>
      <c r="B2868" s="0" t="s">
        <v>207</v>
      </c>
      <c r="C2868" s="0" t="s">
        <v>313</v>
      </c>
      <c r="D2868" s="0" t="s">
        <v>10870</v>
      </c>
      <c r="E2868" s="0" t="n">
        <v>2019</v>
      </c>
      <c r="H2868" s="0" t="n">
        <v>1</v>
      </c>
      <c r="I2868" s="0" t="n">
        <v>1828</v>
      </c>
      <c r="J2868" s="0" t="s">
        <v>272</v>
      </c>
      <c r="K2868" s="0" t="s">
        <v>302</v>
      </c>
      <c r="L2868" s="0" t="s">
        <v>274</v>
      </c>
      <c r="M2868" s="0" t="s">
        <v>10871</v>
      </c>
      <c r="N2868" s="0" t="s">
        <v>10871</v>
      </c>
      <c r="O2868" s="0" t="s">
        <v>10872</v>
      </c>
      <c r="P2868" s="0" t="s">
        <v>10873</v>
      </c>
      <c r="R2868" s="0" t="s">
        <v>288</v>
      </c>
      <c r="S2868" s="0" t="s">
        <v>294</v>
      </c>
      <c r="T2868" s="0" t="s">
        <v>280</v>
      </c>
      <c r="U2868" s="0" t="s">
        <v>281</v>
      </c>
    </row>
    <row r="2869" customFormat="false" ht="15" hidden="false" customHeight="false" outlineLevel="0" collapsed="false">
      <c r="A2869" s="0" t="n">
        <v>148</v>
      </c>
      <c r="B2869" s="0" t="s">
        <v>207</v>
      </c>
      <c r="C2869" s="0" t="s">
        <v>270</v>
      </c>
      <c r="D2869" s="0" t="s">
        <v>10874</v>
      </c>
      <c r="E2869" s="0" t="n">
        <v>2026</v>
      </c>
      <c r="H2869" s="0" t="n">
        <v>9</v>
      </c>
      <c r="I2869" s="0" t="n">
        <v>1928</v>
      </c>
      <c r="J2869" s="0" t="s">
        <v>272</v>
      </c>
      <c r="K2869" s="0" t="s">
        <v>2136</v>
      </c>
      <c r="L2869" s="0" t="s">
        <v>297</v>
      </c>
      <c r="M2869" s="0" t="s">
        <v>10875</v>
      </c>
      <c r="N2869" s="0" t="s">
        <v>10875</v>
      </c>
      <c r="O2869" s="0" t="s">
        <v>10876</v>
      </c>
      <c r="P2869" s="0" t="s">
        <v>10877</v>
      </c>
      <c r="R2869" s="0" t="s">
        <v>279</v>
      </c>
      <c r="S2869" s="0" t="s">
        <v>272</v>
      </c>
      <c r="T2869" s="0" t="s">
        <v>280</v>
      </c>
      <c r="U2869" s="0" t="s">
        <v>599</v>
      </c>
    </row>
    <row r="2870" customFormat="false" ht="15" hidden="false" customHeight="false" outlineLevel="0" collapsed="false">
      <c r="A2870" s="0" t="n">
        <v>148</v>
      </c>
      <c r="B2870" s="0" t="s">
        <v>207</v>
      </c>
      <c r="C2870" s="0" t="s">
        <v>491</v>
      </c>
      <c r="D2870" s="0" t="s">
        <v>10878</v>
      </c>
      <c r="E2870" s="0" t="n">
        <v>2027</v>
      </c>
      <c r="H2870" s="0" t="n">
        <v>3</v>
      </c>
      <c r="I2870" s="0" t="n">
        <v>4937</v>
      </c>
      <c r="J2870" s="0" t="s">
        <v>272</v>
      </c>
      <c r="K2870" s="0" t="s">
        <v>4475</v>
      </c>
      <c r="L2870" s="0" t="s">
        <v>297</v>
      </c>
      <c r="M2870" s="0" t="s">
        <v>10879</v>
      </c>
      <c r="N2870" s="0" t="s">
        <v>10879</v>
      </c>
      <c r="O2870" s="0" t="s">
        <v>10880</v>
      </c>
      <c r="P2870" s="0" t="s">
        <v>10881</v>
      </c>
      <c r="R2870" s="0" t="s">
        <v>279</v>
      </c>
      <c r="S2870" s="0" t="s">
        <v>272</v>
      </c>
      <c r="T2870" s="0" t="s">
        <v>280</v>
      </c>
      <c r="U2870" s="0" t="s">
        <v>281</v>
      </c>
    </row>
    <row r="2871" customFormat="false" ht="15" hidden="false" customHeight="false" outlineLevel="0" collapsed="false">
      <c r="A2871" s="0" t="n">
        <v>148</v>
      </c>
      <c r="B2871" s="0" t="s">
        <v>207</v>
      </c>
      <c r="C2871" s="0" t="s">
        <v>282</v>
      </c>
      <c r="D2871" s="0" t="s">
        <v>10882</v>
      </c>
      <c r="E2871" s="0" t="n">
        <v>2026</v>
      </c>
      <c r="H2871" s="0" t="n">
        <v>3</v>
      </c>
      <c r="I2871" s="0" t="n">
        <v>713</v>
      </c>
      <c r="J2871" s="0" t="s">
        <v>272</v>
      </c>
      <c r="K2871" s="0" t="s">
        <v>551</v>
      </c>
      <c r="L2871" s="0" t="s">
        <v>297</v>
      </c>
      <c r="M2871" s="0" t="s">
        <v>10883</v>
      </c>
      <c r="N2871" s="0" t="s">
        <v>10883</v>
      </c>
      <c r="O2871" s="0" t="s">
        <v>10884</v>
      </c>
      <c r="P2871" s="0" t="s">
        <v>10885</v>
      </c>
      <c r="R2871" s="0" t="s">
        <v>279</v>
      </c>
      <c r="S2871" s="0" t="s">
        <v>272</v>
      </c>
      <c r="T2871" s="0" t="s">
        <v>280</v>
      </c>
      <c r="U2871" s="0" t="s">
        <v>281</v>
      </c>
    </row>
    <row r="2872" customFormat="false" ht="15" hidden="false" customHeight="false" outlineLevel="0" collapsed="false">
      <c r="A2872" s="0" t="n">
        <v>148</v>
      </c>
      <c r="B2872" s="0" t="s">
        <v>207</v>
      </c>
      <c r="C2872" s="0" t="s">
        <v>926</v>
      </c>
      <c r="D2872" s="0" t="s">
        <v>10886</v>
      </c>
      <c r="E2872" s="0" t="n">
        <v>2027</v>
      </c>
      <c r="H2872" s="0" t="n">
        <v>25</v>
      </c>
      <c r="I2872" s="0" t="n">
        <v>2997</v>
      </c>
      <c r="J2872" s="0" t="s">
        <v>272</v>
      </c>
      <c r="K2872" s="0" t="s">
        <v>290</v>
      </c>
      <c r="L2872" s="0" t="s">
        <v>274</v>
      </c>
      <c r="M2872" s="0" t="s">
        <v>10887</v>
      </c>
      <c r="N2872" s="0" t="s">
        <v>10887</v>
      </c>
      <c r="O2872" s="0" t="s">
        <v>10888</v>
      </c>
      <c r="P2872" s="0" t="s">
        <v>10889</v>
      </c>
      <c r="R2872" s="0" t="s">
        <v>279</v>
      </c>
      <c r="S2872" s="0" t="s">
        <v>272</v>
      </c>
      <c r="T2872" s="0" t="s">
        <v>280</v>
      </c>
      <c r="U2872" s="0" t="s">
        <v>281</v>
      </c>
    </row>
    <row r="2873" customFormat="false" ht="15" hidden="false" customHeight="false" outlineLevel="0" collapsed="false">
      <c r="A2873" s="0" t="n">
        <v>148</v>
      </c>
      <c r="B2873" s="0" t="s">
        <v>207</v>
      </c>
      <c r="C2873" s="0" t="s">
        <v>926</v>
      </c>
      <c r="D2873" s="0" t="s">
        <v>10890</v>
      </c>
      <c r="E2873" s="0" t="n">
        <v>2026</v>
      </c>
      <c r="H2873" s="0" t="n">
        <v>25</v>
      </c>
      <c r="I2873" s="0" t="n">
        <v>3044</v>
      </c>
      <c r="J2873" s="0" t="s">
        <v>272</v>
      </c>
      <c r="K2873" s="0" t="s">
        <v>4475</v>
      </c>
      <c r="L2873" s="0" t="s">
        <v>297</v>
      </c>
      <c r="M2873" s="0" t="s">
        <v>10891</v>
      </c>
      <c r="N2873" s="0" t="s">
        <v>10891</v>
      </c>
      <c r="O2873" s="0" t="s">
        <v>10892</v>
      </c>
      <c r="P2873" s="0" t="s">
        <v>10893</v>
      </c>
      <c r="R2873" s="0" t="s">
        <v>279</v>
      </c>
      <c r="S2873" s="0" t="s">
        <v>294</v>
      </c>
      <c r="T2873" s="0" t="s">
        <v>280</v>
      </c>
      <c r="U2873" s="0" t="s">
        <v>281</v>
      </c>
    </row>
    <row r="2874" customFormat="false" ht="15" hidden="false" customHeight="false" outlineLevel="0" collapsed="false">
      <c r="A2874" s="0" t="n">
        <v>148</v>
      </c>
      <c r="B2874" s="0" t="s">
        <v>207</v>
      </c>
      <c r="C2874" s="0" t="s">
        <v>926</v>
      </c>
      <c r="D2874" s="0" t="s">
        <v>10894</v>
      </c>
      <c r="E2874" s="0" t="n">
        <v>2023</v>
      </c>
      <c r="H2874" s="0" t="n">
        <v>35</v>
      </c>
      <c r="I2874" s="0" t="n">
        <v>4812</v>
      </c>
      <c r="J2874" s="0" t="s">
        <v>272</v>
      </c>
      <c r="K2874" s="0" t="s">
        <v>290</v>
      </c>
      <c r="L2874" s="0" t="s">
        <v>274</v>
      </c>
      <c r="M2874" s="0" t="s">
        <v>10895</v>
      </c>
      <c r="N2874" s="0" t="s">
        <v>10895</v>
      </c>
      <c r="O2874" s="0" t="s">
        <v>10896</v>
      </c>
      <c r="P2874" s="0" t="s">
        <v>10897</v>
      </c>
      <c r="R2874" s="0" t="s">
        <v>288</v>
      </c>
      <c r="S2874" s="0" t="s">
        <v>294</v>
      </c>
      <c r="T2874" s="0" t="s">
        <v>280</v>
      </c>
      <c r="U2874" s="0" t="s">
        <v>281</v>
      </c>
    </row>
    <row r="2875" customFormat="false" ht="15" hidden="false" customHeight="false" outlineLevel="0" collapsed="false">
      <c r="A2875" s="0" t="n">
        <v>148</v>
      </c>
      <c r="B2875" s="0" t="s">
        <v>207</v>
      </c>
      <c r="C2875" s="0" t="s">
        <v>383</v>
      </c>
      <c r="D2875" s="0" t="s">
        <v>10898</v>
      </c>
      <c r="E2875" s="0" t="n">
        <v>2026</v>
      </c>
      <c r="H2875" s="0" t="n">
        <v>4</v>
      </c>
      <c r="I2875" s="0" t="n">
        <v>1688</v>
      </c>
      <c r="J2875" s="0" t="s">
        <v>272</v>
      </c>
      <c r="K2875" s="0" t="s">
        <v>551</v>
      </c>
      <c r="L2875" s="0" t="s">
        <v>297</v>
      </c>
      <c r="M2875" s="0" t="s">
        <v>10899</v>
      </c>
      <c r="N2875" s="0" t="s">
        <v>10899</v>
      </c>
      <c r="O2875" s="0" t="s">
        <v>10900</v>
      </c>
      <c r="P2875" s="0" t="s">
        <v>10901</v>
      </c>
      <c r="R2875" s="0" t="s">
        <v>279</v>
      </c>
      <c r="S2875" s="0" t="s">
        <v>272</v>
      </c>
      <c r="T2875" s="0" t="s">
        <v>280</v>
      </c>
      <c r="U2875" s="0" t="s">
        <v>281</v>
      </c>
    </row>
    <row r="2876" customFormat="false" ht="15" hidden="false" customHeight="false" outlineLevel="0" collapsed="false">
      <c r="A2876" s="0" t="n">
        <v>148</v>
      </c>
      <c r="B2876" s="0" t="s">
        <v>207</v>
      </c>
      <c r="C2876" s="0" t="s">
        <v>383</v>
      </c>
      <c r="D2876" s="0" t="s">
        <v>10902</v>
      </c>
      <c r="E2876" s="0" t="n">
        <v>2021</v>
      </c>
      <c r="H2876" s="0" t="n">
        <v>24</v>
      </c>
      <c r="I2876" s="0" t="n">
        <v>1479</v>
      </c>
      <c r="J2876" s="0" t="s">
        <v>272</v>
      </c>
      <c r="K2876" s="0" t="s">
        <v>3689</v>
      </c>
      <c r="L2876" s="0" t="s">
        <v>297</v>
      </c>
      <c r="M2876" s="0" t="s">
        <v>10903</v>
      </c>
      <c r="N2876" s="0" t="s">
        <v>10903</v>
      </c>
      <c r="O2876" s="0" t="s">
        <v>10904</v>
      </c>
      <c r="P2876" s="0" t="s">
        <v>10905</v>
      </c>
      <c r="R2876" s="0" t="s">
        <v>288</v>
      </c>
      <c r="S2876" s="0" t="s">
        <v>294</v>
      </c>
      <c r="T2876" s="0" t="s">
        <v>280</v>
      </c>
      <c r="U2876" s="0" t="s">
        <v>281</v>
      </c>
    </row>
    <row r="2877" customFormat="false" ht="15" hidden="false" customHeight="false" outlineLevel="0" collapsed="false">
      <c r="A2877" s="0" t="n">
        <v>148</v>
      </c>
      <c r="B2877" s="0" t="s">
        <v>207</v>
      </c>
      <c r="C2877" s="0" t="s">
        <v>383</v>
      </c>
      <c r="D2877" s="0" t="s">
        <v>10906</v>
      </c>
      <c r="E2877" s="0" t="n">
        <v>2020</v>
      </c>
      <c r="H2877" s="0" t="n">
        <v>11</v>
      </c>
      <c r="I2877" s="0" t="n">
        <v>3236</v>
      </c>
      <c r="J2877" s="0" t="s">
        <v>272</v>
      </c>
      <c r="K2877" s="0" t="s">
        <v>385</v>
      </c>
      <c r="L2877" s="0" t="s">
        <v>274</v>
      </c>
      <c r="M2877" s="0" t="s">
        <v>10907</v>
      </c>
      <c r="N2877" s="0" t="s">
        <v>10907</v>
      </c>
      <c r="O2877" s="0" t="s">
        <v>10908</v>
      </c>
      <c r="P2877" s="0" t="s">
        <v>10909</v>
      </c>
      <c r="R2877" s="0" t="s">
        <v>288</v>
      </c>
      <c r="S2877" s="0" t="s">
        <v>294</v>
      </c>
      <c r="T2877" s="0" t="s">
        <v>280</v>
      </c>
      <c r="U2877" s="0" t="s">
        <v>281</v>
      </c>
    </row>
    <row r="2878" customFormat="false" ht="15" hidden="false" customHeight="false" outlineLevel="0" collapsed="false">
      <c r="A2878" s="0" t="n">
        <v>148</v>
      </c>
      <c r="B2878" s="0" t="s">
        <v>207</v>
      </c>
      <c r="C2878" s="0" t="s">
        <v>508</v>
      </c>
      <c r="D2878" s="0" t="s">
        <v>10910</v>
      </c>
      <c r="E2878" s="0" t="n">
        <v>2026</v>
      </c>
      <c r="H2878" s="0" t="n">
        <v>3</v>
      </c>
      <c r="I2878" s="0" t="n">
        <v>644</v>
      </c>
      <c r="J2878" s="0" t="s">
        <v>272</v>
      </c>
      <c r="K2878" s="0" t="s">
        <v>551</v>
      </c>
      <c r="L2878" s="0" t="s">
        <v>297</v>
      </c>
      <c r="M2878" s="0" t="s">
        <v>10911</v>
      </c>
      <c r="N2878" s="0" t="s">
        <v>10911</v>
      </c>
      <c r="O2878" s="0" t="s">
        <v>10912</v>
      </c>
      <c r="P2878" s="0" t="s">
        <v>10913</v>
      </c>
      <c r="R2878" s="0" t="s">
        <v>279</v>
      </c>
      <c r="S2878" s="0" t="s">
        <v>272</v>
      </c>
      <c r="T2878" s="0" t="s">
        <v>280</v>
      </c>
      <c r="U2878" s="0" t="s">
        <v>281</v>
      </c>
    </row>
    <row r="2879" customFormat="false" ht="15" hidden="false" customHeight="false" outlineLevel="0" collapsed="false">
      <c r="A2879" s="0" t="n">
        <v>148</v>
      </c>
      <c r="B2879" s="0" t="s">
        <v>207</v>
      </c>
      <c r="C2879" s="0" t="s">
        <v>514</v>
      </c>
      <c r="D2879" s="0" t="s">
        <v>10914</v>
      </c>
      <c r="E2879" s="0" t="n">
        <v>2026</v>
      </c>
      <c r="H2879" s="0" t="n">
        <v>2</v>
      </c>
      <c r="I2879" s="0" t="n">
        <v>55</v>
      </c>
      <c r="J2879" s="0" t="s">
        <v>272</v>
      </c>
      <c r="K2879" s="0" t="s">
        <v>10915</v>
      </c>
      <c r="L2879" s="0" t="s">
        <v>274</v>
      </c>
      <c r="M2879" s="0" t="s">
        <v>10916</v>
      </c>
      <c r="N2879" s="0" t="s">
        <v>10916</v>
      </c>
      <c r="O2879" s="0" t="s">
        <v>10917</v>
      </c>
      <c r="P2879" s="0" t="s">
        <v>10918</v>
      </c>
      <c r="R2879" s="0" t="s">
        <v>279</v>
      </c>
      <c r="S2879" s="0" t="s">
        <v>272</v>
      </c>
      <c r="T2879" s="0" t="s">
        <v>280</v>
      </c>
      <c r="U2879" s="0" t="s">
        <v>281</v>
      </c>
    </row>
    <row r="2880" customFormat="false" ht="15" hidden="false" customHeight="false" outlineLevel="0" collapsed="false">
      <c r="A2880" s="0" t="n">
        <v>148</v>
      </c>
      <c r="B2880" s="0" t="s">
        <v>207</v>
      </c>
      <c r="C2880" s="0" t="s">
        <v>514</v>
      </c>
      <c r="D2880" s="0" t="s">
        <v>10919</v>
      </c>
      <c r="E2880" s="0" t="n">
        <v>2025</v>
      </c>
      <c r="H2880" s="0" t="n">
        <v>2</v>
      </c>
      <c r="I2880" s="0" t="n">
        <v>54</v>
      </c>
      <c r="J2880" s="0" t="s">
        <v>272</v>
      </c>
      <c r="K2880" s="0" t="s">
        <v>10915</v>
      </c>
      <c r="L2880" s="0" t="s">
        <v>274</v>
      </c>
      <c r="M2880" s="0" t="s">
        <v>10920</v>
      </c>
      <c r="N2880" s="0" t="s">
        <v>10920</v>
      </c>
      <c r="O2880" s="0" t="s">
        <v>10921</v>
      </c>
      <c r="P2880" s="0" t="s">
        <v>10922</v>
      </c>
      <c r="R2880" s="0" t="s">
        <v>279</v>
      </c>
      <c r="S2880" s="0" t="s">
        <v>294</v>
      </c>
      <c r="T2880" s="0" t="s">
        <v>280</v>
      </c>
      <c r="U2880" s="0" t="s">
        <v>281</v>
      </c>
    </row>
    <row r="2881" customFormat="false" ht="15" hidden="false" customHeight="false" outlineLevel="0" collapsed="false">
      <c r="A2881" s="0" t="n">
        <v>148</v>
      </c>
      <c r="B2881" s="0" t="s">
        <v>207</v>
      </c>
      <c r="C2881" s="0" t="s">
        <v>514</v>
      </c>
      <c r="D2881" s="0" t="s">
        <v>10923</v>
      </c>
      <c r="E2881" s="0" t="n">
        <v>2025</v>
      </c>
      <c r="H2881" s="0" t="n">
        <v>2</v>
      </c>
      <c r="I2881" s="0" t="n">
        <v>61</v>
      </c>
      <c r="J2881" s="0" t="s">
        <v>272</v>
      </c>
      <c r="K2881" s="0" t="s">
        <v>10915</v>
      </c>
      <c r="L2881" s="0" t="s">
        <v>274</v>
      </c>
      <c r="M2881" s="0" t="s">
        <v>10924</v>
      </c>
      <c r="N2881" s="0" t="s">
        <v>10924</v>
      </c>
      <c r="O2881" s="0" t="s">
        <v>10925</v>
      </c>
      <c r="P2881" s="0" t="s">
        <v>10926</v>
      </c>
      <c r="R2881" s="0" t="s">
        <v>279</v>
      </c>
      <c r="S2881" s="0" t="s">
        <v>294</v>
      </c>
      <c r="T2881" s="0" t="s">
        <v>280</v>
      </c>
      <c r="U2881" s="0" t="s">
        <v>281</v>
      </c>
    </row>
    <row r="2882" customFormat="false" ht="15" hidden="false" customHeight="false" outlineLevel="0" collapsed="false">
      <c r="A2882" s="0" t="n">
        <v>148</v>
      </c>
      <c r="B2882" s="0" t="s">
        <v>207</v>
      </c>
      <c r="C2882" s="0" t="s">
        <v>514</v>
      </c>
      <c r="D2882" s="0" t="s">
        <v>10927</v>
      </c>
      <c r="E2882" s="0" t="n">
        <v>2025</v>
      </c>
      <c r="H2882" s="0" t="n">
        <v>2</v>
      </c>
      <c r="I2882" s="0" t="n">
        <v>56</v>
      </c>
      <c r="J2882" s="0" t="s">
        <v>272</v>
      </c>
      <c r="K2882" s="0" t="s">
        <v>10915</v>
      </c>
      <c r="L2882" s="0" t="s">
        <v>274</v>
      </c>
      <c r="M2882" s="0" t="s">
        <v>10928</v>
      </c>
      <c r="N2882" s="0" t="s">
        <v>10928</v>
      </c>
      <c r="O2882" s="0" t="s">
        <v>10929</v>
      </c>
      <c r="P2882" s="0" t="s">
        <v>10930</v>
      </c>
      <c r="R2882" s="0" t="s">
        <v>279</v>
      </c>
      <c r="S2882" s="0" t="s">
        <v>294</v>
      </c>
      <c r="T2882" s="0" t="s">
        <v>280</v>
      </c>
      <c r="U2882" s="0" t="s">
        <v>281</v>
      </c>
    </row>
    <row r="2883" customFormat="false" ht="15" hidden="false" customHeight="false" outlineLevel="0" collapsed="false">
      <c r="A2883" s="0" t="n">
        <v>148</v>
      </c>
      <c r="B2883" s="0" t="s">
        <v>207</v>
      </c>
      <c r="C2883" s="0" t="s">
        <v>514</v>
      </c>
      <c r="D2883" s="0" t="s">
        <v>10931</v>
      </c>
      <c r="E2883" s="0" t="n">
        <v>2025</v>
      </c>
      <c r="H2883" s="0" t="n">
        <v>2</v>
      </c>
      <c r="I2883" s="0" t="n">
        <v>58</v>
      </c>
      <c r="J2883" s="0" t="s">
        <v>272</v>
      </c>
      <c r="K2883" s="0" t="s">
        <v>10915</v>
      </c>
      <c r="L2883" s="0" t="s">
        <v>274</v>
      </c>
      <c r="M2883" s="0" t="s">
        <v>10932</v>
      </c>
      <c r="N2883" s="0" t="s">
        <v>10932</v>
      </c>
      <c r="O2883" s="0" t="s">
        <v>10933</v>
      </c>
      <c r="P2883" s="0" t="s">
        <v>10934</v>
      </c>
      <c r="R2883" s="0" t="s">
        <v>279</v>
      </c>
      <c r="S2883" s="0" t="s">
        <v>294</v>
      </c>
      <c r="T2883" s="0" t="s">
        <v>280</v>
      </c>
      <c r="U2883" s="0" t="s">
        <v>281</v>
      </c>
    </row>
    <row r="2884" customFormat="false" ht="15" hidden="false" customHeight="false" outlineLevel="0" collapsed="false">
      <c r="A2884" s="0" t="n">
        <v>148</v>
      </c>
      <c r="B2884" s="0" t="s">
        <v>207</v>
      </c>
      <c r="C2884" s="0" t="s">
        <v>514</v>
      </c>
      <c r="D2884" s="0" t="s">
        <v>10935</v>
      </c>
      <c r="E2884" s="0" t="n">
        <v>2024</v>
      </c>
      <c r="H2884" s="0" t="n">
        <v>2</v>
      </c>
      <c r="I2884" s="0" t="n">
        <v>193</v>
      </c>
      <c r="J2884" s="0" t="s">
        <v>272</v>
      </c>
      <c r="K2884" s="0" t="s">
        <v>10936</v>
      </c>
      <c r="L2884" s="0" t="s">
        <v>274</v>
      </c>
      <c r="M2884" s="0" t="s">
        <v>10937</v>
      </c>
      <c r="N2884" s="0" t="s">
        <v>10937</v>
      </c>
      <c r="O2884" s="0" t="s">
        <v>10938</v>
      </c>
      <c r="P2884" s="0" t="s">
        <v>10939</v>
      </c>
      <c r="R2884" s="0" t="s">
        <v>288</v>
      </c>
      <c r="S2884" s="0" t="s">
        <v>294</v>
      </c>
      <c r="T2884" s="0" t="s">
        <v>280</v>
      </c>
      <c r="U2884" s="0" t="s">
        <v>281</v>
      </c>
    </row>
    <row r="2885" customFormat="false" ht="15" hidden="false" customHeight="false" outlineLevel="0" collapsed="false">
      <c r="A2885" s="0" t="n">
        <v>148</v>
      </c>
      <c r="B2885" s="0" t="s">
        <v>207</v>
      </c>
      <c r="C2885" s="0" t="s">
        <v>514</v>
      </c>
      <c r="D2885" s="0" t="s">
        <v>10940</v>
      </c>
      <c r="E2885" s="0" t="n">
        <v>2015</v>
      </c>
      <c r="H2885" s="0" t="n">
        <v>2</v>
      </c>
      <c r="I2885" s="0" t="n">
        <v>689</v>
      </c>
      <c r="J2885" s="0" t="s">
        <v>272</v>
      </c>
      <c r="K2885" s="0" t="s">
        <v>1313</v>
      </c>
      <c r="L2885" s="0" t="s">
        <v>297</v>
      </c>
      <c r="M2885" s="0" t="s">
        <v>10941</v>
      </c>
      <c r="N2885" s="0" t="s">
        <v>10942</v>
      </c>
      <c r="O2885" s="0" t="s">
        <v>10943</v>
      </c>
      <c r="P2885" s="0" t="s">
        <v>10944</v>
      </c>
      <c r="R2885" s="0" t="s">
        <v>288</v>
      </c>
      <c r="S2885" s="0" t="s">
        <v>294</v>
      </c>
      <c r="T2885" s="0" t="s">
        <v>280</v>
      </c>
      <c r="U2885" s="0" t="s">
        <v>281</v>
      </c>
    </row>
    <row r="2886" customFormat="false" ht="15" hidden="false" customHeight="false" outlineLevel="0" collapsed="false">
      <c r="A2886" s="0" t="n">
        <v>148</v>
      </c>
      <c r="B2886" s="0" t="s">
        <v>207</v>
      </c>
      <c r="C2886" s="0" t="s">
        <v>7161</v>
      </c>
      <c r="D2886" s="0" t="s">
        <v>10945</v>
      </c>
      <c r="E2886" s="0" t="n">
        <v>2020</v>
      </c>
      <c r="H2886" s="0" t="n">
        <v>2</v>
      </c>
      <c r="I2886" s="0" t="n">
        <v>291</v>
      </c>
      <c r="J2886" s="0" t="s">
        <v>272</v>
      </c>
      <c r="K2886" s="0" t="s">
        <v>385</v>
      </c>
      <c r="L2886" s="0" t="s">
        <v>274</v>
      </c>
      <c r="M2886" s="0" t="s">
        <v>10946</v>
      </c>
      <c r="N2886" s="0" t="s">
        <v>10946</v>
      </c>
      <c r="O2886" s="0" t="s">
        <v>10947</v>
      </c>
      <c r="P2886" s="0" t="s">
        <v>10948</v>
      </c>
      <c r="R2886" s="0" t="s">
        <v>7161</v>
      </c>
      <c r="S2886" s="0" t="s">
        <v>272</v>
      </c>
      <c r="T2886" s="0" t="s">
        <v>280</v>
      </c>
      <c r="U2886" s="0" t="s">
        <v>281</v>
      </c>
    </row>
    <row r="2887" customFormat="false" ht="15" hidden="false" customHeight="false" outlineLevel="0" collapsed="false">
      <c r="A2887" s="0" t="n">
        <v>150</v>
      </c>
      <c r="B2887" s="0" t="s">
        <v>210</v>
      </c>
      <c r="C2887" s="0" t="s">
        <v>57</v>
      </c>
      <c r="D2887" s="0" t="s">
        <v>10949</v>
      </c>
      <c r="E2887" s="0" t="n">
        <v>2020</v>
      </c>
      <c r="H2887" s="0" t="n">
        <v>9</v>
      </c>
      <c r="I2887" s="0" t="n">
        <v>1706</v>
      </c>
      <c r="J2887" s="0" t="s">
        <v>272</v>
      </c>
      <c r="K2887" s="0" t="s">
        <v>302</v>
      </c>
      <c r="L2887" s="0" t="s">
        <v>274</v>
      </c>
      <c r="M2887" s="0" t="s">
        <v>10950</v>
      </c>
      <c r="N2887" s="0" t="s">
        <v>10950</v>
      </c>
      <c r="O2887" s="0" t="s">
        <v>10951</v>
      </c>
      <c r="P2887" s="0" t="s">
        <v>10952</v>
      </c>
      <c r="R2887" s="0" t="s">
        <v>288</v>
      </c>
      <c r="S2887" s="0" t="s">
        <v>272</v>
      </c>
      <c r="T2887" s="0" t="s">
        <v>280</v>
      </c>
      <c r="U2887" s="0" t="s">
        <v>281</v>
      </c>
    </row>
    <row r="2888" customFormat="false" ht="15" hidden="false" customHeight="false" outlineLevel="0" collapsed="false">
      <c r="A2888" s="0" t="n">
        <v>150</v>
      </c>
      <c r="B2888" s="0" t="s">
        <v>210</v>
      </c>
      <c r="C2888" s="0" t="s">
        <v>313</v>
      </c>
      <c r="D2888" s="0" t="s">
        <v>10953</v>
      </c>
      <c r="E2888" s="0" t="n">
        <v>2025</v>
      </c>
      <c r="H2888" s="0" t="n">
        <v>1</v>
      </c>
      <c r="I2888" s="0" t="n">
        <v>1662</v>
      </c>
      <c r="J2888" s="0" t="s">
        <v>272</v>
      </c>
      <c r="K2888" s="0" t="s">
        <v>302</v>
      </c>
      <c r="L2888" s="0" t="s">
        <v>274</v>
      </c>
      <c r="M2888" s="0" t="s">
        <v>10954</v>
      </c>
      <c r="N2888" s="0" t="s">
        <v>10954</v>
      </c>
      <c r="O2888" s="0" t="s">
        <v>10955</v>
      </c>
      <c r="P2888" s="0" t="s">
        <v>10956</v>
      </c>
      <c r="R2888" s="0" t="s">
        <v>279</v>
      </c>
      <c r="S2888" s="0" t="s">
        <v>272</v>
      </c>
      <c r="T2888" s="0" t="s">
        <v>280</v>
      </c>
      <c r="U2888" s="0" t="s">
        <v>281</v>
      </c>
    </row>
    <row r="2889" customFormat="false" ht="15" hidden="false" customHeight="false" outlineLevel="0" collapsed="false">
      <c r="A2889" s="0" t="n">
        <v>152</v>
      </c>
      <c r="B2889" s="0" t="s">
        <v>212</v>
      </c>
      <c r="C2889" s="0" t="s">
        <v>57</v>
      </c>
      <c r="D2889" s="0" t="s">
        <v>10957</v>
      </c>
      <c r="E2889" s="0" t="n">
        <v>2024</v>
      </c>
      <c r="H2889" s="0" t="n">
        <v>14</v>
      </c>
      <c r="I2889" s="0" t="n">
        <v>2417</v>
      </c>
      <c r="J2889" s="0" t="s">
        <v>272</v>
      </c>
      <c r="K2889" s="0" t="s">
        <v>10958</v>
      </c>
      <c r="L2889" s="0" t="s">
        <v>297</v>
      </c>
      <c r="M2889" s="0" t="s">
        <v>10959</v>
      </c>
      <c r="N2889" s="0" t="s">
        <v>10959</v>
      </c>
      <c r="O2889" s="0" t="s">
        <v>10960</v>
      </c>
      <c r="P2889" s="0" t="s">
        <v>10961</v>
      </c>
      <c r="R2889" s="0" t="s">
        <v>288</v>
      </c>
      <c r="S2889" s="0" t="s">
        <v>272</v>
      </c>
      <c r="T2889" s="0" t="s">
        <v>280</v>
      </c>
      <c r="U2889" s="0" t="s">
        <v>281</v>
      </c>
    </row>
    <row r="2890" customFormat="false" ht="15" hidden="false" customHeight="false" outlineLevel="0" collapsed="false">
      <c r="A2890" s="0" t="n">
        <v>152</v>
      </c>
      <c r="B2890" s="0" t="s">
        <v>212</v>
      </c>
      <c r="C2890" s="0" t="s">
        <v>57</v>
      </c>
      <c r="D2890" s="0" t="s">
        <v>10962</v>
      </c>
      <c r="E2890" s="0" t="n">
        <v>2024</v>
      </c>
      <c r="H2890" s="0" t="n">
        <v>10</v>
      </c>
      <c r="I2890" s="0" t="n">
        <v>1623</v>
      </c>
      <c r="J2890" s="0" t="s">
        <v>272</v>
      </c>
      <c r="K2890" s="0" t="s">
        <v>10958</v>
      </c>
      <c r="L2890" s="0" t="s">
        <v>297</v>
      </c>
      <c r="M2890" s="0" t="s">
        <v>10963</v>
      </c>
      <c r="N2890" s="0" t="s">
        <v>10963</v>
      </c>
      <c r="O2890" s="0" t="s">
        <v>10964</v>
      </c>
      <c r="P2890" s="0" t="s">
        <v>10965</v>
      </c>
      <c r="R2890" s="0" t="s">
        <v>288</v>
      </c>
      <c r="S2890" s="0" t="s">
        <v>294</v>
      </c>
      <c r="T2890" s="0" t="s">
        <v>280</v>
      </c>
      <c r="U2890" s="0" t="s">
        <v>281</v>
      </c>
    </row>
    <row r="2891" customFormat="false" ht="15" hidden="false" customHeight="false" outlineLevel="0" collapsed="false">
      <c r="A2891" s="0" t="n">
        <v>152</v>
      </c>
      <c r="B2891" s="0" t="s">
        <v>212</v>
      </c>
      <c r="C2891" s="0" t="s">
        <v>92</v>
      </c>
      <c r="D2891" s="0" t="s">
        <v>10966</v>
      </c>
      <c r="E2891" s="0" t="n">
        <v>2023</v>
      </c>
      <c r="H2891" s="0" t="n">
        <v>1</v>
      </c>
      <c r="I2891" s="0" t="n">
        <v>522</v>
      </c>
      <c r="J2891" s="0" t="s">
        <v>272</v>
      </c>
      <c r="K2891" s="0" t="s">
        <v>10958</v>
      </c>
      <c r="L2891" s="0" t="s">
        <v>297</v>
      </c>
      <c r="M2891" s="0" t="s">
        <v>10967</v>
      </c>
      <c r="N2891" s="0" t="s">
        <v>10967</v>
      </c>
      <c r="O2891" s="0" t="s">
        <v>10968</v>
      </c>
      <c r="P2891" s="0" t="s">
        <v>10969</v>
      </c>
      <c r="R2891" s="0" t="s">
        <v>288</v>
      </c>
      <c r="S2891" s="0" t="s">
        <v>272</v>
      </c>
      <c r="T2891" s="0" t="s">
        <v>280</v>
      </c>
      <c r="U2891" s="0" t="s">
        <v>281</v>
      </c>
    </row>
    <row r="2892" customFormat="false" ht="15" hidden="false" customHeight="false" outlineLevel="0" collapsed="false">
      <c r="A2892" s="0" t="n">
        <v>152</v>
      </c>
      <c r="B2892" s="0" t="s">
        <v>212</v>
      </c>
      <c r="C2892" s="0" t="s">
        <v>92</v>
      </c>
      <c r="D2892" s="0" t="s">
        <v>10970</v>
      </c>
      <c r="E2892" s="0" t="n">
        <v>2023</v>
      </c>
      <c r="H2892" s="0" t="n">
        <v>1</v>
      </c>
      <c r="I2892" s="0" t="n">
        <v>484</v>
      </c>
      <c r="J2892" s="0" t="s">
        <v>272</v>
      </c>
      <c r="K2892" s="0" t="s">
        <v>10958</v>
      </c>
      <c r="L2892" s="0" t="s">
        <v>297</v>
      </c>
      <c r="M2892" s="0" t="s">
        <v>10971</v>
      </c>
      <c r="N2892" s="0" t="s">
        <v>10971</v>
      </c>
      <c r="O2892" s="0" t="s">
        <v>10972</v>
      </c>
      <c r="P2892" s="0" t="s">
        <v>10973</v>
      </c>
      <c r="R2892" s="0" t="s">
        <v>288</v>
      </c>
      <c r="S2892" s="0" t="s">
        <v>294</v>
      </c>
      <c r="T2892" s="0" t="s">
        <v>280</v>
      </c>
      <c r="U2892" s="0" t="s">
        <v>281</v>
      </c>
    </row>
    <row r="2893" customFormat="false" ht="15" hidden="false" customHeight="false" outlineLevel="0" collapsed="false">
      <c r="A2893" s="0" t="n">
        <v>152</v>
      </c>
      <c r="B2893" s="0" t="s">
        <v>212</v>
      </c>
      <c r="C2893" s="0" t="s">
        <v>616</v>
      </c>
      <c r="D2893" s="0" t="s">
        <v>10974</v>
      </c>
      <c r="E2893" s="0" t="n">
        <v>2026</v>
      </c>
      <c r="H2893" s="0" t="n">
        <v>6</v>
      </c>
      <c r="I2893" s="0" t="n">
        <v>1750</v>
      </c>
      <c r="J2893" s="0" t="s">
        <v>272</v>
      </c>
      <c r="K2893" s="0" t="s">
        <v>10958</v>
      </c>
      <c r="L2893" s="0" t="s">
        <v>297</v>
      </c>
      <c r="M2893" s="0" t="s">
        <v>10975</v>
      </c>
      <c r="N2893" s="0" t="s">
        <v>10975</v>
      </c>
      <c r="O2893" s="0" t="s">
        <v>10976</v>
      </c>
      <c r="P2893" s="0" t="s">
        <v>10977</v>
      </c>
      <c r="R2893" s="0" t="s">
        <v>279</v>
      </c>
      <c r="S2893" s="0" t="s">
        <v>272</v>
      </c>
      <c r="T2893" s="0" t="s">
        <v>280</v>
      </c>
      <c r="U2893" s="0" t="s">
        <v>281</v>
      </c>
    </row>
    <row r="2894" customFormat="false" ht="15" hidden="false" customHeight="false" outlineLevel="0" collapsed="false">
      <c r="A2894" s="0" t="n">
        <v>152</v>
      </c>
      <c r="B2894" s="0" t="s">
        <v>212</v>
      </c>
      <c r="C2894" s="0" t="s">
        <v>616</v>
      </c>
      <c r="D2894" s="0" t="s">
        <v>10978</v>
      </c>
      <c r="E2894" s="0" t="n">
        <v>2026</v>
      </c>
      <c r="H2894" s="0" t="n">
        <v>1</v>
      </c>
      <c r="I2894" s="0" t="n">
        <v>530</v>
      </c>
      <c r="J2894" s="0" t="s">
        <v>272</v>
      </c>
      <c r="K2894" s="0" t="s">
        <v>10958</v>
      </c>
      <c r="L2894" s="0" t="s">
        <v>297</v>
      </c>
      <c r="M2894" s="0" t="s">
        <v>10979</v>
      </c>
      <c r="N2894" s="0" t="s">
        <v>10979</v>
      </c>
      <c r="O2894" s="0" t="s">
        <v>10980</v>
      </c>
      <c r="P2894" s="0" t="s">
        <v>10981</v>
      </c>
      <c r="R2894" s="0" t="s">
        <v>279</v>
      </c>
      <c r="S2894" s="0" t="s">
        <v>294</v>
      </c>
      <c r="T2894" s="0" t="s">
        <v>280</v>
      </c>
      <c r="U2894" s="0" t="s">
        <v>281</v>
      </c>
    </row>
    <row r="2895" customFormat="false" ht="15" hidden="false" customHeight="false" outlineLevel="0" collapsed="false">
      <c r="A2895" s="0" t="n">
        <v>152</v>
      </c>
      <c r="B2895" s="0" t="s">
        <v>212</v>
      </c>
      <c r="C2895" s="0" t="s">
        <v>616</v>
      </c>
      <c r="D2895" s="0" t="s">
        <v>10982</v>
      </c>
      <c r="E2895" s="0" t="n">
        <v>2025</v>
      </c>
      <c r="H2895" s="0" t="n">
        <v>1</v>
      </c>
      <c r="I2895" s="0" t="n">
        <v>2768</v>
      </c>
      <c r="J2895" s="0" t="s">
        <v>272</v>
      </c>
      <c r="K2895" s="0" t="s">
        <v>10958</v>
      </c>
      <c r="L2895" s="0" t="s">
        <v>297</v>
      </c>
      <c r="M2895" s="0" t="s">
        <v>10983</v>
      </c>
      <c r="N2895" s="0" t="s">
        <v>10983</v>
      </c>
      <c r="O2895" s="0" t="s">
        <v>10984</v>
      </c>
      <c r="P2895" s="0" t="s">
        <v>10985</v>
      </c>
      <c r="R2895" s="0" t="s">
        <v>279</v>
      </c>
      <c r="S2895" s="0" t="s">
        <v>294</v>
      </c>
      <c r="T2895" s="0" t="s">
        <v>280</v>
      </c>
      <c r="U2895" s="0" t="s">
        <v>281</v>
      </c>
    </row>
    <row r="2896" customFormat="false" ht="15" hidden="false" customHeight="false" outlineLevel="0" collapsed="false">
      <c r="A2896" s="0" t="n">
        <v>152</v>
      </c>
      <c r="B2896" s="0" t="s">
        <v>212</v>
      </c>
      <c r="C2896" s="0" t="s">
        <v>616</v>
      </c>
      <c r="D2896" s="0" t="s">
        <v>10986</v>
      </c>
      <c r="E2896" s="0" t="n">
        <v>2024</v>
      </c>
      <c r="H2896" s="0" t="n">
        <v>6</v>
      </c>
      <c r="I2896" s="0" t="n">
        <v>832</v>
      </c>
      <c r="J2896" s="0" t="s">
        <v>272</v>
      </c>
      <c r="K2896" s="0" t="s">
        <v>10958</v>
      </c>
      <c r="L2896" s="0" t="s">
        <v>297</v>
      </c>
      <c r="M2896" s="0" t="s">
        <v>10987</v>
      </c>
      <c r="N2896" s="0" t="s">
        <v>10987</v>
      </c>
      <c r="O2896" s="0" t="s">
        <v>10988</v>
      </c>
      <c r="P2896" s="0" t="s">
        <v>10989</v>
      </c>
      <c r="R2896" s="0" t="s">
        <v>288</v>
      </c>
      <c r="S2896" s="0" t="s">
        <v>294</v>
      </c>
      <c r="T2896" s="0" t="s">
        <v>280</v>
      </c>
      <c r="U2896" s="0" t="s">
        <v>281</v>
      </c>
    </row>
    <row r="2897" customFormat="false" ht="15" hidden="false" customHeight="false" outlineLevel="0" collapsed="false">
      <c r="A2897" s="0" t="n">
        <v>152</v>
      </c>
      <c r="B2897" s="0" t="s">
        <v>212</v>
      </c>
      <c r="C2897" s="0" t="s">
        <v>270</v>
      </c>
      <c r="D2897" s="0" t="s">
        <v>10990</v>
      </c>
      <c r="E2897" s="0" t="n">
        <v>2025</v>
      </c>
      <c r="H2897" s="0" t="n">
        <v>1</v>
      </c>
      <c r="I2897" s="0" t="n">
        <v>1662</v>
      </c>
      <c r="J2897" s="0" t="s">
        <v>272</v>
      </c>
      <c r="K2897" s="0" t="s">
        <v>10958</v>
      </c>
      <c r="L2897" s="0" t="s">
        <v>297</v>
      </c>
      <c r="M2897" s="0" t="s">
        <v>10991</v>
      </c>
      <c r="N2897" s="0" t="s">
        <v>10991</v>
      </c>
      <c r="O2897" s="0" t="s">
        <v>10992</v>
      </c>
      <c r="P2897" s="0" t="s">
        <v>10993</v>
      </c>
      <c r="R2897" s="0" t="s">
        <v>279</v>
      </c>
      <c r="S2897" s="0" t="s">
        <v>272</v>
      </c>
      <c r="T2897" s="0" t="s">
        <v>280</v>
      </c>
      <c r="U2897" s="0" t="s">
        <v>281</v>
      </c>
    </row>
    <row r="2898" customFormat="false" ht="15" hidden="false" customHeight="false" outlineLevel="0" collapsed="false">
      <c r="A2898" s="0" t="n">
        <v>152</v>
      </c>
      <c r="B2898" s="0" t="s">
        <v>212</v>
      </c>
      <c r="C2898" s="0" t="s">
        <v>270</v>
      </c>
      <c r="D2898" s="0" t="s">
        <v>10994</v>
      </c>
      <c r="E2898" s="0" t="n">
        <v>2025</v>
      </c>
      <c r="H2898" s="0" t="n">
        <v>1</v>
      </c>
      <c r="I2898" s="0" t="n">
        <v>1188</v>
      </c>
      <c r="J2898" s="0" t="s">
        <v>272</v>
      </c>
      <c r="K2898" s="0" t="s">
        <v>10958</v>
      </c>
      <c r="L2898" s="0" t="s">
        <v>297</v>
      </c>
      <c r="M2898" s="0" t="s">
        <v>10995</v>
      </c>
      <c r="N2898" s="0" t="s">
        <v>10995</v>
      </c>
      <c r="O2898" s="0" t="s">
        <v>10996</v>
      </c>
      <c r="P2898" s="0" t="s">
        <v>10997</v>
      </c>
      <c r="R2898" s="0" t="s">
        <v>279</v>
      </c>
      <c r="S2898" s="0" t="s">
        <v>294</v>
      </c>
      <c r="T2898" s="0" t="s">
        <v>280</v>
      </c>
      <c r="U2898" s="0" t="s">
        <v>281</v>
      </c>
    </row>
    <row r="2899" customFormat="false" ht="15" hidden="false" customHeight="false" outlineLevel="0" collapsed="false">
      <c r="A2899" s="0" t="n">
        <v>152</v>
      </c>
      <c r="B2899" s="0" t="s">
        <v>212</v>
      </c>
      <c r="C2899" s="0" t="s">
        <v>270</v>
      </c>
      <c r="D2899" s="0" t="s">
        <v>10998</v>
      </c>
      <c r="E2899" s="0" t="n">
        <v>2024</v>
      </c>
      <c r="H2899" s="0" t="n">
        <v>1</v>
      </c>
      <c r="I2899" s="0" t="n">
        <v>211</v>
      </c>
      <c r="J2899" s="0" t="s">
        <v>272</v>
      </c>
      <c r="K2899" s="0" t="s">
        <v>10958</v>
      </c>
      <c r="L2899" s="0" t="s">
        <v>297</v>
      </c>
      <c r="M2899" s="0" t="s">
        <v>10999</v>
      </c>
      <c r="N2899" s="0" t="s">
        <v>10999</v>
      </c>
      <c r="O2899" s="0" t="s">
        <v>11000</v>
      </c>
      <c r="P2899" s="0" t="s">
        <v>11001</v>
      </c>
      <c r="R2899" s="0" t="s">
        <v>288</v>
      </c>
      <c r="S2899" s="0" t="s">
        <v>294</v>
      </c>
      <c r="T2899" s="0" t="s">
        <v>280</v>
      </c>
      <c r="U2899" s="0" t="s">
        <v>281</v>
      </c>
    </row>
    <row r="2900" customFormat="false" ht="15" hidden="false" customHeight="false" outlineLevel="0" collapsed="false">
      <c r="A2900" s="0" t="n">
        <v>152</v>
      </c>
      <c r="B2900" s="0" t="s">
        <v>212</v>
      </c>
      <c r="C2900" s="0" t="s">
        <v>328</v>
      </c>
      <c r="D2900" s="0" t="s">
        <v>11002</v>
      </c>
      <c r="E2900" s="0" t="n">
        <v>2026</v>
      </c>
      <c r="H2900" s="0" t="n">
        <v>1</v>
      </c>
      <c r="I2900" s="0" t="n">
        <v>316</v>
      </c>
      <c r="J2900" s="0" t="s">
        <v>272</v>
      </c>
      <c r="K2900" s="0" t="s">
        <v>10958</v>
      </c>
      <c r="L2900" s="0" t="s">
        <v>297</v>
      </c>
      <c r="M2900" s="0" t="s">
        <v>11003</v>
      </c>
      <c r="N2900" s="0" t="s">
        <v>11003</v>
      </c>
      <c r="O2900" s="0" t="s">
        <v>11004</v>
      </c>
      <c r="P2900" s="0" t="s">
        <v>11005</v>
      </c>
      <c r="R2900" s="0" t="s">
        <v>279</v>
      </c>
      <c r="S2900" s="0" t="s">
        <v>272</v>
      </c>
      <c r="T2900" s="0" t="s">
        <v>280</v>
      </c>
      <c r="U2900" s="0" t="s">
        <v>281</v>
      </c>
    </row>
    <row r="2901" customFormat="false" ht="15" hidden="false" customHeight="false" outlineLevel="0" collapsed="false">
      <c r="A2901" s="0" t="n">
        <v>152</v>
      </c>
      <c r="B2901" s="0" t="s">
        <v>212</v>
      </c>
      <c r="C2901" s="0" t="s">
        <v>328</v>
      </c>
      <c r="D2901" s="0" t="s">
        <v>11006</v>
      </c>
      <c r="E2901" s="0" t="n">
        <v>2026</v>
      </c>
      <c r="H2901" s="0" t="n">
        <v>1</v>
      </c>
      <c r="I2901" s="0" t="n">
        <v>308</v>
      </c>
      <c r="J2901" s="0" t="s">
        <v>272</v>
      </c>
      <c r="K2901" s="0" t="s">
        <v>10958</v>
      </c>
      <c r="L2901" s="0" t="s">
        <v>297</v>
      </c>
      <c r="M2901" s="0" t="s">
        <v>11007</v>
      </c>
      <c r="N2901" s="0" t="s">
        <v>11007</v>
      </c>
      <c r="O2901" s="0" t="s">
        <v>11008</v>
      </c>
      <c r="P2901" s="0" t="s">
        <v>11009</v>
      </c>
      <c r="R2901" s="0" t="s">
        <v>279</v>
      </c>
      <c r="S2901" s="0" t="s">
        <v>294</v>
      </c>
      <c r="T2901" s="0" t="s">
        <v>280</v>
      </c>
      <c r="U2901" s="0" t="s">
        <v>281</v>
      </c>
    </row>
    <row r="2902" customFormat="false" ht="15" hidden="false" customHeight="false" outlineLevel="0" collapsed="false">
      <c r="A2902" s="0" t="n">
        <v>152</v>
      </c>
      <c r="B2902" s="0" t="s">
        <v>212</v>
      </c>
      <c r="C2902" s="0" t="s">
        <v>328</v>
      </c>
      <c r="D2902" s="0" t="s">
        <v>11010</v>
      </c>
      <c r="E2902" s="0" t="n">
        <v>2024</v>
      </c>
      <c r="H2902" s="0" t="n">
        <v>1</v>
      </c>
      <c r="I2902" s="0" t="n">
        <v>55</v>
      </c>
      <c r="J2902" s="0" t="s">
        <v>272</v>
      </c>
      <c r="K2902" s="0" t="s">
        <v>10958</v>
      </c>
      <c r="L2902" s="0" t="s">
        <v>297</v>
      </c>
      <c r="M2902" s="0" t="s">
        <v>11011</v>
      </c>
      <c r="N2902" s="0" t="s">
        <v>11011</v>
      </c>
      <c r="O2902" s="0" t="s">
        <v>11012</v>
      </c>
      <c r="P2902" s="0" t="s">
        <v>11013</v>
      </c>
      <c r="R2902" s="0" t="s">
        <v>288</v>
      </c>
      <c r="S2902" s="0" t="s">
        <v>294</v>
      </c>
      <c r="T2902" s="0" t="s">
        <v>280</v>
      </c>
      <c r="U2902" s="0" t="s">
        <v>281</v>
      </c>
    </row>
    <row r="2903" customFormat="false" ht="15" hidden="false" customHeight="false" outlineLevel="0" collapsed="false">
      <c r="A2903" s="0" t="n">
        <v>152</v>
      </c>
      <c r="B2903" s="0" t="s">
        <v>212</v>
      </c>
      <c r="C2903" s="0" t="s">
        <v>926</v>
      </c>
      <c r="D2903" s="0" t="s">
        <v>11014</v>
      </c>
      <c r="E2903" s="0" t="n">
        <v>2026</v>
      </c>
      <c r="H2903" s="0" t="n">
        <v>20</v>
      </c>
      <c r="I2903" s="0" t="n">
        <v>3058</v>
      </c>
      <c r="J2903" s="0" t="s">
        <v>272</v>
      </c>
      <c r="K2903" s="0" t="s">
        <v>10958</v>
      </c>
      <c r="L2903" s="0" t="s">
        <v>297</v>
      </c>
      <c r="M2903" s="0" t="s">
        <v>11015</v>
      </c>
      <c r="N2903" s="0" t="s">
        <v>11015</v>
      </c>
      <c r="O2903" s="0" t="s">
        <v>11016</v>
      </c>
      <c r="P2903" s="0" t="s">
        <v>11017</v>
      </c>
      <c r="R2903" s="0" t="s">
        <v>279</v>
      </c>
      <c r="S2903" s="0" t="s">
        <v>272</v>
      </c>
      <c r="T2903" s="0" t="s">
        <v>280</v>
      </c>
      <c r="U2903" s="0" t="s">
        <v>281</v>
      </c>
    </row>
    <row r="2904" customFormat="false" ht="15" hidden="false" customHeight="false" outlineLevel="0" collapsed="false">
      <c r="A2904" s="0" t="n">
        <v>153</v>
      </c>
      <c r="B2904" s="0" t="s">
        <v>213</v>
      </c>
      <c r="C2904" s="0" t="s">
        <v>57</v>
      </c>
      <c r="D2904" s="0" t="s">
        <v>11018</v>
      </c>
      <c r="E2904" s="0" t="n">
        <v>2021</v>
      </c>
      <c r="H2904" s="0" t="n">
        <v>7</v>
      </c>
      <c r="I2904" s="0" t="n">
        <v>2675</v>
      </c>
      <c r="J2904" s="0" t="s">
        <v>294</v>
      </c>
      <c r="K2904" s="0" t="s">
        <v>302</v>
      </c>
      <c r="L2904" s="0" t="s">
        <v>274</v>
      </c>
      <c r="M2904" s="0" t="s">
        <v>11019</v>
      </c>
      <c r="N2904" s="0" t="s">
        <v>11019</v>
      </c>
      <c r="O2904" s="0" t="s">
        <v>11020</v>
      </c>
      <c r="P2904" s="0" t="s">
        <v>11021</v>
      </c>
      <c r="R2904" s="0" t="s">
        <v>288</v>
      </c>
      <c r="S2904" s="0" t="s">
        <v>272</v>
      </c>
      <c r="T2904" s="0" t="s">
        <v>280</v>
      </c>
      <c r="U2904" s="0" t="s">
        <v>281</v>
      </c>
    </row>
    <row r="2905" customFormat="false" ht="15" hidden="false" customHeight="false" outlineLevel="0" collapsed="false">
      <c r="A2905" s="0" t="n">
        <v>153</v>
      </c>
      <c r="B2905" s="0" t="s">
        <v>213</v>
      </c>
      <c r="C2905" s="0" t="s">
        <v>313</v>
      </c>
      <c r="D2905" s="0" t="s">
        <v>11022</v>
      </c>
      <c r="E2905" s="0" t="n">
        <v>2021</v>
      </c>
      <c r="H2905" s="0" t="n">
        <v>1</v>
      </c>
      <c r="I2905" s="0" t="n">
        <v>390</v>
      </c>
      <c r="J2905" s="0" t="s">
        <v>294</v>
      </c>
      <c r="K2905" s="0" t="s">
        <v>302</v>
      </c>
      <c r="L2905" s="0" t="s">
        <v>274</v>
      </c>
      <c r="M2905" s="0" t="s">
        <v>11023</v>
      </c>
      <c r="N2905" s="0" t="s">
        <v>11023</v>
      </c>
      <c r="O2905" s="0" t="s">
        <v>11024</v>
      </c>
      <c r="P2905" s="0" t="s">
        <v>11025</v>
      </c>
      <c r="R2905" s="0" t="s">
        <v>288</v>
      </c>
      <c r="S2905" s="0" t="s">
        <v>272</v>
      </c>
      <c r="T2905" s="0" t="s">
        <v>280</v>
      </c>
      <c r="U2905" s="0" t="s">
        <v>281</v>
      </c>
    </row>
    <row r="2906" customFormat="false" ht="15" hidden="false" customHeight="false" outlineLevel="0" collapsed="false">
      <c r="A2906" s="0" t="n">
        <v>154</v>
      </c>
      <c r="B2906" s="0" t="s">
        <v>214</v>
      </c>
      <c r="C2906" s="0" t="s">
        <v>57</v>
      </c>
      <c r="D2906" s="0" t="s">
        <v>11026</v>
      </c>
      <c r="E2906" s="0" t="n">
        <v>2021</v>
      </c>
      <c r="H2906" s="0" t="n">
        <v>7</v>
      </c>
      <c r="I2906" s="0" t="n">
        <v>1961</v>
      </c>
      <c r="J2906" s="0" t="s">
        <v>294</v>
      </c>
      <c r="K2906" s="0" t="s">
        <v>302</v>
      </c>
      <c r="L2906" s="0" t="s">
        <v>274</v>
      </c>
      <c r="M2906" s="0" t="s">
        <v>11027</v>
      </c>
      <c r="N2906" s="0" t="s">
        <v>11027</v>
      </c>
      <c r="O2906" s="0" t="s">
        <v>11028</v>
      </c>
      <c r="P2906" s="0" t="s">
        <v>11029</v>
      </c>
      <c r="R2906" s="0" t="s">
        <v>288</v>
      </c>
      <c r="S2906" s="0" t="s">
        <v>272</v>
      </c>
      <c r="T2906" s="0" t="s">
        <v>280</v>
      </c>
      <c r="U2906" s="0" t="s">
        <v>281</v>
      </c>
    </row>
    <row r="2907" customFormat="false" ht="15" hidden="false" customHeight="false" outlineLevel="0" collapsed="false">
      <c r="A2907" s="0" t="n">
        <v>154</v>
      </c>
      <c r="B2907" s="0" t="s">
        <v>214</v>
      </c>
      <c r="C2907" s="0" t="s">
        <v>313</v>
      </c>
      <c r="D2907" s="0" t="s">
        <v>11030</v>
      </c>
      <c r="E2907" s="0" t="n">
        <v>2021</v>
      </c>
      <c r="H2907" s="0" t="n">
        <v>1</v>
      </c>
      <c r="I2907" s="0" t="n">
        <v>309</v>
      </c>
      <c r="J2907" s="0" t="s">
        <v>294</v>
      </c>
      <c r="K2907" s="0" t="s">
        <v>302</v>
      </c>
      <c r="L2907" s="0" t="s">
        <v>274</v>
      </c>
      <c r="M2907" s="0" t="s">
        <v>11031</v>
      </c>
      <c r="N2907" s="0" t="s">
        <v>11031</v>
      </c>
      <c r="O2907" s="0" t="s">
        <v>11032</v>
      </c>
      <c r="P2907" s="0" t="s">
        <v>11033</v>
      </c>
      <c r="R2907" s="0" t="s">
        <v>288</v>
      </c>
      <c r="S2907" s="0" t="s">
        <v>272</v>
      </c>
      <c r="T2907" s="0" t="s">
        <v>280</v>
      </c>
      <c r="U2907" s="0" t="s">
        <v>281</v>
      </c>
    </row>
    <row r="2908" customFormat="false" ht="15" hidden="false" customHeight="false" outlineLevel="0" collapsed="false">
      <c r="A2908" s="0" t="n">
        <v>155</v>
      </c>
      <c r="B2908" s="0" t="s">
        <v>215</v>
      </c>
      <c r="C2908" s="0" t="s">
        <v>57</v>
      </c>
      <c r="D2908" s="0" t="s">
        <v>11034</v>
      </c>
      <c r="E2908" s="0" t="n">
        <v>2023</v>
      </c>
      <c r="H2908" s="0" t="n">
        <v>12</v>
      </c>
      <c r="I2908" s="0" t="n">
        <v>2941</v>
      </c>
      <c r="J2908" s="0" t="s">
        <v>272</v>
      </c>
      <c r="K2908" s="0" t="s">
        <v>302</v>
      </c>
      <c r="L2908" s="0" t="s">
        <v>274</v>
      </c>
      <c r="M2908" s="0" t="s">
        <v>11035</v>
      </c>
      <c r="N2908" s="0" t="s">
        <v>11035</v>
      </c>
      <c r="O2908" s="0" t="s">
        <v>11036</v>
      </c>
      <c r="P2908" s="0" t="s">
        <v>11037</v>
      </c>
      <c r="R2908" s="0" t="s">
        <v>288</v>
      </c>
      <c r="S2908" s="0" t="s">
        <v>272</v>
      </c>
      <c r="T2908" s="0" t="s">
        <v>280</v>
      </c>
      <c r="U2908" s="0" t="s">
        <v>281</v>
      </c>
    </row>
    <row r="2909" customFormat="false" ht="15" hidden="false" customHeight="false" outlineLevel="0" collapsed="false">
      <c r="A2909" s="0" t="n">
        <v>155</v>
      </c>
      <c r="B2909" s="0" t="s">
        <v>215</v>
      </c>
      <c r="C2909" s="0" t="s">
        <v>34</v>
      </c>
      <c r="D2909" s="0" t="s">
        <v>11038</v>
      </c>
      <c r="E2909" s="0" t="n">
        <v>2026</v>
      </c>
      <c r="H2909" s="0" t="n">
        <v>2</v>
      </c>
      <c r="I2909" s="0" t="n">
        <v>1525</v>
      </c>
      <c r="J2909" s="0" t="s">
        <v>272</v>
      </c>
      <c r="K2909" s="0" t="s">
        <v>564</v>
      </c>
      <c r="L2909" s="0" t="s">
        <v>274</v>
      </c>
      <c r="M2909" s="0" t="s">
        <v>11039</v>
      </c>
      <c r="N2909" s="0" t="s">
        <v>11039</v>
      </c>
      <c r="O2909" s="0" t="s">
        <v>11040</v>
      </c>
      <c r="P2909" s="0" t="s">
        <v>11041</v>
      </c>
      <c r="R2909" s="0" t="s">
        <v>279</v>
      </c>
      <c r="S2909" s="0" t="s">
        <v>272</v>
      </c>
      <c r="T2909" s="0" t="s">
        <v>280</v>
      </c>
      <c r="U2909" s="0" t="s">
        <v>281</v>
      </c>
    </row>
    <row r="2910" customFormat="false" ht="15" hidden="false" customHeight="false" outlineLevel="0" collapsed="false">
      <c r="A2910" s="0" t="n">
        <v>155</v>
      </c>
      <c r="B2910" s="0" t="s">
        <v>215</v>
      </c>
      <c r="C2910" s="0" t="s">
        <v>313</v>
      </c>
      <c r="D2910" s="0" t="s">
        <v>11042</v>
      </c>
      <c r="E2910" s="0" t="n">
        <v>2024</v>
      </c>
      <c r="H2910" s="0" t="n">
        <v>1</v>
      </c>
      <c r="I2910" s="0" t="n">
        <v>1772</v>
      </c>
      <c r="J2910" s="0" t="s">
        <v>294</v>
      </c>
      <c r="K2910" s="0" t="s">
        <v>564</v>
      </c>
      <c r="L2910" s="0" t="s">
        <v>274</v>
      </c>
      <c r="M2910" s="0" t="s">
        <v>11043</v>
      </c>
      <c r="N2910" s="0" t="s">
        <v>11043</v>
      </c>
      <c r="O2910" s="0" t="s">
        <v>11044</v>
      </c>
      <c r="P2910" s="0" t="s">
        <v>11045</v>
      </c>
      <c r="R2910" s="0" t="s">
        <v>288</v>
      </c>
      <c r="S2910" s="0" t="s">
        <v>272</v>
      </c>
      <c r="T2910" s="0" t="s">
        <v>280</v>
      </c>
      <c r="U2910" s="0" t="s">
        <v>281</v>
      </c>
    </row>
    <row r="2911" customFormat="false" ht="15" hidden="false" customHeight="false" outlineLevel="0" collapsed="false">
      <c r="A2911" s="0" t="n">
        <v>155</v>
      </c>
      <c r="B2911" s="0" t="s">
        <v>215</v>
      </c>
      <c r="C2911" s="0" t="s">
        <v>313</v>
      </c>
      <c r="D2911" s="0" t="s">
        <v>11046</v>
      </c>
      <c r="E2911" s="0" t="n">
        <v>2019</v>
      </c>
      <c r="H2911" s="0" t="n">
        <v>1</v>
      </c>
      <c r="I2911" s="0" t="n">
        <v>59</v>
      </c>
      <c r="J2911" s="0" t="s">
        <v>294</v>
      </c>
      <c r="K2911" s="0" t="s">
        <v>302</v>
      </c>
      <c r="L2911" s="0" t="s">
        <v>274</v>
      </c>
      <c r="M2911" s="0" t="s">
        <v>11047</v>
      </c>
      <c r="N2911" s="0" t="s">
        <v>11047</v>
      </c>
      <c r="O2911" s="0" t="s">
        <v>11048</v>
      </c>
      <c r="P2911" s="0" t="s">
        <v>11049</v>
      </c>
      <c r="R2911" s="0" t="s">
        <v>288</v>
      </c>
      <c r="S2911" s="0" t="s">
        <v>294</v>
      </c>
      <c r="T2911" s="0" t="s">
        <v>280</v>
      </c>
      <c r="U2911" s="0" t="s">
        <v>281</v>
      </c>
    </row>
    <row r="2912" customFormat="false" ht="15" hidden="false" customHeight="false" outlineLevel="0" collapsed="false">
      <c r="A2912" s="0" t="n">
        <v>157</v>
      </c>
      <c r="B2912" s="0" t="s">
        <v>218</v>
      </c>
      <c r="C2912" s="0" t="s">
        <v>57</v>
      </c>
      <c r="D2912" s="0" t="s">
        <v>11050</v>
      </c>
      <c r="E2912" s="0" t="n">
        <v>2026</v>
      </c>
      <c r="H2912" s="0" t="n">
        <v>6</v>
      </c>
      <c r="I2912" s="0" t="n">
        <v>2132</v>
      </c>
      <c r="J2912" s="0" t="s">
        <v>272</v>
      </c>
      <c r="K2912" s="0" t="s">
        <v>4612</v>
      </c>
      <c r="L2912" s="0" t="s">
        <v>595</v>
      </c>
      <c r="M2912" s="0" t="s">
        <v>11051</v>
      </c>
      <c r="N2912" s="0" t="s">
        <v>11051</v>
      </c>
      <c r="O2912" s="0" t="s">
        <v>11052</v>
      </c>
      <c r="P2912" s="0" t="s">
        <v>11053</v>
      </c>
      <c r="R2912" s="0" t="s">
        <v>279</v>
      </c>
      <c r="S2912" s="0" t="s">
        <v>272</v>
      </c>
      <c r="T2912" s="0" t="s">
        <v>280</v>
      </c>
      <c r="U2912" s="0" t="s">
        <v>281</v>
      </c>
    </row>
    <row r="2913" customFormat="false" ht="15" hidden="false" customHeight="false" outlineLevel="0" collapsed="false">
      <c r="A2913" s="0" t="n">
        <v>157</v>
      </c>
      <c r="B2913" s="0" t="s">
        <v>218</v>
      </c>
      <c r="C2913" s="0" t="s">
        <v>57</v>
      </c>
      <c r="D2913" s="0" t="s">
        <v>11054</v>
      </c>
      <c r="E2913" s="0" t="n">
        <v>2026</v>
      </c>
      <c r="H2913" s="0" t="n">
        <v>6</v>
      </c>
      <c r="I2913" s="0" t="n">
        <v>2000</v>
      </c>
      <c r="J2913" s="0" t="s">
        <v>272</v>
      </c>
      <c r="K2913" s="0" t="s">
        <v>273</v>
      </c>
      <c r="L2913" s="0" t="s">
        <v>274</v>
      </c>
      <c r="M2913" s="0" t="s">
        <v>11055</v>
      </c>
      <c r="N2913" s="0" t="s">
        <v>11055</v>
      </c>
      <c r="O2913" s="0" t="s">
        <v>11056</v>
      </c>
      <c r="P2913" s="0" t="s">
        <v>11057</v>
      </c>
      <c r="R2913" s="0" t="s">
        <v>279</v>
      </c>
      <c r="S2913" s="0" t="s">
        <v>294</v>
      </c>
      <c r="T2913" s="0" t="s">
        <v>280</v>
      </c>
      <c r="U2913" s="0" t="s">
        <v>281</v>
      </c>
    </row>
    <row r="2914" customFormat="false" ht="15" hidden="false" customHeight="false" outlineLevel="0" collapsed="false">
      <c r="A2914" s="0" t="n">
        <v>157</v>
      </c>
      <c r="B2914" s="0" t="s">
        <v>218</v>
      </c>
      <c r="C2914" s="0" t="s">
        <v>57</v>
      </c>
      <c r="D2914" s="0" t="s">
        <v>11058</v>
      </c>
      <c r="E2914" s="0" t="n">
        <v>2024</v>
      </c>
      <c r="H2914" s="0" t="n">
        <v>6</v>
      </c>
      <c r="I2914" s="0" t="n">
        <v>6931</v>
      </c>
      <c r="J2914" s="0" t="s">
        <v>272</v>
      </c>
      <c r="K2914" s="0" t="s">
        <v>4612</v>
      </c>
      <c r="L2914" s="0" t="s">
        <v>595</v>
      </c>
      <c r="M2914" s="0" t="s">
        <v>11059</v>
      </c>
      <c r="N2914" s="0" t="s">
        <v>11059</v>
      </c>
      <c r="O2914" s="0" t="s">
        <v>11060</v>
      </c>
      <c r="P2914" s="0" t="s">
        <v>11061</v>
      </c>
      <c r="R2914" s="0" t="s">
        <v>288</v>
      </c>
      <c r="S2914" s="0" t="s">
        <v>294</v>
      </c>
      <c r="T2914" s="0" t="s">
        <v>280</v>
      </c>
      <c r="U2914" s="0" t="s">
        <v>281</v>
      </c>
    </row>
    <row r="2915" customFormat="false" ht="15" hidden="false" customHeight="false" outlineLevel="0" collapsed="false">
      <c r="A2915" s="0" t="n">
        <v>157</v>
      </c>
      <c r="B2915" s="0" t="s">
        <v>218</v>
      </c>
      <c r="C2915" s="0" t="s">
        <v>57</v>
      </c>
      <c r="D2915" s="0" t="s">
        <v>11062</v>
      </c>
      <c r="E2915" s="0" t="n">
        <v>2021</v>
      </c>
      <c r="H2915" s="0" t="n">
        <v>6</v>
      </c>
      <c r="I2915" s="0" t="n">
        <v>1820</v>
      </c>
      <c r="J2915" s="0" t="s">
        <v>272</v>
      </c>
      <c r="K2915" s="0" t="s">
        <v>4612</v>
      </c>
      <c r="L2915" s="0" t="s">
        <v>595</v>
      </c>
      <c r="M2915" s="0" t="s">
        <v>11063</v>
      </c>
      <c r="N2915" s="0" t="s">
        <v>11063</v>
      </c>
      <c r="O2915" s="0" t="s">
        <v>11064</v>
      </c>
      <c r="P2915" s="0" t="s">
        <v>11065</v>
      </c>
      <c r="R2915" s="0" t="s">
        <v>288</v>
      </c>
      <c r="S2915" s="0" t="s">
        <v>294</v>
      </c>
      <c r="T2915" s="0" t="s">
        <v>280</v>
      </c>
      <c r="U2915" s="0" t="s">
        <v>281</v>
      </c>
    </row>
    <row r="2916" customFormat="false" ht="15" hidden="false" customHeight="false" outlineLevel="0" collapsed="false">
      <c r="A2916" s="0" t="n">
        <v>157</v>
      </c>
      <c r="B2916" s="0" t="s">
        <v>218</v>
      </c>
      <c r="C2916" s="0" t="s">
        <v>92</v>
      </c>
      <c r="D2916" s="0" t="s">
        <v>11066</v>
      </c>
      <c r="E2916" s="0" t="n">
        <v>2024</v>
      </c>
      <c r="H2916" s="0" t="n">
        <v>22</v>
      </c>
      <c r="I2916" s="0" t="n">
        <v>52958</v>
      </c>
      <c r="J2916" s="0" t="s">
        <v>272</v>
      </c>
      <c r="K2916" s="0" t="s">
        <v>4612</v>
      </c>
      <c r="L2916" s="0" t="s">
        <v>595</v>
      </c>
      <c r="M2916" s="0" t="s">
        <v>11067</v>
      </c>
      <c r="N2916" s="0" t="s">
        <v>11067</v>
      </c>
      <c r="O2916" s="0" t="s">
        <v>11068</v>
      </c>
      <c r="P2916" s="0" t="s">
        <v>11069</v>
      </c>
      <c r="R2916" s="0" t="s">
        <v>288</v>
      </c>
      <c r="S2916" s="0" t="s">
        <v>272</v>
      </c>
      <c r="T2916" s="0" t="s">
        <v>280</v>
      </c>
      <c r="U2916" s="0" t="s">
        <v>281</v>
      </c>
    </row>
    <row r="2917" customFormat="false" ht="15" hidden="false" customHeight="false" outlineLevel="0" collapsed="false">
      <c r="A2917" s="0" t="n">
        <v>157</v>
      </c>
      <c r="B2917" s="0" t="s">
        <v>218</v>
      </c>
      <c r="C2917" s="0" t="s">
        <v>616</v>
      </c>
      <c r="D2917" s="0" t="s">
        <v>11070</v>
      </c>
      <c r="E2917" s="0" t="n">
        <v>2020</v>
      </c>
      <c r="H2917" s="0" t="n">
        <v>15</v>
      </c>
      <c r="I2917" s="0" t="n">
        <v>1950</v>
      </c>
      <c r="J2917" s="0" t="s">
        <v>272</v>
      </c>
      <c r="K2917" s="0" t="s">
        <v>4612</v>
      </c>
      <c r="L2917" s="0" t="s">
        <v>595</v>
      </c>
      <c r="M2917" s="0" t="s">
        <v>11071</v>
      </c>
      <c r="N2917" s="0" t="s">
        <v>11071</v>
      </c>
      <c r="O2917" s="0" t="s">
        <v>11072</v>
      </c>
      <c r="P2917" s="0" t="s">
        <v>11073</v>
      </c>
      <c r="R2917" s="0" t="s">
        <v>288</v>
      </c>
      <c r="S2917" s="0" t="s">
        <v>272</v>
      </c>
      <c r="T2917" s="0" t="s">
        <v>280</v>
      </c>
      <c r="U2917" s="0" t="s">
        <v>281</v>
      </c>
    </row>
    <row r="2918" customFormat="false" ht="15" hidden="false" customHeight="false" outlineLevel="0" collapsed="false">
      <c r="A2918" s="0" t="n">
        <v>157</v>
      </c>
      <c r="B2918" s="0" t="s">
        <v>218</v>
      </c>
      <c r="C2918" s="0" t="s">
        <v>270</v>
      </c>
      <c r="D2918" s="0" t="s">
        <v>11074</v>
      </c>
      <c r="E2918" s="0" t="n">
        <v>2023</v>
      </c>
      <c r="H2918" s="0" t="n">
        <v>1</v>
      </c>
      <c r="I2918" s="0" t="n">
        <v>806</v>
      </c>
      <c r="J2918" s="0" t="s">
        <v>272</v>
      </c>
      <c r="K2918" s="0" t="s">
        <v>4612</v>
      </c>
      <c r="L2918" s="0" t="s">
        <v>595</v>
      </c>
      <c r="M2918" s="0" t="s">
        <v>11075</v>
      </c>
      <c r="N2918" s="0" t="s">
        <v>11075</v>
      </c>
      <c r="O2918" s="0" t="s">
        <v>11076</v>
      </c>
      <c r="P2918" s="0" t="s">
        <v>11077</v>
      </c>
      <c r="R2918" s="0" t="s">
        <v>288</v>
      </c>
      <c r="S2918" s="0" t="s">
        <v>272</v>
      </c>
      <c r="T2918" s="0" t="s">
        <v>280</v>
      </c>
      <c r="U2918" s="0" t="s">
        <v>281</v>
      </c>
    </row>
    <row r="2919" customFormat="false" ht="15" hidden="false" customHeight="false" outlineLevel="0" collapsed="false">
      <c r="A2919" s="0" t="n">
        <v>157</v>
      </c>
      <c r="B2919" s="0" t="s">
        <v>218</v>
      </c>
      <c r="C2919" s="0" t="s">
        <v>339</v>
      </c>
      <c r="D2919" s="0" t="s">
        <v>11078</v>
      </c>
      <c r="E2919" s="0" t="n">
        <v>2024</v>
      </c>
      <c r="H2919" s="0" t="n">
        <v>22</v>
      </c>
      <c r="I2919" s="0" t="n">
        <v>10130</v>
      </c>
      <c r="J2919" s="0" t="s">
        <v>272</v>
      </c>
      <c r="K2919" s="0" t="s">
        <v>4612</v>
      </c>
      <c r="L2919" s="0" t="s">
        <v>595</v>
      </c>
      <c r="M2919" s="0" t="s">
        <v>11079</v>
      </c>
      <c r="N2919" s="0" t="s">
        <v>11079</v>
      </c>
      <c r="O2919" s="0" t="s">
        <v>11080</v>
      </c>
      <c r="P2919" s="0" t="s">
        <v>11081</v>
      </c>
      <c r="R2919" s="0" t="s">
        <v>288</v>
      </c>
      <c r="S2919" s="0" t="s">
        <v>272</v>
      </c>
      <c r="T2919" s="0" t="s">
        <v>280</v>
      </c>
      <c r="U2919" s="0" t="s">
        <v>281</v>
      </c>
    </row>
    <row r="2920" customFormat="false" ht="15" hidden="false" customHeight="false" outlineLevel="0" collapsed="false">
      <c r="A2920" s="0" t="n">
        <v>157</v>
      </c>
      <c r="B2920" s="0" t="s">
        <v>218</v>
      </c>
      <c r="C2920" s="0" t="s">
        <v>339</v>
      </c>
      <c r="D2920" s="0" t="s">
        <v>11082</v>
      </c>
      <c r="E2920" s="0" t="n">
        <v>2021</v>
      </c>
      <c r="H2920" s="0" t="n">
        <v>3</v>
      </c>
      <c r="I2920" s="0" t="n">
        <v>183</v>
      </c>
      <c r="J2920" s="0" t="s">
        <v>272</v>
      </c>
      <c r="K2920" s="0" t="s">
        <v>4612</v>
      </c>
      <c r="L2920" s="0" t="s">
        <v>595</v>
      </c>
      <c r="M2920" s="0" t="s">
        <v>11083</v>
      </c>
      <c r="N2920" s="0" t="s">
        <v>11083</v>
      </c>
      <c r="O2920" s="0" t="s">
        <v>11084</v>
      </c>
      <c r="P2920" s="0" t="s">
        <v>11085</v>
      </c>
      <c r="R2920" s="0" t="s">
        <v>288</v>
      </c>
      <c r="S2920" s="0" t="s">
        <v>294</v>
      </c>
      <c r="T2920" s="0" t="s">
        <v>280</v>
      </c>
      <c r="U2920" s="0" t="s">
        <v>281</v>
      </c>
    </row>
    <row r="2921" customFormat="false" ht="15" hidden="false" customHeight="false" outlineLevel="0" collapsed="false">
      <c r="A2921" s="0" t="n">
        <v>157</v>
      </c>
      <c r="B2921" s="0" t="s">
        <v>218</v>
      </c>
      <c r="C2921" s="0" t="s">
        <v>544</v>
      </c>
      <c r="D2921" s="0" t="s">
        <v>11086</v>
      </c>
      <c r="E2921" s="0" t="n">
        <v>2026</v>
      </c>
      <c r="H2921" s="0" t="n">
        <v>1</v>
      </c>
      <c r="I2921" s="0" t="n">
        <v>1018</v>
      </c>
      <c r="J2921" s="0" t="s">
        <v>272</v>
      </c>
      <c r="K2921" s="0" t="s">
        <v>4612</v>
      </c>
      <c r="L2921" s="0" t="s">
        <v>595</v>
      </c>
      <c r="M2921" s="0" t="s">
        <v>11087</v>
      </c>
      <c r="N2921" s="0" t="s">
        <v>11088</v>
      </c>
      <c r="O2921" s="0" t="s">
        <v>11089</v>
      </c>
      <c r="P2921" s="0" t="s">
        <v>11090</v>
      </c>
      <c r="R2921" s="0" t="s">
        <v>279</v>
      </c>
      <c r="S2921" s="0" t="s">
        <v>272</v>
      </c>
      <c r="T2921" s="0" t="s">
        <v>280</v>
      </c>
      <c r="U2921" s="0" t="s">
        <v>281</v>
      </c>
    </row>
    <row r="2922" customFormat="false" ht="15" hidden="false" customHeight="false" outlineLevel="0" collapsed="false">
      <c r="A2922" s="0" t="n">
        <v>157</v>
      </c>
      <c r="B2922" s="0" t="s">
        <v>218</v>
      </c>
      <c r="C2922" s="0" t="s">
        <v>544</v>
      </c>
      <c r="D2922" s="0" t="s">
        <v>11091</v>
      </c>
      <c r="E2922" s="0" t="n">
        <v>2024</v>
      </c>
      <c r="H2922" s="0" t="n">
        <v>1</v>
      </c>
      <c r="I2922" s="0" t="n">
        <v>837</v>
      </c>
      <c r="J2922" s="0" t="s">
        <v>272</v>
      </c>
      <c r="K2922" s="0" t="s">
        <v>4612</v>
      </c>
      <c r="L2922" s="0" t="s">
        <v>595</v>
      </c>
      <c r="M2922" s="0" t="s">
        <v>11092</v>
      </c>
      <c r="N2922" s="0" t="s">
        <v>11092</v>
      </c>
      <c r="O2922" s="0" t="s">
        <v>11093</v>
      </c>
      <c r="P2922" s="0" t="s">
        <v>11094</v>
      </c>
      <c r="R2922" s="0" t="s">
        <v>288</v>
      </c>
      <c r="S2922" s="0" t="s">
        <v>294</v>
      </c>
      <c r="T2922" s="0" t="s">
        <v>280</v>
      </c>
      <c r="U2922" s="0" t="s">
        <v>281</v>
      </c>
    </row>
    <row r="2923" customFormat="false" ht="15" hidden="false" customHeight="false" outlineLevel="0" collapsed="false">
      <c r="A2923" s="0" t="n">
        <v>157</v>
      </c>
      <c r="B2923" s="0" t="s">
        <v>218</v>
      </c>
      <c r="C2923" s="0" t="s">
        <v>544</v>
      </c>
      <c r="D2923" s="0" t="s">
        <v>11095</v>
      </c>
      <c r="E2923" s="0" t="n">
        <v>2019</v>
      </c>
      <c r="H2923" s="0" t="n">
        <v>1</v>
      </c>
      <c r="I2923" s="0" t="n">
        <v>1221</v>
      </c>
      <c r="J2923" s="0" t="s">
        <v>294</v>
      </c>
      <c r="K2923" s="0" t="s">
        <v>4612</v>
      </c>
      <c r="L2923" s="0" t="s">
        <v>595</v>
      </c>
      <c r="M2923" s="0" t="s">
        <v>11096</v>
      </c>
      <c r="N2923" s="0" t="s">
        <v>11096</v>
      </c>
      <c r="O2923" s="0" t="s">
        <v>11097</v>
      </c>
      <c r="P2923" s="0" t="s">
        <v>11098</v>
      </c>
      <c r="R2923" s="0" t="s">
        <v>288</v>
      </c>
      <c r="S2923" s="0" t="s">
        <v>294</v>
      </c>
      <c r="T2923" s="0" t="s">
        <v>280</v>
      </c>
      <c r="U2923" s="0" t="s">
        <v>281</v>
      </c>
    </row>
    <row r="2924" customFormat="false" ht="15" hidden="false" customHeight="false" outlineLevel="0" collapsed="false">
      <c r="A2924" s="0" t="n">
        <v>157</v>
      </c>
      <c r="B2924" s="0" t="s">
        <v>218</v>
      </c>
      <c r="C2924" s="0" t="s">
        <v>544</v>
      </c>
      <c r="D2924" s="0" t="s">
        <v>11099</v>
      </c>
      <c r="E2924" s="0" t="n">
        <v>2019</v>
      </c>
      <c r="H2924" s="0" t="n">
        <v>1</v>
      </c>
      <c r="I2924" s="0" t="n">
        <v>1171</v>
      </c>
      <c r="J2924" s="0" t="s">
        <v>294</v>
      </c>
      <c r="K2924" s="0" t="s">
        <v>4612</v>
      </c>
      <c r="L2924" s="0" t="s">
        <v>595</v>
      </c>
      <c r="M2924" s="0" t="s">
        <v>11100</v>
      </c>
      <c r="N2924" s="0" t="s">
        <v>11100</v>
      </c>
      <c r="O2924" s="0" t="s">
        <v>11101</v>
      </c>
      <c r="P2924" s="0" t="s">
        <v>11102</v>
      </c>
      <c r="R2924" s="0" t="s">
        <v>288</v>
      </c>
      <c r="S2924" s="0" t="s">
        <v>294</v>
      </c>
      <c r="T2924" s="0" t="s">
        <v>280</v>
      </c>
      <c r="U2924" s="0" t="s">
        <v>281</v>
      </c>
    </row>
    <row r="2925" customFormat="false" ht="15" hidden="false" customHeight="false" outlineLevel="0" collapsed="false">
      <c r="A2925" s="0" t="n">
        <v>157</v>
      </c>
      <c r="B2925" s="0" t="s">
        <v>218</v>
      </c>
      <c r="C2925" s="0" t="s">
        <v>544</v>
      </c>
      <c r="D2925" s="0" t="s">
        <v>11103</v>
      </c>
      <c r="E2925" s="0" t="n">
        <v>2019</v>
      </c>
      <c r="H2925" s="0" t="n">
        <v>1</v>
      </c>
      <c r="I2925" s="0" t="n">
        <v>1196</v>
      </c>
      <c r="J2925" s="0" t="s">
        <v>294</v>
      </c>
      <c r="K2925" s="0" t="s">
        <v>4612</v>
      </c>
      <c r="L2925" s="0" t="s">
        <v>595</v>
      </c>
      <c r="M2925" s="0" t="s">
        <v>11104</v>
      </c>
      <c r="N2925" s="0" t="s">
        <v>11104</v>
      </c>
      <c r="O2925" s="0" t="s">
        <v>11105</v>
      </c>
      <c r="P2925" s="0" t="s">
        <v>11106</v>
      </c>
      <c r="R2925" s="0" t="s">
        <v>288</v>
      </c>
      <c r="S2925" s="0" t="s">
        <v>294</v>
      </c>
      <c r="T2925" s="0" t="s">
        <v>280</v>
      </c>
      <c r="U2925" s="0" t="s">
        <v>281</v>
      </c>
    </row>
    <row r="2926" customFormat="false" ht="15" hidden="false" customHeight="false" outlineLevel="0" collapsed="false">
      <c r="A2926" s="0" t="n">
        <v>157</v>
      </c>
      <c r="B2926" s="0" t="s">
        <v>218</v>
      </c>
      <c r="C2926" s="0" t="s">
        <v>544</v>
      </c>
      <c r="D2926" s="0" t="s">
        <v>11107</v>
      </c>
      <c r="E2926" s="0" t="n">
        <v>2019</v>
      </c>
      <c r="H2926" s="0" t="n">
        <v>2</v>
      </c>
      <c r="I2926" s="0" t="n">
        <v>2183</v>
      </c>
      <c r="J2926" s="0" t="s">
        <v>294</v>
      </c>
      <c r="K2926" s="0" t="s">
        <v>4612</v>
      </c>
      <c r="L2926" s="0" t="s">
        <v>595</v>
      </c>
      <c r="M2926" s="0" t="s">
        <v>11108</v>
      </c>
      <c r="N2926" s="0" t="s">
        <v>11108</v>
      </c>
      <c r="O2926" s="0" t="s">
        <v>11109</v>
      </c>
      <c r="P2926" s="0" t="s">
        <v>11110</v>
      </c>
      <c r="R2926" s="0" t="s">
        <v>288</v>
      </c>
      <c r="S2926" s="0" t="s">
        <v>294</v>
      </c>
      <c r="T2926" s="0" t="s">
        <v>280</v>
      </c>
      <c r="U2926" s="0" t="s">
        <v>281</v>
      </c>
    </row>
    <row r="2927" customFormat="false" ht="15" hidden="false" customHeight="false" outlineLevel="0" collapsed="false">
      <c r="A2927" s="0" t="n">
        <v>157</v>
      </c>
      <c r="B2927" s="0" t="s">
        <v>218</v>
      </c>
      <c r="C2927" s="0" t="s">
        <v>544</v>
      </c>
      <c r="D2927" s="0" t="s">
        <v>11111</v>
      </c>
      <c r="E2927" s="0" t="n">
        <v>2019</v>
      </c>
      <c r="H2927" s="0" t="n">
        <v>2</v>
      </c>
      <c r="I2927" s="0" t="n">
        <v>2590</v>
      </c>
      <c r="J2927" s="0" t="s">
        <v>294</v>
      </c>
      <c r="K2927" s="0" t="s">
        <v>4612</v>
      </c>
      <c r="L2927" s="0" t="s">
        <v>595</v>
      </c>
      <c r="M2927" s="0" t="s">
        <v>11112</v>
      </c>
      <c r="N2927" s="0" t="s">
        <v>11112</v>
      </c>
      <c r="O2927" s="0" t="s">
        <v>11113</v>
      </c>
      <c r="P2927" s="0" t="s">
        <v>11114</v>
      </c>
      <c r="R2927" s="0" t="s">
        <v>288</v>
      </c>
      <c r="S2927" s="0" t="s">
        <v>294</v>
      </c>
      <c r="T2927" s="0" t="s">
        <v>280</v>
      </c>
      <c r="U2927" s="0" t="s">
        <v>281</v>
      </c>
    </row>
    <row r="2928" customFormat="false" ht="15" hidden="false" customHeight="false" outlineLevel="0" collapsed="false">
      <c r="A2928" s="0" t="n">
        <v>157</v>
      </c>
      <c r="B2928" s="0" t="s">
        <v>218</v>
      </c>
      <c r="C2928" s="0" t="s">
        <v>544</v>
      </c>
      <c r="D2928" s="0" t="s">
        <v>11115</v>
      </c>
      <c r="E2928" s="0" t="n">
        <v>2019</v>
      </c>
      <c r="H2928" s="0" t="n">
        <v>2</v>
      </c>
      <c r="I2928" s="0" t="n">
        <v>2380</v>
      </c>
      <c r="J2928" s="0" t="s">
        <v>294</v>
      </c>
      <c r="K2928" s="0" t="s">
        <v>4612</v>
      </c>
      <c r="L2928" s="0" t="s">
        <v>595</v>
      </c>
      <c r="M2928" s="0" t="s">
        <v>11116</v>
      </c>
      <c r="N2928" s="0" t="s">
        <v>11116</v>
      </c>
      <c r="O2928" s="0" t="s">
        <v>11117</v>
      </c>
      <c r="P2928" s="0" t="s">
        <v>11118</v>
      </c>
      <c r="R2928" s="0" t="s">
        <v>288</v>
      </c>
      <c r="S2928" s="0" t="s">
        <v>294</v>
      </c>
      <c r="T2928" s="0" t="s">
        <v>280</v>
      </c>
      <c r="U2928" s="0" t="s">
        <v>281</v>
      </c>
    </row>
    <row r="2929" customFormat="false" ht="15" hidden="false" customHeight="false" outlineLevel="0" collapsed="false">
      <c r="A2929" s="0" t="n">
        <v>157</v>
      </c>
      <c r="B2929" s="0" t="s">
        <v>218</v>
      </c>
      <c r="C2929" s="0" t="s">
        <v>544</v>
      </c>
      <c r="D2929" s="0" t="s">
        <v>11119</v>
      </c>
      <c r="E2929" s="0" t="n">
        <v>2019</v>
      </c>
      <c r="H2929" s="0" t="n">
        <v>1</v>
      </c>
      <c r="I2929" s="0" t="n">
        <v>1310</v>
      </c>
      <c r="J2929" s="0" t="s">
        <v>294</v>
      </c>
      <c r="K2929" s="0" t="s">
        <v>4612</v>
      </c>
      <c r="L2929" s="0" t="s">
        <v>595</v>
      </c>
      <c r="M2929" s="0" t="s">
        <v>11120</v>
      </c>
      <c r="N2929" s="0" t="s">
        <v>11120</v>
      </c>
      <c r="O2929" s="0" t="s">
        <v>11121</v>
      </c>
      <c r="P2929" s="0" t="s">
        <v>11122</v>
      </c>
      <c r="R2929" s="0" t="s">
        <v>288</v>
      </c>
      <c r="S2929" s="0" t="s">
        <v>294</v>
      </c>
      <c r="T2929" s="0" t="s">
        <v>280</v>
      </c>
      <c r="U2929" s="0" t="s">
        <v>281</v>
      </c>
    </row>
    <row r="2930" customFormat="false" ht="15" hidden="false" customHeight="false" outlineLevel="0" collapsed="false">
      <c r="A2930" s="0" t="n">
        <v>157</v>
      </c>
      <c r="B2930" s="0" t="s">
        <v>218</v>
      </c>
      <c r="C2930" s="0" t="s">
        <v>491</v>
      </c>
      <c r="D2930" s="0" t="s">
        <v>11123</v>
      </c>
      <c r="E2930" s="0" t="n">
        <v>2024</v>
      </c>
      <c r="H2930" s="0" t="n">
        <v>23</v>
      </c>
      <c r="I2930" s="0" t="n">
        <v>47782</v>
      </c>
      <c r="J2930" s="0" t="s">
        <v>272</v>
      </c>
      <c r="K2930" s="0" t="s">
        <v>4612</v>
      </c>
      <c r="L2930" s="0" t="s">
        <v>595</v>
      </c>
      <c r="M2930" s="0" t="s">
        <v>11124</v>
      </c>
      <c r="N2930" s="0" t="s">
        <v>11124</v>
      </c>
      <c r="O2930" s="0" t="s">
        <v>11125</v>
      </c>
      <c r="P2930" s="0" t="s">
        <v>11126</v>
      </c>
      <c r="R2930" s="0" t="s">
        <v>288</v>
      </c>
      <c r="S2930" s="0" t="s">
        <v>272</v>
      </c>
      <c r="T2930" s="0" t="s">
        <v>280</v>
      </c>
      <c r="U2930" s="0" t="s">
        <v>281</v>
      </c>
    </row>
    <row r="2931" customFormat="false" ht="15" hidden="false" customHeight="false" outlineLevel="0" collapsed="false">
      <c r="A2931" s="0" t="n">
        <v>157</v>
      </c>
      <c r="B2931" s="0" t="s">
        <v>218</v>
      </c>
      <c r="C2931" s="0" t="s">
        <v>282</v>
      </c>
      <c r="D2931" s="0" t="s">
        <v>11127</v>
      </c>
      <c r="E2931" s="0" t="n">
        <v>2025</v>
      </c>
      <c r="H2931" s="0" t="n">
        <v>11</v>
      </c>
      <c r="I2931" s="0" t="n">
        <v>5297</v>
      </c>
      <c r="J2931" s="0" t="s">
        <v>272</v>
      </c>
      <c r="K2931" s="0" t="s">
        <v>4612</v>
      </c>
      <c r="L2931" s="0" t="s">
        <v>595</v>
      </c>
      <c r="M2931" s="0" t="s">
        <v>11128</v>
      </c>
      <c r="N2931" s="0" t="s">
        <v>11128</v>
      </c>
      <c r="O2931" s="0" t="s">
        <v>11129</v>
      </c>
      <c r="P2931" s="0" t="s">
        <v>11130</v>
      </c>
      <c r="R2931" s="0" t="s">
        <v>279</v>
      </c>
      <c r="S2931" s="0" t="s">
        <v>272</v>
      </c>
      <c r="T2931" s="0" t="s">
        <v>280</v>
      </c>
      <c r="U2931" s="0" t="s">
        <v>281</v>
      </c>
    </row>
    <row r="2932" customFormat="false" ht="15" hidden="false" customHeight="false" outlineLevel="0" collapsed="false">
      <c r="A2932" s="0" t="n">
        <v>157</v>
      </c>
      <c r="B2932" s="0" t="s">
        <v>218</v>
      </c>
      <c r="C2932" s="0" t="s">
        <v>383</v>
      </c>
      <c r="D2932" s="0" t="s">
        <v>11131</v>
      </c>
      <c r="E2932" s="0" t="n">
        <v>2025</v>
      </c>
      <c r="H2932" s="0" t="n">
        <v>16</v>
      </c>
      <c r="I2932" s="0" t="n">
        <v>9685</v>
      </c>
      <c r="J2932" s="0" t="s">
        <v>272</v>
      </c>
      <c r="K2932" s="0" t="s">
        <v>4612</v>
      </c>
      <c r="L2932" s="0" t="s">
        <v>595</v>
      </c>
      <c r="M2932" s="0" t="s">
        <v>11132</v>
      </c>
      <c r="N2932" s="0" t="s">
        <v>11132</v>
      </c>
      <c r="O2932" s="0" t="s">
        <v>11133</v>
      </c>
      <c r="P2932" s="0" t="s">
        <v>11134</v>
      </c>
      <c r="R2932" s="0" t="s">
        <v>279</v>
      </c>
      <c r="S2932" s="0" t="s">
        <v>272</v>
      </c>
      <c r="T2932" s="0" t="s">
        <v>280</v>
      </c>
      <c r="U2932" s="0" t="s">
        <v>281</v>
      </c>
    </row>
    <row r="2933" customFormat="false" ht="15" hidden="false" customHeight="false" outlineLevel="0" collapsed="false">
      <c r="A2933" s="0" t="n">
        <v>157</v>
      </c>
      <c r="B2933" s="0" t="s">
        <v>218</v>
      </c>
      <c r="C2933" s="0" t="s">
        <v>383</v>
      </c>
      <c r="D2933" s="0" t="s">
        <v>11135</v>
      </c>
      <c r="E2933" s="0" t="n">
        <v>2022</v>
      </c>
      <c r="H2933" s="0" t="n">
        <v>42</v>
      </c>
      <c r="I2933" s="0" t="n">
        <v>39494</v>
      </c>
      <c r="J2933" s="0" t="s">
        <v>272</v>
      </c>
      <c r="K2933" s="0" t="s">
        <v>4612</v>
      </c>
      <c r="L2933" s="0" t="s">
        <v>595</v>
      </c>
      <c r="M2933" s="0" t="s">
        <v>11136</v>
      </c>
      <c r="N2933" s="0" t="s">
        <v>11136</v>
      </c>
      <c r="O2933" s="0" t="s">
        <v>11137</v>
      </c>
      <c r="P2933" s="0" t="s">
        <v>11138</v>
      </c>
      <c r="R2933" s="0" t="s">
        <v>288</v>
      </c>
      <c r="S2933" s="0" t="s">
        <v>294</v>
      </c>
      <c r="T2933" s="0" t="s">
        <v>280</v>
      </c>
      <c r="U2933" s="0" t="s">
        <v>281</v>
      </c>
    </row>
    <row r="2934" customFormat="false" ht="15" hidden="false" customHeight="false" outlineLevel="0" collapsed="false">
      <c r="A2934" s="0" t="n">
        <v>158</v>
      </c>
      <c r="B2934" s="0" t="s">
        <v>219</v>
      </c>
      <c r="C2934" s="0" t="s">
        <v>57</v>
      </c>
      <c r="D2934" s="0" t="s">
        <v>11139</v>
      </c>
      <c r="E2934" s="0" t="n">
        <v>2025</v>
      </c>
      <c r="H2934" s="0" t="n">
        <v>2</v>
      </c>
      <c r="I2934" s="0" t="n">
        <v>1131</v>
      </c>
      <c r="J2934" s="0" t="s">
        <v>272</v>
      </c>
      <c r="K2934" s="0" t="s">
        <v>302</v>
      </c>
      <c r="L2934" s="0" t="s">
        <v>274</v>
      </c>
      <c r="M2934" s="0" t="s">
        <v>11140</v>
      </c>
      <c r="N2934" s="0" t="s">
        <v>11140</v>
      </c>
      <c r="O2934" s="0" t="s">
        <v>11141</v>
      </c>
      <c r="P2934" s="0" t="s">
        <v>11142</v>
      </c>
      <c r="R2934" s="0" t="s">
        <v>279</v>
      </c>
      <c r="S2934" s="0" t="s">
        <v>272</v>
      </c>
      <c r="T2934" s="0" t="s">
        <v>280</v>
      </c>
      <c r="U2934" s="0" t="s">
        <v>281</v>
      </c>
    </row>
    <row r="2935" customFormat="false" ht="15" hidden="false" customHeight="false" outlineLevel="0" collapsed="false">
      <c r="A2935" s="0" t="n">
        <v>158</v>
      </c>
      <c r="B2935" s="0" t="s">
        <v>219</v>
      </c>
      <c r="C2935" s="0" t="s">
        <v>313</v>
      </c>
      <c r="D2935" s="0" t="s">
        <v>11143</v>
      </c>
      <c r="E2935" s="0" t="n">
        <v>2026</v>
      </c>
      <c r="H2935" s="0" t="n">
        <v>1</v>
      </c>
      <c r="I2935" s="0" t="n">
        <v>5783</v>
      </c>
      <c r="J2935" s="0" t="s">
        <v>272</v>
      </c>
      <c r="K2935" s="0" t="s">
        <v>564</v>
      </c>
      <c r="L2935" s="0" t="s">
        <v>274</v>
      </c>
      <c r="M2935" s="0" t="s">
        <v>11144</v>
      </c>
      <c r="N2935" s="0" t="s">
        <v>11144</v>
      </c>
      <c r="O2935" s="0" t="s">
        <v>11145</v>
      </c>
      <c r="P2935" s="0" t="s">
        <v>11146</v>
      </c>
      <c r="R2935" s="0" t="s">
        <v>279</v>
      </c>
      <c r="S2935" s="0" t="s">
        <v>272</v>
      </c>
      <c r="T2935" s="0" t="s">
        <v>280</v>
      </c>
      <c r="U2935" s="0" t="s">
        <v>281</v>
      </c>
    </row>
    <row r="2936" customFormat="false" ht="15" hidden="false" customHeight="false" outlineLevel="0" collapsed="false">
      <c r="A2936" s="0" t="n">
        <v>158</v>
      </c>
      <c r="B2936" s="0" t="s">
        <v>219</v>
      </c>
      <c r="C2936" s="0" t="s">
        <v>313</v>
      </c>
      <c r="D2936" s="0" t="s">
        <v>11147</v>
      </c>
      <c r="E2936" s="0" t="n">
        <v>2021</v>
      </c>
      <c r="H2936" s="0" t="n">
        <v>1</v>
      </c>
      <c r="I2936" s="0" t="n">
        <v>1472</v>
      </c>
      <c r="J2936" s="0" t="s">
        <v>294</v>
      </c>
      <c r="K2936" s="0" t="s">
        <v>302</v>
      </c>
      <c r="L2936" s="0" t="s">
        <v>274</v>
      </c>
      <c r="M2936" s="0" t="s">
        <v>11148</v>
      </c>
      <c r="N2936" s="0" t="s">
        <v>11148</v>
      </c>
      <c r="O2936" s="0" t="s">
        <v>11149</v>
      </c>
      <c r="P2936" s="0" t="s">
        <v>11150</v>
      </c>
      <c r="R2936" s="0" t="s">
        <v>288</v>
      </c>
      <c r="S2936" s="0" t="s">
        <v>294</v>
      </c>
      <c r="T2936" s="0" t="s">
        <v>280</v>
      </c>
      <c r="U2936" s="0" t="s">
        <v>281</v>
      </c>
    </row>
    <row r="2937" customFormat="false" ht="15" hidden="false" customHeight="false" outlineLevel="0" collapsed="false">
      <c r="A2937" s="0" t="n">
        <v>158</v>
      </c>
      <c r="B2937" s="0" t="s">
        <v>219</v>
      </c>
      <c r="C2937" s="0" t="s">
        <v>926</v>
      </c>
      <c r="D2937" s="0" t="s">
        <v>11151</v>
      </c>
      <c r="E2937" s="0" t="n">
        <v>2027</v>
      </c>
      <c r="H2937" s="0" t="n">
        <v>13</v>
      </c>
      <c r="I2937" s="0" t="n">
        <v>9850</v>
      </c>
      <c r="J2937" s="0" t="s">
        <v>272</v>
      </c>
      <c r="K2937" s="0" t="s">
        <v>290</v>
      </c>
      <c r="L2937" s="0" t="s">
        <v>274</v>
      </c>
      <c r="M2937" s="0" t="s">
        <v>11152</v>
      </c>
      <c r="N2937" s="0" t="s">
        <v>11152</v>
      </c>
      <c r="O2937" s="0" t="s">
        <v>11153</v>
      </c>
      <c r="P2937" s="0" t="s">
        <v>11154</v>
      </c>
      <c r="R2937" s="0" t="s">
        <v>279</v>
      </c>
      <c r="S2937" s="0" t="s">
        <v>272</v>
      </c>
      <c r="T2937" s="0" t="s">
        <v>280</v>
      </c>
      <c r="U2937" s="0" t="s">
        <v>281</v>
      </c>
    </row>
    <row r="2938" customFormat="false" ht="15" hidden="false" customHeight="false" outlineLevel="0" collapsed="false">
      <c r="A2938" s="0" t="n">
        <v>158</v>
      </c>
      <c r="B2938" s="0" t="s">
        <v>219</v>
      </c>
      <c r="C2938" s="0" t="s">
        <v>926</v>
      </c>
      <c r="D2938" s="0" t="s">
        <v>11155</v>
      </c>
      <c r="E2938" s="0" t="n">
        <v>2026</v>
      </c>
      <c r="H2938" s="0" t="n">
        <v>5</v>
      </c>
      <c r="I2938" s="0" t="n">
        <v>20602</v>
      </c>
      <c r="J2938" s="0" t="s">
        <v>272</v>
      </c>
      <c r="K2938" s="0" t="s">
        <v>290</v>
      </c>
      <c r="L2938" s="0" t="s">
        <v>274</v>
      </c>
      <c r="M2938" s="0" t="s">
        <v>11156</v>
      </c>
      <c r="N2938" s="0" t="s">
        <v>11156</v>
      </c>
      <c r="O2938" s="0" t="s">
        <v>11157</v>
      </c>
      <c r="P2938" s="0" t="s">
        <v>11158</v>
      </c>
      <c r="R2938" s="0" t="s">
        <v>279</v>
      </c>
      <c r="S2938" s="0" t="s">
        <v>294</v>
      </c>
      <c r="T2938" s="0" t="s">
        <v>280</v>
      </c>
      <c r="U2938" s="0" t="s">
        <v>281</v>
      </c>
    </row>
    <row r="2939" customFormat="false" ht="15" hidden="false" customHeight="false" outlineLevel="0" collapsed="false">
      <c r="A2939" s="0" t="n">
        <v>158</v>
      </c>
      <c r="B2939" s="0" t="s">
        <v>219</v>
      </c>
      <c r="C2939" s="0" t="s">
        <v>383</v>
      </c>
      <c r="D2939" s="0" t="s">
        <v>11159</v>
      </c>
      <c r="E2939" s="0" t="n">
        <v>2021</v>
      </c>
      <c r="H2939" s="0" t="n">
        <v>18</v>
      </c>
      <c r="I2939" s="0" t="n">
        <v>6392</v>
      </c>
      <c r="J2939" s="0" t="s">
        <v>272</v>
      </c>
      <c r="K2939" s="0" t="s">
        <v>564</v>
      </c>
      <c r="L2939" s="0" t="s">
        <v>274</v>
      </c>
      <c r="M2939" s="0" t="s">
        <v>11160</v>
      </c>
      <c r="N2939" s="0" t="s">
        <v>11160</v>
      </c>
      <c r="O2939" s="0" t="s">
        <v>11161</v>
      </c>
      <c r="P2939" s="0" t="s">
        <v>11162</v>
      </c>
      <c r="R2939" s="0" t="s">
        <v>288</v>
      </c>
      <c r="S2939" s="0" t="s">
        <v>272</v>
      </c>
      <c r="T2939" s="0" t="s">
        <v>280</v>
      </c>
      <c r="U2939" s="0" t="s">
        <v>281</v>
      </c>
    </row>
    <row r="2940" customFormat="false" ht="15" hidden="false" customHeight="false" outlineLevel="0" collapsed="false">
      <c r="A2940" s="0" t="n">
        <v>159</v>
      </c>
      <c r="B2940" s="0" t="s">
        <v>220</v>
      </c>
      <c r="C2940" s="0" t="s">
        <v>57</v>
      </c>
      <c r="D2940" s="0" t="s">
        <v>11163</v>
      </c>
      <c r="E2940" s="0" t="n">
        <v>2023</v>
      </c>
      <c r="H2940" s="0" t="n">
        <v>9</v>
      </c>
      <c r="I2940" s="0" t="n">
        <v>6526</v>
      </c>
      <c r="J2940" s="0" t="s">
        <v>272</v>
      </c>
      <c r="K2940" s="0" t="s">
        <v>302</v>
      </c>
      <c r="L2940" s="0" t="s">
        <v>274</v>
      </c>
      <c r="M2940" s="0" t="s">
        <v>11164</v>
      </c>
      <c r="N2940" s="0" t="s">
        <v>11164</v>
      </c>
      <c r="O2940" s="0" t="s">
        <v>11165</v>
      </c>
      <c r="P2940" s="0" t="s">
        <v>11166</v>
      </c>
      <c r="R2940" s="0" t="s">
        <v>288</v>
      </c>
      <c r="S2940" s="0" t="s">
        <v>272</v>
      </c>
      <c r="T2940" s="0" t="s">
        <v>280</v>
      </c>
      <c r="U2940" s="0" t="s">
        <v>281</v>
      </c>
    </row>
    <row r="2941" customFormat="false" ht="15" hidden="false" customHeight="false" outlineLevel="0" collapsed="false">
      <c r="A2941" s="0" t="n">
        <v>159</v>
      </c>
      <c r="B2941" s="0" t="s">
        <v>220</v>
      </c>
      <c r="C2941" s="0" t="s">
        <v>313</v>
      </c>
      <c r="D2941" s="0" t="s">
        <v>11167</v>
      </c>
      <c r="E2941" s="0" t="n">
        <v>2025</v>
      </c>
      <c r="H2941" s="0" t="n">
        <v>1</v>
      </c>
      <c r="I2941" s="0" t="n">
        <v>680</v>
      </c>
      <c r="J2941" s="0" t="s">
        <v>294</v>
      </c>
      <c r="K2941" s="0" t="s">
        <v>302</v>
      </c>
      <c r="L2941" s="0" t="s">
        <v>274</v>
      </c>
      <c r="M2941" s="0" t="s">
        <v>11168</v>
      </c>
      <c r="N2941" s="0" t="s">
        <v>11168</v>
      </c>
      <c r="O2941" s="0" t="s">
        <v>11169</v>
      </c>
      <c r="P2941" s="0" t="s">
        <v>11170</v>
      </c>
      <c r="R2941" s="0" t="s">
        <v>279</v>
      </c>
      <c r="S2941" s="0" t="s">
        <v>272</v>
      </c>
      <c r="T2941" s="0" t="s">
        <v>318</v>
      </c>
      <c r="U2941" s="0" t="s">
        <v>281</v>
      </c>
      <c r="V2941" s="0" t="s">
        <v>11171</v>
      </c>
    </row>
    <row r="2942" customFormat="false" ht="15" hidden="false" customHeight="false" outlineLevel="0" collapsed="false">
      <c r="A2942" s="0" t="n">
        <v>159</v>
      </c>
      <c r="B2942" s="0" t="s">
        <v>220</v>
      </c>
      <c r="C2942" s="0" t="s">
        <v>926</v>
      </c>
      <c r="D2942" s="0" t="s">
        <v>11172</v>
      </c>
      <c r="E2942" s="0" t="n">
        <v>2026</v>
      </c>
      <c r="H2942" s="0" t="n">
        <v>23</v>
      </c>
      <c r="I2942" s="0" t="n">
        <v>330</v>
      </c>
      <c r="J2942" s="0" t="s">
        <v>272</v>
      </c>
      <c r="K2942" s="0" t="s">
        <v>290</v>
      </c>
      <c r="L2942" s="0" t="s">
        <v>274</v>
      </c>
      <c r="M2942" s="0" t="s">
        <v>11173</v>
      </c>
      <c r="N2942" s="0" t="s">
        <v>11173</v>
      </c>
      <c r="O2942" s="0" t="s">
        <v>11174</v>
      </c>
      <c r="P2942" s="0" t="s">
        <v>11175</v>
      </c>
      <c r="R2942" s="0" t="s">
        <v>279</v>
      </c>
      <c r="S2942" s="0" t="s">
        <v>272</v>
      </c>
      <c r="T2942" s="0" t="s">
        <v>280</v>
      </c>
      <c r="U2942" s="0" t="s">
        <v>281</v>
      </c>
    </row>
    <row r="2943" customFormat="false" ht="15" hidden="false" customHeight="false" outlineLevel="0" collapsed="false">
      <c r="A2943" s="0" t="n">
        <v>160</v>
      </c>
      <c r="B2943" s="0" t="s">
        <v>221</v>
      </c>
      <c r="C2943" s="0" t="s">
        <v>57</v>
      </c>
      <c r="D2943" s="0" t="s">
        <v>11176</v>
      </c>
      <c r="E2943" s="0" t="n">
        <v>2023</v>
      </c>
      <c r="H2943" s="0" t="n">
        <v>9</v>
      </c>
      <c r="I2943" s="0" t="n">
        <v>4253</v>
      </c>
      <c r="J2943" s="0" t="s">
        <v>272</v>
      </c>
      <c r="K2943" s="0" t="s">
        <v>302</v>
      </c>
      <c r="L2943" s="0" t="s">
        <v>274</v>
      </c>
      <c r="M2943" s="0" t="s">
        <v>11177</v>
      </c>
      <c r="N2943" s="0" t="s">
        <v>11177</v>
      </c>
      <c r="O2943" s="0" t="s">
        <v>11178</v>
      </c>
      <c r="P2943" s="0" t="s">
        <v>11179</v>
      </c>
      <c r="R2943" s="0" t="s">
        <v>288</v>
      </c>
      <c r="S2943" s="0" t="s">
        <v>272</v>
      </c>
      <c r="T2943" s="0" t="s">
        <v>280</v>
      </c>
      <c r="U2943" s="0" t="s">
        <v>281</v>
      </c>
    </row>
    <row r="2944" customFormat="false" ht="15" hidden="false" customHeight="false" outlineLevel="0" collapsed="false">
      <c r="A2944" s="0" t="n">
        <v>160</v>
      </c>
      <c r="B2944" s="0" t="s">
        <v>221</v>
      </c>
      <c r="C2944" s="0" t="s">
        <v>313</v>
      </c>
      <c r="D2944" s="0" t="s">
        <v>11180</v>
      </c>
      <c r="E2944" s="0" t="n">
        <v>2025</v>
      </c>
      <c r="H2944" s="0" t="n">
        <v>1</v>
      </c>
      <c r="I2944" s="0" t="n">
        <v>2393</v>
      </c>
      <c r="J2944" s="0" t="s">
        <v>294</v>
      </c>
      <c r="K2944" s="0" t="s">
        <v>302</v>
      </c>
      <c r="L2944" s="0" t="s">
        <v>274</v>
      </c>
      <c r="M2944" s="0" t="s">
        <v>11181</v>
      </c>
      <c r="N2944" s="0" t="s">
        <v>11181</v>
      </c>
      <c r="O2944" s="0" t="s">
        <v>11182</v>
      </c>
      <c r="P2944" s="0" t="s">
        <v>11183</v>
      </c>
      <c r="R2944" s="0" t="s">
        <v>279</v>
      </c>
      <c r="S2944" s="0" t="s">
        <v>272</v>
      </c>
      <c r="T2944" s="0" t="s">
        <v>280</v>
      </c>
      <c r="U2944" s="0" t="s">
        <v>281</v>
      </c>
    </row>
    <row r="2945" customFormat="false" ht="15" hidden="false" customHeight="false" outlineLevel="0" collapsed="false">
      <c r="A2945" s="0" t="n">
        <v>160</v>
      </c>
      <c r="B2945" s="0" t="s">
        <v>221</v>
      </c>
      <c r="C2945" s="0" t="s">
        <v>926</v>
      </c>
      <c r="D2945" s="0" t="s">
        <v>11184</v>
      </c>
      <c r="E2945" s="0" t="n">
        <v>2027</v>
      </c>
      <c r="H2945" s="0" t="n">
        <v>24</v>
      </c>
      <c r="I2945" s="0" t="n">
        <v>389</v>
      </c>
      <c r="J2945" s="0" t="s">
        <v>272</v>
      </c>
      <c r="K2945" s="0" t="s">
        <v>290</v>
      </c>
      <c r="L2945" s="0" t="s">
        <v>274</v>
      </c>
      <c r="M2945" s="0" t="s">
        <v>11185</v>
      </c>
      <c r="N2945" s="0" t="s">
        <v>11185</v>
      </c>
      <c r="O2945" s="0" t="s">
        <v>11186</v>
      </c>
      <c r="P2945" s="0" t="s">
        <v>11187</v>
      </c>
      <c r="R2945" s="0" t="s">
        <v>279</v>
      </c>
      <c r="S2945" s="0" t="s">
        <v>272</v>
      </c>
      <c r="T2945" s="0" t="s">
        <v>280</v>
      </c>
      <c r="U2945" s="0" t="s">
        <v>281</v>
      </c>
    </row>
    <row r="2946" customFormat="false" ht="15" hidden="false" customHeight="false" outlineLevel="0" collapsed="false">
      <c r="A2946" s="0" t="n">
        <v>161</v>
      </c>
      <c r="B2946" s="0" t="s">
        <v>222</v>
      </c>
      <c r="C2946" s="0" t="s">
        <v>313</v>
      </c>
      <c r="D2946" s="0" t="s">
        <v>11188</v>
      </c>
      <c r="E2946" s="0" t="n">
        <v>2022</v>
      </c>
      <c r="H2946" s="0" t="n">
        <v>1</v>
      </c>
      <c r="I2946" s="0" t="n">
        <v>4559</v>
      </c>
      <c r="J2946" s="0" t="s">
        <v>272</v>
      </c>
      <c r="K2946" s="0" t="s">
        <v>385</v>
      </c>
      <c r="L2946" s="0" t="s">
        <v>274</v>
      </c>
      <c r="M2946" s="0" t="s">
        <v>11189</v>
      </c>
      <c r="N2946" s="0" t="s">
        <v>11189</v>
      </c>
      <c r="O2946" s="0" t="s">
        <v>11190</v>
      </c>
      <c r="P2946" s="0" t="s">
        <v>11191</v>
      </c>
      <c r="R2946" s="0" t="s">
        <v>288</v>
      </c>
      <c r="S2946" s="0" t="s">
        <v>272</v>
      </c>
      <c r="T2946" s="0" t="s">
        <v>318</v>
      </c>
      <c r="U2946" s="0" t="s">
        <v>281</v>
      </c>
      <c r="V2946" s="0" t="s">
        <v>11192</v>
      </c>
    </row>
    <row r="2947" customFormat="false" ht="15" hidden="false" customHeight="false" outlineLevel="0" collapsed="false">
      <c r="A2947" s="0" t="n">
        <v>41</v>
      </c>
      <c r="B2947" s="0" t="s">
        <v>85</v>
      </c>
      <c r="C2947" s="0" t="s">
        <v>313</v>
      </c>
      <c r="D2947" s="0" t="s">
        <v>11188</v>
      </c>
      <c r="E2947" s="0" t="n">
        <v>2022</v>
      </c>
      <c r="H2947" s="0" t="n">
        <v>1</v>
      </c>
      <c r="I2947" s="0" t="n">
        <v>4559</v>
      </c>
      <c r="J2947" s="0" t="s">
        <v>272</v>
      </c>
      <c r="K2947" s="0" t="s">
        <v>385</v>
      </c>
      <c r="L2947" s="0" t="s">
        <v>274</v>
      </c>
      <c r="M2947" s="0" t="s">
        <v>11189</v>
      </c>
      <c r="N2947" s="0" t="s">
        <v>11189</v>
      </c>
      <c r="O2947" s="0" t="s">
        <v>11190</v>
      </c>
      <c r="P2947" s="0" t="s">
        <v>11191</v>
      </c>
      <c r="R2947" s="0" t="s">
        <v>288</v>
      </c>
      <c r="S2947" s="0" t="s">
        <v>272</v>
      </c>
      <c r="T2947" s="0" t="s">
        <v>318</v>
      </c>
      <c r="U2947" s="0" t="s">
        <v>281</v>
      </c>
      <c r="V2947" s="0" t="s">
        <v>11192</v>
      </c>
    </row>
    <row r="2948" customFormat="false" ht="15" hidden="false" customHeight="false" outlineLevel="0" collapsed="false">
      <c r="A2948" s="0" t="n">
        <v>35</v>
      </c>
      <c r="B2948" s="0" t="s">
        <v>77</v>
      </c>
      <c r="C2948" s="0" t="s">
        <v>313</v>
      </c>
      <c r="D2948" s="0" t="s">
        <v>11188</v>
      </c>
      <c r="E2948" s="0" t="n">
        <v>2022</v>
      </c>
      <c r="H2948" s="0" t="n">
        <v>1</v>
      </c>
      <c r="I2948" s="0" t="n">
        <v>4559</v>
      </c>
      <c r="J2948" s="0" t="s">
        <v>272</v>
      </c>
      <c r="K2948" s="0" t="s">
        <v>385</v>
      </c>
      <c r="L2948" s="0" t="s">
        <v>274</v>
      </c>
      <c r="M2948" s="0" t="s">
        <v>11189</v>
      </c>
      <c r="N2948" s="0" t="s">
        <v>11189</v>
      </c>
      <c r="O2948" s="0" t="s">
        <v>11190</v>
      </c>
      <c r="P2948" s="0" t="s">
        <v>11191</v>
      </c>
      <c r="R2948" s="0" t="s">
        <v>288</v>
      </c>
      <c r="S2948" s="0" t="s">
        <v>272</v>
      </c>
      <c r="T2948" s="0" t="s">
        <v>318</v>
      </c>
      <c r="U2948" s="0" t="s">
        <v>281</v>
      </c>
      <c r="V2948" s="0" t="s">
        <v>11192</v>
      </c>
    </row>
    <row r="2949" customFormat="false" ht="15" hidden="false" customHeight="false" outlineLevel="0" collapsed="false">
      <c r="A2949" s="0" t="n">
        <v>161</v>
      </c>
      <c r="B2949" s="0" t="s">
        <v>222</v>
      </c>
      <c r="C2949" s="0" t="s">
        <v>926</v>
      </c>
      <c r="D2949" s="0" t="s">
        <v>11193</v>
      </c>
      <c r="E2949" s="0" t="n">
        <v>2027</v>
      </c>
      <c r="H2949" s="0" t="n">
        <v>13</v>
      </c>
      <c r="I2949" s="0" t="n">
        <v>371</v>
      </c>
      <c r="J2949" s="0" t="s">
        <v>272</v>
      </c>
      <c r="K2949" s="0" t="s">
        <v>290</v>
      </c>
      <c r="L2949" s="0" t="s">
        <v>274</v>
      </c>
      <c r="M2949" s="0" t="s">
        <v>11194</v>
      </c>
      <c r="N2949" s="0" t="s">
        <v>11194</v>
      </c>
      <c r="O2949" s="0" t="s">
        <v>11195</v>
      </c>
      <c r="P2949" s="0" t="s">
        <v>11196</v>
      </c>
      <c r="R2949" s="0" t="s">
        <v>279</v>
      </c>
      <c r="S2949" s="0" t="s">
        <v>272</v>
      </c>
      <c r="T2949" s="0" t="s">
        <v>280</v>
      </c>
      <c r="U2949" s="0" t="s">
        <v>281</v>
      </c>
    </row>
    <row r="2950" customFormat="false" ht="15" hidden="false" customHeight="false" outlineLevel="0" collapsed="false">
      <c r="A2950" s="0" t="n">
        <v>162</v>
      </c>
      <c r="B2950" s="0" t="s">
        <v>223</v>
      </c>
      <c r="C2950" s="0" t="s">
        <v>313</v>
      </c>
      <c r="D2950" s="0" t="s">
        <v>3852</v>
      </c>
      <c r="E2950" s="0" t="n">
        <v>2026</v>
      </c>
      <c r="H2950" s="0" t="n">
        <v>1</v>
      </c>
      <c r="I2950" s="0" t="n">
        <v>231</v>
      </c>
      <c r="J2950" s="0" t="s">
        <v>272</v>
      </c>
      <c r="K2950" s="0" t="s">
        <v>3702</v>
      </c>
      <c r="L2950" s="0" t="s">
        <v>297</v>
      </c>
      <c r="M2950" s="0" t="s">
        <v>11197</v>
      </c>
      <c r="N2950" s="0" t="s">
        <v>11197</v>
      </c>
      <c r="O2950" s="0" t="s">
        <v>11198</v>
      </c>
      <c r="P2950" s="0" t="s">
        <v>11199</v>
      </c>
      <c r="R2950" s="0" t="s">
        <v>279</v>
      </c>
      <c r="S2950" s="0" t="s">
        <v>272</v>
      </c>
      <c r="T2950" s="0" t="s">
        <v>280</v>
      </c>
      <c r="U2950" s="0" t="s">
        <v>281</v>
      </c>
    </row>
    <row r="2951" customFormat="false" ht="15" hidden="false" customHeight="false" outlineLevel="0" collapsed="false">
      <c r="A2951" s="0" t="n">
        <v>162</v>
      </c>
      <c r="B2951" s="0" t="s">
        <v>223</v>
      </c>
      <c r="C2951" s="0" t="s">
        <v>313</v>
      </c>
      <c r="D2951" s="0" t="s">
        <v>11200</v>
      </c>
      <c r="E2951" s="0" t="n">
        <v>2025</v>
      </c>
      <c r="H2951" s="0" t="n">
        <v>6</v>
      </c>
      <c r="I2951" s="0" t="n">
        <v>569</v>
      </c>
      <c r="J2951" s="0" t="s">
        <v>272</v>
      </c>
      <c r="K2951" s="0" t="s">
        <v>3826</v>
      </c>
      <c r="L2951" s="0" t="s">
        <v>297</v>
      </c>
      <c r="M2951" s="0" t="s">
        <v>11201</v>
      </c>
      <c r="N2951" s="0" t="s">
        <v>11202</v>
      </c>
      <c r="O2951" s="0" t="s">
        <v>11203</v>
      </c>
      <c r="P2951" s="0" t="s">
        <v>11204</v>
      </c>
      <c r="R2951" s="0" t="s">
        <v>279</v>
      </c>
      <c r="S2951" s="0" t="s">
        <v>294</v>
      </c>
      <c r="T2951" s="0" t="s">
        <v>280</v>
      </c>
      <c r="U2951" s="0" t="s">
        <v>281</v>
      </c>
    </row>
    <row r="2952" customFormat="false" ht="15" hidden="false" customHeight="false" outlineLevel="0" collapsed="false">
      <c r="A2952" s="0" t="n">
        <v>162</v>
      </c>
      <c r="B2952" s="0" t="s">
        <v>223</v>
      </c>
      <c r="C2952" s="0" t="s">
        <v>313</v>
      </c>
      <c r="D2952" s="0" t="s">
        <v>11205</v>
      </c>
      <c r="E2952" s="0" t="n">
        <v>2025</v>
      </c>
      <c r="H2952" s="0" t="n">
        <v>13</v>
      </c>
      <c r="I2952" s="0" t="n">
        <v>641</v>
      </c>
      <c r="J2952" s="0" t="s">
        <v>272</v>
      </c>
      <c r="K2952" s="0" t="s">
        <v>3826</v>
      </c>
      <c r="L2952" s="0" t="s">
        <v>297</v>
      </c>
      <c r="M2952" s="0" t="s">
        <v>11206</v>
      </c>
      <c r="N2952" s="0" t="s">
        <v>11207</v>
      </c>
      <c r="O2952" s="0" t="s">
        <v>11208</v>
      </c>
      <c r="P2952" s="0" t="s">
        <v>11209</v>
      </c>
      <c r="R2952" s="0" t="s">
        <v>279</v>
      </c>
      <c r="S2952" s="0" t="s">
        <v>294</v>
      </c>
      <c r="T2952" s="0" t="s">
        <v>280</v>
      </c>
      <c r="U2952" s="0" t="s">
        <v>281</v>
      </c>
    </row>
    <row r="2953" customFormat="false" ht="15" hidden="false" customHeight="false" outlineLevel="0" collapsed="false">
      <c r="A2953" s="0" t="n">
        <v>162</v>
      </c>
      <c r="B2953" s="0" t="s">
        <v>223</v>
      </c>
      <c r="C2953" s="0" t="s">
        <v>313</v>
      </c>
      <c r="D2953" s="0" t="s">
        <v>11210</v>
      </c>
      <c r="E2953" s="0" t="n">
        <v>2023</v>
      </c>
      <c r="H2953" s="0" t="n">
        <v>1</v>
      </c>
      <c r="I2953" s="0" t="n">
        <v>4950</v>
      </c>
      <c r="J2953" s="0" t="s">
        <v>272</v>
      </c>
      <c r="K2953" s="0" t="s">
        <v>302</v>
      </c>
      <c r="L2953" s="0" t="s">
        <v>274</v>
      </c>
      <c r="M2953" s="0" t="s">
        <v>11211</v>
      </c>
      <c r="N2953" s="0" t="s">
        <v>11211</v>
      </c>
      <c r="O2953" s="0" t="s">
        <v>11212</v>
      </c>
      <c r="P2953" s="0" t="s">
        <v>11213</v>
      </c>
      <c r="R2953" s="0" t="s">
        <v>288</v>
      </c>
      <c r="S2953" s="0" t="s">
        <v>294</v>
      </c>
      <c r="T2953" s="0" t="s">
        <v>280</v>
      </c>
      <c r="U2953" s="0" t="s">
        <v>281</v>
      </c>
    </row>
    <row r="2954" customFormat="false" ht="15" hidden="false" customHeight="false" outlineLevel="0" collapsed="false">
      <c r="A2954" s="0" t="n">
        <v>162</v>
      </c>
      <c r="B2954" s="0" t="s">
        <v>223</v>
      </c>
      <c r="C2954" s="0" t="s">
        <v>313</v>
      </c>
      <c r="D2954" s="0" t="s">
        <v>11214</v>
      </c>
      <c r="E2954" s="0" t="n">
        <v>2023</v>
      </c>
      <c r="H2954" s="0" t="n">
        <v>20</v>
      </c>
      <c r="I2954" s="0" t="n">
        <v>984</v>
      </c>
      <c r="J2954" s="0" t="s">
        <v>272</v>
      </c>
      <c r="K2954" s="0" t="s">
        <v>3826</v>
      </c>
      <c r="L2954" s="0" t="s">
        <v>297</v>
      </c>
      <c r="M2954" s="0" t="s">
        <v>11215</v>
      </c>
      <c r="N2954" s="0" t="s">
        <v>11216</v>
      </c>
      <c r="O2954" s="0" t="s">
        <v>11217</v>
      </c>
      <c r="P2954" s="0" t="s">
        <v>11218</v>
      </c>
      <c r="R2954" s="0" t="s">
        <v>288</v>
      </c>
      <c r="S2954" s="0" t="s">
        <v>294</v>
      </c>
      <c r="T2954" s="0" t="s">
        <v>280</v>
      </c>
      <c r="U2954" s="0" t="s">
        <v>281</v>
      </c>
    </row>
    <row r="2955" customFormat="false" ht="15" hidden="false" customHeight="false" outlineLevel="0" collapsed="false">
      <c r="A2955" s="0" t="n">
        <v>162</v>
      </c>
      <c r="B2955" s="0" t="s">
        <v>223</v>
      </c>
      <c r="C2955" s="0" t="s">
        <v>313</v>
      </c>
      <c r="D2955" s="0" t="s">
        <v>3701</v>
      </c>
      <c r="E2955" s="0" t="n">
        <v>2023</v>
      </c>
      <c r="H2955" s="0" t="n">
        <v>20</v>
      </c>
      <c r="I2955" s="0" t="n">
        <v>294</v>
      </c>
      <c r="J2955" s="0" t="s">
        <v>272</v>
      </c>
      <c r="K2955" s="0" t="s">
        <v>3702</v>
      </c>
      <c r="L2955" s="0" t="s">
        <v>297</v>
      </c>
      <c r="M2955" s="0" t="s">
        <v>11219</v>
      </c>
      <c r="N2955" s="0" t="s">
        <v>11219</v>
      </c>
      <c r="O2955" s="0" t="s">
        <v>11220</v>
      </c>
      <c r="P2955" s="0" t="s">
        <v>11221</v>
      </c>
      <c r="R2955" s="0" t="s">
        <v>288</v>
      </c>
      <c r="S2955" s="0" t="s">
        <v>294</v>
      </c>
      <c r="T2955" s="0" t="s">
        <v>280</v>
      </c>
      <c r="U2955" s="0" t="s">
        <v>281</v>
      </c>
    </row>
    <row r="2956" customFormat="false" ht="15" hidden="false" customHeight="false" outlineLevel="0" collapsed="false">
      <c r="A2956" s="0" t="n">
        <v>162</v>
      </c>
      <c r="B2956" s="0" t="s">
        <v>223</v>
      </c>
      <c r="C2956" s="0" t="s">
        <v>313</v>
      </c>
      <c r="D2956" s="0" t="s">
        <v>11222</v>
      </c>
      <c r="E2956" s="0" t="n">
        <v>2023</v>
      </c>
      <c r="H2956" s="0" t="n">
        <v>18</v>
      </c>
      <c r="I2956" s="0" t="n">
        <v>2571</v>
      </c>
      <c r="J2956" s="0" t="s">
        <v>272</v>
      </c>
      <c r="K2956" s="0" t="s">
        <v>3702</v>
      </c>
      <c r="L2956" s="0" t="s">
        <v>297</v>
      </c>
      <c r="M2956" s="0" t="s">
        <v>11223</v>
      </c>
      <c r="N2956" s="0" t="s">
        <v>11223</v>
      </c>
      <c r="O2956" s="0" t="s">
        <v>11224</v>
      </c>
      <c r="P2956" s="0" t="s">
        <v>11225</v>
      </c>
      <c r="R2956" s="0" t="s">
        <v>288</v>
      </c>
      <c r="S2956" s="0" t="s">
        <v>294</v>
      </c>
      <c r="T2956" s="0" t="s">
        <v>280</v>
      </c>
      <c r="U2956" s="0" t="s">
        <v>281</v>
      </c>
    </row>
    <row r="2957" customFormat="false" ht="15" hidden="false" customHeight="false" outlineLevel="0" collapsed="false">
      <c r="A2957" s="0" t="n">
        <v>162</v>
      </c>
      <c r="B2957" s="0" t="s">
        <v>223</v>
      </c>
      <c r="C2957" s="0" t="s">
        <v>616</v>
      </c>
      <c r="D2957" s="0" t="s">
        <v>11226</v>
      </c>
      <c r="E2957" s="0" t="n">
        <v>2026</v>
      </c>
      <c r="H2957" s="0" t="n">
        <v>16</v>
      </c>
      <c r="I2957" s="0" t="n">
        <v>8678</v>
      </c>
      <c r="J2957" s="0" t="s">
        <v>272</v>
      </c>
      <c r="K2957" s="0" t="s">
        <v>3702</v>
      </c>
      <c r="L2957" s="0" t="s">
        <v>297</v>
      </c>
      <c r="M2957" s="0" t="s">
        <v>11227</v>
      </c>
      <c r="N2957" s="0" t="s">
        <v>11227</v>
      </c>
      <c r="O2957" s="0" t="s">
        <v>11228</v>
      </c>
      <c r="P2957" s="0" t="s">
        <v>11229</v>
      </c>
      <c r="R2957" s="0" t="s">
        <v>279</v>
      </c>
      <c r="S2957" s="0" t="s">
        <v>272</v>
      </c>
      <c r="T2957" s="0" t="s">
        <v>280</v>
      </c>
      <c r="U2957" s="0" t="s">
        <v>281</v>
      </c>
    </row>
    <row r="2958" customFormat="false" ht="15" hidden="false" customHeight="false" outlineLevel="0" collapsed="false">
      <c r="A2958" s="0" t="n">
        <v>162</v>
      </c>
      <c r="B2958" s="0" t="s">
        <v>223</v>
      </c>
      <c r="C2958" s="0" t="s">
        <v>616</v>
      </c>
      <c r="D2958" s="0" t="s">
        <v>11230</v>
      </c>
      <c r="E2958" s="0" t="n">
        <v>2020</v>
      </c>
      <c r="H2958" s="0" t="n">
        <v>20</v>
      </c>
      <c r="I2958" s="0" t="n">
        <v>2416</v>
      </c>
      <c r="J2958" s="0" t="s">
        <v>272</v>
      </c>
      <c r="K2958" s="0" t="s">
        <v>3702</v>
      </c>
      <c r="L2958" s="0" t="s">
        <v>297</v>
      </c>
      <c r="M2958" s="0" t="s">
        <v>11231</v>
      </c>
      <c r="N2958" s="0" t="s">
        <v>11231</v>
      </c>
      <c r="O2958" s="0" t="s">
        <v>11232</v>
      </c>
      <c r="P2958" s="0" t="s">
        <v>11233</v>
      </c>
      <c r="R2958" s="0" t="s">
        <v>288</v>
      </c>
      <c r="S2958" s="0" t="s">
        <v>294</v>
      </c>
      <c r="T2958" s="0" t="s">
        <v>280</v>
      </c>
      <c r="U2958" s="0" t="s">
        <v>281</v>
      </c>
    </row>
    <row r="2959" customFormat="false" ht="15" hidden="false" customHeight="false" outlineLevel="0" collapsed="false">
      <c r="A2959" s="0" t="n">
        <v>162</v>
      </c>
      <c r="B2959" s="0" t="s">
        <v>223</v>
      </c>
      <c r="C2959" s="0" t="s">
        <v>270</v>
      </c>
      <c r="D2959" s="0" t="s">
        <v>11234</v>
      </c>
      <c r="E2959" s="0" t="n">
        <v>2026</v>
      </c>
      <c r="H2959" s="0" t="n">
        <v>10</v>
      </c>
      <c r="I2959" s="0" t="n">
        <v>124</v>
      </c>
      <c r="J2959" s="0" t="s">
        <v>272</v>
      </c>
      <c r="K2959" s="0" t="s">
        <v>3702</v>
      </c>
      <c r="L2959" s="0" t="s">
        <v>297</v>
      </c>
      <c r="M2959" s="0" t="s">
        <v>11235</v>
      </c>
      <c r="N2959" s="0" t="s">
        <v>11235</v>
      </c>
      <c r="O2959" s="0" t="s">
        <v>11236</v>
      </c>
      <c r="P2959" s="0" t="s">
        <v>11237</v>
      </c>
      <c r="R2959" s="0" t="s">
        <v>279</v>
      </c>
      <c r="S2959" s="0" t="s">
        <v>272</v>
      </c>
      <c r="T2959" s="0" t="s">
        <v>280</v>
      </c>
      <c r="U2959" s="0" t="s">
        <v>281</v>
      </c>
    </row>
    <row r="2960" customFormat="false" ht="15" hidden="false" customHeight="false" outlineLevel="0" collapsed="false">
      <c r="A2960" s="0" t="n">
        <v>162</v>
      </c>
      <c r="B2960" s="0" t="s">
        <v>223</v>
      </c>
      <c r="C2960" s="0" t="s">
        <v>270</v>
      </c>
      <c r="D2960" s="0" t="s">
        <v>11238</v>
      </c>
      <c r="E2960" s="0" t="n">
        <v>2026</v>
      </c>
      <c r="H2960" s="0" t="n">
        <v>10</v>
      </c>
      <c r="I2960" s="0" t="n">
        <v>3274</v>
      </c>
      <c r="J2960" s="0" t="s">
        <v>272</v>
      </c>
      <c r="K2960" s="0" t="s">
        <v>3702</v>
      </c>
      <c r="L2960" s="0" t="s">
        <v>297</v>
      </c>
      <c r="M2960" s="0" t="s">
        <v>11239</v>
      </c>
      <c r="N2960" s="0" t="s">
        <v>11239</v>
      </c>
      <c r="O2960" s="0" t="s">
        <v>11240</v>
      </c>
      <c r="P2960" s="0" t="s">
        <v>11241</v>
      </c>
      <c r="R2960" s="0" t="s">
        <v>279</v>
      </c>
      <c r="S2960" s="0" t="s">
        <v>294</v>
      </c>
      <c r="T2960" s="0" t="s">
        <v>280</v>
      </c>
      <c r="U2960" s="0" t="s">
        <v>281</v>
      </c>
    </row>
    <row r="2961" customFormat="false" ht="15" hidden="false" customHeight="false" outlineLevel="0" collapsed="false">
      <c r="A2961" s="0" t="n">
        <v>162</v>
      </c>
      <c r="B2961" s="0" t="s">
        <v>223</v>
      </c>
      <c r="C2961" s="0" t="s">
        <v>270</v>
      </c>
      <c r="D2961" s="0" t="s">
        <v>11242</v>
      </c>
      <c r="E2961" s="0" t="n">
        <v>2026</v>
      </c>
      <c r="H2961" s="0" t="n">
        <v>3</v>
      </c>
      <c r="I2961" s="0" t="n">
        <v>1025</v>
      </c>
      <c r="J2961" s="0" t="s">
        <v>272</v>
      </c>
      <c r="K2961" s="0" t="s">
        <v>3702</v>
      </c>
      <c r="L2961" s="0" t="s">
        <v>297</v>
      </c>
      <c r="M2961" s="0" t="s">
        <v>11243</v>
      </c>
      <c r="N2961" s="0" t="s">
        <v>11243</v>
      </c>
      <c r="O2961" s="0" t="s">
        <v>11244</v>
      </c>
      <c r="P2961" s="0" t="s">
        <v>11245</v>
      </c>
      <c r="R2961" s="0" t="s">
        <v>279</v>
      </c>
      <c r="S2961" s="0" t="s">
        <v>294</v>
      </c>
      <c r="T2961" s="0" t="s">
        <v>280</v>
      </c>
      <c r="U2961" s="0" t="s">
        <v>281</v>
      </c>
    </row>
    <row r="2962" customFormat="false" ht="15" hidden="false" customHeight="false" outlineLevel="0" collapsed="false">
      <c r="A2962" s="0" t="n">
        <v>162</v>
      </c>
      <c r="B2962" s="0" t="s">
        <v>223</v>
      </c>
      <c r="C2962" s="0" t="s">
        <v>270</v>
      </c>
      <c r="D2962" s="0" t="s">
        <v>11246</v>
      </c>
      <c r="E2962" s="0" t="n">
        <v>2026</v>
      </c>
      <c r="H2962" s="0" t="n">
        <v>1</v>
      </c>
      <c r="I2962" s="0" t="n">
        <v>1280</v>
      </c>
      <c r="J2962" s="0" t="s">
        <v>272</v>
      </c>
      <c r="K2962" s="0" t="s">
        <v>3702</v>
      </c>
      <c r="L2962" s="0" t="s">
        <v>297</v>
      </c>
      <c r="M2962" s="0" t="s">
        <v>11247</v>
      </c>
      <c r="N2962" s="0" t="s">
        <v>11247</v>
      </c>
      <c r="O2962" s="0" t="s">
        <v>11248</v>
      </c>
      <c r="P2962" s="0" t="s">
        <v>11249</v>
      </c>
      <c r="R2962" s="0" t="s">
        <v>279</v>
      </c>
      <c r="S2962" s="0" t="s">
        <v>294</v>
      </c>
      <c r="T2962" s="0" t="s">
        <v>280</v>
      </c>
      <c r="U2962" s="0" t="s">
        <v>281</v>
      </c>
    </row>
    <row r="2963" customFormat="false" ht="15" hidden="false" customHeight="false" outlineLevel="0" collapsed="false">
      <c r="A2963" s="0" t="n">
        <v>162</v>
      </c>
      <c r="B2963" s="0" t="s">
        <v>223</v>
      </c>
      <c r="C2963" s="0" t="s">
        <v>270</v>
      </c>
      <c r="D2963" s="0" t="s">
        <v>11250</v>
      </c>
      <c r="E2963" s="0" t="n">
        <v>2026</v>
      </c>
      <c r="H2963" s="0" t="n">
        <v>3</v>
      </c>
      <c r="I2963" s="0" t="n">
        <v>1025</v>
      </c>
      <c r="J2963" s="0" t="s">
        <v>272</v>
      </c>
      <c r="K2963" s="0" t="s">
        <v>3702</v>
      </c>
      <c r="L2963" s="0" t="s">
        <v>297</v>
      </c>
      <c r="M2963" s="0" t="s">
        <v>11251</v>
      </c>
      <c r="N2963" s="0" t="s">
        <v>11251</v>
      </c>
      <c r="O2963" s="0" t="s">
        <v>11252</v>
      </c>
      <c r="P2963" s="0" t="s">
        <v>11253</v>
      </c>
      <c r="R2963" s="0" t="s">
        <v>279</v>
      </c>
      <c r="S2963" s="0" t="s">
        <v>294</v>
      </c>
      <c r="T2963" s="0" t="s">
        <v>280</v>
      </c>
      <c r="U2963" s="0" t="s">
        <v>281</v>
      </c>
    </row>
    <row r="2964" customFormat="false" ht="15" hidden="false" customHeight="false" outlineLevel="0" collapsed="false">
      <c r="A2964" s="0" t="n">
        <v>162</v>
      </c>
      <c r="B2964" s="0" t="s">
        <v>223</v>
      </c>
      <c r="C2964" s="0" t="s">
        <v>270</v>
      </c>
      <c r="D2964" s="0" t="s">
        <v>11254</v>
      </c>
      <c r="E2964" s="0" t="n">
        <v>2026</v>
      </c>
      <c r="H2964" s="0" t="n">
        <v>1</v>
      </c>
      <c r="I2964" s="0" t="n">
        <v>4926</v>
      </c>
      <c r="J2964" s="0" t="s">
        <v>272</v>
      </c>
      <c r="K2964" s="0" t="s">
        <v>3702</v>
      </c>
      <c r="L2964" s="0" t="s">
        <v>297</v>
      </c>
      <c r="M2964" s="0" t="s">
        <v>11255</v>
      </c>
      <c r="N2964" s="0" t="s">
        <v>11255</v>
      </c>
      <c r="O2964" s="0" t="s">
        <v>11256</v>
      </c>
      <c r="P2964" s="0" t="s">
        <v>11257</v>
      </c>
      <c r="R2964" s="0" t="s">
        <v>279</v>
      </c>
      <c r="S2964" s="0" t="s">
        <v>294</v>
      </c>
      <c r="T2964" s="0" t="s">
        <v>280</v>
      </c>
      <c r="U2964" s="0" t="s">
        <v>281</v>
      </c>
    </row>
    <row r="2965" customFormat="false" ht="15" hidden="false" customHeight="false" outlineLevel="0" collapsed="false">
      <c r="A2965" s="0" t="n">
        <v>162</v>
      </c>
      <c r="B2965" s="0" t="s">
        <v>223</v>
      </c>
      <c r="C2965" s="0" t="s">
        <v>270</v>
      </c>
      <c r="D2965" s="0" t="s">
        <v>11258</v>
      </c>
      <c r="E2965" s="0" t="n">
        <v>2025</v>
      </c>
      <c r="H2965" s="0" t="n">
        <v>7</v>
      </c>
      <c r="I2965" s="0" t="n">
        <v>669</v>
      </c>
      <c r="J2965" s="0" t="s">
        <v>272</v>
      </c>
      <c r="K2965" s="0" t="s">
        <v>3702</v>
      </c>
      <c r="L2965" s="0" t="s">
        <v>297</v>
      </c>
      <c r="M2965" s="0" t="s">
        <v>11259</v>
      </c>
      <c r="N2965" s="0" t="s">
        <v>11259</v>
      </c>
      <c r="O2965" s="0" t="s">
        <v>11260</v>
      </c>
      <c r="P2965" s="0" t="s">
        <v>11261</v>
      </c>
      <c r="R2965" s="0" t="s">
        <v>279</v>
      </c>
      <c r="S2965" s="0" t="s">
        <v>294</v>
      </c>
      <c r="T2965" s="0" t="s">
        <v>280</v>
      </c>
      <c r="U2965" s="0" t="s">
        <v>281</v>
      </c>
    </row>
    <row r="2966" customFormat="false" ht="15" hidden="false" customHeight="false" outlineLevel="0" collapsed="false">
      <c r="A2966" s="0" t="n">
        <v>162</v>
      </c>
      <c r="B2966" s="0" t="s">
        <v>223</v>
      </c>
      <c r="C2966" s="0" t="s">
        <v>270</v>
      </c>
      <c r="D2966" s="0" t="s">
        <v>11262</v>
      </c>
      <c r="E2966" s="0" t="n">
        <v>2025</v>
      </c>
      <c r="H2966" s="0" t="n">
        <v>2</v>
      </c>
      <c r="I2966" s="0" t="n">
        <v>2573</v>
      </c>
      <c r="J2966" s="0" t="s">
        <v>272</v>
      </c>
      <c r="K2966" s="0" t="s">
        <v>3702</v>
      </c>
      <c r="L2966" s="0" t="s">
        <v>297</v>
      </c>
      <c r="M2966" s="0" t="s">
        <v>11263</v>
      </c>
      <c r="N2966" s="0" t="s">
        <v>11263</v>
      </c>
      <c r="O2966" s="0" t="s">
        <v>11264</v>
      </c>
      <c r="P2966" s="0" t="s">
        <v>11265</v>
      </c>
      <c r="R2966" s="0" t="s">
        <v>279</v>
      </c>
      <c r="S2966" s="0" t="s">
        <v>294</v>
      </c>
      <c r="T2966" s="0" t="s">
        <v>280</v>
      </c>
      <c r="U2966" s="0" t="s">
        <v>281</v>
      </c>
    </row>
    <row r="2967" customFormat="false" ht="15" hidden="false" customHeight="false" outlineLevel="0" collapsed="false">
      <c r="A2967" s="0" t="n">
        <v>162</v>
      </c>
      <c r="B2967" s="0" t="s">
        <v>223</v>
      </c>
      <c r="C2967" s="0" t="s">
        <v>270</v>
      </c>
      <c r="D2967" s="0" t="s">
        <v>11266</v>
      </c>
      <c r="E2967" s="0" t="n">
        <v>2025</v>
      </c>
      <c r="H2967" s="0" t="n">
        <v>3</v>
      </c>
      <c r="I2967" s="0" t="n">
        <v>423</v>
      </c>
      <c r="J2967" s="0" t="s">
        <v>272</v>
      </c>
      <c r="K2967" s="0" t="s">
        <v>3702</v>
      </c>
      <c r="L2967" s="0" t="s">
        <v>297</v>
      </c>
      <c r="M2967" s="0" t="s">
        <v>11267</v>
      </c>
      <c r="N2967" s="0" t="s">
        <v>11267</v>
      </c>
      <c r="O2967" s="0" t="s">
        <v>11268</v>
      </c>
      <c r="P2967" s="0" t="s">
        <v>11269</v>
      </c>
      <c r="R2967" s="0" t="s">
        <v>279</v>
      </c>
      <c r="S2967" s="0" t="s">
        <v>294</v>
      </c>
      <c r="T2967" s="0" t="s">
        <v>280</v>
      </c>
      <c r="U2967" s="0" t="s">
        <v>281</v>
      </c>
    </row>
    <row r="2968" customFormat="false" ht="15" hidden="false" customHeight="false" outlineLevel="0" collapsed="false">
      <c r="A2968" s="0" t="n">
        <v>162</v>
      </c>
      <c r="B2968" s="0" t="s">
        <v>223</v>
      </c>
      <c r="C2968" s="0" t="s">
        <v>270</v>
      </c>
      <c r="D2968" s="0" t="s">
        <v>11270</v>
      </c>
      <c r="E2968" s="0" t="n">
        <v>2025</v>
      </c>
      <c r="H2968" s="0" t="n">
        <v>7</v>
      </c>
      <c r="I2968" s="0" t="n">
        <v>2067</v>
      </c>
      <c r="J2968" s="0" t="s">
        <v>272</v>
      </c>
      <c r="K2968" s="0" t="s">
        <v>3702</v>
      </c>
      <c r="L2968" s="0" t="s">
        <v>297</v>
      </c>
      <c r="M2968" s="0" t="s">
        <v>11271</v>
      </c>
      <c r="N2968" s="0" t="s">
        <v>11271</v>
      </c>
      <c r="O2968" s="0" t="s">
        <v>11272</v>
      </c>
      <c r="P2968" s="0" t="s">
        <v>11273</v>
      </c>
      <c r="R2968" s="0" t="s">
        <v>279</v>
      </c>
      <c r="S2968" s="0" t="s">
        <v>294</v>
      </c>
      <c r="T2968" s="0" t="s">
        <v>280</v>
      </c>
      <c r="U2968" s="0" t="s">
        <v>281</v>
      </c>
    </row>
    <row r="2969" customFormat="false" ht="15" hidden="false" customHeight="false" outlineLevel="0" collapsed="false">
      <c r="A2969" s="0" t="n">
        <v>162</v>
      </c>
      <c r="B2969" s="0" t="s">
        <v>223</v>
      </c>
      <c r="C2969" s="0" t="s">
        <v>270</v>
      </c>
      <c r="D2969" s="0" t="s">
        <v>11274</v>
      </c>
      <c r="E2969" s="0" t="n">
        <v>2025</v>
      </c>
      <c r="H2969" s="0" t="n">
        <v>3</v>
      </c>
      <c r="I2969" s="0" t="n">
        <v>1022</v>
      </c>
      <c r="J2969" s="0" t="s">
        <v>272</v>
      </c>
      <c r="K2969" s="0" t="s">
        <v>3702</v>
      </c>
      <c r="L2969" s="0" t="s">
        <v>297</v>
      </c>
      <c r="M2969" s="0" t="s">
        <v>11275</v>
      </c>
      <c r="N2969" s="0" t="s">
        <v>11275</v>
      </c>
      <c r="O2969" s="0" t="s">
        <v>11276</v>
      </c>
      <c r="P2969" s="0" t="s">
        <v>11277</v>
      </c>
      <c r="R2969" s="0" t="s">
        <v>279</v>
      </c>
      <c r="S2969" s="0" t="s">
        <v>294</v>
      </c>
      <c r="T2969" s="0" t="s">
        <v>280</v>
      </c>
      <c r="U2969" s="0" t="s">
        <v>281</v>
      </c>
    </row>
    <row r="2970" customFormat="false" ht="15" hidden="false" customHeight="false" outlineLevel="0" collapsed="false">
      <c r="A2970" s="0" t="n">
        <v>162</v>
      </c>
      <c r="B2970" s="0" t="s">
        <v>223</v>
      </c>
      <c r="C2970" s="0" t="s">
        <v>270</v>
      </c>
      <c r="D2970" s="0" t="s">
        <v>11278</v>
      </c>
      <c r="E2970" s="0" t="n">
        <v>2025</v>
      </c>
      <c r="H2970" s="0" t="n">
        <v>1</v>
      </c>
      <c r="I2970" s="0" t="n">
        <v>537</v>
      </c>
      <c r="J2970" s="0" t="s">
        <v>272</v>
      </c>
      <c r="K2970" s="0" t="s">
        <v>3702</v>
      </c>
      <c r="L2970" s="0" t="s">
        <v>297</v>
      </c>
      <c r="M2970" s="0" t="s">
        <v>11279</v>
      </c>
      <c r="N2970" s="0" t="s">
        <v>11279</v>
      </c>
      <c r="O2970" s="0" t="s">
        <v>11280</v>
      </c>
      <c r="P2970" s="0" t="s">
        <v>11281</v>
      </c>
      <c r="R2970" s="0" t="s">
        <v>279</v>
      </c>
      <c r="S2970" s="0" t="s">
        <v>294</v>
      </c>
      <c r="T2970" s="0" t="s">
        <v>280</v>
      </c>
      <c r="U2970" s="0" t="s">
        <v>281</v>
      </c>
    </row>
    <row r="2971" customFormat="false" ht="15" hidden="false" customHeight="false" outlineLevel="0" collapsed="false">
      <c r="A2971" s="0" t="n">
        <v>162</v>
      </c>
      <c r="B2971" s="0" t="s">
        <v>223</v>
      </c>
      <c r="C2971" s="0" t="s">
        <v>270</v>
      </c>
      <c r="D2971" s="0" t="s">
        <v>11282</v>
      </c>
      <c r="E2971" s="0" t="n">
        <v>2025</v>
      </c>
      <c r="H2971" s="0" t="n">
        <v>1</v>
      </c>
      <c r="I2971" s="0" t="n">
        <v>1651</v>
      </c>
      <c r="J2971" s="0" t="s">
        <v>272</v>
      </c>
      <c r="K2971" s="0" t="s">
        <v>3702</v>
      </c>
      <c r="L2971" s="0" t="s">
        <v>297</v>
      </c>
      <c r="M2971" s="0" t="s">
        <v>11283</v>
      </c>
      <c r="N2971" s="0" t="s">
        <v>11283</v>
      </c>
      <c r="O2971" s="0" t="s">
        <v>11284</v>
      </c>
      <c r="P2971" s="0" t="s">
        <v>11285</v>
      </c>
      <c r="R2971" s="0" t="s">
        <v>279</v>
      </c>
      <c r="S2971" s="0" t="s">
        <v>294</v>
      </c>
      <c r="T2971" s="0" t="s">
        <v>280</v>
      </c>
      <c r="U2971" s="0" t="s">
        <v>281</v>
      </c>
    </row>
    <row r="2972" customFormat="false" ht="15" hidden="false" customHeight="false" outlineLevel="0" collapsed="false">
      <c r="A2972" s="0" t="n">
        <v>162</v>
      </c>
      <c r="B2972" s="0" t="s">
        <v>223</v>
      </c>
      <c r="C2972" s="0" t="s">
        <v>270</v>
      </c>
      <c r="D2972" s="0" t="s">
        <v>11286</v>
      </c>
      <c r="E2972" s="0" t="n">
        <v>2024</v>
      </c>
      <c r="H2972" s="0" t="n">
        <v>7</v>
      </c>
      <c r="I2972" s="0" t="n">
        <v>1344</v>
      </c>
      <c r="J2972" s="0" t="s">
        <v>272</v>
      </c>
      <c r="K2972" s="0" t="s">
        <v>3702</v>
      </c>
      <c r="L2972" s="0" t="s">
        <v>297</v>
      </c>
      <c r="M2972" s="0" t="s">
        <v>11287</v>
      </c>
      <c r="N2972" s="0" t="s">
        <v>11287</v>
      </c>
      <c r="O2972" s="0" t="s">
        <v>11288</v>
      </c>
      <c r="P2972" s="0" t="s">
        <v>11289</v>
      </c>
      <c r="R2972" s="0" t="s">
        <v>288</v>
      </c>
      <c r="S2972" s="0" t="s">
        <v>294</v>
      </c>
      <c r="T2972" s="0" t="s">
        <v>280</v>
      </c>
      <c r="U2972" s="0" t="s">
        <v>281</v>
      </c>
    </row>
    <row r="2973" customFormat="false" ht="15" hidden="false" customHeight="false" outlineLevel="0" collapsed="false">
      <c r="A2973" s="0" t="n">
        <v>162</v>
      </c>
      <c r="B2973" s="0" t="s">
        <v>223</v>
      </c>
      <c r="C2973" s="0" t="s">
        <v>270</v>
      </c>
      <c r="D2973" s="0" t="s">
        <v>11290</v>
      </c>
      <c r="E2973" s="0" t="n">
        <v>2024</v>
      </c>
      <c r="H2973" s="0" t="n">
        <v>6</v>
      </c>
      <c r="I2973" s="0" t="n">
        <v>3622</v>
      </c>
      <c r="J2973" s="0" t="s">
        <v>272</v>
      </c>
      <c r="K2973" s="0" t="s">
        <v>3702</v>
      </c>
      <c r="L2973" s="0" t="s">
        <v>297</v>
      </c>
      <c r="M2973" s="0" t="s">
        <v>11291</v>
      </c>
      <c r="N2973" s="0" t="s">
        <v>11291</v>
      </c>
      <c r="O2973" s="0" t="s">
        <v>11292</v>
      </c>
      <c r="P2973" s="0" t="s">
        <v>11293</v>
      </c>
      <c r="R2973" s="0" t="s">
        <v>288</v>
      </c>
      <c r="S2973" s="0" t="s">
        <v>294</v>
      </c>
      <c r="T2973" s="0" t="s">
        <v>280</v>
      </c>
      <c r="U2973" s="0" t="s">
        <v>281</v>
      </c>
    </row>
    <row r="2974" customFormat="false" ht="15" hidden="false" customHeight="false" outlineLevel="0" collapsed="false">
      <c r="A2974" s="0" t="n">
        <v>162</v>
      </c>
      <c r="B2974" s="0" t="s">
        <v>223</v>
      </c>
      <c r="C2974" s="0" t="s">
        <v>270</v>
      </c>
      <c r="D2974" s="0" t="s">
        <v>11294</v>
      </c>
      <c r="E2974" s="0" t="n">
        <v>2024</v>
      </c>
      <c r="H2974" s="0" t="n">
        <v>5</v>
      </c>
      <c r="I2974" s="0" t="n">
        <v>796</v>
      </c>
      <c r="J2974" s="0" t="s">
        <v>272</v>
      </c>
      <c r="K2974" s="0" t="s">
        <v>3702</v>
      </c>
      <c r="L2974" s="0" t="s">
        <v>297</v>
      </c>
      <c r="M2974" s="0" t="s">
        <v>11295</v>
      </c>
      <c r="N2974" s="0" t="s">
        <v>11295</v>
      </c>
      <c r="O2974" s="0" t="s">
        <v>11296</v>
      </c>
      <c r="P2974" s="0" t="s">
        <v>11297</v>
      </c>
      <c r="R2974" s="0" t="s">
        <v>288</v>
      </c>
      <c r="S2974" s="0" t="s">
        <v>294</v>
      </c>
      <c r="T2974" s="0" t="s">
        <v>280</v>
      </c>
      <c r="U2974" s="0" t="s">
        <v>281</v>
      </c>
    </row>
    <row r="2975" customFormat="false" ht="15" hidden="false" customHeight="false" outlineLevel="0" collapsed="false">
      <c r="A2975" s="0" t="n">
        <v>162</v>
      </c>
      <c r="B2975" s="0" t="s">
        <v>223</v>
      </c>
      <c r="C2975" s="0" t="s">
        <v>270</v>
      </c>
      <c r="D2975" s="0" t="s">
        <v>11298</v>
      </c>
      <c r="E2975" s="0" t="n">
        <v>2023</v>
      </c>
      <c r="H2975" s="0" t="n">
        <v>1</v>
      </c>
      <c r="I2975" s="0" t="n">
        <v>1374</v>
      </c>
      <c r="J2975" s="0" t="s">
        <v>272</v>
      </c>
      <c r="K2975" s="0" t="s">
        <v>3702</v>
      </c>
      <c r="L2975" s="0" t="s">
        <v>297</v>
      </c>
      <c r="M2975" s="0" t="s">
        <v>11299</v>
      </c>
      <c r="N2975" s="0" t="s">
        <v>11299</v>
      </c>
      <c r="O2975" s="0" t="s">
        <v>11300</v>
      </c>
      <c r="P2975" s="0" t="s">
        <v>11301</v>
      </c>
      <c r="R2975" s="0" t="s">
        <v>288</v>
      </c>
      <c r="S2975" s="0" t="s">
        <v>294</v>
      </c>
      <c r="T2975" s="0" t="s">
        <v>280</v>
      </c>
      <c r="U2975" s="0" t="s">
        <v>281</v>
      </c>
    </row>
    <row r="2976" customFormat="false" ht="15" hidden="false" customHeight="false" outlineLevel="0" collapsed="false">
      <c r="A2976" s="0" t="n">
        <v>162</v>
      </c>
      <c r="B2976" s="0" t="s">
        <v>223</v>
      </c>
      <c r="C2976" s="0" t="s">
        <v>270</v>
      </c>
      <c r="D2976" s="0" t="s">
        <v>11302</v>
      </c>
      <c r="E2976" s="0" t="n">
        <v>2023</v>
      </c>
      <c r="H2976" s="0" t="n">
        <v>1</v>
      </c>
      <c r="I2976" s="0" t="n">
        <v>661</v>
      </c>
      <c r="J2976" s="0" t="s">
        <v>272</v>
      </c>
      <c r="K2976" s="0" t="s">
        <v>3702</v>
      </c>
      <c r="L2976" s="0" t="s">
        <v>297</v>
      </c>
      <c r="M2976" s="0" t="s">
        <v>11303</v>
      </c>
      <c r="N2976" s="0" t="s">
        <v>11303</v>
      </c>
      <c r="O2976" s="0" t="s">
        <v>11304</v>
      </c>
      <c r="P2976" s="0" t="s">
        <v>11305</v>
      </c>
      <c r="R2976" s="0" t="s">
        <v>288</v>
      </c>
      <c r="S2976" s="0" t="s">
        <v>294</v>
      </c>
      <c r="T2976" s="0" t="s">
        <v>280</v>
      </c>
      <c r="U2976" s="0" t="s">
        <v>281</v>
      </c>
    </row>
    <row r="2977" customFormat="false" ht="15" hidden="false" customHeight="false" outlineLevel="0" collapsed="false">
      <c r="A2977" s="0" t="n">
        <v>162</v>
      </c>
      <c r="B2977" s="0" t="s">
        <v>223</v>
      </c>
      <c r="C2977" s="0" t="s">
        <v>270</v>
      </c>
      <c r="D2977" s="0" t="s">
        <v>11306</v>
      </c>
      <c r="E2977" s="0" t="n">
        <v>2023</v>
      </c>
      <c r="H2977" s="0" t="n">
        <v>4</v>
      </c>
      <c r="I2977" s="0" t="n">
        <v>899</v>
      </c>
      <c r="J2977" s="0" t="s">
        <v>272</v>
      </c>
      <c r="K2977" s="0" t="s">
        <v>3702</v>
      </c>
      <c r="L2977" s="0" t="s">
        <v>297</v>
      </c>
      <c r="M2977" s="0" t="s">
        <v>11307</v>
      </c>
      <c r="N2977" s="0" t="s">
        <v>11307</v>
      </c>
      <c r="O2977" s="0" t="s">
        <v>11308</v>
      </c>
      <c r="P2977" s="0" t="s">
        <v>11309</v>
      </c>
      <c r="R2977" s="0" t="s">
        <v>288</v>
      </c>
      <c r="S2977" s="0" t="s">
        <v>294</v>
      </c>
      <c r="T2977" s="0" t="s">
        <v>280</v>
      </c>
      <c r="U2977" s="0" t="s">
        <v>281</v>
      </c>
    </row>
    <row r="2978" customFormat="false" ht="15" hidden="false" customHeight="false" outlineLevel="0" collapsed="false">
      <c r="A2978" s="0" t="n">
        <v>162</v>
      </c>
      <c r="B2978" s="0" t="s">
        <v>223</v>
      </c>
      <c r="C2978" s="0" t="s">
        <v>270</v>
      </c>
      <c r="D2978" s="0" t="s">
        <v>11310</v>
      </c>
      <c r="E2978" s="0" t="n">
        <v>2023</v>
      </c>
      <c r="H2978" s="0" t="n">
        <v>4</v>
      </c>
      <c r="I2978" s="0" t="n">
        <v>721</v>
      </c>
      <c r="J2978" s="0" t="s">
        <v>272</v>
      </c>
      <c r="K2978" s="0" t="s">
        <v>3702</v>
      </c>
      <c r="L2978" s="0" t="s">
        <v>297</v>
      </c>
      <c r="M2978" s="0" t="s">
        <v>11311</v>
      </c>
      <c r="N2978" s="0" t="s">
        <v>11311</v>
      </c>
      <c r="O2978" s="0" t="s">
        <v>11312</v>
      </c>
      <c r="P2978" s="0" t="s">
        <v>11313</v>
      </c>
      <c r="R2978" s="0" t="s">
        <v>288</v>
      </c>
      <c r="S2978" s="0" t="s">
        <v>294</v>
      </c>
      <c r="T2978" s="0" t="s">
        <v>280</v>
      </c>
      <c r="U2978" s="0" t="s">
        <v>281</v>
      </c>
    </row>
    <row r="2979" customFormat="false" ht="15" hidden="false" customHeight="false" outlineLevel="0" collapsed="false">
      <c r="A2979" s="0" t="n">
        <v>162</v>
      </c>
      <c r="B2979" s="0" t="s">
        <v>223</v>
      </c>
      <c r="C2979" s="0" t="s">
        <v>270</v>
      </c>
      <c r="D2979" s="0" t="s">
        <v>11314</v>
      </c>
      <c r="E2979" s="0" t="n">
        <v>2023</v>
      </c>
      <c r="H2979" s="0" t="n">
        <v>1</v>
      </c>
      <c r="I2979" s="0" t="n">
        <v>1372</v>
      </c>
      <c r="J2979" s="0" t="s">
        <v>272</v>
      </c>
      <c r="K2979" s="0" t="s">
        <v>3702</v>
      </c>
      <c r="L2979" s="0" t="s">
        <v>297</v>
      </c>
      <c r="M2979" s="0" t="s">
        <v>11315</v>
      </c>
      <c r="N2979" s="0" t="s">
        <v>11315</v>
      </c>
      <c r="O2979" s="0" t="s">
        <v>11316</v>
      </c>
      <c r="P2979" s="0" t="s">
        <v>11317</v>
      </c>
      <c r="R2979" s="0" t="s">
        <v>288</v>
      </c>
      <c r="S2979" s="0" t="s">
        <v>294</v>
      </c>
      <c r="T2979" s="0" t="s">
        <v>280</v>
      </c>
      <c r="U2979" s="0" t="s">
        <v>281</v>
      </c>
    </row>
    <row r="2980" customFormat="false" ht="15" hidden="false" customHeight="false" outlineLevel="0" collapsed="false">
      <c r="A2980" s="0" t="n">
        <v>162</v>
      </c>
      <c r="B2980" s="0" t="s">
        <v>223</v>
      </c>
      <c r="C2980" s="0" t="s">
        <v>270</v>
      </c>
      <c r="D2980" s="0" t="s">
        <v>11318</v>
      </c>
      <c r="E2980" s="0" t="n">
        <v>2023</v>
      </c>
      <c r="H2980" s="0" t="n">
        <v>2</v>
      </c>
      <c r="I2980" s="0" t="n">
        <v>3011</v>
      </c>
      <c r="J2980" s="0" t="s">
        <v>272</v>
      </c>
      <c r="K2980" s="0" t="s">
        <v>3702</v>
      </c>
      <c r="L2980" s="0" t="s">
        <v>297</v>
      </c>
      <c r="M2980" s="0" t="s">
        <v>11319</v>
      </c>
      <c r="N2980" s="0" t="s">
        <v>11319</v>
      </c>
      <c r="O2980" s="0" t="s">
        <v>11320</v>
      </c>
      <c r="P2980" s="0" t="s">
        <v>11321</v>
      </c>
      <c r="R2980" s="0" t="s">
        <v>288</v>
      </c>
      <c r="S2980" s="0" t="s">
        <v>294</v>
      </c>
      <c r="T2980" s="0" t="s">
        <v>280</v>
      </c>
      <c r="U2980" s="0" t="s">
        <v>281</v>
      </c>
    </row>
    <row r="2981" customFormat="false" ht="15" hidden="false" customHeight="false" outlineLevel="0" collapsed="false">
      <c r="A2981" s="0" t="n">
        <v>162</v>
      </c>
      <c r="B2981" s="0" t="s">
        <v>223</v>
      </c>
      <c r="C2981" s="0" t="s">
        <v>270</v>
      </c>
      <c r="D2981" s="0" t="s">
        <v>11322</v>
      </c>
      <c r="E2981" s="0" t="n">
        <v>2022</v>
      </c>
      <c r="H2981" s="0" t="n">
        <v>2</v>
      </c>
      <c r="I2981" s="0" t="n">
        <v>1388</v>
      </c>
      <c r="J2981" s="0" t="s">
        <v>272</v>
      </c>
      <c r="K2981" s="0" t="s">
        <v>3689</v>
      </c>
      <c r="L2981" s="0" t="s">
        <v>297</v>
      </c>
      <c r="M2981" s="0" t="s">
        <v>11323</v>
      </c>
      <c r="N2981" s="0" t="s">
        <v>11323</v>
      </c>
      <c r="O2981" s="0" t="s">
        <v>11324</v>
      </c>
      <c r="P2981" s="0" t="s">
        <v>11325</v>
      </c>
      <c r="R2981" s="0" t="s">
        <v>288</v>
      </c>
      <c r="S2981" s="0" t="s">
        <v>294</v>
      </c>
      <c r="T2981" s="0" t="s">
        <v>280</v>
      </c>
      <c r="U2981" s="0" t="s">
        <v>281</v>
      </c>
    </row>
    <row r="2982" customFormat="false" ht="15" hidden="false" customHeight="false" outlineLevel="0" collapsed="false">
      <c r="A2982" s="0" t="n">
        <v>162</v>
      </c>
      <c r="B2982" s="0" t="s">
        <v>223</v>
      </c>
      <c r="C2982" s="0" t="s">
        <v>270</v>
      </c>
      <c r="D2982" s="0" t="s">
        <v>11326</v>
      </c>
      <c r="E2982" s="0" t="n">
        <v>2022</v>
      </c>
      <c r="H2982" s="0" t="n">
        <v>13</v>
      </c>
      <c r="I2982" s="0" t="n">
        <v>3208</v>
      </c>
      <c r="J2982" s="0" t="s">
        <v>294</v>
      </c>
      <c r="K2982" s="0" t="s">
        <v>3702</v>
      </c>
      <c r="L2982" s="0" t="s">
        <v>297</v>
      </c>
      <c r="M2982" s="0" t="s">
        <v>11327</v>
      </c>
      <c r="N2982" s="0" t="s">
        <v>11327</v>
      </c>
      <c r="O2982" s="0" t="s">
        <v>11328</v>
      </c>
      <c r="P2982" s="0" t="s">
        <v>11329</v>
      </c>
      <c r="R2982" s="0" t="s">
        <v>288</v>
      </c>
      <c r="S2982" s="0" t="s">
        <v>294</v>
      </c>
      <c r="T2982" s="0" t="s">
        <v>280</v>
      </c>
      <c r="U2982" s="0" t="s">
        <v>281</v>
      </c>
    </row>
    <row r="2983" customFormat="false" ht="15" hidden="false" customHeight="false" outlineLevel="0" collapsed="false">
      <c r="A2983" s="0" t="n">
        <v>162</v>
      </c>
      <c r="B2983" s="0" t="s">
        <v>223</v>
      </c>
      <c r="C2983" s="0" t="s">
        <v>270</v>
      </c>
      <c r="D2983" s="0" t="s">
        <v>11330</v>
      </c>
      <c r="E2983" s="0" t="n">
        <v>2022</v>
      </c>
      <c r="H2983" s="0" t="n">
        <v>1</v>
      </c>
      <c r="I2983" s="0" t="n">
        <v>2431</v>
      </c>
      <c r="J2983" s="0" t="s">
        <v>272</v>
      </c>
      <c r="K2983" s="0" t="s">
        <v>3702</v>
      </c>
      <c r="L2983" s="0" t="s">
        <v>297</v>
      </c>
      <c r="M2983" s="0" t="s">
        <v>11331</v>
      </c>
      <c r="N2983" s="0" t="s">
        <v>11331</v>
      </c>
      <c r="O2983" s="0" t="s">
        <v>11332</v>
      </c>
      <c r="P2983" s="0" t="s">
        <v>11333</v>
      </c>
      <c r="R2983" s="0" t="s">
        <v>288</v>
      </c>
      <c r="S2983" s="0" t="s">
        <v>294</v>
      </c>
      <c r="T2983" s="0" t="s">
        <v>280</v>
      </c>
      <c r="U2983" s="0" t="s">
        <v>281</v>
      </c>
    </row>
    <row r="2984" customFormat="false" ht="15" hidden="false" customHeight="false" outlineLevel="0" collapsed="false">
      <c r="A2984" s="0" t="n">
        <v>162</v>
      </c>
      <c r="B2984" s="0" t="s">
        <v>223</v>
      </c>
      <c r="C2984" s="0" t="s">
        <v>270</v>
      </c>
      <c r="D2984" s="0" t="s">
        <v>11334</v>
      </c>
      <c r="E2984" s="0" t="n">
        <v>2022</v>
      </c>
      <c r="H2984" s="0" t="n">
        <v>1</v>
      </c>
      <c r="I2984" s="0" t="n">
        <v>2162</v>
      </c>
      <c r="J2984" s="0" t="s">
        <v>272</v>
      </c>
      <c r="K2984" s="0" t="s">
        <v>3702</v>
      </c>
      <c r="L2984" s="0" t="s">
        <v>297</v>
      </c>
      <c r="M2984" s="0" t="s">
        <v>11335</v>
      </c>
      <c r="N2984" s="0" t="s">
        <v>11335</v>
      </c>
      <c r="O2984" s="0" t="s">
        <v>11336</v>
      </c>
      <c r="P2984" s="0" t="s">
        <v>11337</v>
      </c>
      <c r="R2984" s="0" t="s">
        <v>288</v>
      </c>
      <c r="S2984" s="0" t="s">
        <v>294</v>
      </c>
      <c r="T2984" s="0" t="s">
        <v>280</v>
      </c>
      <c r="U2984" s="0" t="s">
        <v>281</v>
      </c>
    </row>
    <row r="2985" customFormat="false" ht="15" hidden="false" customHeight="false" outlineLevel="0" collapsed="false">
      <c r="A2985" s="0" t="n">
        <v>162</v>
      </c>
      <c r="B2985" s="0" t="s">
        <v>223</v>
      </c>
      <c r="C2985" s="0" t="s">
        <v>270</v>
      </c>
      <c r="D2985" s="0" t="s">
        <v>11338</v>
      </c>
      <c r="E2985" s="0" t="n">
        <v>2022</v>
      </c>
      <c r="H2985" s="0" t="n">
        <v>6</v>
      </c>
      <c r="I2985" s="0" t="n">
        <v>1714</v>
      </c>
      <c r="J2985" s="0" t="s">
        <v>272</v>
      </c>
      <c r="K2985" s="0" t="s">
        <v>3702</v>
      </c>
      <c r="L2985" s="0" t="s">
        <v>297</v>
      </c>
      <c r="M2985" s="0" t="s">
        <v>11339</v>
      </c>
      <c r="N2985" s="0" t="s">
        <v>11339</v>
      </c>
      <c r="O2985" s="0" t="s">
        <v>11340</v>
      </c>
      <c r="P2985" s="0" t="s">
        <v>11341</v>
      </c>
      <c r="R2985" s="0" t="s">
        <v>288</v>
      </c>
      <c r="S2985" s="0" t="s">
        <v>294</v>
      </c>
      <c r="T2985" s="0" t="s">
        <v>280</v>
      </c>
      <c r="U2985" s="0" t="s">
        <v>281</v>
      </c>
    </row>
    <row r="2986" customFormat="false" ht="15" hidden="false" customHeight="false" outlineLevel="0" collapsed="false">
      <c r="A2986" s="0" t="n">
        <v>162</v>
      </c>
      <c r="B2986" s="0" t="s">
        <v>223</v>
      </c>
      <c r="C2986" s="0" t="s">
        <v>270</v>
      </c>
      <c r="D2986" s="0" t="s">
        <v>11342</v>
      </c>
      <c r="E2986" s="0" t="n">
        <v>2021</v>
      </c>
      <c r="H2986" s="0" t="n">
        <v>11</v>
      </c>
      <c r="I2986" s="0" t="n">
        <v>7139</v>
      </c>
      <c r="J2986" s="0" t="s">
        <v>272</v>
      </c>
      <c r="K2986" s="0" t="s">
        <v>3702</v>
      </c>
      <c r="L2986" s="0" t="s">
        <v>297</v>
      </c>
      <c r="M2986" s="0" t="s">
        <v>11343</v>
      </c>
      <c r="N2986" s="0" t="s">
        <v>11343</v>
      </c>
      <c r="O2986" s="0" t="s">
        <v>11344</v>
      </c>
      <c r="P2986" s="0" t="s">
        <v>11345</v>
      </c>
      <c r="R2986" s="0" t="s">
        <v>288</v>
      </c>
      <c r="S2986" s="0" t="s">
        <v>294</v>
      </c>
      <c r="T2986" s="0" t="s">
        <v>280</v>
      </c>
      <c r="U2986" s="0" t="s">
        <v>281</v>
      </c>
    </row>
    <row r="2987" customFormat="false" ht="15" hidden="false" customHeight="false" outlineLevel="0" collapsed="false">
      <c r="A2987" s="0" t="n">
        <v>162</v>
      </c>
      <c r="B2987" s="0" t="s">
        <v>223</v>
      </c>
      <c r="C2987" s="0" t="s">
        <v>270</v>
      </c>
      <c r="D2987" s="0" t="s">
        <v>11346</v>
      </c>
      <c r="E2987" s="0" t="n">
        <v>2020</v>
      </c>
      <c r="H2987" s="0" t="n">
        <v>8</v>
      </c>
      <c r="I2987" s="0" t="n">
        <v>1421</v>
      </c>
      <c r="J2987" s="0" t="s">
        <v>272</v>
      </c>
      <c r="K2987" s="0" t="s">
        <v>3702</v>
      </c>
      <c r="L2987" s="0" t="s">
        <v>297</v>
      </c>
      <c r="M2987" s="0" t="s">
        <v>11347</v>
      </c>
      <c r="N2987" s="0" t="s">
        <v>11347</v>
      </c>
      <c r="O2987" s="0" t="s">
        <v>11348</v>
      </c>
      <c r="P2987" s="0" t="s">
        <v>11349</v>
      </c>
      <c r="R2987" s="0" t="s">
        <v>288</v>
      </c>
      <c r="S2987" s="0" t="s">
        <v>294</v>
      </c>
      <c r="T2987" s="0" t="s">
        <v>280</v>
      </c>
      <c r="U2987" s="0" t="s">
        <v>281</v>
      </c>
    </row>
    <row r="2988" customFormat="false" ht="15" hidden="false" customHeight="false" outlineLevel="0" collapsed="false">
      <c r="A2988" s="0" t="n">
        <v>162</v>
      </c>
      <c r="B2988" s="0" t="s">
        <v>223</v>
      </c>
      <c r="C2988" s="0" t="s">
        <v>270</v>
      </c>
      <c r="D2988" s="0" t="s">
        <v>11350</v>
      </c>
      <c r="E2988" s="0" t="n">
        <v>2020</v>
      </c>
      <c r="H2988" s="0" t="n">
        <v>8</v>
      </c>
      <c r="I2988" s="0" t="n">
        <v>2037</v>
      </c>
      <c r="J2988" s="0" t="s">
        <v>272</v>
      </c>
      <c r="K2988" s="0" t="s">
        <v>3702</v>
      </c>
      <c r="L2988" s="0" t="s">
        <v>297</v>
      </c>
      <c r="M2988" s="0" t="s">
        <v>11351</v>
      </c>
      <c r="N2988" s="0" t="s">
        <v>11351</v>
      </c>
      <c r="O2988" s="0" t="s">
        <v>11352</v>
      </c>
      <c r="P2988" s="0" t="s">
        <v>11353</v>
      </c>
      <c r="R2988" s="0" t="s">
        <v>288</v>
      </c>
      <c r="S2988" s="0" t="s">
        <v>294</v>
      </c>
      <c r="T2988" s="0" t="s">
        <v>280</v>
      </c>
      <c r="U2988" s="0" t="s">
        <v>281</v>
      </c>
    </row>
    <row r="2989" customFormat="false" ht="15" hidden="false" customHeight="false" outlineLevel="0" collapsed="false">
      <c r="A2989" s="0" t="n">
        <v>162</v>
      </c>
      <c r="B2989" s="0" t="s">
        <v>223</v>
      </c>
      <c r="C2989" s="0" t="s">
        <v>270</v>
      </c>
      <c r="D2989" s="0" t="s">
        <v>11354</v>
      </c>
      <c r="E2989" s="0" t="n">
        <v>2020</v>
      </c>
      <c r="H2989" s="0" t="n">
        <v>8</v>
      </c>
      <c r="I2989" s="0" t="n">
        <v>2406</v>
      </c>
      <c r="J2989" s="0" t="s">
        <v>272</v>
      </c>
      <c r="K2989" s="0" t="s">
        <v>3702</v>
      </c>
      <c r="L2989" s="0" t="s">
        <v>297</v>
      </c>
      <c r="M2989" s="0" t="s">
        <v>11355</v>
      </c>
      <c r="N2989" s="0" t="s">
        <v>11355</v>
      </c>
      <c r="O2989" s="0" t="s">
        <v>11356</v>
      </c>
      <c r="P2989" s="0" t="s">
        <v>11357</v>
      </c>
      <c r="R2989" s="0" t="s">
        <v>288</v>
      </c>
      <c r="S2989" s="0" t="s">
        <v>294</v>
      </c>
      <c r="T2989" s="0" t="s">
        <v>280</v>
      </c>
      <c r="U2989" s="0" t="s">
        <v>281</v>
      </c>
    </row>
    <row r="2990" customFormat="false" ht="15" hidden="false" customHeight="false" outlineLevel="0" collapsed="false">
      <c r="A2990" s="0" t="n">
        <v>162</v>
      </c>
      <c r="B2990" s="0" t="s">
        <v>223</v>
      </c>
      <c r="C2990" s="0" t="s">
        <v>270</v>
      </c>
      <c r="D2990" s="0" t="s">
        <v>11358</v>
      </c>
      <c r="E2990" s="0" t="n">
        <v>2020</v>
      </c>
      <c r="H2990" s="0" t="n">
        <v>8</v>
      </c>
      <c r="I2990" s="0" t="n">
        <v>2406</v>
      </c>
      <c r="J2990" s="0" t="s">
        <v>272</v>
      </c>
      <c r="K2990" s="0" t="s">
        <v>3702</v>
      </c>
      <c r="L2990" s="0" t="s">
        <v>297</v>
      </c>
      <c r="M2990" s="0" t="s">
        <v>11359</v>
      </c>
      <c r="N2990" s="0" t="s">
        <v>11359</v>
      </c>
      <c r="O2990" s="0" t="s">
        <v>11360</v>
      </c>
      <c r="P2990" s="0" t="s">
        <v>11361</v>
      </c>
      <c r="R2990" s="0" t="s">
        <v>288</v>
      </c>
      <c r="S2990" s="0" t="s">
        <v>294</v>
      </c>
      <c r="T2990" s="0" t="s">
        <v>280</v>
      </c>
      <c r="U2990" s="0" t="s">
        <v>281</v>
      </c>
    </row>
    <row r="2991" customFormat="false" ht="15" hidden="false" customHeight="false" outlineLevel="0" collapsed="false">
      <c r="A2991" s="0" t="n">
        <v>162</v>
      </c>
      <c r="B2991" s="0" t="s">
        <v>223</v>
      </c>
      <c r="C2991" s="0" t="s">
        <v>270</v>
      </c>
      <c r="D2991" s="0" t="s">
        <v>11362</v>
      </c>
      <c r="E2991" s="0" t="n">
        <v>2019</v>
      </c>
      <c r="H2991" s="0" t="n">
        <v>7</v>
      </c>
      <c r="I2991" s="0" t="n">
        <v>959</v>
      </c>
      <c r="J2991" s="0" t="s">
        <v>272</v>
      </c>
      <c r="K2991" s="0" t="s">
        <v>3702</v>
      </c>
      <c r="L2991" s="0" t="s">
        <v>297</v>
      </c>
      <c r="M2991" s="0" t="s">
        <v>11363</v>
      </c>
      <c r="N2991" s="0" t="s">
        <v>11363</v>
      </c>
      <c r="O2991" s="0" t="s">
        <v>11364</v>
      </c>
      <c r="P2991" s="0" t="s">
        <v>11365</v>
      </c>
      <c r="R2991" s="0" t="s">
        <v>288</v>
      </c>
      <c r="S2991" s="0" t="s">
        <v>294</v>
      </c>
      <c r="T2991" s="0" t="s">
        <v>280</v>
      </c>
      <c r="U2991" s="0" t="s">
        <v>281</v>
      </c>
    </row>
    <row r="2992" customFormat="false" ht="15" hidden="false" customHeight="false" outlineLevel="0" collapsed="false">
      <c r="A2992" s="0" t="n">
        <v>162</v>
      </c>
      <c r="B2992" s="0" t="s">
        <v>223</v>
      </c>
      <c r="C2992" s="0" t="s">
        <v>270</v>
      </c>
      <c r="D2992" s="0" t="s">
        <v>11366</v>
      </c>
      <c r="E2992" s="0" t="n">
        <v>2019</v>
      </c>
      <c r="H2992" s="0" t="n">
        <v>7</v>
      </c>
      <c r="I2992" s="0" t="n">
        <v>17462</v>
      </c>
      <c r="J2992" s="0" t="s">
        <v>272</v>
      </c>
      <c r="K2992" s="0" t="s">
        <v>3702</v>
      </c>
      <c r="L2992" s="0" t="s">
        <v>297</v>
      </c>
      <c r="M2992" s="0" t="s">
        <v>11367</v>
      </c>
      <c r="N2992" s="0" t="s">
        <v>11367</v>
      </c>
      <c r="O2992" s="0" t="s">
        <v>11368</v>
      </c>
      <c r="P2992" s="0" t="s">
        <v>11369</v>
      </c>
      <c r="R2992" s="0" t="s">
        <v>288</v>
      </c>
      <c r="S2992" s="0" t="s">
        <v>294</v>
      </c>
      <c r="T2992" s="0" t="s">
        <v>280</v>
      </c>
      <c r="U2992" s="0" t="s">
        <v>281</v>
      </c>
    </row>
    <row r="2993" customFormat="false" ht="15" hidden="false" customHeight="false" outlineLevel="0" collapsed="false">
      <c r="A2993" s="0" t="n">
        <v>162</v>
      </c>
      <c r="B2993" s="0" t="s">
        <v>223</v>
      </c>
      <c r="C2993" s="0" t="s">
        <v>270</v>
      </c>
      <c r="D2993" s="0" t="s">
        <v>11370</v>
      </c>
      <c r="E2993" s="0" t="n">
        <v>2019</v>
      </c>
      <c r="H2993" s="0" t="n">
        <v>7</v>
      </c>
      <c r="I2993" s="0" t="n">
        <v>28175</v>
      </c>
      <c r="J2993" s="0" t="s">
        <v>272</v>
      </c>
      <c r="K2993" s="0" t="s">
        <v>3702</v>
      </c>
      <c r="L2993" s="0" t="s">
        <v>297</v>
      </c>
      <c r="M2993" s="0" t="s">
        <v>11371</v>
      </c>
      <c r="N2993" s="0" t="s">
        <v>11371</v>
      </c>
      <c r="O2993" s="0" t="s">
        <v>11372</v>
      </c>
      <c r="P2993" s="0" t="s">
        <v>11373</v>
      </c>
      <c r="R2993" s="0" t="s">
        <v>288</v>
      </c>
      <c r="S2993" s="0" t="s">
        <v>294</v>
      </c>
      <c r="T2993" s="0" t="s">
        <v>280</v>
      </c>
      <c r="U2993" s="0" t="s">
        <v>281</v>
      </c>
    </row>
    <row r="2994" customFormat="false" ht="15" hidden="false" customHeight="false" outlineLevel="0" collapsed="false">
      <c r="A2994" s="0" t="n">
        <v>162</v>
      </c>
      <c r="B2994" s="0" t="s">
        <v>223</v>
      </c>
      <c r="C2994" s="0" t="s">
        <v>270</v>
      </c>
      <c r="D2994" s="0" t="s">
        <v>11374</v>
      </c>
      <c r="E2994" s="0" t="n">
        <v>2019</v>
      </c>
      <c r="H2994" s="0" t="n">
        <v>15</v>
      </c>
      <c r="I2994" s="0" t="n">
        <v>1373</v>
      </c>
      <c r="J2994" s="0" t="s">
        <v>272</v>
      </c>
      <c r="K2994" s="0" t="s">
        <v>3702</v>
      </c>
      <c r="L2994" s="0" t="s">
        <v>297</v>
      </c>
      <c r="M2994" s="0" t="s">
        <v>11375</v>
      </c>
      <c r="N2994" s="0" t="s">
        <v>11375</v>
      </c>
      <c r="O2994" s="0" t="s">
        <v>11376</v>
      </c>
      <c r="P2994" s="0" t="s">
        <v>11377</v>
      </c>
      <c r="R2994" s="0" t="s">
        <v>288</v>
      </c>
      <c r="S2994" s="0" t="s">
        <v>294</v>
      </c>
      <c r="T2994" s="0" t="s">
        <v>280</v>
      </c>
      <c r="U2994" s="0" t="s">
        <v>281</v>
      </c>
    </row>
    <row r="2995" customFormat="false" ht="15" hidden="false" customHeight="false" outlineLevel="0" collapsed="false">
      <c r="A2995" s="0" t="n">
        <v>162</v>
      </c>
      <c r="B2995" s="0" t="s">
        <v>223</v>
      </c>
      <c r="C2995" s="0" t="s">
        <v>270</v>
      </c>
      <c r="D2995" s="0" t="s">
        <v>11378</v>
      </c>
      <c r="E2995" s="0" t="n">
        <v>2019</v>
      </c>
      <c r="H2995" s="0" t="n">
        <v>11</v>
      </c>
      <c r="I2995" s="0" t="n">
        <v>2037</v>
      </c>
      <c r="J2995" s="0" t="s">
        <v>272</v>
      </c>
      <c r="K2995" s="0" t="s">
        <v>3702</v>
      </c>
      <c r="L2995" s="0" t="s">
        <v>297</v>
      </c>
      <c r="M2995" s="0" t="s">
        <v>11379</v>
      </c>
      <c r="N2995" s="0" t="s">
        <v>11379</v>
      </c>
      <c r="O2995" s="0" t="s">
        <v>11380</v>
      </c>
      <c r="P2995" s="0" t="s">
        <v>11381</v>
      </c>
      <c r="R2995" s="0" t="s">
        <v>288</v>
      </c>
      <c r="S2995" s="0" t="s">
        <v>294</v>
      </c>
      <c r="T2995" s="0" t="s">
        <v>280</v>
      </c>
      <c r="U2995" s="0" t="s">
        <v>281</v>
      </c>
    </row>
    <row r="2996" customFormat="false" ht="15" hidden="false" customHeight="false" outlineLevel="0" collapsed="false">
      <c r="A2996" s="0" t="n">
        <v>162</v>
      </c>
      <c r="B2996" s="0" t="s">
        <v>223</v>
      </c>
      <c r="C2996" s="0" t="s">
        <v>270</v>
      </c>
      <c r="D2996" s="0" t="s">
        <v>11382</v>
      </c>
      <c r="E2996" s="0" t="n">
        <v>2019</v>
      </c>
      <c r="H2996" s="0" t="n">
        <v>8</v>
      </c>
      <c r="I2996" s="0" t="n">
        <v>1214</v>
      </c>
      <c r="J2996" s="0" t="s">
        <v>272</v>
      </c>
      <c r="K2996" s="0" t="s">
        <v>3702</v>
      </c>
      <c r="L2996" s="0" t="s">
        <v>297</v>
      </c>
      <c r="M2996" s="0" t="s">
        <v>11383</v>
      </c>
      <c r="N2996" s="0" t="s">
        <v>11383</v>
      </c>
      <c r="O2996" s="0" t="s">
        <v>11384</v>
      </c>
      <c r="P2996" s="0" t="s">
        <v>11385</v>
      </c>
      <c r="R2996" s="0" t="s">
        <v>288</v>
      </c>
      <c r="S2996" s="0" t="s">
        <v>294</v>
      </c>
      <c r="T2996" s="0" t="s">
        <v>280</v>
      </c>
      <c r="U2996" s="0" t="s">
        <v>281</v>
      </c>
    </row>
    <row r="2997" customFormat="false" ht="15" hidden="false" customHeight="false" outlineLevel="0" collapsed="false">
      <c r="A2997" s="0" t="n">
        <v>162</v>
      </c>
      <c r="B2997" s="0" t="s">
        <v>223</v>
      </c>
      <c r="C2997" s="0" t="s">
        <v>270</v>
      </c>
      <c r="D2997" s="0" t="s">
        <v>11386</v>
      </c>
      <c r="E2997" s="0" t="n">
        <v>2013</v>
      </c>
      <c r="H2997" s="0" t="n">
        <v>18</v>
      </c>
      <c r="I2997" s="0" t="n">
        <v>2175</v>
      </c>
      <c r="J2997" s="0" t="s">
        <v>272</v>
      </c>
      <c r="K2997" s="0" t="s">
        <v>3702</v>
      </c>
      <c r="L2997" s="0" t="s">
        <v>297</v>
      </c>
      <c r="M2997" s="0" t="s">
        <v>11387</v>
      </c>
      <c r="N2997" s="0" t="s">
        <v>11387</v>
      </c>
      <c r="O2997" s="0" t="s">
        <v>11388</v>
      </c>
      <c r="P2997" s="0" t="s">
        <v>11389</v>
      </c>
      <c r="R2997" s="0" t="s">
        <v>288</v>
      </c>
      <c r="S2997" s="0" t="s">
        <v>294</v>
      </c>
      <c r="T2997" s="0" t="s">
        <v>280</v>
      </c>
      <c r="U2997" s="0" t="s">
        <v>281</v>
      </c>
    </row>
    <row r="2998" customFormat="false" ht="15" hidden="false" customHeight="false" outlineLevel="0" collapsed="false">
      <c r="A2998" s="0" t="n">
        <v>162</v>
      </c>
      <c r="B2998" s="0" t="s">
        <v>223</v>
      </c>
      <c r="C2998" s="0" t="s">
        <v>270</v>
      </c>
      <c r="D2998" s="0" t="s">
        <v>11390</v>
      </c>
      <c r="E2998" s="0" t="n">
        <v>2013</v>
      </c>
      <c r="H2998" s="0" t="n">
        <v>9</v>
      </c>
      <c r="I2998" s="0" t="n">
        <v>1373</v>
      </c>
      <c r="J2998" s="0" t="s">
        <v>272</v>
      </c>
      <c r="K2998" s="0" t="s">
        <v>3702</v>
      </c>
      <c r="L2998" s="0" t="s">
        <v>297</v>
      </c>
      <c r="M2998" s="0" t="s">
        <v>11391</v>
      </c>
      <c r="N2998" s="0" t="s">
        <v>11391</v>
      </c>
      <c r="O2998" s="0" t="s">
        <v>11392</v>
      </c>
      <c r="P2998" s="0" t="s">
        <v>11393</v>
      </c>
      <c r="R2998" s="0" t="s">
        <v>288</v>
      </c>
      <c r="S2998" s="0" t="s">
        <v>294</v>
      </c>
      <c r="T2998" s="0" t="s">
        <v>280</v>
      </c>
      <c r="U2998" s="0" t="s">
        <v>281</v>
      </c>
    </row>
    <row r="2999" customFormat="false" ht="15" hidden="false" customHeight="false" outlineLevel="0" collapsed="false">
      <c r="A2999" s="0" t="n">
        <v>162</v>
      </c>
      <c r="B2999" s="0" t="s">
        <v>223</v>
      </c>
      <c r="C2999" s="0" t="s">
        <v>328</v>
      </c>
      <c r="D2999" s="0" t="s">
        <v>11394</v>
      </c>
      <c r="E2999" s="0" t="n">
        <v>2026</v>
      </c>
      <c r="H2999" s="0" t="n">
        <v>1</v>
      </c>
      <c r="I2999" s="0" t="n">
        <v>55</v>
      </c>
      <c r="J2999" s="0" t="s">
        <v>272</v>
      </c>
      <c r="K2999" s="0" t="s">
        <v>3826</v>
      </c>
      <c r="L2999" s="0" t="s">
        <v>297</v>
      </c>
      <c r="M2999" s="0" t="s">
        <v>11395</v>
      </c>
      <c r="N2999" s="0" t="s">
        <v>11396</v>
      </c>
      <c r="O2999" s="0" t="s">
        <v>11397</v>
      </c>
      <c r="P2999" s="0" t="s">
        <v>11398</v>
      </c>
      <c r="R2999" s="0" t="s">
        <v>279</v>
      </c>
      <c r="S2999" s="0" t="s">
        <v>294</v>
      </c>
      <c r="T2999" s="0" t="s">
        <v>280</v>
      </c>
      <c r="U2999" s="0" t="s">
        <v>281</v>
      </c>
    </row>
    <row r="3000" customFormat="false" ht="15" hidden="false" customHeight="false" outlineLevel="0" collapsed="false">
      <c r="A3000" s="0" t="n">
        <v>162</v>
      </c>
      <c r="B3000" s="0" t="s">
        <v>223</v>
      </c>
      <c r="C3000" s="0" t="s">
        <v>328</v>
      </c>
      <c r="D3000" s="0" t="s">
        <v>11399</v>
      </c>
      <c r="E3000" s="0" t="n">
        <v>2026</v>
      </c>
      <c r="H3000" s="0" t="n">
        <v>1</v>
      </c>
      <c r="I3000" s="0" t="n">
        <v>30</v>
      </c>
      <c r="J3000" s="0" t="s">
        <v>272</v>
      </c>
      <c r="K3000" s="0" t="s">
        <v>3826</v>
      </c>
      <c r="L3000" s="0" t="s">
        <v>297</v>
      </c>
      <c r="M3000" s="0" t="s">
        <v>11400</v>
      </c>
      <c r="N3000" s="0" t="s">
        <v>11400</v>
      </c>
      <c r="O3000" s="0" t="s">
        <v>11401</v>
      </c>
      <c r="P3000" s="0" t="s">
        <v>11402</v>
      </c>
      <c r="R3000" s="0" t="s">
        <v>279</v>
      </c>
      <c r="S3000" s="0" t="s">
        <v>294</v>
      </c>
      <c r="T3000" s="0" t="s">
        <v>280</v>
      </c>
      <c r="U3000" s="0" t="s">
        <v>281</v>
      </c>
    </row>
    <row r="3001" customFormat="false" ht="15" hidden="false" customHeight="false" outlineLevel="0" collapsed="false">
      <c r="A3001" s="0" t="n">
        <v>162</v>
      </c>
      <c r="B3001" s="0" t="s">
        <v>223</v>
      </c>
      <c r="C3001" s="0" t="s">
        <v>328</v>
      </c>
      <c r="D3001" s="0" t="s">
        <v>11403</v>
      </c>
      <c r="E3001" s="0" t="n">
        <v>2026</v>
      </c>
      <c r="H3001" s="0" t="n">
        <v>2</v>
      </c>
      <c r="I3001" s="0" t="n">
        <v>41</v>
      </c>
      <c r="J3001" s="0" t="s">
        <v>272</v>
      </c>
      <c r="K3001" s="0" t="s">
        <v>3826</v>
      </c>
      <c r="L3001" s="0" t="s">
        <v>297</v>
      </c>
      <c r="M3001" s="0" t="s">
        <v>11404</v>
      </c>
      <c r="N3001" s="0" t="s">
        <v>11404</v>
      </c>
      <c r="O3001" s="0" t="s">
        <v>11405</v>
      </c>
      <c r="P3001" s="0" t="s">
        <v>11406</v>
      </c>
      <c r="R3001" s="0" t="s">
        <v>279</v>
      </c>
      <c r="S3001" s="0" t="s">
        <v>294</v>
      </c>
      <c r="T3001" s="0" t="s">
        <v>280</v>
      </c>
      <c r="U3001" s="0" t="s">
        <v>281</v>
      </c>
    </row>
    <row r="3002" customFormat="false" ht="15" hidden="false" customHeight="false" outlineLevel="0" collapsed="false">
      <c r="A3002" s="0" t="n">
        <v>162</v>
      </c>
      <c r="B3002" s="0" t="s">
        <v>223</v>
      </c>
      <c r="C3002" s="0" t="s">
        <v>328</v>
      </c>
      <c r="D3002" s="0" t="s">
        <v>11407</v>
      </c>
      <c r="E3002" s="0" t="n">
        <v>2026</v>
      </c>
      <c r="H3002" s="0" t="n">
        <v>23</v>
      </c>
      <c r="I3002" s="0" t="n">
        <v>1413</v>
      </c>
      <c r="J3002" s="0" t="s">
        <v>272</v>
      </c>
      <c r="K3002" s="0" t="s">
        <v>3826</v>
      </c>
      <c r="L3002" s="0" t="s">
        <v>297</v>
      </c>
      <c r="M3002" s="0" t="s">
        <v>11408</v>
      </c>
      <c r="N3002" s="0" t="s">
        <v>11409</v>
      </c>
      <c r="O3002" s="0" t="s">
        <v>11410</v>
      </c>
      <c r="P3002" s="0" t="s">
        <v>11411</v>
      </c>
      <c r="R3002" s="0" t="s">
        <v>279</v>
      </c>
      <c r="S3002" s="0" t="s">
        <v>272</v>
      </c>
      <c r="T3002" s="0" t="s">
        <v>280</v>
      </c>
      <c r="U3002" s="0" t="s">
        <v>281</v>
      </c>
    </row>
    <row r="3003" customFormat="false" ht="15" hidden="false" customHeight="false" outlineLevel="0" collapsed="false">
      <c r="A3003" s="0" t="n">
        <v>162</v>
      </c>
      <c r="B3003" s="0" t="s">
        <v>223</v>
      </c>
      <c r="C3003" s="0" t="s">
        <v>328</v>
      </c>
      <c r="D3003" s="0" t="s">
        <v>11412</v>
      </c>
      <c r="E3003" s="0" t="n">
        <v>2026</v>
      </c>
      <c r="H3003" s="0" t="n">
        <v>13</v>
      </c>
      <c r="I3003" s="0" t="n">
        <v>1214</v>
      </c>
      <c r="J3003" s="0" t="s">
        <v>272</v>
      </c>
      <c r="K3003" s="0" t="s">
        <v>3826</v>
      </c>
      <c r="L3003" s="0" t="s">
        <v>297</v>
      </c>
      <c r="M3003" s="0" t="s">
        <v>11413</v>
      </c>
      <c r="N3003" s="0" t="s">
        <v>11414</v>
      </c>
      <c r="O3003" s="0" t="s">
        <v>11415</v>
      </c>
      <c r="P3003" s="0" t="s">
        <v>11416</v>
      </c>
      <c r="R3003" s="0" t="s">
        <v>279</v>
      </c>
      <c r="S3003" s="0" t="s">
        <v>294</v>
      </c>
      <c r="T3003" s="0" t="s">
        <v>280</v>
      </c>
      <c r="U3003" s="0" t="s">
        <v>281</v>
      </c>
    </row>
    <row r="3004" customFormat="false" ht="15" hidden="false" customHeight="false" outlineLevel="0" collapsed="false">
      <c r="A3004" s="0" t="n">
        <v>162</v>
      </c>
      <c r="B3004" s="0" t="s">
        <v>223</v>
      </c>
      <c r="C3004" s="0" t="s">
        <v>328</v>
      </c>
      <c r="D3004" s="0" t="s">
        <v>11417</v>
      </c>
      <c r="E3004" s="0" t="n">
        <v>2026</v>
      </c>
      <c r="H3004" s="0" t="n">
        <v>1</v>
      </c>
      <c r="I3004" s="0" t="n">
        <v>46</v>
      </c>
      <c r="J3004" s="0" t="s">
        <v>272</v>
      </c>
      <c r="K3004" s="0" t="s">
        <v>3689</v>
      </c>
      <c r="L3004" s="0" t="s">
        <v>297</v>
      </c>
      <c r="M3004" s="0" t="s">
        <v>11418</v>
      </c>
      <c r="N3004" s="0" t="s">
        <v>11418</v>
      </c>
      <c r="O3004" s="0" t="s">
        <v>11419</v>
      </c>
      <c r="P3004" s="0" t="s">
        <v>11420</v>
      </c>
      <c r="R3004" s="0" t="s">
        <v>279</v>
      </c>
      <c r="S3004" s="0" t="s">
        <v>294</v>
      </c>
      <c r="T3004" s="0" t="s">
        <v>280</v>
      </c>
      <c r="U3004" s="0" t="s">
        <v>281</v>
      </c>
    </row>
    <row r="3005" customFormat="false" ht="15" hidden="false" customHeight="false" outlineLevel="0" collapsed="false">
      <c r="A3005" s="0" t="n">
        <v>162</v>
      </c>
      <c r="B3005" s="0" t="s">
        <v>223</v>
      </c>
      <c r="C3005" s="0" t="s">
        <v>328</v>
      </c>
      <c r="D3005" s="0" t="s">
        <v>11421</v>
      </c>
      <c r="E3005" s="0" t="n">
        <v>2026</v>
      </c>
      <c r="H3005" s="0" t="n">
        <v>2</v>
      </c>
      <c r="I3005" s="0" t="n">
        <v>61</v>
      </c>
      <c r="J3005" s="0" t="s">
        <v>272</v>
      </c>
      <c r="K3005" s="0" t="s">
        <v>3689</v>
      </c>
      <c r="L3005" s="0" t="s">
        <v>297</v>
      </c>
      <c r="M3005" s="0" t="s">
        <v>11422</v>
      </c>
      <c r="N3005" s="0" t="s">
        <v>11422</v>
      </c>
      <c r="O3005" s="0" t="s">
        <v>11423</v>
      </c>
      <c r="P3005" s="0" t="s">
        <v>11424</v>
      </c>
      <c r="R3005" s="0" t="s">
        <v>279</v>
      </c>
      <c r="S3005" s="0" t="s">
        <v>294</v>
      </c>
      <c r="T3005" s="0" t="s">
        <v>280</v>
      </c>
      <c r="U3005" s="0" t="s">
        <v>281</v>
      </c>
    </row>
    <row r="3006" customFormat="false" ht="15" hidden="false" customHeight="false" outlineLevel="0" collapsed="false">
      <c r="A3006" s="0" t="n">
        <v>162</v>
      </c>
      <c r="B3006" s="0" t="s">
        <v>223</v>
      </c>
      <c r="C3006" s="0" t="s">
        <v>339</v>
      </c>
      <c r="D3006" s="0" t="s">
        <v>11425</v>
      </c>
      <c r="E3006" s="0" t="n">
        <v>2026</v>
      </c>
      <c r="H3006" s="0" t="n">
        <v>7</v>
      </c>
      <c r="I3006" s="0" t="n">
        <v>331</v>
      </c>
      <c r="J3006" s="0" t="s">
        <v>272</v>
      </c>
      <c r="K3006" s="0" t="s">
        <v>3702</v>
      </c>
      <c r="L3006" s="0" t="s">
        <v>297</v>
      </c>
      <c r="M3006" s="0" t="s">
        <v>11426</v>
      </c>
      <c r="N3006" s="0" t="s">
        <v>11426</v>
      </c>
      <c r="O3006" s="0" t="s">
        <v>11427</v>
      </c>
      <c r="P3006" s="0" t="s">
        <v>11428</v>
      </c>
      <c r="R3006" s="0" t="s">
        <v>279</v>
      </c>
      <c r="S3006" s="0" t="s">
        <v>272</v>
      </c>
      <c r="T3006" s="0" t="s">
        <v>280</v>
      </c>
      <c r="U3006" s="0" t="s">
        <v>281</v>
      </c>
    </row>
    <row r="3007" customFormat="false" ht="15" hidden="false" customHeight="false" outlineLevel="0" collapsed="false">
      <c r="A3007" s="0" t="n">
        <v>162</v>
      </c>
      <c r="B3007" s="0" t="s">
        <v>223</v>
      </c>
      <c r="C3007" s="0" t="s">
        <v>339</v>
      </c>
      <c r="D3007" s="0" t="s">
        <v>11429</v>
      </c>
      <c r="E3007" s="0" t="n">
        <v>2026</v>
      </c>
      <c r="H3007" s="0" t="n">
        <v>6</v>
      </c>
      <c r="I3007" s="0" t="n">
        <v>690</v>
      </c>
      <c r="J3007" s="0" t="s">
        <v>272</v>
      </c>
      <c r="K3007" s="0" t="s">
        <v>3702</v>
      </c>
      <c r="L3007" s="0" t="s">
        <v>297</v>
      </c>
      <c r="M3007" s="0" t="s">
        <v>11430</v>
      </c>
      <c r="N3007" s="0" t="s">
        <v>11430</v>
      </c>
      <c r="O3007" s="0" t="s">
        <v>11431</v>
      </c>
      <c r="P3007" s="0" t="s">
        <v>11432</v>
      </c>
      <c r="R3007" s="0" t="s">
        <v>279</v>
      </c>
      <c r="S3007" s="0" t="s">
        <v>294</v>
      </c>
      <c r="T3007" s="0" t="s">
        <v>280</v>
      </c>
      <c r="U3007" s="0" t="s">
        <v>281</v>
      </c>
    </row>
    <row r="3008" customFormat="false" ht="15" hidden="false" customHeight="false" outlineLevel="0" collapsed="false">
      <c r="A3008" s="0" t="n">
        <v>162</v>
      </c>
      <c r="B3008" s="0" t="s">
        <v>223</v>
      </c>
      <c r="C3008" s="0" t="s">
        <v>339</v>
      </c>
      <c r="D3008" s="0" t="s">
        <v>11433</v>
      </c>
      <c r="E3008" s="0" t="n">
        <v>2026</v>
      </c>
      <c r="H3008" s="0" t="n">
        <v>6</v>
      </c>
      <c r="I3008" s="0" t="n">
        <v>301</v>
      </c>
      <c r="J3008" s="0" t="s">
        <v>272</v>
      </c>
      <c r="K3008" s="0" t="s">
        <v>3702</v>
      </c>
      <c r="L3008" s="0" t="s">
        <v>297</v>
      </c>
      <c r="M3008" s="0" t="s">
        <v>11434</v>
      </c>
      <c r="N3008" s="0" t="s">
        <v>11434</v>
      </c>
      <c r="O3008" s="0" t="s">
        <v>11435</v>
      </c>
      <c r="P3008" s="0" t="s">
        <v>11436</v>
      </c>
      <c r="R3008" s="0" t="s">
        <v>279</v>
      </c>
      <c r="S3008" s="0" t="s">
        <v>294</v>
      </c>
      <c r="T3008" s="0" t="s">
        <v>280</v>
      </c>
      <c r="U3008" s="0" t="s">
        <v>281</v>
      </c>
    </row>
    <row r="3009" customFormat="false" ht="15" hidden="false" customHeight="false" outlineLevel="0" collapsed="false">
      <c r="A3009" s="0" t="n">
        <v>162</v>
      </c>
      <c r="B3009" s="0" t="s">
        <v>223</v>
      </c>
      <c r="C3009" s="0" t="s">
        <v>339</v>
      </c>
      <c r="D3009" s="0" t="s">
        <v>11437</v>
      </c>
      <c r="E3009" s="0" t="n">
        <v>2025</v>
      </c>
      <c r="H3009" s="0" t="n">
        <v>1</v>
      </c>
      <c r="I3009" s="0" t="n">
        <v>94</v>
      </c>
      <c r="J3009" s="0" t="s">
        <v>272</v>
      </c>
      <c r="K3009" s="0" t="s">
        <v>3689</v>
      </c>
      <c r="L3009" s="0" t="s">
        <v>297</v>
      </c>
      <c r="M3009" s="0" t="s">
        <v>11438</v>
      </c>
      <c r="N3009" s="0" t="s">
        <v>11438</v>
      </c>
      <c r="O3009" s="0" t="s">
        <v>11439</v>
      </c>
      <c r="P3009" s="0" t="s">
        <v>11440</v>
      </c>
      <c r="R3009" s="0" t="s">
        <v>279</v>
      </c>
      <c r="S3009" s="0" t="s">
        <v>294</v>
      </c>
      <c r="T3009" s="0" t="s">
        <v>280</v>
      </c>
      <c r="U3009" s="0" t="s">
        <v>281</v>
      </c>
    </row>
    <row r="3010" customFormat="false" ht="15" hidden="false" customHeight="false" outlineLevel="0" collapsed="false">
      <c r="A3010" s="0" t="n">
        <v>162</v>
      </c>
      <c r="B3010" s="0" t="s">
        <v>223</v>
      </c>
      <c r="C3010" s="0" t="s">
        <v>339</v>
      </c>
      <c r="D3010" s="0" t="s">
        <v>11441</v>
      </c>
      <c r="E3010" s="0" t="n">
        <v>2025</v>
      </c>
      <c r="H3010" s="0" t="n">
        <v>6</v>
      </c>
      <c r="I3010" s="0" t="n">
        <v>718</v>
      </c>
      <c r="J3010" s="0" t="s">
        <v>272</v>
      </c>
      <c r="K3010" s="0" t="s">
        <v>3702</v>
      </c>
      <c r="L3010" s="0" t="s">
        <v>297</v>
      </c>
      <c r="M3010" s="0" t="s">
        <v>11442</v>
      </c>
      <c r="N3010" s="0" t="s">
        <v>11442</v>
      </c>
      <c r="O3010" s="0" t="s">
        <v>11443</v>
      </c>
      <c r="P3010" s="0" t="s">
        <v>11444</v>
      </c>
      <c r="R3010" s="0" t="s">
        <v>279</v>
      </c>
      <c r="S3010" s="0" t="s">
        <v>294</v>
      </c>
      <c r="T3010" s="0" t="s">
        <v>280</v>
      </c>
      <c r="U3010" s="0" t="s">
        <v>281</v>
      </c>
    </row>
    <row r="3011" customFormat="false" ht="15" hidden="false" customHeight="false" outlineLevel="0" collapsed="false">
      <c r="A3011" s="0" t="n">
        <v>162</v>
      </c>
      <c r="B3011" s="0" t="s">
        <v>223</v>
      </c>
      <c r="C3011" s="0" t="s">
        <v>868</v>
      </c>
      <c r="D3011" s="0" t="s">
        <v>11445</v>
      </c>
      <c r="E3011" s="0" t="n">
        <v>2026</v>
      </c>
      <c r="H3011" s="0" t="n">
        <v>1</v>
      </c>
      <c r="I3011" s="0" t="n">
        <v>466</v>
      </c>
      <c r="J3011" s="0" t="s">
        <v>272</v>
      </c>
      <c r="K3011" s="0" t="s">
        <v>3826</v>
      </c>
      <c r="L3011" s="0" t="s">
        <v>297</v>
      </c>
      <c r="M3011" s="0" t="s">
        <v>11446</v>
      </c>
      <c r="N3011" s="0" t="s">
        <v>11446</v>
      </c>
      <c r="O3011" s="0" t="s">
        <v>11447</v>
      </c>
      <c r="P3011" s="0" t="s">
        <v>11448</v>
      </c>
      <c r="R3011" s="0" t="s">
        <v>279</v>
      </c>
      <c r="S3011" s="0" t="s">
        <v>272</v>
      </c>
      <c r="T3011" s="0" t="s">
        <v>280</v>
      </c>
      <c r="U3011" s="0" t="s">
        <v>281</v>
      </c>
    </row>
    <row r="3012" customFormat="false" ht="15" hidden="false" customHeight="false" outlineLevel="0" collapsed="false">
      <c r="A3012" s="0" t="n">
        <v>162</v>
      </c>
      <c r="B3012" s="0" t="s">
        <v>223</v>
      </c>
      <c r="C3012" s="0" t="s">
        <v>868</v>
      </c>
      <c r="D3012" s="0" t="s">
        <v>11449</v>
      </c>
      <c r="E3012" s="0" t="n">
        <v>2026</v>
      </c>
      <c r="H3012" s="0" t="n">
        <v>1</v>
      </c>
      <c r="I3012" s="0" t="n">
        <v>776</v>
      </c>
      <c r="J3012" s="0" t="s">
        <v>272</v>
      </c>
      <c r="K3012" s="0" t="s">
        <v>3702</v>
      </c>
      <c r="L3012" s="0" t="s">
        <v>297</v>
      </c>
      <c r="M3012" s="0" t="s">
        <v>11450</v>
      </c>
      <c r="N3012" s="0" t="s">
        <v>11450</v>
      </c>
      <c r="O3012" s="0" t="s">
        <v>11451</v>
      </c>
      <c r="P3012" s="0" t="s">
        <v>11452</v>
      </c>
      <c r="R3012" s="0" t="s">
        <v>279</v>
      </c>
      <c r="S3012" s="0" t="s">
        <v>294</v>
      </c>
      <c r="T3012" s="0" t="s">
        <v>280</v>
      </c>
      <c r="U3012" s="0" t="s">
        <v>281</v>
      </c>
    </row>
    <row r="3013" customFormat="false" ht="15" hidden="false" customHeight="false" outlineLevel="0" collapsed="false">
      <c r="A3013" s="0" t="n">
        <v>162</v>
      </c>
      <c r="B3013" s="0" t="s">
        <v>223</v>
      </c>
      <c r="C3013" s="0" t="s">
        <v>544</v>
      </c>
      <c r="D3013" s="0" t="s">
        <v>11453</v>
      </c>
      <c r="E3013" s="0" t="n">
        <v>2026</v>
      </c>
      <c r="H3013" s="0" t="n">
        <v>8</v>
      </c>
      <c r="I3013" s="0" t="n">
        <v>194</v>
      </c>
      <c r="J3013" s="0" t="s">
        <v>272</v>
      </c>
      <c r="K3013" s="0" t="s">
        <v>3702</v>
      </c>
      <c r="L3013" s="0" t="s">
        <v>297</v>
      </c>
      <c r="M3013" s="0" t="s">
        <v>11454</v>
      </c>
      <c r="N3013" s="0" t="s">
        <v>11454</v>
      </c>
      <c r="O3013" s="0" t="s">
        <v>11455</v>
      </c>
      <c r="P3013" s="0" t="s">
        <v>11456</v>
      </c>
      <c r="R3013" s="0" t="s">
        <v>279</v>
      </c>
      <c r="S3013" s="0" t="s">
        <v>272</v>
      </c>
      <c r="T3013" s="0" t="s">
        <v>280</v>
      </c>
      <c r="U3013" s="0" t="s">
        <v>281</v>
      </c>
    </row>
    <row r="3014" customFormat="false" ht="15" hidden="false" customHeight="false" outlineLevel="0" collapsed="false">
      <c r="A3014" s="0" t="n">
        <v>162</v>
      </c>
      <c r="B3014" s="0" t="s">
        <v>223</v>
      </c>
      <c r="C3014" s="0" t="s">
        <v>491</v>
      </c>
      <c r="D3014" s="0" t="s">
        <v>11457</v>
      </c>
      <c r="E3014" s="0" t="n">
        <v>2026</v>
      </c>
      <c r="H3014" s="0" t="n">
        <v>1</v>
      </c>
      <c r="I3014" s="0" t="n">
        <v>2818</v>
      </c>
      <c r="J3014" s="0" t="s">
        <v>272</v>
      </c>
      <c r="K3014" s="0" t="s">
        <v>3702</v>
      </c>
      <c r="L3014" s="0" t="s">
        <v>297</v>
      </c>
      <c r="M3014" s="0" t="s">
        <v>11458</v>
      </c>
      <c r="N3014" s="0" t="s">
        <v>11458</v>
      </c>
      <c r="O3014" s="0" t="s">
        <v>11459</v>
      </c>
      <c r="P3014" s="0" t="s">
        <v>11460</v>
      </c>
      <c r="R3014" s="0" t="s">
        <v>279</v>
      </c>
      <c r="S3014" s="0" t="s">
        <v>272</v>
      </c>
      <c r="T3014" s="0" t="s">
        <v>280</v>
      </c>
      <c r="U3014" s="0" t="s">
        <v>281</v>
      </c>
    </row>
    <row r="3015" customFormat="false" ht="15" hidden="false" customHeight="false" outlineLevel="0" collapsed="false">
      <c r="A3015" s="0" t="n">
        <v>162</v>
      </c>
      <c r="B3015" s="0" t="s">
        <v>223</v>
      </c>
      <c r="C3015" s="0" t="s">
        <v>491</v>
      </c>
      <c r="D3015" s="0" t="s">
        <v>11461</v>
      </c>
      <c r="E3015" s="0" t="n">
        <v>2026</v>
      </c>
      <c r="H3015" s="0" t="n">
        <v>1</v>
      </c>
      <c r="I3015" s="0" t="n">
        <v>1210</v>
      </c>
      <c r="J3015" s="0" t="s">
        <v>272</v>
      </c>
      <c r="K3015" s="0" t="s">
        <v>3702</v>
      </c>
      <c r="L3015" s="0" t="s">
        <v>297</v>
      </c>
      <c r="M3015" s="0" t="s">
        <v>11462</v>
      </c>
      <c r="N3015" s="0" t="s">
        <v>11462</v>
      </c>
      <c r="O3015" s="0" t="s">
        <v>11463</v>
      </c>
      <c r="P3015" s="0" t="s">
        <v>11464</v>
      </c>
      <c r="R3015" s="0" t="s">
        <v>279</v>
      </c>
      <c r="S3015" s="0" t="s">
        <v>294</v>
      </c>
      <c r="T3015" s="0" t="s">
        <v>280</v>
      </c>
      <c r="U3015" s="0" t="s">
        <v>281</v>
      </c>
    </row>
    <row r="3016" customFormat="false" ht="15" hidden="false" customHeight="false" outlineLevel="0" collapsed="false">
      <c r="A3016" s="0" t="n">
        <v>162</v>
      </c>
      <c r="B3016" s="0" t="s">
        <v>223</v>
      </c>
      <c r="C3016" s="0" t="s">
        <v>491</v>
      </c>
      <c r="D3016" s="0" t="s">
        <v>11465</v>
      </c>
      <c r="E3016" s="0" t="n">
        <v>2026</v>
      </c>
      <c r="H3016" s="0" t="n">
        <v>1</v>
      </c>
      <c r="I3016" s="0" t="n">
        <v>1043</v>
      </c>
      <c r="J3016" s="0" t="s">
        <v>272</v>
      </c>
      <c r="K3016" s="0" t="s">
        <v>3702</v>
      </c>
      <c r="L3016" s="0" t="s">
        <v>297</v>
      </c>
      <c r="M3016" s="0" t="s">
        <v>11466</v>
      </c>
      <c r="N3016" s="0" t="s">
        <v>11466</v>
      </c>
      <c r="O3016" s="0" t="s">
        <v>11467</v>
      </c>
      <c r="P3016" s="0" t="s">
        <v>11468</v>
      </c>
      <c r="R3016" s="0" t="s">
        <v>279</v>
      </c>
      <c r="S3016" s="0" t="s">
        <v>294</v>
      </c>
      <c r="T3016" s="0" t="s">
        <v>280</v>
      </c>
      <c r="U3016" s="0" t="s">
        <v>281</v>
      </c>
    </row>
    <row r="3017" customFormat="false" ht="15" hidden="false" customHeight="false" outlineLevel="0" collapsed="false">
      <c r="A3017" s="0" t="n">
        <v>162</v>
      </c>
      <c r="B3017" s="0" t="s">
        <v>223</v>
      </c>
      <c r="C3017" s="0" t="s">
        <v>491</v>
      </c>
      <c r="D3017" s="0" t="s">
        <v>11469</v>
      </c>
      <c r="E3017" s="0" t="n">
        <v>2023</v>
      </c>
      <c r="H3017" s="0" t="n">
        <v>1</v>
      </c>
      <c r="I3017" s="0" t="n">
        <v>1741</v>
      </c>
      <c r="J3017" s="0" t="s">
        <v>272</v>
      </c>
      <c r="K3017" s="0" t="s">
        <v>3702</v>
      </c>
      <c r="L3017" s="0" t="s">
        <v>297</v>
      </c>
      <c r="M3017" s="0" t="s">
        <v>11470</v>
      </c>
      <c r="N3017" s="0" t="s">
        <v>11470</v>
      </c>
      <c r="O3017" s="0" t="s">
        <v>11471</v>
      </c>
      <c r="P3017" s="0" t="s">
        <v>11472</v>
      </c>
      <c r="R3017" s="0" t="s">
        <v>288</v>
      </c>
      <c r="S3017" s="0" t="s">
        <v>294</v>
      </c>
      <c r="T3017" s="0" t="s">
        <v>280</v>
      </c>
      <c r="U3017" s="0" t="s">
        <v>281</v>
      </c>
    </row>
    <row r="3018" customFormat="false" ht="15" hidden="false" customHeight="false" outlineLevel="0" collapsed="false">
      <c r="A3018" s="0" t="n">
        <v>162</v>
      </c>
      <c r="B3018" s="0" t="s">
        <v>223</v>
      </c>
      <c r="C3018" s="0" t="s">
        <v>282</v>
      </c>
      <c r="D3018" s="0" t="s">
        <v>11473</v>
      </c>
      <c r="E3018" s="0" t="n">
        <v>2025</v>
      </c>
      <c r="H3018" s="0" t="n">
        <v>3</v>
      </c>
      <c r="I3018" s="0" t="n">
        <v>509</v>
      </c>
      <c r="J3018" s="0" t="s">
        <v>272</v>
      </c>
      <c r="K3018" s="0" t="s">
        <v>3826</v>
      </c>
      <c r="L3018" s="0" t="s">
        <v>297</v>
      </c>
      <c r="M3018" s="0" t="s">
        <v>11474</v>
      </c>
      <c r="N3018" s="0" t="s">
        <v>11475</v>
      </c>
      <c r="O3018" s="0" t="s">
        <v>11476</v>
      </c>
      <c r="P3018" s="0" t="s">
        <v>11477</v>
      </c>
      <c r="R3018" s="0" t="s">
        <v>279</v>
      </c>
      <c r="S3018" s="0" t="s">
        <v>294</v>
      </c>
      <c r="T3018" s="0" t="s">
        <v>280</v>
      </c>
      <c r="U3018" s="0" t="s">
        <v>281</v>
      </c>
    </row>
    <row r="3019" customFormat="false" ht="15" hidden="false" customHeight="false" outlineLevel="0" collapsed="false">
      <c r="A3019" s="0" t="n">
        <v>162</v>
      </c>
      <c r="B3019" s="0" t="s">
        <v>223</v>
      </c>
      <c r="C3019" s="0" t="s">
        <v>282</v>
      </c>
      <c r="D3019" s="0" t="s">
        <v>11478</v>
      </c>
      <c r="E3019" s="0" t="n">
        <v>2025</v>
      </c>
      <c r="H3019" s="0" t="n">
        <v>7</v>
      </c>
      <c r="I3019" s="0" t="n">
        <v>750</v>
      </c>
      <c r="J3019" s="0" t="s">
        <v>272</v>
      </c>
      <c r="K3019" s="0" t="s">
        <v>3826</v>
      </c>
      <c r="L3019" s="0" t="s">
        <v>297</v>
      </c>
      <c r="M3019" s="0" t="s">
        <v>11479</v>
      </c>
      <c r="N3019" s="0" t="s">
        <v>11480</v>
      </c>
      <c r="O3019" s="0" t="s">
        <v>11481</v>
      </c>
      <c r="P3019" s="0" t="s">
        <v>11482</v>
      </c>
      <c r="R3019" s="0" t="s">
        <v>279</v>
      </c>
      <c r="S3019" s="0" t="s">
        <v>294</v>
      </c>
      <c r="T3019" s="0" t="s">
        <v>280</v>
      </c>
      <c r="U3019" s="0" t="s">
        <v>281</v>
      </c>
    </row>
    <row r="3020" customFormat="false" ht="15" hidden="false" customHeight="false" outlineLevel="0" collapsed="false">
      <c r="A3020" s="0" t="n">
        <v>162</v>
      </c>
      <c r="B3020" s="0" t="s">
        <v>223</v>
      </c>
      <c r="C3020" s="0" t="s">
        <v>282</v>
      </c>
      <c r="D3020" s="0" t="s">
        <v>11483</v>
      </c>
      <c r="E3020" s="0" t="n">
        <v>2025</v>
      </c>
      <c r="H3020" s="0" t="n">
        <v>3</v>
      </c>
      <c r="I3020" s="0" t="n">
        <v>484</v>
      </c>
      <c r="J3020" s="0" t="s">
        <v>272</v>
      </c>
      <c r="K3020" s="0" t="s">
        <v>3826</v>
      </c>
      <c r="L3020" s="0" t="s">
        <v>297</v>
      </c>
      <c r="M3020" s="0" t="s">
        <v>11484</v>
      </c>
      <c r="N3020" s="0" t="s">
        <v>11485</v>
      </c>
      <c r="O3020" s="0" t="s">
        <v>11486</v>
      </c>
      <c r="P3020" s="0" t="s">
        <v>11487</v>
      </c>
      <c r="R3020" s="0" t="s">
        <v>279</v>
      </c>
      <c r="S3020" s="0" t="s">
        <v>294</v>
      </c>
      <c r="T3020" s="0" t="s">
        <v>280</v>
      </c>
      <c r="U3020" s="0" t="s">
        <v>281</v>
      </c>
    </row>
    <row r="3021" customFormat="false" ht="15" hidden="false" customHeight="false" outlineLevel="0" collapsed="false">
      <c r="A3021" s="0" t="n">
        <v>162</v>
      </c>
      <c r="B3021" s="0" t="s">
        <v>223</v>
      </c>
      <c r="C3021" s="0" t="s">
        <v>282</v>
      </c>
      <c r="D3021" s="0" t="s">
        <v>11488</v>
      </c>
      <c r="E3021" s="0" t="n">
        <v>2025</v>
      </c>
      <c r="H3021" s="0" t="n">
        <v>5</v>
      </c>
      <c r="I3021" s="0" t="n">
        <v>498</v>
      </c>
      <c r="J3021" s="0" t="s">
        <v>272</v>
      </c>
      <c r="K3021" s="0" t="s">
        <v>3826</v>
      </c>
      <c r="L3021" s="0" t="s">
        <v>297</v>
      </c>
      <c r="M3021" s="0" t="s">
        <v>11489</v>
      </c>
      <c r="N3021" s="0" t="s">
        <v>11490</v>
      </c>
      <c r="O3021" s="0" t="s">
        <v>11491</v>
      </c>
      <c r="P3021" s="0" t="s">
        <v>11492</v>
      </c>
      <c r="R3021" s="0" t="s">
        <v>279</v>
      </c>
      <c r="S3021" s="0" t="s">
        <v>294</v>
      </c>
      <c r="T3021" s="0" t="s">
        <v>280</v>
      </c>
      <c r="U3021" s="0" t="s">
        <v>281</v>
      </c>
    </row>
    <row r="3022" customFormat="false" ht="15" hidden="false" customHeight="false" outlineLevel="0" collapsed="false">
      <c r="A3022" s="0" t="n">
        <v>162</v>
      </c>
      <c r="B3022" s="0" t="s">
        <v>223</v>
      </c>
      <c r="C3022" s="0" t="s">
        <v>282</v>
      </c>
      <c r="D3022" s="0" t="s">
        <v>11493</v>
      </c>
      <c r="E3022" s="0" t="n">
        <v>2025</v>
      </c>
      <c r="H3022" s="0" t="n">
        <v>37</v>
      </c>
      <c r="I3022" s="0" t="n">
        <v>11526</v>
      </c>
      <c r="J3022" s="0" t="s">
        <v>272</v>
      </c>
      <c r="K3022" s="0" t="s">
        <v>3702</v>
      </c>
      <c r="L3022" s="0" t="s">
        <v>297</v>
      </c>
      <c r="M3022" s="0" t="s">
        <v>11494</v>
      </c>
      <c r="N3022" s="0" t="s">
        <v>11495</v>
      </c>
      <c r="O3022" s="0" t="s">
        <v>11496</v>
      </c>
      <c r="P3022" s="0" t="s">
        <v>11497</v>
      </c>
      <c r="R3022" s="0" t="s">
        <v>279</v>
      </c>
      <c r="S3022" s="0" t="s">
        <v>294</v>
      </c>
      <c r="T3022" s="0" t="s">
        <v>280</v>
      </c>
      <c r="U3022" s="0" t="s">
        <v>281</v>
      </c>
    </row>
    <row r="3023" customFormat="false" ht="15" hidden="false" customHeight="false" outlineLevel="0" collapsed="false">
      <c r="A3023" s="0" t="n">
        <v>162</v>
      </c>
      <c r="B3023" s="0" t="s">
        <v>223</v>
      </c>
      <c r="C3023" s="0" t="s">
        <v>282</v>
      </c>
      <c r="D3023" s="0" t="s">
        <v>11498</v>
      </c>
      <c r="E3023" s="0" t="n">
        <v>2025</v>
      </c>
      <c r="H3023" s="0" t="n">
        <v>39</v>
      </c>
      <c r="I3023" s="0" t="n">
        <v>24970</v>
      </c>
      <c r="J3023" s="0" t="s">
        <v>272</v>
      </c>
      <c r="K3023" s="0" t="s">
        <v>3702</v>
      </c>
      <c r="L3023" s="0" t="s">
        <v>297</v>
      </c>
      <c r="M3023" s="0" t="s">
        <v>11499</v>
      </c>
      <c r="N3023" s="0" t="s">
        <v>11500</v>
      </c>
      <c r="O3023" s="0" t="s">
        <v>11501</v>
      </c>
      <c r="P3023" s="0" t="s">
        <v>11502</v>
      </c>
      <c r="R3023" s="0" t="s">
        <v>279</v>
      </c>
      <c r="S3023" s="0" t="s">
        <v>272</v>
      </c>
      <c r="T3023" s="0" t="s">
        <v>280</v>
      </c>
      <c r="U3023" s="0" t="s">
        <v>281</v>
      </c>
    </row>
    <row r="3024" customFormat="false" ht="15" hidden="false" customHeight="false" outlineLevel="0" collapsed="false">
      <c r="A3024" s="0" t="n">
        <v>162</v>
      </c>
      <c r="B3024" s="0" t="s">
        <v>223</v>
      </c>
      <c r="C3024" s="0" t="s">
        <v>282</v>
      </c>
      <c r="D3024" s="0" t="s">
        <v>11503</v>
      </c>
      <c r="E3024" s="0" t="n">
        <v>2023</v>
      </c>
      <c r="H3024" s="0" t="n">
        <v>6</v>
      </c>
      <c r="I3024" s="0" t="n">
        <v>643</v>
      </c>
      <c r="J3024" s="0" t="s">
        <v>272</v>
      </c>
      <c r="K3024" s="0" t="s">
        <v>3826</v>
      </c>
      <c r="L3024" s="0" t="s">
        <v>297</v>
      </c>
      <c r="M3024" s="0" t="s">
        <v>11504</v>
      </c>
      <c r="N3024" s="0" t="s">
        <v>11505</v>
      </c>
      <c r="O3024" s="0" t="s">
        <v>11506</v>
      </c>
      <c r="P3024" s="0" t="s">
        <v>11507</v>
      </c>
      <c r="R3024" s="0" t="s">
        <v>288</v>
      </c>
      <c r="S3024" s="0" t="s">
        <v>294</v>
      </c>
      <c r="T3024" s="0" t="s">
        <v>280</v>
      </c>
      <c r="U3024" s="0" t="s">
        <v>281</v>
      </c>
    </row>
    <row r="3025" customFormat="false" ht="15" hidden="false" customHeight="false" outlineLevel="0" collapsed="false">
      <c r="A3025" s="0" t="n">
        <v>162</v>
      </c>
      <c r="B3025" s="0" t="s">
        <v>223</v>
      </c>
      <c r="C3025" s="0" t="s">
        <v>926</v>
      </c>
      <c r="D3025" s="0" t="s">
        <v>11508</v>
      </c>
      <c r="E3025" s="0" t="n">
        <v>2026</v>
      </c>
      <c r="H3025" s="0" t="n">
        <v>1</v>
      </c>
      <c r="I3025" s="0" t="n">
        <v>193</v>
      </c>
      <c r="J3025" s="0" t="s">
        <v>294</v>
      </c>
      <c r="K3025" s="0" t="s">
        <v>3702</v>
      </c>
      <c r="L3025" s="0" t="s">
        <v>297</v>
      </c>
      <c r="M3025" s="0" t="s">
        <v>11509</v>
      </c>
      <c r="N3025" s="0" t="s">
        <v>11509</v>
      </c>
      <c r="O3025" s="0" t="s">
        <v>11510</v>
      </c>
      <c r="P3025" s="0" t="s">
        <v>11511</v>
      </c>
      <c r="R3025" s="0" t="s">
        <v>279</v>
      </c>
      <c r="S3025" s="0" t="s">
        <v>294</v>
      </c>
      <c r="T3025" s="0" t="s">
        <v>280</v>
      </c>
      <c r="U3025" s="0" t="s">
        <v>281</v>
      </c>
    </row>
    <row r="3026" customFormat="false" ht="15" hidden="false" customHeight="false" outlineLevel="0" collapsed="false">
      <c r="A3026" s="0" t="n">
        <v>162</v>
      </c>
      <c r="B3026" s="0" t="s">
        <v>223</v>
      </c>
      <c r="C3026" s="0" t="s">
        <v>926</v>
      </c>
      <c r="D3026" s="0" t="s">
        <v>11512</v>
      </c>
      <c r="E3026" s="0" t="n">
        <v>2026</v>
      </c>
      <c r="H3026" s="0" t="n">
        <v>1</v>
      </c>
      <c r="I3026" s="0" t="n">
        <v>304</v>
      </c>
      <c r="J3026" s="0" t="s">
        <v>272</v>
      </c>
      <c r="K3026" s="0" t="s">
        <v>3702</v>
      </c>
      <c r="L3026" s="0" t="s">
        <v>297</v>
      </c>
      <c r="M3026" s="0" t="s">
        <v>11513</v>
      </c>
      <c r="N3026" s="0" t="s">
        <v>11514</v>
      </c>
      <c r="O3026" s="0" t="s">
        <v>11515</v>
      </c>
      <c r="P3026" s="0" t="s">
        <v>11516</v>
      </c>
      <c r="R3026" s="0" t="s">
        <v>279</v>
      </c>
      <c r="S3026" s="0" t="s">
        <v>294</v>
      </c>
      <c r="T3026" s="0" t="s">
        <v>280</v>
      </c>
      <c r="U3026" s="0" t="s">
        <v>281</v>
      </c>
    </row>
    <row r="3027" customFormat="false" ht="15" hidden="false" customHeight="false" outlineLevel="0" collapsed="false">
      <c r="A3027" s="0" t="n">
        <v>162</v>
      </c>
      <c r="B3027" s="0" t="s">
        <v>223</v>
      </c>
      <c r="C3027" s="0" t="s">
        <v>926</v>
      </c>
      <c r="D3027" s="0" t="s">
        <v>11517</v>
      </c>
      <c r="E3027" s="0" t="n">
        <v>2025</v>
      </c>
      <c r="H3027" s="0" t="n">
        <v>30</v>
      </c>
      <c r="I3027" s="0" t="n">
        <v>5392</v>
      </c>
      <c r="J3027" s="0" t="s">
        <v>272</v>
      </c>
      <c r="K3027" s="0" t="s">
        <v>3702</v>
      </c>
      <c r="L3027" s="0" t="s">
        <v>297</v>
      </c>
      <c r="M3027" s="0" t="s">
        <v>11518</v>
      </c>
      <c r="N3027" s="0" t="s">
        <v>11518</v>
      </c>
      <c r="O3027" s="0" t="s">
        <v>11519</v>
      </c>
      <c r="P3027" s="0" t="s">
        <v>11520</v>
      </c>
      <c r="R3027" s="0" t="s">
        <v>279</v>
      </c>
      <c r="S3027" s="0" t="s">
        <v>294</v>
      </c>
      <c r="T3027" s="0" t="s">
        <v>280</v>
      </c>
      <c r="U3027" s="0" t="s">
        <v>281</v>
      </c>
    </row>
    <row r="3028" customFormat="false" ht="15" hidden="false" customHeight="false" outlineLevel="0" collapsed="false">
      <c r="A3028" s="0" t="n">
        <v>162</v>
      </c>
      <c r="B3028" s="0" t="s">
        <v>223</v>
      </c>
      <c r="C3028" s="0" t="s">
        <v>926</v>
      </c>
      <c r="D3028" s="0" t="s">
        <v>11521</v>
      </c>
      <c r="E3028" s="0" t="n">
        <v>2025</v>
      </c>
      <c r="H3028" s="0" t="n">
        <v>1</v>
      </c>
      <c r="I3028" s="0" t="n">
        <v>142</v>
      </c>
      <c r="J3028" s="0" t="s">
        <v>294</v>
      </c>
      <c r="K3028" s="0" t="s">
        <v>3702</v>
      </c>
      <c r="L3028" s="0" t="s">
        <v>297</v>
      </c>
      <c r="M3028" s="0" t="s">
        <v>11522</v>
      </c>
      <c r="N3028" s="0" t="s">
        <v>11522</v>
      </c>
      <c r="O3028" s="0" t="s">
        <v>11523</v>
      </c>
      <c r="P3028" s="0" t="s">
        <v>11524</v>
      </c>
      <c r="R3028" s="0" t="s">
        <v>279</v>
      </c>
      <c r="S3028" s="0" t="s">
        <v>294</v>
      </c>
      <c r="T3028" s="0" t="s">
        <v>280</v>
      </c>
      <c r="U3028" s="0" t="s">
        <v>281</v>
      </c>
    </row>
    <row r="3029" customFormat="false" ht="15" hidden="false" customHeight="false" outlineLevel="0" collapsed="false">
      <c r="A3029" s="0" t="n">
        <v>162</v>
      </c>
      <c r="B3029" s="0" t="s">
        <v>223</v>
      </c>
      <c r="C3029" s="0" t="s">
        <v>926</v>
      </c>
      <c r="D3029" s="0" t="s">
        <v>11525</v>
      </c>
      <c r="E3029" s="0" t="n">
        <v>2025</v>
      </c>
      <c r="H3029" s="0" t="n">
        <v>24</v>
      </c>
      <c r="I3029" s="0" t="n">
        <v>20621</v>
      </c>
      <c r="J3029" s="0" t="s">
        <v>272</v>
      </c>
      <c r="K3029" s="0" t="s">
        <v>3702</v>
      </c>
      <c r="L3029" s="0" t="s">
        <v>297</v>
      </c>
      <c r="M3029" s="0" t="s">
        <v>11526</v>
      </c>
      <c r="N3029" s="0" t="s">
        <v>11526</v>
      </c>
      <c r="O3029" s="0" t="s">
        <v>11527</v>
      </c>
      <c r="P3029" s="0" t="s">
        <v>11528</v>
      </c>
      <c r="R3029" s="0" t="s">
        <v>279</v>
      </c>
      <c r="S3029" s="0" t="s">
        <v>294</v>
      </c>
      <c r="T3029" s="0" t="s">
        <v>280</v>
      </c>
      <c r="U3029" s="0" t="s">
        <v>281</v>
      </c>
    </row>
    <row r="3030" customFormat="false" ht="15" hidden="false" customHeight="false" outlineLevel="0" collapsed="false">
      <c r="A3030" s="0" t="n">
        <v>162</v>
      </c>
      <c r="B3030" s="0" t="s">
        <v>223</v>
      </c>
      <c r="C3030" s="0" t="s">
        <v>926</v>
      </c>
      <c r="D3030" s="0" t="s">
        <v>11529</v>
      </c>
      <c r="E3030" s="0" t="n">
        <v>2023</v>
      </c>
      <c r="H3030" s="0" t="n">
        <v>20</v>
      </c>
      <c r="I3030" s="0" t="n">
        <v>7896</v>
      </c>
      <c r="J3030" s="0" t="s">
        <v>272</v>
      </c>
      <c r="K3030" s="0" t="s">
        <v>3702</v>
      </c>
      <c r="L3030" s="0" t="s">
        <v>297</v>
      </c>
      <c r="M3030" s="0" t="s">
        <v>11530</v>
      </c>
      <c r="N3030" s="0" t="s">
        <v>11530</v>
      </c>
      <c r="O3030" s="0" t="s">
        <v>11531</v>
      </c>
      <c r="P3030" s="0" t="s">
        <v>11532</v>
      </c>
      <c r="R3030" s="0" t="s">
        <v>288</v>
      </c>
      <c r="S3030" s="0" t="s">
        <v>294</v>
      </c>
      <c r="T3030" s="0" t="s">
        <v>280</v>
      </c>
      <c r="U3030" s="0" t="s">
        <v>281</v>
      </c>
    </row>
    <row r="3031" customFormat="false" ht="15" hidden="false" customHeight="false" outlineLevel="0" collapsed="false">
      <c r="A3031" s="0" t="n">
        <v>162</v>
      </c>
      <c r="B3031" s="0" t="s">
        <v>223</v>
      </c>
      <c r="C3031" s="0" t="s">
        <v>383</v>
      </c>
      <c r="D3031" s="0" t="s">
        <v>11533</v>
      </c>
      <c r="E3031" s="0" t="n">
        <v>2026</v>
      </c>
      <c r="H3031" s="0" t="n">
        <v>21</v>
      </c>
      <c r="I3031" s="0" t="n">
        <v>1992</v>
      </c>
      <c r="J3031" s="0" t="s">
        <v>272</v>
      </c>
      <c r="K3031" s="0" t="s">
        <v>3826</v>
      </c>
      <c r="L3031" s="0" t="s">
        <v>297</v>
      </c>
      <c r="M3031" s="0" t="s">
        <v>11534</v>
      </c>
      <c r="N3031" s="0" t="s">
        <v>11534</v>
      </c>
      <c r="O3031" s="0" t="s">
        <v>11535</v>
      </c>
      <c r="P3031" s="0" t="s">
        <v>11536</v>
      </c>
      <c r="R3031" s="0" t="s">
        <v>279</v>
      </c>
      <c r="S3031" s="0" t="s">
        <v>272</v>
      </c>
      <c r="T3031" s="0" t="s">
        <v>280</v>
      </c>
      <c r="U3031" s="0" t="s">
        <v>281</v>
      </c>
    </row>
    <row r="3032" customFormat="false" ht="15" hidden="false" customHeight="false" outlineLevel="0" collapsed="false">
      <c r="A3032" s="0" t="n">
        <v>162</v>
      </c>
      <c r="B3032" s="0" t="s">
        <v>223</v>
      </c>
      <c r="C3032" s="0" t="s">
        <v>383</v>
      </c>
      <c r="D3032" s="0" t="s">
        <v>11537</v>
      </c>
      <c r="E3032" s="0" t="n">
        <v>2026</v>
      </c>
      <c r="H3032" s="0" t="n">
        <v>21</v>
      </c>
      <c r="I3032" s="0" t="n">
        <v>1800</v>
      </c>
      <c r="J3032" s="0" t="s">
        <v>272</v>
      </c>
      <c r="K3032" s="0" t="s">
        <v>3689</v>
      </c>
      <c r="L3032" s="0" t="s">
        <v>297</v>
      </c>
      <c r="M3032" s="0" t="s">
        <v>11538</v>
      </c>
      <c r="N3032" s="0" t="s">
        <v>11538</v>
      </c>
      <c r="O3032" s="0" t="s">
        <v>11539</v>
      </c>
      <c r="P3032" s="0" t="s">
        <v>11540</v>
      </c>
      <c r="R3032" s="0" t="s">
        <v>279</v>
      </c>
      <c r="S3032" s="0" t="s">
        <v>294</v>
      </c>
      <c r="T3032" s="0" t="s">
        <v>280</v>
      </c>
      <c r="U3032" s="0" t="s">
        <v>281</v>
      </c>
    </row>
    <row r="3033" customFormat="false" ht="15" hidden="false" customHeight="false" outlineLevel="0" collapsed="false">
      <c r="A3033" s="0" t="n">
        <v>162</v>
      </c>
      <c r="B3033" s="0" t="s">
        <v>223</v>
      </c>
      <c r="C3033" s="0" t="s">
        <v>508</v>
      </c>
      <c r="D3033" s="0" t="s">
        <v>11541</v>
      </c>
      <c r="E3033" s="0" t="n">
        <v>2025</v>
      </c>
      <c r="H3033" s="0" t="n">
        <v>1</v>
      </c>
      <c r="I3033" s="0" t="n">
        <v>291</v>
      </c>
      <c r="J3033" s="0" t="s">
        <v>294</v>
      </c>
      <c r="K3033" s="0" t="s">
        <v>3702</v>
      </c>
      <c r="L3033" s="0" t="s">
        <v>297</v>
      </c>
      <c r="M3033" s="0" t="s">
        <v>11542</v>
      </c>
      <c r="N3033" s="0" t="s">
        <v>11542</v>
      </c>
      <c r="O3033" s="0" t="s">
        <v>11543</v>
      </c>
      <c r="P3033" s="0" t="s">
        <v>11544</v>
      </c>
      <c r="R3033" s="0" t="s">
        <v>279</v>
      </c>
      <c r="S3033" s="0" t="s">
        <v>294</v>
      </c>
      <c r="T3033" s="0" t="s">
        <v>280</v>
      </c>
      <c r="U3033" s="0" t="s">
        <v>281</v>
      </c>
    </row>
    <row r="3034" customFormat="false" ht="15" hidden="false" customHeight="false" outlineLevel="0" collapsed="false">
      <c r="A3034" s="0" t="n">
        <v>162</v>
      </c>
      <c r="B3034" s="0" t="s">
        <v>223</v>
      </c>
      <c r="C3034" s="0" t="s">
        <v>508</v>
      </c>
      <c r="D3034" s="0" t="s">
        <v>11545</v>
      </c>
      <c r="E3034" s="0" t="n">
        <v>2025</v>
      </c>
      <c r="H3034" s="0" t="n">
        <v>2</v>
      </c>
      <c r="I3034" s="0" t="n">
        <v>1107</v>
      </c>
      <c r="J3034" s="0" t="s">
        <v>272</v>
      </c>
      <c r="K3034" s="0" t="s">
        <v>3702</v>
      </c>
      <c r="L3034" s="0" t="s">
        <v>297</v>
      </c>
      <c r="M3034" s="0" t="s">
        <v>11546</v>
      </c>
      <c r="N3034" s="0" t="s">
        <v>11546</v>
      </c>
      <c r="O3034" s="0" t="s">
        <v>11547</v>
      </c>
      <c r="P3034" s="0" t="s">
        <v>11548</v>
      </c>
      <c r="R3034" s="0" t="s">
        <v>279</v>
      </c>
      <c r="S3034" s="0" t="s">
        <v>272</v>
      </c>
      <c r="T3034" s="0" t="s">
        <v>280</v>
      </c>
      <c r="U3034" s="0" t="s">
        <v>281</v>
      </c>
    </row>
    <row r="3035" customFormat="false" ht="15" hidden="false" customHeight="false" outlineLevel="0" collapsed="false">
      <c r="A3035" s="0" t="n">
        <v>162</v>
      </c>
      <c r="B3035" s="0" t="s">
        <v>223</v>
      </c>
      <c r="C3035" s="0" t="s">
        <v>514</v>
      </c>
      <c r="D3035" s="0" t="s">
        <v>11549</v>
      </c>
      <c r="E3035" s="0" t="n">
        <v>2026</v>
      </c>
      <c r="H3035" s="0" t="n">
        <v>1</v>
      </c>
      <c r="I3035" s="0" t="n">
        <v>3082</v>
      </c>
      <c r="J3035" s="0" t="s">
        <v>272</v>
      </c>
      <c r="K3035" s="0" t="s">
        <v>3702</v>
      </c>
      <c r="L3035" s="0" t="s">
        <v>297</v>
      </c>
      <c r="M3035" s="0" t="s">
        <v>11550</v>
      </c>
      <c r="N3035" s="0" t="s">
        <v>11550</v>
      </c>
      <c r="O3035" s="0" t="s">
        <v>11551</v>
      </c>
      <c r="P3035" s="0" t="s">
        <v>11552</v>
      </c>
      <c r="R3035" s="0" t="s">
        <v>279</v>
      </c>
      <c r="S3035" s="0" t="s">
        <v>294</v>
      </c>
      <c r="T3035" s="0" t="s">
        <v>280</v>
      </c>
      <c r="U3035" s="0" t="s">
        <v>281</v>
      </c>
    </row>
    <row r="3036" customFormat="false" ht="15" hidden="false" customHeight="false" outlineLevel="0" collapsed="false">
      <c r="A3036" s="0" t="n">
        <v>162</v>
      </c>
      <c r="B3036" s="0" t="s">
        <v>223</v>
      </c>
      <c r="C3036" s="0" t="s">
        <v>514</v>
      </c>
      <c r="D3036" s="0" t="s">
        <v>11553</v>
      </c>
      <c r="E3036" s="0" t="n">
        <v>2026</v>
      </c>
      <c r="H3036" s="0" t="n">
        <v>1</v>
      </c>
      <c r="I3036" s="0" t="n">
        <v>4648</v>
      </c>
      <c r="J3036" s="0" t="s">
        <v>294</v>
      </c>
      <c r="K3036" s="0" t="s">
        <v>3702</v>
      </c>
      <c r="L3036" s="0" t="s">
        <v>297</v>
      </c>
      <c r="M3036" s="0" t="s">
        <v>11554</v>
      </c>
      <c r="N3036" s="0" t="s">
        <v>11554</v>
      </c>
      <c r="O3036" s="0" t="s">
        <v>11555</v>
      </c>
      <c r="P3036" s="0" t="s">
        <v>11556</v>
      </c>
      <c r="R3036" s="0" t="s">
        <v>279</v>
      </c>
      <c r="S3036" s="0" t="s">
        <v>294</v>
      </c>
      <c r="T3036" s="0" t="s">
        <v>280</v>
      </c>
      <c r="U3036" s="0" t="s">
        <v>281</v>
      </c>
    </row>
    <row r="3037" customFormat="false" ht="15" hidden="false" customHeight="false" outlineLevel="0" collapsed="false">
      <c r="A3037" s="0" t="n">
        <v>162</v>
      </c>
      <c r="B3037" s="0" t="s">
        <v>223</v>
      </c>
      <c r="C3037" s="0" t="s">
        <v>514</v>
      </c>
      <c r="D3037" s="0" t="s">
        <v>11557</v>
      </c>
      <c r="E3037" s="0" t="n">
        <v>2024</v>
      </c>
      <c r="H3037" s="0" t="n">
        <v>12</v>
      </c>
      <c r="I3037" s="0" t="n">
        <v>31985</v>
      </c>
      <c r="J3037" s="0" t="s">
        <v>294</v>
      </c>
      <c r="K3037" s="0" t="s">
        <v>3702</v>
      </c>
      <c r="L3037" s="0" t="s">
        <v>297</v>
      </c>
      <c r="M3037" s="0" t="s">
        <v>11558</v>
      </c>
      <c r="N3037" s="0" t="s">
        <v>11558</v>
      </c>
      <c r="O3037" s="0" t="s">
        <v>11559</v>
      </c>
      <c r="P3037" s="0" t="s">
        <v>11560</v>
      </c>
      <c r="R3037" s="0" t="s">
        <v>288</v>
      </c>
      <c r="S3037" s="0" t="s">
        <v>294</v>
      </c>
      <c r="T3037" s="0" t="s">
        <v>280</v>
      </c>
      <c r="U3037" s="0" t="s">
        <v>281</v>
      </c>
    </row>
    <row r="3038" customFormat="false" ht="15" hidden="false" customHeight="false" outlineLevel="0" collapsed="false">
      <c r="A3038" s="0" t="n">
        <v>163</v>
      </c>
      <c r="B3038" s="0" t="s">
        <v>224</v>
      </c>
      <c r="C3038" s="0" t="s">
        <v>57</v>
      </c>
      <c r="D3038" s="0" t="s">
        <v>295</v>
      </c>
      <c r="E3038" s="0" t="n">
        <v>2026</v>
      </c>
      <c r="H3038" s="0" t="n">
        <v>13</v>
      </c>
      <c r="I3038" s="0" t="n">
        <v>7189</v>
      </c>
      <c r="J3038" s="0" t="s">
        <v>272</v>
      </c>
      <c r="K3038" s="0" t="s">
        <v>296</v>
      </c>
      <c r="L3038" s="0" t="s">
        <v>297</v>
      </c>
      <c r="M3038" s="0" t="s">
        <v>11561</v>
      </c>
      <c r="N3038" s="0" t="s">
        <v>11561</v>
      </c>
      <c r="O3038" s="0" t="s">
        <v>11562</v>
      </c>
      <c r="P3038" s="0" t="s">
        <v>11563</v>
      </c>
      <c r="R3038" s="0" t="s">
        <v>279</v>
      </c>
      <c r="S3038" s="0" t="s">
        <v>272</v>
      </c>
      <c r="T3038" s="0" t="s">
        <v>280</v>
      </c>
      <c r="U3038" s="0" t="s">
        <v>281</v>
      </c>
    </row>
    <row r="3039" customFormat="false" ht="15" hidden="false" customHeight="false" outlineLevel="0" collapsed="false">
      <c r="A3039" s="0" t="n">
        <v>163</v>
      </c>
      <c r="B3039" s="0" t="s">
        <v>224</v>
      </c>
      <c r="C3039" s="0" t="s">
        <v>57</v>
      </c>
      <c r="D3039" s="0" t="s">
        <v>11564</v>
      </c>
      <c r="E3039" s="0" t="n">
        <v>2023</v>
      </c>
      <c r="H3039" s="0" t="n">
        <v>5</v>
      </c>
      <c r="I3039" s="0" t="n">
        <v>1517</v>
      </c>
      <c r="J3039" s="0" t="s">
        <v>272</v>
      </c>
      <c r="K3039" s="0" t="s">
        <v>302</v>
      </c>
      <c r="L3039" s="0" t="s">
        <v>274</v>
      </c>
      <c r="M3039" s="0" t="s">
        <v>11565</v>
      </c>
      <c r="N3039" s="0" t="s">
        <v>11565</v>
      </c>
      <c r="O3039" s="0" t="s">
        <v>11566</v>
      </c>
      <c r="P3039" s="0" t="s">
        <v>11567</v>
      </c>
      <c r="R3039" s="0" t="s">
        <v>288</v>
      </c>
      <c r="S3039" s="0" t="s">
        <v>294</v>
      </c>
      <c r="T3039" s="0" t="s">
        <v>280</v>
      </c>
      <c r="U3039" s="0" t="s">
        <v>281</v>
      </c>
    </row>
    <row r="3040" customFormat="false" ht="15" hidden="false" customHeight="false" outlineLevel="0" collapsed="false">
      <c r="A3040" s="0" t="n">
        <v>163</v>
      </c>
      <c r="B3040" s="0" t="s">
        <v>224</v>
      </c>
      <c r="C3040" s="0" t="s">
        <v>92</v>
      </c>
      <c r="D3040" s="0" t="s">
        <v>295</v>
      </c>
      <c r="E3040" s="0" t="n">
        <v>2026</v>
      </c>
      <c r="H3040" s="0" t="n">
        <v>6</v>
      </c>
      <c r="I3040" s="0" t="n">
        <v>1415</v>
      </c>
      <c r="J3040" s="0" t="s">
        <v>272</v>
      </c>
      <c r="K3040" s="0" t="s">
        <v>296</v>
      </c>
      <c r="L3040" s="0" t="s">
        <v>297</v>
      </c>
      <c r="M3040" s="0" t="s">
        <v>11568</v>
      </c>
      <c r="N3040" s="0" t="s">
        <v>11568</v>
      </c>
      <c r="O3040" s="0" t="s">
        <v>11569</v>
      </c>
      <c r="P3040" s="0" t="s">
        <v>11570</v>
      </c>
      <c r="R3040" s="0" t="s">
        <v>279</v>
      </c>
      <c r="S3040" s="0" t="s">
        <v>272</v>
      </c>
      <c r="T3040" s="0" t="s">
        <v>280</v>
      </c>
      <c r="U3040" s="0" t="s">
        <v>281</v>
      </c>
    </row>
    <row r="3041" customFormat="false" ht="15" hidden="false" customHeight="false" outlineLevel="0" collapsed="false">
      <c r="A3041" s="0" t="n">
        <v>163</v>
      </c>
      <c r="B3041" s="0" t="s">
        <v>224</v>
      </c>
      <c r="C3041" s="0" t="s">
        <v>313</v>
      </c>
      <c r="D3041" s="0" t="s">
        <v>11571</v>
      </c>
      <c r="E3041" s="0" t="n">
        <v>2023</v>
      </c>
      <c r="H3041" s="0" t="n">
        <v>1</v>
      </c>
      <c r="I3041" s="0" t="n">
        <v>2012</v>
      </c>
      <c r="J3041" s="0" t="s">
        <v>294</v>
      </c>
      <c r="K3041" s="0" t="s">
        <v>302</v>
      </c>
      <c r="L3041" s="0" t="s">
        <v>274</v>
      </c>
      <c r="M3041" s="0" t="s">
        <v>11572</v>
      </c>
      <c r="N3041" s="0" t="s">
        <v>11572</v>
      </c>
      <c r="O3041" s="0" t="s">
        <v>11573</v>
      </c>
      <c r="P3041" s="0" t="s">
        <v>11574</v>
      </c>
      <c r="R3041" s="0" t="s">
        <v>288</v>
      </c>
      <c r="S3041" s="0" t="s">
        <v>272</v>
      </c>
      <c r="T3041" s="0" t="s">
        <v>280</v>
      </c>
      <c r="U3041" s="0" t="s">
        <v>281</v>
      </c>
    </row>
    <row r="3042" customFormat="false" ht="15" hidden="false" customHeight="false" outlineLevel="0" collapsed="false">
      <c r="A3042" s="0" t="n">
        <v>163</v>
      </c>
      <c r="B3042" s="0" t="s">
        <v>224</v>
      </c>
      <c r="C3042" s="0" t="s">
        <v>616</v>
      </c>
      <c r="D3042" s="0" t="s">
        <v>11575</v>
      </c>
      <c r="E3042" s="0" t="n">
        <v>2022</v>
      </c>
      <c r="H3042" s="0" t="n">
        <v>4</v>
      </c>
      <c r="I3042" s="0" t="n">
        <v>680</v>
      </c>
      <c r="J3042" s="0" t="s">
        <v>272</v>
      </c>
      <c r="K3042" s="0" t="s">
        <v>7943</v>
      </c>
      <c r="L3042" s="0" t="s">
        <v>274</v>
      </c>
      <c r="M3042" s="0" t="s">
        <v>11576</v>
      </c>
      <c r="N3042" s="0" t="s">
        <v>11576</v>
      </c>
      <c r="O3042" s="0" t="s">
        <v>11577</v>
      </c>
      <c r="P3042" s="0" t="s">
        <v>11578</v>
      </c>
      <c r="R3042" s="0" t="s">
        <v>288</v>
      </c>
      <c r="S3042" s="0" t="s">
        <v>272</v>
      </c>
      <c r="T3042" s="0" t="s">
        <v>318</v>
      </c>
      <c r="U3042" s="0" t="s">
        <v>281</v>
      </c>
      <c r="V3042" s="0" t="s">
        <v>11579</v>
      </c>
    </row>
    <row r="3043" customFormat="false" ht="15" hidden="false" customHeight="false" outlineLevel="0" collapsed="false">
      <c r="A3043" s="0" t="n">
        <v>102</v>
      </c>
      <c r="B3043" s="0" t="s">
        <v>158</v>
      </c>
      <c r="C3043" s="0" t="s">
        <v>616</v>
      </c>
      <c r="D3043" s="0" t="s">
        <v>11575</v>
      </c>
      <c r="E3043" s="0" t="n">
        <v>2022</v>
      </c>
      <c r="H3043" s="0" t="n">
        <v>4</v>
      </c>
      <c r="I3043" s="0" t="n">
        <v>680</v>
      </c>
      <c r="J3043" s="0" t="s">
        <v>272</v>
      </c>
      <c r="K3043" s="0" t="s">
        <v>7943</v>
      </c>
      <c r="L3043" s="0" t="s">
        <v>274</v>
      </c>
      <c r="M3043" s="0" t="s">
        <v>11576</v>
      </c>
      <c r="N3043" s="0" t="s">
        <v>11576</v>
      </c>
      <c r="O3043" s="0" t="s">
        <v>11577</v>
      </c>
      <c r="P3043" s="0" t="s">
        <v>11578</v>
      </c>
      <c r="R3043" s="0" t="s">
        <v>288</v>
      </c>
      <c r="S3043" s="0" t="s">
        <v>272</v>
      </c>
      <c r="T3043" s="0" t="s">
        <v>318</v>
      </c>
      <c r="U3043" s="0" t="s">
        <v>281</v>
      </c>
      <c r="V3043" s="0" t="s">
        <v>11579</v>
      </c>
    </row>
    <row r="3044" customFormat="false" ht="15" hidden="false" customHeight="false" outlineLevel="0" collapsed="false">
      <c r="A3044" s="0" t="n">
        <v>163</v>
      </c>
      <c r="B3044" s="0" t="s">
        <v>224</v>
      </c>
      <c r="C3044" s="0" t="s">
        <v>270</v>
      </c>
      <c r="D3044" s="0" t="s">
        <v>295</v>
      </c>
      <c r="E3044" s="0" t="n">
        <v>2026</v>
      </c>
      <c r="H3044" s="0" t="n">
        <v>10</v>
      </c>
      <c r="I3044" s="0" t="n">
        <v>1706</v>
      </c>
      <c r="J3044" s="0" t="s">
        <v>272</v>
      </c>
      <c r="K3044" s="0" t="s">
        <v>296</v>
      </c>
      <c r="L3044" s="0" t="s">
        <v>297</v>
      </c>
      <c r="M3044" s="0" t="s">
        <v>11580</v>
      </c>
      <c r="N3044" s="0" t="s">
        <v>11580</v>
      </c>
      <c r="O3044" s="0" t="s">
        <v>11581</v>
      </c>
      <c r="P3044" s="0" t="s">
        <v>11582</v>
      </c>
      <c r="R3044" s="0" t="s">
        <v>279</v>
      </c>
      <c r="S3044" s="0" t="s">
        <v>272</v>
      </c>
      <c r="T3044" s="0" t="s">
        <v>280</v>
      </c>
      <c r="U3044" s="0" t="s">
        <v>281</v>
      </c>
    </row>
    <row r="3045" customFormat="false" ht="15" hidden="false" customHeight="false" outlineLevel="0" collapsed="false">
      <c r="A3045" s="0" t="n">
        <v>163</v>
      </c>
      <c r="B3045" s="0" t="s">
        <v>224</v>
      </c>
      <c r="C3045" s="0" t="s">
        <v>270</v>
      </c>
      <c r="D3045" s="0" t="s">
        <v>324</v>
      </c>
      <c r="E3045" s="0" t="n">
        <v>2025</v>
      </c>
      <c r="H3045" s="0" t="n">
        <v>7</v>
      </c>
      <c r="I3045" s="0" t="n">
        <v>864</v>
      </c>
      <c r="J3045" s="0" t="s">
        <v>272</v>
      </c>
      <c r="K3045" s="0" t="s">
        <v>296</v>
      </c>
      <c r="L3045" s="0" t="s">
        <v>297</v>
      </c>
      <c r="M3045" s="0" t="s">
        <v>11583</v>
      </c>
      <c r="N3045" s="0" t="s">
        <v>11583</v>
      </c>
      <c r="O3045" s="0" t="s">
        <v>11584</v>
      </c>
      <c r="P3045" s="0" t="s">
        <v>11585</v>
      </c>
      <c r="R3045" s="0" t="s">
        <v>279</v>
      </c>
      <c r="S3045" s="0" t="s">
        <v>294</v>
      </c>
      <c r="T3045" s="0" t="s">
        <v>280</v>
      </c>
      <c r="U3045" s="0" t="s">
        <v>281</v>
      </c>
    </row>
    <row r="3046" customFormat="false" ht="15" hidden="false" customHeight="false" outlineLevel="0" collapsed="false">
      <c r="A3046" s="0" t="n">
        <v>163</v>
      </c>
      <c r="B3046" s="0" t="s">
        <v>224</v>
      </c>
      <c r="C3046" s="0" t="s">
        <v>328</v>
      </c>
      <c r="D3046" s="0" t="s">
        <v>295</v>
      </c>
      <c r="E3046" s="0" t="n">
        <v>2026</v>
      </c>
      <c r="H3046" s="0" t="n">
        <v>2</v>
      </c>
      <c r="I3046" s="0" t="n">
        <v>230</v>
      </c>
      <c r="J3046" s="0" t="s">
        <v>272</v>
      </c>
      <c r="K3046" s="0" t="s">
        <v>296</v>
      </c>
      <c r="L3046" s="0" t="s">
        <v>297</v>
      </c>
      <c r="M3046" s="0" t="s">
        <v>11586</v>
      </c>
      <c r="N3046" s="0" t="s">
        <v>11586</v>
      </c>
      <c r="O3046" s="0" t="s">
        <v>11587</v>
      </c>
      <c r="P3046" s="0" t="s">
        <v>11588</v>
      </c>
      <c r="R3046" s="0" t="s">
        <v>279</v>
      </c>
      <c r="S3046" s="0" t="s">
        <v>272</v>
      </c>
      <c r="T3046" s="0" t="s">
        <v>280</v>
      </c>
      <c r="U3046" s="0" t="s">
        <v>281</v>
      </c>
    </row>
    <row r="3047" customFormat="false" ht="15" hidden="false" customHeight="false" outlineLevel="0" collapsed="false">
      <c r="A3047" s="0" t="n">
        <v>163</v>
      </c>
      <c r="B3047" s="0" t="s">
        <v>224</v>
      </c>
      <c r="C3047" s="0" t="s">
        <v>328</v>
      </c>
      <c r="D3047" s="0" t="s">
        <v>11589</v>
      </c>
      <c r="E3047" s="0" t="n">
        <v>2026</v>
      </c>
      <c r="H3047" s="0" t="n">
        <v>1</v>
      </c>
      <c r="I3047" s="0" t="n">
        <v>160</v>
      </c>
      <c r="J3047" s="0" t="s">
        <v>272</v>
      </c>
      <c r="K3047" s="0" t="s">
        <v>296</v>
      </c>
      <c r="L3047" s="0" t="s">
        <v>297</v>
      </c>
      <c r="M3047" s="0" t="s">
        <v>11590</v>
      </c>
      <c r="N3047" s="0" t="s">
        <v>11590</v>
      </c>
      <c r="O3047" s="0" t="s">
        <v>11591</v>
      </c>
      <c r="P3047" s="0" t="s">
        <v>11592</v>
      </c>
      <c r="R3047" s="0" t="s">
        <v>279</v>
      </c>
      <c r="S3047" s="0" t="s">
        <v>294</v>
      </c>
      <c r="T3047" s="0" t="s">
        <v>280</v>
      </c>
      <c r="U3047" s="0" t="s">
        <v>281</v>
      </c>
    </row>
    <row r="3048" customFormat="false" ht="15" hidden="false" customHeight="false" outlineLevel="0" collapsed="false">
      <c r="A3048" s="0" t="n">
        <v>163</v>
      </c>
      <c r="B3048" s="0" t="s">
        <v>224</v>
      </c>
      <c r="C3048" s="0" t="s">
        <v>328</v>
      </c>
      <c r="D3048" s="0" t="s">
        <v>11593</v>
      </c>
      <c r="E3048" s="0" t="n">
        <v>2026</v>
      </c>
      <c r="H3048" s="0" t="n">
        <v>1</v>
      </c>
      <c r="I3048" s="0" t="n">
        <v>254</v>
      </c>
      <c r="J3048" s="0" t="s">
        <v>272</v>
      </c>
      <c r="K3048" s="0" t="s">
        <v>296</v>
      </c>
      <c r="L3048" s="0" t="s">
        <v>297</v>
      </c>
      <c r="M3048" s="0" t="s">
        <v>11594</v>
      </c>
      <c r="N3048" s="0" t="s">
        <v>11594</v>
      </c>
      <c r="O3048" s="0" t="s">
        <v>11595</v>
      </c>
      <c r="P3048" s="0" t="s">
        <v>11596</v>
      </c>
      <c r="R3048" s="0" t="s">
        <v>279</v>
      </c>
      <c r="S3048" s="0" t="s">
        <v>294</v>
      </c>
      <c r="T3048" s="0" t="s">
        <v>280</v>
      </c>
      <c r="U3048" s="0" t="s">
        <v>281</v>
      </c>
    </row>
    <row r="3049" customFormat="false" ht="15" hidden="false" customHeight="false" outlineLevel="0" collapsed="false">
      <c r="A3049" s="0" t="n">
        <v>163</v>
      </c>
      <c r="B3049" s="0" t="s">
        <v>224</v>
      </c>
      <c r="C3049" s="0" t="s">
        <v>328</v>
      </c>
      <c r="D3049" s="0" t="s">
        <v>324</v>
      </c>
      <c r="E3049" s="0" t="n">
        <v>2025</v>
      </c>
      <c r="H3049" s="0" t="n">
        <v>1</v>
      </c>
      <c r="I3049" s="0" t="n">
        <v>183</v>
      </c>
      <c r="J3049" s="0" t="s">
        <v>272</v>
      </c>
      <c r="K3049" s="0" t="s">
        <v>296</v>
      </c>
      <c r="L3049" s="0" t="s">
        <v>297</v>
      </c>
      <c r="M3049" s="0" t="s">
        <v>11597</v>
      </c>
      <c r="N3049" s="0" t="s">
        <v>11598</v>
      </c>
      <c r="O3049" s="0" t="s">
        <v>11599</v>
      </c>
      <c r="P3049" s="0" t="s">
        <v>11600</v>
      </c>
      <c r="R3049" s="0" t="s">
        <v>279</v>
      </c>
      <c r="S3049" s="0" t="s">
        <v>294</v>
      </c>
      <c r="T3049" s="0" t="s">
        <v>318</v>
      </c>
      <c r="U3049" s="0" t="s">
        <v>281</v>
      </c>
      <c r="V3049" s="0" t="s">
        <v>11601</v>
      </c>
    </row>
    <row r="3050" customFormat="false" ht="15" hidden="false" customHeight="false" outlineLevel="0" collapsed="false">
      <c r="A3050" s="0" t="n">
        <v>3</v>
      </c>
      <c r="B3050" s="0" t="s">
        <v>31</v>
      </c>
      <c r="C3050" s="0" t="s">
        <v>328</v>
      </c>
      <c r="D3050" s="0" t="s">
        <v>324</v>
      </c>
      <c r="E3050" s="0" t="n">
        <v>2025</v>
      </c>
      <c r="H3050" s="0" t="n">
        <v>1</v>
      </c>
      <c r="I3050" s="0" t="n">
        <v>183</v>
      </c>
      <c r="J3050" s="0" t="s">
        <v>272</v>
      </c>
      <c r="K3050" s="0" t="s">
        <v>296</v>
      </c>
      <c r="L3050" s="0" t="s">
        <v>297</v>
      </c>
      <c r="M3050" s="0" t="s">
        <v>11597</v>
      </c>
      <c r="N3050" s="0" t="s">
        <v>11598</v>
      </c>
      <c r="O3050" s="0" t="s">
        <v>11599</v>
      </c>
      <c r="P3050" s="0" t="s">
        <v>11600</v>
      </c>
      <c r="R3050" s="0" t="s">
        <v>279</v>
      </c>
      <c r="S3050" s="0" t="s">
        <v>294</v>
      </c>
      <c r="T3050" s="0" t="s">
        <v>318</v>
      </c>
      <c r="U3050" s="0" t="s">
        <v>281</v>
      </c>
      <c r="V3050" s="0" t="s">
        <v>11601</v>
      </c>
    </row>
    <row r="3051" customFormat="false" ht="15" hidden="false" customHeight="false" outlineLevel="0" collapsed="false">
      <c r="A3051" s="0" t="n">
        <v>163</v>
      </c>
      <c r="B3051" s="0" t="s">
        <v>224</v>
      </c>
      <c r="C3051" s="0" t="s">
        <v>328</v>
      </c>
      <c r="D3051" s="0" t="s">
        <v>11602</v>
      </c>
      <c r="E3051" s="0" t="n">
        <v>2025</v>
      </c>
      <c r="H3051" s="0" t="n">
        <v>2</v>
      </c>
      <c r="I3051" s="0" t="n">
        <v>224</v>
      </c>
      <c r="J3051" s="0" t="s">
        <v>272</v>
      </c>
      <c r="K3051" s="0" t="s">
        <v>296</v>
      </c>
      <c r="L3051" s="0" t="s">
        <v>297</v>
      </c>
      <c r="M3051" s="0" t="s">
        <v>11603</v>
      </c>
      <c r="N3051" s="0" t="s">
        <v>11603</v>
      </c>
      <c r="O3051" s="0" t="s">
        <v>11604</v>
      </c>
      <c r="P3051" s="0" t="s">
        <v>11605</v>
      </c>
      <c r="R3051" s="0" t="s">
        <v>279</v>
      </c>
      <c r="S3051" s="0" t="s">
        <v>294</v>
      </c>
      <c r="T3051" s="0" t="s">
        <v>280</v>
      </c>
      <c r="U3051" s="0" t="s">
        <v>281</v>
      </c>
    </row>
    <row r="3052" customFormat="false" ht="15" hidden="false" customHeight="false" outlineLevel="0" collapsed="false">
      <c r="A3052" s="0" t="n">
        <v>163</v>
      </c>
      <c r="B3052" s="0" t="s">
        <v>224</v>
      </c>
      <c r="C3052" s="0" t="s">
        <v>282</v>
      </c>
      <c r="D3052" s="0" t="s">
        <v>11606</v>
      </c>
      <c r="E3052" s="0" t="n">
        <v>2025</v>
      </c>
      <c r="H3052" s="0" t="n">
        <v>21</v>
      </c>
      <c r="I3052" s="0" t="n">
        <v>2057</v>
      </c>
      <c r="J3052" s="0" t="s">
        <v>272</v>
      </c>
      <c r="K3052" s="0" t="s">
        <v>296</v>
      </c>
      <c r="L3052" s="0" t="s">
        <v>297</v>
      </c>
      <c r="M3052" s="0" t="s">
        <v>11607</v>
      </c>
      <c r="N3052" s="0" t="s">
        <v>11607</v>
      </c>
      <c r="O3052" s="0" t="s">
        <v>11608</v>
      </c>
      <c r="P3052" s="0" t="s">
        <v>11609</v>
      </c>
      <c r="R3052" s="0" t="s">
        <v>279</v>
      </c>
      <c r="S3052" s="0" t="s">
        <v>272</v>
      </c>
      <c r="T3052" s="0" t="s">
        <v>280</v>
      </c>
      <c r="U3052" s="0" t="s">
        <v>281</v>
      </c>
    </row>
    <row r="3053" customFormat="false" ht="15" hidden="false" customHeight="false" outlineLevel="0" collapsed="false">
      <c r="A3053" s="0" t="n">
        <v>163</v>
      </c>
      <c r="B3053" s="0" t="s">
        <v>224</v>
      </c>
      <c r="C3053" s="0" t="s">
        <v>282</v>
      </c>
      <c r="D3053" s="0" t="s">
        <v>11610</v>
      </c>
      <c r="E3053" s="0" t="n">
        <v>2024</v>
      </c>
      <c r="H3053" s="0" t="n">
        <v>19</v>
      </c>
      <c r="I3053" s="0" t="n">
        <v>2980</v>
      </c>
      <c r="J3053" s="0" t="s">
        <v>272</v>
      </c>
      <c r="K3053" s="0" t="s">
        <v>296</v>
      </c>
      <c r="L3053" s="0" t="s">
        <v>297</v>
      </c>
      <c r="M3053" s="0" t="s">
        <v>11611</v>
      </c>
      <c r="N3053" s="0" t="s">
        <v>11611</v>
      </c>
      <c r="O3053" s="0" t="s">
        <v>11612</v>
      </c>
      <c r="P3053" s="0" t="s">
        <v>11613</v>
      </c>
      <c r="R3053" s="0" t="s">
        <v>288</v>
      </c>
      <c r="S3053" s="0" t="s">
        <v>294</v>
      </c>
      <c r="T3053" s="0" t="s">
        <v>280</v>
      </c>
      <c r="U3053" s="0" t="s">
        <v>281</v>
      </c>
    </row>
    <row r="3054" customFormat="false" ht="15" hidden="false" customHeight="false" outlineLevel="0" collapsed="false">
      <c r="A3054" s="0" t="n">
        <v>163</v>
      </c>
      <c r="B3054" s="0" t="s">
        <v>224</v>
      </c>
      <c r="C3054" s="0" t="s">
        <v>282</v>
      </c>
      <c r="D3054" s="0" t="s">
        <v>11614</v>
      </c>
      <c r="E3054" s="0" t="n">
        <v>2023</v>
      </c>
      <c r="H3054" s="0" t="n">
        <v>16</v>
      </c>
      <c r="I3054" s="0" t="n">
        <v>2292</v>
      </c>
      <c r="J3054" s="0" t="s">
        <v>272</v>
      </c>
      <c r="K3054" s="0" t="s">
        <v>296</v>
      </c>
      <c r="L3054" s="0" t="s">
        <v>297</v>
      </c>
      <c r="M3054" s="0" t="s">
        <v>11615</v>
      </c>
      <c r="N3054" s="0" t="s">
        <v>11615</v>
      </c>
      <c r="O3054" s="0" t="s">
        <v>11616</v>
      </c>
      <c r="P3054" s="0" t="s">
        <v>11617</v>
      </c>
      <c r="R3054" s="0" t="s">
        <v>288</v>
      </c>
      <c r="S3054" s="0" t="s">
        <v>294</v>
      </c>
      <c r="T3054" s="0" t="s">
        <v>280</v>
      </c>
      <c r="U3054" s="0" t="s">
        <v>281</v>
      </c>
    </row>
    <row r="3055" customFormat="false" ht="15" hidden="false" customHeight="false" outlineLevel="0" collapsed="false">
      <c r="A3055" s="0" t="n">
        <v>163</v>
      </c>
      <c r="B3055" s="0" t="s">
        <v>224</v>
      </c>
      <c r="C3055" s="0" t="s">
        <v>282</v>
      </c>
      <c r="D3055" s="0" t="s">
        <v>11618</v>
      </c>
      <c r="E3055" s="0" t="n">
        <v>2022</v>
      </c>
      <c r="H3055" s="0" t="n">
        <v>16</v>
      </c>
      <c r="I3055" s="0" t="n">
        <v>4062</v>
      </c>
      <c r="J3055" s="0" t="s">
        <v>272</v>
      </c>
      <c r="K3055" s="0" t="s">
        <v>296</v>
      </c>
      <c r="L3055" s="0" t="s">
        <v>297</v>
      </c>
      <c r="M3055" s="0" t="s">
        <v>11619</v>
      </c>
      <c r="N3055" s="0" t="s">
        <v>11619</v>
      </c>
      <c r="O3055" s="0" t="s">
        <v>11620</v>
      </c>
      <c r="P3055" s="0" t="s">
        <v>11621</v>
      </c>
      <c r="R3055" s="0" t="s">
        <v>288</v>
      </c>
      <c r="S3055" s="0" t="s">
        <v>294</v>
      </c>
      <c r="T3055" s="0" t="s">
        <v>280</v>
      </c>
      <c r="U3055" s="0" t="s">
        <v>281</v>
      </c>
    </row>
    <row r="3056" customFormat="false" ht="15" hidden="false" customHeight="false" outlineLevel="0" collapsed="false">
      <c r="A3056" s="0" t="n">
        <v>163</v>
      </c>
      <c r="B3056" s="0" t="s">
        <v>224</v>
      </c>
      <c r="C3056" s="0" t="s">
        <v>282</v>
      </c>
      <c r="D3056" s="0" t="s">
        <v>11622</v>
      </c>
      <c r="E3056" s="0" t="n">
        <v>2021</v>
      </c>
      <c r="H3056" s="0" t="n">
        <v>18</v>
      </c>
      <c r="I3056" s="0" t="n">
        <v>4923</v>
      </c>
      <c r="J3056" s="0" t="s">
        <v>272</v>
      </c>
      <c r="K3056" s="0" t="s">
        <v>296</v>
      </c>
      <c r="L3056" s="0" t="s">
        <v>297</v>
      </c>
      <c r="M3056" s="0" t="s">
        <v>11623</v>
      </c>
      <c r="N3056" s="0" t="s">
        <v>11623</v>
      </c>
      <c r="O3056" s="0" t="s">
        <v>11624</v>
      </c>
      <c r="P3056" s="0" t="s">
        <v>11625</v>
      </c>
      <c r="R3056" s="0" t="s">
        <v>288</v>
      </c>
      <c r="S3056" s="0" t="s">
        <v>294</v>
      </c>
      <c r="T3056" s="0" t="s">
        <v>280</v>
      </c>
      <c r="U3056" s="0" t="s">
        <v>281</v>
      </c>
    </row>
    <row r="3057" customFormat="false" ht="15" hidden="false" customHeight="false" outlineLevel="0" collapsed="false">
      <c r="A3057" s="0" t="n">
        <v>163</v>
      </c>
      <c r="B3057" s="0" t="s">
        <v>224</v>
      </c>
      <c r="C3057" s="0" t="s">
        <v>282</v>
      </c>
      <c r="D3057" s="0" t="s">
        <v>11626</v>
      </c>
      <c r="E3057" s="0" t="n">
        <v>2019</v>
      </c>
      <c r="H3057" s="0" t="n">
        <v>16</v>
      </c>
      <c r="I3057" s="0" t="n">
        <v>3724</v>
      </c>
      <c r="J3057" s="0" t="s">
        <v>294</v>
      </c>
      <c r="K3057" s="0" t="s">
        <v>296</v>
      </c>
      <c r="L3057" s="0" t="s">
        <v>297</v>
      </c>
      <c r="M3057" s="0" t="s">
        <v>11627</v>
      </c>
      <c r="N3057" s="0" t="s">
        <v>11627</v>
      </c>
      <c r="O3057" s="0" t="s">
        <v>11628</v>
      </c>
      <c r="P3057" s="0" t="s">
        <v>11629</v>
      </c>
      <c r="R3057" s="0" t="s">
        <v>288</v>
      </c>
      <c r="S3057" s="0" t="s">
        <v>294</v>
      </c>
      <c r="T3057" s="0" t="s">
        <v>280</v>
      </c>
      <c r="U3057" s="0" t="s">
        <v>281</v>
      </c>
    </row>
    <row r="3058" customFormat="false" ht="15" hidden="false" customHeight="false" outlineLevel="0" collapsed="false">
      <c r="A3058" s="0" t="n">
        <v>164</v>
      </c>
      <c r="B3058" s="0" t="s">
        <v>225</v>
      </c>
      <c r="C3058" s="0" t="s">
        <v>57</v>
      </c>
      <c r="D3058" s="0" t="s">
        <v>11630</v>
      </c>
      <c r="E3058" s="0" t="n">
        <v>2026</v>
      </c>
      <c r="H3058" s="0" t="n">
        <v>6</v>
      </c>
      <c r="I3058" s="0" t="n">
        <v>7660</v>
      </c>
      <c r="J3058" s="0" t="s">
        <v>272</v>
      </c>
      <c r="K3058" s="0" t="s">
        <v>273</v>
      </c>
      <c r="L3058" s="0" t="s">
        <v>274</v>
      </c>
      <c r="M3058" s="0" t="s">
        <v>11631</v>
      </c>
      <c r="N3058" s="0" t="s">
        <v>11632</v>
      </c>
      <c r="O3058" s="0" t="s">
        <v>11633</v>
      </c>
      <c r="P3058" s="0" t="s">
        <v>11634</v>
      </c>
      <c r="R3058" s="0" t="s">
        <v>279</v>
      </c>
      <c r="S3058" s="0" t="s">
        <v>294</v>
      </c>
      <c r="T3058" s="0" t="s">
        <v>280</v>
      </c>
      <c r="U3058" s="0" t="s">
        <v>281</v>
      </c>
    </row>
    <row r="3059" customFormat="false" ht="15" hidden="false" customHeight="false" outlineLevel="0" collapsed="false">
      <c r="A3059" s="0" t="n">
        <v>164</v>
      </c>
      <c r="B3059" s="0" t="s">
        <v>225</v>
      </c>
      <c r="C3059" s="0" t="s">
        <v>57</v>
      </c>
      <c r="D3059" s="0" t="s">
        <v>11635</v>
      </c>
      <c r="E3059" s="0" t="n">
        <v>2026</v>
      </c>
      <c r="H3059" s="0" t="n">
        <v>8</v>
      </c>
      <c r="I3059" s="0" t="n">
        <v>2605</v>
      </c>
      <c r="J3059" s="0" t="s">
        <v>272</v>
      </c>
      <c r="K3059" s="0" t="s">
        <v>11636</v>
      </c>
      <c r="L3059" s="0" t="s">
        <v>297</v>
      </c>
      <c r="M3059" s="0" t="s">
        <v>11637</v>
      </c>
      <c r="N3059" s="0" t="s">
        <v>11637</v>
      </c>
      <c r="O3059" s="0" t="s">
        <v>11638</v>
      </c>
      <c r="P3059" s="0" t="s">
        <v>11639</v>
      </c>
      <c r="R3059" s="0" t="s">
        <v>279</v>
      </c>
      <c r="S3059" s="0" t="s">
        <v>272</v>
      </c>
      <c r="T3059" s="0" t="s">
        <v>280</v>
      </c>
      <c r="U3059" s="0" t="s">
        <v>281</v>
      </c>
    </row>
    <row r="3060" customFormat="false" ht="15" hidden="false" customHeight="false" outlineLevel="0" collapsed="false">
      <c r="A3060" s="0" t="n">
        <v>164</v>
      </c>
      <c r="B3060" s="0" t="s">
        <v>225</v>
      </c>
      <c r="C3060" s="0" t="s">
        <v>57</v>
      </c>
      <c r="D3060" s="0" t="s">
        <v>11640</v>
      </c>
      <c r="E3060" s="0" t="n">
        <v>2022</v>
      </c>
      <c r="H3060" s="0" t="n">
        <v>8</v>
      </c>
      <c r="I3060" s="0" t="n">
        <v>1757</v>
      </c>
      <c r="J3060" s="0" t="s">
        <v>272</v>
      </c>
      <c r="K3060" s="0" t="s">
        <v>302</v>
      </c>
      <c r="L3060" s="0" t="s">
        <v>274</v>
      </c>
      <c r="M3060" s="0" t="s">
        <v>11641</v>
      </c>
      <c r="N3060" s="0" t="s">
        <v>11641</v>
      </c>
      <c r="O3060" s="0" t="s">
        <v>11642</v>
      </c>
      <c r="P3060" s="0" t="s">
        <v>11643</v>
      </c>
      <c r="R3060" s="0" t="s">
        <v>288</v>
      </c>
      <c r="S3060" s="0" t="s">
        <v>294</v>
      </c>
      <c r="T3060" s="0" t="s">
        <v>280</v>
      </c>
      <c r="U3060" s="0" t="s">
        <v>281</v>
      </c>
    </row>
    <row r="3061" customFormat="false" ht="15" hidden="false" customHeight="false" outlineLevel="0" collapsed="false">
      <c r="A3061" s="0" t="n">
        <v>164</v>
      </c>
      <c r="B3061" s="0" t="s">
        <v>225</v>
      </c>
      <c r="C3061" s="0" t="s">
        <v>57</v>
      </c>
      <c r="D3061" s="0" t="s">
        <v>11644</v>
      </c>
      <c r="E3061" s="0" t="n">
        <v>2015</v>
      </c>
      <c r="H3061" s="0" t="n">
        <v>8</v>
      </c>
      <c r="I3061" s="0" t="n">
        <v>8721</v>
      </c>
      <c r="J3061" s="0" t="s">
        <v>272</v>
      </c>
      <c r="K3061" s="0" t="s">
        <v>11636</v>
      </c>
      <c r="L3061" s="0" t="s">
        <v>297</v>
      </c>
      <c r="M3061" s="0" t="s">
        <v>11645</v>
      </c>
      <c r="N3061" s="0" t="s">
        <v>11645</v>
      </c>
      <c r="O3061" s="0" t="s">
        <v>11646</v>
      </c>
      <c r="P3061" s="0" t="s">
        <v>11647</v>
      </c>
      <c r="R3061" s="0" t="s">
        <v>288</v>
      </c>
      <c r="S3061" s="0" t="s">
        <v>294</v>
      </c>
      <c r="T3061" s="0" t="s">
        <v>280</v>
      </c>
      <c r="U3061" s="0" t="s">
        <v>281</v>
      </c>
    </row>
    <row r="3062" customFormat="false" ht="15" hidden="false" customHeight="false" outlineLevel="0" collapsed="false">
      <c r="A3062" s="0" t="n">
        <v>164</v>
      </c>
      <c r="B3062" s="0" t="s">
        <v>225</v>
      </c>
      <c r="C3062" s="0" t="s">
        <v>92</v>
      </c>
      <c r="D3062" s="0" t="s">
        <v>11648</v>
      </c>
      <c r="E3062" s="0" t="n">
        <v>2026</v>
      </c>
      <c r="H3062" s="0" t="n">
        <v>10</v>
      </c>
      <c r="I3062" s="0" t="n">
        <v>5002</v>
      </c>
      <c r="J3062" s="0" t="s">
        <v>272</v>
      </c>
      <c r="K3062" s="0" t="s">
        <v>11636</v>
      </c>
      <c r="L3062" s="0" t="s">
        <v>297</v>
      </c>
      <c r="M3062" s="0" t="s">
        <v>11649</v>
      </c>
      <c r="N3062" s="0" t="s">
        <v>11649</v>
      </c>
      <c r="O3062" s="0" t="s">
        <v>11650</v>
      </c>
      <c r="P3062" s="0" t="s">
        <v>11651</v>
      </c>
      <c r="R3062" s="0" t="s">
        <v>279</v>
      </c>
      <c r="S3062" s="0" t="s">
        <v>272</v>
      </c>
      <c r="T3062" s="0" t="s">
        <v>280</v>
      </c>
      <c r="U3062" s="0" t="s">
        <v>281</v>
      </c>
    </row>
    <row r="3063" customFormat="false" ht="15" hidden="false" customHeight="false" outlineLevel="0" collapsed="false">
      <c r="A3063" s="0" t="n">
        <v>164</v>
      </c>
      <c r="B3063" s="0" t="s">
        <v>225</v>
      </c>
      <c r="C3063" s="0" t="s">
        <v>92</v>
      </c>
      <c r="D3063" s="0" t="s">
        <v>11652</v>
      </c>
      <c r="E3063" s="0" t="n">
        <v>2021</v>
      </c>
      <c r="H3063" s="0" t="n">
        <v>5</v>
      </c>
      <c r="I3063" s="0" t="n">
        <v>3393</v>
      </c>
      <c r="J3063" s="0" t="s">
        <v>272</v>
      </c>
      <c r="K3063" s="0" t="s">
        <v>11636</v>
      </c>
      <c r="L3063" s="0" t="s">
        <v>297</v>
      </c>
      <c r="M3063" s="0" t="s">
        <v>11653</v>
      </c>
      <c r="N3063" s="0" t="s">
        <v>11653</v>
      </c>
      <c r="O3063" s="0" t="s">
        <v>11654</v>
      </c>
      <c r="P3063" s="0" t="s">
        <v>11655</v>
      </c>
      <c r="R3063" s="0" t="s">
        <v>288</v>
      </c>
      <c r="S3063" s="0" t="s">
        <v>294</v>
      </c>
      <c r="T3063" s="0" t="s">
        <v>280</v>
      </c>
      <c r="U3063" s="0" t="s">
        <v>281</v>
      </c>
    </row>
    <row r="3064" customFormat="false" ht="15" hidden="false" customHeight="false" outlineLevel="0" collapsed="false">
      <c r="A3064" s="0" t="n">
        <v>164</v>
      </c>
      <c r="B3064" s="0" t="s">
        <v>225</v>
      </c>
      <c r="C3064" s="0" t="s">
        <v>313</v>
      </c>
      <c r="D3064" s="0" t="s">
        <v>11656</v>
      </c>
      <c r="E3064" s="0" t="n">
        <v>2024</v>
      </c>
      <c r="H3064" s="0" t="n">
        <v>1</v>
      </c>
      <c r="I3064" s="0" t="n">
        <v>2312</v>
      </c>
      <c r="J3064" s="0" t="s">
        <v>272</v>
      </c>
      <c r="K3064" s="0" t="s">
        <v>11636</v>
      </c>
      <c r="L3064" s="0" t="s">
        <v>297</v>
      </c>
      <c r="M3064" s="0" t="s">
        <v>11657</v>
      </c>
      <c r="N3064" s="0" t="s">
        <v>11657</v>
      </c>
      <c r="O3064" s="0" t="s">
        <v>11658</v>
      </c>
      <c r="P3064" s="0" t="s">
        <v>11659</v>
      </c>
      <c r="R3064" s="0" t="s">
        <v>288</v>
      </c>
      <c r="S3064" s="0" t="s">
        <v>272</v>
      </c>
      <c r="T3064" s="0" t="s">
        <v>280</v>
      </c>
      <c r="U3064" s="0" t="s">
        <v>281</v>
      </c>
    </row>
    <row r="3065" customFormat="false" ht="15" hidden="false" customHeight="false" outlineLevel="0" collapsed="false">
      <c r="A3065" s="0" t="n">
        <v>164</v>
      </c>
      <c r="B3065" s="0" t="s">
        <v>225</v>
      </c>
      <c r="C3065" s="0" t="s">
        <v>313</v>
      </c>
      <c r="D3065" s="0" t="s">
        <v>11660</v>
      </c>
      <c r="E3065" s="0" t="n">
        <v>2024</v>
      </c>
      <c r="H3065" s="0" t="n">
        <v>1</v>
      </c>
      <c r="I3065" s="0" t="n">
        <v>8727</v>
      </c>
      <c r="J3065" s="0" t="s">
        <v>272</v>
      </c>
      <c r="K3065" s="0" t="s">
        <v>11636</v>
      </c>
      <c r="L3065" s="0" t="s">
        <v>297</v>
      </c>
      <c r="M3065" s="0" t="s">
        <v>11661</v>
      </c>
      <c r="N3065" s="0" t="s">
        <v>11661</v>
      </c>
      <c r="O3065" s="0" t="s">
        <v>11662</v>
      </c>
      <c r="P3065" s="0" t="s">
        <v>11663</v>
      </c>
      <c r="R3065" s="0" t="s">
        <v>288</v>
      </c>
      <c r="S3065" s="0" t="s">
        <v>294</v>
      </c>
      <c r="T3065" s="0" t="s">
        <v>280</v>
      </c>
      <c r="U3065" s="0" t="s">
        <v>281</v>
      </c>
    </row>
    <row r="3066" customFormat="false" ht="15" hidden="false" customHeight="false" outlineLevel="0" collapsed="false">
      <c r="A3066" s="0" t="n">
        <v>164</v>
      </c>
      <c r="B3066" s="0" t="s">
        <v>225</v>
      </c>
      <c r="C3066" s="0" t="s">
        <v>313</v>
      </c>
      <c r="D3066" s="0" t="s">
        <v>11664</v>
      </c>
      <c r="E3066" s="0" t="n">
        <v>2022</v>
      </c>
      <c r="H3066" s="0" t="n">
        <v>1</v>
      </c>
      <c r="I3066" s="0" t="n">
        <v>127</v>
      </c>
      <c r="J3066" s="0" t="s">
        <v>294</v>
      </c>
      <c r="K3066" s="0" t="s">
        <v>302</v>
      </c>
      <c r="L3066" s="0" t="s">
        <v>274</v>
      </c>
      <c r="M3066" s="0" t="s">
        <v>11665</v>
      </c>
      <c r="N3066" s="0" t="s">
        <v>11665</v>
      </c>
      <c r="O3066" s="0" t="s">
        <v>11666</v>
      </c>
      <c r="P3066" s="0" t="s">
        <v>11667</v>
      </c>
      <c r="R3066" s="0" t="s">
        <v>288</v>
      </c>
      <c r="S3066" s="0" t="s">
        <v>294</v>
      </c>
      <c r="T3066" s="0" t="s">
        <v>280</v>
      </c>
      <c r="U3066" s="0" t="s">
        <v>281</v>
      </c>
    </row>
    <row r="3067" customFormat="false" ht="15" hidden="false" customHeight="false" outlineLevel="0" collapsed="false">
      <c r="A3067" s="0" t="n">
        <v>164</v>
      </c>
      <c r="B3067" s="0" t="s">
        <v>225</v>
      </c>
      <c r="C3067" s="0" t="s">
        <v>1103</v>
      </c>
      <c r="D3067" s="0" t="s">
        <v>11668</v>
      </c>
      <c r="E3067" s="0" t="n">
        <v>2018</v>
      </c>
      <c r="H3067" s="0" t="n">
        <v>27</v>
      </c>
      <c r="I3067" s="0" t="n">
        <v>1429</v>
      </c>
      <c r="J3067" s="0" t="s">
        <v>272</v>
      </c>
      <c r="K3067" s="0" t="s">
        <v>11636</v>
      </c>
      <c r="L3067" s="0" t="s">
        <v>297</v>
      </c>
      <c r="M3067" s="0" t="s">
        <v>11669</v>
      </c>
      <c r="N3067" s="0" t="s">
        <v>11669</v>
      </c>
      <c r="O3067" s="0" t="s">
        <v>11670</v>
      </c>
      <c r="P3067" s="0" t="s">
        <v>11671</v>
      </c>
      <c r="R3067" s="0" t="s">
        <v>288</v>
      </c>
      <c r="S3067" s="0" t="s">
        <v>272</v>
      </c>
      <c r="T3067" s="0" t="s">
        <v>280</v>
      </c>
      <c r="U3067" s="0" t="s">
        <v>281</v>
      </c>
    </row>
    <row r="3068" customFormat="false" ht="15" hidden="false" customHeight="false" outlineLevel="0" collapsed="false">
      <c r="A3068" s="0" t="n">
        <v>164</v>
      </c>
      <c r="B3068" s="0" t="s">
        <v>225</v>
      </c>
      <c r="C3068" s="0" t="s">
        <v>616</v>
      </c>
      <c r="D3068" s="0" t="s">
        <v>11672</v>
      </c>
      <c r="E3068" s="0" t="n">
        <v>2026</v>
      </c>
      <c r="H3068" s="0" t="n">
        <v>24</v>
      </c>
      <c r="I3068" s="0" t="n">
        <v>2985</v>
      </c>
      <c r="J3068" s="0" t="s">
        <v>272</v>
      </c>
      <c r="K3068" s="0" t="s">
        <v>11636</v>
      </c>
      <c r="L3068" s="0" t="s">
        <v>297</v>
      </c>
      <c r="M3068" s="0" t="s">
        <v>11673</v>
      </c>
      <c r="N3068" s="0" t="s">
        <v>11673</v>
      </c>
      <c r="O3068" s="0" t="s">
        <v>11674</v>
      </c>
      <c r="P3068" s="0" t="s">
        <v>11675</v>
      </c>
      <c r="R3068" s="0" t="s">
        <v>279</v>
      </c>
      <c r="S3068" s="0" t="s">
        <v>272</v>
      </c>
      <c r="T3068" s="0" t="s">
        <v>280</v>
      </c>
      <c r="U3068" s="0" t="s">
        <v>281</v>
      </c>
    </row>
    <row r="3069" customFormat="false" ht="15" hidden="false" customHeight="false" outlineLevel="0" collapsed="false">
      <c r="A3069" s="0" t="n">
        <v>164</v>
      </c>
      <c r="B3069" s="0" t="s">
        <v>225</v>
      </c>
      <c r="C3069" s="0" t="s">
        <v>616</v>
      </c>
      <c r="D3069" s="0" t="s">
        <v>11676</v>
      </c>
      <c r="E3069" s="0" t="n">
        <v>2026</v>
      </c>
      <c r="H3069" s="0" t="n">
        <v>2</v>
      </c>
      <c r="I3069" s="0" t="n">
        <v>199</v>
      </c>
      <c r="J3069" s="0" t="s">
        <v>272</v>
      </c>
      <c r="K3069" s="0" t="s">
        <v>11636</v>
      </c>
      <c r="L3069" s="0" t="s">
        <v>297</v>
      </c>
      <c r="M3069" s="0" t="s">
        <v>11677</v>
      </c>
      <c r="N3069" s="0" t="s">
        <v>11677</v>
      </c>
      <c r="O3069" s="0" t="s">
        <v>11678</v>
      </c>
      <c r="P3069" s="0" t="s">
        <v>11679</v>
      </c>
      <c r="R3069" s="0" t="s">
        <v>279</v>
      </c>
      <c r="S3069" s="0" t="s">
        <v>294</v>
      </c>
      <c r="T3069" s="0" t="s">
        <v>280</v>
      </c>
      <c r="U3069" s="0" t="s">
        <v>281</v>
      </c>
    </row>
    <row r="3070" customFormat="false" ht="15" hidden="false" customHeight="false" outlineLevel="0" collapsed="false">
      <c r="A3070" s="0" t="n">
        <v>164</v>
      </c>
      <c r="B3070" s="0" t="s">
        <v>225</v>
      </c>
      <c r="C3070" s="0" t="s">
        <v>616</v>
      </c>
      <c r="D3070" s="0" t="s">
        <v>11680</v>
      </c>
      <c r="E3070" s="0" t="n">
        <v>2025</v>
      </c>
      <c r="H3070" s="0" t="n">
        <v>1</v>
      </c>
      <c r="I3070" s="0" t="n">
        <v>137</v>
      </c>
      <c r="J3070" s="0" t="s">
        <v>272</v>
      </c>
      <c r="K3070" s="0" t="s">
        <v>11636</v>
      </c>
      <c r="L3070" s="0" t="s">
        <v>297</v>
      </c>
      <c r="M3070" s="0" t="s">
        <v>11681</v>
      </c>
      <c r="N3070" s="0" t="s">
        <v>11681</v>
      </c>
      <c r="O3070" s="0" t="s">
        <v>11682</v>
      </c>
      <c r="P3070" s="0" t="s">
        <v>11683</v>
      </c>
      <c r="R3070" s="0" t="s">
        <v>279</v>
      </c>
      <c r="S3070" s="0" t="s">
        <v>294</v>
      </c>
      <c r="T3070" s="0" t="s">
        <v>280</v>
      </c>
      <c r="U3070" s="0" t="s">
        <v>281</v>
      </c>
    </row>
    <row r="3071" customFormat="false" ht="15" hidden="false" customHeight="false" outlineLevel="0" collapsed="false">
      <c r="A3071" s="0" t="n">
        <v>164</v>
      </c>
      <c r="B3071" s="0" t="s">
        <v>225</v>
      </c>
      <c r="C3071" s="0" t="s">
        <v>616</v>
      </c>
      <c r="D3071" s="0" t="s">
        <v>11684</v>
      </c>
      <c r="E3071" s="0" t="n">
        <v>2025</v>
      </c>
      <c r="H3071" s="0" t="n">
        <v>2</v>
      </c>
      <c r="I3071" s="0" t="n">
        <v>419</v>
      </c>
      <c r="J3071" s="0" t="s">
        <v>272</v>
      </c>
      <c r="K3071" s="0" t="s">
        <v>11636</v>
      </c>
      <c r="L3071" s="0" t="s">
        <v>297</v>
      </c>
      <c r="M3071" s="0" t="s">
        <v>11685</v>
      </c>
      <c r="N3071" s="0" t="s">
        <v>11685</v>
      </c>
      <c r="O3071" s="0" t="s">
        <v>11686</v>
      </c>
      <c r="P3071" s="0" t="s">
        <v>11687</v>
      </c>
      <c r="R3071" s="0" t="s">
        <v>279</v>
      </c>
      <c r="S3071" s="0" t="s">
        <v>294</v>
      </c>
      <c r="T3071" s="0" t="s">
        <v>280</v>
      </c>
      <c r="U3071" s="0" t="s">
        <v>281</v>
      </c>
    </row>
    <row r="3072" customFormat="false" ht="15" hidden="false" customHeight="false" outlineLevel="0" collapsed="false">
      <c r="A3072" s="0" t="n">
        <v>164</v>
      </c>
      <c r="B3072" s="0" t="s">
        <v>225</v>
      </c>
      <c r="C3072" s="0" t="s">
        <v>616</v>
      </c>
      <c r="D3072" s="0" t="s">
        <v>11688</v>
      </c>
      <c r="E3072" s="0" t="n">
        <v>2025</v>
      </c>
      <c r="H3072" s="0" t="n">
        <v>1</v>
      </c>
      <c r="I3072" s="0" t="n">
        <v>201</v>
      </c>
      <c r="J3072" s="0" t="s">
        <v>272</v>
      </c>
      <c r="K3072" s="0" t="s">
        <v>11636</v>
      </c>
      <c r="L3072" s="0" t="s">
        <v>297</v>
      </c>
      <c r="M3072" s="0" t="s">
        <v>11689</v>
      </c>
      <c r="N3072" s="0" t="s">
        <v>11689</v>
      </c>
      <c r="O3072" s="0" t="s">
        <v>11690</v>
      </c>
      <c r="P3072" s="0" t="s">
        <v>11691</v>
      </c>
      <c r="R3072" s="0" t="s">
        <v>279</v>
      </c>
      <c r="S3072" s="0" t="s">
        <v>294</v>
      </c>
      <c r="T3072" s="0" t="s">
        <v>280</v>
      </c>
      <c r="U3072" s="0" t="s">
        <v>281</v>
      </c>
    </row>
    <row r="3073" customFormat="false" ht="15" hidden="false" customHeight="false" outlineLevel="0" collapsed="false">
      <c r="A3073" s="0" t="n">
        <v>164</v>
      </c>
      <c r="B3073" s="0" t="s">
        <v>225</v>
      </c>
      <c r="C3073" s="0" t="s">
        <v>616</v>
      </c>
      <c r="D3073" s="0" t="s">
        <v>11692</v>
      </c>
      <c r="E3073" s="0" t="n">
        <v>2025</v>
      </c>
      <c r="H3073" s="0" t="n">
        <v>24</v>
      </c>
      <c r="I3073" s="0" t="n">
        <v>6718</v>
      </c>
      <c r="J3073" s="0" t="s">
        <v>272</v>
      </c>
      <c r="K3073" s="0" t="s">
        <v>11636</v>
      </c>
      <c r="L3073" s="0" t="s">
        <v>297</v>
      </c>
      <c r="M3073" s="0" t="s">
        <v>11693</v>
      </c>
      <c r="N3073" s="0" t="s">
        <v>11693</v>
      </c>
      <c r="O3073" s="0" t="s">
        <v>11694</v>
      </c>
      <c r="P3073" s="0" t="s">
        <v>11695</v>
      </c>
      <c r="R3073" s="0" t="s">
        <v>279</v>
      </c>
      <c r="S3073" s="0" t="s">
        <v>294</v>
      </c>
      <c r="T3073" s="0" t="s">
        <v>280</v>
      </c>
      <c r="U3073" s="0" t="s">
        <v>281</v>
      </c>
    </row>
    <row r="3074" customFormat="false" ht="15" hidden="false" customHeight="false" outlineLevel="0" collapsed="false">
      <c r="A3074" s="0" t="n">
        <v>164</v>
      </c>
      <c r="B3074" s="0" t="s">
        <v>225</v>
      </c>
      <c r="C3074" s="0" t="s">
        <v>616</v>
      </c>
      <c r="D3074" s="0" t="s">
        <v>11696</v>
      </c>
      <c r="E3074" s="0" t="n">
        <v>2015</v>
      </c>
      <c r="H3074" s="0" t="n">
        <v>2</v>
      </c>
      <c r="I3074" s="0" t="n">
        <v>54</v>
      </c>
      <c r="J3074" s="0" t="s">
        <v>272</v>
      </c>
      <c r="K3074" s="0" t="s">
        <v>11636</v>
      </c>
      <c r="L3074" s="0" t="s">
        <v>297</v>
      </c>
      <c r="M3074" s="0" t="s">
        <v>11697</v>
      </c>
      <c r="N3074" s="0" t="s">
        <v>11697</v>
      </c>
      <c r="O3074" s="0" t="s">
        <v>11698</v>
      </c>
      <c r="P3074" s="0" t="s">
        <v>11699</v>
      </c>
      <c r="R3074" s="0" t="s">
        <v>288</v>
      </c>
      <c r="S3074" s="0" t="s">
        <v>294</v>
      </c>
      <c r="T3074" s="0" t="s">
        <v>280</v>
      </c>
      <c r="U3074" s="0" t="s">
        <v>281</v>
      </c>
    </row>
    <row r="3075" customFormat="false" ht="15" hidden="false" customHeight="false" outlineLevel="0" collapsed="false">
      <c r="A3075" s="0" t="n">
        <v>164</v>
      </c>
      <c r="B3075" s="0" t="s">
        <v>225</v>
      </c>
      <c r="C3075" s="0" t="s">
        <v>616</v>
      </c>
      <c r="D3075" s="0" t="s">
        <v>11700</v>
      </c>
      <c r="E3075" s="0" t="n">
        <v>2015</v>
      </c>
      <c r="H3075" s="0" t="n">
        <v>20</v>
      </c>
      <c r="I3075" s="0" t="n">
        <v>1410</v>
      </c>
      <c r="J3075" s="0" t="s">
        <v>272</v>
      </c>
      <c r="K3075" s="0" t="s">
        <v>11636</v>
      </c>
      <c r="L3075" s="0" t="s">
        <v>297</v>
      </c>
      <c r="M3075" s="0" t="s">
        <v>11701</v>
      </c>
      <c r="N3075" s="0" t="s">
        <v>11701</v>
      </c>
      <c r="O3075" s="0" t="s">
        <v>11702</v>
      </c>
      <c r="P3075" s="0" t="s">
        <v>11703</v>
      </c>
      <c r="R3075" s="0" t="s">
        <v>288</v>
      </c>
      <c r="S3075" s="0" t="s">
        <v>294</v>
      </c>
      <c r="T3075" s="0" t="s">
        <v>280</v>
      </c>
      <c r="U3075" s="0" t="s">
        <v>281</v>
      </c>
    </row>
    <row r="3076" customFormat="false" ht="15" hidden="false" customHeight="false" outlineLevel="0" collapsed="false">
      <c r="A3076" s="0" t="n">
        <v>164</v>
      </c>
      <c r="B3076" s="0" t="s">
        <v>225</v>
      </c>
      <c r="C3076" s="0" t="s">
        <v>270</v>
      </c>
      <c r="D3076" s="0" t="s">
        <v>11704</v>
      </c>
      <c r="E3076" s="0" t="n">
        <v>2025</v>
      </c>
      <c r="H3076" s="0" t="n">
        <v>7</v>
      </c>
      <c r="I3076" s="0" t="n">
        <v>479</v>
      </c>
      <c r="J3076" s="0" t="s">
        <v>272</v>
      </c>
      <c r="K3076" s="0" t="s">
        <v>11636</v>
      </c>
      <c r="L3076" s="0" t="s">
        <v>297</v>
      </c>
      <c r="M3076" s="0" t="s">
        <v>11705</v>
      </c>
      <c r="N3076" s="0" t="s">
        <v>11705</v>
      </c>
      <c r="O3076" s="0" t="s">
        <v>11706</v>
      </c>
      <c r="P3076" s="0" t="s">
        <v>11707</v>
      </c>
      <c r="R3076" s="0" t="s">
        <v>279</v>
      </c>
      <c r="S3076" s="0" t="s">
        <v>294</v>
      </c>
      <c r="T3076" s="0" t="s">
        <v>280</v>
      </c>
      <c r="U3076" s="0" t="s">
        <v>281</v>
      </c>
    </row>
    <row r="3077" customFormat="false" ht="15" hidden="false" customHeight="false" outlineLevel="0" collapsed="false">
      <c r="A3077" s="0" t="n">
        <v>164</v>
      </c>
      <c r="B3077" s="0" t="s">
        <v>225</v>
      </c>
      <c r="C3077" s="0" t="s">
        <v>270</v>
      </c>
      <c r="D3077" s="0" t="s">
        <v>11708</v>
      </c>
      <c r="E3077" s="0" t="n">
        <v>2025</v>
      </c>
      <c r="H3077" s="0" t="n">
        <v>6</v>
      </c>
      <c r="I3077" s="0" t="n">
        <v>185</v>
      </c>
      <c r="J3077" s="0" t="s">
        <v>272</v>
      </c>
      <c r="K3077" s="0" t="s">
        <v>11636</v>
      </c>
      <c r="L3077" s="0" t="s">
        <v>297</v>
      </c>
      <c r="M3077" s="0" t="s">
        <v>11709</v>
      </c>
      <c r="N3077" s="0" t="s">
        <v>11709</v>
      </c>
      <c r="O3077" s="0" t="s">
        <v>11710</v>
      </c>
      <c r="P3077" s="0" t="s">
        <v>11711</v>
      </c>
      <c r="R3077" s="0" t="s">
        <v>279</v>
      </c>
      <c r="S3077" s="0" t="s">
        <v>294</v>
      </c>
      <c r="T3077" s="0" t="s">
        <v>280</v>
      </c>
      <c r="U3077" s="0" t="s">
        <v>281</v>
      </c>
    </row>
    <row r="3078" customFormat="false" ht="15" hidden="false" customHeight="false" outlineLevel="0" collapsed="false">
      <c r="A3078" s="0" t="n">
        <v>164</v>
      </c>
      <c r="B3078" s="0" t="s">
        <v>225</v>
      </c>
      <c r="C3078" s="0" t="s">
        <v>270</v>
      </c>
      <c r="D3078" s="0" t="s">
        <v>11712</v>
      </c>
      <c r="E3078" s="0" t="n">
        <v>2025</v>
      </c>
      <c r="H3078" s="0" t="n">
        <v>11</v>
      </c>
      <c r="I3078" s="0" t="n">
        <v>810</v>
      </c>
      <c r="J3078" s="0" t="s">
        <v>272</v>
      </c>
      <c r="K3078" s="0" t="s">
        <v>11636</v>
      </c>
      <c r="L3078" s="0" t="s">
        <v>297</v>
      </c>
      <c r="M3078" s="0" t="s">
        <v>11713</v>
      </c>
      <c r="N3078" s="0" t="s">
        <v>11713</v>
      </c>
      <c r="O3078" s="0" t="s">
        <v>11714</v>
      </c>
      <c r="P3078" s="0" t="s">
        <v>11715</v>
      </c>
      <c r="R3078" s="0" t="s">
        <v>279</v>
      </c>
      <c r="S3078" s="0" t="s">
        <v>272</v>
      </c>
      <c r="T3078" s="0" t="s">
        <v>280</v>
      </c>
      <c r="U3078" s="0" t="s">
        <v>281</v>
      </c>
    </row>
    <row r="3079" customFormat="false" ht="15" hidden="false" customHeight="false" outlineLevel="0" collapsed="false">
      <c r="A3079" s="0" t="n">
        <v>164</v>
      </c>
      <c r="B3079" s="0" t="s">
        <v>225</v>
      </c>
      <c r="C3079" s="0" t="s">
        <v>270</v>
      </c>
      <c r="D3079" s="0" t="s">
        <v>11716</v>
      </c>
      <c r="E3079" s="0" t="n">
        <v>2025</v>
      </c>
      <c r="H3079" s="0" t="n">
        <v>3</v>
      </c>
      <c r="I3079" s="0" t="n">
        <v>249</v>
      </c>
      <c r="J3079" s="0" t="s">
        <v>272</v>
      </c>
      <c r="K3079" s="0" t="s">
        <v>11636</v>
      </c>
      <c r="L3079" s="0" t="s">
        <v>297</v>
      </c>
      <c r="M3079" s="0" t="s">
        <v>11717</v>
      </c>
      <c r="N3079" s="0" t="s">
        <v>11717</v>
      </c>
      <c r="O3079" s="0" t="s">
        <v>11718</v>
      </c>
      <c r="P3079" s="0" t="s">
        <v>11719</v>
      </c>
      <c r="R3079" s="0" t="s">
        <v>279</v>
      </c>
      <c r="S3079" s="0" t="s">
        <v>294</v>
      </c>
      <c r="T3079" s="0" t="s">
        <v>280</v>
      </c>
      <c r="U3079" s="0" t="s">
        <v>281</v>
      </c>
    </row>
    <row r="3080" customFormat="false" ht="15" hidden="false" customHeight="false" outlineLevel="0" collapsed="false">
      <c r="A3080" s="0" t="n">
        <v>164</v>
      </c>
      <c r="B3080" s="0" t="s">
        <v>225</v>
      </c>
      <c r="C3080" s="0" t="s">
        <v>270</v>
      </c>
      <c r="D3080" s="0" t="s">
        <v>11720</v>
      </c>
      <c r="E3080" s="0" t="n">
        <v>2025</v>
      </c>
      <c r="H3080" s="0" t="n">
        <v>10</v>
      </c>
      <c r="I3080" s="0" t="n">
        <v>134</v>
      </c>
      <c r="J3080" s="0" t="s">
        <v>272</v>
      </c>
      <c r="K3080" s="0" t="s">
        <v>11636</v>
      </c>
      <c r="L3080" s="0" t="s">
        <v>297</v>
      </c>
      <c r="M3080" s="0" t="s">
        <v>11721</v>
      </c>
      <c r="N3080" s="0" t="s">
        <v>11721</v>
      </c>
      <c r="O3080" s="0" t="s">
        <v>11722</v>
      </c>
      <c r="P3080" s="0" t="s">
        <v>11723</v>
      </c>
      <c r="R3080" s="0" t="s">
        <v>279</v>
      </c>
      <c r="S3080" s="0" t="s">
        <v>294</v>
      </c>
      <c r="T3080" s="0" t="s">
        <v>280</v>
      </c>
      <c r="U3080" s="0" t="s">
        <v>281</v>
      </c>
    </row>
    <row r="3081" customFormat="false" ht="15" hidden="false" customHeight="false" outlineLevel="0" collapsed="false">
      <c r="A3081" s="0" t="n">
        <v>164</v>
      </c>
      <c r="B3081" s="0" t="s">
        <v>225</v>
      </c>
      <c r="C3081" s="0" t="s">
        <v>270</v>
      </c>
      <c r="D3081" s="0" t="s">
        <v>11724</v>
      </c>
      <c r="E3081" s="0" t="n">
        <v>2025</v>
      </c>
      <c r="H3081" s="0" t="n">
        <v>1</v>
      </c>
      <c r="I3081" s="0" t="n">
        <v>67</v>
      </c>
      <c r="J3081" s="0" t="s">
        <v>272</v>
      </c>
      <c r="K3081" s="0" t="s">
        <v>11636</v>
      </c>
      <c r="L3081" s="0" t="s">
        <v>297</v>
      </c>
      <c r="M3081" s="0" t="s">
        <v>11725</v>
      </c>
      <c r="N3081" s="0" t="s">
        <v>11725</v>
      </c>
      <c r="O3081" s="0" t="s">
        <v>11726</v>
      </c>
      <c r="P3081" s="0" t="s">
        <v>11727</v>
      </c>
      <c r="R3081" s="0" t="s">
        <v>279</v>
      </c>
      <c r="S3081" s="0" t="s">
        <v>294</v>
      </c>
      <c r="T3081" s="0" t="s">
        <v>280</v>
      </c>
      <c r="U3081" s="0" t="s">
        <v>281</v>
      </c>
    </row>
    <row r="3082" customFormat="false" ht="15" hidden="false" customHeight="false" outlineLevel="0" collapsed="false">
      <c r="A3082" s="0" t="n">
        <v>164</v>
      </c>
      <c r="B3082" s="0" t="s">
        <v>225</v>
      </c>
      <c r="C3082" s="0" t="s">
        <v>270</v>
      </c>
      <c r="D3082" s="0" t="s">
        <v>11728</v>
      </c>
      <c r="E3082" s="0" t="n">
        <v>2025</v>
      </c>
      <c r="H3082" s="0" t="n">
        <v>1</v>
      </c>
      <c r="I3082" s="0" t="n">
        <v>73</v>
      </c>
      <c r="J3082" s="0" t="s">
        <v>272</v>
      </c>
      <c r="K3082" s="0" t="s">
        <v>11636</v>
      </c>
      <c r="L3082" s="0" t="s">
        <v>297</v>
      </c>
      <c r="M3082" s="0" t="s">
        <v>11729</v>
      </c>
      <c r="N3082" s="0" t="s">
        <v>11729</v>
      </c>
      <c r="O3082" s="0" t="s">
        <v>11730</v>
      </c>
      <c r="P3082" s="0" t="s">
        <v>11731</v>
      </c>
      <c r="R3082" s="0" t="s">
        <v>279</v>
      </c>
      <c r="S3082" s="0" t="s">
        <v>294</v>
      </c>
      <c r="T3082" s="0" t="s">
        <v>280</v>
      </c>
      <c r="U3082" s="0" t="s">
        <v>281</v>
      </c>
    </row>
    <row r="3083" customFormat="false" ht="15" hidden="false" customHeight="false" outlineLevel="0" collapsed="false">
      <c r="A3083" s="0" t="n">
        <v>164</v>
      </c>
      <c r="B3083" s="0" t="s">
        <v>225</v>
      </c>
      <c r="C3083" s="0" t="s">
        <v>270</v>
      </c>
      <c r="D3083" s="0" t="s">
        <v>11732</v>
      </c>
      <c r="E3083" s="0" t="n">
        <v>2025</v>
      </c>
      <c r="H3083" s="0" t="n">
        <v>3</v>
      </c>
      <c r="I3083" s="0" t="n">
        <v>83</v>
      </c>
      <c r="J3083" s="0" t="s">
        <v>272</v>
      </c>
      <c r="K3083" s="0" t="s">
        <v>11636</v>
      </c>
      <c r="L3083" s="0" t="s">
        <v>297</v>
      </c>
      <c r="M3083" s="0" t="s">
        <v>11733</v>
      </c>
      <c r="N3083" s="0" t="s">
        <v>11733</v>
      </c>
      <c r="O3083" s="0" t="s">
        <v>11734</v>
      </c>
      <c r="P3083" s="0" t="s">
        <v>11735</v>
      </c>
      <c r="R3083" s="0" t="s">
        <v>279</v>
      </c>
      <c r="S3083" s="0" t="s">
        <v>294</v>
      </c>
      <c r="T3083" s="0" t="s">
        <v>280</v>
      </c>
      <c r="U3083" s="0" t="s">
        <v>281</v>
      </c>
    </row>
    <row r="3084" customFormat="false" ht="15" hidden="false" customHeight="false" outlineLevel="0" collapsed="false">
      <c r="A3084" s="0" t="n">
        <v>164</v>
      </c>
      <c r="B3084" s="0" t="s">
        <v>225</v>
      </c>
      <c r="C3084" s="0" t="s">
        <v>270</v>
      </c>
      <c r="D3084" s="0" t="s">
        <v>11736</v>
      </c>
      <c r="E3084" s="0" t="n">
        <v>2025</v>
      </c>
      <c r="H3084" s="0" t="n">
        <v>6</v>
      </c>
      <c r="I3084" s="0" t="n">
        <v>91</v>
      </c>
      <c r="J3084" s="0" t="s">
        <v>272</v>
      </c>
      <c r="K3084" s="0" t="s">
        <v>11636</v>
      </c>
      <c r="L3084" s="0" t="s">
        <v>297</v>
      </c>
      <c r="M3084" s="0" t="s">
        <v>11737</v>
      </c>
      <c r="N3084" s="0" t="s">
        <v>11737</v>
      </c>
      <c r="O3084" s="0" t="s">
        <v>11738</v>
      </c>
      <c r="P3084" s="0" t="s">
        <v>11739</v>
      </c>
      <c r="R3084" s="0" t="s">
        <v>279</v>
      </c>
      <c r="S3084" s="0" t="s">
        <v>294</v>
      </c>
      <c r="T3084" s="0" t="s">
        <v>280</v>
      </c>
      <c r="U3084" s="0" t="s">
        <v>281</v>
      </c>
    </row>
    <row r="3085" customFormat="false" ht="15" hidden="false" customHeight="false" outlineLevel="0" collapsed="false">
      <c r="A3085" s="0" t="n">
        <v>164</v>
      </c>
      <c r="B3085" s="0" t="s">
        <v>225</v>
      </c>
      <c r="C3085" s="0" t="s">
        <v>270</v>
      </c>
      <c r="D3085" s="0" t="s">
        <v>11740</v>
      </c>
      <c r="E3085" s="0" t="n">
        <v>2025</v>
      </c>
      <c r="H3085" s="0" t="n">
        <v>2</v>
      </c>
      <c r="I3085" s="0" t="n">
        <v>135</v>
      </c>
      <c r="J3085" s="0" t="s">
        <v>272</v>
      </c>
      <c r="K3085" s="0" t="s">
        <v>11636</v>
      </c>
      <c r="L3085" s="0" t="s">
        <v>297</v>
      </c>
      <c r="M3085" s="0" t="s">
        <v>11741</v>
      </c>
      <c r="N3085" s="0" t="s">
        <v>11741</v>
      </c>
      <c r="O3085" s="0" t="s">
        <v>11742</v>
      </c>
      <c r="P3085" s="0" t="s">
        <v>11743</v>
      </c>
      <c r="R3085" s="0" t="s">
        <v>279</v>
      </c>
      <c r="S3085" s="0" t="s">
        <v>294</v>
      </c>
      <c r="T3085" s="0" t="s">
        <v>280</v>
      </c>
      <c r="U3085" s="0" t="s">
        <v>281</v>
      </c>
    </row>
    <row r="3086" customFormat="false" ht="15" hidden="false" customHeight="false" outlineLevel="0" collapsed="false">
      <c r="A3086" s="0" t="n">
        <v>164</v>
      </c>
      <c r="B3086" s="0" t="s">
        <v>225</v>
      </c>
      <c r="C3086" s="0" t="s">
        <v>270</v>
      </c>
      <c r="D3086" s="0" t="s">
        <v>11744</v>
      </c>
      <c r="E3086" s="0" t="n">
        <v>2025</v>
      </c>
      <c r="H3086" s="0" t="n">
        <v>1</v>
      </c>
      <c r="I3086" s="0" t="n">
        <v>1154</v>
      </c>
      <c r="J3086" s="0" t="s">
        <v>272</v>
      </c>
      <c r="K3086" s="0" t="s">
        <v>11636</v>
      </c>
      <c r="L3086" s="0" t="s">
        <v>297</v>
      </c>
      <c r="M3086" s="0" t="s">
        <v>11745</v>
      </c>
      <c r="N3086" s="0" t="s">
        <v>11745</v>
      </c>
      <c r="O3086" s="0" t="s">
        <v>11746</v>
      </c>
      <c r="P3086" s="0" t="s">
        <v>11747</v>
      </c>
      <c r="R3086" s="0" t="s">
        <v>279</v>
      </c>
      <c r="S3086" s="0" t="s">
        <v>294</v>
      </c>
      <c r="T3086" s="0" t="s">
        <v>280</v>
      </c>
      <c r="U3086" s="0" t="s">
        <v>281</v>
      </c>
    </row>
    <row r="3087" customFormat="false" ht="15" hidden="false" customHeight="false" outlineLevel="0" collapsed="false">
      <c r="A3087" s="0" t="n">
        <v>164</v>
      </c>
      <c r="B3087" s="0" t="s">
        <v>225</v>
      </c>
      <c r="C3087" s="0" t="s">
        <v>270</v>
      </c>
      <c r="D3087" s="0" t="s">
        <v>11748</v>
      </c>
      <c r="E3087" s="0" t="n">
        <v>2025</v>
      </c>
      <c r="H3087" s="0" t="n">
        <v>4</v>
      </c>
      <c r="I3087" s="0" t="n">
        <v>70</v>
      </c>
      <c r="J3087" s="0" t="s">
        <v>272</v>
      </c>
      <c r="K3087" s="0" t="s">
        <v>11636</v>
      </c>
      <c r="L3087" s="0" t="s">
        <v>297</v>
      </c>
      <c r="M3087" s="0" t="s">
        <v>11749</v>
      </c>
      <c r="N3087" s="0" t="s">
        <v>11749</v>
      </c>
      <c r="O3087" s="0" t="s">
        <v>11750</v>
      </c>
      <c r="P3087" s="0" t="s">
        <v>11751</v>
      </c>
      <c r="R3087" s="0" t="s">
        <v>279</v>
      </c>
      <c r="S3087" s="0" t="s">
        <v>294</v>
      </c>
      <c r="T3087" s="0" t="s">
        <v>280</v>
      </c>
      <c r="U3087" s="0" t="s">
        <v>281</v>
      </c>
    </row>
    <row r="3088" customFormat="false" ht="15" hidden="false" customHeight="false" outlineLevel="0" collapsed="false">
      <c r="A3088" s="0" t="n">
        <v>164</v>
      </c>
      <c r="B3088" s="0" t="s">
        <v>225</v>
      </c>
      <c r="C3088" s="0" t="s">
        <v>270</v>
      </c>
      <c r="D3088" s="0" t="s">
        <v>11752</v>
      </c>
      <c r="E3088" s="0" t="n">
        <v>2025</v>
      </c>
      <c r="H3088" s="0" t="n">
        <v>5</v>
      </c>
      <c r="I3088" s="0" t="n">
        <v>85</v>
      </c>
      <c r="J3088" s="0" t="s">
        <v>272</v>
      </c>
      <c r="K3088" s="0" t="s">
        <v>11636</v>
      </c>
      <c r="L3088" s="0" t="s">
        <v>297</v>
      </c>
      <c r="M3088" s="0" t="s">
        <v>11753</v>
      </c>
      <c r="N3088" s="0" t="s">
        <v>11753</v>
      </c>
      <c r="O3088" s="0" t="s">
        <v>11754</v>
      </c>
      <c r="P3088" s="0" t="s">
        <v>11755</v>
      </c>
      <c r="R3088" s="0" t="s">
        <v>279</v>
      </c>
      <c r="S3088" s="0" t="s">
        <v>294</v>
      </c>
      <c r="T3088" s="0" t="s">
        <v>280</v>
      </c>
      <c r="U3088" s="0" t="s">
        <v>281</v>
      </c>
    </row>
    <row r="3089" customFormat="false" ht="15" hidden="false" customHeight="false" outlineLevel="0" collapsed="false">
      <c r="A3089" s="0" t="n">
        <v>164</v>
      </c>
      <c r="B3089" s="0" t="s">
        <v>225</v>
      </c>
      <c r="C3089" s="0" t="s">
        <v>270</v>
      </c>
      <c r="D3089" s="0" t="s">
        <v>11756</v>
      </c>
      <c r="E3089" s="0" t="n">
        <v>2025</v>
      </c>
      <c r="H3089" s="0" t="n">
        <v>5</v>
      </c>
      <c r="I3089" s="0" t="n">
        <v>81</v>
      </c>
      <c r="J3089" s="0" t="s">
        <v>272</v>
      </c>
      <c r="K3089" s="0" t="s">
        <v>11636</v>
      </c>
      <c r="L3089" s="0" t="s">
        <v>297</v>
      </c>
      <c r="M3089" s="0" t="s">
        <v>11757</v>
      </c>
      <c r="N3089" s="0" t="s">
        <v>11757</v>
      </c>
      <c r="O3089" s="0" t="s">
        <v>11758</v>
      </c>
      <c r="P3089" s="0" t="s">
        <v>11759</v>
      </c>
      <c r="R3089" s="0" t="s">
        <v>279</v>
      </c>
      <c r="S3089" s="0" t="s">
        <v>294</v>
      </c>
      <c r="T3089" s="0" t="s">
        <v>280</v>
      </c>
      <c r="U3089" s="0" t="s">
        <v>281</v>
      </c>
    </row>
    <row r="3090" customFormat="false" ht="15" hidden="false" customHeight="false" outlineLevel="0" collapsed="false">
      <c r="A3090" s="0" t="n">
        <v>164</v>
      </c>
      <c r="B3090" s="0" t="s">
        <v>225</v>
      </c>
      <c r="C3090" s="0" t="s">
        <v>270</v>
      </c>
      <c r="D3090" s="0" t="s">
        <v>11760</v>
      </c>
      <c r="E3090" s="0" t="n">
        <v>2025</v>
      </c>
      <c r="H3090" s="0" t="n">
        <v>2</v>
      </c>
      <c r="I3090" s="0" t="n">
        <v>141</v>
      </c>
      <c r="J3090" s="0" t="s">
        <v>272</v>
      </c>
      <c r="K3090" s="0" t="s">
        <v>11636</v>
      </c>
      <c r="L3090" s="0" t="s">
        <v>297</v>
      </c>
      <c r="M3090" s="0" t="s">
        <v>11761</v>
      </c>
      <c r="N3090" s="0" t="s">
        <v>11761</v>
      </c>
      <c r="O3090" s="0" t="s">
        <v>11762</v>
      </c>
      <c r="P3090" s="0" t="s">
        <v>11763</v>
      </c>
      <c r="R3090" s="0" t="s">
        <v>279</v>
      </c>
      <c r="S3090" s="0" t="s">
        <v>294</v>
      </c>
      <c r="T3090" s="0" t="s">
        <v>280</v>
      </c>
      <c r="U3090" s="0" t="s">
        <v>281</v>
      </c>
    </row>
    <row r="3091" customFormat="false" ht="15" hidden="false" customHeight="false" outlineLevel="0" collapsed="false">
      <c r="A3091" s="0" t="n">
        <v>164</v>
      </c>
      <c r="B3091" s="0" t="s">
        <v>225</v>
      </c>
      <c r="C3091" s="0" t="s">
        <v>270</v>
      </c>
      <c r="D3091" s="0" t="s">
        <v>11764</v>
      </c>
      <c r="E3091" s="0" t="n">
        <v>2024</v>
      </c>
      <c r="H3091" s="0" t="n">
        <v>12</v>
      </c>
      <c r="I3091" s="0" t="n">
        <v>245</v>
      </c>
      <c r="J3091" s="0" t="s">
        <v>272</v>
      </c>
      <c r="K3091" s="0" t="s">
        <v>11636</v>
      </c>
      <c r="L3091" s="0" t="s">
        <v>297</v>
      </c>
      <c r="M3091" s="0" t="s">
        <v>11765</v>
      </c>
      <c r="N3091" s="0" t="s">
        <v>11765</v>
      </c>
      <c r="O3091" s="0" t="s">
        <v>11766</v>
      </c>
      <c r="P3091" s="0" t="s">
        <v>11767</v>
      </c>
      <c r="R3091" s="0" t="s">
        <v>288</v>
      </c>
      <c r="S3091" s="0" t="s">
        <v>294</v>
      </c>
      <c r="T3091" s="0" t="s">
        <v>280</v>
      </c>
      <c r="U3091" s="0" t="s">
        <v>281</v>
      </c>
    </row>
    <row r="3092" customFormat="false" ht="15" hidden="false" customHeight="false" outlineLevel="0" collapsed="false">
      <c r="A3092" s="0" t="n">
        <v>164</v>
      </c>
      <c r="B3092" s="0" t="s">
        <v>225</v>
      </c>
      <c r="C3092" s="0" t="s">
        <v>270</v>
      </c>
      <c r="D3092" s="0" t="s">
        <v>11768</v>
      </c>
      <c r="E3092" s="0" t="n">
        <v>2024</v>
      </c>
      <c r="H3092" s="0" t="n">
        <v>1</v>
      </c>
      <c r="I3092" s="0" t="n">
        <v>59</v>
      </c>
      <c r="J3092" s="0" t="s">
        <v>272</v>
      </c>
      <c r="K3092" s="0" t="s">
        <v>11636</v>
      </c>
      <c r="L3092" s="0" t="s">
        <v>297</v>
      </c>
      <c r="M3092" s="0" t="s">
        <v>11769</v>
      </c>
      <c r="N3092" s="0" t="s">
        <v>11769</v>
      </c>
      <c r="O3092" s="0" t="s">
        <v>11770</v>
      </c>
      <c r="P3092" s="0" t="s">
        <v>11771</v>
      </c>
      <c r="R3092" s="0" t="s">
        <v>288</v>
      </c>
      <c r="S3092" s="0" t="s">
        <v>294</v>
      </c>
      <c r="T3092" s="0" t="s">
        <v>280</v>
      </c>
      <c r="U3092" s="0" t="s">
        <v>281</v>
      </c>
    </row>
    <row r="3093" customFormat="false" ht="15" hidden="false" customHeight="false" outlineLevel="0" collapsed="false">
      <c r="A3093" s="0" t="n">
        <v>164</v>
      </c>
      <c r="B3093" s="0" t="s">
        <v>225</v>
      </c>
      <c r="C3093" s="0" t="s">
        <v>270</v>
      </c>
      <c r="D3093" s="0" t="s">
        <v>11772</v>
      </c>
      <c r="E3093" s="0" t="n">
        <v>2024</v>
      </c>
      <c r="H3093" s="0" t="n">
        <v>1</v>
      </c>
      <c r="I3093" s="0" t="n">
        <v>65</v>
      </c>
      <c r="J3093" s="0" t="s">
        <v>272</v>
      </c>
      <c r="K3093" s="0" t="s">
        <v>11636</v>
      </c>
      <c r="L3093" s="0" t="s">
        <v>297</v>
      </c>
      <c r="M3093" s="0" t="s">
        <v>11773</v>
      </c>
      <c r="N3093" s="0" t="s">
        <v>11773</v>
      </c>
      <c r="O3093" s="0" t="s">
        <v>11774</v>
      </c>
      <c r="P3093" s="0" t="s">
        <v>11775</v>
      </c>
      <c r="R3093" s="0" t="s">
        <v>288</v>
      </c>
      <c r="S3093" s="0" t="s">
        <v>294</v>
      </c>
      <c r="T3093" s="0" t="s">
        <v>280</v>
      </c>
      <c r="U3093" s="0" t="s">
        <v>281</v>
      </c>
    </row>
    <row r="3094" customFormat="false" ht="15" hidden="false" customHeight="false" outlineLevel="0" collapsed="false">
      <c r="A3094" s="0" t="n">
        <v>164</v>
      </c>
      <c r="B3094" s="0" t="s">
        <v>225</v>
      </c>
      <c r="C3094" s="0" t="s">
        <v>270</v>
      </c>
      <c r="D3094" s="0" t="s">
        <v>11776</v>
      </c>
      <c r="E3094" s="0" t="n">
        <v>2024</v>
      </c>
      <c r="H3094" s="0" t="n">
        <v>1</v>
      </c>
      <c r="I3094" s="0" t="n">
        <v>64</v>
      </c>
      <c r="J3094" s="0" t="s">
        <v>272</v>
      </c>
      <c r="K3094" s="0" t="s">
        <v>11636</v>
      </c>
      <c r="L3094" s="0" t="s">
        <v>297</v>
      </c>
      <c r="M3094" s="0" t="s">
        <v>11777</v>
      </c>
      <c r="N3094" s="0" t="s">
        <v>11777</v>
      </c>
      <c r="O3094" s="0" t="s">
        <v>11778</v>
      </c>
      <c r="P3094" s="0" t="s">
        <v>11779</v>
      </c>
      <c r="R3094" s="0" t="s">
        <v>288</v>
      </c>
      <c r="S3094" s="0" t="s">
        <v>294</v>
      </c>
      <c r="T3094" s="0" t="s">
        <v>280</v>
      </c>
      <c r="U3094" s="0" t="s">
        <v>281</v>
      </c>
    </row>
    <row r="3095" customFormat="false" ht="15" hidden="false" customHeight="false" outlineLevel="0" collapsed="false">
      <c r="A3095" s="0" t="n">
        <v>164</v>
      </c>
      <c r="B3095" s="0" t="s">
        <v>225</v>
      </c>
      <c r="C3095" s="0" t="s">
        <v>270</v>
      </c>
      <c r="D3095" s="0" t="s">
        <v>11780</v>
      </c>
      <c r="E3095" s="0" t="n">
        <v>2024</v>
      </c>
      <c r="H3095" s="0" t="n">
        <v>2</v>
      </c>
      <c r="I3095" s="0" t="n">
        <v>131</v>
      </c>
      <c r="J3095" s="0" t="s">
        <v>272</v>
      </c>
      <c r="K3095" s="0" t="s">
        <v>11636</v>
      </c>
      <c r="L3095" s="0" t="s">
        <v>297</v>
      </c>
      <c r="M3095" s="0" t="s">
        <v>11781</v>
      </c>
      <c r="N3095" s="0" t="s">
        <v>11781</v>
      </c>
      <c r="O3095" s="0" t="s">
        <v>11782</v>
      </c>
      <c r="P3095" s="0" t="s">
        <v>11783</v>
      </c>
      <c r="R3095" s="0" t="s">
        <v>288</v>
      </c>
      <c r="S3095" s="0" t="s">
        <v>294</v>
      </c>
      <c r="T3095" s="0" t="s">
        <v>280</v>
      </c>
      <c r="U3095" s="0" t="s">
        <v>281</v>
      </c>
    </row>
    <row r="3096" customFormat="false" ht="15" hidden="false" customHeight="false" outlineLevel="0" collapsed="false">
      <c r="A3096" s="0" t="n">
        <v>164</v>
      </c>
      <c r="B3096" s="0" t="s">
        <v>225</v>
      </c>
      <c r="C3096" s="0" t="s">
        <v>270</v>
      </c>
      <c r="D3096" s="0" t="s">
        <v>11784</v>
      </c>
      <c r="E3096" s="0" t="n">
        <v>2024</v>
      </c>
      <c r="H3096" s="0" t="n">
        <v>6</v>
      </c>
      <c r="I3096" s="0" t="n">
        <v>88</v>
      </c>
      <c r="J3096" s="0" t="s">
        <v>272</v>
      </c>
      <c r="K3096" s="0" t="s">
        <v>11636</v>
      </c>
      <c r="L3096" s="0" t="s">
        <v>297</v>
      </c>
      <c r="M3096" s="0" t="s">
        <v>11785</v>
      </c>
      <c r="N3096" s="0" t="s">
        <v>11785</v>
      </c>
      <c r="O3096" s="0" t="s">
        <v>11786</v>
      </c>
      <c r="P3096" s="0" t="s">
        <v>11787</v>
      </c>
      <c r="R3096" s="0" t="s">
        <v>288</v>
      </c>
      <c r="S3096" s="0" t="s">
        <v>294</v>
      </c>
      <c r="T3096" s="0" t="s">
        <v>280</v>
      </c>
      <c r="U3096" s="0" t="s">
        <v>281</v>
      </c>
    </row>
    <row r="3097" customFormat="false" ht="15" hidden="false" customHeight="false" outlineLevel="0" collapsed="false">
      <c r="A3097" s="0" t="n">
        <v>164</v>
      </c>
      <c r="B3097" s="0" t="s">
        <v>225</v>
      </c>
      <c r="C3097" s="0" t="s">
        <v>270</v>
      </c>
      <c r="D3097" s="0" t="s">
        <v>11788</v>
      </c>
      <c r="E3097" s="0" t="n">
        <v>2024</v>
      </c>
      <c r="H3097" s="0" t="n">
        <v>3</v>
      </c>
      <c r="I3097" s="0" t="n">
        <v>86</v>
      </c>
      <c r="J3097" s="0" t="s">
        <v>272</v>
      </c>
      <c r="K3097" s="0" t="s">
        <v>11636</v>
      </c>
      <c r="L3097" s="0" t="s">
        <v>297</v>
      </c>
      <c r="M3097" s="0" t="s">
        <v>11789</v>
      </c>
      <c r="N3097" s="0" t="s">
        <v>11789</v>
      </c>
      <c r="O3097" s="0" t="s">
        <v>11790</v>
      </c>
      <c r="P3097" s="0" t="s">
        <v>11791</v>
      </c>
      <c r="R3097" s="0" t="s">
        <v>288</v>
      </c>
      <c r="S3097" s="0" t="s">
        <v>294</v>
      </c>
      <c r="T3097" s="0" t="s">
        <v>280</v>
      </c>
      <c r="U3097" s="0" t="s">
        <v>281</v>
      </c>
    </row>
    <row r="3098" customFormat="false" ht="15" hidden="false" customHeight="false" outlineLevel="0" collapsed="false">
      <c r="A3098" s="0" t="n">
        <v>164</v>
      </c>
      <c r="B3098" s="0" t="s">
        <v>225</v>
      </c>
      <c r="C3098" s="0" t="s">
        <v>270</v>
      </c>
      <c r="D3098" s="0" t="s">
        <v>11792</v>
      </c>
      <c r="E3098" s="0" t="n">
        <v>2024</v>
      </c>
      <c r="H3098" s="0" t="n">
        <v>17</v>
      </c>
      <c r="I3098" s="0" t="n">
        <v>160</v>
      </c>
      <c r="J3098" s="0" t="s">
        <v>272</v>
      </c>
      <c r="K3098" s="0" t="s">
        <v>11636</v>
      </c>
      <c r="L3098" s="0" t="s">
        <v>297</v>
      </c>
      <c r="M3098" s="0" t="s">
        <v>11793</v>
      </c>
      <c r="N3098" s="0" t="s">
        <v>11793</v>
      </c>
      <c r="O3098" s="0" t="s">
        <v>11794</v>
      </c>
      <c r="P3098" s="0" t="s">
        <v>11795</v>
      </c>
      <c r="R3098" s="0" t="s">
        <v>288</v>
      </c>
      <c r="S3098" s="0" t="s">
        <v>294</v>
      </c>
      <c r="T3098" s="0" t="s">
        <v>280</v>
      </c>
      <c r="U3098" s="0" t="s">
        <v>281</v>
      </c>
    </row>
    <row r="3099" customFormat="false" ht="15" hidden="false" customHeight="false" outlineLevel="0" collapsed="false">
      <c r="A3099" s="0" t="n">
        <v>164</v>
      </c>
      <c r="B3099" s="0" t="s">
        <v>225</v>
      </c>
      <c r="C3099" s="0" t="s">
        <v>270</v>
      </c>
      <c r="D3099" s="0" t="s">
        <v>11796</v>
      </c>
      <c r="E3099" s="0" t="n">
        <v>2024</v>
      </c>
      <c r="H3099" s="0" t="n">
        <v>5</v>
      </c>
      <c r="I3099" s="0" t="n">
        <v>85</v>
      </c>
      <c r="J3099" s="0" t="s">
        <v>272</v>
      </c>
      <c r="K3099" s="0" t="s">
        <v>11636</v>
      </c>
      <c r="L3099" s="0" t="s">
        <v>297</v>
      </c>
      <c r="M3099" s="0" t="s">
        <v>11797</v>
      </c>
      <c r="N3099" s="0" t="s">
        <v>11797</v>
      </c>
      <c r="O3099" s="0" t="s">
        <v>11798</v>
      </c>
      <c r="P3099" s="0" t="s">
        <v>11799</v>
      </c>
      <c r="R3099" s="0" t="s">
        <v>288</v>
      </c>
      <c r="S3099" s="0" t="s">
        <v>294</v>
      </c>
      <c r="T3099" s="0" t="s">
        <v>280</v>
      </c>
      <c r="U3099" s="0" t="s">
        <v>281</v>
      </c>
    </row>
    <row r="3100" customFormat="false" ht="15" hidden="false" customHeight="false" outlineLevel="0" collapsed="false">
      <c r="A3100" s="0" t="n">
        <v>164</v>
      </c>
      <c r="B3100" s="0" t="s">
        <v>225</v>
      </c>
      <c r="C3100" s="0" t="s">
        <v>270</v>
      </c>
      <c r="D3100" s="0" t="s">
        <v>11800</v>
      </c>
      <c r="E3100" s="0" t="n">
        <v>2024</v>
      </c>
      <c r="H3100" s="0" t="n">
        <v>3</v>
      </c>
      <c r="I3100" s="0" t="n">
        <v>64</v>
      </c>
      <c r="J3100" s="0" t="s">
        <v>272</v>
      </c>
      <c r="K3100" s="0" t="s">
        <v>11636</v>
      </c>
      <c r="L3100" s="0" t="s">
        <v>297</v>
      </c>
      <c r="M3100" s="0" t="s">
        <v>11801</v>
      </c>
      <c r="N3100" s="0" t="s">
        <v>11801</v>
      </c>
      <c r="O3100" s="0" t="s">
        <v>11802</v>
      </c>
      <c r="P3100" s="0" t="s">
        <v>11803</v>
      </c>
      <c r="R3100" s="0" t="s">
        <v>288</v>
      </c>
      <c r="S3100" s="0" t="s">
        <v>294</v>
      </c>
      <c r="T3100" s="0" t="s">
        <v>280</v>
      </c>
      <c r="U3100" s="0" t="s">
        <v>281</v>
      </c>
    </row>
    <row r="3101" customFormat="false" ht="15" hidden="false" customHeight="false" outlineLevel="0" collapsed="false">
      <c r="A3101" s="0" t="n">
        <v>164</v>
      </c>
      <c r="B3101" s="0" t="s">
        <v>225</v>
      </c>
      <c r="C3101" s="0" t="s">
        <v>270</v>
      </c>
      <c r="D3101" s="0" t="s">
        <v>11804</v>
      </c>
      <c r="E3101" s="0" t="n">
        <v>2024</v>
      </c>
      <c r="H3101" s="0" t="n">
        <v>5</v>
      </c>
      <c r="I3101" s="0" t="n">
        <v>89</v>
      </c>
      <c r="J3101" s="0" t="s">
        <v>272</v>
      </c>
      <c r="K3101" s="0" t="s">
        <v>11636</v>
      </c>
      <c r="L3101" s="0" t="s">
        <v>297</v>
      </c>
      <c r="M3101" s="0" t="s">
        <v>11805</v>
      </c>
      <c r="N3101" s="0" t="s">
        <v>11805</v>
      </c>
      <c r="O3101" s="0" t="s">
        <v>11806</v>
      </c>
      <c r="P3101" s="0" t="s">
        <v>11807</v>
      </c>
      <c r="R3101" s="0" t="s">
        <v>288</v>
      </c>
      <c r="S3101" s="0" t="s">
        <v>294</v>
      </c>
      <c r="T3101" s="0" t="s">
        <v>280</v>
      </c>
      <c r="U3101" s="0" t="s">
        <v>281</v>
      </c>
    </row>
    <row r="3102" customFormat="false" ht="15" hidden="false" customHeight="false" outlineLevel="0" collapsed="false">
      <c r="A3102" s="0" t="n">
        <v>164</v>
      </c>
      <c r="B3102" s="0" t="s">
        <v>225</v>
      </c>
      <c r="C3102" s="0" t="s">
        <v>270</v>
      </c>
      <c r="D3102" s="0" t="s">
        <v>11808</v>
      </c>
      <c r="E3102" s="0" t="n">
        <v>2024</v>
      </c>
      <c r="H3102" s="0" t="n">
        <v>6</v>
      </c>
      <c r="I3102" s="0" t="n">
        <v>87</v>
      </c>
      <c r="J3102" s="0" t="s">
        <v>272</v>
      </c>
      <c r="K3102" s="0" t="s">
        <v>11636</v>
      </c>
      <c r="L3102" s="0" t="s">
        <v>297</v>
      </c>
      <c r="M3102" s="0" t="s">
        <v>11809</v>
      </c>
      <c r="N3102" s="0" t="s">
        <v>11809</v>
      </c>
      <c r="O3102" s="0" t="s">
        <v>11810</v>
      </c>
      <c r="P3102" s="0" t="s">
        <v>11811</v>
      </c>
      <c r="R3102" s="0" t="s">
        <v>288</v>
      </c>
      <c r="S3102" s="0" t="s">
        <v>294</v>
      </c>
      <c r="T3102" s="0" t="s">
        <v>280</v>
      </c>
      <c r="U3102" s="0" t="s">
        <v>281</v>
      </c>
    </row>
    <row r="3103" customFormat="false" ht="15" hidden="false" customHeight="false" outlineLevel="0" collapsed="false">
      <c r="A3103" s="0" t="n">
        <v>164</v>
      </c>
      <c r="B3103" s="0" t="s">
        <v>225</v>
      </c>
      <c r="C3103" s="0" t="s">
        <v>270</v>
      </c>
      <c r="D3103" s="0" t="s">
        <v>11812</v>
      </c>
      <c r="E3103" s="0" t="n">
        <v>2024</v>
      </c>
      <c r="H3103" s="0" t="n">
        <v>2</v>
      </c>
      <c r="I3103" s="0" t="n">
        <v>1433</v>
      </c>
      <c r="J3103" s="0" t="s">
        <v>272</v>
      </c>
      <c r="K3103" s="0" t="s">
        <v>11636</v>
      </c>
      <c r="L3103" s="0" t="s">
        <v>297</v>
      </c>
      <c r="M3103" s="0" t="s">
        <v>11813</v>
      </c>
      <c r="N3103" s="0" t="s">
        <v>11813</v>
      </c>
      <c r="O3103" s="0" t="s">
        <v>11814</v>
      </c>
      <c r="P3103" s="0" t="s">
        <v>11815</v>
      </c>
      <c r="R3103" s="0" t="s">
        <v>288</v>
      </c>
      <c r="S3103" s="0" t="s">
        <v>294</v>
      </c>
      <c r="T3103" s="0" t="s">
        <v>280</v>
      </c>
      <c r="U3103" s="0" t="s">
        <v>281</v>
      </c>
    </row>
    <row r="3104" customFormat="false" ht="15" hidden="false" customHeight="false" outlineLevel="0" collapsed="false">
      <c r="A3104" s="0" t="n">
        <v>164</v>
      </c>
      <c r="B3104" s="0" t="s">
        <v>225</v>
      </c>
      <c r="C3104" s="0" t="s">
        <v>270</v>
      </c>
      <c r="D3104" s="0" t="s">
        <v>11816</v>
      </c>
      <c r="E3104" s="0" t="n">
        <v>2024</v>
      </c>
      <c r="H3104" s="0" t="n">
        <v>17</v>
      </c>
      <c r="I3104" s="0" t="n">
        <v>160</v>
      </c>
      <c r="J3104" s="0" t="s">
        <v>272</v>
      </c>
      <c r="K3104" s="0" t="s">
        <v>11636</v>
      </c>
      <c r="L3104" s="0" t="s">
        <v>297</v>
      </c>
      <c r="M3104" s="0" t="s">
        <v>11817</v>
      </c>
      <c r="N3104" s="0" t="s">
        <v>11817</v>
      </c>
      <c r="O3104" s="0" t="s">
        <v>11818</v>
      </c>
      <c r="P3104" s="0" t="s">
        <v>11819</v>
      </c>
      <c r="R3104" s="0" t="s">
        <v>288</v>
      </c>
      <c r="S3104" s="0" t="s">
        <v>294</v>
      </c>
      <c r="T3104" s="0" t="s">
        <v>280</v>
      </c>
      <c r="U3104" s="0" t="s">
        <v>281</v>
      </c>
    </row>
    <row r="3105" customFormat="false" ht="15" hidden="false" customHeight="false" outlineLevel="0" collapsed="false">
      <c r="A3105" s="0" t="n">
        <v>164</v>
      </c>
      <c r="B3105" s="0" t="s">
        <v>225</v>
      </c>
      <c r="C3105" s="0" t="s">
        <v>270</v>
      </c>
      <c r="D3105" s="0" t="s">
        <v>11820</v>
      </c>
      <c r="E3105" s="0" t="n">
        <v>2024</v>
      </c>
      <c r="H3105" s="0" t="n">
        <v>5</v>
      </c>
      <c r="I3105" s="0" t="n">
        <v>85</v>
      </c>
      <c r="J3105" s="0" t="s">
        <v>272</v>
      </c>
      <c r="K3105" s="0" t="s">
        <v>11636</v>
      </c>
      <c r="L3105" s="0" t="s">
        <v>297</v>
      </c>
      <c r="M3105" s="0" t="s">
        <v>11821</v>
      </c>
      <c r="N3105" s="0" t="s">
        <v>11821</v>
      </c>
      <c r="O3105" s="0" t="s">
        <v>11822</v>
      </c>
      <c r="P3105" s="0" t="s">
        <v>11823</v>
      </c>
      <c r="R3105" s="0" t="s">
        <v>288</v>
      </c>
      <c r="S3105" s="0" t="s">
        <v>294</v>
      </c>
      <c r="T3105" s="0" t="s">
        <v>280</v>
      </c>
      <c r="U3105" s="0" t="s">
        <v>281</v>
      </c>
    </row>
    <row r="3106" customFormat="false" ht="15" hidden="false" customHeight="false" outlineLevel="0" collapsed="false">
      <c r="A3106" s="0" t="n">
        <v>164</v>
      </c>
      <c r="B3106" s="0" t="s">
        <v>225</v>
      </c>
      <c r="C3106" s="0" t="s">
        <v>270</v>
      </c>
      <c r="D3106" s="0" t="s">
        <v>11824</v>
      </c>
      <c r="E3106" s="0" t="n">
        <v>2024</v>
      </c>
      <c r="H3106" s="0" t="n">
        <v>5</v>
      </c>
      <c r="I3106" s="0" t="n">
        <v>89</v>
      </c>
      <c r="J3106" s="0" t="s">
        <v>272</v>
      </c>
      <c r="K3106" s="0" t="s">
        <v>11636</v>
      </c>
      <c r="L3106" s="0" t="s">
        <v>297</v>
      </c>
      <c r="M3106" s="0" t="s">
        <v>11825</v>
      </c>
      <c r="N3106" s="0" t="s">
        <v>11825</v>
      </c>
      <c r="O3106" s="0" t="s">
        <v>11826</v>
      </c>
      <c r="P3106" s="0" t="s">
        <v>11827</v>
      </c>
      <c r="R3106" s="0" t="s">
        <v>288</v>
      </c>
      <c r="S3106" s="0" t="s">
        <v>294</v>
      </c>
      <c r="T3106" s="0" t="s">
        <v>280</v>
      </c>
      <c r="U3106" s="0" t="s">
        <v>281</v>
      </c>
    </row>
    <row r="3107" customFormat="false" ht="15" hidden="false" customHeight="false" outlineLevel="0" collapsed="false">
      <c r="A3107" s="0" t="n">
        <v>164</v>
      </c>
      <c r="B3107" s="0" t="s">
        <v>225</v>
      </c>
      <c r="C3107" s="0" t="s">
        <v>270</v>
      </c>
      <c r="D3107" s="0" t="s">
        <v>11828</v>
      </c>
      <c r="E3107" s="0" t="n">
        <v>2024</v>
      </c>
      <c r="H3107" s="0" t="n">
        <v>4</v>
      </c>
      <c r="I3107" s="0" t="n">
        <v>1004</v>
      </c>
      <c r="J3107" s="0" t="s">
        <v>272</v>
      </c>
      <c r="K3107" s="0" t="s">
        <v>11636</v>
      </c>
      <c r="L3107" s="0" t="s">
        <v>297</v>
      </c>
      <c r="M3107" s="0" t="s">
        <v>11829</v>
      </c>
      <c r="N3107" s="0" t="s">
        <v>11829</v>
      </c>
      <c r="O3107" s="0" t="s">
        <v>11830</v>
      </c>
      <c r="P3107" s="0" t="s">
        <v>11831</v>
      </c>
      <c r="R3107" s="0" t="s">
        <v>288</v>
      </c>
      <c r="S3107" s="0" t="s">
        <v>294</v>
      </c>
      <c r="T3107" s="0" t="s">
        <v>280</v>
      </c>
      <c r="U3107" s="0" t="s">
        <v>281</v>
      </c>
    </row>
    <row r="3108" customFormat="false" ht="15" hidden="false" customHeight="false" outlineLevel="0" collapsed="false">
      <c r="A3108" s="0" t="n">
        <v>164</v>
      </c>
      <c r="B3108" s="0" t="s">
        <v>225</v>
      </c>
      <c r="C3108" s="0" t="s">
        <v>270</v>
      </c>
      <c r="D3108" s="0" t="s">
        <v>11832</v>
      </c>
      <c r="E3108" s="0" t="n">
        <v>2022</v>
      </c>
      <c r="H3108" s="0" t="n">
        <v>2</v>
      </c>
      <c r="I3108" s="0" t="n">
        <v>82</v>
      </c>
      <c r="J3108" s="0" t="s">
        <v>272</v>
      </c>
      <c r="K3108" s="0" t="s">
        <v>11636</v>
      </c>
      <c r="L3108" s="0" t="s">
        <v>297</v>
      </c>
      <c r="M3108" s="0" t="s">
        <v>11833</v>
      </c>
      <c r="N3108" s="0" t="s">
        <v>11833</v>
      </c>
      <c r="O3108" s="0" t="s">
        <v>11834</v>
      </c>
      <c r="P3108" s="0" t="s">
        <v>11835</v>
      </c>
      <c r="R3108" s="0" t="s">
        <v>288</v>
      </c>
      <c r="S3108" s="0" t="s">
        <v>294</v>
      </c>
      <c r="T3108" s="0" t="s">
        <v>280</v>
      </c>
      <c r="U3108" s="0" t="s">
        <v>281</v>
      </c>
    </row>
    <row r="3109" customFormat="false" ht="15" hidden="false" customHeight="false" outlineLevel="0" collapsed="false">
      <c r="A3109" s="0" t="n">
        <v>164</v>
      </c>
      <c r="B3109" s="0" t="s">
        <v>225</v>
      </c>
      <c r="C3109" s="0" t="s">
        <v>328</v>
      </c>
      <c r="D3109" s="0" t="s">
        <v>11836</v>
      </c>
      <c r="E3109" s="0" t="n">
        <v>2026</v>
      </c>
      <c r="H3109" s="0" t="n">
        <v>3</v>
      </c>
      <c r="I3109" s="0" t="n">
        <v>414</v>
      </c>
      <c r="J3109" s="0" t="s">
        <v>272</v>
      </c>
      <c r="K3109" s="0" t="s">
        <v>11636</v>
      </c>
      <c r="L3109" s="0" t="s">
        <v>297</v>
      </c>
      <c r="M3109" s="0" t="s">
        <v>11837</v>
      </c>
      <c r="N3109" s="0" t="s">
        <v>11837</v>
      </c>
      <c r="O3109" s="0" t="s">
        <v>11838</v>
      </c>
      <c r="P3109" s="0" t="s">
        <v>11839</v>
      </c>
      <c r="R3109" s="0" t="s">
        <v>279</v>
      </c>
      <c r="S3109" s="0" t="s">
        <v>272</v>
      </c>
      <c r="T3109" s="0" t="s">
        <v>280</v>
      </c>
      <c r="U3109" s="0" t="s">
        <v>281</v>
      </c>
    </row>
    <row r="3110" customFormat="false" ht="15" hidden="false" customHeight="false" outlineLevel="0" collapsed="false">
      <c r="A3110" s="0" t="n">
        <v>164</v>
      </c>
      <c r="B3110" s="0" t="s">
        <v>225</v>
      </c>
      <c r="C3110" s="0" t="s">
        <v>328</v>
      </c>
      <c r="D3110" s="0" t="s">
        <v>11840</v>
      </c>
      <c r="E3110" s="0" t="n">
        <v>2025</v>
      </c>
      <c r="H3110" s="0" t="n">
        <v>7</v>
      </c>
      <c r="I3110" s="0" t="n">
        <v>1233</v>
      </c>
      <c r="J3110" s="0" t="s">
        <v>272</v>
      </c>
      <c r="K3110" s="0" t="s">
        <v>11636</v>
      </c>
      <c r="L3110" s="0" t="s">
        <v>297</v>
      </c>
      <c r="M3110" s="0" t="s">
        <v>11841</v>
      </c>
      <c r="N3110" s="0" t="s">
        <v>11841</v>
      </c>
      <c r="O3110" s="0" t="s">
        <v>11842</v>
      </c>
      <c r="P3110" s="0" t="s">
        <v>11843</v>
      </c>
      <c r="R3110" s="0" t="s">
        <v>279</v>
      </c>
      <c r="S3110" s="0" t="s">
        <v>294</v>
      </c>
      <c r="T3110" s="0" t="s">
        <v>280</v>
      </c>
      <c r="U3110" s="0" t="s">
        <v>281</v>
      </c>
    </row>
    <row r="3111" customFormat="false" ht="15" hidden="false" customHeight="false" outlineLevel="0" collapsed="false">
      <c r="A3111" s="0" t="n">
        <v>164</v>
      </c>
      <c r="B3111" s="0" t="s">
        <v>225</v>
      </c>
      <c r="C3111" s="0" t="s">
        <v>328</v>
      </c>
      <c r="D3111" s="0" t="s">
        <v>11844</v>
      </c>
      <c r="E3111" s="0" t="n">
        <v>2025</v>
      </c>
      <c r="H3111" s="0" t="n">
        <v>1</v>
      </c>
      <c r="I3111" s="0" t="n">
        <v>224</v>
      </c>
      <c r="J3111" s="0" t="s">
        <v>272</v>
      </c>
      <c r="K3111" s="0" t="s">
        <v>11636</v>
      </c>
      <c r="L3111" s="0" t="s">
        <v>297</v>
      </c>
      <c r="M3111" s="0" t="s">
        <v>11845</v>
      </c>
      <c r="N3111" s="0" t="s">
        <v>11845</v>
      </c>
      <c r="O3111" s="0" t="s">
        <v>11846</v>
      </c>
      <c r="P3111" s="0" t="s">
        <v>11847</v>
      </c>
      <c r="R3111" s="0" t="s">
        <v>279</v>
      </c>
      <c r="S3111" s="0" t="s">
        <v>294</v>
      </c>
      <c r="T3111" s="0" t="s">
        <v>280</v>
      </c>
      <c r="U3111" s="0" t="s">
        <v>281</v>
      </c>
    </row>
    <row r="3112" customFormat="false" ht="15" hidden="false" customHeight="false" outlineLevel="0" collapsed="false">
      <c r="A3112" s="0" t="n">
        <v>164</v>
      </c>
      <c r="B3112" s="0" t="s">
        <v>225</v>
      </c>
      <c r="C3112" s="0" t="s">
        <v>328</v>
      </c>
      <c r="D3112" s="0" t="s">
        <v>11848</v>
      </c>
      <c r="E3112" s="0" t="n">
        <v>2025</v>
      </c>
      <c r="H3112" s="0" t="n">
        <v>2</v>
      </c>
      <c r="I3112" s="0" t="n">
        <v>446</v>
      </c>
      <c r="J3112" s="0" t="s">
        <v>272</v>
      </c>
      <c r="K3112" s="0" t="s">
        <v>11636</v>
      </c>
      <c r="L3112" s="0" t="s">
        <v>297</v>
      </c>
      <c r="M3112" s="0" t="s">
        <v>11849</v>
      </c>
      <c r="N3112" s="0" t="s">
        <v>11849</v>
      </c>
      <c r="O3112" s="0" t="s">
        <v>11850</v>
      </c>
      <c r="P3112" s="0" t="s">
        <v>11851</v>
      </c>
      <c r="R3112" s="0" t="s">
        <v>279</v>
      </c>
      <c r="S3112" s="0" t="s">
        <v>294</v>
      </c>
      <c r="T3112" s="0" t="s">
        <v>280</v>
      </c>
      <c r="U3112" s="0" t="s">
        <v>281</v>
      </c>
    </row>
    <row r="3113" customFormat="false" ht="15" hidden="false" customHeight="false" outlineLevel="0" collapsed="false">
      <c r="A3113" s="0" t="n">
        <v>164</v>
      </c>
      <c r="B3113" s="0" t="s">
        <v>225</v>
      </c>
      <c r="C3113" s="0" t="s">
        <v>328</v>
      </c>
      <c r="D3113" s="0" t="s">
        <v>11852</v>
      </c>
      <c r="E3113" s="0" t="n">
        <v>2025</v>
      </c>
      <c r="H3113" s="0" t="n">
        <v>1</v>
      </c>
      <c r="I3113" s="0" t="n">
        <v>244</v>
      </c>
      <c r="J3113" s="0" t="s">
        <v>272</v>
      </c>
      <c r="K3113" s="0" t="s">
        <v>11636</v>
      </c>
      <c r="L3113" s="0" t="s">
        <v>297</v>
      </c>
      <c r="M3113" s="0" t="s">
        <v>11853</v>
      </c>
      <c r="N3113" s="0" t="s">
        <v>11853</v>
      </c>
      <c r="O3113" s="0" t="s">
        <v>11854</v>
      </c>
      <c r="P3113" s="0" t="s">
        <v>11855</v>
      </c>
      <c r="R3113" s="0" t="s">
        <v>279</v>
      </c>
      <c r="S3113" s="0" t="s">
        <v>294</v>
      </c>
      <c r="T3113" s="0" t="s">
        <v>280</v>
      </c>
      <c r="U3113" s="0" t="s">
        <v>281</v>
      </c>
    </row>
    <row r="3114" customFormat="false" ht="15" hidden="false" customHeight="false" outlineLevel="0" collapsed="false">
      <c r="A3114" s="0" t="n">
        <v>164</v>
      </c>
      <c r="B3114" s="0" t="s">
        <v>225</v>
      </c>
      <c r="C3114" s="0" t="s">
        <v>328</v>
      </c>
      <c r="D3114" s="0" t="s">
        <v>11856</v>
      </c>
      <c r="E3114" s="0" t="n">
        <v>2025</v>
      </c>
      <c r="H3114" s="0" t="n">
        <v>1</v>
      </c>
      <c r="I3114" s="0" t="n">
        <v>241</v>
      </c>
      <c r="J3114" s="0" t="s">
        <v>272</v>
      </c>
      <c r="K3114" s="0" t="s">
        <v>11636</v>
      </c>
      <c r="L3114" s="0" t="s">
        <v>297</v>
      </c>
      <c r="M3114" s="0" t="s">
        <v>11857</v>
      </c>
      <c r="N3114" s="0" t="s">
        <v>11858</v>
      </c>
      <c r="O3114" s="0" t="s">
        <v>11859</v>
      </c>
      <c r="P3114" s="0" t="s">
        <v>11860</v>
      </c>
      <c r="R3114" s="0" t="s">
        <v>279</v>
      </c>
      <c r="S3114" s="0" t="s">
        <v>294</v>
      </c>
      <c r="T3114" s="0" t="s">
        <v>280</v>
      </c>
      <c r="U3114" s="0" t="s">
        <v>281</v>
      </c>
    </row>
    <row r="3115" customFormat="false" ht="15" hidden="false" customHeight="false" outlineLevel="0" collapsed="false">
      <c r="A3115" s="0" t="n">
        <v>164</v>
      </c>
      <c r="B3115" s="0" t="s">
        <v>225</v>
      </c>
      <c r="C3115" s="0" t="s">
        <v>328</v>
      </c>
      <c r="D3115" s="0" t="s">
        <v>11861</v>
      </c>
      <c r="E3115" s="0" t="n">
        <v>2025</v>
      </c>
      <c r="H3115" s="0" t="n">
        <v>2</v>
      </c>
      <c r="I3115" s="0" t="n">
        <v>266</v>
      </c>
      <c r="J3115" s="0" t="s">
        <v>272</v>
      </c>
      <c r="K3115" s="0" t="s">
        <v>11636</v>
      </c>
      <c r="L3115" s="0" t="s">
        <v>297</v>
      </c>
      <c r="M3115" s="0" t="s">
        <v>11862</v>
      </c>
      <c r="N3115" s="0" t="s">
        <v>11862</v>
      </c>
      <c r="O3115" s="0" t="s">
        <v>11863</v>
      </c>
      <c r="P3115" s="0" t="s">
        <v>11864</v>
      </c>
      <c r="R3115" s="0" t="s">
        <v>279</v>
      </c>
      <c r="S3115" s="0" t="s">
        <v>294</v>
      </c>
      <c r="T3115" s="0" t="s">
        <v>280</v>
      </c>
      <c r="U3115" s="0" t="s">
        <v>281</v>
      </c>
    </row>
    <row r="3116" customFormat="false" ht="15" hidden="false" customHeight="false" outlineLevel="0" collapsed="false">
      <c r="A3116" s="0" t="n">
        <v>164</v>
      </c>
      <c r="B3116" s="0" t="s">
        <v>225</v>
      </c>
      <c r="C3116" s="0" t="s">
        <v>328</v>
      </c>
      <c r="D3116" s="0" t="s">
        <v>11865</v>
      </c>
      <c r="E3116" s="0" t="n">
        <v>2025</v>
      </c>
      <c r="H3116" s="0" t="n">
        <v>1</v>
      </c>
      <c r="I3116" s="0" t="n">
        <v>240</v>
      </c>
      <c r="J3116" s="0" t="s">
        <v>272</v>
      </c>
      <c r="K3116" s="0" t="s">
        <v>11636</v>
      </c>
      <c r="L3116" s="0" t="s">
        <v>297</v>
      </c>
      <c r="M3116" s="0" t="s">
        <v>11866</v>
      </c>
      <c r="N3116" s="0" t="s">
        <v>11866</v>
      </c>
      <c r="O3116" s="0" t="s">
        <v>11867</v>
      </c>
      <c r="P3116" s="0" t="s">
        <v>11868</v>
      </c>
      <c r="R3116" s="0" t="s">
        <v>279</v>
      </c>
      <c r="S3116" s="0" t="s">
        <v>294</v>
      </c>
      <c r="T3116" s="0" t="s">
        <v>280</v>
      </c>
      <c r="U3116" s="0" t="s">
        <v>281</v>
      </c>
    </row>
    <row r="3117" customFormat="false" ht="15" hidden="false" customHeight="false" outlineLevel="0" collapsed="false">
      <c r="A3117" s="0" t="n">
        <v>164</v>
      </c>
      <c r="B3117" s="0" t="s">
        <v>225</v>
      </c>
      <c r="C3117" s="0" t="s">
        <v>328</v>
      </c>
      <c r="D3117" s="0" t="s">
        <v>11869</v>
      </c>
      <c r="E3117" s="0" t="n">
        <v>2024</v>
      </c>
      <c r="H3117" s="0" t="n">
        <v>1</v>
      </c>
      <c r="I3117" s="0" t="n">
        <v>924</v>
      </c>
      <c r="J3117" s="0" t="s">
        <v>272</v>
      </c>
      <c r="K3117" s="0" t="s">
        <v>11636</v>
      </c>
      <c r="L3117" s="0" t="s">
        <v>297</v>
      </c>
      <c r="M3117" s="0" t="s">
        <v>11870</v>
      </c>
      <c r="N3117" s="0" t="s">
        <v>11870</v>
      </c>
      <c r="O3117" s="0" t="s">
        <v>11871</v>
      </c>
      <c r="P3117" s="0" t="s">
        <v>11872</v>
      </c>
      <c r="R3117" s="0" t="s">
        <v>288</v>
      </c>
      <c r="S3117" s="0" t="s">
        <v>294</v>
      </c>
      <c r="T3117" s="0" t="s">
        <v>280</v>
      </c>
      <c r="U3117" s="0" t="s">
        <v>281</v>
      </c>
    </row>
    <row r="3118" customFormat="false" ht="15" hidden="false" customHeight="false" outlineLevel="0" collapsed="false">
      <c r="A3118" s="0" t="n">
        <v>164</v>
      </c>
      <c r="B3118" s="0" t="s">
        <v>225</v>
      </c>
      <c r="C3118" s="0" t="s">
        <v>328</v>
      </c>
      <c r="D3118" s="0" t="s">
        <v>11873</v>
      </c>
      <c r="E3118" s="0" t="n">
        <v>2024</v>
      </c>
      <c r="H3118" s="0" t="n">
        <v>2</v>
      </c>
      <c r="I3118" s="0" t="n">
        <v>403</v>
      </c>
      <c r="J3118" s="0" t="s">
        <v>272</v>
      </c>
      <c r="K3118" s="0" t="s">
        <v>11636</v>
      </c>
      <c r="L3118" s="0" t="s">
        <v>297</v>
      </c>
      <c r="M3118" s="0" t="s">
        <v>11874</v>
      </c>
      <c r="N3118" s="0" t="s">
        <v>11874</v>
      </c>
      <c r="O3118" s="0" t="s">
        <v>11875</v>
      </c>
      <c r="P3118" s="0" t="s">
        <v>11876</v>
      </c>
      <c r="R3118" s="0" t="s">
        <v>288</v>
      </c>
      <c r="S3118" s="0" t="s">
        <v>294</v>
      </c>
      <c r="T3118" s="0" t="s">
        <v>280</v>
      </c>
      <c r="U3118" s="0" t="s">
        <v>281</v>
      </c>
    </row>
    <row r="3119" customFormat="false" ht="15" hidden="false" customHeight="false" outlineLevel="0" collapsed="false">
      <c r="A3119" s="0" t="n">
        <v>164</v>
      </c>
      <c r="B3119" s="0" t="s">
        <v>225</v>
      </c>
      <c r="C3119" s="0" t="s">
        <v>328</v>
      </c>
      <c r="D3119" s="0" t="s">
        <v>11877</v>
      </c>
      <c r="E3119" s="0" t="n">
        <v>2024</v>
      </c>
      <c r="H3119" s="0" t="n">
        <v>1</v>
      </c>
      <c r="I3119" s="0" t="n">
        <v>222</v>
      </c>
      <c r="J3119" s="0" t="s">
        <v>272</v>
      </c>
      <c r="K3119" s="0" t="s">
        <v>11636</v>
      </c>
      <c r="L3119" s="0" t="s">
        <v>297</v>
      </c>
      <c r="M3119" s="0" t="s">
        <v>11878</v>
      </c>
      <c r="N3119" s="0" t="s">
        <v>11878</v>
      </c>
      <c r="O3119" s="0" t="s">
        <v>11879</v>
      </c>
      <c r="P3119" s="0" t="s">
        <v>11880</v>
      </c>
      <c r="R3119" s="0" t="s">
        <v>288</v>
      </c>
      <c r="S3119" s="0" t="s">
        <v>294</v>
      </c>
      <c r="T3119" s="0" t="s">
        <v>280</v>
      </c>
      <c r="U3119" s="0" t="s">
        <v>281</v>
      </c>
    </row>
    <row r="3120" customFormat="false" ht="15" hidden="false" customHeight="false" outlineLevel="0" collapsed="false">
      <c r="A3120" s="0" t="n">
        <v>164</v>
      </c>
      <c r="B3120" s="0" t="s">
        <v>225</v>
      </c>
      <c r="C3120" s="0" t="s">
        <v>328</v>
      </c>
      <c r="D3120" s="0" t="s">
        <v>11881</v>
      </c>
      <c r="E3120" s="0" t="n">
        <v>2024</v>
      </c>
      <c r="H3120" s="0" t="n">
        <v>2</v>
      </c>
      <c r="I3120" s="0" t="n">
        <v>403</v>
      </c>
      <c r="J3120" s="0" t="s">
        <v>272</v>
      </c>
      <c r="K3120" s="0" t="s">
        <v>11636</v>
      </c>
      <c r="L3120" s="0" t="s">
        <v>297</v>
      </c>
      <c r="M3120" s="0" t="s">
        <v>11882</v>
      </c>
      <c r="N3120" s="0" t="s">
        <v>11882</v>
      </c>
      <c r="O3120" s="0" t="s">
        <v>11883</v>
      </c>
      <c r="P3120" s="0" t="s">
        <v>11884</v>
      </c>
      <c r="R3120" s="0" t="s">
        <v>288</v>
      </c>
      <c r="S3120" s="0" t="s">
        <v>294</v>
      </c>
      <c r="T3120" s="0" t="s">
        <v>280</v>
      </c>
      <c r="U3120" s="0" t="s">
        <v>281</v>
      </c>
    </row>
    <row r="3121" customFormat="false" ht="15" hidden="false" customHeight="false" outlineLevel="0" collapsed="false">
      <c r="A3121" s="0" t="n">
        <v>164</v>
      </c>
      <c r="B3121" s="0" t="s">
        <v>225</v>
      </c>
      <c r="C3121" s="0" t="s">
        <v>328</v>
      </c>
      <c r="D3121" s="0" t="s">
        <v>11885</v>
      </c>
      <c r="E3121" s="0" t="n">
        <v>2024</v>
      </c>
      <c r="H3121" s="0" t="n">
        <v>1</v>
      </c>
      <c r="I3121" s="0" t="n">
        <v>333</v>
      </c>
      <c r="J3121" s="0" t="s">
        <v>272</v>
      </c>
      <c r="K3121" s="0" t="s">
        <v>11636</v>
      </c>
      <c r="L3121" s="0" t="s">
        <v>297</v>
      </c>
      <c r="M3121" s="0" t="s">
        <v>11886</v>
      </c>
      <c r="N3121" s="0" t="s">
        <v>11886</v>
      </c>
      <c r="O3121" s="0" t="s">
        <v>11887</v>
      </c>
      <c r="P3121" s="0" t="s">
        <v>11888</v>
      </c>
      <c r="R3121" s="0" t="s">
        <v>288</v>
      </c>
      <c r="S3121" s="0" t="s">
        <v>294</v>
      </c>
      <c r="T3121" s="0" t="s">
        <v>280</v>
      </c>
      <c r="U3121" s="0" t="s">
        <v>281</v>
      </c>
    </row>
    <row r="3122" customFormat="false" ht="15" hidden="false" customHeight="false" outlineLevel="0" collapsed="false">
      <c r="A3122" s="0" t="n">
        <v>164</v>
      </c>
      <c r="B3122" s="0" t="s">
        <v>225</v>
      </c>
      <c r="C3122" s="0" t="s">
        <v>328</v>
      </c>
      <c r="D3122" s="0" t="s">
        <v>11889</v>
      </c>
      <c r="E3122" s="0" t="n">
        <v>2024</v>
      </c>
      <c r="H3122" s="0" t="n">
        <v>1</v>
      </c>
      <c r="I3122" s="0" t="n">
        <v>197</v>
      </c>
      <c r="J3122" s="0" t="s">
        <v>272</v>
      </c>
      <c r="K3122" s="0" t="s">
        <v>11636</v>
      </c>
      <c r="L3122" s="0" t="s">
        <v>297</v>
      </c>
      <c r="M3122" s="0" t="s">
        <v>11890</v>
      </c>
      <c r="N3122" s="0" t="s">
        <v>11890</v>
      </c>
      <c r="O3122" s="0" t="s">
        <v>11891</v>
      </c>
      <c r="P3122" s="0" t="s">
        <v>11892</v>
      </c>
      <c r="R3122" s="0" t="s">
        <v>288</v>
      </c>
      <c r="S3122" s="0" t="s">
        <v>294</v>
      </c>
      <c r="T3122" s="0" t="s">
        <v>280</v>
      </c>
      <c r="U3122" s="0" t="s">
        <v>281</v>
      </c>
    </row>
    <row r="3123" customFormat="false" ht="15" hidden="false" customHeight="false" outlineLevel="0" collapsed="false">
      <c r="A3123" s="0" t="n">
        <v>164</v>
      </c>
      <c r="B3123" s="0" t="s">
        <v>225</v>
      </c>
      <c r="C3123" s="0" t="s">
        <v>328</v>
      </c>
      <c r="D3123" s="0" t="s">
        <v>11893</v>
      </c>
      <c r="E3123" s="0" t="n">
        <v>2024</v>
      </c>
      <c r="H3123" s="0" t="n">
        <v>1</v>
      </c>
      <c r="I3123" s="0" t="n">
        <v>3096</v>
      </c>
      <c r="J3123" s="0" t="s">
        <v>272</v>
      </c>
      <c r="K3123" s="0" t="s">
        <v>11636</v>
      </c>
      <c r="L3123" s="0" t="s">
        <v>297</v>
      </c>
      <c r="M3123" s="0" t="s">
        <v>11894</v>
      </c>
      <c r="N3123" s="0" t="s">
        <v>11894</v>
      </c>
      <c r="O3123" s="0" t="s">
        <v>11895</v>
      </c>
      <c r="P3123" s="0" t="s">
        <v>11896</v>
      </c>
      <c r="R3123" s="0" t="s">
        <v>288</v>
      </c>
      <c r="S3123" s="0" t="s">
        <v>294</v>
      </c>
      <c r="T3123" s="0" t="s">
        <v>280</v>
      </c>
      <c r="U3123" s="0" t="s">
        <v>281</v>
      </c>
    </row>
    <row r="3124" customFormat="false" ht="15" hidden="false" customHeight="false" outlineLevel="0" collapsed="false">
      <c r="A3124" s="0" t="n">
        <v>164</v>
      </c>
      <c r="B3124" s="0" t="s">
        <v>225</v>
      </c>
      <c r="C3124" s="0" t="s">
        <v>328</v>
      </c>
      <c r="D3124" s="0" t="s">
        <v>11897</v>
      </c>
      <c r="E3124" s="0" t="n">
        <v>2015</v>
      </c>
      <c r="H3124" s="0" t="n">
        <v>24</v>
      </c>
      <c r="I3124" s="0" t="n">
        <v>3482</v>
      </c>
      <c r="J3124" s="0" t="s">
        <v>272</v>
      </c>
      <c r="K3124" s="0" t="s">
        <v>11636</v>
      </c>
      <c r="L3124" s="0" t="s">
        <v>297</v>
      </c>
      <c r="M3124" s="0" t="s">
        <v>11898</v>
      </c>
      <c r="N3124" s="0" t="s">
        <v>11899</v>
      </c>
      <c r="O3124" s="0" t="s">
        <v>11900</v>
      </c>
      <c r="P3124" s="0" t="s">
        <v>11901</v>
      </c>
      <c r="R3124" s="0" t="s">
        <v>288</v>
      </c>
      <c r="S3124" s="0" t="s">
        <v>294</v>
      </c>
      <c r="T3124" s="0" t="s">
        <v>280</v>
      </c>
      <c r="U3124" s="0" t="s">
        <v>281</v>
      </c>
    </row>
    <row r="3125" customFormat="false" ht="15" hidden="false" customHeight="false" outlineLevel="0" collapsed="false">
      <c r="A3125" s="0" t="n">
        <v>164</v>
      </c>
      <c r="B3125" s="0" t="s">
        <v>225</v>
      </c>
      <c r="C3125" s="0" t="s">
        <v>339</v>
      </c>
      <c r="D3125" s="0" t="s">
        <v>11902</v>
      </c>
      <c r="E3125" s="0" t="n">
        <v>2026</v>
      </c>
      <c r="H3125" s="0" t="n">
        <v>9</v>
      </c>
      <c r="I3125" s="0" t="n">
        <v>1917</v>
      </c>
      <c r="J3125" s="0" t="s">
        <v>272</v>
      </c>
      <c r="K3125" s="0" t="s">
        <v>290</v>
      </c>
      <c r="L3125" s="0" t="s">
        <v>274</v>
      </c>
      <c r="M3125" s="0" t="s">
        <v>11903</v>
      </c>
      <c r="N3125" s="0" t="s">
        <v>11903</v>
      </c>
      <c r="O3125" s="0" t="s">
        <v>11904</v>
      </c>
      <c r="P3125" s="0" t="s">
        <v>11905</v>
      </c>
      <c r="R3125" s="0" t="s">
        <v>279</v>
      </c>
      <c r="S3125" s="0" t="s">
        <v>294</v>
      </c>
      <c r="T3125" s="0" t="s">
        <v>280</v>
      </c>
      <c r="U3125" s="0" t="s">
        <v>281</v>
      </c>
    </row>
    <row r="3126" customFormat="false" ht="15" hidden="false" customHeight="false" outlineLevel="0" collapsed="false">
      <c r="A3126" s="0" t="n">
        <v>164</v>
      </c>
      <c r="B3126" s="0" t="s">
        <v>225</v>
      </c>
      <c r="C3126" s="0" t="s">
        <v>339</v>
      </c>
      <c r="D3126" s="0" t="s">
        <v>11906</v>
      </c>
      <c r="E3126" s="0" t="n">
        <v>2026</v>
      </c>
      <c r="H3126" s="0" t="n">
        <v>9</v>
      </c>
      <c r="I3126" s="0" t="n">
        <v>316</v>
      </c>
      <c r="J3126" s="0" t="s">
        <v>272</v>
      </c>
      <c r="K3126" s="0" t="s">
        <v>11636</v>
      </c>
      <c r="L3126" s="0" t="s">
        <v>297</v>
      </c>
      <c r="M3126" s="0" t="s">
        <v>11907</v>
      </c>
      <c r="N3126" s="0" t="s">
        <v>11907</v>
      </c>
      <c r="O3126" s="0" t="s">
        <v>11908</v>
      </c>
      <c r="P3126" s="0" t="s">
        <v>11909</v>
      </c>
      <c r="R3126" s="0" t="s">
        <v>279</v>
      </c>
      <c r="S3126" s="0" t="s">
        <v>272</v>
      </c>
      <c r="T3126" s="0" t="s">
        <v>280</v>
      </c>
      <c r="U3126" s="0" t="s">
        <v>281</v>
      </c>
    </row>
    <row r="3127" customFormat="false" ht="15" hidden="false" customHeight="false" outlineLevel="0" collapsed="false">
      <c r="A3127" s="0" t="n">
        <v>164</v>
      </c>
      <c r="B3127" s="0" t="s">
        <v>225</v>
      </c>
      <c r="C3127" s="0" t="s">
        <v>339</v>
      </c>
      <c r="D3127" s="0" t="s">
        <v>11910</v>
      </c>
      <c r="E3127" s="0" t="n">
        <v>2025</v>
      </c>
      <c r="H3127" s="0" t="n">
        <v>3</v>
      </c>
      <c r="I3127" s="0" t="n">
        <v>1529</v>
      </c>
      <c r="J3127" s="0" t="s">
        <v>272</v>
      </c>
      <c r="K3127" s="0" t="s">
        <v>11636</v>
      </c>
      <c r="L3127" s="0" t="s">
        <v>297</v>
      </c>
      <c r="M3127" s="0" t="s">
        <v>11911</v>
      </c>
      <c r="N3127" s="0" t="s">
        <v>11911</v>
      </c>
      <c r="O3127" s="0" t="s">
        <v>11912</v>
      </c>
      <c r="P3127" s="0" t="s">
        <v>11913</v>
      </c>
      <c r="R3127" s="0" t="s">
        <v>279</v>
      </c>
      <c r="S3127" s="0" t="s">
        <v>294</v>
      </c>
      <c r="T3127" s="0" t="s">
        <v>280</v>
      </c>
      <c r="U3127" s="0" t="s">
        <v>281</v>
      </c>
    </row>
    <row r="3128" customFormat="false" ht="15" hidden="false" customHeight="false" outlineLevel="0" collapsed="false">
      <c r="A3128" s="0" t="n">
        <v>164</v>
      </c>
      <c r="B3128" s="0" t="s">
        <v>225</v>
      </c>
      <c r="C3128" s="0" t="s">
        <v>339</v>
      </c>
      <c r="D3128" s="0" t="s">
        <v>11914</v>
      </c>
      <c r="E3128" s="0" t="n">
        <v>2025</v>
      </c>
      <c r="H3128" s="0" t="n">
        <v>3</v>
      </c>
      <c r="I3128" s="0" t="n">
        <v>488</v>
      </c>
      <c r="J3128" s="0" t="s">
        <v>272</v>
      </c>
      <c r="K3128" s="0" t="s">
        <v>11636</v>
      </c>
      <c r="L3128" s="0" t="s">
        <v>297</v>
      </c>
      <c r="M3128" s="0" t="s">
        <v>11915</v>
      </c>
      <c r="N3128" s="0" t="s">
        <v>11915</v>
      </c>
      <c r="O3128" s="0" t="s">
        <v>11916</v>
      </c>
      <c r="P3128" s="0" t="s">
        <v>11917</v>
      </c>
      <c r="R3128" s="0" t="s">
        <v>279</v>
      </c>
      <c r="S3128" s="0" t="s">
        <v>294</v>
      </c>
      <c r="T3128" s="0" t="s">
        <v>280</v>
      </c>
      <c r="U3128" s="0" t="s">
        <v>281</v>
      </c>
    </row>
    <row r="3129" customFormat="false" ht="15" hidden="false" customHeight="false" outlineLevel="0" collapsed="false">
      <c r="A3129" s="0" t="n">
        <v>164</v>
      </c>
      <c r="B3129" s="0" t="s">
        <v>225</v>
      </c>
      <c r="C3129" s="0" t="s">
        <v>339</v>
      </c>
      <c r="D3129" s="0" t="s">
        <v>11918</v>
      </c>
      <c r="E3129" s="0" t="n">
        <v>2024</v>
      </c>
      <c r="H3129" s="0" t="n">
        <v>1</v>
      </c>
      <c r="I3129" s="0" t="n">
        <v>75</v>
      </c>
      <c r="J3129" s="0" t="s">
        <v>272</v>
      </c>
      <c r="K3129" s="0" t="s">
        <v>11636</v>
      </c>
      <c r="L3129" s="0" t="s">
        <v>297</v>
      </c>
      <c r="M3129" s="0" t="s">
        <v>11919</v>
      </c>
      <c r="N3129" s="0" t="s">
        <v>11919</v>
      </c>
      <c r="O3129" s="0" t="s">
        <v>11920</v>
      </c>
      <c r="P3129" s="0" t="s">
        <v>11921</v>
      </c>
      <c r="R3129" s="0" t="s">
        <v>288</v>
      </c>
      <c r="S3129" s="0" t="s">
        <v>294</v>
      </c>
      <c r="T3129" s="0" t="s">
        <v>280</v>
      </c>
      <c r="U3129" s="0" t="s">
        <v>281</v>
      </c>
    </row>
    <row r="3130" customFormat="false" ht="15" hidden="false" customHeight="false" outlineLevel="0" collapsed="false">
      <c r="A3130" s="0" t="n">
        <v>164</v>
      </c>
      <c r="B3130" s="0" t="s">
        <v>225</v>
      </c>
      <c r="C3130" s="0" t="s">
        <v>339</v>
      </c>
      <c r="D3130" s="0" t="s">
        <v>11922</v>
      </c>
      <c r="E3130" s="0" t="n">
        <v>2015</v>
      </c>
      <c r="H3130" s="0" t="n">
        <v>1</v>
      </c>
      <c r="I3130" s="0" t="n">
        <v>175</v>
      </c>
      <c r="J3130" s="0" t="s">
        <v>272</v>
      </c>
      <c r="K3130" s="0" t="s">
        <v>11636</v>
      </c>
      <c r="L3130" s="0" t="s">
        <v>297</v>
      </c>
      <c r="M3130" s="0" t="s">
        <v>11923</v>
      </c>
      <c r="N3130" s="0" t="s">
        <v>11923</v>
      </c>
      <c r="O3130" s="0" t="s">
        <v>11924</v>
      </c>
      <c r="P3130" s="0" t="s">
        <v>11925</v>
      </c>
      <c r="R3130" s="0" t="s">
        <v>288</v>
      </c>
      <c r="S3130" s="0" t="s">
        <v>294</v>
      </c>
      <c r="T3130" s="0" t="s">
        <v>280</v>
      </c>
      <c r="U3130" s="0" t="s">
        <v>281</v>
      </c>
    </row>
    <row r="3131" customFormat="false" ht="15" hidden="false" customHeight="false" outlineLevel="0" collapsed="false">
      <c r="A3131" s="0" t="n">
        <v>164</v>
      </c>
      <c r="B3131" s="0" t="s">
        <v>225</v>
      </c>
      <c r="C3131" s="0" t="s">
        <v>491</v>
      </c>
      <c r="D3131" s="0" t="s">
        <v>11926</v>
      </c>
      <c r="E3131" s="0" t="n">
        <v>2027</v>
      </c>
      <c r="H3131" s="0" t="n">
        <v>21</v>
      </c>
      <c r="I3131" s="0" t="n">
        <v>4261</v>
      </c>
      <c r="J3131" s="0" t="s">
        <v>272</v>
      </c>
      <c r="K3131" s="0" t="s">
        <v>11636</v>
      </c>
      <c r="L3131" s="0" t="s">
        <v>297</v>
      </c>
      <c r="M3131" s="0" t="s">
        <v>11927</v>
      </c>
      <c r="N3131" s="0" t="s">
        <v>11927</v>
      </c>
      <c r="O3131" s="0" t="s">
        <v>11928</v>
      </c>
      <c r="P3131" s="0" t="s">
        <v>11929</v>
      </c>
      <c r="R3131" s="0" t="s">
        <v>279</v>
      </c>
      <c r="S3131" s="0" t="s">
        <v>272</v>
      </c>
      <c r="T3131" s="0" t="s">
        <v>280</v>
      </c>
      <c r="U3131" s="0" t="s">
        <v>281</v>
      </c>
    </row>
    <row r="3132" customFormat="false" ht="15" hidden="false" customHeight="false" outlineLevel="0" collapsed="false">
      <c r="A3132" s="0" t="n">
        <v>164</v>
      </c>
      <c r="B3132" s="0" t="s">
        <v>225</v>
      </c>
      <c r="C3132" s="0" t="s">
        <v>282</v>
      </c>
      <c r="D3132" s="0" t="s">
        <v>11930</v>
      </c>
      <c r="E3132" s="0" t="n">
        <v>2016</v>
      </c>
      <c r="H3132" s="0" t="n">
        <v>2</v>
      </c>
      <c r="I3132" s="0" t="n">
        <v>619</v>
      </c>
      <c r="J3132" s="0" t="s">
        <v>272</v>
      </c>
      <c r="K3132" s="0" t="s">
        <v>11636</v>
      </c>
      <c r="L3132" s="0" t="s">
        <v>297</v>
      </c>
      <c r="M3132" s="0" t="s">
        <v>11931</v>
      </c>
      <c r="N3132" s="0" t="s">
        <v>11931</v>
      </c>
      <c r="O3132" s="0" t="s">
        <v>11932</v>
      </c>
      <c r="P3132" s="0" t="s">
        <v>11933</v>
      </c>
      <c r="R3132" s="0" t="s">
        <v>288</v>
      </c>
      <c r="S3132" s="0" t="s">
        <v>272</v>
      </c>
      <c r="T3132" s="0" t="s">
        <v>280</v>
      </c>
      <c r="U3132" s="0" t="s">
        <v>281</v>
      </c>
    </row>
    <row r="3133" customFormat="false" ht="15" hidden="false" customHeight="false" outlineLevel="0" collapsed="false">
      <c r="A3133" s="0" t="n">
        <v>164</v>
      </c>
      <c r="B3133" s="0" t="s">
        <v>225</v>
      </c>
      <c r="C3133" s="0" t="s">
        <v>926</v>
      </c>
      <c r="D3133" s="0" t="s">
        <v>11934</v>
      </c>
      <c r="E3133" s="0" t="n">
        <v>2026</v>
      </c>
      <c r="H3133" s="0" t="n">
        <v>12</v>
      </c>
      <c r="I3133" s="0" t="n">
        <v>15428</v>
      </c>
      <c r="J3133" s="0" t="s">
        <v>272</v>
      </c>
      <c r="K3133" s="0" t="s">
        <v>290</v>
      </c>
      <c r="L3133" s="0" t="s">
        <v>274</v>
      </c>
      <c r="M3133" s="0" t="s">
        <v>11935</v>
      </c>
      <c r="N3133" s="0" t="s">
        <v>11936</v>
      </c>
      <c r="O3133" s="0" t="s">
        <v>11937</v>
      </c>
      <c r="P3133" s="0" t="s">
        <v>11938</v>
      </c>
      <c r="R3133" s="0" t="s">
        <v>279</v>
      </c>
      <c r="S3133" s="0" t="s">
        <v>294</v>
      </c>
      <c r="T3133" s="0" t="s">
        <v>280</v>
      </c>
      <c r="U3133" s="0" t="s">
        <v>281</v>
      </c>
    </row>
    <row r="3134" customFormat="false" ht="15" hidden="false" customHeight="false" outlineLevel="0" collapsed="false">
      <c r="A3134" s="0" t="n">
        <v>164</v>
      </c>
      <c r="B3134" s="0" t="s">
        <v>225</v>
      </c>
      <c r="C3134" s="0" t="s">
        <v>926</v>
      </c>
      <c r="D3134" s="0" t="s">
        <v>11939</v>
      </c>
      <c r="E3134" s="0" t="n">
        <v>2026</v>
      </c>
      <c r="H3134" s="0" t="n">
        <v>11</v>
      </c>
      <c r="I3134" s="0" t="n">
        <v>1009</v>
      </c>
      <c r="J3134" s="0" t="s">
        <v>272</v>
      </c>
      <c r="K3134" s="0" t="s">
        <v>11636</v>
      </c>
      <c r="L3134" s="0" t="s">
        <v>297</v>
      </c>
      <c r="M3134" s="0" t="s">
        <v>11940</v>
      </c>
      <c r="N3134" s="0" t="s">
        <v>11940</v>
      </c>
      <c r="O3134" s="0" t="s">
        <v>11941</v>
      </c>
      <c r="P3134" s="0" t="s">
        <v>11942</v>
      </c>
      <c r="R3134" s="0" t="s">
        <v>279</v>
      </c>
      <c r="S3134" s="0" t="s">
        <v>272</v>
      </c>
      <c r="T3134" s="0" t="s">
        <v>280</v>
      </c>
      <c r="U3134" s="0" t="s">
        <v>281</v>
      </c>
    </row>
    <row r="3135" customFormat="false" ht="15" hidden="false" customHeight="false" outlineLevel="0" collapsed="false">
      <c r="A3135" s="0" t="n">
        <v>164</v>
      </c>
      <c r="B3135" s="0" t="s">
        <v>225</v>
      </c>
      <c r="C3135" s="0" t="s">
        <v>926</v>
      </c>
      <c r="D3135" s="0" t="s">
        <v>11943</v>
      </c>
      <c r="E3135" s="0" t="n">
        <v>2026</v>
      </c>
      <c r="H3135" s="0" t="n">
        <v>11</v>
      </c>
      <c r="I3135" s="0" t="n">
        <v>2182</v>
      </c>
      <c r="J3135" s="0" t="s">
        <v>272</v>
      </c>
      <c r="K3135" s="0" t="s">
        <v>11636</v>
      </c>
      <c r="L3135" s="0" t="s">
        <v>297</v>
      </c>
      <c r="M3135" s="0" t="s">
        <v>11944</v>
      </c>
      <c r="N3135" s="0" t="s">
        <v>11944</v>
      </c>
      <c r="O3135" s="0" t="s">
        <v>11945</v>
      </c>
      <c r="P3135" s="0" t="s">
        <v>11946</v>
      </c>
      <c r="R3135" s="0" t="s">
        <v>279</v>
      </c>
      <c r="S3135" s="0" t="s">
        <v>294</v>
      </c>
      <c r="T3135" s="0" t="s">
        <v>280</v>
      </c>
      <c r="U3135" s="0" t="s">
        <v>281</v>
      </c>
    </row>
    <row r="3136" customFormat="false" ht="15" hidden="false" customHeight="false" outlineLevel="0" collapsed="false">
      <c r="A3136" s="0" t="n">
        <v>164</v>
      </c>
      <c r="B3136" s="0" t="s">
        <v>225</v>
      </c>
      <c r="C3136" s="0" t="s">
        <v>383</v>
      </c>
      <c r="D3136" s="0" t="s">
        <v>11947</v>
      </c>
      <c r="E3136" s="0" t="n">
        <v>2026</v>
      </c>
      <c r="H3136" s="0" t="n">
        <v>8</v>
      </c>
      <c r="I3136" s="0" t="n">
        <v>5903</v>
      </c>
      <c r="J3136" s="0" t="s">
        <v>272</v>
      </c>
      <c r="K3136" s="0" t="s">
        <v>11636</v>
      </c>
      <c r="L3136" s="0" t="s">
        <v>297</v>
      </c>
      <c r="M3136" s="0" t="s">
        <v>11948</v>
      </c>
      <c r="N3136" s="0" t="s">
        <v>11948</v>
      </c>
      <c r="O3136" s="0" t="s">
        <v>11949</v>
      </c>
      <c r="P3136" s="0" t="s">
        <v>11950</v>
      </c>
      <c r="R3136" s="0" t="s">
        <v>279</v>
      </c>
      <c r="S3136" s="0" t="s">
        <v>272</v>
      </c>
      <c r="T3136" s="0" t="s">
        <v>280</v>
      </c>
      <c r="U3136" s="0" t="s">
        <v>281</v>
      </c>
    </row>
    <row r="3137" customFormat="false" ht="15" hidden="false" customHeight="false" outlineLevel="0" collapsed="false">
      <c r="A3137" s="0" t="n">
        <v>164</v>
      </c>
      <c r="B3137" s="0" t="s">
        <v>225</v>
      </c>
      <c r="C3137" s="0" t="s">
        <v>383</v>
      </c>
      <c r="D3137" s="0" t="s">
        <v>11951</v>
      </c>
      <c r="E3137" s="0" t="n">
        <v>2024</v>
      </c>
      <c r="H3137" s="0" t="n">
        <v>8</v>
      </c>
      <c r="I3137" s="0" t="n">
        <v>6065</v>
      </c>
      <c r="J3137" s="0" t="s">
        <v>272</v>
      </c>
      <c r="K3137" s="0" t="s">
        <v>11636</v>
      </c>
      <c r="L3137" s="0" t="s">
        <v>297</v>
      </c>
      <c r="M3137" s="0" t="s">
        <v>11952</v>
      </c>
      <c r="N3137" s="0" t="s">
        <v>11952</v>
      </c>
      <c r="O3137" s="0" t="s">
        <v>11953</v>
      </c>
      <c r="P3137" s="0" t="s">
        <v>11954</v>
      </c>
      <c r="R3137" s="0" t="s">
        <v>288</v>
      </c>
      <c r="S3137" s="0" t="s">
        <v>294</v>
      </c>
      <c r="T3137" s="0" t="s">
        <v>280</v>
      </c>
      <c r="U3137" s="0" t="s">
        <v>281</v>
      </c>
    </row>
    <row r="3138" customFormat="false" ht="15" hidden="false" customHeight="false" outlineLevel="0" collapsed="false">
      <c r="A3138" s="0" t="n">
        <v>164</v>
      </c>
      <c r="B3138" s="0" t="s">
        <v>225</v>
      </c>
      <c r="C3138" s="0" t="s">
        <v>383</v>
      </c>
      <c r="D3138" s="0" t="s">
        <v>11955</v>
      </c>
      <c r="E3138" s="0" t="n">
        <v>2022</v>
      </c>
      <c r="H3138" s="0" t="n">
        <v>9</v>
      </c>
      <c r="I3138" s="0" t="n">
        <v>5724</v>
      </c>
      <c r="J3138" s="0" t="s">
        <v>272</v>
      </c>
      <c r="K3138" s="0" t="s">
        <v>11636</v>
      </c>
      <c r="L3138" s="0" t="s">
        <v>297</v>
      </c>
      <c r="M3138" s="0" t="s">
        <v>11956</v>
      </c>
      <c r="N3138" s="0" t="s">
        <v>11956</v>
      </c>
      <c r="O3138" s="0" t="s">
        <v>11957</v>
      </c>
      <c r="P3138" s="0" t="s">
        <v>11958</v>
      </c>
      <c r="R3138" s="0" t="s">
        <v>288</v>
      </c>
      <c r="S3138" s="0" t="s">
        <v>294</v>
      </c>
      <c r="T3138" s="0" t="s">
        <v>280</v>
      </c>
      <c r="U3138" s="0" t="s">
        <v>281</v>
      </c>
    </row>
    <row r="3139" customFormat="false" ht="15" hidden="false" customHeight="false" outlineLevel="0" collapsed="false">
      <c r="A3139" s="0" t="n">
        <v>164</v>
      </c>
      <c r="B3139" s="0" t="s">
        <v>225</v>
      </c>
      <c r="C3139" s="0" t="s">
        <v>508</v>
      </c>
      <c r="D3139" s="0" t="s">
        <v>11959</v>
      </c>
      <c r="E3139" s="0" t="n">
        <v>2024</v>
      </c>
      <c r="H3139" s="0" t="n">
        <v>2</v>
      </c>
      <c r="I3139" s="0" t="n">
        <v>717</v>
      </c>
      <c r="J3139" s="0" t="s">
        <v>272</v>
      </c>
      <c r="K3139" s="0" t="s">
        <v>11636</v>
      </c>
      <c r="L3139" s="0" t="s">
        <v>297</v>
      </c>
      <c r="M3139" s="0" t="s">
        <v>11960</v>
      </c>
      <c r="N3139" s="0" t="s">
        <v>11960</v>
      </c>
      <c r="O3139" s="0" t="s">
        <v>11961</v>
      </c>
      <c r="P3139" s="0" t="s">
        <v>11962</v>
      </c>
      <c r="R3139" s="0" t="s">
        <v>288</v>
      </c>
      <c r="S3139" s="0" t="s">
        <v>272</v>
      </c>
      <c r="T3139" s="0" t="s">
        <v>280</v>
      </c>
      <c r="U3139" s="0" t="s">
        <v>281</v>
      </c>
    </row>
    <row r="3140" customFormat="false" ht="15" hidden="false" customHeight="false" outlineLevel="0" collapsed="false">
      <c r="A3140" s="0" t="n">
        <v>164</v>
      </c>
      <c r="B3140" s="0" t="s">
        <v>225</v>
      </c>
      <c r="C3140" s="0" t="s">
        <v>508</v>
      </c>
      <c r="D3140" s="0" t="s">
        <v>11963</v>
      </c>
      <c r="E3140" s="0" t="n">
        <v>2024</v>
      </c>
      <c r="H3140" s="0" t="n">
        <v>2</v>
      </c>
      <c r="I3140" s="0" t="n">
        <v>708</v>
      </c>
      <c r="J3140" s="0" t="s">
        <v>272</v>
      </c>
      <c r="K3140" s="0" t="s">
        <v>11636</v>
      </c>
      <c r="L3140" s="0" t="s">
        <v>297</v>
      </c>
      <c r="M3140" s="0" t="s">
        <v>11964</v>
      </c>
      <c r="N3140" s="0" t="s">
        <v>11964</v>
      </c>
      <c r="O3140" s="0" t="s">
        <v>11965</v>
      </c>
      <c r="P3140" s="0" t="s">
        <v>11966</v>
      </c>
      <c r="R3140" s="0" t="s">
        <v>288</v>
      </c>
      <c r="S3140" s="0" t="s">
        <v>294</v>
      </c>
      <c r="T3140" s="0" t="s">
        <v>280</v>
      </c>
      <c r="U3140" s="0" t="s">
        <v>281</v>
      </c>
    </row>
    <row r="3141" customFormat="false" ht="15" hidden="false" customHeight="false" outlineLevel="0" collapsed="false">
      <c r="A3141" s="0" t="n">
        <v>164</v>
      </c>
      <c r="B3141" s="0" t="s">
        <v>225</v>
      </c>
      <c r="C3141" s="0" t="s">
        <v>514</v>
      </c>
      <c r="D3141" s="0" t="s">
        <v>11967</v>
      </c>
      <c r="E3141" s="0" t="n">
        <v>2025</v>
      </c>
      <c r="H3141" s="0" t="n">
        <v>1</v>
      </c>
      <c r="I3141" s="0" t="n">
        <v>49</v>
      </c>
      <c r="J3141" s="0" t="s">
        <v>272</v>
      </c>
      <c r="K3141" s="0" t="s">
        <v>11636</v>
      </c>
      <c r="L3141" s="0" t="s">
        <v>297</v>
      </c>
      <c r="M3141" s="0" t="s">
        <v>11968</v>
      </c>
      <c r="N3141" s="0" t="s">
        <v>11968</v>
      </c>
      <c r="O3141" s="0" t="s">
        <v>11969</v>
      </c>
      <c r="P3141" s="0" t="s">
        <v>11970</v>
      </c>
      <c r="R3141" s="0" t="s">
        <v>279</v>
      </c>
      <c r="S3141" s="0" t="s">
        <v>294</v>
      </c>
      <c r="T3141" s="0" t="s">
        <v>280</v>
      </c>
      <c r="U3141" s="0" t="s">
        <v>281</v>
      </c>
    </row>
    <row r="3142" customFormat="false" ht="15" hidden="false" customHeight="false" outlineLevel="0" collapsed="false">
      <c r="A3142" s="0" t="n">
        <v>164</v>
      </c>
      <c r="B3142" s="0" t="s">
        <v>225</v>
      </c>
      <c r="C3142" s="0" t="s">
        <v>514</v>
      </c>
      <c r="D3142" s="0" t="s">
        <v>11971</v>
      </c>
      <c r="E3142" s="0" t="n">
        <v>2025</v>
      </c>
      <c r="H3142" s="0" t="n">
        <v>3</v>
      </c>
      <c r="I3142" s="0" t="n">
        <v>95</v>
      </c>
      <c r="J3142" s="0" t="s">
        <v>272</v>
      </c>
      <c r="K3142" s="0" t="s">
        <v>11636</v>
      </c>
      <c r="L3142" s="0" t="s">
        <v>297</v>
      </c>
      <c r="M3142" s="0" t="s">
        <v>11972</v>
      </c>
      <c r="N3142" s="0" t="s">
        <v>11972</v>
      </c>
      <c r="O3142" s="0" t="s">
        <v>11973</v>
      </c>
      <c r="P3142" s="0" t="s">
        <v>11974</v>
      </c>
      <c r="R3142" s="0" t="s">
        <v>279</v>
      </c>
      <c r="S3142" s="0" t="s">
        <v>272</v>
      </c>
      <c r="T3142" s="0" t="s">
        <v>280</v>
      </c>
      <c r="U3142" s="0" t="s">
        <v>281</v>
      </c>
    </row>
    <row r="3143" customFormat="false" ht="15" hidden="false" customHeight="false" outlineLevel="0" collapsed="false">
      <c r="A3143" s="0" t="n">
        <v>164</v>
      </c>
      <c r="B3143" s="0" t="s">
        <v>225</v>
      </c>
      <c r="C3143" s="0" t="s">
        <v>514</v>
      </c>
      <c r="D3143" s="0" t="s">
        <v>11975</v>
      </c>
      <c r="E3143" s="0" t="n">
        <v>2024</v>
      </c>
      <c r="H3143" s="0" t="n">
        <v>3</v>
      </c>
      <c r="I3143" s="0" t="n">
        <v>95</v>
      </c>
      <c r="J3143" s="0" t="s">
        <v>272</v>
      </c>
      <c r="K3143" s="0" t="s">
        <v>11636</v>
      </c>
      <c r="L3143" s="0" t="s">
        <v>297</v>
      </c>
      <c r="M3143" s="0" t="s">
        <v>11976</v>
      </c>
      <c r="N3143" s="0" t="s">
        <v>11977</v>
      </c>
      <c r="O3143" s="0" t="s">
        <v>11978</v>
      </c>
      <c r="P3143" s="0" t="s">
        <v>11979</v>
      </c>
      <c r="R3143" s="0" t="s">
        <v>288</v>
      </c>
      <c r="S3143" s="0" t="s">
        <v>294</v>
      </c>
      <c r="T3143" s="0" t="s">
        <v>280</v>
      </c>
      <c r="U3143" s="0" t="s">
        <v>281</v>
      </c>
    </row>
    <row r="3144" customFormat="false" ht="15" hidden="false" customHeight="false" outlineLevel="0" collapsed="false">
      <c r="A3144" s="0" t="n">
        <v>164</v>
      </c>
      <c r="B3144" s="0" t="s">
        <v>225</v>
      </c>
      <c r="C3144" s="0" t="s">
        <v>514</v>
      </c>
      <c r="D3144" s="0" t="s">
        <v>11980</v>
      </c>
      <c r="E3144" s="0" t="n">
        <v>2024</v>
      </c>
      <c r="H3144" s="0" t="n">
        <v>1</v>
      </c>
      <c r="I3144" s="0" t="n">
        <v>53</v>
      </c>
      <c r="J3144" s="0" t="s">
        <v>272</v>
      </c>
      <c r="K3144" s="0" t="s">
        <v>11636</v>
      </c>
      <c r="L3144" s="0" t="s">
        <v>297</v>
      </c>
      <c r="M3144" s="0" t="s">
        <v>11981</v>
      </c>
      <c r="N3144" s="0" t="s">
        <v>11981</v>
      </c>
      <c r="O3144" s="0" t="s">
        <v>11982</v>
      </c>
      <c r="P3144" s="0" t="s">
        <v>11983</v>
      </c>
      <c r="R3144" s="0" t="s">
        <v>288</v>
      </c>
      <c r="S3144" s="0" t="s">
        <v>294</v>
      </c>
      <c r="T3144" s="0" t="s">
        <v>280</v>
      </c>
      <c r="U3144" s="0" t="s">
        <v>281</v>
      </c>
    </row>
    <row r="3145" customFormat="false" ht="15" hidden="false" customHeight="false" outlineLevel="0" collapsed="false">
      <c r="A3145" s="0" t="n">
        <v>164</v>
      </c>
      <c r="B3145" s="0" t="s">
        <v>225</v>
      </c>
      <c r="C3145" s="0" t="s">
        <v>514</v>
      </c>
      <c r="D3145" s="0" t="s">
        <v>11984</v>
      </c>
      <c r="E3145" s="0" t="n">
        <v>2024</v>
      </c>
      <c r="H3145" s="0" t="n">
        <v>1</v>
      </c>
      <c r="I3145" s="0" t="n">
        <v>53</v>
      </c>
      <c r="J3145" s="0" t="s">
        <v>272</v>
      </c>
      <c r="K3145" s="0" t="s">
        <v>11636</v>
      </c>
      <c r="L3145" s="0" t="s">
        <v>297</v>
      </c>
      <c r="M3145" s="0" t="s">
        <v>11985</v>
      </c>
      <c r="N3145" s="0" t="s">
        <v>11985</v>
      </c>
      <c r="O3145" s="0" t="s">
        <v>11986</v>
      </c>
      <c r="P3145" s="0" t="s">
        <v>11987</v>
      </c>
      <c r="R3145" s="0" t="s">
        <v>288</v>
      </c>
      <c r="S3145" s="0" t="s">
        <v>294</v>
      </c>
      <c r="T3145" s="0" t="s">
        <v>280</v>
      </c>
      <c r="U3145" s="0" t="s">
        <v>281</v>
      </c>
    </row>
    <row r="3146" customFormat="false" ht="15" hidden="false" customHeight="false" outlineLevel="0" collapsed="false">
      <c r="A3146" s="0" t="n">
        <v>164</v>
      </c>
      <c r="B3146" s="0" t="s">
        <v>225</v>
      </c>
      <c r="C3146" s="0" t="s">
        <v>514</v>
      </c>
      <c r="D3146" s="0" t="s">
        <v>11988</v>
      </c>
      <c r="E3146" s="0" t="n">
        <v>2024</v>
      </c>
      <c r="H3146" s="0" t="n">
        <v>3</v>
      </c>
      <c r="I3146" s="0" t="n">
        <v>95</v>
      </c>
      <c r="J3146" s="0" t="s">
        <v>272</v>
      </c>
      <c r="K3146" s="0" t="s">
        <v>11636</v>
      </c>
      <c r="L3146" s="0" t="s">
        <v>297</v>
      </c>
      <c r="M3146" s="0" t="s">
        <v>11989</v>
      </c>
      <c r="N3146" s="0" t="s">
        <v>11989</v>
      </c>
      <c r="O3146" s="0" t="s">
        <v>11990</v>
      </c>
      <c r="P3146" s="0" t="s">
        <v>11991</v>
      </c>
      <c r="R3146" s="0" t="s">
        <v>288</v>
      </c>
      <c r="S3146" s="0" t="s">
        <v>294</v>
      </c>
      <c r="T3146" s="0" t="s">
        <v>280</v>
      </c>
      <c r="U3146" s="0" t="s">
        <v>281</v>
      </c>
    </row>
    <row r="3147" customFormat="false" ht="15" hidden="false" customHeight="false" outlineLevel="0" collapsed="false">
      <c r="A3147" s="0" t="n">
        <v>165</v>
      </c>
      <c r="B3147" s="0" t="s">
        <v>226</v>
      </c>
      <c r="C3147" s="0" t="s">
        <v>57</v>
      </c>
      <c r="D3147" s="0" t="s">
        <v>11992</v>
      </c>
      <c r="E3147" s="0" t="n">
        <v>2026</v>
      </c>
      <c r="H3147" s="0" t="n">
        <v>10</v>
      </c>
      <c r="I3147" s="0" t="n">
        <v>6496</v>
      </c>
      <c r="J3147" s="0" t="s">
        <v>272</v>
      </c>
      <c r="K3147" s="0" t="s">
        <v>2181</v>
      </c>
      <c r="L3147" s="0" t="s">
        <v>297</v>
      </c>
      <c r="M3147" s="0" t="s">
        <v>11993</v>
      </c>
      <c r="N3147" s="0" t="s">
        <v>11993</v>
      </c>
      <c r="O3147" s="0" t="s">
        <v>11994</v>
      </c>
      <c r="P3147" s="0" t="s">
        <v>11995</v>
      </c>
      <c r="R3147" s="0" t="s">
        <v>279</v>
      </c>
      <c r="S3147" s="0" t="s">
        <v>272</v>
      </c>
      <c r="T3147" s="0" t="s">
        <v>280</v>
      </c>
      <c r="U3147" s="0" t="s">
        <v>281</v>
      </c>
    </row>
    <row r="3148" customFormat="false" ht="15" hidden="false" customHeight="false" outlineLevel="0" collapsed="false">
      <c r="A3148" s="0" t="n">
        <v>165</v>
      </c>
      <c r="B3148" s="0" t="s">
        <v>226</v>
      </c>
      <c r="C3148" s="0" t="s">
        <v>57</v>
      </c>
      <c r="D3148" s="0" t="s">
        <v>11996</v>
      </c>
      <c r="E3148" s="0" t="n">
        <v>2026</v>
      </c>
      <c r="H3148" s="0" t="n">
        <v>1</v>
      </c>
      <c r="I3148" s="0" t="n">
        <v>1544</v>
      </c>
      <c r="J3148" s="0" t="s">
        <v>272</v>
      </c>
      <c r="K3148" s="0" t="s">
        <v>2181</v>
      </c>
      <c r="L3148" s="0" t="s">
        <v>297</v>
      </c>
      <c r="M3148" s="0" t="s">
        <v>11997</v>
      </c>
      <c r="N3148" s="0" t="s">
        <v>11997</v>
      </c>
      <c r="O3148" s="0" t="s">
        <v>11998</v>
      </c>
      <c r="P3148" s="0" t="s">
        <v>11999</v>
      </c>
      <c r="R3148" s="0" t="s">
        <v>279</v>
      </c>
      <c r="S3148" s="0" t="s">
        <v>294</v>
      </c>
      <c r="T3148" s="0" t="s">
        <v>280</v>
      </c>
      <c r="U3148" s="0" t="s">
        <v>281</v>
      </c>
    </row>
    <row r="3149" customFormat="false" ht="15" hidden="false" customHeight="false" outlineLevel="0" collapsed="false">
      <c r="A3149" s="0" t="n">
        <v>165</v>
      </c>
      <c r="B3149" s="0" t="s">
        <v>226</v>
      </c>
      <c r="C3149" s="0" t="s">
        <v>57</v>
      </c>
      <c r="D3149" s="0" t="s">
        <v>12000</v>
      </c>
      <c r="E3149" s="0" t="n">
        <v>2026</v>
      </c>
      <c r="H3149" s="0" t="n">
        <v>10</v>
      </c>
      <c r="I3149" s="0" t="n">
        <v>6182</v>
      </c>
      <c r="J3149" s="0" t="s">
        <v>272</v>
      </c>
      <c r="K3149" s="0" t="s">
        <v>2181</v>
      </c>
      <c r="L3149" s="0" t="s">
        <v>297</v>
      </c>
      <c r="M3149" s="0" t="s">
        <v>12001</v>
      </c>
      <c r="N3149" s="0" t="s">
        <v>12001</v>
      </c>
      <c r="O3149" s="0" t="s">
        <v>12002</v>
      </c>
      <c r="P3149" s="0" t="s">
        <v>12003</v>
      </c>
      <c r="R3149" s="0" t="s">
        <v>279</v>
      </c>
      <c r="S3149" s="0" t="s">
        <v>294</v>
      </c>
      <c r="T3149" s="0" t="s">
        <v>280</v>
      </c>
      <c r="U3149" s="0" t="s">
        <v>281</v>
      </c>
    </row>
    <row r="3150" customFormat="false" ht="15" hidden="false" customHeight="false" outlineLevel="0" collapsed="false">
      <c r="A3150" s="0" t="n">
        <v>165</v>
      </c>
      <c r="B3150" s="0" t="s">
        <v>226</v>
      </c>
      <c r="C3150" s="0" t="s">
        <v>57</v>
      </c>
      <c r="D3150" s="0" t="s">
        <v>12004</v>
      </c>
      <c r="E3150" s="0" t="n">
        <v>2026</v>
      </c>
      <c r="H3150" s="0" t="n">
        <v>4</v>
      </c>
      <c r="I3150" s="0" t="n">
        <v>371</v>
      </c>
      <c r="J3150" s="0" t="s">
        <v>272</v>
      </c>
      <c r="K3150" s="0" t="s">
        <v>2181</v>
      </c>
      <c r="L3150" s="0" t="s">
        <v>297</v>
      </c>
      <c r="M3150" s="0" t="s">
        <v>12005</v>
      </c>
      <c r="N3150" s="0" t="s">
        <v>12006</v>
      </c>
      <c r="O3150" s="0" t="s">
        <v>12007</v>
      </c>
      <c r="P3150" s="0" t="s">
        <v>12008</v>
      </c>
      <c r="R3150" s="0" t="s">
        <v>279</v>
      </c>
      <c r="S3150" s="0" t="s">
        <v>294</v>
      </c>
      <c r="T3150" s="0" t="s">
        <v>280</v>
      </c>
      <c r="U3150" s="0" t="s">
        <v>281</v>
      </c>
    </row>
    <row r="3151" customFormat="false" ht="15" hidden="false" customHeight="false" outlineLevel="0" collapsed="false">
      <c r="A3151" s="0" t="n">
        <v>165</v>
      </c>
      <c r="B3151" s="0" t="s">
        <v>226</v>
      </c>
      <c r="C3151" s="0" t="s">
        <v>57</v>
      </c>
      <c r="D3151" s="0" t="s">
        <v>12009</v>
      </c>
      <c r="E3151" s="0" t="n">
        <v>2026</v>
      </c>
      <c r="H3151" s="0" t="n">
        <v>10</v>
      </c>
      <c r="I3151" s="0" t="n">
        <v>4526</v>
      </c>
      <c r="J3151" s="0" t="s">
        <v>272</v>
      </c>
      <c r="K3151" s="0" t="s">
        <v>12010</v>
      </c>
      <c r="L3151" s="0" t="s">
        <v>297</v>
      </c>
      <c r="M3151" s="0" t="s">
        <v>12011</v>
      </c>
      <c r="N3151" s="0" t="s">
        <v>12011</v>
      </c>
      <c r="O3151" s="0" t="s">
        <v>12012</v>
      </c>
      <c r="P3151" s="0" t="s">
        <v>12013</v>
      </c>
      <c r="R3151" s="0" t="s">
        <v>279</v>
      </c>
      <c r="S3151" s="0" t="s">
        <v>294</v>
      </c>
      <c r="T3151" s="0" t="s">
        <v>318</v>
      </c>
      <c r="U3151" s="0" t="s">
        <v>281</v>
      </c>
      <c r="V3151" s="0" t="s">
        <v>12014</v>
      </c>
    </row>
    <row r="3152" customFormat="false" ht="15" hidden="false" customHeight="false" outlineLevel="0" collapsed="false">
      <c r="A3152" s="0" t="n">
        <v>173</v>
      </c>
      <c r="B3152" s="0" t="s">
        <v>236</v>
      </c>
      <c r="C3152" s="0" t="s">
        <v>57</v>
      </c>
      <c r="D3152" s="0" t="s">
        <v>12009</v>
      </c>
      <c r="E3152" s="0" t="n">
        <v>2026</v>
      </c>
      <c r="H3152" s="0" t="n">
        <v>10</v>
      </c>
      <c r="I3152" s="0" t="n">
        <v>4526</v>
      </c>
      <c r="J3152" s="0" t="s">
        <v>272</v>
      </c>
      <c r="K3152" s="0" t="s">
        <v>12010</v>
      </c>
      <c r="L3152" s="0" t="s">
        <v>297</v>
      </c>
      <c r="M3152" s="0" t="s">
        <v>12011</v>
      </c>
      <c r="N3152" s="0" t="s">
        <v>12011</v>
      </c>
      <c r="O3152" s="0" t="s">
        <v>12012</v>
      </c>
      <c r="P3152" s="0" t="s">
        <v>12013</v>
      </c>
      <c r="R3152" s="0" t="s">
        <v>279</v>
      </c>
      <c r="S3152" s="0" t="s">
        <v>294</v>
      </c>
      <c r="T3152" s="0" t="s">
        <v>318</v>
      </c>
      <c r="U3152" s="0" t="s">
        <v>281</v>
      </c>
      <c r="V3152" s="0" t="s">
        <v>12014</v>
      </c>
    </row>
    <row r="3153" customFormat="false" ht="15" hidden="false" customHeight="false" outlineLevel="0" collapsed="false">
      <c r="A3153" s="0" t="n">
        <v>165</v>
      </c>
      <c r="B3153" s="0" t="s">
        <v>226</v>
      </c>
      <c r="C3153" s="0" t="s">
        <v>57</v>
      </c>
      <c r="D3153" s="0" t="s">
        <v>12015</v>
      </c>
      <c r="E3153" s="0" t="n">
        <v>2025</v>
      </c>
      <c r="H3153" s="0" t="n">
        <v>9</v>
      </c>
      <c r="I3153" s="0" t="n">
        <v>4175</v>
      </c>
      <c r="J3153" s="0" t="s">
        <v>272</v>
      </c>
      <c r="K3153" s="0" t="s">
        <v>2181</v>
      </c>
      <c r="L3153" s="0" t="s">
        <v>297</v>
      </c>
      <c r="M3153" s="0" t="s">
        <v>12016</v>
      </c>
      <c r="N3153" s="0" t="s">
        <v>12017</v>
      </c>
      <c r="O3153" s="0" t="s">
        <v>12018</v>
      </c>
      <c r="P3153" s="0" t="s">
        <v>12019</v>
      </c>
      <c r="R3153" s="0" t="s">
        <v>279</v>
      </c>
      <c r="S3153" s="0" t="s">
        <v>294</v>
      </c>
      <c r="T3153" s="0" t="s">
        <v>280</v>
      </c>
      <c r="U3153" s="0" t="s">
        <v>281</v>
      </c>
    </row>
    <row r="3154" customFormat="false" ht="15" hidden="false" customHeight="false" outlineLevel="0" collapsed="false">
      <c r="A3154" s="0" t="n">
        <v>165</v>
      </c>
      <c r="B3154" s="0" t="s">
        <v>226</v>
      </c>
      <c r="C3154" s="0" t="s">
        <v>57</v>
      </c>
      <c r="D3154" s="0" t="s">
        <v>12020</v>
      </c>
      <c r="E3154" s="0" t="n">
        <v>2025</v>
      </c>
      <c r="H3154" s="0" t="n">
        <v>9</v>
      </c>
      <c r="I3154" s="0" t="n">
        <v>4188</v>
      </c>
      <c r="J3154" s="0" t="s">
        <v>272</v>
      </c>
      <c r="K3154" s="0" t="s">
        <v>2181</v>
      </c>
      <c r="L3154" s="0" t="s">
        <v>297</v>
      </c>
      <c r="M3154" s="0" t="s">
        <v>12021</v>
      </c>
      <c r="N3154" s="0" t="s">
        <v>12022</v>
      </c>
      <c r="O3154" s="0" t="s">
        <v>12023</v>
      </c>
      <c r="P3154" s="0" t="s">
        <v>12024</v>
      </c>
      <c r="R3154" s="0" t="s">
        <v>279</v>
      </c>
      <c r="S3154" s="0" t="s">
        <v>294</v>
      </c>
      <c r="T3154" s="0" t="s">
        <v>280</v>
      </c>
      <c r="U3154" s="0" t="s">
        <v>281</v>
      </c>
    </row>
    <row r="3155" customFormat="false" ht="15" hidden="false" customHeight="false" outlineLevel="0" collapsed="false">
      <c r="A3155" s="0" t="n">
        <v>165</v>
      </c>
      <c r="B3155" s="0" t="s">
        <v>226</v>
      </c>
      <c r="C3155" s="0" t="s">
        <v>57</v>
      </c>
      <c r="D3155" s="0" t="s">
        <v>12025</v>
      </c>
      <c r="E3155" s="0" t="n">
        <v>2015</v>
      </c>
      <c r="H3155" s="0" t="n">
        <v>6</v>
      </c>
      <c r="I3155" s="0" t="n">
        <v>2193</v>
      </c>
      <c r="J3155" s="0" t="s">
        <v>272</v>
      </c>
      <c r="K3155" s="0" t="s">
        <v>302</v>
      </c>
      <c r="L3155" s="0" t="s">
        <v>274</v>
      </c>
      <c r="M3155" s="0" t="s">
        <v>12026</v>
      </c>
      <c r="N3155" s="0" t="s">
        <v>12026</v>
      </c>
      <c r="O3155" s="0" t="s">
        <v>12027</v>
      </c>
      <c r="P3155" s="0" t="s">
        <v>12028</v>
      </c>
      <c r="R3155" s="0" t="s">
        <v>288</v>
      </c>
      <c r="S3155" s="0" t="s">
        <v>294</v>
      </c>
      <c r="T3155" s="0" t="s">
        <v>280</v>
      </c>
      <c r="U3155" s="0" t="s">
        <v>281</v>
      </c>
    </row>
    <row r="3156" customFormat="false" ht="15" hidden="false" customHeight="false" outlineLevel="0" collapsed="false">
      <c r="A3156" s="0" t="n">
        <v>165</v>
      </c>
      <c r="B3156" s="0" t="s">
        <v>226</v>
      </c>
      <c r="C3156" s="0" t="s">
        <v>92</v>
      </c>
      <c r="D3156" s="0" t="s">
        <v>12029</v>
      </c>
      <c r="E3156" s="0" t="n">
        <v>2026</v>
      </c>
      <c r="H3156" s="0" t="n">
        <v>6</v>
      </c>
      <c r="I3156" s="0" t="n">
        <v>4176</v>
      </c>
      <c r="J3156" s="0" t="s">
        <v>272</v>
      </c>
      <c r="K3156" s="0" t="s">
        <v>2181</v>
      </c>
      <c r="L3156" s="0" t="s">
        <v>297</v>
      </c>
      <c r="M3156" s="0" t="s">
        <v>12030</v>
      </c>
      <c r="N3156" s="0" t="s">
        <v>12031</v>
      </c>
      <c r="O3156" s="0" t="s">
        <v>12032</v>
      </c>
      <c r="P3156" s="0" t="s">
        <v>12033</v>
      </c>
      <c r="R3156" s="0" t="s">
        <v>279</v>
      </c>
      <c r="S3156" s="0" t="s">
        <v>272</v>
      </c>
      <c r="T3156" s="0" t="s">
        <v>280</v>
      </c>
      <c r="U3156" s="0" t="s">
        <v>281</v>
      </c>
    </row>
    <row r="3157" customFormat="false" ht="15" hidden="false" customHeight="false" outlineLevel="0" collapsed="false">
      <c r="A3157" s="0" t="n">
        <v>165</v>
      </c>
      <c r="B3157" s="0" t="s">
        <v>226</v>
      </c>
      <c r="C3157" s="0" t="s">
        <v>313</v>
      </c>
      <c r="D3157" s="0" t="s">
        <v>12034</v>
      </c>
      <c r="E3157" s="0" t="n">
        <v>2026</v>
      </c>
      <c r="H3157" s="0" t="n">
        <v>1</v>
      </c>
      <c r="I3157" s="0" t="n">
        <v>600</v>
      </c>
      <c r="J3157" s="0" t="s">
        <v>272</v>
      </c>
      <c r="K3157" s="0" t="s">
        <v>2181</v>
      </c>
      <c r="L3157" s="0" t="s">
        <v>297</v>
      </c>
      <c r="M3157" s="0" t="s">
        <v>12035</v>
      </c>
      <c r="N3157" s="0" t="s">
        <v>12035</v>
      </c>
      <c r="O3157" s="0" t="s">
        <v>12036</v>
      </c>
      <c r="P3157" s="0" t="s">
        <v>12037</v>
      </c>
      <c r="R3157" s="0" t="s">
        <v>279</v>
      </c>
      <c r="S3157" s="0" t="s">
        <v>294</v>
      </c>
      <c r="T3157" s="0" t="s">
        <v>280</v>
      </c>
      <c r="U3157" s="0" t="s">
        <v>281</v>
      </c>
    </row>
    <row r="3158" customFormat="false" ht="15" hidden="false" customHeight="false" outlineLevel="0" collapsed="false">
      <c r="A3158" s="0" t="n">
        <v>165</v>
      </c>
      <c r="B3158" s="0" t="s">
        <v>226</v>
      </c>
      <c r="C3158" s="0" t="s">
        <v>313</v>
      </c>
      <c r="D3158" s="0" t="s">
        <v>12038</v>
      </c>
      <c r="E3158" s="0" t="n">
        <v>2026</v>
      </c>
      <c r="H3158" s="0" t="n">
        <v>1</v>
      </c>
      <c r="I3158" s="0" t="n">
        <v>381</v>
      </c>
      <c r="J3158" s="0" t="s">
        <v>272</v>
      </c>
      <c r="K3158" s="0" t="s">
        <v>2181</v>
      </c>
      <c r="L3158" s="0" t="s">
        <v>297</v>
      </c>
      <c r="M3158" s="0" t="s">
        <v>12039</v>
      </c>
      <c r="N3158" s="0" t="s">
        <v>12040</v>
      </c>
      <c r="O3158" s="0" t="s">
        <v>12041</v>
      </c>
      <c r="P3158" s="0" t="s">
        <v>12042</v>
      </c>
      <c r="R3158" s="0" t="s">
        <v>279</v>
      </c>
      <c r="S3158" s="0" t="s">
        <v>294</v>
      </c>
      <c r="T3158" s="0" t="s">
        <v>280</v>
      </c>
      <c r="U3158" s="0" t="s">
        <v>281</v>
      </c>
    </row>
    <row r="3159" customFormat="false" ht="15" hidden="false" customHeight="false" outlineLevel="0" collapsed="false">
      <c r="A3159" s="0" t="n">
        <v>165</v>
      </c>
      <c r="B3159" s="0" t="s">
        <v>226</v>
      </c>
      <c r="C3159" s="0" t="s">
        <v>313</v>
      </c>
      <c r="D3159" s="0" t="s">
        <v>12043</v>
      </c>
      <c r="E3159" s="0" t="n">
        <v>2026</v>
      </c>
      <c r="H3159" s="0" t="n">
        <v>1</v>
      </c>
      <c r="I3159" s="0" t="n">
        <v>12691</v>
      </c>
      <c r="J3159" s="0" t="s">
        <v>272</v>
      </c>
      <c r="K3159" s="0" t="s">
        <v>2181</v>
      </c>
      <c r="L3159" s="0" t="s">
        <v>297</v>
      </c>
      <c r="M3159" s="0" t="s">
        <v>12044</v>
      </c>
      <c r="N3159" s="0" t="s">
        <v>12045</v>
      </c>
      <c r="O3159" s="0" t="s">
        <v>12046</v>
      </c>
      <c r="P3159" s="0" t="s">
        <v>12047</v>
      </c>
      <c r="R3159" s="0" t="s">
        <v>279</v>
      </c>
      <c r="S3159" s="0" t="s">
        <v>294</v>
      </c>
      <c r="T3159" s="0" t="s">
        <v>280</v>
      </c>
      <c r="U3159" s="0" t="s">
        <v>281</v>
      </c>
    </row>
    <row r="3160" customFormat="false" ht="15" hidden="false" customHeight="false" outlineLevel="0" collapsed="false">
      <c r="A3160" s="0" t="n">
        <v>165</v>
      </c>
      <c r="B3160" s="0" t="s">
        <v>226</v>
      </c>
      <c r="C3160" s="0" t="s">
        <v>313</v>
      </c>
      <c r="D3160" s="0" t="s">
        <v>12048</v>
      </c>
      <c r="E3160" s="0" t="n">
        <v>2026</v>
      </c>
      <c r="H3160" s="0" t="n">
        <v>9</v>
      </c>
      <c r="I3160" s="0" t="n">
        <v>2439</v>
      </c>
      <c r="J3160" s="0" t="s">
        <v>294</v>
      </c>
      <c r="K3160" s="0" t="s">
        <v>2181</v>
      </c>
      <c r="L3160" s="0" t="s">
        <v>297</v>
      </c>
      <c r="M3160" s="0" t="s">
        <v>12049</v>
      </c>
      <c r="N3160" s="0" t="s">
        <v>12050</v>
      </c>
      <c r="O3160" s="0" t="s">
        <v>12051</v>
      </c>
      <c r="P3160" s="0" t="s">
        <v>12052</v>
      </c>
      <c r="R3160" s="0" t="s">
        <v>279</v>
      </c>
      <c r="S3160" s="0" t="s">
        <v>272</v>
      </c>
      <c r="T3160" s="0" t="s">
        <v>280</v>
      </c>
      <c r="U3160" s="0" t="s">
        <v>281</v>
      </c>
    </row>
    <row r="3161" customFormat="false" ht="15" hidden="false" customHeight="false" outlineLevel="0" collapsed="false">
      <c r="A3161" s="0" t="n">
        <v>165</v>
      </c>
      <c r="B3161" s="0" t="s">
        <v>226</v>
      </c>
      <c r="C3161" s="0" t="s">
        <v>313</v>
      </c>
      <c r="D3161" s="0" t="s">
        <v>12053</v>
      </c>
      <c r="E3161" s="0" t="n">
        <v>2026</v>
      </c>
      <c r="H3161" s="0" t="n">
        <v>3</v>
      </c>
      <c r="I3161" s="0" t="n">
        <v>657</v>
      </c>
      <c r="J3161" s="0" t="s">
        <v>294</v>
      </c>
      <c r="K3161" s="0" t="s">
        <v>2181</v>
      </c>
      <c r="L3161" s="0" t="s">
        <v>297</v>
      </c>
      <c r="M3161" s="0" t="s">
        <v>12054</v>
      </c>
      <c r="N3161" s="0" t="s">
        <v>12055</v>
      </c>
      <c r="O3161" s="0" t="s">
        <v>12056</v>
      </c>
      <c r="P3161" s="0" t="s">
        <v>12057</v>
      </c>
      <c r="R3161" s="0" t="s">
        <v>279</v>
      </c>
      <c r="S3161" s="0" t="s">
        <v>294</v>
      </c>
      <c r="T3161" s="0" t="s">
        <v>280</v>
      </c>
      <c r="U3161" s="0" t="s">
        <v>281</v>
      </c>
    </row>
    <row r="3162" customFormat="false" ht="15" hidden="false" customHeight="false" outlineLevel="0" collapsed="false">
      <c r="A3162" s="0" t="n">
        <v>165</v>
      </c>
      <c r="B3162" s="0" t="s">
        <v>226</v>
      </c>
      <c r="C3162" s="0" t="s">
        <v>1103</v>
      </c>
      <c r="D3162" s="0" t="s">
        <v>12058</v>
      </c>
      <c r="E3162" s="0" t="n">
        <v>2019</v>
      </c>
      <c r="H3162" s="0" t="n">
        <v>1</v>
      </c>
      <c r="I3162" s="0" t="n">
        <v>490</v>
      </c>
      <c r="J3162" s="0" t="s">
        <v>272</v>
      </c>
      <c r="K3162" s="0" t="s">
        <v>302</v>
      </c>
      <c r="L3162" s="0" t="s">
        <v>274</v>
      </c>
      <c r="M3162" s="0" t="s">
        <v>12059</v>
      </c>
      <c r="N3162" s="0" t="s">
        <v>12059</v>
      </c>
      <c r="O3162" s="0" t="s">
        <v>12060</v>
      </c>
      <c r="P3162" s="0" t="s">
        <v>12061</v>
      </c>
      <c r="R3162" s="0" t="s">
        <v>288</v>
      </c>
      <c r="S3162" s="0" t="s">
        <v>272</v>
      </c>
      <c r="T3162" s="0" t="s">
        <v>280</v>
      </c>
      <c r="U3162" s="0" t="s">
        <v>281</v>
      </c>
    </row>
    <row r="3163" customFormat="false" ht="15" hidden="false" customHeight="false" outlineLevel="0" collapsed="false">
      <c r="A3163" s="0" t="n">
        <v>165</v>
      </c>
      <c r="B3163" s="0" t="s">
        <v>226</v>
      </c>
      <c r="C3163" s="0" t="s">
        <v>616</v>
      </c>
      <c r="D3163" s="0" t="s">
        <v>12062</v>
      </c>
      <c r="E3163" s="0" t="n">
        <v>2026</v>
      </c>
      <c r="H3163" s="0" t="n">
        <v>23</v>
      </c>
      <c r="I3163" s="0" t="n">
        <v>2688</v>
      </c>
      <c r="J3163" s="0" t="s">
        <v>272</v>
      </c>
      <c r="K3163" s="0" t="s">
        <v>2181</v>
      </c>
      <c r="L3163" s="0" t="s">
        <v>297</v>
      </c>
      <c r="M3163" s="0" t="s">
        <v>12063</v>
      </c>
      <c r="N3163" s="0" t="s">
        <v>12064</v>
      </c>
      <c r="O3163" s="0" t="s">
        <v>12065</v>
      </c>
      <c r="P3163" s="0" t="s">
        <v>12066</v>
      </c>
      <c r="R3163" s="0" t="s">
        <v>279</v>
      </c>
      <c r="S3163" s="0" t="s">
        <v>272</v>
      </c>
      <c r="T3163" s="0" t="s">
        <v>280</v>
      </c>
      <c r="U3163" s="0" t="s">
        <v>281</v>
      </c>
    </row>
    <row r="3164" customFormat="false" ht="15" hidden="false" customHeight="false" outlineLevel="0" collapsed="false">
      <c r="A3164" s="0" t="n">
        <v>165</v>
      </c>
      <c r="B3164" s="0" t="s">
        <v>226</v>
      </c>
      <c r="C3164" s="0" t="s">
        <v>616</v>
      </c>
      <c r="D3164" s="0" t="s">
        <v>12067</v>
      </c>
      <c r="E3164" s="0" t="n">
        <v>2026</v>
      </c>
      <c r="H3164" s="0" t="n">
        <v>1</v>
      </c>
      <c r="I3164" s="0" t="n">
        <v>617</v>
      </c>
      <c r="J3164" s="0" t="s">
        <v>272</v>
      </c>
      <c r="K3164" s="0" t="s">
        <v>2181</v>
      </c>
      <c r="L3164" s="0" t="s">
        <v>297</v>
      </c>
      <c r="M3164" s="0" t="s">
        <v>12068</v>
      </c>
      <c r="N3164" s="0" t="s">
        <v>12069</v>
      </c>
      <c r="O3164" s="0" t="s">
        <v>12070</v>
      </c>
      <c r="P3164" s="0" t="s">
        <v>12071</v>
      </c>
      <c r="R3164" s="0" t="s">
        <v>279</v>
      </c>
      <c r="S3164" s="0" t="s">
        <v>294</v>
      </c>
      <c r="T3164" s="0" t="s">
        <v>280</v>
      </c>
      <c r="U3164" s="0" t="s">
        <v>281</v>
      </c>
    </row>
    <row r="3165" customFormat="false" ht="15" hidden="false" customHeight="false" outlineLevel="0" collapsed="false">
      <c r="A3165" s="0" t="n">
        <v>165</v>
      </c>
      <c r="B3165" s="0" t="s">
        <v>226</v>
      </c>
      <c r="C3165" s="0" t="s">
        <v>270</v>
      </c>
      <c r="D3165" s="0" t="s">
        <v>12072</v>
      </c>
      <c r="E3165" s="0" t="n">
        <v>2026</v>
      </c>
      <c r="H3165" s="0" t="n">
        <v>23</v>
      </c>
      <c r="I3165" s="0" t="n">
        <v>2689</v>
      </c>
      <c r="J3165" s="0" t="s">
        <v>272</v>
      </c>
      <c r="K3165" s="0" t="s">
        <v>2181</v>
      </c>
      <c r="L3165" s="0" t="s">
        <v>297</v>
      </c>
      <c r="M3165" s="0" t="s">
        <v>12073</v>
      </c>
      <c r="N3165" s="0" t="s">
        <v>12074</v>
      </c>
      <c r="O3165" s="0" t="s">
        <v>12075</v>
      </c>
      <c r="P3165" s="0" t="s">
        <v>12076</v>
      </c>
      <c r="R3165" s="0" t="s">
        <v>279</v>
      </c>
      <c r="S3165" s="0" t="s">
        <v>272</v>
      </c>
      <c r="T3165" s="0" t="s">
        <v>280</v>
      </c>
      <c r="U3165" s="0" t="s">
        <v>281</v>
      </c>
    </row>
    <row r="3166" customFormat="false" ht="15" hidden="false" customHeight="false" outlineLevel="0" collapsed="false">
      <c r="A3166" s="0" t="n">
        <v>165</v>
      </c>
      <c r="B3166" s="0" t="s">
        <v>226</v>
      </c>
      <c r="C3166" s="0" t="s">
        <v>270</v>
      </c>
      <c r="D3166" s="0" t="s">
        <v>12077</v>
      </c>
      <c r="E3166" s="0" t="n">
        <v>2026</v>
      </c>
      <c r="H3166" s="0" t="n">
        <v>1</v>
      </c>
      <c r="I3166" s="0" t="n">
        <v>473</v>
      </c>
      <c r="J3166" s="0" t="s">
        <v>272</v>
      </c>
      <c r="K3166" s="0" t="s">
        <v>2181</v>
      </c>
      <c r="L3166" s="0" t="s">
        <v>297</v>
      </c>
      <c r="M3166" s="0" t="s">
        <v>12078</v>
      </c>
      <c r="N3166" s="0" t="s">
        <v>12079</v>
      </c>
      <c r="O3166" s="0" t="s">
        <v>12080</v>
      </c>
      <c r="P3166" s="0" t="s">
        <v>12081</v>
      </c>
      <c r="R3166" s="0" t="s">
        <v>279</v>
      </c>
      <c r="S3166" s="0" t="s">
        <v>294</v>
      </c>
      <c r="T3166" s="0" t="s">
        <v>280</v>
      </c>
      <c r="U3166" s="0" t="s">
        <v>281</v>
      </c>
    </row>
    <row r="3167" customFormat="false" ht="15" hidden="false" customHeight="false" outlineLevel="0" collapsed="false">
      <c r="A3167" s="0" t="n">
        <v>165</v>
      </c>
      <c r="B3167" s="0" t="s">
        <v>226</v>
      </c>
      <c r="C3167" s="0" t="s">
        <v>270</v>
      </c>
      <c r="D3167" s="0" t="s">
        <v>12082</v>
      </c>
      <c r="E3167" s="0" t="n">
        <v>2026</v>
      </c>
      <c r="H3167" s="0" t="n">
        <v>1</v>
      </c>
      <c r="I3167" s="0" t="n">
        <v>111</v>
      </c>
      <c r="J3167" s="0" t="s">
        <v>272</v>
      </c>
      <c r="K3167" s="0" t="s">
        <v>2181</v>
      </c>
      <c r="L3167" s="0" t="s">
        <v>297</v>
      </c>
      <c r="M3167" s="0" t="s">
        <v>12083</v>
      </c>
      <c r="N3167" s="0" t="s">
        <v>12084</v>
      </c>
      <c r="O3167" s="0" t="s">
        <v>12085</v>
      </c>
      <c r="P3167" s="0" t="s">
        <v>12086</v>
      </c>
      <c r="R3167" s="0" t="s">
        <v>279</v>
      </c>
      <c r="S3167" s="0" t="s">
        <v>294</v>
      </c>
      <c r="T3167" s="0" t="s">
        <v>280</v>
      </c>
      <c r="U3167" s="0" t="s">
        <v>281</v>
      </c>
    </row>
    <row r="3168" customFormat="false" ht="15" hidden="false" customHeight="false" outlineLevel="0" collapsed="false">
      <c r="A3168" s="0" t="n">
        <v>165</v>
      </c>
      <c r="B3168" s="0" t="s">
        <v>226</v>
      </c>
      <c r="C3168" s="0" t="s">
        <v>270</v>
      </c>
      <c r="D3168" s="0" t="s">
        <v>12087</v>
      </c>
      <c r="E3168" s="0" t="n">
        <v>2026</v>
      </c>
      <c r="H3168" s="0" t="n">
        <v>6</v>
      </c>
      <c r="I3168" s="0" t="n">
        <v>203</v>
      </c>
      <c r="J3168" s="0" t="s">
        <v>272</v>
      </c>
      <c r="K3168" s="0" t="s">
        <v>2181</v>
      </c>
      <c r="L3168" s="0" t="s">
        <v>297</v>
      </c>
      <c r="M3168" s="0" t="s">
        <v>12088</v>
      </c>
      <c r="N3168" s="0" t="s">
        <v>12089</v>
      </c>
      <c r="O3168" s="0" t="s">
        <v>12090</v>
      </c>
      <c r="P3168" s="0" t="s">
        <v>12091</v>
      </c>
      <c r="R3168" s="0" t="s">
        <v>279</v>
      </c>
      <c r="S3168" s="0" t="s">
        <v>294</v>
      </c>
      <c r="T3168" s="0" t="s">
        <v>280</v>
      </c>
      <c r="U3168" s="0" t="s">
        <v>281</v>
      </c>
    </row>
    <row r="3169" customFormat="false" ht="15" hidden="false" customHeight="false" outlineLevel="0" collapsed="false">
      <c r="A3169" s="0" t="n">
        <v>165</v>
      </c>
      <c r="B3169" s="0" t="s">
        <v>226</v>
      </c>
      <c r="C3169" s="0" t="s">
        <v>270</v>
      </c>
      <c r="D3169" s="0" t="s">
        <v>12092</v>
      </c>
      <c r="E3169" s="0" t="n">
        <v>2026</v>
      </c>
      <c r="H3169" s="0" t="n">
        <v>8</v>
      </c>
      <c r="I3169" s="0" t="n">
        <v>271</v>
      </c>
      <c r="J3169" s="0" t="s">
        <v>272</v>
      </c>
      <c r="K3169" s="0" t="s">
        <v>2181</v>
      </c>
      <c r="L3169" s="0" t="s">
        <v>297</v>
      </c>
      <c r="M3169" s="0" t="s">
        <v>12093</v>
      </c>
      <c r="N3169" s="0" t="s">
        <v>12094</v>
      </c>
      <c r="O3169" s="0" t="s">
        <v>12095</v>
      </c>
      <c r="P3169" s="0" t="s">
        <v>12096</v>
      </c>
      <c r="R3169" s="0" t="s">
        <v>279</v>
      </c>
      <c r="S3169" s="0" t="s">
        <v>294</v>
      </c>
      <c r="T3169" s="0" t="s">
        <v>280</v>
      </c>
      <c r="U3169" s="0" t="s">
        <v>281</v>
      </c>
    </row>
    <row r="3170" customFormat="false" ht="15" hidden="false" customHeight="false" outlineLevel="0" collapsed="false">
      <c r="A3170" s="0" t="n">
        <v>165</v>
      </c>
      <c r="B3170" s="0" t="s">
        <v>226</v>
      </c>
      <c r="C3170" s="0" t="s">
        <v>270</v>
      </c>
      <c r="D3170" s="0" t="s">
        <v>12097</v>
      </c>
      <c r="E3170" s="0" t="n">
        <v>2026</v>
      </c>
      <c r="H3170" s="0" t="n">
        <v>7</v>
      </c>
      <c r="I3170" s="0" t="n">
        <v>234</v>
      </c>
      <c r="J3170" s="0" t="s">
        <v>272</v>
      </c>
      <c r="K3170" s="0" t="s">
        <v>2181</v>
      </c>
      <c r="L3170" s="0" t="s">
        <v>297</v>
      </c>
      <c r="M3170" s="0" t="s">
        <v>12098</v>
      </c>
      <c r="N3170" s="0" t="s">
        <v>12099</v>
      </c>
      <c r="O3170" s="0" t="s">
        <v>12100</v>
      </c>
      <c r="P3170" s="0" t="s">
        <v>12101</v>
      </c>
      <c r="R3170" s="0" t="s">
        <v>279</v>
      </c>
      <c r="S3170" s="0" t="s">
        <v>294</v>
      </c>
      <c r="T3170" s="0" t="s">
        <v>280</v>
      </c>
      <c r="U3170" s="0" t="s">
        <v>281</v>
      </c>
    </row>
    <row r="3171" customFormat="false" ht="15" hidden="false" customHeight="false" outlineLevel="0" collapsed="false">
      <c r="A3171" s="0" t="n">
        <v>165</v>
      </c>
      <c r="B3171" s="0" t="s">
        <v>226</v>
      </c>
      <c r="C3171" s="0" t="s">
        <v>270</v>
      </c>
      <c r="D3171" s="0" t="s">
        <v>12102</v>
      </c>
      <c r="E3171" s="0" t="n">
        <v>2026</v>
      </c>
      <c r="H3171" s="0" t="n">
        <v>4</v>
      </c>
      <c r="I3171" s="0" t="n">
        <v>497</v>
      </c>
      <c r="J3171" s="0" t="s">
        <v>272</v>
      </c>
      <c r="K3171" s="0" t="s">
        <v>2181</v>
      </c>
      <c r="L3171" s="0" t="s">
        <v>297</v>
      </c>
      <c r="M3171" s="0" t="s">
        <v>12103</v>
      </c>
      <c r="N3171" s="0" t="s">
        <v>12104</v>
      </c>
      <c r="O3171" s="0" t="s">
        <v>12105</v>
      </c>
      <c r="P3171" s="0" t="s">
        <v>12106</v>
      </c>
      <c r="R3171" s="0" t="s">
        <v>279</v>
      </c>
      <c r="S3171" s="0" t="s">
        <v>294</v>
      </c>
      <c r="T3171" s="0" t="s">
        <v>280</v>
      </c>
      <c r="U3171" s="0" t="s">
        <v>281</v>
      </c>
    </row>
    <row r="3172" customFormat="false" ht="15" hidden="false" customHeight="false" outlineLevel="0" collapsed="false">
      <c r="A3172" s="0" t="n">
        <v>165</v>
      </c>
      <c r="B3172" s="0" t="s">
        <v>226</v>
      </c>
      <c r="C3172" s="0" t="s">
        <v>270</v>
      </c>
      <c r="D3172" s="0" t="s">
        <v>12107</v>
      </c>
      <c r="E3172" s="0" t="n">
        <v>2026</v>
      </c>
      <c r="H3172" s="0" t="n">
        <v>2</v>
      </c>
      <c r="I3172" s="0" t="n">
        <v>244</v>
      </c>
      <c r="J3172" s="0" t="s">
        <v>272</v>
      </c>
      <c r="K3172" s="0" t="s">
        <v>2181</v>
      </c>
      <c r="L3172" s="0" t="s">
        <v>297</v>
      </c>
      <c r="M3172" s="0" t="s">
        <v>12108</v>
      </c>
      <c r="N3172" s="0" t="s">
        <v>12109</v>
      </c>
      <c r="O3172" s="0" t="s">
        <v>12110</v>
      </c>
      <c r="P3172" s="0" t="s">
        <v>12111</v>
      </c>
      <c r="R3172" s="0" t="s">
        <v>279</v>
      </c>
      <c r="S3172" s="0" t="s">
        <v>294</v>
      </c>
      <c r="T3172" s="0" t="s">
        <v>280</v>
      </c>
      <c r="U3172" s="0" t="s">
        <v>281</v>
      </c>
    </row>
    <row r="3173" customFormat="false" ht="15" hidden="false" customHeight="false" outlineLevel="0" collapsed="false">
      <c r="A3173" s="0" t="n">
        <v>165</v>
      </c>
      <c r="B3173" s="0" t="s">
        <v>226</v>
      </c>
      <c r="C3173" s="0" t="s">
        <v>270</v>
      </c>
      <c r="D3173" s="0" t="s">
        <v>12112</v>
      </c>
      <c r="E3173" s="0" t="n">
        <v>2026</v>
      </c>
      <c r="H3173" s="0" t="n">
        <v>3</v>
      </c>
      <c r="I3173" s="0" t="n">
        <v>239</v>
      </c>
      <c r="J3173" s="0" t="s">
        <v>272</v>
      </c>
      <c r="K3173" s="0" t="s">
        <v>2181</v>
      </c>
      <c r="L3173" s="0" t="s">
        <v>297</v>
      </c>
      <c r="M3173" s="0" t="s">
        <v>12113</v>
      </c>
      <c r="N3173" s="0" t="s">
        <v>12114</v>
      </c>
      <c r="O3173" s="0" t="s">
        <v>12115</v>
      </c>
      <c r="P3173" s="0" t="s">
        <v>12116</v>
      </c>
      <c r="R3173" s="0" t="s">
        <v>279</v>
      </c>
      <c r="S3173" s="0" t="s">
        <v>294</v>
      </c>
      <c r="T3173" s="0" t="s">
        <v>280</v>
      </c>
      <c r="U3173" s="0" t="s">
        <v>281</v>
      </c>
    </row>
    <row r="3174" customFormat="false" ht="15" hidden="false" customHeight="false" outlineLevel="0" collapsed="false">
      <c r="A3174" s="0" t="n">
        <v>165</v>
      </c>
      <c r="B3174" s="0" t="s">
        <v>226</v>
      </c>
      <c r="C3174" s="0" t="s">
        <v>270</v>
      </c>
      <c r="D3174" s="0" t="s">
        <v>12117</v>
      </c>
      <c r="E3174" s="0" t="n">
        <v>2026</v>
      </c>
      <c r="H3174" s="0" t="n">
        <v>1</v>
      </c>
      <c r="I3174" s="0" t="n">
        <v>87</v>
      </c>
      <c r="J3174" s="0" t="s">
        <v>272</v>
      </c>
      <c r="K3174" s="0" t="s">
        <v>2181</v>
      </c>
      <c r="L3174" s="0" t="s">
        <v>297</v>
      </c>
      <c r="M3174" s="0" t="s">
        <v>12118</v>
      </c>
      <c r="N3174" s="0" t="s">
        <v>12119</v>
      </c>
      <c r="O3174" s="0" t="s">
        <v>12120</v>
      </c>
      <c r="P3174" s="0" t="s">
        <v>12121</v>
      </c>
      <c r="R3174" s="0" t="s">
        <v>279</v>
      </c>
      <c r="S3174" s="0" t="s">
        <v>294</v>
      </c>
      <c r="T3174" s="0" t="s">
        <v>280</v>
      </c>
      <c r="U3174" s="0" t="s">
        <v>281</v>
      </c>
    </row>
    <row r="3175" customFormat="false" ht="15" hidden="false" customHeight="false" outlineLevel="0" collapsed="false">
      <c r="A3175" s="0" t="n">
        <v>165</v>
      </c>
      <c r="B3175" s="0" t="s">
        <v>226</v>
      </c>
      <c r="C3175" s="0" t="s">
        <v>270</v>
      </c>
      <c r="D3175" s="0" t="s">
        <v>12122</v>
      </c>
      <c r="E3175" s="0" t="n">
        <v>2026</v>
      </c>
      <c r="H3175" s="0" t="n">
        <v>1</v>
      </c>
      <c r="I3175" s="0" t="n">
        <v>91</v>
      </c>
      <c r="J3175" s="0" t="s">
        <v>272</v>
      </c>
      <c r="K3175" s="0" t="s">
        <v>2181</v>
      </c>
      <c r="L3175" s="0" t="s">
        <v>297</v>
      </c>
      <c r="M3175" s="0" t="s">
        <v>12123</v>
      </c>
      <c r="N3175" s="0" t="s">
        <v>12124</v>
      </c>
      <c r="O3175" s="0" t="s">
        <v>12125</v>
      </c>
      <c r="P3175" s="0" t="s">
        <v>12126</v>
      </c>
      <c r="R3175" s="0" t="s">
        <v>279</v>
      </c>
      <c r="S3175" s="0" t="s">
        <v>294</v>
      </c>
      <c r="T3175" s="0" t="s">
        <v>280</v>
      </c>
      <c r="U3175" s="0" t="s">
        <v>281</v>
      </c>
    </row>
    <row r="3176" customFormat="false" ht="15" hidden="false" customHeight="false" outlineLevel="0" collapsed="false">
      <c r="A3176" s="0" t="n">
        <v>165</v>
      </c>
      <c r="B3176" s="0" t="s">
        <v>226</v>
      </c>
      <c r="C3176" s="0" t="s">
        <v>270</v>
      </c>
      <c r="D3176" s="0" t="s">
        <v>12127</v>
      </c>
      <c r="E3176" s="0" t="n">
        <v>2025</v>
      </c>
      <c r="H3176" s="0" t="n">
        <v>2</v>
      </c>
      <c r="I3176" s="0" t="n">
        <v>143</v>
      </c>
      <c r="J3176" s="0" t="s">
        <v>272</v>
      </c>
      <c r="K3176" s="0" t="s">
        <v>2181</v>
      </c>
      <c r="L3176" s="0" t="s">
        <v>297</v>
      </c>
      <c r="M3176" s="0" t="s">
        <v>12128</v>
      </c>
      <c r="N3176" s="0" t="s">
        <v>12129</v>
      </c>
      <c r="O3176" s="0" t="s">
        <v>12130</v>
      </c>
      <c r="P3176" s="0" t="s">
        <v>12131</v>
      </c>
      <c r="R3176" s="0" t="s">
        <v>279</v>
      </c>
      <c r="S3176" s="0" t="s">
        <v>294</v>
      </c>
      <c r="T3176" s="0" t="s">
        <v>280</v>
      </c>
      <c r="U3176" s="0" t="s">
        <v>281</v>
      </c>
    </row>
    <row r="3177" customFormat="false" ht="15" hidden="false" customHeight="false" outlineLevel="0" collapsed="false">
      <c r="A3177" s="0" t="n">
        <v>165</v>
      </c>
      <c r="B3177" s="0" t="s">
        <v>226</v>
      </c>
      <c r="C3177" s="0" t="s">
        <v>270</v>
      </c>
      <c r="D3177" s="0" t="s">
        <v>12132</v>
      </c>
      <c r="E3177" s="0" t="n">
        <v>2025</v>
      </c>
      <c r="H3177" s="0" t="n">
        <v>10</v>
      </c>
      <c r="I3177" s="0" t="n">
        <v>171</v>
      </c>
      <c r="J3177" s="0" t="s">
        <v>272</v>
      </c>
      <c r="K3177" s="0" t="s">
        <v>2181</v>
      </c>
      <c r="L3177" s="0" t="s">
        <v>297</v>
      </c>
      <c r="M3177" s="0" t="s">
        <v>12133</v>
      </c>
      <c r="N3177" s="0" t="s">
        <v>12134</v>
      </c>
      <c r="O3177" s="0" t="s">
        <v>12135</v>
      </c>
      <c r="P3177" s="0" t="s">
        <v>12136</v>
      </c>
      <c r="R3177" s="0" t="s">
        <v>279</v>
      </c>
      <c r="S3177" s="0" t="s">
        <v>294</v>
      </c>
      <c r="T3177" s="0" t="s">
        <v>280</v>
      </c>
      <c r="U3177" s="0" t="s">
        <v>281</v>
      </c>
    </row>
    <row r="3178" customFormat="false" ht="15" hidden="false" customHeight="false" outlineLevel="0" collapsed="false">
      <c r="A3178" s="0" t="n">
        <v>165</v>
      </c>
      <c r="B3178" s="0" t="s">
        <v>226</v>
      </c>
      <c r="C3178" s="0" t="s">
        <v>270</v>
      </c>
      <c r="D3178" s="0" t="s">
        <v>12137</v>
      </c>
      <c r="E3178" s="0" t="n">
        <v>2025</v>
      </c>
      <c r="H3178" s="0" t="n">
        <v>8</v>
      </c>
      <c r="I3178" s="0" t="n">
        <v>882</v>
      </c>
      <c r="J3178" s="0" t="s">
        <v>272</v>
      </c>
      <c r="K3178" s="0" t="s">
        <v>2181</v>
      </c>
      <c r="L3178" s="0" t="s">
        <v>297</v>
      </c>
      <c r="M3178" s="0" t="s">
        <v>12138</v>
      </c>
      <c r="N3178" s="0" t="s">
        <v>12139</v>
      </c>
      <c r="O3178" s="0" t="s">
        <v>12140</v>
      </c>
      <c r="P3178" s="0" t="s">
        <v>12141</v>
      </c>
      <c r="R3178" s="0" t="s">
        <v>279</v>
      </c>
      <c r="S3178" s="0" t="s">
        <v>294</v>
      </c>
      <c r="T3178" s="0" t="s">
        <v>280</v>
      </c>
      <c r="U3178" s="0" t="s">
        <v>281</v>
      </c>
    </row>
    <row r="3179" customFormat="false" ht="15" hidden="false" customHeight="false" outlineLevel="0" collapsed="false">
      <c r="A3179" s="0" t="n">
        <v>165</v>
      </c>
      <c r="B3179" s="0" t="s">
        <v>226</v>
      </c>
      <c r="C3179" s="0" t="s">
        <v>270</v>
      </c>
      <c r="D3179" s="0" t="s">
        <v>12142</v>
      </c>
      <c r="E3179" s="0" t="n">
        <v>2025</v>
      </c>
      <c r="H3179" s="0" t="n">
        <v>4</v>
      </c>
      <c r="I3179" s="0" t="n">
        <v>144</v>
      </c>
      <c r="J3179" s="0" t="s">
        <v>272</v>
      </c>
      <c r="K3179" s="0" t="s">
        <v>2181</v>
      </c>
      <c r="L3179" s="0" t="s">
        <v>297</v>
      </c>
      <c r="M3179" s="0" t="s">
        <v>12143</v>
      </c>
      <c r="N3179" s="0" t="s">
        <v>12144</v>
      </c>
      <c r="O3179" s="0" t="s">
        <v>12145</v>
      </c>
      <c r="P3179" s="0" t="s">
        <v>12146</v>
      </c>
      <c r="R3179" s="0" t="s">
        <v>279</v>
      </c>
      <c r="S3179" s="0" t="s">
        <v>294</v>
      </c>
      <c r="T3179" s="0" t="s">
        <v>280</v>
      </c>
      <c r="U3179" s="0" t="s">
        <v>281</v>
      </c>
    </row>
    <row r="3180" customFormat="false" ht="15" hidden="false" customHeight="false" outlineLevel="0" collapsed="false">
      <c r="A3180" s="0" t="n">
        <v>165</v>
      </c>
      <c r="B3180" s="0" t="s">
        <v>226</v>
      </c>
      <c r="C3180" s="0" t="s">
        <v>270</v>
      </c>
      <c r="D3180" s="0" t="s">
        <v>12147</v>
      </c>
      <c r="E3180" s="0" t="n">
        <v>2025</v>
      </c>
      <c r="H3180" s="0" t="n">
        <v>1</v>
      </c>
      <c r="I3180" s="0" t="n">
        <v>91</v>
      </c>
      <c r="J3180" s="0" t="s">
        <v>272</v>
      </c>
      <c r="K3180" s="0" t="s">
        <v>2181</v>
      </c>
      <c r="L3180" s="0" t="s">
        <v>297</v>
      </c>
      <c r="M3180" s="0" t="s">
        <v>12148</v>
      </c>
      <c r="N3180" s="0" t="s">
        <v>12149</v>
      </c>
      <c r="O3180" s="0" t="s">
        <v>12150</v>
      </c>
      <c r="P3180" s="0" t="s">
        <v>12151</v>
      </c>
      <c r="R3180" s="0" t="s">
        <v>279</v>
      </c>
      <c r="S3180" s="0" t="s">
        <v>294</v>
      </c>
      <c r="T3180" s="0" t="s">
        <v>280</v>
      </c>
      <c r="U3180" s="0" t="s">
        <v>281</v>
      </c>
    </row>
    <row r="3181" customFormat="false" ht="15" hidden="false" customHeight="false" outlineLevel="0" collapsed="false">
      <c r="A3181" s="0" t="n">
        <v>165</v>
      </c>
      <c r="B3181" s="0" t="s">
        <v>226</v>
      </c>
      <c r="C3181" s="0" t="s">
        <v>270</v>
      </c>
      <c r="D3181" s="0" t="s">
        <v>12152</v>
      </c>
      <c r="E3181" s="0" t="n">
        <v>2025</v>
      </c>
      <c r="H3181" s="0" t="n">
        <v>1</v>
      </c>
      <c r="I3181" s="0" t="n">
        <v>581</v>
      </c>
      <c r="J3181" s="0" t="s">
        <v>272</v>
      </c>
      <c r="K3181" s="0" t="s">
        <v>2181</v>
      </c>
      <c r="L3181" s="0" t="s">
        <v>297</v>
      </c>
      <c r="M3181" s="0" t="s">
        <v>12153</v>
      </c>
      <c r="N3181" s="0" t="s">
        <v>12154</v>
      </c>
      <c r="O3181" s="0" t="s">
        <v>12155</v>
      </c>
      <c r="P3181" s="0" t="s">
        <v>12156</v>
      </c>
      <c r="R3181" s="0" t="s">
        <v>279</v>
      </c>
      <c r="S3181" s="0" t="s">
        <v>294</v>
      </c>
      <c r="T3181" s="0" t="s">
        <v>280</v>
      </c>
      <c r="U3181" s="0" t="s">
        <v>281</v>
      </c>
    </row>
    <row r="3182" customFormat="false" ht="15" hidden="false" customHeight="false" outlineLevel="0" collapsed="false">
      <c r="A3182" s="0" t="n">
        <v>165</v>
      </c>
      <c r="B3182" s="0" t="s">
        <v>226</v>
      </c>
      <c r="C3182" s="0" t="s">
        <v>270</v>
      </c>
      <c r="D3182" s="0" t="s">
        <v>12157</v>
      </c>
      <c r="E3182" s="0" t="n">
        <v>2025</v>
      </c>
      <c r="H3182" s="0" t="n">
        <v>4</v>
      </c>
      <c r="I3182" s="0" t="n">
        <v>1313</v>
      </c>
      <c r="J3182" s="0" t="s">
        <v>272</v>
      </c>
      <c r="K3182" s="0" t="s">
        <v>2181</v>
      </c>
      <c r="L3182" s="0" t="s">
        <v>297</v>
      </c>
      <c r="M3182" s="0" t="s">
        <v>12158</v>
      </c>
      <c r="N3182" s="0" t="s">
        <v>12159</v>
      </c>
      <c r="O3182" s="0" t="s">
        <v>12160</v>
      </c>
      <c r="P3182" s="0" t="s">
        <v>12161</v>
      </c>
      <c r="R3182" s="0" t="s">
        <v>279</v>
      </c>
      <c r="S3182" s="0" t="s">
        <v>294</v>
      </c>
      <c r="T3182" s="0" t="s">
        <v>280</v>
      </c>
      <c r="U3182" s="0" t="s">
        <v>281</v>
      </c>
    </row>
    <row r="3183" customFormat="false" ht="15" hidden="false" customHeight="false" outlineLevel="0" collapsed="false">
      <c r="A3183" s="0" t="n">
        <v>165</v>
      </c>
      <c r="B3183" s="0" t="s">
        <v>226</v>
      </c>
      <c r="C3183" s="0" t="s">
        <v>270</v>
      </c>
      <c r="D3183" s="0" t="s">
        <v>12162</v>
      </c>
      <c r="E3183" s="0" t="n">
        <v>2025</v>
      </c>
      <c r="H3183" s="0" t="n">
        <v>3</v>
      </c>
      <c r="I3183" s="0" t="n">
        <v>229</v>
      </c>
      <c r="J3183" s="0" t="s">
        <v>272</v>
      </c>
      <c r="K3183" s="0" t="s">
        <v>2181</v>
      </c>
      <c r="L3183" s="0" t="s">
        <v>297</v>
      </c>
      <c r="M3183" s="0" t="s">
        <v>12163</v>
      </c>
      <c r="N3183" s="0" t="s">
        <v>12164</v>
      </c>
      <c r="O3183" s="0" t="s">
        <v>12165</v>
      </c>
      <c r="P3183" s="0" t="s">
        <v>12166</v>
      </c>
      <c r="R3183" s="0" t="s">
        <v>279</v>
      </c>
      <c r="S3183" s="0" t="s">
        <v>294</v>
      </c>
      <c r="T3183" s="0" t="s">
        <v>280</v>
      </c>
      <c r="U3183" s="0" t="s">
        <v>281</v>
      </c>
    </row>
    <row r="3184" customFormat="false" ht="15" hidden="false" customHeight="false" outlineLevel="0" collapsed="false">
      <c r="A3184" s="0" t="n">
        <v>165</v>
      </c>
      <c r="B3184" s="0" t="s">
        <v>226</v>
      </c>
      <c r="C3184" s="0" t="s">
        <v>270</v>
      </c>
      <c r="D3184" s="0" t="s">
        <v>12167</v>
      </c>
      <c r="E3184" s="0" t="n">
        <v>2024</v>
      </c>
      <c r="H3184" s="0" t="n">
        <v>16</v>
      </c>
      <c r="I3184" s="0" t="n">
        <v>242</v>
      </c>
      <c r="J3184" s="0" t="s">
        <v>272</v>
      </c>
      <c r="K3184" s="0" t="s">
        <v>2181</v>
      </c>
      <c r="L3184" s="0" t="s">
        <v>297</v>
      </c>
      <c r="M3184" s="0" t="s">
        <v>12168</v>
      </c>
      <c r="N3184" s="0" t="s">
        <v>12169</v>
      </c>
      <c r="O3184" s="0" t="s">
        <v>12170</v>
      </c>
      <c r="P3184" s="0" t="s">
        <v>12171</v>
      </c>
      <c r="R3184" s="0" t="s">
        <v>288</v>
      </c>
      <c r="S3184" s="0" t="s">
        <v>294</v>
      </c>
      <c r="T3184" s="0" t="s">
        <v>280</v>
      </c>
      <c r="U3184" s="0" t="s">
        <v>281</v>
      </c>
    </row>
    <row r="3185" customFormat="false" ht="15" hidden="false" customHeight="false" outlineLevel="0" collapsed="false">
      <c r="A3185" s="0" t="n">
        <v>165</v>
      </c>
      <c r="B3185" s="0" t="s">
        <v>226</v>
      </c>
      <c r="C3185" s="0" t="s">
        <v>270</v>
      </c>
      <c r="D3185" s="0" t="s">
        <v>12172</v>
      </c>
      <c r="E3185" s="0" t="n">
        <v>2024</v>
      </c>
      <c r="H3185" s="0" t="n">
        <v>7</v>
      </c>
      <c r="I3185" s="0" t="n">
        <v>213</v>
      </c>
      <c r="J3185" s="0" t="s">
        <v>272</v>
      </c>
      <c r="K3185" s="0" t="s">
        <v>2181</v>
      </c>
      <c r="L3185" s="0" t="s">
        <v>297</v>
      </c>
      <c r="M3185" s="0" t="s">
        <v>12173</v>
      </c>
      <c r="N3185" s="0" t="s">
        <v>12174</v>
      </c>
      <c r="O3185" s="0" t="s">
        <v>12175</v>
      </c>
      <c r="P3185" s="0" t="s">
        <v>12176</v>
      </c>
      <c r="R3185" s="0" t="s">
        <v>288</v>
      </c>
      <c r="S3185" s="0" t="s">
        <v>294</v>
      </c>
      <c r="T3185" s="0" t="s">
        <v>280</v>
      </c>
      <c r="U3185" s="0" t="s">
        <v>281</v>
      </c>
    </row>
    <row r="3186" customFormat="false" ht="15" hidden="false" customHeight="false" outlineLevel="0" collapsed="false">
      <c r="A3186" s="0" t="n">
        <v>165</v>
      </c>
      <c r="B3186" s="0" t="s">
        <v>226</v>
      </c>
      <c r="C3186" s="0" t="s">
        <v>270</v>
      </c>
      <c r="D3186" s="0" t="s">
        <v>12177</v>
      </c>
      <c r="E3186" s="0" t="n">
        <v>2024</v>
      </c>
      <c r="H3186" s="0" t="n">
        <v>12</v>
      </c>
      <c r="I3186" s="0" t="n">
        <v>210</v>
      </c>
      <c r="J3186" s="0" t="s">
        <v>272</v>
      </c>
      <c r="K3186" s="0" t="s">
        <v>2181</v>
      </c>
      <c r="L3186" s="0" t="s">
        <v>297</v>
      </c>
      <c r="M3186" s="0" t="s">
        <v>12178</v>
      </c>
      <c r="N3186" s="0" t="s">
        <v>12179</v>
      </c>
      <c r="O3186" s="0" t="s">
        <v>12180</v>
      </c>
      <c r="P3186" s="0" t="s">
        <v>12181</v>
      </c>
      <c r="R3186" s="0" t="s">
        <v>288</v>
      </c>
      <c r="S3186" s="0" t="s">
        <v>294</v>
      </c>
      <c r="T3186" s="0" t="s">
        <v>280</v>
      </c>
      <c r="U3186" s="0" t="s">
        <v>281</v>
      </c>
    </row>
    <row r="3187" customFormat="false" ht="15" hidden="false" customHeight="false" outlineLevel="0" collapsed="false">
      <c r="A3187" s="0" t="n">
        <v>165</v>
      </c>
      <c r="B3187" s="0" t="s">
        <v>226</v>
      </c>
      <c r="C3187" s="0" t="s">
        <v>270</v>
      </c>
      <c r="D3187" s="0" t="s">
        <v>12182</v>
      </c>
      <c r="E3187" s="0" t="n">
        <v>2024</v>
      </c>
      <c r="H3187" s="0" t="n">
        <v>18</v>
      </c>
      <c r="I3187" s="0" t="n">
        <v>223</v>
      </c>
      <c r="J3187" s="0" t="s">
        <v>272</v>
      </c>
      <c r="K3187" s="0" t="s">
        <v>2181</v>
      </c>
      <c r="L3187" s="0" t="s">
        <v>297</v>
      </c>
      <c r="M3187" s="0" t="s">
        <v>12183</v>
      </c>
      <c r="N3187" s="0" t="s">
        <v>12184</v>
      </c>
      <c r="O3187" s="0" t="s">
        <v>12185</v>
      </c>
      <c r="P3187" s="0" t="s">
        <v>12186</v>
      </c>
      <c r="R3187" s="0" t="s">
        <v>288</v>
      </c>
      <c r="S3187" s="0" t="s">
        <v>294</v>
      </c>
      <c r="T3187" s="0" t="s">
        <v>280</v>
      </c>
      <c r="U3187" s="0" t="s">
        <v>281</v>
      </c>
    </row>
    <row r="3188" customFormat="false" ht="15" hidden="false" customHeight="false" outlineLevel="0" collapsed="false">
      <c r="A3188" s="0" t="n">
        <v>165</v>
      </c>
      <c r="B3188" s="0" t="s">
        <v>226</v>
      </c>
      <c r="C3188" s="0" t="s">
        <v>270</v>
      </c>
      <c r="D3188" s="0" t="s">
        <v>12187</v>
      </c>
      <c r="E3188" s="0" t="n">
        <v>2024</v>
      </c>
      <c r="H3188" s="0" t="n">
        <v>2</v>
      </c>
      <c r="I3188" s="0" t="n">
        <v>1915</v>
      </c>
      <c r="J3188" s="0" t="s">
        <v>272</v>
      </c>
      <c r="K3188" s="0" t="s">
        <v>2181</v>
      </c>
      <c r="L3188" s="0" t="s">
        <v>297</v>
      </c>
      <c r="M3188" s="0" t="s">
        <v>12188</v>
      </c>
      <c r="N3188" s="0" t="s">
        <v>12189</v>
      </c>
      <c r="O3188" s="0" t="s">
        <v>12190</v>
      </c>
      <c r="P3188" s="0" t="s">
        <v>12191</v>
      </c>
      <c r="R3188" s="0" t="s">
        <v>288</v>
      </c>
      <c r="S3188" s="0" t="s">
        <v>294</v>
      </c>
      <c r="T3188" s="0" t="s">
        <v>280</v>
      </c>
      <c r="U3188" s="0" t="s">
        <v>281</v>
      </c>
    </row>
    <row r="3189" customFormat="false" ht="15" hidden="false" customHeight="false" outlineLevel="0" collapsed="false">
      <c r="A3189" s="0" t="n">
        <v>165</v>
      </c>
      <c r="B3189" s="0" t="s">
        <v>226</v>
      </c>
      <c r="C3189" s="0" t="s">
        <v>270</v>
      </c>
      <c r="D3189" s="0" t="s">
        <v>12192</v>
      </c>
      <c r="E3189" s="0" t="n">
        <v>2024</v>
      </c>
      <c r="H3189" s="0" t="n">
        <v>1</v>
      </c>
      <c r="I3189" s="0" t="n">
        <v>836</v>
      </c>
      <c r="J3189" s="0" t="s">
        <v>272</v>
      </c>
      <c r="K3189" s="0" t="s">
        <v>2181</v>
      </c>
      <c r="L3189" s="0" t="s">
        <v>297</v>
      </c>
      <c r="M3189" s="0" t="s">
        <v>12193</v>
      </c>
      <c r="N3189" s="0" t="s">
        <v>12194</v>
      </c>
      <c r="O3189" s="0" t="s">
        <v>12195</v>
      </c>
      <c r="P3189" s="0" t="s">
        <v>12196</v>
      </c>
      <c r="R3189" s="0" t="s">
        <v>288</v>
      </c>
      <c r="S3189" s="0" t="s">
        <v>294</v>
      </c>
      <c r="T3189" s="0" t="s">
        <v>280</v>
      </c>
      <c r="U3189" s="0" t="s">
        <v>281</v>
      </c>
    </row>
    <row r="3190" customFormat="false" ht="15" hidden="false" customHeight="false" outlineLevel="0" collapsed="false">
      <c r="A3190" s="0" t="n">
        <v>165</v>
      </c>
      <c r="B3190" s="0" t="s">
        <v>226</v>
      </c>
      <c r="C3190" s="0" t="s">
        <v>270</v>
      </c>
      <c r="D3190" s="0" t="s">
        <v>12197</v>
      </c>
      <c r="E3190" s="0" t="n">
        <v>2024</v>
      </c>
      <c r="H3190" s="0" t="n">
        <v>1</v>
      </c>
      <c r="I3190" s="0" t="n">
        <v>2764</v>
      </c>
      <c r="J3190" s="0" t="s">
        <v>272</v>
      </c>
      <c r="K3190" s="0" t="s">
        <v>2181</v>
      </c>
      <c r="L3190" s="0" t="s">
        <v>297</v>
      </c>
      <c r="M3190" s="0" t="s">
        <v>12198</v>
      </c>
      <c r="N3190" s="0" t="s">
        <v>12199</v>
      </c>
      <c r="O3190" s="0" t="s">
        <v>12200</v>
      </c>
      <c r="P3190" s="0" t="s">
        <v>12201</v>
      </c>
      <c r="R3190" s="0" t="s">
        <v>288</v>
      </c>
      <c r="S3190" s="0" t="s">
        <v>294</v>
      </c>
      <c r="T3190" s="0" t="s">
        <v>280</v>
      </c>
      <c r="U3190" s="0" t="s">
        <v>281</v>
      </c>
    </row>
    <row r="3191" customFormat="false" ht="15" hidden="false" customHeight="false" outlineLevel="0" collapsed="false">
      <c r="A3191" s="0" t="n">
        <v>165</v>
      </c>
      <c r="B3191" s="0" t="s">
        <v>226</v>
      </c>
      <c r="C3191" s="0" t="s">
        <v>270</v>
      </c>
      <c r="D3191" s="0" t="s">
        <v>12202</v>
      </c>
      <c r="E3191" s="0" t="n">
        <v>2024</v>
      </c>
      <c r="H3191" s="0" t="n">
        <v>1</v>
      </c>
      <c r="I3191" s="0" t="n">
        <v>64</v>
      </c>
      <c r="J3191" s="0" t="s">
        <v>272</v>
      </c>
      <c r="K3191" s="0" t="s">
        <v>2181</v>
      </c>
      <c r="L3191" s="0" t="s">
        <v>297</v>
      </c>
      <c r="M3191" s="0" t="s">
        <v>12203</v>
      </c>
      <c r="N3191" s="0" t="s">
        <v>12204</v>
      </c>
      <c r="O3191" s="0" t="s">
        <v>12205</v>
      </c>
      <c r="P3191" s="0" t="s">
        <v>12206</v>
      </c>
      <c r="R3191" s="0" t="s">
        <v>288</v>
      </c>
      <c r="S3191" s="0" t="s">
        <v>294</v>
      </c>
      <c r="T3191" s="0" t="s">
        <v>280</v>
      </c>
      <c r="U3191" s="0" t="s">
        <v>281</v>
      </c>
    </row>
    <row r="3192" customFormat="false" ht="15" hidden="false" customHeight="false" outlineLevel="0" collapsed="false">
      <c r="A3192" s="0" t="n">
        <v>165</v>
      </c>
      <c r="B3192" s="0" t="s">
        <v>226</v>
      </c>
      <c r="C3192" s="0" t="s">
        <v>270</v>
      </c>
      <c r="D3192" s="0" t="s">
        <v>12207</v>
      </c>
      <c r="E3192" s="0" t="n">
        <v>2024</v>
      </c>
      <c r="H3192" s="0" t="n">
        <v>1</v>
      </c>
      <c r="I3192" s="0" t="n">
        <v>758</v>
      </c>
      <c r="J3192" s="0" t="s">
        <v>272</v>
      </c>
      <c r="K3192" s="0" t="s">
        <v>2181</v>
      </c>
      <c r="L3192" s="0" t="s">
        <v>297</v>
      </c>
      <c r="M3192" s="0" t="s">
        <v>12208</v>
      </c>
      <c r="N3192" s="0" t="s">
        <v>12209</v>
      </c>
      <c r="O3192" s="0" t="s">
        <v>12210</v>
      </c>
      <c r="P3192" s="0" t="s">
        <v>12211</v>
      </c>
      <c r="R3192" s="0" t="s">
        <v>288</v>
      </c>
      <c r="S3192" s="0" t="s">
        <v>294</v>
      </c>
      <c r="T3192" s="0" t="s">
        <v>280</v>
      </c>
      <c r="U3192" s="0" t="s">
        <v>281</v>
      </c>
    </row>
    <row r="3193" customFormat="false" ht="15" hidden="false" customHeight="false" outlineLevel="0" collapsed="false">
      <c r="A3193" s="0" t="n">
        <v>165</v>
      </c>
      <c r="B3193" s="0" t="s">
        <v>226</v>
      </c>
      <c r="C3193" s="0" t="s">
        <v>270</v>
      </c>
      <c r="D3193" s="0" t="s">
        <v>12212</v>
      </c>
      <c r="E3193" s="0" t="n">
        <v>2022</v>
      </c>
      <c r="H3193" s="0" t="n">
        <v>23</v>
      </c>
      <c r="I3193" s="0" t="n">
        <v>4204</v>
      </c>
      <c r="J3193" s="0" t="s">
        <v>272</v>
      </c>
      <c r="K3193" s="0" t="s">
        <v>2181</v>
      </c>
      <c r="L3193" s="0" t="s">
        <v>297</v>
      </c>
      <c r="M3193" s="0" t="s">
        <v>12213</v>
      </c>
      <c r="N3193" s="0" t="s">
        <v>12214</v>
      </c>
      <c r="O3193" s="0" t="s">
        <v>12215</v>
      </c>
      <c r="P3193" s="0" t="s">
        <v>12216</v>
      </c>
      <c r="R3193" s="0" t="s">
        <v>288</v>
      </c>
      <c r="S3193" s="0" t="s">
        <v>294</v>
      </c>
      <c r="T3193" s="0" t="s">
        <v>280</v>
      </c>
      <c r="U3193" s="0" t="s">
        <v>281</v>
      </c>
    </row>
    <row r="3194" customFormat="false" ht="15" hidden="false" customHeight="false" outlineLevel="0" collapsed="false">
      <c r="A3194" s="0" t="n">
        <v>165</v>
      </c>
      <c r="B3194" s="0" t="s">
        <v>226</v>
      </c>
      <c r="C3194" s="0" t="s">
        <v>270</v>
      </c>
      <c r="D3194" s="0" t="s">
        <v>12217</v>
      </c>
      <c r="E3194" s="0" t="n">
        <v>2021</v>
      </c>
      <c r="H3194" s="0" t="n">
        <v>15</v>
      </c>
      <c r="I3194" s="0" t="n">
        <v>254</v>
      </c>
      <c r="J3194" s="0" t="s">
        <v>272</v>
      </c>
      <c r="K3194" s="0" t="s">
        <v>2181</v>
      </c>
      <c r="L3194" s="0" t="s">
        <v>297</v>
      </c>
      <c r="M3194" s="0" t="s">
        <v>12218</v>
      </c>
      <c r="N3194" s="0" t="s">
        <v>12219</v>
      </c>
      <c r="O3194" s="0" t="s">
        <v>12220</v>
      </c>
      <c r="P3194" s="0" t="s">
        <v>12221</v>
      </c>
      <c r="R3194" s="0" t="s">
        <v>288</v>
      </c>
      <c r="S3194" s="0" t="s">
        <v>294</v>
      </c>
      <c r="T3194" s="0" t="s">
        <v>280</v>
      </c>
      <c r="U3194" s="0" t="s">
        <v>281</v>
      </c>
    </row>
    <row r="3195" customFormat="false" ht="15" hidden="false" customHeight="false" outlineLevel="0" collapsed="false">
      <c r="A3195" s="0" t="n">
        <v>165</v>
      </c>
      <c r="B3195" s="0" t="s">
        <v>226</v>
      </c>
      <c r="C3195" s="0" t="s">
        <v>270</v>
      </c>
      <c r="D3195" s="0" t="s">
        <v>12222</v>
      </c>
      <c r="E3195" s="0" t="n">
        <v>2021</v>
      </c>
      <c r="H3195" s="0" t="n">
        <v>3</v>
      </c>
      <c r="I3195" s="0" t="n">
        <v>843</v>
      </c>
      <c r="J3195" s="0" t="s">
        <v>272</v>
      </c>
      <c r="K3195" s="0" t="s">
        <v>2181</v>
      </c>
      <c r="L3195" s="0" t="s">
        <v>297</v>
      </c>
      <c r="M3195" s="0" t="s">
        <v>12223</v>
      </c>
      <c r="N3195" s="0" t="s">
        <v>12224</v>
      </c>
      <c r="O3195" s="0" t="s">
        <v>12225</v>
      </c>
      <c r="P3195" s="0" t="s">
        <v>12226</v>
      </c>
      <c r="R3195" s="0" t="s">
        <v>288</v>
      </c>
      <c r="S3195" s="0" t="s">
        <v>294</v>
      </c>
      <c r="T3195" s="0" t="s">
        <v>280</v>
      </c>
      <c r="U3195" s="0" t="s">
        <v>281</v>
      </c>
    </row>
    <row r="3196" customFormat="false" ht="15" hidden="false" customHeight="false" outlineLevel="0" collapsed="false">
      <c r="A3196" s="0" t="n">
        <v>165</v>
      </c>
      <c r="B3196" s="0" t="s">
        <v>226</v>
      </c>
      <c r="C3196" s="0" t="s">
        <v>270</v>
      </c>
      <c r="D3196" s="0" t="s">
        <v>12227</v>
      </c>
      <c r="E3196" s="0" t="n">
        <v>2021</v>
      </c>
      <c r="H3196" s="0" t="n">
        <v>3</v>
      </c>
      <c r="I3196" s="0" t="n">
        <v>840</v>
      </c>
      <c r="J3196" s="0" t="s">
        <v>272</v>
      </c>
      <c r="K3196" s="0" t="s">
        <v>2181</v>
      </c>
      <c r="L3196" s="0" t="s">
        <v>297</v>
      </c>
      <c r="M3196" s="0" t="s">
        <v>12228</v>
      </c>
      <c r="N3196" s="0" t="s">
        <v>12229</v>
      </c>
      <c r="O3196" s="0" t="s">
        <v>12230</v>
      </c>
      <c r="P3196" s="0" t="s">
        <v>12231</v>
      </c>
      <c r="R3196" s="0" t="s">
        <v>288</v>
      </c>
      <c r="S3196" s="0" t="s">
        <v>294</v>
      </c>
      <c r="T3196" s="0" t="s">
        <v>280</v>
      </c>
      <c r="U3196" s="0" t="s">
        <v>281</v>
      </c>
    </row>
    <row r="3197" customFormat="false" ht="15" hidden="false" customHeight="false" outlineLevel="0" collapsed="false">
      <c r="A3197" s="0" t="n">
        <v>165</v>
      </c>
      <c r="B3197" s="0" t="s">
        <v>226</v>
      </c>
      <c r="C3197" s="0" t="s">
        <v>270</v>
      </c>
      <c r="D3197" s="0" t="s">
        <v>12232</v>
      </c>
      <c r="E3197" s="0" t="n">
        <v>2021</v>
      </c>
      <c r="H3197" s="0" t="n">
        <v>3</v>
      </c>
      <c r="I3197" s="0" t="n">
        <v>843</v>
      </c>
      <c r="J3197" s="0" t="s">
        <v>272</v>
      </c>
      <c r="K3197" s="0" t="s">
        <v>2181</v>
      </c>
      <c r="L3197" s="0" t="s">
        <v>297</v>
      </c>
      <c r="M3197" s="0" t="s">
        <v>12233</v>
      </c>
      <c r="N3197" s="0" t="s">
        <v>12234</v>
      </c>
      <c r="O3197" s="0" t="s">
        <v>12235</v>
      </c>
      <c r="P3197" s="0" t="s">
        <v>12236</v>
      </c>
      <c r="R3197" s="0" t="s">
        <v>288</v>
      </c>
      <c r="S3197" s="0" t="s">
        <v>294</v>
      </c>
      <c r="T3197" s="0" t="s">
        <v>280</v>
      </c>
      <c r="U3197" s="0" t="s">
        <v>281</v>
      </c>
    </row>
    <row r="3198" customFormat="false" ht="15" hidden="false" customHeight="false" outlineLevel="0" collapsed="false">
      <c r="A3198" s="0" t="n">
        <v>165</v>
      </c>
      <c r="B3198" s="0" t="s">
        <v>226</v>
      </c>
      <c r="C3198" s="0" t="s">
        <v>270</v>
      </c>
      <c r="D3198" s="0" t="s">
        <v>12237</v>
      </c>
      <c r="E3198" s="0" t="n">
        <v>2021</v>
      </c>
      <c r="H3198" s="0" t="n">
        <v>3</v>
      </c>
      <c r="I3198" s="0" t="n">
        <v>841</v>
      </c>
      <c r="J3198" s="0" t="s">
        <v>272</v>
      </c>
      <c r="K3198" s="0" t="s">
        <v>2181</v>
      </c>
      <c r="L3198" s="0" t="s">
        <v>297</v>
      </c>
      <c r="M3198" s="0" t="s">
        <v>12238</v>
      </c>
      <c r="N3198" s="0" t="s">
        <v>12239</v>
      </c>
      <c r="O3198" s="0" t="s">
        <v>12240</v>
      </c>
      <c r="P3198" s="0" t="s">
        <v>12241</v>
      </c>
      <c r="R3198" s="0" t="s">
        <v>288</v>
      </c>
      <c r="S3198" s="0" t="s">
        <v>294</v>
      </c>
      <c r="T3198" s="0" t="s">
        <v>280</v>
      </c>
      <c r="U3198" s="0" t="s">
        <v>281</v>
      </c>
    </row>
    <row r="3199" customFormat="false" ht="15" hidden="false" customHeight="false" outlineLevel="0" collapsed="false">
      <c r="A3199" s="0" t="n">
        <v>165</v>
      </c>
      <c r="B3199" s="0" t="s">
        <v>226</v>
      </c>
      <c r="C3199" s="0" t="s">
        <v>270</v>
      </c>
      <c r="D3199" s="0" t="s">
        <v>12242</v>
      </c>
      <c r="E3199" s="0" t="n">
        <v>2021</v>
      </c>
      <c r="H3199" s="0" t="n">
        <v>3</v>
      </c>
      <c r="I3199" s="0" t="n">
        <v>1203</v>
      </c>
      <c r="J3199" s="0" t="s">
        <v>272</v>
      </c>
      <c r="K3199" s="0" t="s">
        <v>2181</v>
      </c>
      <c r="L3199" s="0" t="s">
        <v>297</v>
      </c>
      <c r="M3199" s="0" t="s">
        <v>12243</v>
      </c>
      <c r="N3199" s="0" t="s">
        <v>12244</v>
      </c>
      <c r="O3199" s="0" t="s">
        <v>12245</v>
      </c>
      <c r="P3199" s="0" t="s">
        <v>12246</v>
      </c>
      <c r="R3199" s="0" t="s">
        <v>288</v>
      </c>
      <c r="S3199" s="0" t="s">
        <v>294</v>
      </c>
      <c r="T3199" s="0" t="s">
        <v>280</v>
      </c>
      <c r="U3199" s="0" t="s">
        <v>281</v>
      </c>
    </row>
    <row r="3200" customFormat="false" ht="15" hidden="false" customHeight="false" outlineLevel="0" collapsed="false">
      <c r="A3200" s="0" t="n">
        <v>165</v>
      </c>
      <c r="B3200" s="0" t="s">
        <v>226</v>
      </c>
      <c r="C3200" s="0" t="s">
        <v>270</v>
      </c>
      <c r="D3200" s="0" t="s">
        <v>12247</v>
      </c>
      <c r="E3200" s="0" t="n">
        <v>2020</v>
      </c>
      <c r="H3200" s="0" t="n">
        <v>24</v>
      </c>
      <c r="I3200" s="0" t="n">
        <v>781</v>
      </c>
      <c r="J3200" s="0" t="s">
        <v>272</v>
      </c>
      <c r="K3200" s="0" t="s">
        <v>2181</v>
      </c>
      <c r="L3200" s="0" t="s">
        <v>297</v>
      </c>
      <c r="M3200" s="0" t="s">
        <v>12248</v>
      </c>
      <c r="N3200" s="0" t="s">
        <v>12249</v>
      </c>
      <c r="O3200" s="0" t="s">
        <v>12250</v>
      </c>
      <c r="P3200" s="0" t="s">
        <v>12251</v>
      </c>
      <c r="R3200" s="0" t="s">
        <v>288</v>
      </c>
      <c r="S3200" s="0" t="s">
        <v>294</v>
      </c>
      <c r="T3200" s="0" t="s">
        <v>280</v>
      </c>
      <c r="U3200" s="0" t="s">
        <v>281</v>
      </c>
    </row>
    <row r="3201" customFormat="false" ht="15" hidden="false" customHeight="false" outlineLevel="0" collapsed="false">
      <c r="A3201" s="0" t="n">
        <v>165</v>
      </c>
      <c r="B3201" s="0" t="s">
        <v>226</v>
      </c>
      <c r="C3201" s="0" t="s">
        <v>328</v>
      </c>
      <c r="D3201" s="0" t="s">
        <v>12252</v>
      </c>
      <c r="E3201" s="0" t="n">
        <v>2026</v>
      </c>
      <c r="H3201" s="0" t="n">
        <v>1</v>
      </c>
      <c r="I3201" s="0" t="n">
        <v>848</v>
      </c>
      <c r="J3201" s="0" t="s">
        <v>272</v>
      </c>
      <c r="K3201" s="0" t="s">
        <v>2181</v>
      </c>
      <c r="L3201" s="0" t="s">
        <v>297</v>
      </c>
      <c r="M3201" s="0" t="s">
        <v>12253</v>
      </c>
      <c r="N3201" s="0" t="s">
        <v>12254</v>
      </c>
      <c r="O3201" s="0" t="s">
        <v>12255</v>
      </c>
      <c r="P3201" s="0" t="s">
        <v>12256</v>
      </c>
      <c r="R3201" s="0" t="s">
        <v>279</v>
      </c>
      <c r="S3201" s="0" t="s">
        <v>294</v>
      </c>
      <c r="T3201" s="0" t="s">
        <v>280</v>
      </c>
      <c r="U3201" s="0" t="s">
        <v>281</v>
      </c>
    </row>
    <row r="3202" customFormat="false" ht="15" hidden="false" customHeight="false" outlineLevel="0" collapsed="false">
      <c r="A3202" s="0" t="n">
        <v>165</v>
      </c>
      <c r="B3202" s="0" t="s">
        <v>226</v>
      </c>
      <c r="C3202" s="0" t="s">
        <v>328</v>
      </c>
      <c r="D3202" s="0" t="s">
        <v>12257</v>
      </c>
      <c r="E3202" s="0" t="n">
        <v>2026</v>
      </c>
      <c r="H3202" s="0" t="n">
        <v>2</v>
      </c>
      <c r="I3202" s="0" t="n">
        <v>285</v>
      </c>
      <c r="J3202" s="0" t="s">
        <v>272</v>
      </c>
      <c r="K3202" s="0" t="s">
        <v>2181</v>
      </c>
      <c r="L3202" s="0" t="s">
        <v>297</v>
      </c>
      <c r="M3202" s="0" t="s">
        <v>12258</v>
      </c>
      <c r="N3202" s="0" t="s">
        <v>12259</v>
      </c>
      <c r="O3202" s="0" t="s">
        <v>12260</v>
      </c>
      <c r="P3202" s="0" t="s">
        <v>12261</v>
      </c>
      <c r="R3202" s="0" t="s">
        <v>279</v>
      </c>
      <c r="S3202" s="0" t="s">
        <v>294</v>
      </c>
      <c r="T3202" s="0" t="s">
        <v>280</v>
      </c>
      <c r="U3202" s="0" t="s">
        <v>281</v>
      </c>
    </row>
    <row r="3203" customFormat="false" ht="15" hidden="false" customHeight="false" outlineLevel="0" collapsed="false">
      <c r="A3203" s="0" t="n">
        <v>165</v>
      </c>
      <c r="B3203" s="0" t="s">
        <v>226</v>
      </c>
      <c r="C3203" s="0" t="s">
        <v>328</v>
      </c>
      <c r="D3203" s="0" t="s">
        <v>12262</v>
      </c>
      <c r="E3203" s="0" t="n">
        <v>2026</v>
      </c>
      <c r="H3203" s="0" t="n">
        <v>2</v>
      </c>
      <c r="I3203" s="0" t="n">
        <v>607</v>
      </c>
      <c r="J3203" s="0" t="s">
        <v>272</v>
      </c>
      <c r="K3203" s="0" t="s">
        <v>2181</v>
      </c>
      <c r="L3203" s="0" t="s">
        <v>297</v>
      </c>
      <c r="M3203" s="0" t="s">
        <v>12263</v>
      </c>
      <c r="N3203" s="0" t="s">
        <v>12264</v>
      </c>
      <c r="O3203" s="0" t="s">
        <v>12265</v>
      </c>
      <c r="P3203" s="0" t="s">
        <v>12266</v>
      </c>
      <c r="R3203" s="0" t="s">
        <v>279</v>
      </c>
      <c r="S3203" s="0" t="s">
        <v>294</v>
      </c>
      <c r="T3203" s="0" t="s">
        <v>280</v>
      </c>
      <c r="U3203" s="0" t="s">
        <v>281</v>
      </c>
    </row>
    <row r="3204" customFormat="false" ht="15" hidden="false" customHeight="false" outlineLevel="0" collapsed="false">
      <c r="A3204" s="0" t="n">
        <v>165</v>
      </c>
      <c r="B3204" s="0" t="s">
        <v>226</v>
      </c>
      <c r="C3204" s="0" t="s">
        <v>328</v>
      </c>
      <c r="D3204" s="0" t="s">
        <v>12267</v>
      </c>
      <c r="E3204" s="0" t="n">
        <v>2026</v>
      </c>
      <c r="H3204" s="0" t="n">
        <v>3</v>
      </c>
      <c r="I3204" s="0" t="n">
        <v>651</v>
      </c>
      <c r="J3204" s="0" t="s">
        <v>294</v>
      </c>
      <c r="K3204" s="0" t="s">
        <v>2181</v>
      </c>
      <c r="L3204" s="0" t="s">
        <v>297</v>
      </c>
      <c r="M3204" s="0" t="s">
        <v>12268</v>
      </c>
      <c r="N3204" s="0" t="s">
        <v>12269</v>
      </c>
      <c r="O3204" s="0" t="s">
        <v>12270</v>
      </c>
      <c r="P3204" s="0" t="s">
        <v>12271</v>
      </c>
      <c r="R3204" s="0" t="s">
        <v>279</v>
      </c>
      <c r="S3204" s="0" t="s">
        <v>272</v>
      </c>
      <c r="T3204" s="0" t="s">
        <v>280</v>
      </c>
      <c r="U3204" s="0" t="s">
        <v>281</v>
      </c>
    </row>
    <row r="3205" customFormat="false" ht="15" hidden="false" customHeight="false" outlineLevel="0" collapsed="false">
      <c r="A3205" s="0" t="n">
        <v>165</v>
      </c>
      <c r="B3205" s="0" t="s">
        <v>226</v>
      </c>
      <c r="C3205" s="0" t="s">
        <v>868</v>
      </c>
      <c r="D3205" s="0" t="s">
        <v>12272</v>
      </c>
      <c r="E3205" s="0" t="n">
        <v>2026</v>
      </c>
      <c r="H3205" s="0" t="n">
        <v>9</v>
      </c>
      <c r="I3205" s="0" t="n">
        <v>4171</v>
      </c>
      <c r="J3205" s="0" t="s">
        <v>272</v>
      </c>
      <c r="K3205" s="0" t="s">
        <v>2181</v>
      </c>
      <c r="L3205" s="0" t="s">
        <v>297</v>
      </c>
      <c r="M3205" s="0" t="s">
        <v>12273</v>
      </c>
      <c r="N3205" s="0" t="s">
        <v>12274</v>
      </c>
      <c r="O3205" s="0" t="s">
        <v>12275</v>
      </c>
      <c r="P3205" s="0" t="s">
        <v>12276</v>
      </c>
      <c r="R3205" s="0" t="s">
        <v>279</v>
      </c>
      <c r="S3205" s="0" t="s">
        <v>272</v>
      </c>
      <c r="T3205" s="0" t="s">
        <v>280</v>
      </c>
      <c r="U3205" s="0" t="s">
        <v>281</v>
      </c>
    </row>
    <row r="3206" customFormat="false" ht="15" hidden="false" customHeight="false" outlineLevel="0" collapsed="false">
      <c r="A3206" s="0" t="n">
        <v>165</v>
      </c>
      <c r="B3206" s="0" t="s">
        <v>226</v>
      </c>
      <c r="C3206" s="0" t="s">
        <v>282</v>
      </c>
      <c r="D3206" s="0" t="s">
        <v>12277</v>
      </c>
      <c r="E3206" s="0" t="n">
        <v>2026</v>
      </c>
      <c r="H3206" s="0" t="n">
        <v>3</v>
      </c>
      <c r="I3206" s="0" t="n">
        <v>589</v>
      </c>
      <c r="J3206" s="0" t="s">
        <v>294</v>
      </c>
      <c r="K3206" s="0" t="s">
        <v>2181</v>
      </c>
      <c r="L3206" s="0" t="s">
        <v>297</v>
      </c>
      <c r="M3206" s="0" t="s">
        <v>12278</v>
      </c>
      <c r="N3206" s="0" t="s">
        <v>12279</v>
      </c>
      <c r="O3206" s="0" t="s">
        <v>12280</v>
      </c>
      <c r="P3206" s="0" t="s">
        <v>12281</v>
      </c>
      <c r="R3206" s="0" t="s">
        <v>279</v>
      </c>
      <c r="S3206" s="0" t="s">
        <v>272</v>
      </c>
      <c r="T3206" s="0" t="s">
        <v>280</v>
      </c>
      <c r="U3206" s="0" t="s">
        <v>281</v>
      </c>
    </row>
    <row r="3207" customFormat="false" ht="15" hidden="false" customHeight="false" outlineLevel="0" collapsed="false">
      <c r="A3207" s="0" t="n">
        <v>165</v>
      </c>
      <c r="B3207" s="0" t="s">
        <v>226</v>
      </c>
      <c r="C3207" s="0" t="s">
        <v>282</v>
      </c>
      <c r="D3207" s="0" t="s">
        <v>12282</v>
      </c>
      <c r="E3207" s="0" t="n">
        <v>2026</v>
      </c>
      <c r="H3207" s="0" t="n">
        <v>3</v>
      </c>
      <c r="I3207" s="0" t="n">
        <v>659</v>
      </c>
      <c r="J3207" s="0" t="s">
        <v>294</v>
      </c>
      <c r="K3207" s="0" t="s">
        <v>2181</v>
      </c>
      <c r="L3207" s="0" t="s">
        <v>297</v>
      </c>
      <c r="M3207" s="0" t="s">
        <v>12283</v>
      </c>
      <c r="N3207" s="0" t="s">
        <v>12284</v>
      </c>
      <c r="O3207" s="0" t="s">
        <v>12285</v>
      </c>
      <c r="P3207" s="0" t="s">
        <v>12286</v>
      </c>
      <c r="R3207" s="0" t="s">
        <v>279</v>
      </c>
      <c r="S3207" s="0" t="s">
        <v>294</v>
      </c>
      <c r="T3207" s="0" t="s">
        <v>280</v>
      </c>
      <c r="U3207" s="0" t="s">
        <v>281</v>
      </c>
    </row>
    <row r="3208" customFormat="false" ht="15" hidden="false" customHeight="false" outlineLevel="0" collapsed="false">
      <c r="A3208" s="0" t="n">
        <v>165</v>
      </c>
      <c r="B3208" s="0" t="s">
        <v>226</v>
      </c>
      <c r="C3208" s="0" t="s">
        <v>926</v>
      </c>
      <c r="D3208" s="0" t="s">
        <v>12287</v>
      </c>
      <c r="E3208" s="0" t="n">
        <v>2026</v>
      </c>
      <c r="H3208" s="0" t="n">
        <v>39</v>
      </c>
      <c r="I3208" s="0" t="n">
        <v>5460</v>
      </c>
      <c r="J3208" s="0" t="s">
        <v>272</v>
      </c>
      <c r="K3208" s="0" t="s">
        <v>2181</v>
      </c>
      <c r="L3208" s="0" t="s">
        <v>297</v>
      </c>
      <c r="M3208" s="0" t="s">
        <v>12288</v>
      </c>
      <c r="N3208" s="0" t="s">
        <v>12288</v>
      </c>
      <c r="O3208" s="0" t="s">
        <v>12289</v>
      </c>
      <c r="P3208" s="0" t="s">
        <v>12290</v>
      </c>
      <c r="R3208" s="0" t="s">
        <v>279</v>
      </c>
      <c r="S3208" s="0" t="s">
        <v>272</v>
      </c>
      <c r="T3208" s="0" t="s">
        <v>280</v>
      </c>
      <c r="U3208" s="0" t="s">
        <v>281</v>
      </c>
    </row>
    <row r="3209" customFormat="false" ht="15" hidden="false" customHeight="false" outlineLevel="0" collapsed="false">
      <c r="A3209" s="0" t="n">
        <v>165</v>
      </c>
      <c r="B3209" s="0" t="s">
        <v>226</v>
      </c>
      <c r="C3209" s="0" t="s">
        <v>926</v>
      </c>
      <c r="D3209" s="0" t="s">
        <v>12291</v>
      </c>
      <c r="E3209" s="0" t="n">
        <v>2026</v>
      </c>
      <c r="H3209" s="0" t="n">
        <v>39</v>
      </c>
      <c r="I3209" s="0" t="n">
        <v>2298</v>
      </c>
      <c r="J3209" s="0" t="s">
        <v>272</v>
      </c>
      <c r="K3209" s="0" t="s">
        <v>2181</v>
      </c>
      <c r="L3209" s="0" t="s">
        <v>297</v>
      </c>
      <c r="M3209" s="0" t="s">
        <v>12292</v>
      </c>
      <c r="N3209" s="0" t="s">
        <v>12292</v>
      </c>
      <c r="O3209" s="0" t="s">
        <v>12293</v>
      </c>
      <c r="P3209" s="0" t="s">
        <v>12294</v>
      </c>
      <c r="R3209" s="0" t="s">
        <v>279</v>
      </c>
      <c r="S3209" s="0" t="s">
        <v>294</v>
      </c>
      <c r="T3209" s="0" t="s">
        <v>280</v>
      </c>
      <c r="U3209" s="0" t="s">
        <v>281</v>
      </c>
    </row>
    <row r="3210" customFormat="false" ht="15" hidden="false" customHeight="false" outlineLevel="0" collapsed="false">
      <c r="A3210" s="0" t="n">
        <v>165</v>
      </c>
      <c r="B3210" s="0" t="s">
        <v>226</v>
      </c>
      <c r="C3210" s="0" t="s">
        <v>926</v>
      </c>
      <c r="D3210" s="0" t="s">
        <v>12295</v>
      </c>
      <c r="E3210" s="0" t="n">
        <v>2026</v>
      </c>
      <c r="H3210" s="0" t="n">
        <v>11</v>
      </c>
      <c r="I3210" s="0" t="n">
        <v>2048</v>
      </c>
      <c r="J3210" s="0" t="s">
        <v>272</v>
      </c>
      <c r="K3210" s="0" t="s">
        <v>2181</v>
      </c>
      <c r="L3210" s="0" t="s">
        <v>297</v>
      </c>
      <c r="M3210" s="0" t="s">
        <v>12296</v>
      </c>
      <c r="N3210" s="0" t="s">
        <v>12296</v>
      </c>
      <c r="O3210" s="0" t="s">
        <v>12297</v>
      </c>
      <c r="P3210" s="0" t="s">
        <v>12298</v>
      </c>
      <c r="R3210" s="0" t="s">
        <v>279</v>
      </c>
      <c r="S3210" s="0" t="s">
        <v>294</v>
      </c>
      <c r="T3210" s="0" t="s">
        <v>280</v>
      </c>
      <c r="U3210" s="0" t="s">
        <v>281</v>
      </c>
    </row>
    <row r="3211" customFormat="false" ht="15" hidden="false" customHeight="false" outlineLevel="0" collapsed="false">
      <c r="A3211" s="0" t="n">
        <v>165</v>
      </c>
      <c r="B3211" s="0" t="s">
        <v>226</v>
      </c>
      <c r="C3211" s="0" t="s">
        <v>383</v>
      </c>
      <c r="D3211" s="0" t="s">
        <v>12299</v>
      </c>
      <c r="E3211" s="0" t="n">
        <v>2026</v>
      </c>
      <c r="H3211" s="0" t="n">
        <v>1</v>
      </c>
      <c r="I3211" s="0" t="n">
        <v>153</v>
      </c>
      <c r="J3211" s="0" t="s">
        <v>272</v>
      </c>
      <c r="K3211" s="0" t="s">
        <v>2181</v>
      </c>
      <c r="L3211" s="0" t="s">
        <v>297</v>
      </c>
      <c r="M3211" s="0" t="s">
        <v>12300</v>
      </c>
      <c r="N3211" s="0" t="s">
        <v>12301</v>
      </c>
      <c r="O3211" s="0" t="s">
        <v>12302</v>
      </c>
      <c r="P3211" s="0" t="s">
        <v>12303</v>
      </c>
      <c r="R3211" s="0" t="s">
        <v>279</v>
      </c>
      <c r="S3211" s="0" t="s">
        <v>272</v>
      </c>
      <c r="T3211" s="0" t="s">
        <v>280</v>
      </c>
      <c r="U3211" s="0" t="s">
        <v>281</v>
      </c>
    </row>
    <row r="3212" customFormat="false" ht="15" hidden="false" customHeight="false" outlineLevel="0" collapsed="false">
      <c r="A3212" s="0" t="n">
        <v>165</v>
      </c>
      <c r="B3212" s="0" t="s">
        <v>226</v>
      </c>
      <c r="C3212" s="0" t="s">
        <v>514</v>
      </c>
      <c r="D3212" s="0" t="s">
        <v>12304</v>
      </c>
      <c r="E3212" s="0" t="n">
        <v>2026</v>
      </c>
      <c r="H3212" s="0" t="n">
        <v>2</v>
      </c>
      <c r="I3212" s="0" t="n">
        <v>467</v>
      </c>
      <c r="J3212" s="0" t="s">
        <v>294</v>
      </c>
      <c r="K3212" s="0" t="s">
        <v>2181</v>
      </c>
      <c r="L3212" s="0" t="s">
        <v>297</v>
      </c>
      <c r="M3212" s="0" t="s">
        <v>12305</v>
      </c>
      <c r="N3212" s="0" t="s">
        <v>12306</v>
      </c>
      <c r="O3212" s="0" t="s">
        <v>12307</v>
      </c>
      <c r="P3212" s="0" t="s">
        <v>12308</v>
      </c>
      <c r="R3212" s="0" t="s">
        <v>279</v>
      </c>
      <c r="S3212" s="0" t="s">
        <v>272</v>
      </c>
      <c r="T3212" s="0" t="s">
        <v>280</v>
      </c>
      <c r="U3212" s="0" t="s">
        <v>281</v>
      </c>
    </row>
    <row r="3213" customFormat="false" ht="15" hidden="false" customHeight="false" outlineLevel="0" collapsed="false">
      <c r="A3213" s="0" t="n">
        <v>166</v>
      </c>
      <c r="B3213" s="0" t="s">
        <v>228</v>
      </c>
      <c r="C3213" s="0" t="s">
        <v>57</v>
      </c>
      <c r="D3213" s="0" t="s">
        <v>12309</v>
      </c>
      <c r="E3213" s="0" t="n">
        <v>2026</v>
      </c>
      <c r="H3213" s="0" t="n">
        <v>12</v>
      </c>
      <c r="I3213" s="0" t="n">
        <v>6892</v>
      </c>
      <c r="J3213" s="0" t="s">
        <v>272</v>
      </c>
      <c r="K3213" s="0" t="s">
        <v>12010</v>
      </c>
      <c r="L3213" s="0" t="s">
        <v>297</v>
      </c>
      <c r="M3213" s="0" t="s">
        <v>12310</v>
      </c>
      <c r="N3213" s="0" t="s">
        <v>12310</v>
      </c>
      <c r="O3213" s="0" t="s">
        <v>12311</v>
      </c>
      <c r="P3213" s="0" t="s">
        <v>12312</v>
      </c>
      <c r="R3213" s="0" t="s">
        <v>279</v>
      </c>
      <c r="S3213" s="0" t="s">
        <v>272</v>
      </c>
      <c r="T3213" s="0" t="s">
        <v>318</v>
      </c>
      <c r="U3213" s="0" t="s">
        <v>281</v>
      </c>
      <c r="V3213" s="0" t="s">
        <v>12313</v>
      </c>
    </row>
    <row r="3214" customFormat="false" ht="15" hidden="false" customHeight="false" outlineLevel="0" collapsed="false">
      <c r="A3214" s="0" t="n">
        <v>173</v>
      </c>
      <c r="B3214" s="0" t="s">
        <v>236</v>
      </c>
      <c r="C3214" s="0" t="s">
        <v>57</v>
      </c>
      <c r="D3214" s="0" t="s">
        <v>12309</v>
      </c>
      <c r="E3214" s="0" t="n">
        <v>2026</v>
      </c>
      <c r="H3214" s="0" t="n">
        <v>12</v>
      </c>
      <c r="I3214" s="0" t="n">
        <v>6892</v>
      </c>
      <c r="J3214" s="0" t="s">
        <v>272</v>
      </c>
      <c r="K3214" s="0" t="s">
        <v>12010</v>
      </c>
      <c r="L3214" s="0" t="s">
        <v>297</v>
      </c>
      <c r="M3214" s="0" t="s">
        <v>12310</v>
      </c>
      <c r="N3214" s="0" t="s">
        <v>12310</v>
      </c>
      <c r="O3214" s="0" t="s">
        <v>12311</v>
      </c>
      <c r="P3214" s="0" t="s">
        <v>12312</v>
      </c>
      <c r="R3214" s="0" t="s">
        <v>279</v>
      </c>
      <c r="S3214" s="0" t="s">
        <v>272</v>
      </c>
      <c r="T3214" s="0" t="s">
        <v>318</v>
      </c>
      <c r="U3214" s="0" t="s">
        <v>281</v>
      </c>
      <c r="V3214" s="0" t="s">
        <v>12313</v>
      </c>
    </row>
    <row r="3215" customFormat="false" ht="15" hidden="false" customHeight="false" outlineLevel="0" collapsed="false">
      <c r="A3215" s="0" t="n">
        <v>166</v>
      </c>
      <c r="B3215" s="0" t="s">
        <v>228</v>
      </c>
      <c r="C3215" s="0" t="s">
        <v>57</v>
      </c>
      <c r="D3215" s="0" t="s">
        <v>12314</v>
      </c>
      <c r="E3215" s="0" t="n">
        <v>2019</v>
      </c>
      <c r="H3215" s="0" t="n">
        <v>8</v>
      </c>
      <c r="I3215" s="0" t="n">
        <v>2913</v>
      </c>
      <c r="J3215" s="0" t="s">
        <v>272</v>
      </c>
      <c r="K3215" s="0" t="s">
        <v>302</v>
      </c>
      <c r="L3215" s="0" t="s">
        <v>274</v>
      </c>
      <c r="M3215" s="0" t="s">
        <v>12315</v>
      </c>
      <c r="N3215" s="0" t="s">
        <v>12315</v>
      </c>
      <c r="O3215" s="0" t="s">
        <v>12316</v>
      </c>
      <c r="P3215" s="0" t="s">
        <v>12317</v>
      </c>
      <c r="R3215" s="0" t="s">
        <v>288</v>
      </c>
      <c r="S3215" s="0" t="s">
        <v>294</v>
      </c>
      <c r="T3215" s="0" t="s">
        <v>280</v>
      </c>
      <c r="U3215" s="0" t="s">
        <v>281</v>
      </c>
    </row>
    <row r="3216" customFormat="false" ht="15" hidden="false" customHeight="false" outlineLevel="0" collapsed="false">
      <c r="A3216" s="0" t="n">
        <v>166</v>
      </c>
      <c r="B3216" s="0" t="s">
        <v>228</v>
      </c>
      <c r="C3216" s="0" t="s">
        <v>92</v>
      </c>
      <c r="D3216" s="0" t="s">
        <v>12318</v>
      </c>
      <c r="E3216" s="0" t="n">
        <v>2026</v>
      </c>
      <c r="H3216" s="0" t="n">
        <v>3</v>
      </c>
      <c r="I3216" s="0" t="n">
        <v>3325</v>
      </c>
      <c r="J3216" s="0" t="s">
        <v>272</v>
      </c>
      <c r="K3216" s="0" t="s">
        <v>2136</v>
      </c>
      <c r="L3216" s="0" t="s">
        <v>297</v>
      </c>
      <c r="M3216" s="0" t="s">
        <v>12319</v>
      </c>
      <c r="N3216" s="0" t="s">
        <v>12319</v>
      </c>
      <c r="O3216" s="0" t="s">
        <v>12320</v>
      </c>
      <c r="P3216" s="0" t="s">
        <v>12321</v>
      </c>
      <c r="R3216" s="0" t="s">
        <v>279</v>
      </c>
      <c r="S3216" s="0" t="s">
        <v>272</v>
      </c>
      <c r="T3216" s="0" t="s">
        <v>280</v>
      </c>
      <c r="U3216" s="0" t="s">
        <v>599</v>
      </c>
    </row>
    <row r="3217" customFormat="false" ht="15" hidden="false" customHeight="false" outlineLevel="0" collapsed="false">
      <c r="A3217" s="0" t="n">
        <v>166</v>
      </c>
      <c r="B3217" s="0" t="s">
        <v>228</v>
      </c>
      <c r="C3217" s="0" t="s">
        <v>313</v>
      </c>
      <c r="D3217" s="0" t="s">
        <v>12322</v>
      </c>
      <c r="E3217" s="0" t="n">
        <v>2019</v>
      </c>
      <c r="H3217" s="0" t="n">
        <v>1</v>
      </c>
      <c r="I3217" s="0" t="n">
        <v>616</v>
      </c>
      <c r="J3217" s="0" t="s">
        <v>294</v>
      </c>
      <c r="K3217" s="0" t="s">
        <v>302</v>
      </c>
      <c r="L3217" s="0" t="s">
        <v>274</v>
      </c>
      <c r="M3217" s="0" t="s">
        <v>12323</v>
      </c>
      <c r="N3217" s="0" t="s">
        <v>12323</v>
      </c>
      <c r="O3217" s="0" t="s">
        <v>12324</v>
      </c>
      <c r="P3217" s="0" t="s">
        <v>12325</v>
      </c>
      <c r="R3217" s="0" t="s">
        <v>288</v>
      </c>
      <c r="S3217" s="0" t="s">
        <v>272</v>
      </c>
      <c r="T3217" s="0" t="s">
        <v>280</v>
      </c>
      <c r="U3217" s="0" t="s">
        <v>281</v>
      </c>
    </row>
    <row r="3218" customFormat="false" ht="15" hidden="false" customHeight="false" outlineLevel="0" collapsed="false">
      <c r="A3218" s="0" t="n">
        <v>166</v>
      </c>
      <c r="B3218" s="0" t="s">
        <v>228</v>
      </c>
      <c r="C3218" s="0" t="s">
        <v>270</v>
      </c>
      <c r="D3218" s="0" t="s">
        <v>12326</v>
      </c>
      <c r="E3218" s="0" t="n">
        <v>2026</v>
      </c>
      <c r="H3218" s="0" t="n">
        <v>6</v>
      </c>
      <c r="I3218" s="0" t="n">
        <v>309</v>
      </c>
      <c r="J3218" s="0" t="s">
        <v>272</v>
      </c>
      <c r="K3218" s="0" t="s">
        <v>2136</v>
      </c>
      <c r="L3218" s="0" t="s">
        <v>297</v>
      </c>
      <c r="M3218" s="0" t="s">
        <v>12327</v>
      </c>
      <c r="N3218" s="0" t="s">
        <v>12327</v>
      </c>
      <c r="O3218" s="0" t="s">
        <v>12328</v>
      </c>
      <c r="P3218" s="0" t="s">
        <v>12329</v>
      </c>
      <c r="R3218" s="0" t="s">
        <v>279</v>
      </c>
      <c r="S3218" s="0" t="s">
        <v>272</v>
      </c>
      <c r="T3218" s="0" t="s">
        <v>280</v>
      </c>
      <c r="U3218" s="0" t="s">
        <v>599</v>
      </c>
    </row>
    <row r="3219" customFormat="false" ht="15" hidden="false" customHeight="false" outlineLevel="0" collapsed="false">
      <c r="A3219" s="0" t="n">
        <v>166</v>
      </c>
      <c r="B3219" s="0" t="s">
        <v>228</v>
      </c>
      <c r="C3219" s="0" t="s">
        <v>270</v>
      </c>
      <c r="D3219" s="0" t="s">
        <v>12330</v>
      </c>
      <c r="E3219" s="0" t="n">
        <v>2026</v>
      </c>
      <c r="H3219" s="0" t="n">
        <v>2</v>
      </c>
      <c r="I3219" s="0" t="n">
        <v>260</v>
      </c>
      <c r="J3219" s="0" t="s">
        <v>272</v>
      </c>
      <c r="K3219" s="0" t="s">
        <v>2136</v>
      </c>
      <c r="L3219" s="0" t="s">
        <v>297</v>
      </c>
      <c r="M3219" s="0" t="s">
        <v>12331</v>
      </c>
      <c r="N3219" s="0" t="s">
        <v>12331</v>
      </c>
      <c r="O3219" s="0" t="s">
        <v>12332</v>
      </c>
      <c r="P3219" s="0" t="s">
        <v>12333</v>
      </c>
      <c r="R3219" s="0" t="s">
        <v>279</v>
      </c>
      <c r="S3219" s="0" t="s">
        <v>294</v>
      </c>
      <c r="T3219" s="0" t="s">
        <v>280</v>
      </c>
      <c r="U3219" s="0" t="s">
        <v>599</v>
      </c>
    </row>
    <row r="3220" customFormat="false" ht="15" hidden="false" customHeight="false" outlineLevel="0" collapsed="false">
      <c r="A3220" s="0" t="n">
        <v>166</v>
      </c>
      <c r="B3220" s="0" t="s">
        <v>228</v>
      </c>
      <c r="C3220" s="0" t="s">
        <v>868</v>
      </c>
      <c r="D3220" s="0" t="s">
        <v>12334</v>
      </c>
      <c r="E3220" s="0" t="n">
        <v>2026</v>
      </c>
      <c r="H3220" s="0" t="n">
        <v>10</v>
      </c>
      <c r="I3220" s="0" t="n">
        <v>1440</v>
      </c>
      <c r="J3220" s="0" t="s">
        <v>272</v>
      </c>
      <c r="K3220" s="0" t="s">
        <v>2136</v>
      </c>
      <c r="L3220" s="0" t="s">
        <v>297</v>
      </c>
      <c r="M3220" s="0" t="s">
        <v>12335</v>
      </c>
      <c r="N3220" s="0" t="s">
        <v>12335</v>
      </c>
      <c r="O3220" s="0" t="s">
        <v>12336</v>
      </c>
      <c r="P3220" s="0" t="s">
        <v>12337</v>
      </c>
      <c r="R3220" s="0" t="s">
        <v>279</v>
      </c>
      <c r="S3220" s="0" t="s">
        <v>294</v>
      </c>
      <c r="T3220" s="0" t="s">
        <v>280</v>
      </c>
      <c r="U3220" s="0" t="s">
        <v>599</v>
      </c>
    </row>
    <row r="3221" customFormat="false" ht="15" hidden="false" customHeight="false" outlineLevel="0" collapsed="false">
      <c r="A3221" s="0" t="n">
        <v>166</v>
      </c>
      <c r="B3221" s="0" t="s">
        <v>228</v>
      </c>
      <c r="C3221" s="0" t="s">
        <v>868</v>
      </c>
      <c r="D3221" s="0" t="s">
        <v>12338</v>
      </c>
      <c r="E3221" s="0" t="n">
        <v>2026</v>
      </c>
      <c r="H3221" s="0" t="n">
        <v>11</v>
      </c>
      <c r="I3221" s="0" t="n">
        <v>1414</v>
      </c>
      <c r="J3221" s="0" t="s">
        <v>272</v>
      </c>
      <c r="K3221" s="0" t="s">
        <v>2136</v>
      </c>
      <c r="L3221" s="0" t="s">
        <v>297</v>
      </c>
      <c r="M3221" s="0" t="s">
        <v>12339</v>
      </c>
      <c r="N3221" s="0" t="s">
        <v>12339</v>
      </c>
      <c r="O3221" s="0" t="s">
        <v>12340</v>
      </c>
      <c r="P3221" s="0" t="s">
        <v>12341</v>
      </c>
      <c r="R3221" s="0" t="s">
        <v>279</v>
      </c>
      <c r="S3221" s="0" t="s">
        <v>272</v>
      </c>
      <c r="T3221" s="0" t="s">
        <v>280</v>
      </c>
      <c r="U3221" s="0" t="s">
        <v>599</v>
      </c>
    </row>
    <row r="3222" customFormat="false" ht="15" hidden="false" customHeight="false" outlineLevel="0" collapsed="false">
      <c r="A3222" s="0" t="n">
        <v>166</v>
      </c>
      <c r="B3222" s="0" t="s">
        <v>228</v>
      </c>
      <c r="C3222" s="0" t="s">
        <v>868</v>
      </c>
      <c r="D3222" s="0" t="s">
        <v>12342</v>
      </c>
      <c r="E3222" s="0" t="n">
        <v>2025</v>
      </c>
      <c r="H3222" s="0" t="n">
        <v>2</v>
      </c>
      <c r="I3222" s="0" t="n">
        <v>2350</v>
      </c>
      <c r="J3222" s="0" t="s">
        <v>272</v>
      </c>
      <c r="K3222" s="0" t="s">
        <v>2136</v>
      </c>
      <c r="L3222" s="0" t="s">
        <v>297</v>
      </c>
      <c r="M3222" s="0" t="s">
        <v>12343</v>
      </c>
      <c r="N3222" s="0" t="s">
        <v>12343</v>
      </c>
      <c r="O3222" s="0" t="s">
        <v>12344</v>
      </c>
      <c r="P3222" s="0" t="s">
        <v>12345</v>
      </c>
      <c r="R3222" s="0" t="s">
        <v>279</v>
      </c>
      <c r="S3222" s="0" t="s">
        <v>294</v>
      </c>
      <c r="T3222" s="0" t="s">
        <v>280</v>
      </c>
      <c r="U3222" s="0" t="s">
        <v>599</v>
      </c>
    </row>
    <row r="3223" customFormat="false" ht="15" hidden="false" customHeight="false" outlineLevel="0" collapsed="false">
      <c r="A3223" s="0" t="n">
        <v>166</v>
      </c>
      <c r="B3223" s="0" t="s">
        <v>228</v>
      </c>
      <c r="C3223" s="0" t="s">
        <v>926</v>
      </c>
      <c r="D3223" s="0" t="s">
        <v>12346</v>
      </c>
      <c r="E3223" s="0" t="n">
        <v>2015</v>
      </c>
      <c r="H3223" s="0" t="n">
        <v>10</v>
      </c>
      <c r="I3223" s="0" t="n">
        <v>4659</v>
      </c>
      <c r="J3223" s="0" t="s">
        <v>272</v>
      </c>
      <c r="K3223" s="0" t="s">
        <v>290</v>
      </c>
      <c r="L3223" s="0" t="s">
        <v>274</v>
      </c>
      <c r="M3223" s="0" t="s">
        <v>12347</v>
      </c>
      <c r="N3223" s="0" t="s">
        <v>12347</v>
      </c>
      <c r="O3223" s="0" t="s">
        <v>12348</v>
      </c>
      <c r="P3223" s="0" t="s">
        <v>12349</v>
      </c>
      <c r="R3223" s="0" t="s">
        <v>288</v>
      </c>
      <c r="S3223" s="0" t="s">
        <v>272</v>
      </c>
      <c r="T3223" s="0" t="s">
        <v>280</v>
      </c>
      <c r="U3223" s="0" t="s">
        <v>281</v>
      </c>
    </row>
    <row r="3224" customFormat="false" ht="15" hidden="false" customHeight="false" outlineLevel="0" collapsed="false">
      <c r="A3224" s="0" t="n">
        <v>166</v>
      </c>
      <c r="B3224" s="0" t="s">
        <v>228</v>
      </c>
      <c r="C3224" s="0" t="s">
        <v>508</v>
      </c>
      <c r="D3224" s="0" t="s">
        <v>12350</v>
      </c>
      <c r="E3224" s="0" t="n">
        <v>2027</v>
      </c>
      <c r="H3224" s="0" t="n">
        <v>1</v>
      </c>
      <c r="I3224" s="0" t="n">
        <v>2316</v>
      </c>
      <c r="J3224" s="0" t="s">
        <v>272</v>
      </c>
      <c r="K3224" s="0" t="s">
        <v>2136</v>
      </c>
      <c r="L3224" s="0" t="s">
        <v>297</v>
      </c>
      <c r="M3224" s="0" t="s">
        <v>12351</v>
      </c>
      <c r="N3224" s="0" t="s">
        <v>12352</v>
      </c>
      <c r="O3224" s="0" t="s">
        <v>12353</v>
      </c>
      <c r="P3224" s="0" t="s">
        <v>12354</v>
      </c>
      <c r="R3224" s="0" t="s">
        <v>279</v>
      </c>
      <c r="S3224" s="0" t="s">
        <v>272</v>
      </c>
      <c r="T3224" s="0" t="s">
        <v>280</v>
      </c>
      <c r="U3224" s="0" t="s">
        <v>599</v>
      </c>
    </row>
    <row r="3225" customFormat="false" ht="15" hidden="false" customHeight="false" outlineLevel="0" collapsed="false">
      <c r="A3225" s="0" t="n">
        <v>166</v>
      </c>
      <c r="B3225" s="0" t="s">
        <v>228</v>
      </c>
      <c r="C3225" s="0" t="s">
        <v>508</v>
      </c>
      <c r="D3225" s="0" t="s">
        <v>12355</v>
      </c>
      <c r="E3225" s="0" t="n">
        <v>2027</v>
      </c>
      <c r="H3225" s="0" t="n">
        <v>1</v>
      </c>
      <c r="I3225" s="0" t="n">
        <v>2316</v>
      </c>
      <c r="J3225" s="0" t="s">
        <v>272</v>
      </c>
      <c r="K3225" s="0" t="s">
        <v>2136</v>
      </c>
      <c r="L3225" s="0" t="s">
        <v>297</v>
      </c>
      <c r="M3225" s="0" t="s">
        <v>12356</v>
      </c>
      <c r="N3225" s="0" t="s">
        <v>12356</v>
      </c>
      <c r="O3225" s="0" t="s">
        <v>12357</v>
      </c>
      <c r="P3225" s="0" t="s">
        <v>12358</v>
      </c>
      <c r="R3225" s="0" t="s">
        <v>279</v>
      </c>
      <c r="S3225" s="0" t="s">
        <v>294</v>
      </c>
      <c r="T3225" s="0" t="s">
        <v>280</v>
      </c>
      <c r="U3225" s="0" t="s">
        <v>599</v>
      </c>
    </row>
    <row r="3226" customFormat="false" ht="15" hidden="false" customHeight="false" outlineLevel="0" collapsed="false">
      <c r="A3226" s="0" t="n">
        <v>166</v>
      </c>
      <c r="B3226" s="0" t="s">
        <v>228</v>
      </c>
      <c r="C3226" s="0" t="s">
        <v>508</v>
      </c>
      <c r="D3226" s="0" t="s">
        <v>12359</v>
      </c>
      <c r="E3226" s="0" t="n">
        <v>2027</v>
      </c>
      <c r="H3226" s="0" t="n">
        <v>1</v>
      </c>
      <c r="I3226" s="0" t="n">
        <v>2228</v>
      </c>
      <c r="J3226" s="0" t="s">
        <v>272</v>
      </c>
      <c r="K3226" s="0" t="s">
        <v>2136</v>
      </c>
      <c r="L3226" s="0" t="s">
        <v>297</v>
      </c>
      <c r="M3226" s="0" t="s">
        <v>12360</v>
      </c>
      <c r="N3226" s="0" t="s">
        <v>12360</v>
      </c>
      <c r="O3226" s="0" t="s">
        <v>12361</v>
      </c>
      <c r="P3226" s="0" t="s">
        <v>12362</v>
      </c>
      <c r="R3226" s="0" t="s">
        <v>279</v>
      </c>
      <c r="S3226" s="0" t="s">
        <v>294</v>
      </c>
      <c r="T3226" s="0" t="s">
        <v>280</v>
      </c>
      <c r="U3226" s="0" t="s">
        <v>599</v>
      </c>
    </row>
    <row r="3227" customFormat="false" ht="15" hidden="false" customHeight="false" outlineLevel="0" collapsed="false">
      <c r="A3227" s="0" t="n">
        <v>166</v>
      </c>
      <c r="B3227" s="0" t="s">
        <v>228</v>
      </c>
      <c r="C3227" s="0" t="s">
        <v>508</v>
      </c>
      <c r="D3227" s="0" t="s">
        <v>12363</v>
      </c>
      <c r="E3227" s="0" t="n">
        <v>2026</v>
      </c>
      <c r="H3227" s="0" t="n">
        <v>1</v>
      </c>
      <c r="I3227" s="0" t="n">
        <v>1105</v>
      </c>
      <c r="J3227" s="0" t="s">
        <v>272</v>
      </c>
      <c r="K3227" s="0" t="s">
        <v>2136</v>
      </c>
      <c r="L3227" s="0" t="s">
        <v>297</v>
      </c>
      <c r="M3227" s="0" t="s">
        <v>12364</v>
      </c>
      <c r="N3227" s="0" t="s">
        <v>12364</v>
      </c>
      <c r="O3227" s="0" t="s">
        <v>12365</v>
      </c>
      <c r="P3227" s="0" t="s">
        <v>12366</v>
      </c>
      <c r="R3227" s="0" t="s">
        <v>279</v>
      </c>
      <c r="S3227" s="0" t="s">
        <v>294</v>
      </c>
      <c r="T3227" s="0" t="s">
        <v>280</v>
      </c>
      <c r="U3227" s="0" t="s">
        <v>599</v>
      </c>
    </row>
    <row r="3228" customFormat="false" ht="15" hidden="false" customHeight="false" outlineLevel="0" collapsed="false">
      <c r="A3228" s="0" t="n">
        <v>166</v>
      </c>
      <c r="B3228" s="0" t="s">
        <v>228</v>
      </c>
      <c r="C3228" s="0" t="s">
        <v>514</v>
      </c>
      <c r="D3228" s="0" t="s">
        <v>12367</v>
      </c>
      <c r="E3228" s="0" t="n">
        <v>2026</v>
      </c>
      <c r="H3228" s="0" t="n">
        <v>1</v>
      </c>
      <c r="I3228" s="0" t="n">
        <v>596</v>
      </c>
      <c r="J3228" s="0" t="s">
        <v>272</v>
      </c>
      <c r="K3228" s="0" t="s">
        <v>2136</v>
      </c>
      <c r="L3228" s="0" t="s">
        <v>297</v>
      </c>
      <c r="M3228" s="0" t="s">
        <v>12368</v>
      </c>
      <c r="N3228" s="0" t="s">
        <v>12368</v>
      </c>
      <c r="O3228" s="0" t="s">
        <v>12369</v>
      </c>
      <c r="P3228" s="0" t="s">
        <v>12370</v>
      </c>
      <c r="R3228" s="0" t="s">
        <v>279</v>
      </c>
      <c r="S3228" s="0" t="s">
        <v>272</v>
      </c>
      <c r="T3228" s="0" t="s">
        <v>280</v>
      </c>
      <c r="U3228" s="0" t="s">
        <v>599</v>
      </c>
    </row>
    <row r="3229" customFormat="false" ht="15" hidden="false" customHeight="false" outlineLevel="0" collapsed="false">
      <c r="A3229" s="0" t="n">
        <v>166</v>
      </c>
      <c r="B3229" s="0" t="s">
        <v>228</v>
      </c>
      <c r="C3229" s="0" t="s">
        <v>514</v>
      </c>
      <c r="D3229" s="0" t="s">
        <v>12371</v>
      </c>
      <c r="E3229" s="0" t="n">
        <v>2025</v>
      </c>
      <c r="H3229" s="0" t="n">
        <v>1</v>
      </c>
      <c r="I3229" s="0" t="n">
        <v>1050</v>
      </c>
      <c r="J3229" s="0" t="s">
        <v>294</v>
      </c>
      <c r="K3229" s="0" t="s">
        <v>2136</v>
      </c>
      <c r="L3229" s="0" t="s">
        <v>297</v>
      </c>
      <c r="M3229" s="0" t="s">
        <v>12372</v>
      </c>
      <c r="N3229" s="0" t="s">
        <v>12372</v>
      </c>
      <c r="O3229" s="0" t="s">
        <v>12373</v>
      </c>
      <c r="P3229" s="0" t="s">
        <v>12374</v>
      </c>
      <c r="R3229" s="0" t="s">
        <v>279</v>
      </c>
      <c r="S3229" s="0" t="s">
        <v>294</v>
      </c>
      <c r="T3229" s="0" t="s">
        <v>280</v>
      </c>
      <c r="U3229" s="0" t="s">
        <v>599</v>
      </c>
    </row>
    <row r="3230" customFormat="false" ht="15" hidden="false" customHeight="false" outlineLevel="0" collapsed="false">
      <c r="A3230" s="0" t="n">
        <v>167</v>
      </c>
      <c r="B3230" s="0" t="s">
        <v>229</v>
      </c>
      <c r="C3230" s="0" t="s">
        <v>92</v>
      </c>
      <c r="D3230" s="0" t="s">
        <v>12375</v>
      </c>
      <c r="E3230" s="0" t="n">
        <v>2026</v>
      </c>
      <c r="H3230" s="0" t="n">
        <v>2</v>
      </c>
      <c r="I3230" s="0" t="n">
        <v>146</v>
      </c>
      <c r="J3230" s="0" t="s">
        <v>272</v>
      </c>
      <c r="K3230" s="0" t="s">
        <v>2360</v>
      </c>
      <c r="L3230" s="0" t="s">
        <v>297</v>
      </c>
      <c r="M3230" s="0" t="s">
        <v>12376</v>
      </c>
      <c r="N3230" s="0" t="s">
        <v>12376</v>
      </c>
      <c r="O3230" s="0" t="s">
        <v>12377</v>
      </c>
      <c r="P3230" s="0" t="s">
        <v>12378</v>
      </c>
      <c r="R3230" s="0" t="s">
        <v>279</v>
      </c>
      <c r="S3230" s="0" t="s">
        <v>272</v>
      </c>
      <c r="T3230" s="0" t="s">
        <v>280</v>
      </c>
      <c r="U3230" s="0" t="s">
        <v>281</v>
      </c>
    </row>
    <row r="3231" customFormat="false" ht="15" hidden="false" customHeight="false" outlineLevel="0" collapsed="false">
      <c r="A3231" s="0" t="n">
        <v>167</v>
      </c>
      <c r="B3231" s="0" t="s">
        <v>229</v>
      </c>
      <c r="C3231" s="0" t="s">
        <v>313</v>
      </c>
      <c r="D3231" s="0" t="s">
        <v>12379</v>
      </c>
      <c r="E3231" s="0" t="n">
        <v>2026</v>
      </c>
      <c r="H3231" s="0" t="n">
        <v>5</v>
      </c>
      <c r="I3231" s="0" t="n">
        <v>447</v>
      </c>
      <c r="J3231" s="0" t="s">
        <v>272</v>
      </c>
      <c r="K3231" s="0" t="s">
        <v>2360</v>
      </c>
      <c r="L3231" s="0" t="s">
        <v>297</v>
      </c>
      <c r="M3231" s="0" t="s">
        <v>12380</v>
      </c>
      <c r="N3231" s="0" t="s">
        <v>12380</v>
      </c>
      <c r="O3231" s="0" t="s">
        <v>12381</v>
      </c>
      <c r="P3231" s="0" t="s">
        <v>12382</v>
      </c>
      <c r="R3231" s="0" t="s">
        <v>279</v>
      </c>
      <c r="S3231" s="0" t="s">
        <v>272</v>
      </c>
      <c r="T3231" s="0" t="s">
        <v>280</v>
      </c>
      <c r="U3231" s="0" t="s">
        <v>281</v>
      </c>
    </row>
    <row r="3232" customFormat="false" ht="15" hidden="false" customHeight="false" outlineLevel="0" collapsed="false">
      <c r="A3232" s="0" t="n">
        <v>167</v>
      </c>
      <c r="B3232" s="0" t="s">
        <v>229</v>
      </c>
      <c r="C3232" s="0" t="s">
        <v>313</v>
      </c>
      <c r="D3232" s="0" t="s">
        <v>12383</v>
      </c>
      <c r="E3232" s="0" t="n">
        <v>2026</v>
      </c>
      <c r="H3232" s="0" t="n">
        <v>5</v>
      </c>
      <c r="I3232" s="0" t="n">
        <v>229</v>
      </c>
      <c r="J3232" s="0" t="s">
        <v>272</v>
      </c>
      <c r="K3232" s="0" t="s">
        <v>2360</v>
      </c>
      <c r="L3232" s="0" t="s">
        <v>297</v>
      </c>
      <c r="M3232" s="0" t="s">
        <v>12384</v>
      </c>
      <c r="N3232" s="0" t="s">
        <v>12384</v>
      </c>
      <c r="O3232" s="0" t="s">
        <v>12385</v>
      </c>
      <c r="P3232" s="0" t="s">
        <v>12386</v>
      </c>
      <c r="R3232" s="0" t="s">
        <v>279</v>
      </c>
      <c r="S3232" s="0" t="s">
        <v>294</v>
      </c>
      <c r="T3232" s="0" t="s">
        <v>280</v>
      </c>
      <c r="U3232" s="0" t="s">
        <v>281</v>
      </c>
    </row>
    <row r="3233" customFormat="false" ht="15" hidden="false" customHeight="false" outlineLevel="0" collapsed="false">
      <c r="A3233" s="0" t="n">
        <v>167</v>
      </c>
      <c r="B3233" s="0" t="s">
        <v>229</v>
      </c>
      <c r="C3233" s="0" t="s">
        <v>313</v>
      </c>
      <c r="D3233" s="0" t="s">
        <v>12387</v>
      </c>
      <c r="E3233" s="0" t="n">
        <v>2026</v>
      </c>
      <c r="H3233" s="0" t="n">
        <v>5</v>
      </c>
      <c r="I3233" s="0" t="n">
        <v>4406</v>
      </c>
      <c r="J3233" s="0" t="s">
        <v>272</v>
      </c>
      <c r="K3233" s="0" t="s">
        <v>2360</v>
      </c>
      <c r="L3233" s="0" t="s">
        <v>297</v>
      </c>
      <c r="M3233" s="0" t="s">
        <v>12388</v>
      </c>
      <c r="N3233" s="0" t="s">
        <v>12388</v>
      </c>
      <c r="O3233" s="0" t="s">
        <v>12389</v>
      </c>
      <c r="P3233" s="0" t="s">
        <v>12390</v>
      </c>
      <c r="R3233" s="0" t="s">
        <v>279</v>
      </c>
      <c r="S3233" s="0" t="s">
        <v>294</v>
      </c>
      <c r="T3233" s="0" t="s">
        <v>280</v>
      </c>
      <c r="U3233" s="0" t="s">
        <v>281</v>
      </c>
    </row>
    <row r="3234" customFormat="false" ht="15" hidden="false" customHeight="false" outlineLevel="0" collapsed="false">
      <c r="A3234" s="0" t="n">
        <v>167</v>
      </c>
      <c r="B3234" s="0" t="s">
        <v>229</v>
      </c>
      <c r="C3234" s="0" t="s">
        <v>313</v>
      </c>
      <c r="D3234" s="0" t="s">
        <v>12391</v>
      </c>
      <c r="E3234" s="0" t="n">
        <v>2025</v>
      </c>
      <c r="H3234" s="0" t="n">
        <v>3</v>
      </c>
      <c r="I3234" s="0" t="n">
        <v>150</v>
      </c>
      <c r="J3234" s="0" t="s">
        <v>272</v>
      </c>
      <c r="K3234" s="0" t="s">
        <v>2360</v>
      </c>
      <c r="L3234" s="0" t="s">
        <v>297</v>
      </c>
      <c r="M3234" s="0" t="s">
        <v>12392</v>
      </c>
      <c r="N3234" s="0" t="s">
        <v>12392</v>
      </c>
      <c r="O3234" s="0" t="s">
        <v>12393</v>
      </c>
      <c r="P3234" s="0" t="s">
        <v>12394</v>
      </c>
      <c r="R3234" s="0" t="s">
        <v>279</v>
      </c>
      <c r="S3234" s="0" t="s">
        <v>294</v>
      </c>
      <c r="T3234" s="0" t="s">
        <v>280</v>
      </c>
      <c r="U3234" s="0" t="s">
        <v>281</v>
      </c>
    </row>
    <row r="3235" customFormat="false" ht="15" hidden="false" customHeight="false" outlineLevel="0" collapsed="false">
      <c r="A3235" s="0" t="n">
        <v>167</v>
      </c>
      <c r="B3235" s="0" t="s">
        <v>229</v>
      </c>
      <c r="C3235" s="0" t="s">
        <v>313</v>
      </c>
      <c r="D3235" s="0" t="s">
        <v>12395</v>
      </c>
      <c r="E3235" s="0" t="n">
        <v>2020</v>
      </c>
      <c r="H3235" s="0" t="n">
        <v>1</v>
      </c>
      <c r="I3235" s="0" t="n">
        <v>844</v>
      </c>
      <c r="J3235" s="0" t="s">
        <v>294</v>
      </c>
      <c r="K3235" s="0" t="s">
        <v>302</v>
      </c>
      <c r="L3235" s="0" t="s">
        <v>274</v>
      </c>
      <c r="M3235" s="0" t="s">
        <v>12396</v>
      </c>
      <c r="N3235" s="0" t="s">
        <v>12396</v>
      </c>
      <c r="O3235" s="0" t="s">
        <v>12397</v>
      </c>
      <c r="P3235" s="0" t="s">
        <v>12398</v>
      </c>
      <c r="R3235" s="0" t="s">
        <v>288</v>
      </c>
      <c r="S3235" s="0" t="s">
        <v>294</v>
      </c>
      <c r="T3235" s="0" t="s">
        <v>280</v>
      </c>
      <c r="U3235" s="0" t="s">
        <v>281</v>
      </c>
    </row>
    <row r="3236" customFormat="false" ht="15" hidden="false" customHeight="false" outlineLevel="0" collapsed="false">
      <c r="A3236" s="0" t="n">
        <v>167</v>
      </c>
      <c r="B3236" s="0" t="s">
        <v>229</v>
      </c>
      <c r="C3236" s="0" t="s">
        <v>616</v>
      </c>
      <c r="D3236" s="0" t="s">
        <v>12399</v>
      </c>
      <c r="E3236" s="0" t="n">
        <v>2026</v>
      </c>
      <c r="H3236" s="0" t="n">
        <v>5</v>
      </c>
      <c r="I3236" s="0" t="n">
        <v>2289</v>
      </c>
      <c r="J3236" s="0" t="s">
        <v>272</v>
      </c>
      <c r="K3236" s="0" t="s">
        <v>2360</v>
      </c>
      <c r="L3236" s="0" t="s">
        <v>297</v>
      </c>
      <c r="M3236" s="0" t="s">
        <v>12400</v>
      </c>
      <c r="N3236" s="0" t="s">
        <v>12400</v>
      </c>
      <c r="O3236" s="0" t="s">
        <v>12401</v>
      </c>
      <c r="P3236" s="0" t="s">
        <v>12402</v>
      </c>
      <c r="R3236" s="0" t="s">
        <v>279</v>
      </c>
      <c r="S3236" s="0" t="s">
        <v>272</v>
      </c>
      <c r="T3236" s="0" t="s">
        <v>280</v>
      </c>
      <c r="U3236" s="0" t="s">
        <v>281</v>
      </c>
    </row>
    <row r="3237" customFormat="false" ht="15" hidden="false" customHeight="false" outlineLevel="0" collapsed="false">
      <c r="A3237" s="0" t="n">
        <v>167</v>
      </c>
      <c r="B3237" s="0" t="s">
        <v>229</v>
      </c>
      <c r="C3237" s="0" t="s">
        <v>616</v>
      </c>
      <c r="D3237" s="0" t="s">
        <v>12403</v>
      </c>
      <c r="E3237" s="0" t="n">
        <v>2026</v>
      </c>
      <c r="H3237" s="0" t="n">
        <v>1</v>
      </c>
      <c r="I3237" s="0" t="n">
        <v>264</v>
      </c>
      <c r="J3237" s="0" t="s">
        <v>272</v>
      </c>
      <c r="K3237" s="0" t="s">
        <v>2360</v>
      </c>
      <c r="L3237" s="0" t="s">
        <v>297</v>
      </c>
      <c r="M3237" s="0" t="s">
        <v>12404</v>
      </c>
      <c r="N3237" s="0" t="s">
        <v>12404</v>
      </c>
      <c r="O3237" s="0" t="s">
        <v>12405</v>
      </c>
      <c r="P3237" s="0" t="s">
        <v>12406</v>
      </c>
      <c r="R3237" s="0" t="s">
        <v>279</v>
      </c>
      <c r="S3237" s="0" t="s">
        <v>294</v>
      </c>
      <c r="T3237" s="0" t="s">
        <v>318</v>
      </c>
      <c r="U3237" s="0" t="s">
        <v>281</v>
      </c>
      <c r="V3237" s="0" t="s">
        <v>12407</v>
      </c>
    </row>
    <row r="3238" customFormat="false" ht="15" hidden="false" customHeight="false" outlineLevel="0" collapsed="false">
      <c r="A3238" s="0" t="n">
        <v>167</v>
      </c>
      <c r="B3238" s="0" t="s">
        <v>229</v>
      </c>
      <c r="C3238" s="0" t="s">
        <v>616</v>
      </c>
      <c r="D3238" s="0" t="s">
        <v>12408</v>
      </c>
      <c r="E3238" s="0" t="n">
        <v>2026</v>
      </c>
      <c r="H3238" s="0" t="n">
        <v>1</v>
      </c>
      <c r="I3238" s="0" t="n">
        <v>3800</v>
      </c>
      <c r="J3238" s="0" t="s">
        <v>272</v>
      </c>
      <c r="K3238" s="0" t="s">
        <v>2360</v>
      </c>
      <c r="L3238" s="0" t="s">
        <v>297</v>
      </c>
      <c r="M3238" s="0" t="s">
        <v>12409</v>
      </c>
      <c r="N3238" s="0" t="s">
        <v>12409</v>
      </c>
      <c r="O3238" s="0" t="s">
        <v>12410</v>
      </c>
      <c r="P3238" s="0" t="s">
        <v>12411</v>
      </c>
      <c r="R3238" s="0" t="s">
        <v>279</v>
      </c>
      <c r="S3238" s="0" t="s">
        <v>294</v>
      </c>
      <c r="T3238" s="0" t="s">
        <v>280</v>
      </c>
      <c r="U3238" s="0" t="s">
        <v>281</v>
      </c>
    </row>
    <row r="3239" customFormat="false" ht="15" hidden="false" customHeight="false" outlineLevel="0" collapsed="false">
      <c r="A3239" s="0" t="n">
        <v>167</v>
      </c>
      <c r="B3239" s="0" t="s">
        <v>229</v>
      </c>
      <c r="C3239" s="0" t="s">
        <v>616</v>
      </c>
      <c r="D3239" s="0" t="s">
        <v>12412</v>
      </c>
      <c r="E3239" s="0" t="n">
        <v>2026</v>
      </c>
      <c r="H3239" s="0" t="n">
        <v>5</v>
      </c>
      <c r="I3239" s="0" t="n">
        <v>2272</v>
      </c>
      <c r="J3239" s="0" t="s">
        <v>272</v>
      </c>
      <c r="K3239" s="0" t="s">
        <v>2360</v>
      </c>
      <c r="L3239" s="0" t="s">
        <v>297</v>
      </c>
      <c r="M3239" s="0" t="s">
        <v>12413</v>
      </c>
      <c r="N3239" s="0" t="s">
        <v>12413</v>
      </c>
      <c r="O3239" s="0" t="s">
        <v>12414</v>
      </c>
      <c r="P3239" s="0" t="s">
        <v>12415</v>
      </c>
      <c r="R3239" s="0" t="s">
        <v>279</v>
      </c>
      <c r="S3239" s="0" t="s">
        <v>294</v>
      </c>
      <c r="T3239" s="0" t="s">
        <v>280</v>
      </c>
      <c r="U3239" s="0" t="s">
        <v>281</v>
      </c>
    </row>
    <row r="3240" customFormat="false" ht="15" hidden="false" customHeight="false" outlineLevel="0" collapsed="false">
      <c r="A3240" s="0" t="n">
        <v>167</v>
      </c>
      <c r="B3240" s="0" t="s">
        <v>229</v>
      </c>
      <c r="C3240" s="0" t="s">
        <v>616</v>
      </c>
      <c r="D3240" s="0" t="s">
        <v>12416</v>
      </c>
      <c r="E3240" s="0" t="n">
        <v>2026</v>
      </c>
      <c r="H3240" s="0" t="n">
        <v>2</v>
      </c>
      <c r="I3240" s="0" t="n">
        <v>315</v>
      </c>
      <c r="J3240" s="0" t="s">
        <v>272</v>
      </c>
      <c r="K3240" s="0" t="s">
        <v>2360</v>
      </c>
      <c r="L3240" s="0" t="s">
        <v>297</v>
      </c>
      <c r="M3240" s="0" t="s">
        <v>12417</v>
      </c>
      <c r="N3240" s="0" t="s">
        <v>12417</v>
      </c>
      <c r="O3240" s="0" t="s">
        <v>12418</v>
      </c>
      <c r="P3240" s="0" t="s">
        <v>12419</v>
      </c>
      <c r="R3240" s="0" t="s">
        <v>279</v>
      </c>
      <c r="S3240" s="0" t="s">
        <v>294</v>
      </c>
      <c r="T3240" s="0" t="s">
        <v>280</v>
      </c>
      <c r="U3240" s="0" t="s">
        <v>281</v>
      </c>
    </row>
    <row r="3241" customFormat="false" ht="15" hidden="false" customHeight="false" outlineLevel="0" collapsed="false">
      <c r="A3241" s="0" t="n">
        <v>167</v>
      </c>
      <c r="B3241" s="0" t="s">
        <v>229</v>
      </c>
      <c r="C3241" s="0" t="s">
        <v>616</v>
      </c>
      <c r="D3241" s="0" t="s">
        <v>12420</v>
      </c>
      <c r="E3241" s="0" t="n">
        <v>2025</v>
      </c>
      <c r="H3241" s="0" t="n">
        <v>27</v>
      </c>
      <c r="I3241" s="0" t="n">
        <v>6047</v>
      </c>
      <c r="J3241" s="0" t="s">
        <v>272</v>
      </c>
      <c r="K3241" s="0" t="s">
        <v>2360</v>
      </c>
      <c r="L3241" s="0" t="s">
        <v>297</v>
      </c>
      <c r="M3241" s="0" t="s">
        <v>12421</v>
      </c>
      <c r="N3241" s="0" t="s">
        <v>12421</v>
      </c>
      <c r="O3241" s="0" t="s">
        <v>12422</v>
      </c>
      <c r="P3241" s="0" t="s">
        <v>12423</v>
      </c>
      <c r="R3241" s="0" t="s">
        <v>279</v>
      </c>
      <c r="S3241" s="0" t="s">
        <v>294</v>
      </c>
      <c r="T3241" s="0" t="s">
        <v>280</v>
      </c>
      <c r="U3241" s="0" t="s">
        <v>281</v>
      </c>
    </row>
    <row r="3242" customFormat="false" ht="15" hidden="false" customHeight="false" outlineLevel="0" collapsed="false">
      <c r="A3242" s="0" t="n">
        <v>167</v>
      </c>
      <c r="B3242" s="0" t="s">
        <v>229</v>
      </c>
      <c r="C3242" s="0" t="s">
        <v>616</v>
      </c>
      <c r="D3242" s="0" t="s">
        <v>12424</v>
      </c>
      <c r="E3242" s="0" t="n">
        <v>2025</v>
      </c>
      <c r="H3242" s="0" t="n">
        <v>2</v>
      </c>
      <c r="I3242" s="0" t="n">
        <v>933</v>
      </c>
      <c r="J3242" s="0" t="s">
        <v>272</v>
      </c>
      <c r="K3242" s="0" t="s">
        <v>2360</v>
      </c>
      <c r="L3242" s="0" t="s">
        <v>297</v>
      </c>
      <c r="M3242" s="0" t="s">
        <v>12425</v>
      </c>
      <c r="N3242" s="0" t="s">
        <v>12425</v>
      </c>
      <c r="O3242" s="0" t="s">
        <v>12426</v>
      </c>
      <c r="P3242" s="0" t="s">
        <v>12427</v>
      </c>
      <c r="R3242" s="0" t="s">
        <v>279</v>
      </c>
      <c r="S3242" s="0" t="s">
        <v>294</v>
      </c>
      <c r="T3242" s="0" t="s">
        <v>280</v>
      </c>
      <c r="U3242" s="0" t="s">
        <v>281</v>
      </c>
    </row>
    <row r="3243" customFormat="false" ht="15" hidden="false" customHeight="false" outlineLevel="0" collapsed="false">
      <c r="A3243" s="0" t="n">
        <v>167</v>
      </c>
      <c r="B3243" s="0" t="s">
        <v>229</v>
      </c>
      <c r="C3243" s="0" t="s">
        <v>616</v>
      </c>
      <c r="D3243" s="0" t="s">
        <v>12428</v>
      </c>
      <c r="E3243" s="0" t="n">
        <v>2025</v>
      </c>
      <c r="H3243" s="0" t="n">
        <v>2</v>
      </c>
      <c r="I3243" s="0" t="n">
        <v>931</v>
      </c>
      <c r="J3243" s="0" t="s">
        <v>272</v>
      </c>
      <c r="K3243" s="0" t="s">
        <v>2360</v>
      </c>
      <c r="L3243" s="0" t="s">
        <v>297</v>
      </c>
      <c r="M3243" s="0" t="s">
        <v>12429</v>
      </c>
      <c r="N3243" s="0" t="s">
        <v>12429</v>
      </c>
      <c r="O3243" s="0" t="s">
        <v>12430</v>
      </c>
      <c r="P3243" s="0" t="s">
        <v>12431</v>
      </c>
      <c r="R3243" s="0" t="s">
        <v>279</v>
      </c>
      <c r="S3243" s="0" t="s">
        <v>294</v>
      </c>
      <c r="T3243" s="0" t="s">
        <v>280</v>
      </c>
      <c r="U3243" s="0" t="s">
        <v>281</v>
      </c>
    </row>
    <row r="3244" customFormat="false" ht="15" hidden="false" customHeight="false" outlineLevel="0" collapsed="false">
      <c r="A3244" s="0" t="n">
        <v>167</v>
      </c>
      <c r="B3244" s="0" t="s">
        <v>229</v>
      </c>
      <c r="C3244" s="0" t="s">
        <v>616</v>
      </c>
      <c r="D3244" s="0" t="s">
        <v>12432</v>
      </c>
      <c r="E3244" s="0" t="n">
        <v>2025</v>
      </c>
      <c r="H3244" s="0" t="n">
        <v>6</v>
      </c>
      <c r="I3244" s="0" t="n">
        <v>1542</v>
      </c>
      <c r="J3244" s="0" t="s">
        <v>272</v>
      </c>
      <c r="K3244" s="0" t="s">
        <v>2360</v>
      </c>
      <c r="L3244" s="0" t="s">
        <v>297</v>
      </c>
      <c r="M3244" s="0" t="s">
        <v>12433</v>
      </c>
      <c r="N3244" s="0" t="s">
        <v>12433</v>
      </c>
      <c r="O3244" s="0" t="s">
        <v>12434</v>
      </c>
      <c r="P3244" s="0" t="s">
        <v>12435</v>
      </c>
      <c r="R3244" s="0" t="s">
        <v>279</v>
      </c>
      <c r="S3244" s="0" t="s">
        <v>294</v>
      </c>
      <c r="T3244" s="0" t="s">
        <v>280</v>
      </c>
      <c r="U3244" s="0" t="s">
        <v>281</v>
      </c>
    </row>
    <row r="3245" customFormat="false" ht="15" hidden="false" customHeight="false" outlineLevel="0" collapsed="false">
      <c r="A3245" s="0" t="n">
        <v>167</v>
      </c>
      <c r="B3245" s="0" t="s">
        <v>229</v>
      </c>
      <c r="C3245" s="0" t="s">
        <v>616</v>
      </c>
      <c r="D3245" s="0" t="s">
        <v>12436</v>
      </c>
      <c r="E3245" s="0" t="n">
        <v>2025</v>
      </c>
      <c r="H3245" s="0" t="n">
        <v>32</v>
      </c>
      <c r="I3245" s="0" t="n">
        <v>7546</v>
      </c>
      <c r="J3245" s="0" t="s">
        <v>272</v>
      </c>
      <c r="K3245" s="0" t="s">
        <v>2360</v>
      </c>
      <c r="L3245" s="0" t="s">
        <v>297</v>
      </c>
      <c r="M3245" s="0" t="s">
        <v>12437</v>
      </c>
      <c r="N3245" s="0" t="s">
        <v>12437</v>
      </c>
      <c r="O3245" s="0" t="s">
        <v>12438</v>
      </c>
      <c r="P3245" s="0" t="s">
        <v>12439</v>
      </c>
      <c r="R3245" s="0" t="s">
        <v>279</v>
      </c>
      <c r="S3245" s="0" t="s">
        <v>294</v>
      </c>
      <c r="T3245" s="0" t="s">
        <v>318</v>
      </c>
      <c r="U3245" s="0" t="s">
        <v>281</v>
      </c>
      <c r="V3245" s="0" t="s">
        <v>12407</v>
      </c>
    </row>
    <row r="3246" customFormat="false" ht="15" hidden="false" customHeight="false" outlineLevel="0" collapsed="false">
      <c r="A3246" s="0" t="n">
        <v>167</v>
      </c>
      <c r="B3246" s="0" t="s">
        <v>229</v>
      </c>
      <c r="C3246" s="0" t="s">
        <v>270</v>
      </c>
      <c r="D3246" s="0" t="s">
        <v>12440</v>
      </c>
      <c r="E3246" s="0" t="n">
        <v>2026</v>
      </c>
      <c r="H3246" s="0" t="n">
        <v>3</v>
      </c>
      <c r="I3246" s="0" t="n">
        <v>1063</v>
      </c>
      <c r="J3246" s="0" t="s">
        <v>272</v>
      </c>
      <c r="K3246" s="0" t="s">
        <v>2360</v>
      </c>
      <c r="L3246" s="0" t="s">
        <v>297</v>
      </c>
      <c r="M3246" s="0" t="s">
        <v>12441</v>
      </c>
      <c r="N3246" s="0" t="s">
        <v>12441</v>
      </c>
      <c r="O3246" s="0" t="s">
        <v>12442</v>
      </c>
      <c r="P3246" s="0" t="s">
        <v>12443</v>
      </c>
      <c r="R3246" s="0" t="s">
        <v>279</v>
      </c>
      <c r="S3246" s="0" t="s">
        <v>294</v>
      </c>
      <c r="T3246" s="0" t="s">
        <v>280</v>
      </c>
      <c r="U3246" s="0" t="s">
        <v>281</v>
      </c>
    </row>
    <row r="3247" customFormat="false" ht="15" hidden="false" customHeight="false" outlineLevel="0" collapsed="false">
      <c r="A3247" s="0" t="n">
        <v>167</v>
      </c>
      <c r="B3247" s="0" t="s">
        <v>229</v>
      </c>
      <c r="C3247" s="0" t="s">
        <v>270</v>
      </c>
      <c r="D3247" s="0" t="s">
        <v>12444</v>
      </c>
      <c r="E3247" s="0" t="n">
        <v>2026</v>
      </c>
      <c r="H3247" s="0" t="n">
        <v>4</v>
      </c>
      <c r="I3247" s="0" t="n">
        <v>2435</v>
      </c>
      <c r="J3247" s="0" t="s">
        <v>272</v>
      </c>
      <c r="K3247" s="0" t="s">
        <v>2360</v>
      </c>
      <c r="L3247" s="0" t="s">
        <v>297</v>
      </c>
      <c r="M3247" s="0" t="s">
        <v>12445</v>
      </c>
      <c r="N3247" s="0" t="s">
        <v>12445</v>
      </c>
      <c r="O3247" s="0" t="s">
        <v>12446</v>
      </c>
      <c r="P3247" s="0" t="s">
        <v>12447</v>
      </c>
      <c r="R3247" s="0" t="s">
        <v>279</v>
      </c>
      <c r="S3247" s="0" t="s">
        <v>294</v>
      </c>
      <c r="T3247" s="0" t="s">
        <v>280</v>
      </c>
      <c r="U3247" s="0" t="s">
        <v>281</v>
      </c>
    </row>
    <row r="3248" customFormat="false" ht="15" hidden="false" customHeight="false" outlineLevel="0" collapsed="false">
      <c r="A3248" s="0" t="n">
        <v>167</v>
      </c>
      <c r="B3248" s="0" t="s">
        <v>229</v>
      </c>
      <c r="C3248" s="0" t="s">
        <v>270</v>
      </c>
      <c r="D3248" s="0" t="s">
        <v>12448</v>
      </c>
      <c r="E3248" s="0" t="n">
        <v>2026</v>
      </c>
      <c r="H3248" s="0" t="n">
        <v>4</v>
      </c>
      <c r="I3248" s="0" t="n">
        <v>1028</v>
      </c>
      <c r="J3248" s="0" t="s">
        <v>272</v>
      </c>
      <c r="K3248" s="0" t="s">
        <v>2360</v>
      </c>
      <c r="L3248" s="0" t="s">
        <v>297</v>
      </c>
      <c r="M3248" s="0" t="s">
        <v>12449</v>
      </c>
      <c r="N3248" s="0" t="s">
        <v>12449</v>
      </c>
      <c r="O3248" s="0" t="s">
        <v>12450</v>
      </c>
      <c r="P3248" s="0" t="s">
        <v>12451</v>
      </c>
      <c r="R3248" s="0" t="s">
        <v>279</v>
      </c>
      <c r="S3248" s="0" t="s">
        <v>294</v>
      </c>
      <c r="T3248" s="0" t="s">
        <v>318</v>
      </c>
      <c r="U3248" s="0" t="s">
        <v>281</v>
      </c>
      <c r="V3248" s="0" t="s">
        <v>12407</v>
      </c>
    </row>
    <row r="3249" customFormat="false" ht="15" hidden="false" customHeight="false" outlineLevel="0" collapsed="false">
      <c r="A3249" s="0" t="n">
        <v>167</v>
      </c>
      <c r="B3249" s="0" t="s">
        <v>229</v>
      </c>
      <c r="C3249" s="0" t="s">
        <v>270</v>
      </c>
      <c r="D3249" s="0" t="s">
        <v>12452</v>
      </c>
      <c r="E3249" s="0" t="n">
        <v>2026</v>
      </c>
      <c r="H3249" s="0" t="n">
        <v>3</v>
      </c>
      <c r="I3249" s="0" t="n">
        <v>296</v>
      </c>
      <c r="J3249" s="0" t="s">
        <v>272</v>
      </c>
      <c r="K3249" s="0" t="s">
        <v>2360</v>
      </c>
      <c r="L3249" s="0" t="s">
        <v>297</v>
      </c>
      <c r="M3249" s="0" t="s">
        <v>12453</v>
      </c>
      <c r="N3249" s="0" t="s">
        <v>12453</v>
      </c>
      <c r="O3249" s="0" t="s">
        <v>12454</v>
      </c>
      <c r="P3249" s="0" t="s">
        <v>12455</v>
      </c>
      <c r="R3249" s="0" t="s">
        <v>279</v>
      </c>
      <c r="S3249" s="0" t="s">
        <v>294</v>
      </c>
      <c r="T3249" s="0" t="s">
        <v>318</v>
      </c>
      <c r="U3249" s="0" t="s">
        <v>281</v>
      </c>
      <c r="V3249" s="0" t="s">
        <v>12407</v>
      </c>
    </row>
    <row r="3250" customFormat="false" ht="15" hidden="false" customHeight="false" outlineLevel="0" collapsed="false">
      <c r="A3250" s="0" t="n">
        <v>167</v>
      </c>
      <c r="B3250" s="0" t="s">
        <v>229</v>
      </c>
      <c r="C3250" s="0" t="s">
        <v>270</v>
      </c>
      <c r="D3250" s="0" t="s">
        <v>12456</v>
      </c>
      <c r="E3250" s="0" t="n">
        <v>2026</v>
      </c>
      <c r="H3250" s="0" t="n">
        <v>10</v>
      </c>
      <c r="I3250" s="0" t="n">
        <v>420</v>
      </c>
      <c r="J3250" s="0" t="s">
        <v>272</v>
      </c>
      <c r="K3250" s="0" t="s">
        <v>2360</v>
      </c>
      <c r="L3250" s="0" t="s">
        <v>297</v>
      </c>
      <c r="M3250" s="0" t="s">
        <v>12457</v>
      </c>
      <c r="N3250" s="0" t="s">
        <v>12457</v>
      </c>
      <c r="O3250" s="0" t="s">
        <v>12458</v>
      </c>
      <c r="P3250" s="0" t="s">
        <v>12459</v>
      </c>
      <c r="R3250" s="0" t="s">
        <v>279</v>
      </c>
      <c r="S3250" s="0" t="s">
        <v>272</v>
      </c>
      <c r="T3250" s="0" t="s">
        <v>318</v>
      </c>
      <c r="U3250" s="0" t="s">
        <v>281</v>
      </c>
      <c r="V3250" s="0" t="s">
        <v>12407</v>
      </c>
    </row>
    <row r="3251" customFormat="false" ht="15" hidden="false" customHeight="false" outlineLevel="0" collapsed="false">
      <c r="A3251" s="0" t="n">
        <v>167</v>
      </c>
      <c r="B3251" s="0" t="s">
        <v>229</v>
      </c>
      <c r="C3251" s="0" t="s">
        <v>270</v>
      </c>
      <c r="D3251" s="0" t="s">
        <v>12460</v>
      </c>
      <c r="E3251" s="0" t="n">
        <v>2026</v>
      </c>
      <c r="H3251" s="0" t="n">
        <v>10</v>
      </c>
      <c r="I3251" s="0" t="n">
        <v>965</v>
      </c>
      <c r="J3251" s="0" t="s">
        <v>272</v>
      </c>
      <c r="K3251" s="0" t="s">
        <v>2360</v>
      </c>
      <c r="L3251" s="0" t="s">
        <v>297</v>
      </c>
      <c r="M3251" s="0" t="s">
        <v>12461</v>
      </c>
      <c r="N3251" s="0" t="s">
        <v>12461</v>
      </c>
      <c r="O3251" s="0" t="s">
        <v>12462</v>
      </c>
      <c r="P3251" s="0" t="s">
        <v>12463</v>
      </c>
      <c r="R3251" s="0" t="s">
        <v>279</v>
      </c>
      <c r="S3251" s="0" t="s">
        <v>294</v>
      </c>
      <c r="T3251" s="0" t="s">
        <v>280</v>
      </c>
      <c r="U3251" s="0" t="s">
        <v>281</v>
      </c>
    </row>
    <row r="3252" customFormat="false" ht="15" hidden="false" customHeight="false" outlineLevel="0" collapsed="false">
      <c r="A3252" s="0" t="n">
        <v>167</v>
      </c>
      <c r="B3252" s="0" t="s">
        <v>229</v>
      </c>
      <c r="C3252" s="0" t="s">
        <v>270</v>
      </c>
      <c r="D3252" s="0" t="s">
        <v>12464</v>
      </c>
      <c r="E3252" s="0" t="n">
        <v>2026</v>
      </c>
      <c r="H3252" s="0" t="n">
        <v>5</v>
      </c>
      <c r="I3252" s="0" t="n">
        <v>297</v>
      </c>
      <c r="J3252" s="0" t="s">
        <v>272</v>
      </c>
      <c r="K3252" s="0" t="s">
        <v>2360</v>
      </c>
      <c r="L3252" s="0" t="s">
        <v>297</v>
      </c>
      <c r="M3252" s="0" t="s">
        <v>12465</v>
      </c>
      <c r="N3252" s="0" t="s">
        <v>12465</v>
      </c>
      <c r="O3252" s="0" t="s">
        <v>12466</v>
      </c>
      <c r="P3252" s="0" t="s">
        <v>12467</v>
      </c>
      <c r="R3252" s="0" t="s">
        <v>279</v>
      </c>
      <c r="S3252" s="0" t="s">
        <v>294</v>
      </c>
      <c r="T3252" s="0" t="s">
        <v>280</v>
      </c>
      <c r="U3252" s="0" t="s">
        <v>281</v>
      </c>
    </row>
    <row r="3253" customFormat="false" ht="15" hidden="false" customHeight="false" outlineLevel="0" collapsed="false">
      <c r="A3253" s="0" t="n">
        <v>167</v>
      </c>
      <c r="B3253" s="0" t="s">
        <v>229</v>
      </c>
      <c r="C3253" s="0" t="s">
        <v>270</v>
      </c>
      <c r="D3253" s="0" t="s">
        <v>12468</v>
      </c>
      <c r="E3253" s="0" t="n">
        <v>2026</v>
      </c>
      <c r="H3253" s="0" t="n">
        <v>1</v>
      </c>
      <c r="I3253" s="0" t="n">
        <v>70</v>
      </c>
      <c r="J3253" s="0" t="s">
        <v>272</v>
      </c>
      <c r="K3253" s="0" t="s">
        <v>2360</v>
      </c>
      <c r="L3253" s="0" t="s">
        <v>297</v>
      </c>
      <c r="M3253" s="0" t="s">
        <v>12469</v>
      </c>
      <c r="N3253" s="0" t="s">
        <v>12469</v>
      </c>
      <c r="O3253" s="0" t="s">
        <v>12470</v>
      </c>
      <c r="P3253" s="0" t="s">
        <v>12471</v>
      </c>
      <c r="R3253" s="0" t="s">
        <v>279</v>
      </c>
      <c r="S3253" s="0" t="s">
        <v>294</v>
      </c>
      <c r="T3253" s="0" t="s">
        <v>280</v>
      </c>
      <c r="U3253" s="0" t="s">
        <v>281</v>
      </c>
    </row>
    <row r="3254" customFormat="false" ht="15" hidden="false" customHeight="false" outlineLevel="0" collapsed="false">
      <c r="A3254" s="0" t="n">
        <v>167</v>
      </c>
      <c r="B3254" s="0" t="s">
        <v>229</v>
      </c>
      <c r="C3254" s="0" t="s">
        <v>270</v>
      </c>
      <c r="D3254" s="0" t="s">
        <v>12472</v>
      </c>
      <c r="E3254" s="0" t="n">
        <v>2026</v>
      </c>
      <c r="H3254" s="0" t="n">
        <v>2</v>
      </c>
      <c r="I3254" s="0" t="n">
        <v>119</v>
      </c>
      <c r="J3254" s="0" t="s">
        <v>272</v>
      </c>
      <c r="K3254" s="0" t="s">
        <v>2360</v>
      </c>
      <c r="L3254" s="0" t="s">
        <v>297</v>
      </c>
      <c r="M3254" s="0" t="s">
        <v>12473</v>
      </c>
      <c r="N3254" s="0" t="s">
        <v>12473</v>
      </c>
      <c r="O3254" s="0" t="s">
        <v>12474</v>
      </c>
      <c r="P3254" s="0" t="s">
        <v>12475</v>
      </c>
      <c r="R3254" s="0" t="s">
        <v>279</v>
      </c>
      <c r="S3254" s="0" t="s">
        <v>294</v>
      </c>
      <c r="T3254" s="0" t="s">
        <v>318</v>
      </c>
      <c r="U3254" s="0" t="s">
        <v>281</v>
      </c>
      <c r="V3254" s="0" t="s">
        <v>12407</v>
      </c>
    </row>
    <row r="3255" customFormat="false" ht="15" hidden="false" customHeight="false" outlineLevel="0" collapsed="false">
      <c r="A3255" s="0" t="n">
        <v>167</v>
      </c>
      <c r="B3255" s="0" t="s">
        <v>229</v>
      </c>
      <c r="C3255" s="0" t="s">
        <v>270</v>
      </c>
      <c r="D3255" s="0" t="s">
        <v>12476</v>
      </c>
      <c r="E3255" s="0" t="n">
        <v>2026</v>
      </c>
      <c r="H3255" s="0" t="n">
        <v>9</v>
      </c>
      <c r="I3255" s="0" t="n">
        <v>470</v>
      </c>
      <c r="J3255" s="0" t="s">
        <v>272</v>
      </c>
      <c r="K3255" s="0" t="s">
        <v>2360</v>
      </c>
      <c r="L3255" s="0" t="s">
        <v>297</v>
      </c>
      <c r="M3255" s="0" t="s">
        <v>12477</v>
      </c>
      <c r="N3255" s="0" t="s">
        <v>12477</v>
      </c>
      <c r="O3255" s="0" t="s">
        <v>12478</v>
      </c>
      <c r="P3255" s="0" t="s">
        <v>12479</v>
      </c>
      <c r="R3255" s="0" t="s">
        <v>279</v>
      </c>
      <c r="S3255" s="0" t="s">
        <v>294</v>
      </c>
      <c r="T3255" s="0" t="s">
        <v>280</v>
      </c>
      <c r="U3255" s="0" t="s">
        <v>281</v>
      </c>
    </row>
    <row r="3256" customFormat="false" ht="15" hidden="false" customHeight="false" outlineLevel="0" collapsed="false">
      <c r="A3256" s="0" t="n">
        <v>167</v>
      </c>
      <c r="B3256" s="0" t="s">
        <v>229</v>
      </c>
      <c r="C3256" s="0" t="s">
        <v>270</v>
      </c>
      <c r="D3256" s="0" t="s">
        <v>12480</v>
      </c>
      <c r="E3256" s="0" t="n">
        <v>2026</v>
      </c>
      <c r="H3256" s="0" t="n">
        <v>4</v>
      </c>
      <c r="I3256" s="0" t="n">
        <v>3580</v>
      </c>
      <c r="J3256" s="0" t="s">
        <v>272</v>
      </c>
      <c r="K3256" s="0" t="s">
        <v>2360</v>
      </c>
      <c r="L3256" s="0" t="s">
        <v>297</v>
      </c>
      <c r="M3256" s="0" t="s">
        <v>12481</v>
      </c>
      <c r="N3256" s="0" t="s">
        <v>12481</v>
      </c>
      <c r="O3256" s="0" t="s">
        <v>12482</v>
      </c>
      <c r="P3256" s="0" t="s">
        <v>12483</v>
      </c>
      <c r="R3256" s="0" t="s">
        <v>279</v>
      </c>
      <c r="S3256" s="0" t="s">
        <v>294</v>
      </c>
      <c r="T3256" s="0" t="s">
        <v>280</v>
      </c>
      <c r="U3256" s="0" t="s">
        <v>281</v>
      </c>
    </row>
    <row r="3257" customFormat="false" ht="15" hidden="false" customHeight="false" outlineLevel="0" collapsed="false">
      <c r="A3257" s="0" t="n">
        <v>167</v>
      </c>
      <c r="B3257" s="0" t="s">
        <v>229</v>
      </c>
      <c r="C3257" s="0" t="s">
        <v>270</v>
      </c>
      <c r="D3257" s="0" t="s">
        <v>12484</v>
      </c>
      <c r="E3257" s="0" t="n">
        <v>2026</v>
      </c>
      <c r="H3257" s="0" t="n">
        <v>4</v>
      </c>
      <c r="I3257" s="0" t="n">
        <v>3541</v>
      </c>
      <c r="J3257" s="0" t="s">
        <v>272</v>
      </c>
      <c r="K3257" s="0" t="s">
        <v>2360</v>
      </c>
      <c r="L3257" s="0" t="s">
        <v>297</v>
      </c>
      <c r="M3257" s="0" t="s">
        <v>12485</v>
      </c>
      <c r="N3257" s="0" t="s">
        <v>12485</v>
      </c>
      <c r="O3257" s="0" t="s">
        <v>12486</v>
      </c>
      <c r="P3257" s="0" t="s">
        <v>12487</v>
      </c>
      <c r="R3257" s="0" t="s">
        <v>279</v>
      </c>
      <c r="S3257" s="0" t="s">
        <v>294</v>
      </c>
      <c r="T3257" s="0" t="s">
        <v>318</v>
      </c>
      <c r="U3257" s="0" t="s">
        <v>281</v>
      </c>
      <c r="V3257" s="0" t="s">
        <v>12407</v>
      </c>
    </row>
    <row r="3258" customFormat="false" ht="15" hidden="false" customHeight="false" outlineLevel="0" collapsed="false">
      <c r="A3258" s="0" t="n">
        <v>167</v>
      </c>
      <c r="B3258" s="0" t="s">
        <v>229</v>
      </c>
      <c r="C3258" s="0" t="s">
        <v>270</v>
      </c>
      <c r="D3258" s="0" t="s">
        <v>12488</v>
      </c>
      <c r="E3258" s="0" t="n">
        <v>2026</v>
      </c>
      <c r="H3258" s="0" t="n">
        <v>1</v>
      </c>
      <c r="I3258" s="0" t="n">
        <v>119</v>
      </c>
      <c r="J3258" s="0" t="s">
        <v>272</v>
      </c>
      <c r="K3258" s="0" t="s">
        <v>2360</v>
      </c>
      <c r="L3258" s="0" t="s">
        <v>297</v>
      </c>
      <c r="M3258" s="0" t="s">
        <v>12489</v>
      </c>
      <c r="N3258" s="0" t="s">
        <v>12490</v>
      </c>
      <c r="O3258" s="0" t="s">
        <v>12491</v>
      </c>
      <c r="P3258" s="0" t="s">
        <v>12492</v>
      </c>
      <c r="R3258" s="0" t="s">
        <v>279</v>
      </c>
      <c r="S3258" s="0" t="s">
        <v>294</v>
      </c>
      <c r="T3258" s="0" t="s">
        <v>318</v>
      </c>
      <c r="U3258" s="0" t="s">
        <v>281</v>
      </c>
      <c r="V3258" s="0" t="s">
        <v>12407</v>
      </c>
    </row>
    <row r="3259" customFormat="false" ht="15" hidden="false" customHeight="false" outlineLevel="0" collapsed="false">
      <c r="A3259" s="0" t="n">
        <v>167</v>
      </c>
      <c r="B3259" s="0" t="s">
        <v>229</v>
      </c>
      <c r="C3259" s="0" t="s">
        <v>270</v>
      </c>
      <c r="D3259" s="0" t="s">
        <v>12493</v>
      </c>
      <c r="E3259" s="0" t="n">
        <v>2026</v>
      </c>
      <c r="H3259" s="0" t="n">
        <v>10</v>
      </c>
      <c r="I3259" s="0" t="n">
        <v>1489</v>
      </c>
      <c r="J3259" s="0" t="s">
        <v>272</v>
      </c>
      <c r="K3259" s="0" t="s">
        <v>2360</v>
      </c>
      <c r="L3259" s="0" t="s">
        <v>297</v>
      </c>
      <c r="M3259" s="0" t="s">
        <v>12494</v>
      </c>
      <c r="N3259" s="0" t="s">
        <v>12494</v>
      </c>
      <c r="O3259" s="0" t="s">
        <v>12495</v>
      </c>
      <c r="P3259" s="0" t="s">
        <v>12496</v>
      </c>
      <c r="R3259" s="0" t="s">
        <v>279</v>
      </c>
      <c r="S3259" s="0" t="s">
        <v>294</v>
      </c>
      <c r="T3259" s="0" t="s">
        <v>318</v>
      </c>
      <c r="U3259" s="0" t="s">
        <v>281</v>
      </c>
      <c r="V3259" s="0" t="s">
        <v>12407</v>
      </c>
    </row>
    <row r="3260" customFormat="false" ht="15" hidden="false" customHeight="false" outlineLevel="0" collapsed="false">
      <c r="A3260" s="0" t="n">
        <v>167</v>
      </c>
      <c r="B3260" s="0" t="s">
        <v>229</v>
      </c>
      <c r="C3260" s="0" t="s">
        <v>270</v>
      </c>
      <c r="D3260" s="0" t="s">
        <v>12497</v>
      </c>
      <c r="E3260" s="0" t="n">
        <v>2026</v>
      </c>
      <c r="H3260" s="0" t="n">
        <v>6</v>
      </c>
      <c r="I3260" s="0" t="n">
        <v>562</v>
      </c>
      <c r="J3260" s="0" t="s">
        <v>272</v>
      </c>
      <c r="K3260" s="0" t="s">
        <v>2360</v>
      </c>
      <c r="L3260" s="0" t="s">
        <v>297</v>
      </c>
      <c r="M3260" s="0" t="s">
        <v>12498</v>
      </c>
      <c r="N3260" s="0" t="s">
        <v>12498</v>
      </c>
      <c r="O3260" s="0" t="s">
        <v>12499</v>
      </c>
      <c r="P3260" s="0" t="s">
        <v>12500</v>
      </c>
      <c r="R3260" s="0" t="s">
        <v>279</v>
      </c>
      <c r="S3260" s="0" t="s">
        <v>294</v>
      </c>
      <c r="T3260" s="0" t="s">
        <v>280</v>
      </c>
      <c r="U3260" s="0" t="s">
        <v>281</v>
      </c>
    </row>
    <row r="3261" customFormat="false" ht="15" hidden="false" customHeight="false" outlineLevel="0" collapsed="false">
      <c r="A3261" s="0" t="n">
        <v>167</v>
      </c>
      <c r="B3261" s="0" t="s">
        <v>229</v>
      </c>
      <c r="C3261" s="0" t="s">
        <v>270</v>
      </c>
      <c r="D3261" s="0" t="s">
        <v>12501</v>
      </c>
      <c r="E3261" s="0" t="n">
        <v>2026</v>
      </c>
      <c r="H3261" s="0" t="n">
        <v>5</v>
      </c>
      <c r="I3261" s="0" t="n">
        <v>384</v>
      </c>
      <c r="J3261" s="0" t="s">
        <v>272</v>
      </c>
      <c r="K3261" s="0" t="s">
        <v>2360</v>
      </c>
      <c r="L3261" s="0" t="s">
        <v>297</v>
      </c>
      <c r="M3261" s="0" t="s">
        <v>12502</v>
      </c>
      <c r="N3261" s="0" t="s">
        <v>12502</v>
      </c>
      <c r="O3261" s="0" t="s">
        <v>12503</v>
      </c>
      <c r="P3261" s="0" t="s">
        <v>12504</v>
      </c>
      <c r="R3261" s="0" t="s">
        <v>279</v>
      </c>
      <c r="S3261" s="0" t="s">
        <v>294</v>
      </c>
      <c r="T3261" s="0" t="s">
        <v>318</v>
      </c>
      <c r="U3261" s="0" t="s">
        <v>281</v>
      </c>
      <c r="V3261" s="0" t="s">
        <v>12407</v>
      </c>
    </row>
    <row r="3262" customFormat="false" ht="15" hidden="false" customHeight="false" outlineLevel="0" collapsed="false">
      <c r="A3262" s="0" t="n">
        <v>167</v>
      </c>
      <c r="B3262" s="0" t="s">
        <v>229</v>
      </c>
      <c r="C3262" s="0" t="s">
        <v>270</v>
      </c>
      <c r="D3262" s="0" t="s">
        <v>12505</v>
      </c>
      <c r="E3262" s="0" t="n">
        <v>2026</v>
      </c>
      <c r="H3262" s="0" t="n">
        <v>3</v>
      </c>
      <c r="I3262" s="0" t="n">
        <v>321</v>
      </c>
      <c r="J3262" s="0" t="s">
        <v>272</v>
      </c>
      <c r="K3262" s="0" t="s">
        <v>2360</v>
      </c>
      <c r="L3262" s="0" t="s">
        <v>297</v>
      </c>
      <c r="M3262" s="0" t="s">
        <v>12506</v>
      </c>
      <c r="N3262" s="0" t="s">
        <v>12506</v>
      </c>
      <c r="O3262" s="0" t="s">
        <v>12507</v>
      </c>
      <c r="P3262" s="0" t="s">
        <v>12508</v>
      </c>
      <c r="R3262" s="0" t="s">
        <v>279</v>
      </c>
      <c r="S3262" s="0" t="s">
        <v>294</v>
      </c>
      <c r="T3262" s="0" t="s">
        <v>280</v>
      </c>
      <c r="U3262" s="0" t="s">
        <v>281</v>
      </c>
    </row>
    <row r="3263" customFormat="false" ht="15" hidden="false" customHeight="false" outlineLevel="0" collapsed="false">
      <c r="A3263" s="0" t="n">
        <v>167</v>
      </c>
      <c r="B3263" s="0" t="s">
        <v>229</v>
      </c>
      <c r="C3263" s="0" t="s">
        <v>270</v>
      </c>
      <c r="D3263" s="0" t="s">
        <v>12509</v>
      </c>
      <c r="E3263" s="0" t="n">
        <v>2025</v>
      </c>
      <c r="H3263" s="0" t="n">
        <v>6</v>
      </c>
      <c r="I3263" s="0" t="n">
        <v>107</v>
      </c>
      <c r="J3263" s="0" t="s">
        <v>272</v>
      </c>
      <c r="K3263" s="0" t="s">
        <v>2360</v>
      </c>
      <c r="L3263" s="0" t="s">
        <v>297</v>
      </c>
      <c r="M3263" s="0" t="s">
        <v>12510</v>
      </c>
      <c r="N3263" s="0" t="s">
        <v>12511</v>
      </c>
      <c r="O3263" s="0" t="s">
        <v>12512</v>
      </c>
      <c r="P3263" s="0" t="s">
        <v>12513</v>
      </c>
      <c r="R3263" s="0" t="s">
        <v>279</v>
      </c>
      <c r="S3263" s="0" t="s">
        <v>294</v>
      </c>
      <c r="T3263" s="0" t="s">
        <v>318</v>
      </c>
      <c r="U3263" s="0" t="s">
        <v>281</v>
      </c>
      <c r="V3263" s="0" t="s">
        <v>12407</v>
      </c>
    </row>
    <row r="3264" customFormat="false" ht="15" hidden="false" customHeight="false" outlineLevel="0" collapsed="false">
      <c r="A3264" s="0" t="n">
        <v>167</v>
      </c>
      <c r="B3264" s="0" t="s">
        <v>229</v>
      </c>
      <c r="C3264" s="0" t="s">
        <v>270</v>
      </c>
      <c r="D3264" s="0" t="s">
        <v>12514</v>
      </c>
      <c r="E3264" s="0" t="n">
        <v>2025</v>
      </c>
      <c r="H3264" s="0" t="n">
        <v>5</v>
      </c>
      <c r="I3264" s="0" t="n">
        <v>379</v>
      </c>
      <c r="J3264" s="0" t="s">
        <v>272</v>
      </c>
      <c r="K3264" s="0" t="s">
        <v>2360</v>
      </c>
      <c r="L3264" s="0" t="s">
        <v>297</v>
      </c>
      <c r="M3264" s="0" t="s">
        <v>12515</v>
      </c>
      <c r="N3264" s="0" t="s">
        <v>12515</v>
      </c>
      <c r="O3264" s="0" t="s">
        <v>12516</v>
      </c>
      <c r="P3264" s="0" t="s">
        <v>12517</v>
      </c>
      <c r="R3264" s="0" t="s">
        <v>279</v>
      </c>
      <c r="S3264" s="0" t="s">
        <v>294</v>
      </c>
      <c r="T3264" s="0" t="s">
        <v>280</v>
      </c>
      <c r="U3264" s="0" t="s">
        <v>281</v>
      </c>
    </row>
    <row r="3265" customFormat="false" ht="15" hidden="false" customHeight="false" outlineLevel="0" collapsed="false">
      <c r="A3265" s="0" t="n">
        <v>167</v>
      </c>
      <c r="B3265" s="0" t="s">
        <v>229</v>
      </c>
      <c r="C3265" s="0" t="s">
        <v>270</v>
      </c>
      <c r="D3265" s="0" t="s">
        <v>12518</v>
      </c>
      <c r="E3265" s="0" t="n">
        <v>2025</v>
      </c>
      <c r="H3265" s="0" t="n">
        <v>10</v>
      </c>
      <c r="I3265" s="0" t="n">
        <v>358</v>
      </c>
      <c r="J3265" s="0" t="s">
        <v>272</v>
      </c>
      <c r="K3265" s="0" t="s">
        <v>2360</v>
      </c>
      <c r="L3265" s="0" t="s">
        <v>297</v>
      </c>
      <c r="M3265" s="0" t="s">
        <v>12519</v>
      </c>
      <c r="N3265" s="0" t="s">
        <v>12519</v>
      </c>
      <c r="O3265" s="0" t="s">
        <v>12520</v>
      </c>
      <c r="P3265" s="0" t="s">
        <v>12521</v>
      </c>
      <c r="R3265" s="0" t="s">
        <v>279</v>
      </c>
      <c r="S3265" s="0" t="s">
        <v>294</v>
      </c>
      <c r="T3265" s="0" t="s">
        <v>318</v>
      </c>
      <c r="U3265" s="0" t="s">
        <v>281</v>
      </c>
      <c r="V3265" s="0" t="s">
        <v>12407</v>
      </c>
    </row>
    <row r="3266" customFormat="false" ht="15" hidden="false" customHeight="false" outlineLevel="0" collapsed="false">
      <c r="A3266" s="0" t="n">
        <v>167</v>
      </c>
      <c r="B3266" s="0" t="s">
        <v>229</v>
      </c>
      <c r="C3266" s="0" t="s">
        <v>270</v>
      </c>
      <c r="D3266" s="0" t="s">
        <v>12522</v>
      </c>
      <c r="E3266" s="0" t="n">
        <v>2025</v>
      </c>
      <c r="H3266" s="0" t="n">
        <v>3</v>
      </c>
      <c r="I3266" s="0" t="n">
        <v>257</v>
      </c>
      <c r="J3266" s="0" t="s">
        <v>272</v>
      </c>
      <c r="K3266" s="0" t="s">
        <v>2360</v>
      </c>
      <c r="L3266" s="0" t="s">
        <v>297</v>
      </c>
      <c r="M3266" s="0" t="s">
        <v>12523</v>
      </c>
      <c r="N3266" s="0" t="s">
        <v>12523</v>
      </c>
      <c r="O3266" s="0" t="s">
        <v>12524</v>
      </c>
      <c r="P3266" s="0" t="s">
        <v>12525</v>
      </c>
      <c r="R3266" s="0" t="s">
        <v>279</v>
      </c>
      <c r="S3266" s="0" t="s">
        <v>294</v>
      </c>
      <c r="T3266" s="0" t="s">
        <v>318</v>
      </c>
      <c r="U3266" s="0" t="s">
        <v>281</v>
      </c>
      <c r="V3266" s="0" t="s">
        <v>12407</v>
      </c>
    </row>
    <row r="3267" customFormat="false" ht="15" hidden="false" customHeight="false" outlineLevel="0" collapsed="false">
      <c r="A3267" s="0" t="n">
        <v>167</v>
      </c>
      <c r="B3267" s="0" t="s">
        <v>229</v>
      </c>
      <c r="C3267" s="0" t="s">
        <v>270</v>
      </c>
      <c r="D3267" s="0" t="s">
        <v>12526</v>
      </c>
      <c r="E3267" s="0" t="n">
        <v>2025</v>
      </c>
      <c r="H3267" s="0" t="n">
        <v>5</v>
      </c>
      <c r="I3267" s="0" t="n">
        <v>243</v>
      </c>
      <c r="J3267" s="0" t="s">
        <v>272</v>
      </c>
      <c r="K3267" s="0" t="s">
        <v>2360</v>
      </c>
      <c r="L3267" s="0" t="s">
        <v>297</v>
      </c>
      <c r="M3267" s="0" t="s">
        <v>12527</v>
      </c>
      <c r="N3267" s="0" t="s">
        <v>12527</v>
      </c>
      <c r="O3267" s="0" t="s">
        <v>12528</v>
      </c>
      <c r="P3267" s="0" t="s">
        <v>12529</v>
      </c>
      <c r="R3267" s="0" t="s">
        <v>279</v>
      </c>
      <c r="S3267" s="0" t="s">
        <v>294</v>
      </c>
      <c r="T3267" s="0" t="s">
        <v>280</v>
      </c>
      <c r="U3267" s="0" t="s">
        <v>281</v>
      </c>
    </row>
    <row r="3268" customFormat="false" ht="15" hidden="false" customHeight="false" outlineLevel="0" collapsed="false">
      <c r="A3268" s="0" t="n">
        <v>167</v>
      </c>
      <c r="B3268" s="0" t="s">
        <v>229</v>
      </c>
      <c r="C3268" s="0" t="s">
        <v>270</v>
      </c>
      <c r="D3268" s="0" t="s">
        <v>12530</v>
      </c>
      <c r="E3268" s="0" t="n">
        <v>2025</v>
      </c>
      <c r="H3268" s="0" t="n">
        <v>1</v>
      </c>
      <c r="I3268" s="0" t="n">
        <v>52</v>
      </c>
      <c r="J3268" s="0" t="s">
        <v>272</v>
      </c>
      <c r="K3268" s="0" t="s">
        <v>2360</v>
      </c>
      <c r="L3268" s="0" t="s">
        <v>297</v>
      </c>
      <c r="M3268" s="0" t="s">
        <v>12531</v>
      </c>
      <c r="N3268" s="0" t="s">
        <v>12531</v>
      </c>
      <c r="O3268" s="0" t="s">
        <v>12532</v>
      </c>
      <c r="P3268" s="0" t="s">
        <v>12533</v>
      </c>
      <c r="R3268" s="0" t="s">
        <v>279</v>
      </c>
      <c r="S3268" s="0" t="s">
        <v>294</v>
      </c>
      <c r="T3268" s="0" t="s">
        <v>280</v>
      </c>
      <c r="U3268" s="0" t="s">
        <v>281</v>
      </c>
    </row>
    <row r="3269" customFormat="false" ht="15" hidden="false" customHeight="false" outlineLevel="0" collapsed="false">
      <c r="A3269" s="0" t="n">
        <v>167</v>
      </c>
      <c r="B3269" s="0" t="s">
        <v>229</v>
      </c>
      <c r="C3269" s="0" t="s">
        <v>270</v>
      </c>
      <c r="D3269" s="0" t="s">
        <v>12534</v>
      </c>
      <c r="E3269" s="0" t="n">
        <v>2025</v>
      </c>
      <c r="H3269" s="0" t="n">
        <v>10</v>
      </c>
      <c r="I3269" s="0" t="n">
        <v>822</v>
      </c>
      <c r="J3269" s="0" t="s">
        <v>272</v>
      </c>
      <c r="K3269" s="0" t="s">
        <v>2360</v>
      </c>
      <c r="L3269" s="0" t="s">
        <v>297</v>
      </c>
      <c r="M3269" s="0" t="s">
        <v>12535</v>
      </c>
      <c r="N3269" s="0" t="s">
        <v>12535</v>
      </c>
      <c r="O3269" s="0" t="s">
        <v>12536</v>
      </c>
      <c r="P3269" s="0" t="s">
        <v>12537</v>
      </c>
      <c r="R3269" s="0" t="s">
        <v>279</v>
      </c>
      <c r="S3269" s="0" t="s">
        <v>294</v>
      </c>
      <c r="T3269" s="0" t="s">
        <v>280</v>
      </c>
      <c r="U3269" s="0" t="s">
        <v>281</v>
      </c>
    </row>
    <row r="3270" customFormat="false" ht="15" hidden="false" customHeight="false" outlineLevel="0" collapsed="false">
      <c r="A3270" s="0" t="n">
        <v>167</v>
      </c>
      <c r="B3270" s="0" t="s">
        <v>229</v>
      </c>
      <c r="C3270" s="0" t="s">
        <v>270</v>
      </c>
      <c r="D3270" s="0" t="s">
        <v>12538</v>
      </c>
      <c r="E3270" s="0" t="n">
        <v>2025</v>
      </c>
      <c r="H3270" s="0" t="n">
        <v>2</v>
      </c>
      <c r="I3270" s="0" t="n">
        <v>98</v>
      </c>
      <c r="J3270" s="0" t="s">
        <v>272</v>
      </c>
      <c r="K3270" s="0" t="s">
        <v>2360</v>
      </c>
      <c r="L3270" s="0" t="s">
        <v>297</v>
      </c>
      <c r="M3270" s="0" t="s">
        <v>12539</v>
      </c>
      <c r="N3270" s="0" t="s">
        <v>12539</v>
      </c>
      <c r="O3270" s="0" t="s">
        <v>12540</v>
      </c>
      <c r="P3270" s="0" t="s">
        <v>12541</v>
      </c>
      <c r="R3270" s="0" t="s">
        <v>279</v>
      </c>
      <c r="S3270" s="0" t="s">
        <v>294</v>
      </c>
      <c r="T3270" s="0" t="s">
        <v>318</v>
      </c>
      <c r="U3270" s="0" t="s">
        <v>281</v>
      </c>
      <c r="V3270" s="0" t="s">
        <v>12407</v>
      </c>
    </row>
    <row r="3271" customFormat="false" ht="15" hidden="false" customHeight="false" outlineLevel="0" collapsed="false">
      <c r="A3271" s="0" t="n">
        <v>167</v>
      </c>
      <c r="B3271" s="0" t="s">
        <v>229</v>
      </c>
      <c r="C3271" s="0" t="s">
        <v>270</v>
      </c>
      <c r="D3271" s="0" t="s">
        <v>12542</v>
      </c>
      <c r="E3271" s="0" t="n">
        <v>2025</v>
      </c>
      <c r="H3271" s="0" t="n">
        <v>9</v>
      </c>
      <c r="I3271" s="0" t="n">
        <v>387</v>
      </c>
      <c r="J3271" s="0" t="s">
        <v>272</v>
      </c>
      <c r="K3271" s="0" t="s">
        <v>2360</v>
      </c>
      <c r="L3271" s="0" t="s">
        <v>297</v>
      </c>
      <c r="M3271" s="0" t="s">
        <v>12543</v>
      </c>
      <c r="N3271" s="0" t="s">
        <v>12543</v>
      </c>
      <c r="O3271" s="0" t="s">
        <v>12544</v>
      </c>
      <c r="P3271" s="0" t="s">
        <v>12545</v>
      </c>
      <c r="R3271" s="0" t="s">
        <v>279</v>
      </c>
      <c r="S3271" s="0" t="s">
        <v>294</v>
      </c>
      <c r="T3271" s="0" t="s">
        <v>280</v>
      </c>
      <c r="U3271" s="0" t="s">
        <v>281</v>
      </c>
    </row>
    <row r="3272" customFormat="false" ht="15" hidden="false" customHeight="false" outlineLevel="0" collapsed="false">
      <c r="A3272" s="0" t="n">
        <v>167</v>
      </c>
      <c r="B3272" s="0" t="s">
        <v>229</v>
      </c>
      <c r="C3272" s="0" t="s">
        <v>270</v>
      </c>
      <c r="D3272" s="0" t="s">
        <v>12546</v>
      </c>
      <c r="E3272" s="0" t="n">
        <v>2025</v>
      </c>
      <c r="H3272" s="0" t="n">
        <v>5</v>
      </c>
      <c r="I3272" s="0" t="n">
        <v>190</v>
      </c>
      <c r="J3272" s="0" t="s">
        <v>272</v>
      </c>
      <c r="K3272" s="0" t="s">
        <v>2360</v>
      </c>
      <c r="L3272" s="0" t="s">
        <v>297</v>
      </c>
      <c r="M3272" s="0" t="s">
        <v>12547</v>
      </c>
      <c r="N3272" s="0" t="s">
        <v>12547</v>
      </c>
      <c r="O3272" s="0" t="s">
        <v>12548</v>
      </c>
      <c r="P3272" s="0" t="s">
        <v>12549</v>
      </c>
      <c r="R3272" s="0" t="s">
        <v>279</v>
      </c>
      <c r="S3272" s="0" t="s">
        <v>294</v>
      </c>
      <c r="T3272" s="0" t="s">
        <v>280</v>
      </c>
      <c r="U3272" s="0" t="s">
        <v>281</v>
      </c>
    </row>
    <row r="3273" customFormat="false" ht="15" hidden="false" customHeight="false" outlineLevel="0" collapsed="false">
      <c r="A3273" s="0" t="n">
        <v>167</v>
      </c>
      <c r="B3273" s="0" t="s">
        <v>229</v>
      </c>
      <c r="C3273" s="0" t="s">
        <v>270</v>
      </c>
      <c r="D3273" s="0" t="s">
        <v>12550</v>
      </c>
      <c r="E3273" s="0" t="n">
        <v>2025</v>
      </c>
      <c r="H3273" s="0" t="n">
        <v>4</v>
      </c>
      <c r="I3273" s="0" t="n">
        <v>3732</v>
      </c>
      <c r="J3273" s="0" t="s">
        <v>272</v>
      </c>
      <c r="K3273" s="0" t="s">
        <v>2360</v>
      </c>
      <c r="L3273" s="0" t="s">
        <v>297</v>
      </c>
      <c r="M3273" s="0" t="s">
        <v>12551</v>
      </c>
      <c r="N3273" s="0" t="s">
        <v>12551</v>
      </c>
      <c r="O3273" s="0" t="s">
        <v>12552</v>
      </c>
      <c r="P3273" s="0" t="s">
        <v>12553</v>
      </c>
      <c r="R3273" s="0" t="s">
        <v>279</v>
      </c>
      <c r="S3273" s="0" t="s">
        <v>294</v>
      </c>
      <c r="T3273" s="0" t="s">
        <v>280</v>
      </c>
      <c r="U3273" s="0" t="s">
        <v>281</v>
      </c>
    </row>
    <row r="3274" customFormat="false" ht="15" hidden="false" customHeight="false" outlineLevel="0" collapsed="false">
      <c r="A3274" s="0" t="n">
        <v>167</v>
      </c>
      <c r="B3274" s="0" t="s">
        <v>229</v>
      </c>
      <c r="C3274" s="0" t="s">
        <v>270</v>
      </c>
      <c r="D3274" s="0" t="s">
        <v>12554</v>
      </c>
      <c r="E3274" s="0" t="n">
        <v>2025</v>
      </c>
      <c r="H3274" s="0" t="n">
        <v>5</v>
      </c>
      <c r="I3274" s="0" t="n">
        <v>4599</v>
      </c>
      <c r="J3274" s="0" t="s">
        <v>272</v>
      </c>
      <c r="K3274" s="0" t="s">
        <v>2360</v>
      </c>
      <c r="L3274" s="0" t="s">
        <v>297</v>
      </c>
      <c r="M3274" s="0" t="s">
        <v>12555</v>
      </c>
      <c r="N3274" s="0" t="s">
        <v>12555</v>
      </c>
      <c r="O3274" s="0" t="s">
        <v>12556</v>
      </c>
      <c r="P3274" s="0" t="s">
        <v>12557</v>
      </c>
      <c r="R3274" s="0" t="s">
        <v>279</v>
      </c>
      <c r="S3274" s="0" t="s">
        <v>294</v>
      </c>
      <c r="T3274" s="0" t="s">
        <v>280</v>
      </c>
      <c r="U3274" s="0" t="s">
        <v>281</v>
      </c>
    </row>
    <row r="3275" customFormat="false" ht="15" hidden="false" customHeight="false" outlineLevel="0" collapsed="false">
      <c r="A3275" s="0" t="n">
        <v>167</v>
      </c>
      <c r="B3275" s="0" t="s">
        <v>229</v>
      </c>
      <c r="C3275" s="0" t="s">
        <v>270</v>
      </c>
      <c r="D3275" s="0" t="s">
        <v>12558</v>
      </c>
      <c r="E3275" s="0" t="n">
        <v>2025</v>
      </c>
      <c r="H3275" s="0" t="n">
        <v>3</v>
      </c>
      <c r="I3275" s="0" t="n">
        <v>138</v>
      </c>
      <c r="J3275" s="0" t="s">
        <v>272</v>
      </c>
      <c r="K3275" s="0" t="s">
        <v>2360</v>
      </c>
      <c r="L3275" s="0" t="s">
        <v>297</v>
      </c>
      <c r="M3275" s="0" t="s">
        <v>12559</v>
      </c>
      <c r="N3275" s="0" t="s">
        <v>12559</v>
      </c>
      <c r="O3275" s="0" t="s">
        <v>12560</v>
      </c>
      <c r="P3275" s="0" t="s">
        <v>12561</v>
      </c>
      <c r="R3275" s="0" t="s">
        <v>279</v>
      </c>
      <c r="S3275" s="0" t="s">
        <v>294</v>
      </c>
      <c r="T3275" s="0" t="s">
        <v>280</v>
      </c>
      <c r="U3275" s="0" t="s">
        <v>281</v>
      </c>
    </row>
    <row r="3276" customFormat="false" ht="15" hidden="false" customHeight="false" outlineLevel="0" collapsed="false">
      <c r="A3276" s="0" t="n">
        <v>167</v>
      </c>
      <c r="B3276" s="0" t="s">
        <v>229</v>
      </c>
      <c r="C3276" s="0" t="s">
        <v>270</v>
      </c>
      <c r="D3276" s="0" t="s">
        <v>12562</v>
      </c>
      <c r="E3276" s="0" t="n">
        <v>2025</v>
      </c>
      <c r="H3276" s="0" t="n">
        <v>4</v>
      </c>
      <c r="I3276" s="0" t="n">
        <v>3703</v>
      </c>
      <c r="J3276" s="0" t="s">
        <v>272</v>
      </c>
      <c r="K3276" s="0" t="s">
        <v>2360</v>
      </c>
      <c r="L3276" s="0" t="s">
        <v>297</v>
      </c>
      <c r="M3276" s="0" t="s">
        <v>12563</v>
      </c>
      <c r="N3276" s="0" t="s">
        <v>12563</v>
      </c>
      <c r="O3276" s="0" t="s">
        <v>12564</v>
      </c>
      <c r="P3276" s="0" t="s">
        <v>12565</v>
      </c>
      <c r="R3276" s="0" t="s">
        <v>279</v>
      </c>
      <c r="S3276" s="0" t="s">
        <v>294</v>
      </c>
      <c r="T3276" s="0" t="s">
        <v>318</v>
      </c>
      <c r="U3276" s="0" t="s">
        <v>281</v>
      </c>
      <c r="V3276" s="0" t="s">
        <v>12407</v>
      </c>
    </row>
    <row r="3277" customFormat="false" ht="15" hidden="false" customHeight="false" outlineLevel="0" collapsed="false">
      <c r="A3277" s="0" t="n">
        <v>167</v>
      </c>
      <c r="B3277" s="0" t="s">
        <v>229</v>
      </c>
      <c r="C3277" s="0" t="s">
        <v>270</v>
      </c>
      <c r="D3277" s="0" t="s">
        <v>12566</v>
      </c>
      <c r="E3277" s="0" t="n">
        <v>2025</v>
      </c>
      <c r="H3277" s="0" t="n">
        <v>6</v>
      </c>
      <c r="I3277" s="0" t="n">
        <v>320</v>
      </c>
      <c r="J3277" s="0" t="s">
        <v>272</v>
      </c>
      <c r="K3277" s="0" t="s">
        <v>2360</v>
      </c>
      <c r="L3277" s="0" t="s">
        <v>297</v>
      </c>
      <c r="M3277" s="0" t="s">
        <v>12567</v>
      </c>
      <c r="N3277" s="0" t="s">
        <v>12567</v>
      </c>
      <c r="O3277" s="0" t="s">
        <v>12568</v>
      </c>
      <c r="P3277" s="0" t="s">
        <v>12569</v>
      </c>
      <c r="R3277" s="0" t="s">
        <v>279</v>
      </c>
      <c r="S3277" s="0" t="s">
        <v>294</v>
      </c>
      <c r="T3277" s="0" t="s">
        <v>280</v>
      </c>
      <c r="U3277" s="0" t="s">
        <v>281</v>
      </c>
    </row>
    <row r="3278" customFormat="false" ht="15" hidden="false" customHeight="false" outlineLevel="0" collapsed="false">
      <c r="A3278" s="0" t="n">
        <v>167</v>
      </c>
      <c r="B3278" s="0" t="s">
        <v>229</v>
      </c>
      <c r="C3278" s="0" t="s">
        <v>270</v>
      </c>
      <c r="D3278" s="0" t="s">
        <v>12570</v>
      </c>
      <c r="E3278" s="0" t="n">
        <v>2025</v>
      </c>
      <c r="H3278" s="0" t="n">
        <v>10</v>
      </c>
      <c r="I3278" s="0" t="n">
        <v>1600</v>
      </c>
      <c r="J3278" s="0" t="s">
        <v>272</v>
      </c>
      <c r="K3278" s="0" t="s">
        <v>2360</v>
      </c>
      <c r="L3278" s="0" t="s">
        <v>297</v>
      </c>
      <c r="M3278" s="0" t="s">
        <v>12571</v>
      </c>
      <c r="N3278" s="0" t="s">
        <v>12571</v>
      </c>
      <c r="O3278" s="0" t="s">
        <v>12572</v>
      </c>
      <c r="P3278" s="0" t="s">
        <v>12573</v>
      </c>
      <c r="R3278" s="0" t="s">
        <v>279</v>
      </c>
      <c r="S3278" s="0" t="s">
        <v>294</v>
      </c>
      <c r="T3278" s="0" t="s">
        <v>318</v>
      </c>
      <c r="U3278" s="0" t="s">
        <v>281</v>
      </c>
      <c r="V3278" s="0" t="s">
        <v>12407</v>
      </c>
    </row>
    <row r="3279" customFormat="false" ht="15" hidden="false" customHeight="false" outlineLevel="0" collapsed="false">
      <c r="A3279" s="0" t="n">
        <v>167</v>
      </c>
      <c r="B3279" s="0" t="s">
        <v>229</v>
      </c>
      <c r="C3279" s="0" t="s">
        <v>270</v>
      </c>
      <c r="D3279" s="0" t="s">
        <v>12574</v>
      </c>
      <c r="E3279" s="0" t="n">
        <v>2025</v>
      </c>
      <c r="H3279" s="0" t="n">
        <v>1</v>
      </c>
      <c r="I3279" s="0" t="n">
        <v>220</v>
      </c>
      <c r="J3279" s="0" t="s">
        <v>294</v>
      </c>
      <c r="K3279" s="0" t="s">
        <v>2360</v>
      </c>
      <c r="L3279" s="0" t="s">
        <v>297</v>
      </c>
      <c r="M3279" s="0" t="s">
        <v>12575</v>
      </c>
      <c r="N3279" s="0" t="s">
        <v>12575</v>
      </c>
      <c r="O3279" s="0" t="s">
        <v>12576</v>
      </c>
      <c r="P3279" s="0" t="s">
        <v>12577</v>
      </c>
      <c r="R3279" s="0" t="s">
        <v>279</v>
      </c>
      <c r="S3279" s="0" t="s">
        <v>294</v>
      </c>
      <c r="T3279" s="0" t="s">
        <v>318</v>
      </c>
      <c r="U3279" s="0" t="s">
        <v>281</v>
      </c>
      <c r="V3279" s="0" t="s">
        <v>12407</v>
      </c>
    </row>
    <row r="3280" customFormat="false" ht="15" hidden="false" customHeight="false" outlineLevel="0" collapsed="false">
      <c r="A3280" s="0" t="n">
        <v>167</v>
      </c>
      <c r="B3280" s="0" t="s">
        <v>229</v>
      </c>
      <c r="C3280" s="0" t="s">
        <v>270</v>
      </c>
      <c r="D3280" s="0" t="s">
        <v>12578</v>
      </c>
      <c r="E3280" s="0" t="n">
        <v>2025</v>
      </c>
      <c r="H3280" s="0" t="n">
        <v>2</v>
      </c>
      <c r="I3280" s="0" t="n">
        <v>236</v>
      </c>
      <c r="J3280" s="0" t="s">
        <v>294</v>
      </c>
      <c r="K3280" s="0" t="s">
        <v>2360</v>
      </c>
      <c r="L3280" s="0" t="s">
        <v>297</v>
      </c>
      <c r="M3280" s="0" t="s">
        <v>12579</v>
      </c>
      <c r="N3280" s="0" t="s">
        <v>12579</v>
      </c>
      <c r="O3280" s="0" t="s">
        <v>12580</v>
      </c>
      <c r="P3280" s="0" t="s">
        <v>12581</v>
      </c>
      <c r="R3280" s="0" t="s">
        <v>279</v>
      </c>
      <c r="S3280" s="0" t="s">
        <v>294</v>
      </c>
      <c r="T3280" s="0" t="s">
        <v>318</v>
      </c>
      <c r="U3280" s="0" t="s">
        <v>281</v>
      </c>
      <c r="V3280" s="0" t="s">
        <v>12407</v>
      </c>
    </row>
    <row r="3281" customFormat="false" ht="15" hidden="false" customHeight="false" outlineLevel="0" collapsed="false">
      <c r="A3281" s="0" t="n">
        <v>167</v>
      </c>
      <c r="B3281" s="0" t="s">
        <v>229</v>
      </c>
      <c r="C3281" s="0" t="s">
        <v>270</v>
      </c>
      <c r="D3281" s="0" t="s">
        <v>12582</v>
      </c>
      <c r="E3281" s="0" t="n">
        <v>2025</v>
      </c>
      <c r="H3281" s="0" t="n">
        <v>4</v>
      </c>
      <c r="I3281" s="0" t="n">
        <v>658</v>
      </c>
      <c r="J3281" s="0" t="s">
        <v>294</v>
      </c>
      <c r="K3281" s="0" t="s">
        <v>2360</v>
      </c>
      <c r="L3281" s="0" t="s">
        <v>297</v>
      </c>
      <c r="M3281" s="0" t="s">
        <v>12583</v>
      </c>
      <c r="N3281" s="0" t="s">
        <v>12583</v>
      </c>
      <c r="O3281" s="0" t="s">
        <v>12584</v>
      </c>
      <c r="P3281" s="0" t="s">
        <v>12585</v>
      </c>
      <c r="R3281" s="0" t="s">
        <v>279</v>
      </c>
      <c r="S3281" s="0" t="s">
        <v>294</v>
      </c>
      <c r="T3281" s="0" t="s">
        <v>318</v>
      </c>
      <c r="U3281" s="0" t="s">
        <v>281</v>
      </c>
      <c r="V3281" s="0" t="s">
        <v>12407</v>
      </c>
    </row>
    <row r="3282" customFormat="false" ht="15" hidden="false" customHeight="false" outlineLevel="0" collapsed="false">
      <c r="A3282" s="0" t="n">
        <v>167</v>
      </c>
      <c r="B3282" s="0" t="s">
        <v>229</v>
      </c>
      <c r="C3282" s="0" t="s">
        <v>270</v>
      </c>
      <c r="D3282" s="0" t="s">
        <v>12586</v>
      </c>
      <c r="E3282" s="0" t="n">
        <v>2025</v>
      </c>
      <c r="H3282" s="0" t="n">
        <v>9</v>
      </c>
      <c r="I3282" s="0" t="n">
        <v>393</v>
      </c>
      <c r="J3282" s="0" t="s">
        <v>272</v>
      </c>
      <c r="K3282" s="0" t="s">
        <v>2360</v>
      </c>
      <c r="L3282" s="0" t="s">
        <v>297</v>
      </c>
      <c r="M3282" s="0" t="s">
        <v>12587</v>
      </c>
      <c r="N3282" s="0" t="s">
        <v>12587</v>
      </c>
      <c r="O3282" s="0" t="s">
        <v>12588</v>
      </c>
      <c r="P3282" s="0" t="s">
        <v>12589</v>
      </c>
      <c r="R3282" s="0" t="s">
        <v>279</v>
      </c>
      <c r="S3282" s="0" t="s">
        <v>294</v>
      </c>
      <c r="T3282" s="0" t="s">
        <v>280</v>
      </c>
      <c r="U3282" s="0" t="s">
        <v>281</v>
      </c>
    </row>
    <row r="3283" customFormat="false" ht="15" hidden="false" customHeight="false" outlineLevel="0" collapsed="false">
      <c r="A3283" s="0" t="n">
        <v>167</v>
      </c>
      <c r="B3283" s="0" t="s">
        <v>229</v>
      </c>
      <c r="C3283" s="0" t="s">
        <v>270</v>
      </c>
      <c r="D3283" s="0" t="s">
        <v>12590</v>
      </c>
      <c r="E3283" s="0" t="n">
        <v>2025</v>
      </c>
      <c r="H3283" s="0" t="n">
        <v>5</v>
      </c>
      <c r="I3283" s="0" t="n">
        <v>398</v>
      </c>
      <c r="J3283" s="0" t="s">
        <v>272</v>
      </c>
      <c r="K3283" s="0" t="s">
        <v>2360</v>
      </c>
      <c r="L3283" s="0" t="s">
        <v>297</v>
      </c>
      <c r="M3283" s="0" t="s">
        <v>12591</v>
      </c>
      <c r="N3283" s="0" t="s">
        <v>12591</v>
      </c>
      <c r="O3283" s="0" t="s">
        <v>12592</v>
      </c>
      <c r="P3283" s="0" t="s">
        <v>12593</v>
      </c>
      <c r="R3283" s="0" t="s">
        <v>279</v>
      </c>
      <c r="S3283" s="0" t="s">
        <v>294</v>
      </c>
      <c r="T3283" s="0" t="s">
        <v>280</v>
      </c>
      <c r="U3283" s="0" t="s">
        <v>281</v>
      </c>
    </row>
    <row r="3284" customFormat="false" ht="15" hidden="false" customHeight="false" outlineLevel="0" collapsed="false">
      <c r="A3284" s="0" t="n">
        <v>167</v>
      </c>
      <c r="B3284" s="0" t="s">
        <v>229</v>
      </c>
      <c r="C3284" s="0" t="s">
        <v>270</v>
      </c>
      <c r="D3284" s="0" t="s">
        <v>12594</v>
      </c>
      <c r="E3284" s="0" t="n">
        <v>2025</v>
      </c>
      <c r="H3284" s="0" t="n">
        <v>5</v>
      </c>
      <c r="I3284" s="0" t="n">
        <v>378</v>
      </c>
      <c r="J3284" s="0" t="s">
        <v>272</v>
      </c>
      <c r="K3284" s="0" t="s">
        <v>2360</v>
      </c>
      <c r="L3284" s="0" t="s">
        <v>297</v>
      </c>
      <c r="M3284" s="0" t="s">
        <v>12595</v>
      </c>
      <c r="N3284" s="0" t="s">
        <v>12595</v>
      </c>
      <c r="O3284" s="0" t="s">
        <v>12596</v>
      </c>
      <c r="P3284" s="0" t="s">
        <v>12597</v>
      </c>
      <c r="R3284" s="0" t="s">
        <v>279</v>
      </c>
      <c r="S3284" s="0" t="s">
        <v>294</v>
      </c>
      <c r="T3284" s="0" t="s">
        <v>280</v>
      </c>
      <c r="U3284" s="0" t="s">
        <v>281</v>
      </c>
    </row>
    <row r="3285" customFormat="false" ht="15" hidden="false" customHeight="false" outlineLevel="0" collapsed="false">
      <c r="A3285" s="0" t="n">
        <v>167</v>
      </c>
      <c r="B3285" s="0" t="s">
        <v>229</v>
      </c>
      <c r="C3285" s="0" t="s">
        <v>270</v>
      </c>
      <c r="D3285" s="0" t="s">
        <v>12598</v>
      </c>
      <c r="E3285" s="0" t="n">
        <v>2025</v>
      </c>
      <c r="H3285" s="0" t="n">
        <v>3</v>
      </c>
      <c r="I3285" s="0" t="n">
        <v>256</v>
      </c>
      <c r="J3285" s="0" t="s">
        <v>272</v>
      </c>
      <c r="K3285" s="0" t="s">
        <v>2360</v>
      </c>
      <c r="L3285" s="0" t="s">
        <v>297</v>
      </c>
      <c r="M3285" s="0" t="s">
        <v>12599</v>
      </c>
      <c r="N3285" s="0" t="s">
        <v>12599</v>
      </c>
      <c r="O3285" s="0" t="s">
        <v>12600</v>
      </c>
      <c r="P3285" s="0" t="s">
        <v>12601</v>
      </c>
      <c r="R3285" s="0" t="s">
        <v>279</v>
      </c>
      <c r="S3285" s="0" t="s">
        <v>294</v>
      </c>
      <c r="T3285" s="0" t="s">
        <v>318</v>
      </c>
      <c r="U3285" s="0" t="s">
        <v>281</v>
      </c>
      <c r="V3285" s="0" t="s">
        <v>12407</v>
      </c>
    </row>
    <row r="3286" customFormat="false" ht="15" hidden="false" customHeight="false" outlineLevel="0" collapsed="false">
      <c r="A3286" s="0" t="n">
        <v>167</v>
      </c>
      <c r="B3286" s="0" t="s">
        <v>229</v>
      </c>
      <c r="C3286" s="0" t="s">
        <v>270</v>
      </c>
      <c r="D3286" s="0" t="s">
        <v>12602</v>
      </c>
      <c r="E3286" s="0" t="n">
        <v>2025</v>
      </c>
      <c r="H3286" s="0" t="n">
        <v>10</v>
      </c>
      <c r="I3286" s="0" t="n">
        <v>815</v>
      </c>
      <c r="J3286" s="0" t="s">
        <v>272</v>
      </c>
      <c r="K3286" s="0" t="s">
        <v>2360</v>
      </c>
      <c r="L3286" s="0" t="s">
        <v>297</v>
      </c>
      <c r="M3286" s="0" t="s">
        <v>12603</v>
      </c>
      <c r="N3286" s="0" t="s">
        <v>12603</v>
      </c>
      <c r="O3286" s="0" t="s">
        <v>12604</v>
      </c>
      <c r="P3286" s="0" t="s">
        <v>12605</v>
      </c>
      <c r="R3286" s="0" t="s">
        <v>279</v>
      </c>
      <c r="S3286" s="0" t="s">
        <v>294</v>
      </c>
      <c r="T3286" s="0" t="s">
        <v>280</v>
      </c>
      <c r="U3286" s="0" t="s">
        <v>281</v>
      </c>
    </row>
    <row r="3287" customFormat="false" ht="15" hidden="false" customHeight="false" outlineLevel="0" collapsed="false">
      <c r="A3287" s="0" t="n">
        <v>167</v>
      </c>
      <c r="B3287" s="0" t="s">
        <v>229</v>
      </c>
      <c r="C3287" s="0" t="s">
        <v>270</v>
      </c>
      <c r="D3287" s="0" t="s">
        <v>12606</v>
      </c>
      <c r="E3287" s="0" t="n">
        <v>2025</v>
      </c>
      <c r="H3287" s="0" t="n">
        <v>3</v>
      </c>
      <c r="I3287" s="0" t="n">
        <v>255</v>
      </c>
      <c r="J3287" s="0" t="s">
        <v>272</v>
      </c>
      <c r="K3287" s="0" t="s">
        <v>2360</v>
      </c>
      <c r="L3287" s="0" t="s">
        <v>297</v>
      </c>
      <c r="M3287" s="0" t="s">
        <v>12607</v>
      </c>
      <c r="N3287" s="0" t="s">
        <v>12607</v>
      </c>
      <c r="O3287" s="0" t="s">
        <v>12608</v>
      </c>
      <c r="P3287" s="0" t="s">
        <v>12609</v>
      </c>
      <c r="R3287" s="0" t="s">
        <v>279</v>
      </c>
      <c r="S3287" s="0" t="s">
        <v>294</v>
      </c>
      <c r="T3287" s="0" t="s">
        <v>318</v>
      </c>
      <c r="U3287" s="0" t="s">
        <v>281</v>
      </c>
      <c r="V3287" s="0" t="s">
        <v>12407</v>
      </c>
    </row>
    <row r="3288" customFormat="false" ht="15" hidden="false" customHeight="false" outlineLevel="0" collapsed="false">
      <c r="A3288" s="0" t="n">
        <v>167</v>
      </c>
      <c r="B3288" s="0" t="s">
        <v>229</v>
      </c>
      <c r="C3288" s="0" t="s">
        <v>270</v>
      </c>
      <c r="D3288" s="0" t="s">
        <v>12610</v>
      </c>
      <c r="E3288" s="0" t="n">
        <v>2025</v>
      </c>
      <c r="H3288" s="0" t="n">
        <v>5</v>
      </c>
      <c r="I3288" s="0" t="n">
        <v>4598</v>
      </c>
      <c r="J3288" s="0" t="s">
        <v>272</v>
      </c>
      <c r="K3288" s="0" t="s">
        <v>2360</v>
      </c>
      <c r="L3288" s="0" t="s">
        <v>297</v>
      </c>
      <c r="M3288" s="0" t="s">
        <v>12611</v>
      </c>
      <c r="N3288" s="0" t="s">
        <v>12611</v>
      </c>
      <c r="O3288" s="0" t="s">
        <v>12612</v>
      </c>
      <c r="P3288" s="0" t="s">
        <v>12613</v>
      </c>
      <c r="R3288" s="0" t="s">
        <v>279</v>
      </c>
      <c r="S3288" s="0" t="s">
        <v>294</v>
      </c>
      <c r="T3288" s="0" t="s">
        <v>280</v>
      </c>
      <c r="U3288" s="0" t="s">
        <v>281</v>
      </c>
    </row>
    <row r="3289" customFormat="false" ht="15" hidden="false" customHeight="false" outlineLevel="0" collapsed="false">
      <c r="A3289" s="0" t="n">
        <v>167</v>
      </c>
      <c r="B3289" s="0" t="s">
        <v>229</v>
      </c>
      <c r="C3289" s="0" t="s">
        <v>270</v>
      </c>
      <c r="D3289" s="0" t="s">
        <v>12614</v>
      </c>
      <c r="E3289" s="0" t="n">
        <v>2025</v>
      </c>
      <c r="H3289" s="0" t="n">
        <v>4</v>
      </c>
      <c r="I3289" s="0" t="n">
        <v>3730</v>
      </c>
      <c r="J3289" s="0" t="s">
        <v>272</v>
      </c>
      <c r="K3289" s="0" t="s">
        <v>2360</v>
      </c>
      <c r="L3289" s="0" t="s">
        <v>297</v>
      </c>
      <c r="M3289" s="0" t="s">
        <v>12615</v>
      </c>
      <c r="N3289" s="0" t="s">
        <v>12615</v>
      </c>
      <c r="O3289" s="0" t="s">
        <v>12616</v>
      </c>
      <c r="P3289" s="0" t="s">
        <v>12617</v>
      </c>
      <c r="R3289" s="0" t="s">
        <v>279</v>
      </c>
      <c r="S3289" s="0" t="s">
        <v>294</v>
      </c>
      <c r="T3289" s="0" t="s">
        <v>280</v>
      </c>
      <c r="U3289" s="0" t="s">
        <v>281</v>
      </c>
    </row>
    <row r="3290" customFormat="false" ht="15" hidden="false" customHeight="false" outlineLevel="0" collapsed="false">
      <c r="A3290" s="0" t="n">
        <v>167</v>
      </c>
      <c r="B3290" s="0" t="s">
        <v>229</v>
      </c>
      <c r="C3290" s="0" t="s">
        <v>270</v>
      </c>
      <c r="D3290" s="0" t="s">
        <v>12618</v>
      </c>
      <c r="E3290" s="0" t="n">
        <v>2025</v>
      </c>
      <c r="H3290" s="0" t="n">
        <v>4</v>
      </c>
      <c r="I3290" s="0" t="n">
        <v>3669</v>
      </c>
      <c r="J3290" s="0" t="s">
        <v>272</v>
      </c>
      <c r="K3290" s="0" t="s">
        <v>2360</v>
      </c>
      <c r="L3290" s="0" t="s">
        <v>297</v>
      </c>
      <c r="M3290" s="0" t="s">
        <v>12619</v>
      </c>
      <c r="N3290" s="0" t="s">
        <v>12619</v>
      </c>
      <c r="O3290" s="0" t="s">
        <v>12620</v>
      </c>
      <c r="P3290" s="0" t="s">
        <v>12621</v>
      </c>
      <c r="R3290" s="0" t="s">
        <v>279</v>
      </c>
      <c r="S3290" s="0" t="s">
        <v>294</v>
      </c>
      <c r="T3290" s="0" t="s">
        <v>318</v>
      </c>
      <c r="U3290" s="0" t="s">
        <v>281</v>
      </c>
      <c r="V3290" s="0" t="s">
        <v>12407</v>
      </c>
    </row>
    <row r="3291" customFormat="false" ht="15" hidden="false" customHeight="false" outlineLevel="0" collapsed="false">
      <c r="A3291" s="0" t="n">
        <v>167</v>
      </c>
      <c r="B3291" s="0" t="s">
        <v>229</v>
      </c>
      <c r="C3291" s="0" t="s">
        <v>270</v>
      </c>
      <c r="D3291" s="0" t="s">
        <v>12622</v>
      </c>
      <c r="E3291" s="0" t="n">
        <v>2025</v>
      </c>
      <c r="H3291" s="0" t="n">
        <v>1</v>
      </c>
      <c r="I3291" s="0" t="n">
        <v>67</v>
      </c>
      <c r="J3291" s="0" t="s">
        <v>272</v>
      </c>
      <c r="K3291" s="0" t="s">
        <v>2360</v>
      </c>
      <c r="L3291" s="0" t="s">
        <v>297</v>
      </c>
      <c r="M3291" s="0" t="s">
        <v>12623</v>
      </c>
      <c r="N3291" s="0" t="s">
        <v>12623</v>
      </c>
      <c r="O3291" s="0" t="s">
        <v>12624</v>
      </c>
      <c r="P3291" s="0" t="s">
        <v>12625</v>
      </c>
      <c r="R3291" s="0" t="s">
        <v>279</v>
      </c>
      <c r="S3291" s="0" t="s">
        <v>294</v>
      </c>
      <c r="T3291" s="0" t="s">
        <v>318</v>
      </c>
      <c r="U3291" s="0" t="s">
        <v>281</v>
      </c>
      <c r="V3291" s="0" t="s">
        <v>12407</v>
      </c>
    </row>
    <row r="3292" customFormat="false" ht="15" hidden="false" customHeight="false" outlineLevel="0" collapsed="false">
      <c r="A3292" s="0" t="n">
        <v>167</v>
      </c>
      <c r="B3292" s="0" t="s">
        <v>229</v>
      </c>
      <c r="C3292" s="0" t="s">
        <v>270</v>
      </c>
      <c r="D3292" s="0" t="s">
        <v>12626</v>
      </c>
      <c r="E3292" s="0" t="n">
        <v>2025</v>
      </c>
      <c r="H3292" s="0" t="n">
        <v>10</v>
      </c>
      <c r="I3292" s="0" t="n">
        <v>803</v>
      </c>
      <c r="J3292" s="0" t="s">
        <v>272</v>
      </c>
      <c r="K3292" s="0" t="s">
        <v>2360</v>
      </c>
      <c r="L3292" s="0" t="s">
        <v>297</v>
      </c>
      <c r="M3292" s="0" t="s">
        <v>12627</v>
      </c>
      <c r="N3292" s="0" t="s">
        <v>12627</v>
      </c>
      <c r="O3292" s="0" t="s">
        <v>12628</v>
      </c>
      <c r="P3292" s="0" t="s">
        <v>12629</v>
      </c>
      <c r="R3292" s="0" t="s">
        <v>279</v>
      </c>
      <c r="S3292" s="0" t="s">
        <v>294</v>
      </c>
      <c r="T3292" s="0" t="s">
        <v>280</v>
      </c>
      <c r="U3292" s="0" t="s">
        <v>281</v>
      </c>
    </row>
    <row r="3293" customFormat="false" ht="15" hidden="false" customHeight="false" outlineLevel="0" collapsed="false">
      <c r="A3293" s="0" t="n">
        <v>167</v>
      </c>
      <c r="B3293" s="0" t="s">
        <v>229</v>
      </c>
      <c r="C3293" s="0" t="s">
        <v>270</v>
      </c>
      <c r="D3293" s="0" t="s">
        <v>12630</v>
      </c>
      <c r="E3293" s="0" t="n">
        <v>2025</v>
      </c>
      <c r="H3293" s="0" t="n">
        <v>6</v>
      </c>
      <c r="I3293" s="0" t="n">
        <v>500</v>
      </c>
      <c r="J3293" s="0" t="s">
        <v>272</v>
      </c>
      <c r="K3293" s="0" t="s">
        <v>2360</v>
      </c>
      <c r="L3293" s="0" t="s">
        <v>297</v>
      </c>
      <c r="M3293" s="0" t="s">
        <v>12631</v>
      </c>
      <c r="N3293" s="0" t="s">
        <v>12632</v>
      </c>
      <c r="O3293" s="0" t="s">
        <v>12633</v>
      </c>
      <c r="P3293" s="0" t="s">
        <v>12634</v>
      </c>
      <c r="R3293" s="0" t="s">
        <v>279</v>
      </c>
      <c r="S3293" s="0" t="s">
        <v>294</v>
      </c>
      <c r="T3293" s="0" t="s">
        <v>280</v>
      </c>
      <c r="U3293" s="0" t="s">
        <v>281</v>
      </c>
    </row>
    <row r="3294" customFormat="false" ht="15" hidden="false" customHeight="false" outlineLevel="0" collapsed="false">
      <c r="A3294" s="0" t="n">
        <v>167</v>
      </c>
      <c r="B3294" s="0" t="s">
        <v>229</v>
      </c>
      <c r="C3294" s="0" t="s">
        <v>270</v>
      </c>
      <c r="D3294" s="0" t="s">
        <v>12635</v>
      </c>
      <c r="E3294" s="0" t="n">
        <v>2025</v>
      </c>
      <c r="H3294" s="0" t="n">
        <v>7</v>
      </c>
      <c r="I3294" s="0" t="n">
        <v>550</v>
      </c>
      <c r="J3294" s="0" t="s">
        <v>294</v>
      </c>
      <c r="K3294" s="0" t="s">
        <v>2360</v>
      </c>
      <c r="L3294" s="0" t="s">
        <v>297</v>
      </c>
      <c r="M3294" s="0" t="s">
        <v>12636</v>
      </c>
      <c r="N3294" s="0" t="s">
        <v>12636</v>
      </c>
      <c r="O3294" s="0" t="s">
        <v>12637</v>
      </c>
      <c r="P3294" s="0" t="s">
        <v>12638</v>
      </c>
      <c r="R3294" s="0" t="s">
        <v>279</v>
      </c>
      <c r="S3294" s="0" t="s">
        <v>294</v>
      </c>
      <c r="T3294" s="0" t="s">
        <v>318</v>
      </c>
      <c r="U3294" s="0" t="s">
        <v>281</v>
      </c>
      <c r="V3294" s="0" t="s">
        <v>12407</v>
      </c>
    </row>
    <row r="3295" customFormat="false" ht="15" hidden="false" customHeight="false" outlineLevel="0" collapsed="false">
      <c r="A3295" s="0" t="n">
        <v>167</v>
      </c>
      <c r="B3295" s="0" t="s">
        <v>229</v>
      </c>
      <c r="C3295" s="0" t="s">
        <v>270</v>
      </c>
      <c r="D3295" s="0" t="s">
        <v>12639</v>
      </c>
      <c r="E3295" s="0" t="n">
        <v>2017</v>
      </c>
      <c r="H3295" s="0" t="n">
        <v>20</v>
      </c>
      <c r="I3295" s="0" t="n">
        <v>196</v>
      </c>
      <c r="J3295" s="0" t="s">
        <v>272</v>
      </c>
      <c r="K3295" s="0" t="s">
        <v>2360</v>
      </c>
      <c r="L3295" s="0" t="s">
        <v>297</v>
      </c>
      <c r="M3295" s="0" t="s">
        <v>12640</v>
      </c>
      <c r="N3295" s="0" t="s">
        <v>12640</v>
      </c>
      <c r="O3295" s="0" t="s">
        <v>12641</v>
      </c>
      <c r="P3295" s="0" t="s">
        <v>12642</v>
      </c>
      <c r="R3295" s="0" t="s">
        <v>288</v>
      </c>
      <c r="S3295" s="0" t="s">
        <v>294</v>
      </c>
      <c r="T3295" s="0" t="s">
        <v>318</v>
      </c>
      <c r="U3295" s="0" t="s">
        <v>281</v>
      </c>
      <c r="V3295" s="0" t="s">
        <v>12407</v>
      </c>
    </row>
    <row r="3296" customFormat="false" ht="15" hidden="false" customHeight="false" outlineLevel="0" collapsed="false">
      <c r="A3296" s="0" t="n">
        <v>167</v>
      </c>
      <c r="B3296" s="0" t="s">
        <v>229</v>
      </c>
      <c r="C3296" s="0" t="s">
        <v>328</v>
      </c>
      <c r="D3296" s="0" t="s">
        <v>12643</v>
      </c>
      <c r="E3296" s="0" t="n">
        <v>2025</v>
      </c>
      <c r="H3296" s="0" t="n">
        <v>11</v>
      </c>
      <c r="I3296" s="0" t="n">
        <v>3063</v>
      </c>
      <c r="J3296" s="0" t="s">
        <v>272</v>
      </c>
      <c r="K3296" s="0" t="s">
        <v>2360</v>
      </c>
      <c r="L3296" s="0" t="s">
        <v>297</v>
      </c>
      <c r="M3296" s="0" t="s">
        <v>12644</v>
      </c>
      <c r="N3296" s="0" t="s">
        <v>12644</v>
      </c>
      <c r="O3296" s="0" t="s">
        <v>12645</v>
      </c>
      <c r="P3296" s="0" t="s">
        <v>12646</v>
      </c>
      <c r="R3296" s="0" t="s">
        <v>279</v>
      </c>
      <c r="S3296" s="0" t="s">
        <v>272</v>
      </c>
      <c r="T3296" s="0" t="s">
        <v>318</v>
      </c>
      <c r="U3296" s="0" t="s">
        <v>281</v>
      </c>
      <c r="V3296" s="0" t="s">
        <v>12407</v>
      </c>
    </row>
    <row r="3297" customFormat="false" ht="15" hidden="false" customHeight="false" outlineLevel="0" collapsed="false">
      <c r="A3297" s="0" t="n">
        <v>167</v>
      </c>
      <c r="B3297" s="0" t="s">
        <v>229</v>
      </c>
      <c r="C3297" s="0" t="s">
        <v>491</v>
      </c>
      <c r="D3297" s="0" t="s">
        <v>12647</v>
      </c>
      <c r="E3297" s="0" t="n">
        <v>2025</v>
      </c>
      <c r="H3297" s="0" t="n">
        <v>1</v>
      </c>
      <c r="I3297" s="0" t="n">
        <v>234</v>
      </c>
      <c r="J3297" s="0" t="s">
        <v>272</v>
      </c>
      <c r="K3297" s="0" t="s">
        <v>2360</v>
      </c>
      <c r="L3297" s="0" t="s">
        <v>297</v>
      </c>
      <c r="M3297" s="0" t="s">
        <v>12648</v>
      </c>
      <c r="N3297" s="0" t="s">
        <v>12648</v>
      </c>
      <c r="O3297" s="0" t="s">
        <v>12649</v>
      </c>
      <c r="P3297" s="0" t="s">
        <v>12650</v>
      </c>
      <c r="R3297" s="0" t="s">
        <v>279</v>
      </c>
      <c r="S3297" s="0" t="s">
        <v>272</v>
      </c>
      <c r="T3297" s="0" t="s">
        <v>280</v>
      </c>
      <c r="U3297" s="0" t="s">
        <v>281</v>
      </c>
    </row>
    <row r="3298" customFormat="false" ht="15" hidden="false" customHeight="false" outlineLevel="0" collapsed="false">
      <c r="A3298" s="0" t="n">
        <v>167</v>
      </c>
      <c r="B3298" s="0" t="s">
        <v>229</v>
      </c>
      <c r="C3298" s="0" t="s">
        <v>282</v>
      </c>
      <c r="D3298" s="0" t="s">
        <v>12651</v>
      </c>
      <c r="E3298" s="0" t="n">
        <v>2026</v>
      </c>
      <c r="H3298" s="0" t="n">
        <v>4</v>
      </c>
      <c r="I3298" s="0" t="n">
        <v>5333</v>
      </c>
      <c r="J3298" s="0" t="s">
        <v>272</v>
      </c>
      <c r="K3298" s="0" t="s">
        <v>2360</v>
      </c>
      <c r="L3298" s="0" t="s">
        <v>297</v>
      </c>
      <c r="M3298" s="0" t="s">
        <v>12652</v>
      </c>
      <c r="N3298" s="0" t="s">
        <v>12652</v>
      </c>
      <c r="O3298" s="0" t="s">
        <v>12653</v>
      </c>
      <c r="P3298" s="0" t="s">
        <v>12654</v>
      </c>
      <c r="R3298" s="0" t="s">
        <v>279</v>
      </c>
      <c r="S3298" s="0" t="s">
        <v>272</v>
      </c>
      <c r="T3298" s="0" t="s">
        <v>280</v>
      </c>
      <c r="U3298" s="0" t="s">
        <v>281</v>
      </c>
    </row>
    <row r="3299" customFormat="false" ht="15" hidden="false" customHeight="false" outlineLevel="0" collapsed="false">
      <c r="A3299" s="0" t="n">
        <v>167</v>
      </c>
      <c r="B3299" s="0" t="s">
        <v>229</v>
      </c>
      <c r="C3299" s="0" t="s">
        <v>282</v>
      </c>
      <c r="D3299" s="0" t="s">
        <v>12655</v>
      </c>
      <c r="E3299" s="0" t="n">
        <v>2026</v>
      </c>
      <c r="H3299" s="0" t="n">
        <v>2</v>
      </c>
      <c r="I3299" s="0" t="n">
        <v>316</v>
      </c>
      <c r="J3299" s="0" t="s">
        <v>272</v>
      </c>
      <c r="K3299" s="0" t="s">
        <v>2360</v>
      </c>
      <c r="L3299" s="0" t="s">
        <v>297</v>
      </c>
      <c r="M3299" s="0" t="s">
        <v>12656</v>
      </c>
      <c r="N3299" s="0" t="s">
        <v>12656</v>
      </c>
      <c r="O3299" s="0" t="s">
        <v>12657</v>
      </c>
      <c r="P3299" s="0" t="s">
        <v>12658</v>
      </c>
      <c r="R3299" s="0" t="s">
        <v>279</v>
      </c>
      <c r="S3299" s="0" t="s">
        <v>294</v>
      </c>
      <c r="T3299" s="0" t="s">
        <v>280</v>
      </c>
      <c r="U3299" s="0" t="s">
        <v>281</v>
      </c>
    </row>
    <row r="3300" customFormat="false" ht="15" hidden="false" customHeight="false" outlineLevel="0" collapsed="false">
      <c r="A3300" s="0" t="n">
        <v>167</v>
      </c>
      <c r="B3300" s="0" t="s">
        <v>229</v>
      </c>
      <c r="C3300" s="0" t="s">
        <v>926</v>
      </c>
      <c r="D3300" s="0" t="s">
        <v>12659</v>
      </c>
      <c r="E3300" s="0" t="n">
        <v>2027</v>
      </c>
      <c r="H3300" s="0" t="n">
        <v>24</v>
      </c>
      <c r="I3300" s="0" t="n">
        <v>6295</v>
      </c>
      <c r="J3300" s="0" t="s">
        <v>272</v>
      </c>
      <c r="K3300" s="0" t="s">
        <v>290</v>
      </c>
      <c r="L3300" s="0" t="s">
        <v>274</v>
      </c>
      <c r="M3300" s="0" t="s">
        <v>12660</v>
      </c>
      <c r="N3300" s="0" t="s">
        <v>12660</v>
      </c>
      <c r="O3300" s="0" t="s">
        <v>12661</v>
      </c>
      <c r="P3300" s="0" t="s">
        <v>12662</v>
      </c>
      <c r="R3300" s="0" t="s">
        <v>279</v>
      </c>
      <c r="S3300" s="0" t="s">
        <v>294</v>
      </c>
      <c r="T3300" s="0" t="s">
        <v>280</v>
      </c>
      <c r="U3300" s="0" t="s">
        <v>281</v>
      </c>
    </row>
    <row r="3301" customFormat="false" ht="15" hidden="false" customHeight="false" outlineLevel="0" collapsed="false">
      <c r="A3301" s="0" t="n">
        <v>167</v>
      </c>
      <c r="B3301" s="0" t="s">
        <v>229</v>
      </c>
      <c r="C3301" s="0" t="s">
        <v>926</v>
      </c>
      <c r="D3301" s="0" t="s">
        <v>12663</v>
      </c>
      <c r="E3301" s="0" t="n">
        <v>2027</v>
      </c>
      <c r="H3301" s="0" t="n">
        <v>24</v>
      </c>
      <c r="I3301" s="0" t="n">
        <v>6312</v>
      </c>
      <c r="J3301" s="0" t="s">
        <v>272</v>
      </c>
      <c r="K3301" s="0" t="s">
        <v>2360</v>
      </c>
      <c r="L3301" s="0" t="s">
        <v>297</v>
      </c>
      <c r="M3301" s="0" t="s">
        <v>12664</v>
      </c>
      <c r="N3301" s="0" t="s">
        <v>12664</v>
      </c>
      <c r="O3301" s="0" t="s">
        <v>12665</v>
      </c>
      <c r="P3301" s="0" t="s">
        <v>12666</v>
      </c>
      <c r="R3301" s="0" t="s">
        <v>279</v>
      </c>
      <c r="S3301" s="0" t="s">
        <v>272</v>
      </c>
      <c r="T3301" s="0" t="s">
        <v>280</v>
      </c>
      <c r="U3301" s="0" t="s">
        <v>281</v>
      </c>
    </row>
    <row r="3302" customFormat="false" ht="15" hidden="false" customHeight="false" outlineLevel="0" collapsed="false">
      <c r="A3302" s="0" t="n">
        <v>167</v>
      </c>
      <c r="B3302" s="0" t="s">
        <v>229</v>
      </c>
      <c r="C3302" s="0" t="s">
        <v>926</v>
      </c>
      <c r="D3302" s="0" t="s">
        <v>12667</v>
      </c>
      <c r="E3302" s="0" t="n">
        <v>2026</v>
      </c>
      <c r="H3302" s="0" t="n">
        <v>7</v>
      </c>
      <c r="I3302" s="0" t="n">
        <v>2509</v>
      </c>
      <c r="J3302" s="0" t="s">
        <v>272</v>
      </c>
      <c r="K3302" s="0" t="s">
        <v>290</v>
      </c>
      <c r="L3302" s="0" t="s">
        <v>274</v>
      </c>
      <c r="M3302" s="0" t="s">
        <v>12668</v>
      </c>
      <c r="N3302" s="0" t="s">
        <v>12668</v>
      </c>
      <c r="O3302" s="0" t="s">
        <v>12669</v>
      </c>
      <c r="P3302" s="0" t="s">
        <v>12670</v>
      </c>
      <c r="R3302" s="0" t="s">
        <v>279</v>
      </c>
      <c r="S3302" s="0" t="s">
        <v>294</v>
      </c>
      <c r="T3302" s="0" t="s">
        <v>280</v>
      </c>
      <c r="U3302" s="0" t="s">
        <v>281</v>
      </c>
    </row>
    <row r="3303" customFormat="false" ht="15" hidden="false" customHeight="false" outlineLevel="0" collapsed="false">
      <c r="A3303" s="0" t="n">
        <v>167</v>
      </c>
      <c r="B3303" s="0" t="s">
        <v>229</v>
      </c>
      <c r="C3303" s="0" t="s">
        <v>926</v>
      </c>
      <c r="D3303" s="0" t="s">
        <v>12671</v>
      </c>
      <c r="E3303" s="0" t="n">
        <v>2026</v>
      </c>
      <c r="H3303" s="0" t="n">
        <v>14</v>
      </c>
      <c r="I3303" s="0" t="n">
        <v>3238</v>
      </c>
      <c r="J3303" s="0" t="s">
        <v>272</v>
      </c>
      <c r="K3303" s="0" t="s">
        <v>2360</v>
      </c>
      <c r="L3303" s="0" t="s">
        <v>297</v>
      </c>
      <c r="M3303" s="0" t="s">
        <v>12672</v>
      </c>
      <c r="N3303" s="0" t="s">
        <v>12672</v>
      </c>
      <c r="O3303" s="0" t="s">
        <v>12673</v>
      </c>
      <c r="P3303" s="0" t="s">
        <v>12674</v>
      </c>
      <c r="R3303" s="0" t="s">
        <v>279</v>
      </c>
      <c r="S3303" s="0" t="s">
        <v>294</v>
      </c>
      <c r="T3303" s="0" t="s">
        <v>280</v>
      </c>
      <c r="U3303" s="0" t="s">
        <v>281</v>
      </c>
    </row>
    <row r="3304" customFormat="false" ht="15" hidden="false" customHeight="false" outlineLevel="0" collapsed="false">
      <c r="A3304" s="0" t="n">
        <v>167</v>
      </c>
      <c r="B3304" s="0" t="s">
        <v>229</v>
      </c>
      <c r="C3304" s="0" t="s">
        <v>926</v>
      </c>
      <c r="D3304" s="0" t="s">
        <v>12675</v>
      </c>
      <c r="E3304" s="0" t="n">
        <v>2026</v>
      </c>
      <c r="H3304" s="0" t="n">
        <v>7</v>
      </c>
      <c r="I3304" s="0" t="n">
        <v>600</v>
      </c>
      <c r="J3304" s="0" t="s">
        <v>272</v>
      </c>
      <c r="K3304" s="0" t="s">
        <v>2360</v>
      </c>
      <c r="L3304" s="0" t="s">
        <v>297</v>
      </c>
      <c r="M3304" s="0" t="s">
        <v>12676</v>
      </c>
      <c r="N3304" s="0" t="s">
        <v>12676</v>
      </c>
      <c r="O3304" s="0" t="s">
        <v>12677</v>
      </c>
      <c r="P3304" s="0" t="s">
        <v>12678</v>
      </c>
      <c r="R3304" s="0" t="s">
        <v>279</v>
      </c>
      <c r="S3304" s="0" t="s">
        <v>294</v>
      </c>
      <c r="T3304" s="0" t="s">
        <v>280</v>
      </c>
      <c r="U3304" s="0" t="s">
        <v>281</v>
      </c>
    </row>
    <row r="3305" customFormat="false" ht="15" hidden="false" customHeight="false" outlineLevel="0" collapsed="false">
      <c r="A3305" s="0" t="n">
        <v>167</v>
      </c>
      <c r="B3305" s="0" t="s">
        <v>229</v>
      </c>
      <c r="C3305" s="0" t="s">
        <v>926</v>
      </c>
      <c r="D3305" s="0" t="s">
        <v>12679</v>
      </c>
      <c r="E3305" s="0" t="n">
        <v>2026</v>
      </c>
      <c r="H3305" s="0" t="n">
        <v>55</v>
      </c>
      <c r="I3305" s="0" t="n">
        <v>9476</v>
      </c>
      <c r="J3305" s="0" t="s">
        <v>272</v>
      </c>
      <c r="K3305" s="0" t="s">
        <v>2360</v>
      </c>
      <c r="L3305" s="0" t="s">
        <v>297</v>
      </c>
      <c r="M3305" s="0" t="s">
        <v>12680</v>
      </c>
      <c r="N3305" s="0" t="s">
        <v>12680</v>
      </c>
      <c r="O3305" s="0" t="s">
        <v>12681</v>
      </c>
      <c r="P3305" s="0" t="s">
        <v>12682</v>
      </c>
      <c r="R3305" s="0" t="s">
        <v>279</v>
      </c>
      <c r="S3305" s="0" t="s">
        <v>294</v>
      </c>
      <c r="T3305" s="0" t="s">
        <v>280</v>
      </c>
      <c r="U3305" s="0" t="s">
        <v>281</v>
      </c>
    </row>
    <row r="3306" customFormat="false" ht="15" hidden="false" customHeight="false" outlineLevel="0" collapsed="false">
      <c r="A3306" s="0" t="n">
        <v>167</v>
      </c>
      <c r="B3306" s="0" t="s">
        <v>229</v>
      </c>
      <c r="C3306" s="0" t="s">
        <v>926</v>
      </c>
      <c r="D3306" s="0" t="s">
        <v>12683</v>
      </c>
      <c r="E3306" s="0" t="n">
        <v>2025</v>
      </c>
      <c r="H3306" s="0" t="n">
        <v>3</v>
      </c>
      <c r="I3306" s="0" t="n">
        <v>1304</v>
      </c>
      <c r="J3306" s="0" t="s">
        <v>272</v>
      </c>
      <c r="K3306" s="0" t="s">
        <v>2360</v>
      </c>
      <c r="L3306" s="0" t="s">
        <v>297</v>
      </c>
      <c r="M3306" s="0" t="s">
        <v>12684</v>
      </c>
      <c r="N3306" s="0" t="s">
        <v>12684</v>
      </c>
      <c r="O3306" s="0" t="s">
        <v>12685</v>
      </c>
      <c r="P3306" s="0" t="s">
        <v>12686</v>
      </c>
      <c r="R3306" s="0" t="s">
        <v>279</v>
      </c>
      <c r="S3306" s="0" t="s">
        <v>294</v>
      </c>
      <c r="T3306" s="0" t="s">
        <v>280</v>
      </c>
      <c r="U3306" s="0" t="s">
        <v>281</v>
      </c>
    </row>
    <row r="3307" customFormat="false" ht="15" hidden="false" customHeight="false" outlineLevel="0" collapsed="false">
      <c r="A3307" s="0" t="n">
        <v>167</v>
      </c>
      <c r="B3307" s="0" t="s">
        <v>229</v>
      </c>
      <c r="C3307" s="0" t="s">
        <v>926</v>
      </c>
      <c r="D3307" s="0" t="s">
        <v>12687</v>
      </c>
      <c r="E3307" s="0" t="n">
        <v>2025</v>
      </c>
      <c r="H3307" s="0" t="n">
        <v>12</v>
      </c>
      <c r="I3307" s="0" t="n">
        <v>1606</v>
      </c>
      <c r="J3307" s="0" t="s">
        <v>294</v>
      </c>
      <c r="K3307" s="0" t="s">
        <v>2360</v>
      </c>
      <c r="L3307" s="0" t="s">
        <v>297</v>
      </c>
      <c r="M3307" s="0" t="s">
        <v>12688</v>
      </c>
      <c r="N3307" s="0" t="s">
        <v>12688</v>
      </c>
      <c r="O3307" s="0" t="s">
        <v>12689</v>
      </c>
      <c r="P3307" s="0" t="s">
        <v>12690</v>
      </c>
      <c r="R3307" s="0" t="s">
        <v>279</v>
      </c>
      <c r="S3307" s="0" t="s">
        <v>294</v>
      </c>
      <c r="T3307" s="0" t="s">
        <v>318</v>
      </c>
      <c r="U3307" s="0" t="s">
        <v>281</v>
      </c>
      <c r="V3307" s="0" t="s">
        <v>12407</v>
      </c>
    </row>
    <row r="3308" customFormat="false" ht="15" hidden="false" customHeight="false" outlineLevel="0" collapsed="false">
      <c r="A3308" s="0" t="n">
        <v>167</v>
      </c>
      <c r="B3308" s="0" t="s">
        <v>229</v>
      </c>
      <c r="C3308" s="0" t="s">
        <v>383</v>
      </c>
      <c r="D3308" s="0" t="s">
        <v>12691</v>
      </c>
      <c r="E3308" s="0" t="n">
        <v>2026</v>
      </c>
      <c r="H3308" s="0" t="n">
        <v>30</v>
      </c>
      <c r="I3308" s="0" t="n">
        <v>9516</v>
      </c>
      <c r="J3308" s="0" t="s">
        <v>272</v>
      </c>
      <c r="K3308" s="0" t="s">
        <v>2360</v>
      </c>
      <c r="L3308" s="0" t="s">
        <v>297</v>
      </c>
      <c r="M3308" s="0" t="s">
        <v>12692</v>
      </c>
      <c r="N3308" s="0" t="s">
        <v>12692</v>
      </c>
      <c r="O3308" s="0" t="s">
        <v>12693</v>
      </c>
      <c r="P3308" s="0" t="s">
        <v>12694</v>
      </c>
      <c r="R3308" s="0" t="s">
        <v>279</v>
      </c>
      <c r="S3308" s="0" t="s">
        <v>272</v>
      </c>
      <c r="T3308" s="0" t="s">
        <v>280</v>
      </c>
      <c r="U3308" s="0" t="s">
        <v>281</v>
      </c>
    </row>
    <row r="3309" customFormat="false" ht="15" hidden="false" customHeight="false" outlineLevel="0" collapsed="false">
      <c r="A3309" s="0" t="n">
        <v>167</v>
      </c>
      <c r="B3309" s="0" t="s">
        <v>229</v>
      </c>
      <c r="C3309" s="0" t="s">
        <v>383</v>
      </c>
      <c r="D3309" s="0" t="s">
        <v>12695</v>
      </c>
      <c r="E3309" s="0" t="n">
        <v>2026</v>
      </c>
      <c r="H3309" s="0" t="n">
        <v>1</v>
      </c>
      <c r="I3309" s="0" t="n">
        <v>336</v>
      </c>
      <c r="J3309" s="0" t="s">
        <v>272</v>
      </c>
      <c r="K3309" s="0" t="s">
        <v>2360</v>
      </c>
      <c r="L3309" s="0" t="s">
        <v>297</v>
      </c>
      <c r="M3309" s="0" t="s">
        <v>12696</v>
      </c>
      <c r="N3309" s="0" t="s">
        <v>12696</v>
      </c>
      <c r="O3309" s="0" t="s">
        <v>12697</v>
      </c>
      <c r="P3309" s="0" t="s">
        <v>12698</v>
      </c>
      <c r="R3309" s="0" t="s">
        <v>279</v>
      </c>
      <c r="S3309" s="0" t="s">
        <v>294</v>
      </c>
      <c r="T3309" s="0" t="s">
        <v>318</v>
      </c>
      <c r="U3309" s="0" t="s">
        <v>281</v>
      </c>
      <c r="V3309" s="0" t="s">
        <v>12407</v>
      </c>
    </row>
    <row r="3310" customFormat="false" ht="15" hidden="false" customHeight="false" outlineLevel="0" collapsed="false">
      <c r="A3310" s="0" t="n">
        <v>167</v>
      </c>
      <c r="B3310" s="0" t="s">
        <v>229</v>
      </c>
      <c r="C3310" s="0" t="s">
        <v>383</v>
      </c>
      <c r="D3310" s="0" t="s">
        <v>12699</v>
      </c>
      <c r="E3310" s="0" t="n">
        <v>2026</v>
      </c>
      <c r="H3310" s="0" t="n">
        <v>1</v>
      </c>
      <c r="I3310" s="0" t="n">
        <v>380</v>
      </c>
      <c r="J3310" s="0" t="s">
        <v>272</v>
      </c>
      <c r="K3310" s="0" t="s">
        <v>2360</v>
      </c>
      <c r="L3310" s="0" t="s">
        <v>297</v>
      </c>
      <c r="M3310" s="0" t="s">
        <v>12700</v>
      </c>
      <c r="N3310" s="0" t="s">
        <v>12700</v>
      </c>
      <c r="O3310" s="0" t="s">
        <v>12701</v>
      </c>
      <c r="P3310" s="0" t="s">
        <v>12702</v>
      </c>
      <c r="R3310" s="0" t="s">
        <v>279</v>
      </c>
      <c r="S3310" s="0" t="s">
        <v>294</v>
      </c>
      <c r="T3310" s="0" t="s">
        <v>318</v>
      </c>
      <c r="U3310" s="0" t="s">
        <v>281</v>
      </c>
      <c r="V3310" s="0" t="s">
        <v>12407</v>
      </c>
    </row>
    <row r="3311" customFormat="false" ht="15" hidden="false" customHeight="false" outlineLevel="0" collapsed="false">
      <c r="A3311" s="0" t="n">
        <v>167</v>
      </c>
      <c r="B3311" s="0" t="s">
        <v>229</v>
      </c>
      <c r="C3311" s="0" t="s">
        <v>383</v>
      </c>
      <c r="D3311" s="0" t="s">
        <v>12703</v>
      </c>
      <c r="E3311" s="0" t="n">
        <v>2026</v>
      </c>
      <c r="H3311" s="0" t="n">
        <v>6</v>
      </c>
      <c r="I3311" s="0" t="n">
        <v>1291</v>
      </c>
      <c r="J3311" s="0" t="s">
        <v>272</v>
      </c>
      <c r="K3311" s="0" t="s">
        <v>2360</v>
      </c>
      <c r="L3311" s="0" t="s">
        <v>297</v>
      </c>
      <c r="M3311" s="0" t="s">
        <v>12704</v>
      </c>
      <c r="N3311" s="0" t="s">
        <v>12704</v>
      </c>
      <c r="O3311" s="0" t="s">
        <v>12705</v>
      </c>
      <c r="P3311" s="0" t="s">
        <v>12706</v>
      </c>
      <c r="R3311" s="0" t="s">
        <v>279</v>
      </c>
      <c r="S3311" s="0" t="s">
        <v>294</v>
      </c>
      <c r="T3311" s="0" t="s">
        <v>318</v>
      </c>
      <c r="U3311" s="0" t="s">
        <v>281</v>
      </c>
      <c r="V3311" s="0" t="s">
        <v>12407</v>
      </c>
    </row>
    <row r="3312" customFormat="false" ht="15" hidden="false" customHeight="false" outlineLevel="0" collapsed="false">
      <c r="A3312" s="0" t="n">
        <v>167</v>
      </c>
      <c r="B3312" s="0" t="s">
        <v>229</v>
      </c>
      <c r="C3312" s="0" t="s">
        <v>383</v>
      </c>
      <c r="D3312" s="0" t="s">
        <v>12707</v>
      </c>
      <c r="E3312" s="0" t="n">
        <v>2026</v>
      </c>
      <c r="H3312" s="0" t="n">
        <v>11</v>
      </c>
      <c r="I3312" s="0" t="n">
        <v>1778</v>
      </c>
      <c r="J3312" s="0" t="s">
        <v>294</v>
      </c>
      <c r="K3312" s="0" t="s">
        <v>2360</v>
      </c>
      <c r="L3312" s="0" t="s">
        <v>297</v>
      </c>
      <c r="M3312" s="0" t="s">
        <v>12708</v>
      </c>
      <c r="N3312" s="0" t="s">
        <v>12708</v>
      </c>
      <c r="O3312" s="0" t="s">
        <v>12709</v>
      </c>
      <c r="P3312" s="0" t="s">
        <v>12710</v>
      </c>
      <c r="R3312" s="0" t="s">
        <v>279</v>
      </c>
      <c r="S3312" s="0" t="s">
        <v>294</v>
      </c>
      <c r="T3312" s="0" t="s">
        <v>318</v>
      </c>
      <c r="U3312" s="0" t="s">
        <v>281</v>
      </c>
      <c r="V3312" s="0" t="s">
        <v>12407</v>
      </c>
    </row>
    <row r="3313" customFormat="false" ht="15" hidden="false" customHeight="false" outlineLevel="0" collapsed="false">
      <c r="A3313" s="0" t="n">
        <v>167</v>
      </c>
      <c r="B3313" s="0" t="s">
        <v>229</v>
      </c>
      <c r="C3313" s="0" t="s">
        <v>383</v>
      </c>
      <c r="D3313" s="0" t="s">
        <v>12711</v>
      </c>
      <c r="E3313" s="0" t="n">
        <v>2026</v>
      </c>
      <c r="H3313" s="0" t="n">
        <v>9</v>
      </c>
      <c r="I3313" s="0" t="n">
        <v>3540</v>
      </c>
      <c r="J3313" s="0" t="s">
        <v>272</v>
      </c>
      <c r="K3313" s="0" t="s">
        <v>2360</v>
      </c>
      <c r="L3313" s="0" t="s">
        <v>297</v>
      </c>
      <c r="M3313" s="0" t="s">
        <v>12712</v>
      </c>
      <c r="N3313" s="0" t="s">
        <v>12712</v>
      </c>
      <c r="O3313" s="0" t="s">
        <v>12713</v>
      </c>
      <c r="P3313" s="0" t="s">
        <v>12714</v>
      </c>
      <c r="R3313" s="0" t="s">
        <v>279</v>
      </c>
      <c r="S3313" s="0" t="s">
        <v>294</v>
      </c>
      <c r="T3313" s="0" t="s">
        <v>280</v>
      </c>
      <c r="U3313" s="0" t="s">
        <v>281</v>
      </c>
    </row>
    <row r="3314" customFormat="false" ht="15" hidden="false" customHeight="false" outlineLevel="0" collapsed="false">
      <c r="A3314" s="0" t="n">
        <v>167</v>
      </c>
      <c r="B3314" s="0" t="s">
        <v>229</v>
      </c>
      <c r="C3314" s="0" t="s">
        <v>383</v>
      </c>
      <c r="D3314" s="0" t="s">
        <v>12715</v>
      </c>
      <c r="E3314" s="0" t="n">
        <v>2026</v>
      </c>
      <c r="H3314" s="0" t="n">
        <v>2</v>
      </c>
      <c r="I3314" s="0" t="n">
        <v>331</v>
      </c>
      <c r="J3314" s="0" t="s">
        <v>272</v>
      </c>
      <c r="K3314" s="0" t="s">
        <v>2360</v>
      </c>
      <c r="L3314" s="0" t="s">
        <v>297</v>
      </c>
      <c r="M3314" s="0" t="s">
        <v>12716</v>
      </c>
      <c r="N3314" s="0" t="s">
        <v>12716</v>
      </c>
      <c r="O3314" s="0" t="s">
        <v>12717</v>
      </c>
      <c r="P3314" s="0" t="s">
        <v>12718</v>
      </c>
      <c r="R3314" s="0" t="s">
        <v>279</v>
      </c>
      <c r="S3314" s="0" t="s">
        <v>294</v>
      </c>
      <c r="T3314" s="0" t="s">
        <v>280</v>
      </c>
      <c r="U3314" s="0" t="s">
        <v>281</v>
      </c>
    </row>
    <row r="3315" customFormat="false" ht="15" hidden="false" customHeight="false" outlineLevel="0" collapsed="false">
      <c r="A3315" s="0" t="n">
        <v>167</v>
      </c>
      <c r="B3315" s="0" t="s">
        <v>229</v>
      </c>
      <c r="C3315" s="0" t="s">
        <v>508</v>
      </c>
      <c r="D3315" s="0" t="s">
        <v>12719</v>
      </c>
      <c r="E3315" s="0" t="n">
        <v>2026</v>
      </c>
      <c r="H3315" s="0" t="n">
        <v>2</v>
      </c>
      <c r="I3315" s="0" t="n">
        <v>316</v>
      </c>
      <c r="J3315" s="0" t="s">
        <v>272</v>
      </c>
      <c r="K3315" s="0" t="s">
        <v>2360</v>
      </c>
      <c r="L3315" s="0" t="s">
        <v>297</v>
      </c>
      <c r="M3315" s="0" t="s">
        <v>12720</v>
      </c>
      <c r="N3315" s="0" t="s">
        <v>12720</v>
      </c>
      <c r="O3315" s="0" t="s">
        <v>12721</v>
      </c>
      <c r="P3315" s="0" t="s">
        <v>12722</v>
      </c>
      <c r="R3315" s="0" t="s">
        <v>279</v>
      </c>
      <c r="S3315" s="0" t="s">
        <v>272</v>
      </c>
      <c r="T3315" s="0" t="s">
        <v>280</v>
      </c>
      <c r="U3315" s="0" t="s">
        <v>281</v>
      </c>
    </row>
    <row r="3316" customFormat="false" ht="15" hidden="false" customHeight="false" outlineLevel="0" collapsed="false">
      <c r="A3316" s="0" t="n">
        <v>167</v>
      </c>
      <c r="B3316" s="0" t="s">
        <v>229</v>
      </c>
      <c r="C3316" s="0" t="s">
        <v>508</v>
      </c>
      <c r="D3316" s="0" t="s">
        <v>12723</v>
      </c>
      <c r="E3316" s="0" t="n">
        <v>2026</v>
      </c>
      <c r="H3316" s="0" t="n">
        <v>2</v>
      </c>
      <c r="I3316" s="0" t="n">
        <v>149</v>
      </c>
      <c r="J3316" s="0" t="s">
        <v>272</v>
      </c>
      <c r="K3316" s="0" t="s">
        <v>2360</v>
      </c>
      <c r="L3316" s="0" t="s">
        <v>297</v>
      </c>
      <c r="M3316" s="0" t="s">
        <v>12724</v>
      </c>
      <c r="N3316" s="0" t="s">
        <v>12724</v>
      </c>
      <c r="O3316" s="0" t="s">
        <v>12725</v>
      </c>
      <c r="P3316" s="0" t="s">
        <v>12726</v>
      </c>
      <c r="R3316" s="0" t="s">
        <v>279</v>
      </c>
      <c r="S3316" s="0" t="s">
        <v>294</v>
      </c>
      <c r="T3316" s="0" t="s">
        <v>280</v>
      </c>
      <c r="U3316" s="0" t="s">
        <v>281</v>
      </c>
    </row>
    <row r="3317" customFormat="false" ht="15" hidden="false" customHeight="false" outlineLevel="0" collapsed="false">
      <c r="A3317" s="0" t="n">
        <v>167</v>
      </c>
      <c r="B3317" s="0" t="s">
        <v>229</v>
      </c>
      <c r="C3317" s="0" t="s">
        <v>508</v>
      </c>
      <c r="D3317" s="0" t="s">
        <v>12727</v>
      </c>
      <c r="E3317" s="0" t="n">
        <v>2025</v>
      </c>
      <c r="H3317" s="0" t="n">
        <v>2</v>
      </c>
      <c r="I3317" s="0" t="n">
        <v>1296</v>
      </c>
      <c r="J3317" s="0" t="s">
        <v>272</v>
      </c>
      <c r="K3317" s="0" t="s">
        <v>2360</v>
      </c>
      <c r="L3317" s="0" t="s">
        <v>297</v>
      </c>
      <c r="M3317" s="0" t="s">
        <v>12728</v>
      </c>
      <c r="N3317" s="0" t="s">
        <v>12728</v>
      </c>
      <c r="O3317" s="0" t="s">
        <v>12729</v>
      </c>
      <c r="P3317" s="0" t="s">
        <v>12730</v>
      </c>
      <c r="R3317" s="0" t="s">
        <v>279</v>
      </c>
      <c r="S3317" s="0" t="s">
        <v>294</v>
      </c>
      <c r="T3317" s="0" t="s">
        <v>280</v>
      </c>
      <c r="U3317" s="0" t="s">
        <v>281</v>
      </c>
    </row>
    <row r="3318" customFormat="false" ht="15" hidden="false" customHeight="false" outlineLevel="0" collapsed="false">
      <c r="A3318" s="0" t="n">
        <v>168</v>
      </c>
      <c r="B3318" s="0" t="s">
        <v>230</v>
      </c>
      <c r="C3318" s="0" t="s">
        <v>57</v>
      </c>
      <c r="D3318" s="0" t="s">
        <v>12731</v>
      </c>
      <c r="E3318" s="0" t="n">
        <v>2026</v>
      </c>
      <c r="H3318" s="0" t="n">
        <v>7</v>
      </c>
      <c r="I3318" s="0" t="n">
        <v>4764</v>
      </c>
      <c r="J3318" s="0" t="s">
        <v>272</v>
      </c>
      <c r="K3318" s="0" t="s">
        <v>302</v>
      </c>
      <c r="L3318" s="0" t="s">
        <v>274</v>
      </c>
      <c r="M3318" s="0" t="s">
        <v>12732</v>
      </c>
      <c r="N3318" s="0" t="s">
        <v>12732</v>
      </c>
      <c r="O3318" s="0" t="s">
        <v>12733</v>
      </c>
      <c r="P3318" s="0" t="s">
        <v>12734</v>
      </c>
      <c r="R3318" s="0" t="s">
        <v>279</v>
      </c>
      <c r="S3318" s="0" t="s">
        <v>272</v>
      </c>
      <c r="T3318" s="0" t="s">
        <v>280</v>
      </c>
      <c r="U3318" s="0" t="s">
        <v>281</v>
      </c>
    </row>
    <row r="3319" customFormat="false" ht="15" hidden="false" customHeight="false" outlineLevel="0" collapsed="false">
      <c r="A3319" s="0" t="n">
        <v>168</v>
      </c>
      <c r="B3319" s="0" t="s">
        <v>230</v>
      </c>
      <c r="C3319" s="0" t="s">
        <v>57</v>
      </c>
      <c r="D3319" s="0" t="s">
        <v>12735</v>
      </c>
      <c r="E3319" s="0" t="n">
        <v>2025</v>
      </c>
      <c r="H3319" s="0" t="n">
        <v>7</v>
      </c>
      <c r="I3319" s="0" t="n">
        <v>986</v>
      </c>
      <c r="J3319" s="0" t="s">
        <v>272</v>
      </c>
      <c r="K3319" s="0" t="s">
        <v>12736</v>
      </c>
      <c r="L3319" s="0" t="s">
        <v>297</v>
      </c>
      <c r="M3319" s="0" t="s">
        <v>12737</v>
      </c>
      <c r="N3319" s="0" t="s">
        <v>12737</v>
      </c>
      <c r="O3319" s="0" t="s">
        <v>12738</v>
      </c>
      <c r="P3319" s="0" t="s">
        <v>12739</v>
      </c>
      <c r="R3319" s="0" t="s">
        <v>279</v>
      </c>
      <c r="S3319" s="0" t="s">
        <v>294</v>
      </c>
      <c r="T3319" s="0" t="s">
        <v>280</v>
      </c>
      <c r="U3319" s="0" t="s">
        <v>281</v>
      </c>
    </row>
    <row r="3320" customFormat="false" ht="15" hidden="false" customHeight="false" outlineLevel="0" collapsed="false">
      <c r="A3320" s="0" t="n">
        <v>168</v>
      </c>
      <c r="B3320" s="0" t="s">
        <v>230</v>
      </c>
      <c r="C3320" s="0" t="s">
        <v>92</v>
      </c>
      <c r="D3320" s="0" t="s">
        <v>12740</v>
      </c>
      <c r="E3320" s="0" t="n">
        <v>2026</v>
      </c>
      <c r="H3320" s="0" t="n">
        <v>5</v>
      </c>
      <c r="I3320" s="0" t="n">
        <v>3058</v>
      </c>
      <c r="J3320" s="0" t="s">
        <v>272</v>
      </c>
      <c r="K3320" s="0" t="s">
        <v>594</v>
      </c>
      <c r="L3320" s="0" t="s">
        <v>595</v>
      </c>
      <c r="M3320" s="0" t="s">
        <v>12741</v>
      </c>
      <c r="N3320" s="0" t="s">
        <v>12741</v>
      </c>
      <c r="O3320" s="0" t="s">
        <v>12742</v>
      </c>
      <c r="P3320" s="0" t="s">
        <v>12743</v>
      </c>
      <c r="R3320" s="0" t="s">
        <v>279</v>
      </c>
      <c r="S3320" s="0" t="s">
        <v>272</v>
      </c>
      <c r="T3320" s="0" t="s">
        <v>280</v>
      </c>
      <c r="U3320" s="0" t="s">
        <v>599</v>
      </c>
    </row>
    <row r="3321" customFormat="false" ht="15" hidden="false" customHeight="false" outlineLevel="0" collapsed="false">
      <c r="A3321" s="0" t="n">
        <v>168</v>
      </c>
      <c r="B3321" s="0" t="s">
        <v>230</v>
      </c>
      <c r="C3321" s="0" t="s">
        <v>313</v>
      </c>
      <c r="D3321" s="0" t="s">
        <v>12744</v>
      </c>
      <c r="E3321" s="0" t="n">
        <v>2026</v>
      </c>
      <c r="H3321" s="0" t="n">
        <v>9</v>
      </c>
      <c r="I3321" s="0" t="n">
        <v>1876</v>
      </c>
      <c r="J3321" s="0" t="s">
        <v>272</v>
      </c>
      <c r="K3321" s="0" t="s">
        <v>594</v>
      </c>
      <c r="L3321" s="0" t="s">
        <v>595</v>
      </c>
      <c r="M3321" s="0" t="s">
        <v>12745</v>
      </c>
      <c r="N3321" s="0" t="s">
        <v>12746</v>
      </c>
      <c r="O3321" s="0" t="s">
        <v>12747</v>
      </c>
      <c r="P3321" s="0" t="s">
        <v>12748</v>
      </c>
      <c r="R3321" s="0" t="s">
        <v>279</v>
      </c>
      <c r="S3321" s="0" t="s">
        <v>272</v>
      </c>
      <c r="T3321" s="0" t="s">
        <v>280</v>
      </c>
      <c r="U3321" s="0" t="s">
        <v>599</v>
      </c>
    </row>
    <row r="3322" customFormat="false" ht="15" hidden="false" customHeight="false" outlineLevel="0" collapsed="false">
      <c r="A3322" s="0" t="n">
        <v>168</v>
      </c>
      <c r="B3322" s="0" t="s">
        <v>230</v>
      </c>
      <c r="C3322" s="0" t="s">
        <v>313</v>
      </c>
      <c r="D3322" s="0" t="s">
        <v>12749</v>
      </c>
      <c r="E3322" s="0" t="n">
        <v>2025</v>
      </c>
      <c r="H3322" s="0" t="n">
        <v>1</v>
      </c>
      <c r="I3322" s="0" t="n">
        <v>470</v>
      </c>
      <c r="J3322" s="0" t="s">
        <v>294</v>
      </c>
      <c r="K3322" s="0" t="s">
        <v>302</v>
      </c>
      <c r="L3322" s="0" t="s">
        <v>274</v>
      </c>
      <c r="M3322" s="0" t="s">
        <v>12750</v>
      </c>
      <c r="N3322" s="0" t="s">
        <v>12750</v>
      </c>
      <c r="O3322" s="0" t="s">
        <v>12751</v>
      </c>
      <c r="P3322" s="0" t="s">
        <v>12752</v>
      </c>
      <c r="R3322" s="0" t="s">
        <v>279</v>
      </c>
      <c r="S3322" s="0" t="s">
        <v>294</v>
      </c>
      <c r="T3322" s="0" t="s">
        <v>280</v>
      </c>
      <c r="U3322" s="0" t="s">
        <v>281</v>
      </c>
    </row>
    <row r="3323" customFormat="false" ht="15" hidden="false" customHeight="false" outlineLevel="0" collapsed="false">
      <c r="A3323" s="0" t="n">
        <v>168</v>
      </c>
      <c r="B3323" s="0" t="s">
        <v>230</v>
      </c>
      <c r="C3323" s="0" t="s">
        <v>616</v>
      </c>
      <c r="D3323" s="0" t="s">
        <v>12753</v>
      </c>
      <c r="E3323" s="0" t="n">
        <v>2011</v>
      </c>
      <c r="H3323" s="0" t="n">
        <v>10</v>
      </c>
      <c r="I3323" s="0" t="n">
        <v>1944</v>
      </c>
      <c r="J3323" s="0" t="s">
        <v>272</v>
      </c>
      <c r="K3323" s="0" t="s">
        <v>12736</v>
      </c>
      <c r="L3323" s="0" t="s">
        <v>297</v>
      </c>
      <c r="M3323" s="0" t="s">
        <v>12754</v>
      </c>
      <c r="N3323" s="0" t="s">
        <v>12754</v>
      </c>
      <c r="O3323" s="0" t="s">
        <v>12755</v>
      </c>
      <c r="P3323" s="0" t="s">
        <v>12756</v>
      </c>
      <c r="R3323" s="0" t="s">
        <v>288</v>
      </c>
      <c r="S3323" s="0" t="s">
        <v>272</v>
      </c>
      <c r="T3323" s="0" t="s">
        <v>280</v>
      </c>
      <c r="U3323" s="0" t="s">
        <v>281</v>
      </c>
    </row>
    <row r="3324" customFormat="false" ht="15" hidden="false" customHeight="false" outlineLevel="0" collapsed="false">
      <c r="A3324" s="0" t="n">
        <v>168</v>
      </c>
      <c r="B3324" s="0" t="s">
        <v>230</v>
      </c>
      <c r="C3324" s="0" t="s">
        <v>328</v>
      </c>
      <c r="D3324" s="0" t="s">
        <v>12757</v>
      </c>
      <c r="E3324" s="0" t="n">
        <v>2025</v>
      </c>
      <c r="H3324" s="0" t="n">
        <v>21</v>
      </c>
      <c r="I3324" s="0" t="n">
        <v>3295</v>
      </c>
      <c r="J3324" s="0" t="s">
        <v>272</v>
      </c>
      <c r="K3324" s="0" t="s">
        <v>594</v>
      </c>
      <c r="L3324" s="0" t="s">
        <v>595</v>
      </c>
      <c r="M3324" s="0" t="s">
        <v>12758</v>
      </c>
      <c r="N3324" s="0" t="s">
        <v>12759</v>
      </c>
      <c r="O3324" s="0" t="s">
        <v>12760</v>
      </c>
      <c r="P3324" s="0" t="s">
        <v>12761</v>
      </c>
      <c r="R3324" s="0" t="s">
        <v>279</v>
      </c>
      <c r="S3324" s="0" t="s">
        <v>272</v>
      </c>
      <c r="T3324" s="0" t="s">
        <v>280</v>
      </c>
      <c r="U3324" s="0" t="s">
        <v>599</v>
      </c>
    </row>
    <row r="3325" customFormat="false" ht="15" hidden="false" customHeight="false" outlineLevel="0" collapsed="false">
      <c r="A3325" s="0" t="n">
        <v>168</v>
      </c>
      <c r="B3325" s="0" t="s">
        <v>230</v>
      </c>
      <c r="C3325" s="0" t="s">
        <v>328</v>
      </c>
      <c r="D3325" s="0" t="s">
        <v>12762</v>
      </c>
      <c r="E3325" s="0" t="n">
        <v>2025</v>
      </c>
      <c r="H3325" s="0" t="n">
        <v>15</v>
      </c>
      <c r="I3325" s="0" t="n">
        <v>2737</v>
      </c>
      <c r="J3325" s="0" t="s">
        <v>272</v>
      </c>
      <c r="K3325" s="0" t="s">
        <v>594</v>
      </c>
      <c r="L3325" s="0" t="s">
        <v>595</v>
      </c>
      <c r="M3325" s="0" t="s">
        <v>12763</v>
      </c>
      <c r="N3325" s="0" t="s">
        <v>12764</v>
      </c>
      <c r="O3325" s="0" t="s">
        <v>12765</v>
      </c>
      <c r="P3325" s="0" t="s">
        <v>12766</v>
      </c>
      <c r="R3325" s="0" t="s">
        <v>279</v>
      </c>
      <c r="S3325" s="0" t="s">
        <v>294</v>
      </c>
      <c r="T3325" s="0" t="s">
        <v>280</v>
      </c>
      <c r="U3325" s="0" t="s">
        <v>599</v>
      </c>
    </row>
    <row r="3326" customFormat="false" ht="15" hidden="false" customHeight="false" outlineLevel="0" collapsed="false">
      <c r="A3326" s="0" t="n">
        <v>169</v>
      </c>
      <c r="B3326" s="0" t="s">
        <v>232</v>
      </c>
      <c r="C3326" s="0" t="s">
        <v>57</v>
      </c>
      <c r="D3326" s="0" t="s">
        <v>12767</v>
      </c>
      <c r="E3326" s="0" t="n">
        <v>2025</v>
      </c>
      <c r="H3326" s="0" t="n">
        <v>6</v>
      </c>
      <c r="I3326" s="0" t="n">
        <v>1340</v>
      </c>
      <c r="J3326" s="0" t="s">
        <v>272</v>
      </c>
      <c r="K3326" s="0" t="s">
        <v>302</v>
      </c>
      <c r="L3326" s="0" t="s">
        <v>274</v>
      </c>
      <c r="M3326" s="0" t="s">
        <v>12768</v>
      </c>
      <c r="N3326" s="0" t="s">
        <v>12768</v>
      </c>
      <c r="O3326" s="0" t="s">
        <v>12769</v>
      </c>
      <c r="P3326" s="0" t="s">
        <v>12770</v>
      </c>
      <c r="R3326" s="0" t="s">
        <v>279</v>
      </c>
      <c r="S3326" s="0" t="s">
        <v>272</v>
      </c>
      <c r="T3326" s="0" t="s">
        <v>280</v>
      </c>
      <c r="U3326" s="0" t="s">
        <v>281</v>
      </c>
    </row>
    <row r="3327" customFormat="false" ht="15" hidden="false" customHeight="false" outlineLevel="0" collapsed="false">
      <c r="A3327" s="0" t="n">
        <v>169</v>
      </c>
      <c r="B3327" s="0" t="s">
        <v>232</v>
      </c>
      <c r="C3327" s="0" t="s">
        <v>313</v>
      </c>
      <c r="D3327" s="0" t="s">
        <v>12771</v>
      </c>
      <c r="E3327" s="0" t="n">
        <v>2024</v>
      </c>
      <c r="H3327" s="0" t="n">
        <v>1</v>
      </c>
      <c r="I3327" s="0" t="n">
        <v>2206</v>
      </c>
      <c r="J3327" s="0" t="s">
        <v>272</v>
      </c>
      <c r="K3327" s="0" t="s">
        <v>302</v>
      </c>
      <c r="L3327" s="0" t="s">
        <v>274</v>
      </c>
      <c r="M3327" s="0" t="s">
        <v>12772</v>
      </c>
      <c r="N3327" s="0" t="s">
        <v>12772</v>
      </c>
      <c r="O3327" s="0" t="s">
        <v>12773</v>
      </c>
      <c r="P3327" s="0" t="s">
        <v>12774</v>
      </c>
      <c r="R3327" s="0" t="s">
        <v>288</v>
      </c>
      <c r="S3327" s="0" t="s">
        <v>272</v>
      </c>
      <c r="T3327" s="0" t="s">
        <v>318</v>
      </c>
      <c r="U3327" s="0" t="s">
        <v>281</v>
      </c>
      <c r="V3327" s="0" t="s">
        <v>12775</v>
      </c>
    </row>
    <row r="3328" customFormat="false" ht="15" hidden="false" customHeight="false" outlineLevel="0" collapsed="false">
      <c r="A3328" s="0" t="n">
        <v>169</v>
      </c>
      <c r="B3328" s="0" t="s">
        <v>232</v>
      </c>
      <c r="C3328" s="0" t="s">
        <v>544</v>
      </c>
      <c r="D3328" s="0" t="s">
        <v>12776</v>
      </c>
      <c r="E3328" s="0" t="n">
        <v>2024</v>
      </c>
      <c r="H3328" s="0" t="n">
        <v>1</v>
      </c>
      <c r="I3328" s="0" t="n">
        <v>28197</v>
      </c>
      <c r="J3328" s="0" t="s">
        <v>294</v>
      </c>
      <c r="K3328" s="0" t="s">
        <v>7458</v>
      </c>
      <c r="L3328" s="0" t="s">
        <v>297</v>
      </c>
      <c r="M3328" s="0" t="s">
        <v>12777</v>
      </c>
      <c r="N3328" s="0" t="s">
        <v>12777</v>
      </c>
      <c r="O3328" s="0" t="s">
        <v>12778</v>
      </c>
      <c r="P3328" s="0" t="s">
        <v>12779</v>
      </c>
      <c r="R3328" s="0" t="s">
        <v>288</v>
      </c>
      <c r="S3328" s="0" t="s">
        <v>272</v>
      </c>
      <c r="T3328" s="0" t="s">
        <v>280</v>
      </c>
      <c r="U3328" s="0" t="s">
        <v>281</v>
      </c>
    </row>
    <row r="3329" customFormat="false" ht="15" hidden="false" customHeight="false" outlineLevel="0" collapsed="false">
      <c r="A3329" s="0" t="n">
        <v>169</v>
      </c>
      <c r="B3329" s="0" t="s">
        <v>232</v>
      </c>
      <c r="C3329" s="0" t="s">
        <v>544</v>
      </c>
      <c r="D3329" s="0" t="s">
        <v>12780</v>
      </c>
      <c r="E3329" s="0" t="n">
        <v>2024</v>
      </c>
      <c r="H3329" s="0" t="n">
        <v>1</v>
      </c>
      <c r="I3329" s="0" t="n">
        <v>27185</v>
      </c>
      <c r="J3329" s="0" t="s">
        <v>294</v>
      </c>
      <c r="K3329" s="0" t="s">
        <v>7458</v>
      </c>
      <c r="L3329" s="0" t="s">
        <v>297</v>
      </c>
      <c r="M3329" s="0" t="s">
        <v>12781</v>
      </c>
      <c r="N3329" s="0" t="s">
        <v>12781</v>
      </c>
      <c r="O3329" s="0" t="s">
        <v>12782</v>
      </c>
      <c r="P3329" s="0" t="s">
        <v>12783</v>
      </c>
      <c r="R3329" s="0" t="s">
        <v>288</v>
      </c>
      <c r="S3329" s="0" t="s">
        <v>294</v>
      </c>
      <c r="T3329" s="0" t="s">
        <v>280</v>
      </c>
      <c r="U3329" s="0" t="s">
        <v>281</v>
      </c>
    </row>
    <row r="3330" customFormat="false" ht="15" hidden="false" customHeight="false" outlineLevel="0" collapsed="false">
      <c r="A3330" s="0" t="n">
        <v>169</v>
      </c>
      <c r="B3330" s="0" t="s">
        <v>232</v>
      </c>
      <c r="C3330" s="0" t="s">
        <v>544</v>
      </c>
      <c r="D3330" s="0" t="s">
        <v>12784</v>
      </c>
      <c r="E3330" s="0" t="n">
        <v>2024</v>
      </c>
      <c r="H3330" s="0" t="n">
        <v>1</v>
      </c>
      <c r="I3330" s="0" t="n">
        <v>26688</v>
      </c>
      <c r="J3330" s="0" t="s">
        <v>294</v>
      </c>
      <c r="K3330" s="0" t="s">
        <v>7458</v>
      </c>
      <c r="L3330" s="0" t="s">
        <v>297</v>
      </c>
      <c r="M3330" s="0" t="s">
        <v>12785</v>
      </c>
      <c r="N3330" s="0" t="s">
        <v>12785</v>
      </c>
      <c r="O3330" s="0" t="s">
        <v>12786</v>
      </c>
      <c r="P3330" s="0" t="s">
        <v>12787</v>
      </c>
      <c r="R3330" s="0" t="s">
        <v>288</v>
      </c>
      <c r="S3330" s="0" t="s">
        <v>294</v>
      </c>
      <c r="T3330" s="0" t="s">
        <v>280</v>
      </c>
      <c r="U3330" s="0" t="s">
        <v>281</v>
      </c>
    </row>
    <row r="3331" customFormat="false" ht="15" hidden="false" customHeight="false" outlineLevel="0" collapsed="false">
      <c r="A3331" s="0" t="n">
        <v>169</v>
      </c>
      <c r="B3331" s="0" t="s">
        <v>232</v>
      </c>
      <c r="C3331" s="0" t="s">
        <v>544</v>
      </c>
      <c r="D3331" s="0" t="s">
        <v>12788</v>
      </c>
      <c r="E3331" s="0" t="n">
        <v>2024</v>
      </c>
      <c r="H3331" s="0" t="n">
        <v>1</v>
      </c>
      <c r="I3331" s="0" t="n">
        <v>24151</v>
      </c>
      <c r="J3331" s="0" t="s">
        <v>294</v>
      </c>
      <c r="K3331" s="0" t="s">
        <v>7458</v>
      </c>
      <c r="L3331" s="0" t="s">
        <v>297</v>
      </c>
      <c r="M3331" s="0" t="s">
        <v>12789</v>
      </c>
      <c r="N3331" s="0" t="s">
        <v>12789</v>
      </c>
      <c r="O3331" s="0" t="s">
        <v>12790</v>
      </c>
      <c r="P3331" s="0" t="s">
        <v>12791</v>
      </c>
      <c r="R3331" s="0" t="s">
        <v>288</v>
      </c>
      <c r="S3331" s="0" t="s">
        <v>294</v>
      </c>
      <c r="T3331" s="0" t="s">
        <v>280</v>
      </c>
      <c r="U3331" s="0" t="s">
        <v>281</v>
      </c>
    </row>
    <row r="3332" customFormat="false" ht="15" hidden="false" customHeight="false" outlineLevel="0" collapsed="false">
      <c r="A3332" s="0" t="n">
        <v>170</v>
      </c>
      <c r="B3332" s="0" t="s">
        <v>233</v>
      </c>
      <c r="C3332" s="0" t="s">
        <v>57</v>
      </c>
      <c r="D3332" s="0" t="s">
        <v>12792</v>
      </c>
      <c r="E3332" s="0" t="n">
        <v>2025</v>
      </c>
      <c r="H3332" s="0" t="n">
        <v>32</v>
      </c>
      <c r="I3332" s="0" t="n">
        <v>14088</v>
      </c>
      <c r="J3332" s="0" t="s">
        <v>294</v>
      </c>
      <c r="K3332" s="0" t="s">
        <v>12793</v>
      </c>
      <c r="L3332" s="0" t="s">
        <v>297</v>
      </c>
      <c r="M3332" s="0" t="s">
        <v>12794</v>
      </c>
      <c r="N3332" s="0" t="s">
        <v>12794</v>
      </c>
      <c r="O3332" s="0" t="s">
        <v>12795</v>
      </c>
      <c r="P3332" s="0" t="s">
        <v>12796</v>
      </c>
      <c r="R3332" s="0" t="s">
        <v>279</v>
      </c>
      <c r="S3332" s="0" t="s">
        <v>272</v>
      </c>
      <c r="T3332" s="0" t="s">
        <v>280</v>
      </c>
      <c r="U3332" s="0" t="s">
        <v>281</v>
      </c>
    </row>
    <row r="3333" customFormat="false" ht="15" hidden="false" customHeight="false" outlineLevel="0" collapsed="false">
      <c r="A3333" s="0" t="n">
        <v>170</v>
      </c>
      <c r="B3333" s="0" t="s">
        <v>233</v>
      </c>
      <c r="C3333" s="0" t="s">
        <v>313</v>
      </c>
      <c r="D3333" s="0" t="s">
        <v>12797</v>
      </c>
      <c r="E3333" s="0" t="n">
        <v>2025</v>
      </c>
      <c r="H3333" s="0" t="n">
        <v>1</v>
      </c>
      <c r="I3333" s="0" t="n">
        <v>1093</v>
      </c>
      <c r="J3333" s="0" t="s">
        <v>272</v>
      </c>
      <c r="K3333" s="0" t="s">
        <v>12793</v>
      </c>
      <c r="L3333" s="0" t="s">
        <v>297</v>
      </c>
      <c r="M3333" s="0" t="s">
        <v>12798</v>
      </c>
      <c r="N3333" s="0" t="s">
        <v>12798</v>
      </c>
      <c r="O3333" s="0" t="s">
        <v>12799</v>
      </c>
      <c r="P3333" s="0" t="s">
        <v>12800</v>
      </c>
      <c r="R3333" s="0" t="s">
        <v>279</v>
      </c>
      <c r="S3333" s="0" t="s">
        <v>272</v>
      </c>
      <c r="T3333" s="0" t="s">
        <v>280</v>
      </c>
      <c r="U3333" s="0" t="s">
        <v>281</v>
      </c>
    </row>
    <row r="3334" customFormat="false" ht="15" hidden="false" customHeight="false" outlineLevel="0" collapsed="false">
      <c r="A3334" s="0" t="n">
        <v>170</v>
      </c>
      <c r="B3334" s="0" t="s">
        <v>233</v>
      </c>
      <c r="C3334" s="0" t="s">
        <v>313</v>
      </c>
      <c r="D3334" s="0" t="s">
        <v>12801</v>
      </c>
      <c r="E3334" s="0" t="n">
        <v>2023</v>
      </c>
      <c r="H3334" s="0" t="n">
        <v>1</v>
      </c>
      <c r="I3334" s="0" t="n">
        <v>497</v>
      </c>
      <c r="J3334" s="0" t="s">
        <v>272</v>
      </c>
      <c r="K3334" s="0" t="s">
        <v>12793</v>
      </c>
      <c r="L3334" s="0" t="s">
        <v>297</v>
      </c>
      <c r="M3334" s="0" t="s">
        <v>12802</v>
      </c>
      <c r="N3334" s="0" t="s">
        <v>12802</v>
      </c>
      <c r="O3334" s="0" t="s">
        <v>12803</v>
      </c>
      <c r="P3334" s="0" t="s">
        <v>12804</v>
      </c>
      <c r="R3334" s="0" t="s">
        <v>288</v>
      </c>
      <c r="S3334" s="0" t="s">
        <v>294</v>
      </c>
      <c r="T3334" s="0" t="s">
        <v>280</v>
      </c>
      <c r="U3334" s="0" t="s">
        <v>281</v>
      </c>
    </row>
    <row r="3335" customFormat="false" ht="15" hidden="false" customHeight="false" outlineLevel="0" collapsed="false">
      <c r="A3335" s="0" t="n">
        <v>170</v>
      </c>
      <c r="B3335" s="0" t="s">
        <v>233</v>
      </c>
      <c r="C3335" s="0" t="s">
        <v>616</v>
      </c>
      <c r="D3335" s="0" t="s">
        <v>12805</v>
      </c>
      <c r="E3335" s="0" t="n">
        <v>2023</v>
      </c>
      <c r="H3335" s="0" t="n">
        <v>5</v>
      </c>
      <c r="I3335" s="0" t="n">
        <v>330</v>
      </c>
      <c r="J3335" s="0" t="s">
        <v>272</v>
      </c>
      <c r="K3335" s="0" t="s">
        <v>12793</v>
      </c>
      <c r="L3335" s="0" t="s">
        <v>297</v>
      </c>
      <c r="M3335" s="0" t="s">
        <v>12806</v>
      </c>
      <c r="N3335" s="0" t="s">
        <v>12806</v>
      </c>
      <c r="O3335" s="0" t="s">
        <v>12807</v>
      </c>
      <c r="P3335" s="0" t="s">
        <v>12808</v>
      </c>
      <c r="R3335" s="0" t="s">
        <v>288</v>
      </c>
      <c r="S3335" s="0" t="s">
        <v>272</v>
      </c>
      <c r="T3335" s="0" t="s">
        <v>280</v>
      </c>
      <c r="U3335" s="0" t="s">
        <v>281</v>
      </c>
    </row>
    <row r="3336" customFormat="false" ht="15" hidden="false" customHeight="false" outlineLevel="0" collapsed="false">
      <c r="A3336" s="0" t="n">
        <v>170</v>
      </c>
      <c r="B3336" s="0" t="s">
        <v>233</v>
      </c>
      <c r="C3336" s="0" t="s">
        <v>270</v>
      </c>
      <c r="D3336" s="0" t="s">
        <v>12809</v>
      </c>
      <c r="E3336" s="0" t="n">
        <v>2024</v>
      </c>
      <c r="H3336" s="0" t="n">
        <v>8</v>
      </c>
      <c r="I3336" s="0" t="n">
        <v>3483</v>
      </c>
      <c r="J3336" s="0" t="s">
        <v>272</v>
      </c>
      <c r="K3336" s="0" t="s">
        <v>12793</v>
      </c>
      <c r="L3336" s="0" t="s">
        <v>297</v>
      </c>
      <c r="M3336" s="0" t="s">
        <v>12810</v>
      </c>
      <c r="N3336" s="0" t="s">
        <v>12810</v>
      </c>
      <c r="O3336" s="0" t="s">
        <v>12811</v>
      </c>
      <c r="P3336" s="0" t="s">
        <v>12812</v>
      </c>
      <c r="R3336" s="0" t="s">
        <v>288</v>
      </c>
      <c r="S3336" s="0" t="s">
        <v>272</v>
      </c>
      <c r="T3336" s="0" t="s">
        <v>280</v>
      </c>
      <c r="U3336" s="0" t="s">
        <v>281</v>
      </c>
    </row>
    <row r="3337" customFormat="false" ht="15" hidden="false" customHeight="false" outlineLevel="0" collapsed="false">
      <c r="A3337" s="0" t="n">
        <v>170</v>
      </c>
      <c r="B3337" s="0" t="s">
        <v>233</v>
      </c>
      <c r="C3337" s="0" t="s">
        <v>270</v>
      </c>
      <c r="D3337" s="0" t="s">
        <v>12813</v>
      </c>
      <c r="E3337" s="0" t="n">
        <v>2023</v>
      </c>
      <c r="H3337" s="0" t="n">
        <v>8</v>
      </c>
      <c r="I3337" s="0" t="n">
        <v>240</v>
      </c>
      <c r="J3337" s="0" t="s">
        <v>272</v>
      </c>
      <c r="K3337" s="0" t="s">
        <v>12793</v>
      </c>
      <c r="L3337" s="0" t="s">
        <v>297</v>
      </c>
      <c r="M3337" s="0" t="s">
        <v>12814</v>
      </c>
      <c r="N3337" s="0" t="s">
        <v>12814</v>
      </c>
      <c r="O3337" s="0" t="s">
        <v>12815</v>
      </c>
      <c r="P3337" s="0" t="s">
        <v>12816</v>
      </c>
      <c r="R3337" s="0" t="s">
        <v>288</v>
      </c>
      <c r="S3337" s="0" t="s">
        <v>294</v>
      </c>
      <c r="T3337" s="0" t="s">
        <v>280</v>
      </c>
      <c r="U3337" s="0" t="s">
        <v>281</v>
      </c>
    </row>
    <row r="3338" customFormat="false" ht="15" hidden="false" customHeight="false" outlineLevel="0" collapsed="false">
      <c r="A3338" s="0" t="n">
        <v>170</v>
      </c>
      <c r="B3338" s="0" t="s">
        <v>233</v>
      </c>
      <c r="C3338" s="0" t="s">
        <v>328</v>
      </c>
      <c r="D3338" s="0" t="s">
        <v>12817</v>
      </c>
      <c r="E3338" s="0" t="n">
        <v>2025</v>
      </c>
      <c r="H3338" s="0" t="n">
        <v>2</v>
      </c>
      <c r="I3338" s="0" t="n">
        <v>992</v>
      </c>
      <c r="J3338" s="0" t="s">
        <v>272</v>
      </c>
      <c r="K3338" s="0" t="s">
        <v>12793</v>
      </c>
      <c r="L3338" s="0" t="s">
        <v>297</v>
      </c>
      <c r="M3338" s="0" t="s">
        <v>12818</v>
      </c>
      <c r="N3338" s="0" t="s">
        <v>12818</v>
      </c>
      <c r="O3338" s="0" t="s">
        <v>12819</v>
      </c>
      <c r="P3338" s="0" t="s">
        <v>12820</v>
      </c>
      <c r="R3338" s="0" t="s">
        <v>279</v>
      </c>
      <c r="S3338" s="0" t="s">
        <v>272</v>
      </c>
      <c r="T3338" s="0" t="s">
        <v>280</v>
      </c>
      <c r="U3338" s="0" t="s">
        <v>281</v>
      </c>
    </row>
    <row r="3339" customFormat="false" ht="15" hidden="false" customHeight="false" outlineLevel="0" collapsed="false">
      <c r="A3339" s="0" t="n">
        <v>170</v>
      </c>
      <c r="B3339" s="0" t="s">
        <v>233</v>
      </c>
      <c r="C3339" s="0" t="s">
        <v>328</v>
      </c>
      <c r="D3339" s="0" t="s">
        <v>12821</v>
      </c>
      <c r="E3339" s="0" t="n">
        <v>2025</v>
      </c>
      <c r="H3339" s="0" t="n">
        <v>1</v>
      </c>
      <c r="I3339" s="0" t="n">
        <v>574</v>
      </c>
      <c r="J3339" s="0" t="s">
        <v>272</v>
      </c>
      <c r="K3339" s="0" t="s">
        <v>12793</v>
      </c>
      <c r="L3339" s="0" t="s">
        <v>297</v>
      </c>
      <c r="M3339" s="0" t="s">
        <v>12822</v>
      </c>
      <c r="N3339" s="0" t="s">
        <v>12822</v>
      </c>
      <c r="O3339" s="0" t="s">
        <v>12823</v>
      </c>
      <c r="P3339" s="0" t="s">
        <v>12824</v>
      </c>
      <c r="R3339" s="0" t="s">
        <v>279</v>
      </c>
      <c r="S3339" s="0" t="s">
        <v>294</v>
      </c>
      <c r="T3339" s="0" t="s">
        <v>280</v>
      </c>
      <c r="U3339" s="0" t="s">
        <v>281</v>
      </c>
    </row>
    <row r="3340" customFormat="false" ht="15" hidden="false" customHeight="false" outlineLevel="0" collapsed="false">
      <c r="A3340" s="0" t="n">
        <v>170</v>
      </c>
      <c r="B3340" s="0" t="s">
        <v>233</v>
      </c>
      <c r="C3340" s="0" t="s">
        <v>328</v>
      </c>
      <c r="D3340" s="0" t="s">
        <v>12825</v>
      </c>
      <c r="E3340" s="0" t="n">
        <v>2025</v>
      </c>
      <c r="H3340" s="0" t="n">
        <v>1</v>
      </c>
      <c r="I3340" s="0" t="n">
        <v>459</v>
      </c>
      <c r="J3340" s="0" t="s">
        <v>272</v>
      </c>
      <c r="K3340" s="0" t="s">
        <v>12793</v>
      </c>
      <c r="L3340" s="0" t="s">
        <v>297</v>
      </c>
      <c r="M3340" s="0" t="s">
        <v>12826</v>
      </c>
      <c r="N3340" s="0" t="s">
        <v>12826</v>
      </c>
      <c r="O3340" s="0" t="s">
        <v>12827</v>
      </c>
      <c r="P3340" s="0" t="s">
        <v>12828</v>
      </c>
      <c r="R3340" s="0" t="s">
        <v>279</v>
      </c>
      <c r="S3340" s="0" t="s">
        <v>294</v>
      </c>
      <c r="T3340" s="0" t="s">
        <v>280</v>
      </c>
      <c r="U3340" s="0" t="s">
        <v>281</v>
      </c>
    </row>
    <row r="3341" customFormat="false" ht="15" hidden="false" customHeight="false" outlineLevel="0" collapsed="false">
      <c r="A3341" s="0" t="n">
        <v>170</v>
      </c>
      <c r="B3341" s="0" t="s">
        <v>233</v>
      </c>
      <c r="C3341" s="0" t="s">
        <v>328</v>
      </c>
      <c r="D3341" s="0" t="s">
        <v>12829</v>
      </c>
      <c r="E3341" s="0" t="n">
        <v>2025</v>
      </c>
      <c r="H3341" s="0" t="n">
        <v>1</v>
      </c>
      <c r="I3341" s="0" t="n">
        <v>220</v>
      </c>
      <c r="J3341" s="0" t="s">
        <v>272</v>
      </c>
      <c r="K3341" s="0" t="s">
        <v>12793</v>
      </c>
      <c r="L3341" s="0" t="s">
        <v>297</v>
      </c>
      <c r="M3341" s="0" t="s">
        <v>12830</v>
      </c>
      <c r="N3341" s="0" t="s">
        <v>12830</v>
      </c>
      <c r="O3341" s="0" t="s">
        <v>12831</v>
      </c>
      <c r="P3341" s="0" t="s">
        <v>12832</v>
      </c>
      <c r="R3341" s="0" t="s">
        <v>279</v>
      </c>
      <c r="S3341" s="0" t="s">
        <v>294</v>
      </c>
      <c r="T3341" s="0" t="s">
        <v>280</v>
      </c>
      <c r="U3341" s="0" t="s">
        <v>281</v>
      </c>
    </row>
    <row r="3342" customFormat="false" ht="15" hidden="false" customHeight="false" outlineLevel="0" collapsed="false">
      <c r="A3342" s="0" t="n">
        <v>170</v>
      </c>
      <c r="B3342" s="0" t="s">
        <v>233</v>
      </c>
      <c r="C3342" s="0" t="s">
        <v>514</v>
      </c>
      <c r="D3342" s="0" t="s">
        <v>12833</v>
      </c>
      <c r="E3342" s="0" t="n">
        <v>2023</v>
      </c>
      <c r="H3342" s="0" t="n">
        <v>8</v>
      </c>
      <c r="I3342" s="0" t="n">
        <v>467</v>
      </c>
      <c r="J3342" s="0" t="s">
        <v>272</v>
      </c>
      <c r="K3342" s="0" t="s">
        <v>12793</v>
      </c>
      <c r="L3342" s="0" t="s">
        <v>297</v>
      </c>
      <c r="M3342" s="0" t="s">
        <v>12834</v>
      </c>
      <c r="N3342" s="0" t="s">
        <v>12834</v>
      </c>
      <c r="O3342" s="0" t="s">
        <v>12835</v>
      </c>
      <c r="P3342" s="0" t="s">
        <v>12836</v>
      </c>
      <c r="R3342" s="0" t="s">
        <v>288</v>
      </c>
      <c r="S3342" s="0" t="s">
        <v>272</v>
      </c>
      <c r="T3342" s="0" t="s">
        <v>280</v>
      </c>
      <c r="U3342" s="0" t="s">
        <v>281</v>
      </c>
    </row>
    <row r="3343" customFormat="false" ht="15" hidden="false" customHeight="false" outlineLevel="0" collapsed="false">
      <c r="A3343" s="0" t="n">
        <v>171</v>
      </c>
      <c r="B3343" s="0" t="s">
        <v>234</v>
      </c>
      <c r="C3343" s="0" t="s">
        <v>57</v>
      </c>
      <c r="D3343" s="0" t="s">
        <v>12837</v>
      </c>
      <c r="E3343" s="0" t="n">
        <v>2019</v>
      </c>
      <c r="H3343" s="0" t="n">
        <v>11</v>
      </c>
      <c r="I3343" s="0" t="n">
        <v>436</v>
      </c>
      <c r="J3343" s="0" t="s">
        <v>272</v>
      </c>
      <c r="K3343" s="0" t="s">
        <v>302</v>
      </c>
      <c r="L3343" s="0" t="s">
        <v>274</v>
      </c>
      <c r="M3343" s="0" t="s">
        <v>12838</v>
      </c>
      <c r="N3343" s="0" t="s">
        <v>12838</v>
      </c>
      <c r="O3343" s="0" t="s">
        <v>12839</v>
      </c>
      <c r="P3343" s="0" t="s">
        <v>12840</v>
      </c>
      <c r="R3343" s="0" t="s">
        <v>288</v>
      </c>
      <c r="S3343" s="0" t="s">
        <v>272</v>
      </c>
      <c r="T3343" s="0" t="s">
        <v>280</v>
      </c>
      <c r="U3343" s="0" t="s">
        <v>281</v>
      </c>
    </row>
    <row r="3344" customFormat="false" ht="15" hidden="false" customHeight="false" outlineLevel="0" collapsed="false">
      <c r="A3344" s="0" t="n">
        <v>171</v>
      </c>
      <c r="B3344" s="0" t="s">
        <v>234</v>
      </c>
      <c r="C3344" s="0" t="s">
        <v>313</v>
      </c>
      <c r="D3344" s="0" t="s">
        <v>12841</v>
      </c>
      <c r="E3344" s="0" t="n">
        <v>2024</v>
      </c>
      <c r="H3344" s="0" t="n">
        <v>1</v>
      </c>
      <c r="I3344" s="0" t="n">
        <v>3735</v>
      </c>
      <c r="J3344" s="0" t="s">
        <v>272</v>
      </c>
      <c r="K3344" s="0" t="s">
        <v>302</v>
      </c>
      <c r="L3344" s="0" t="s">
        <v>274</v>
      </c>
      <c r="M3344" s="0" t="s">
        <v>12842</v>
      </c>
      <c r="N3344" s="0" t="s">
        <v>12842</v>
      </c>
      <c r="O3344" s="0" t="s">
        <v>12843</v>
      </c>
      <c r="P3344" s="0" t="s">
        <v>12844</v>
      </c>
      <c r="R3344" s="0" t="s">
        <v>288</v>
      </c>
      <c r="S3344" s="0" t="s">
        <v>272</v>
      </c>
      <c r="T3344" s="0" t="s">
        <v>280</v>
      </c>
      <c r="U3344" s="0" t="s">
        <v>281</v>
      </c>
    </row>
    <row r="3345" customFormat="false" ht="15" hidden="false" customHeight="false" outlineLevel="0" collapsed="false">
      <c r="A3345" s="0" t="n">
        <v>171</v>
      </c>
      <c r="B3345" s="0" t="s">
        <v>234</v>
      </c>
      <c r="C3345" s="0" t="s">
        <v>313</v>
      </c>
      <c r="D3345" s="0" t="s">
        <v>12845</v>
      </c>
      <c r="E3345" s="0" t="n">
        <v>2020</v>
      </c>
      <c r="H3345" s="0" t="n">
        <v>1</v>
      </c>
      <c r="I3345" s="0" t="n">
        <v>69</v>
      </c>
      <c r="J3345" s="0" t="s">
        <v>294</v>
      </c>
      <c r="K3345" s="0" t="s">
        <v>302</v>
      </c>
      <c r="L3345" s="0" t="s">
        <v>274</v>
      </c>
      <c r="M3345" s="0" t="s">
        <v>12846</v>
      </c>
      <c r="N3345" s="0" t="s">
        <v>12846</v>
      </c>
      <c r="O3345" s="0" t="s">
        <v>12847</v>
      </c>
      <c r="P3345" s="0" t="s">
        <v>12848</v>
      </c>
      <c r="R3345" s="0" t="s">
        <v>288</v>
      </c>
      <c r="S3345" s="0" t="s">
        <v>294</v>
      </c>
      <c r="T3345" s="0" t="s">
        <v>280</v>
      </c>
      <c r="U3345" s="0" t="s">
        <v>281</v>
      </c>
    </row>
    <row r="3346" customFormat="false" ht="15" hidden="false" customHeight="false" outlineLevel="0" collapsed="false">
      <c r="A3346" s="0" t="n">
        <v>171</v>
      </c>
      <c r="B3346" s="0" t="s">
        <v>234</v>
      </c>
      <c r="C3346" s="0" t="s">
        <v>616</v>
      </c>
      <c r="D3346" s="0" t="s">
        <v>12849</v>
      </c>
      <c r="E3346" s="0" t="n">
        <v>2021</v>
      </c>
      <c r="H3346" s="0" t="n">
        <v>32</v>
      </c>
      <c r="I3346" s="0" t="n">
        <v>3156</v>
      </c>
      <c r="J3346" s="0" t="s">
        <v>272</v>
      </c>
      <c r="K3346" s="0" t="s">
        <v>12850</v>
      </c>
      <c r="L3346" s="0" t="s">
        <v>297</v>
      </c>
      <c r="M3346" s="0" t="s">
        <v>12851</v>
      </c>
      <c r="N3346" s="0" t="s">
        <v>12851</v>
      </c>
      <c r="O3346" s="0" t="s">
        <v>12852</v>
      </c>
      <c r="P3346" s="0" t="s">
        <v>12853</v>
      </c>
      <c r="R3346" s="0" t="s">
        <v>288</v>
      </c>
      <c r="S3346" s="0" t="s">
        <v>294</v>
      </c>
      <c r="T3346" s="0" t="s">
        <v>280</v>
      </c>
      <c r="U3346" s="0" t="s">
        <v>281</v>
      </c>
    </row>
    <row r="3347" customFormat="false" ht="15" hidden="false" customHeight="false" outlineLevel="0" collapsed="false">
      <c r="A3347" s="0" t="n">
        <v>171</v>
      </c>
      <c r="B3347" s="0" t="s">
        <v>234</v>
      </c>
      <c r="C3347" s="0" t="s">
        <v>270</v>
      </c>
      <c r="D3347" s="0" t="s">
        <v>12854</v>
      </c>
      <c r="E3347" s="0" t="n">
        <v>2022</v>
      </c>
      <c r="H3347" s="0" t="n">
        <v>44</v>
      </c>
      <c r="I3347" s="0" t="n">
        <v>9428</v>
      </c>
      <c r="J3347" s="0" t="s">
        <v>272</v>
      </c>
      <c r="K3347" s="0" t="s">
        <v>12850</v>
      </c>
      <c r="L3347" s="0" t="s">
        <v>297</v>
      </c>
      <c r="M3347" s="0" t="s">
        <v>12855</v>
      </c>
      <c r="N3347" s="0" t="s">
        <v>12855</v>
      </c>
      <c r="O3347" s="0" t="s">
        <v>12856</v>
      </c>
      <c r="P3347" s="0" t="s">
        <v>12857</v>
      </c>
      <c r="R3347" s="0" t="s">
        <v>288</v>
      </c>
      <c r="S3347" s="0" t="s">
        <v>272</v>
      </c>
      <c r="T3347" s="0" t="s">
        <v>280</v>
      </c>
      <c r="U3347" s="0" t="s">
        <v>281</v>
      </c>
    </row>
    <row r="3348" customFormat="false" ht="15" hidden="false" customHeight="false" outlineLevel="0" collapsed="false">
      <c r="A3348" s="0" t="n">
        <v>171</v>
      </c>
      <c r="B3348" s="0" t="s">
        <v>234</v>
      </c>
      <c r="C3348" s="0" t="s">
        <v>270</v>
      </c>
      <c r="D3348" s="0" t="s">
        <v>12858</v>
      </c>
      <c r="E3348" s="0" t="n">
        <v>2020</v>
      </c>
      <c r="H3348" s="0" t="n">
        <v>38</v>
      </c>
      <c r="I3348" s="0" t="n">
        <v>2848</v>
      </c>
      <c r="J3348" s="0" t="s">
        <v>272</v>
      </c>
      <c r="K3348" s="0" t="s">
        <v>12850</v>
      </c>
      <c r="L3348" s="0" t="s">
        <v>297</v>
      </c>
      <c r="M3348" s="0" t="s">
        <v>12859</v>
      </c>
      <c r="N3348" s="0" t="s">
        <v>12859</v>
      </c>
      <c r="O3348" s="0" t="s">
        <v>12860</v>
      </c>
      <c r="P3348" s="0" t="s">
        <v>12861</v>
      </c>
      <c r="R3348" s="0" t="s">
        <v>288</v>
      </c>
      <c r="S3348" s="0" t="s">
        <v>294</v>
      </c>
      <c r="T3348" s="0" t="s">
        <v>280</v>
      </c>
      <c r="U3348" s="0" t="s">
        <v>281</v>
      </c>
    </row>
    <row r="3349" customFormat="false" ht="15" hidden="false" customHeight="false" outlineLevel="0" collapsed="false">
      <c r="A3349" s="0" t="n">
        <v>171</v>
      </c>
      <c r="B3349" s="0" t="s">
        <v>234</v>
      </c>
      <c r="C3349" s="0" t="s">
        <v>339</v>
      </c>
      <c r="D3349" s="0" t="s">
        <v>12862</v>
      </c>
      <c r="E3349" s="0" t="n">
        <v>2023</v>
      </c>
      <c r="H3349" s="0" t="n">
        <v>24</v>
      </c>
      <c r="I3349" s="0" t="n">
        <v>11594</v>
      </c>
      <c r="J3349" s="0" t="s">
        <v>272</v>
      </c>
      <c r="K3349" s="0" t="s">
        <v>12850</v>
      </c>
      <c r="L3349" s="0" t="s">
        <v>297</v>
      </c>
      <c r="M3349" s="0" t="s">
        <v>12863</v>
      </c>
      <c r="N3349" s="0" t="s">
        <v>12863</v>
      </c>
      <c r="O3349" s="0" t="s">
        <v>12864</v>
      </c>
      <c r="P3349" s="0" t="s">
        <v>12865</v>
      </c>
      <c r="R3349" s="0" t="s">
        <v>288</v>
      </c>
      <c r="S3349" s="0" t="s">
        <v>272</v>
      </c>
      <c r="T3349" s="0" t="s">
        <v>280</v>
      </c>
      <c r="U3349" s="0" t="s">
        <v>281</v>
      </c>
    </row>
    <row r="3350" customFormat="false" ht="15" hidden="false" customHeight="false" outlineLevel="0" collapsed="false">
      <c r="A3350" s="0" t="n">
        <v>171</v>
      </c>
      <c r="B3350" s="0" t="s">
        <v>234</v>
      </c>
      <c r="C3350" s="0" t="s">
        <v>339</v>
      </c>
      <c r="D3350" s="0" t="s">
        <v>12866</v>
      </c>
      <c r="E3350" s="0" t="n">
        <v>2020</v>
      </c>
      <c r="H3350" s="0" t="n">
        <v>2</v>
      </c>
      <c r="I3350" s="0" t="n">
        <v>179</v>
      </c>
      <c r="J3350" s="0" t="s">
        <v>272</v>
      </c>
      <c r="K3350" s="0" t="s">
        <v>385</v>
      </c>
      <c r="L3350" s="0" t="s">
        <v>274</v>
      </c>
      <c r="M3350" s="0" t="s">
        <v>12867</v>
      </c>
      <c r="N3350" s="0" t="s">
        <v>12867</v>
      </c>
      <c r="O3350" s="0" t="s">
        <v>12868</v>
      </c>
      <c r="P3350" s="0" t="s">
        <v>12869</v>
      </c>
      <c r="R3350" s="0" t="s">
        <v>288</v>
      </c>
      <c r="S3350" s="0" t="s">
        <v>294</v>
      </c>
      <c r="T3350" s="0" t="s">
        <v>280</v>
      </c>
      <c r="U3350" s="0" t="s">
        <v>281</v>
      </c>
    </row>
    <row r="3351" customFormat="false" ht="15" hidden="false" customHeight="false" outlineLevel="0" collapsed="false">
      <c r="A3351" s="0" t="n">
        <v>171</v>
      </c>
      <c r="B3351" s="0" t="s">
        <v>234</v>
      </c>
      <c r="C3351" s="0" t="s">
        <v>544</v>
      </c>
      <c r="D3351" s="0" t="s">
        <v>12870</v>
      </c>
      <c r="E3351" s="0" t="n">
        <v>2026</v>
      </c>
      <c r="H3351" s="0" t="n">
        <v>1</v>
      </c>
      <c r="I3351" s="0" t="n">
        <v>98</v>
      </c>
      <c r="J3351" s="0" t="s">
        <v>272</v>
      </c>
      <c r="K3351" s="0" t="s">
        <v>12850</v>
      </c>
      <c r="L3351" s="0" t="s">
        <v>297</v>
      </c>
      <c r="M3351" s="0" t="s">
        <v>12871</v>
      </c>
      <c r="N3351" s="0" t="s">
        <v>12871</v>
      </c>
      <c r="O3351" s="0" t="s">
        <v>12872</v>
      </c>
      <c r="P3351" s="0" t="s">
        <v>12873</v>
      </c>
      <c r="R3351" s="0" t="s">
        <v>279</v>
      </c>
      <c r="S3351" s="0" t="s">
        <v>272</v>
      </c>
      <c r="T3351" s="0" t="s">
        <v>318</v>
      </c>
      <c r="U3351" s="0" t="s">
        <v>281</v>
      </c>
      <c r="V3351" s="0" t="s">
        <v>12874</v>
      </c>
    </row>
    <row r="3352" customFormat="false" ht="15" hidden="false" customHeight="false" outlineLevel="0" collapsed="false">
      <c r="A3352" s="0" t="n">
        <v>171</v>
      </c>
      <c r="B3352" s="0" t="s">
        <v>234</v>
      </c>
      <c r="C3352" s="0" t="s">
        <v>544</v>
      </c>
      <c r="D3352" s="0" t="s">
        <v>12875</v>
      </c>
      <c r="E3352" s="0" t="n">
        <v>2026</v>
      </c>
      <c r="H3352" s="0" t="n">
        <v>1</v>
      </c>
      <c r="I3352" s="0" t="n">
        <v>150</v>
      </c>
      <c r="J3352" s="0" t="s">
        <v>272</v>
      </c>
      <c r="K3352" s="0" t="s">
        <v>12850</v>
      </c>
      <c r="L3352" s="0" t="s">
        <v>297</v>
      </c>
      <c r="M3352" s="0" t="s">
        <v>12876</v>
      </c>
      <c r="N3352" s="0" t="s">
        <v>12876</v>
      </c>
      <c r="O3352" s="0" t="s">
        <v>12877</v>
      </c>
      <c r="P3352" s="0" t="s">
        <v>12878</v>
      </c>
      <c r="R3352" s="0" t="s">
        <v>279</v>
      </c>
      <c r="S3352" s="0" t="s">
        <v>294</v>
      </c>
      <c r="T3352" s="0" t="s">
        <v>318</v>
      </c>
      <c r="U3352" s="0" t="s">
        <v>281</v>
      </c>
      <c r="V3352" s="0" t="s">
        <v>12874</v>
      </c>
    </row>
    <row r="3353" customFormat="false" ht="15" hidden="false" customHeight="false" outlineLevel="0" collapsed="false">
      <c r="A3353" s="0" t="n">
        <v>171</v>
      </c>
      <c r="B3353" s="0" t="s">
        <v>234</v>
      </c>
      <c r="C3353" s="0" t="s">
        <v>544</v>
      </c>
      <c r="D3353" s="0" t="s">
        <v>12879</v>
      </c>
      <c r="E3353" s="0" t="n">
        <v>2026</v>
      </c>
      <c r="H3353" s="0" t="n">
        <v>1</v>
      </c>
      <c r="I3353" s="0" t="n">
        <v>76</v>
      </c>
      <c r="J3353" s="0" t="s">
        <v>272</v>
      </c>
      <c r="K3353" s="0" t="s">
        <v>12850</v>
      </c>
      <c r="L3353" s="0" t="s">
        <v>297</v>
      </c>
      <c r="M3353" s="0" t="s">
        <v>12880</v>
      </c>
      <c r="N3353" s="0" t="s">
        <v>12880</v>
      </c>
      <c r="O3353" s="0" t="s">
        <v>12881</v>
      </c>
      <c r="P3353" s="0" t="s">
        <v>12882</v>
      </c>
      <c r="R3353" s="0" t="s">
        <v>279</v>
      </c>
      <c r="S3353" s="0" t="s">
        <v>294</v>
      </c>
      <c r="T3353" s="0" t="s">
        <v>318</v>
      </c>
      <c r="U3353" s="0" t="s">
        <v>281</v>
      </c>
      <c r="V3353" s="0" t="s">
        <v>12874</v>
      </c>
    </row>
    <row r="3354" customFormat="false" ht="15" hidden="false" customHeight="false" outlineLevel="0" collapsed="false">
      <c r="A3354" s="0" t="n">
        <v>171</v>
      </c>
      <c r="B3354" s="0" t="s">
        <v>234</v>
      </c>
      <c r="C3354" s="0" t="s">
        <v>491</v>
      </c>
      <c r="D3354" s="0" t="s">
        <v>12883</v>
      </c>
      <c r="E3354" s="0" t="n">
        <v>2015</v>
      </c>
      <c r="H3354" s="0" t="n">
        <v>11</v>
      </c>
      <c r="I3354" s="0" t="n">
        <v>8001</v>
      </c>
      <c r="J3354" s="0" t="s">
        <v>272</v>
      </c>
      <c r="K3354" s="0" t="s">
        <v>12850</v>
      </c>
      <c r="L3354" s="0" t="s">
        <v>297</v>
      </c>
      <c r="M3354" s="0" t="s">
        <v>12884</v>
      </c>
      <c r="N3354" s="0" t="s">
        <v>12884</v>
      </c>
      <c r="O3354" s="0" t="s">
        <v>12885</v>
      </c>
      <c r="P3354" s="0" t="s">
        <v>12886</v>
      </c>
      <c r="R3354" s="0" t="s">
        <v>288</v>
      </c>
      <c r="S3354" s="0" t="s">
        <v>272</v>
      </c>
      <c r="T3354" s="0" t="s">
        <v>280</v>
      </c>
      <c r="U3354" s="0" t="s">
        <v>281</v>
      </c>
    </row>
    <row r="3355" customFormat="false" ht="15" hidden="false" customHeight="false" outlineLevel="0" collapsed="false">
      <c r="A3355" s="0" t="n">
        <v>171</v>
      </c>
      <c r="B3355" s="0" t="s">
        <v>234</v>
      </c>
      <c r="C3355" s="0" t="s">
        <v>926</v>
      </c>
      <c r="D3355" s="0" t="s">
        <v>12887</v>
      </c>
      <c r="E3355" s="0" t="n">
        <v>2022</v>
      </c>
      <c r="H3355" s="0" t="n">
        <v>42</v>
      </c>
      <c r="I3355" s="0" t="n">
        <v>3394</v>
      </c>
      <c r="J3355" s="0" t="s">
        <v>272</v>
      </c>
      <c r="K3355" s="0" t="s">
        <v>12850</v>
      </c>
      <c r="L3355" s="0" t="s">
        <v>297</v>
      </c>
      <c r="M3355" s="0" t="s">
        <v>12888</v>
      </c>
      <c r="N3355" s="0" t="s">
        <v>12888</v>
      </c>
      <c r="O3355" s="0" t="s">
        <v>12889</v>
      </c>
      <c r="P3355" s="0" t="s">
        <v>12890</v>
      </c>
      <c r="R3355" s="0" t="s">
        <v>288</v>
      </c>
      <c r="S3355" s="0" t="s">
        <v>272</v>
      </c>
      <c r="T3355" s="0" t="s">
        <v>280</v>
      </c>
      <c r="U3355" s="0" t="s">
        <v>281</v>
      </c>
    </row>
    <row r="3356" customFormat="false" ht="15" hidden="false" customHeight="false" outlineLevel="0" collapsed="false">
      <c r="A3356" s="0" t="n">
        <v>171</v>
      </c>
      <c r="B3356" s="0" t="s">
        <v>234</v>
      </c>
      <c r="C3356" s="0" t="s">
        <v>926</v>
      </c>
      <c r="D3356" s="0" t="s">
        <v>12891</v>
      </c>
      <c r="E3356" s="0" t="n">
        <v>2021</v>
      </c>
      <c r="H3356" s="0" t="n">
        <v>30</v>
      </c>
      <c r="I3356" s="0" t="n">
        <v>1845</v>
      </c>
      <c r="J3356" s="0" t="s">
        <v>272</v>
      </c>
      <c r="K3356" s="0" t="s">
        <v>12850</v>
      </c>
      <c r="L3356" s="0" t="s">
        <v>297</v>
      </c>
      <c r="M3356" s="0" t="s">
        <v>12892</v>
      </c>
      <c r="N3356" s="0" t="s">
        <v>12892</v>
      </c>
      <c r="O3356" s="0" t="s">
        <v>12893</v>
      </c>
      <c r="P3356" s="0" t="s">
        <v>12894</v>
      </c>
      <c r="R3356" s="0" t="s">
        <v>288</v>
      </c>
      <c r="S3356" s="0" t="s">
        <v>294</v>
      </c>
      <c r="T3356" s="0" t="s">
        <v>280</v>
      </c>
      <c r="U3356" s="0" t="s">
        <v>281</v>
      </c>
    </row>
    <row r="3357" customFormat="false" ht="15" hidden="false" customHeight="false" outlineLevel="0" collapsed="false">
      <c r="A3357" s="0" t="n">
        <v>171</v>
      </c>
      <c r="B3357" s="0" t="s">
        <v>234</v>
      </c>
      <c r="C3357" s="0" t="s">
        <v>926</v>
      </c>
      <c r="D3357" s="0" t="s">
        <v>12895</v>
      </c>
      <c r="E3357" s="0" t="n">
        <v>2020</v>
      </c>
      <c r="H3357" s="0" t="n">
        <v>34</v>
      </c>
      <c r="I3357" s="0" t="n">
        <v>2569</v>
      </c>
      <c r="J3357" s="0" t="s">
        <v>272</v>
      </c>
      <c r="K3357" s="0" t="s">
        <v>12850</v>
      </c>
      <c r="L3357" s="0" t="s">
        <v>297</v>
      </c>
      <c r="M3357" s="0" t="s">
        <v>12896</v>
      </c>
      <c r="N3357" s="0" t="s">
        <v>12896</v>
      </c>
      <c r="O3357" s="0" t="s">
        <v>12897</v>
      </c>
      <c r="P3357" s="0" t="s">
        <v>12898</v>
      </c>
      <c r="R3357" s="0" t="s">
        <v>288</v>
      </c>
      <c r="S3357" s="0" t="s">
        <v>294</v>
      </c>
      <c r="T3357" s="0" t="s">
        <v>280</v>
      </c>
      <c r="U3357" s="0" t="s">
        <v>281</v>
      </c>
    </row>
    <row r="3358" customFormat="false" ht="15" hidden="false" customHeight="false" outlineLevel="0" collapsed="false">
      <c r="A3358" s="0" t="n">
        <v>171</v>
      </c>
      <c r="B3358" s="0" t="s">
        <v>234</v>
      </c>
      <c r="C3358" s="0" t="s">
        <v>383</v>
      </c>
      <c r="D3358" s="0" t="s">
        <v>12899</v>
      </c>
      <c r="E3358" s="0" t="n">
        <v>2021</v>
      </c>
      <c r="H3358" s="0" t="n">
        <v>1</v>
      </c>
      <c r="I3358" s="0" t="n">
        <v>680</v>
      </c>
      <c r="J3358" s="0" t="s">
        <v>272</v>
      </c>
      <c r="K3358" s="0" t="s">
        <v>385</v>
      </c>
      <c r="L3358" s="0" t="s">
        <v>274</v>
      </c>
      <c r="M3358" s="0" t="s">
        <v>12900</v>
      </c>
      <c r="N3358" s="0" t="s">
        <v>12900</v>
      </c>
      <c r="O3358" s="0" t="s">
        <v>12901</v>
      </c>
      <c r="P3358" s="0" t="s">
        <v>12902</v>
      </c>
      <c r="R3358" s="0" t="s">
        <v>288</v>
      </c>
      <c r="S3358" s="0" t="s">
        <v>272</v>
      </c>
      <c r="T3358" s="0" t="s">
        <v>280</v>
      </c>
      <c r="U3358" s="0" t="s">
        <v>281</v>
      </c>
    </row>
    <row r="3359" customFormat="false" ht="15" hidden="false" customHeight="false" outlineLevel="0" collapsed="false">
      <c r="A3359" s="0" t="n">
        <v>171</v>
      </c>
      <c r="B3359" s="0" t="s">
        <v>234</v>
      </c>
      <c r="C3359" s="0" t="s">
        <v>383</v>
      </c>
      <c r="D3359" s="0" t="s">
        <v>12903</v>
      </c>
      <c r="E3359" s="0" t="n">
        <v>2020</v>
      </c>
      <c r="H3359" s="0" t="n">
        <v>1</v>
      </c>
      <c r="I3359" s="0" t="n">
        <v>442</v>
      </c>
      <c r="J3359" s="0" t="s">
        <v>272</v>
      </c>
      <c r="K3359" s="0" t="s">
        <v>385</v>
      </c>
      <c r="L3359" s="0" t="s">
        <v>274</v>
      </c>
      <c r="M3359" s="0" t="s">
        <v>12904</v>
      </c>
      <c r="N3359" s="0" t="s">
        <v>12904</v>
      </c>
      <c r="O3359" s="0" t="s">
        <v>12905</v>
      </c>
      <c r="P3359" s="0" t="s">
        <v>12906</v>
      </c>
      <c r="R3359" s="0" t="s">
        <v>288</v>
      </c>
      <c r="S3359" s="0" t="s">
        <v>294</v>
      </c>
      <c r="T3359" s="0" t="s">
        <v>280</v>
      </c>
      <c r="U3359" s="0" t="s">
        <v>281</v>
      </c>
    </row>
    <row r="3360" customFormat="false" ht="15" hidden="false" customHeight="false" outlineLevel="0" collapsed="false">
      <c r="A3360" s="0" t="n">
        <v>171</v>
      </c>
      <c r="B3360" s="0" t="s">
        <v>234</v>
      </c>
      <c r="C3360" s="0" t="s">
        <v>514</v>
      </c>
      <c r="D3360" s="0" t="s">
        <v>12907</v>
      </c>
      <c r="E3360" s="0" t="n">
        <v>2026</v>
      </c>
      <c r="H3360" s="0" t="n">
        <v>56</v>
      </c>
      <c r="I3360" s="0" t="n">
        <v>4998</v>
      </c>
      <c r="J3360" s="0" t="s">
        <v>294</v>
      </c>
      <c r="K3360" s="0" t="s">
        <v>12850</v>
      </c>
      <c r="L3360" s="0" t="s">
        <v>297</v>
      </c>
      <c r="M3360" s="0" t="s">
        <v>12908</v>
      </c>
      <c r="N3360" s="0" t="s">
        <v>12908</v>
      </c>
      <c r="O3360" s="0" t="s">
        <v>12909</v>
      </c>
      <c r="P3360" s="0" t="s">
        <v>12910</v>
      </c>
      <c r="R3360" s="0" t="s">
        <v>279</v>
      </c>
      <c r="S3360" s="0" t="s">
        <v>294</v>
      </c>
      <c r="T3360" s="0" t="s">
        <v>280</v>
      </c>
      <c r="U3360" s="0" t="s">
        <v>281</v>
      </c>
    </row>
    <row r="3361" customFormat="false" ht="15" hidden="false" customHeight="false" outlineLevel="0" collapsed="false">
      <c r="A3361" s="0" t="n">
        <v>171</v>
      </c>
      <c r="B3361" s="0" t="s">
        <v>234</v>
      </c>
      <c r="C3361" s="0" t="s">
        <v>514</v>
      </c>
      <c r="D3361" s="0" t="s">
        <v>12911</v>
      </c>
      <c r="E3361" s="0" t="n">
        <v>2026</v>
      </c>
      <c r="H3361" s="0" t="n">
        <v>52</v>
      </c>
      <c r="I3361" s="0" t="n">
        <v>5476</v>
      </c>
      <c r="J3361" s="0" t="s">
        <v>294</v>
      </c>
      <c r="K3361" s="0" t="s">
        <v>12850</v>
      </c>
      <c r="L3361" s="0" t="s">
        <v>297</v>
      </c>
      <c r="M3361" s="0" t="s">
        <v>12912</v>
      </c>
      <c r="N3361" s="0" t="s">
        <v>12912</v>
      </c>
      <c r="O3361" s="0" t="s">
        <v>12913</v>
      </c>
      <c r="P3361" s="0" t="s">
        <v>12914</v>
      </c>
      <c r="R3361" s="0" t="s">
        <v>279</v>
      </c>
      <c r="S3361" s="0" t="s">
        <v>294</v>
      </c>
      <c r="T3361" s="0" t="s">
        <v>280</v>
      </c>
      <c r="U3361" s="0" t="s">
        <v>281</v>
      </c>
    </row>
    <row r="3362" customFormat="false" ht="15" hidden="false" customHeight="false" outlineLevel="0" collapsed="false">
      <c r="A3362" s="0" t="n">
        <v>171</v>
      </c>
      <c r="B3362" s="0" t="s">
        <v>234</v>
      </c>
      <c r="C3362" s="0" t="s">
        <v>514</v>
      </c>
      <c r="D3362" s="0" t="s">
        <v>12915</v>
      </c>
      <c r="E3362" s="0" t="n">
        <v>2026</v>
      </c>
      <c r="H3362" s="0" t="n">
        <v>58</v>
      </c>
      <c r="I3362" s="0" t="n">
        <v>5923</v>
      </c>
      <c r="J3362" s="0" t="s">
        <v>294</v>
      </c>
      <c r="K3362" s="0" t="s">
        <v>12850</v>
      </c>
      <c r="L3362" s="0" t="s">
        <v>297</v>
      </c>
      <c r="M3362" s="0" t="s">
        <v>12916</v>
      </c>
      <c r="N3362" s="0" t="s">
        <v>12916</v>
      </c>
      <c r="O3362" s="0" t="s">
        <v>12917</v>
      </c>
      <c r="P3362" s="0" t="s">
        <v>12918</v>
      </c>
      <c r="R3362" s="0" t="s">
        <v>279</v>
      </c>
      <c r="S3362" s="0" t="s">
        <v>294</v>
      </c>
      <c r="T3362" s="0" t="s">
        <v>280</v>
      </c>
      <c r="U3362" s="0" t="s">
        <v>281</v>
      </c>
    </row>
    <row r="3363" customFormat="false" ht="15" hidden="false" customHeight="false" outlineLevel="0" collapsed="false">
      <c r="A3363" s="0" t="n">
        <v>171</v>
      </c>
      <c r="B3363" s="0" t="s">
        <v>234</v>
      </c>
      <c r="C3363" s="0" t="s">
        <v>514</v>
      </c>
      <c r="D3363" s="0" t="s">
        <v>12919</v>
      </c>
      <c r="E3363" s="0" t="n">
        <v>2026</v>
      </c>
      <c r="H3363" s="0" t="n">
        <v>44</v>
      </c>
      <c r="I3363" s="0" t="n">
        <v>5881</v>
      </c>
      <c r="J3363" s="0" t="s">
        <v>294</v>
      </c>
      <c r="K3363" s="0" t="s">
        <v>12850</v>
      </c>
      <c r="L3363" s="0" t="s">
        <v>297</v>
      </c>
      <c r="M3363" s="0" t="s">
        <v>12920</v>
      </c>
      <c r="N3363" s="0" t="s">
        <v>12920</v>
      </c>
      <c r="O3363" s="0" t="s">
        <v>12921</v>
      </c>
      <c r="P3363" s="0" t="s">
        <v>12922</v>
      </c>
      <c r="R3363" s="0" t="s">
        <v>279</v>
      </c>
      <c r="S3363" s="0" t="s">
        <v>294</v>
      </c>
      <c r="T3363" s="0" t="s">
        <v>280</v>
      </c>
      <c r="U3363" s="0" t="s">
        <v>281</v>
      </c>
    </row>
    <row r="3364" customFormat="false" ht="15" hidden="false" customHeight="false" outlineLevel="0" collapsed="false">
      <c r="A3364" s="0" t="n">
        <v>171</v>
      </c>
      <c r="B3364" s="0" t="s">
        <v>234</v>
      </c>
      <c r="C3364" s="0" t="s">
        <v>514</v>
      </c>
      <c r="D3364" s="0" t="s">
        <v>12923</v>
      </c>
      <c r="E3364" s="0" t="n">
        <v>2026</v>
      </c>
      <c r="H3364" s="0" t="n">
        <v>56</v>
      </c>
      <c r="I3364" s="0" t="n">
        <v>9494</v>
      </c>
      <c r="J3364" s="0" t="s">
        <v>294</v>
      </c>
      <c r="K3364" s="0" t="s">
        <v>12850</v>
      </c>
      <c r="L3364" s="0" t="s">
        <v>297</v>
      </c>
      <c r="M3364" s="0" t="s">
        <v>12924</v>
      </c>
      <c r="N3364" s="0" t="s">
        <v>12924</v>
      </c>
      <c r="O3364" s="0" t="s">
        <v>12925</v>
      </c>
      <c r="P3364" s="0" t="s">
        <v>12926</v>
      </c>
      <c r="R3364" s="0" t="s">
        <v>279</v>
      </c>
      <c r="S3364" s="0" t="s">
        <v>294</v>
      </c>
      <c r="T3364" s="0" t="s">
        <v>280</v>
      </c>
      <c r="U3364" s="0" t="s">
        <v>281</v>
      </c>
    </row>
    <row r="3365" customFormat="false" ht="15" hidden="false" customHeight="false" outlineLevel="0" collapsed="false">
      <c r="A3365" s="0" t="n">
        <v>171</v>
      </c>
      <c r="B3365" s="0" t="s">
        <v>234</v>
      </c>
      <c r="C3365" s="0" t="s">
        <v>514</v>
      </c>
      <c r="D3365" s="0" t="s">
        <v>12927</v>
      </c>
      <c r="E3365" s="0" t="n">
        <v>2026</v>
      </c>
      <c r="H3365" s="0" t="n">
        <v>44</v>
      </c>
      <c r="I3365" s="0" t="n">
        <v>6084</v>
      </c>
      <c r="J3365" s="0" t="s">
        <v>294</v>
      </c>
      <c r="K3365" s="0" t="s">
        <v>12850</v>
      </c>
      <c r="L3365" s="0" t="s">
        <v>297</v>
      </c>
      <c r="M3365" s="0" t="s">
        <v>12928</v>
      </c>
      <c r="N3365" s="0" t="s">
        <v>12928</v>
      </c>
      <c r="O3365" s="0" t="s">
        <v>12929</v>
      </c>
      <c r="P3365" s="0" t="s">
        <v>12930</v>
      </c>
      <c r="R3365" s="0" t="s">
        <v>279</v>
      </c>
      <c r="S3365" s="0" t="s">
        <v>294</v>
      </c>
      <c r="T3365" s="0" t="s">
        <v>280</v>
      </c>
      <c r="U3365" s="0" t="s">
        <v>281</v>
      </c>
    </row>
    <row r="3366" customFormat="false" ht="15" hidden="false" customHeight="false" outlineLevel="0" collapsed="false">
      <c r="A3366" s="0" t="n">
        <v>171</v>
      </c>
      <c r="B3366" s="0" t="s">
        <v>234</v>
      </c>
      <c r="C3366" s="0" t="s">
        <v>514</v>
      </c>
      <c r="D3366" s="0" t="s">
        <v>12931</v>
      </c>
      <c r="E3366" s="0" t="n">
        <v>2026</v>
      </c>
      <c r="H3366" s="0" t="n">
        <v>60</v>
      </c>
      <c r="I3366" s="0" t="n">
        <v>7394</v>
      </c>
      <c r="J3366" s="0" t="s">
        <v>294</v>
      </c>
      <c r="K3366" s="0" t="s">
        <v>12850</v>
      </c>
      <c r="L3366" s="0" t="s">
        <v>297</v>
      </c>
      <c r="M3366" s="0" t="s">
        <v>12932</v>
      </c>
      <c r="N3366" s="0" t="s">
        <v>12932</v>
      </c>
      <c r="O3366" s="0" t="s">
        <v>12933</v>
      </c>
      <c r="P3366" s="0" t="s">
        <v>12934</v>
      </c>
      <c r="R3366" s="0" t="s">
        <v>279</v>
      </c>
      <c r="S3366" s="0" t="s">
        <v>294</v>
      </c>
      <c r="T3366" s="0" t="s">
        <v>280</v>
      </c>
      <c r="U3366" s="0" t="s">
        <v>281</v>
      </c>
    </row>
    <row r="3367" customFormat="false" ht="15" hidden="false" customHeight="false" outlineLevel="0" collapsed="false">
      <c r="A3367" s="0" t="n">
        <v>171</v>
      </c>
      <c r="B3367" s="0" t="s">
        <v>234</v>
      </c>
      <c r="C3367" s="0" t="s">
        <v>514</v>
      </c>
      <c r="D3367" s="0" t="s">
        <v>12935</v>
      </c>
      <c r="E3367" s="0" t="n">
        <v>2026</v>
      </c>
      <c r="H3367" s="0" t="n">
        <v>60</v>
      </c>
      <c r="I3367" s="0" t="n">
        <v>4757</v>
      </c>
      <c r="J3367" s="0" t="s">
        <v>294</v>
      </c>
      <c r="K3367" s="0" t="s">
        <v>12850</v>
      </c>
      <c r="L3367" s="0" t="s">
        <v>297</v>
      </c>
      <c r="M3367" s="0" t="s">
        <v>12936</v>
      </c>
      <c r="N3367" s="0" t="s">
        <v>12936</v>
      </c>
      <c r="O3367" s="0" t="s">
        <v>12937</v>
      </c>
      <c r="P3367" s="0" t="s">
        <v>12938</v>
      </c>
      <c r="R3367" s="0" t="s">
        <v>279</v>
      </c>
      <c r="S3367" s="0" t="s">
        <v>294</v>
      </c>
      <c r="T3367" s="0" t="s">
        <v>280</v>
      </c>
      <c r="U3367" s="0" t="s">
        <v>281</v>
      </c>
    </row>
    <row r="3368" customFormat="false" ht="15" hidden="false" customHeight="false" outlineLevel="0" collapsed="false">
      <c r="A3368" s="0" t="n">
        <v>171</v>
      </c>
      <c r="B3368" s="0" t="s">
        <v>234</v>
      </c>
      <c r="C3368" s="0" t="s">
        <v>514</v>
      </c>
      <c r="D3368" s="0" t="s">
        <v>12939</v>
      </c>
      <c r="E3368" s="0" t="n">
        <v>2026</v>
      </c>
      <c r="H3368" s="0" t="n">
        <v>64</v>
      </c>
      <c r="I3368" s="0" t="n">
        <v>12773</v>
      </c>
      <c r="J3368" s="0" t="s">
        <v>294</v>
      </c>
      <c r="K3368" s="0" t="s">
        <v>12850</v>
      </c>
      <c r="L3368" s="0" t="s">
        <v>297</v>
      </c>
      <c r="M3368" s="0" t="s">
        <v>12940</v>
      </c>
      <c r="N3368" s="0" t="s">
        <v>12940</v>
      </c>
      <c r="O3368" s="0" t="s">
        <v>12941</v>
      </c>
      <c r="P3368" s="0" t="s">
        <v>12942</v>
      </c>
      <c r="R3368" s="0" t="s">
        <v>279</v>
      </c>
      <c r="S3368" s="0" t="s">
        <v>272</v>
      </c>
      <c r="T3368" s="0" t="s">
        <v>280</v>
      </c>
      <c r="U3368" s="0" t="s">
        <v>281</v>
      </c>
    </row>
    <row r="3369" customFormat="false" ht="15" hidden="false" customHeight="false" outlineLevel="0" collapsed="false">
      <c r="A3369" s="0" t="n">
        <v>171</v>
      </c>
      <c r="B3369" s="0" t="s">
        <v>234</v>
      </c>
      <c r="C3369" s="0" t="s">
        <v>514</v>
      </c>
      <c r="D3369" s="0" t="s">
        <v>12943</v>
      </c>
      <c r="E3369" s="0" t="n">
        <v>2026</v>
      </c>
      <c r="H3369" s="0" t="n">
        <v>48</v>
      </c>
      <c r="I3369" s="0" t="n">
        <v>3621</v>
      </c>
      <c r="J3369" s="0" t="s">
        <v>294</v>
      </c>
      <c r="K3369" s="0" t="s">
        <v>12850</v>
      </c>
      <c r="L3369" s="0" t="s">
        <v>297</v>
      </c>
      <c r="M3369" s="0" t="s">
        <v>12944</v>
      </c>
      <c r="N3369" s="0" t="s">
        <v>12944</v>
      </c>
      <c r="O3369" s="0" t="s">
        <v>12945</v>
      </c>
      <c r="P3369" s="0" t="s">
        <v>12946</v>
      </c>
      <c r="R3369" s="0" t="s">
        <v>279</v>
      </c>
      <c r="S3369" s="0" t="s">
        <v>294</v>
      </c>
      <c r="T3369" s="0" t="s">
        <v>280</v>
      </c>
      <c r="U3369" s="0" t="s">
        <v>281</v>
      </c>
    </row>
    <row r="3370" customFormat="false" ht="15" hidden="false" customHeight="false" outlineLevel="0" collapsed="false">
      <c r="A3370" s="0" t="n">
        <v>171</v>
      </c>
      <c r="B3370" s="0" t="s">
        <v>234</v>
      </c>
      <c r="C3370" s="0" t="s">
        <v>514</v>
      </c>
      <c r="D3370" s="0" t="s">
        <v>12947</v>
      </c>
      <c r="E3370" s="0" t="n">
        <v>2024</v>
      </c>
      <c r="H3370" s="0" t="n">
        <v>40</v>
      </c>
      <c r="I3370" s="0" t="n">
        <v>8538</v>
      </c>
      <c r="J3370" s="0" t="s">
        <v>272</v>
      </c>
      <c r="K3370" s="0" t="s">
        <v>12850</v>
      </c>
      <c r="L3370" s="0" t="s">
        <v>297</v>
      </c>
      <c r="M3370" s="0" t="s">
        <v>12948</v>
      </c>
      <c r="N3370" s="0" t="s">
        <v>12948</v>
      </c>
      <c r="O3370" s="0" t="s">
        <v>12949</v>
      </c>
      <c r="P3370" s="0" t="s">
        <v>12950</v>
      </c>
      <c r="R3370" s="0" t="s">
        <v>288</v>
      </c>
      <c r="S3370" s="0" t="s">
        <v>294</v>
      </c>
      <c r="T3370" s="0" t="s">
        <v>280</v>
      </c>
      <c r="U3370" s="0" t="s">
        <v>281</v>
      </c>
    </row>
    <row r="3371" customFormat="false" ht="15" hidden="false" customHeight="false" outlineLevel="0" collapsed="false">
      <c r="A3371" s="0" t="n">
        <v>171</v>
      </c>
      <c r="B3371" s="0" t="s">
        <v>234</v>
      </c>
      <c r="C3371" s="0" t="s">
        <v>514</v>
      </c>
      <c r="D3371" s="0" t="s">
        <v>12951</v>
      </c>
      <c r="E3371" s="0" t="n">
        <v>2023</v>
      </c>
      <c r="H3371" s="0" t="n">
        <v>52</v>
      </c>
      <c r="I3371" s="0" t="n">
        <v>12449</v>
      </c>
      <c r="J3371" s="0" t="s">
        <v>272</v>
      </c>
      <c r="K3371" s="0" t="s">
        <v>12850</v>
      </c>
      <c r="L3371" s="0" t="s">
        <v>297</v>
      </c>
      <c r="M3371" s="0" t="s">
        <v>12952</v>
      </c>
      <c r="N3371" s="0" t="s">
        <v>12952</v>
      </c>
      <c r="O3371" s="0" t="s">
        <v>12953</v>
      </c>
      <c r="P3371" s="0" t="s">
        <v>12954</v>
      </c>
      <c r="R3371" s="0" t="s">
        <v>288</v>
      </c>
      <c r="S3371" s="0" t="s">
        <v>294</v>
      </c>
      <c r="T3371" s="0" t="s">
        <v>280</v>
      </c>
      <c r="U3371" s="0" t="s">
        <v>281</v>
      </c>
    </row>
    <row r="3372" customFormat="false" ht="15" hidden="false" customHeight="false" outlineLevel="0" collapsed="false">
      <c r="A3372" s="0" t="n">
        <v>171</v>
      </c>
      <c r="B3372" s="0" t="s">
        <v>234</v>
      </c>
      <c r="C3372" s="0" t="s">
        <v>514</v>
      </c>
      <c r="D3372" s="0" t="s">
        <v>12955</v>
      </c>
      <c r="E3372" s="0" t="n">
        <v>2023</v>
      </c>
      <c r="H3372" s="0" t="n">
        <v>58</v>
      </c>
      <c r="I3372" s="0" t="n">
        <v>7255</v>
      </c>
      <c r="J3372" s="0" t="s">
        <v>272</v>
      </c>
      <c r="K3372" s="0" t="s">
        <v>12850</v>
      </c>
      <c r="L3372" s="0" t="s">
        <v>297</v>
      </c>
      <c r="M3372" s="0" t="s">
        <v>12956</v>
      </c>
      <c r="N3372" s="0" t="s">
        <v>12956</v>
      </c>
      <c r="O3372" s="0" t="s">
        <v>12957</v>
      </c>
      <c r="P3372" s="0" t="s">
        <v>12958</v>
      </c>
      <c r="R3372" s="0" t="s">
        <v>288</v>
      </c>
      <c r="S3372" s="0" t="s">
        <v>294</v>
      </c>
      <c r="T3372" s="0" t="s">
        <v>280</v>
      </c>
      <c r="U3372" s="0" t="s">
        <v>281</v>
      </c>
    </row>
    <row r="3373" customFormat="false" ht="15" hidden="false" customHeight="false" outlineLevel="0" collapsed="false">
      <c r="A3373" s="0" t="n">
        <v>171</v>
      </c>
      <c r="B3373" s="0" t="s">
        <v>234</v>
      </c>
      <c r="C3373" s="0" t="s">
        <v>514</v>
      </c>
      <c r="D3373" s="0" t="s">
        <v>12959</v>
      </c>
      <c r="E3373" s="0" t="n">
        <v>2022</v>
      </c>
      <c r="H3373" s="0" t="n">
        <v>28</v>
      </c>
      <c r="I3373" s="0" t="n">
        <v>2148</v>
      </c>
      <c r="J3373" s="0" t="s">
        <v>272</v>
      </c>
      <c r="K3373" s="0" t="s">
        <v>12850</v>
      </c>
      <c r="L3373" s="0" t="s">
        <v>297</v>
      </c>
      <c r="M3373" s="0" t="s">
        <v>12960</v>
      </c>
      <c r="N3373" s="0" t="s">
        <v>12960</v>
      </c>
      <c r="O3373" s="0" t="s">
        <v>12961</v>
      </c>
      <c r="P3373" s="0" t="s">
        <v>12962</v>
      </c>
      <c r="R3373" s="0" t="s">
        <v>288</v>
      </c>
      <c r="S3373" s="0" t="s">
        <v>294</v>
      </c>
      <c r="T3373" s="0" t="s">
        <v>280</v>
      </c>
      <c r="U3373" s="0" t="s">
        <v>281</v>
      </c>
    </row>
    <row r="3374" customFormat="false" ht="15" hidden="false" customHeight="false" outlineLevel="0" collapsed="false">
      <c r="A3374" s="0" t="n">
        <v>171</v>
      </c>
      <c r="B3374" s="0" t="s">
        <v>234</v>
      </c>
      <c r="C3374" s="0" t="s">
        <v>514</v>
      </c>
      <c r="D3374" s="0" t="s">
        <v>12963</v>
      </c>
      <c r="E3374" s="0" t="n">
        <v>2022</v>
      </c>
      <c r="H3374" s="0" t="n">
        <v>40</v>
      </c>
      <c r="I3374" s="0" t="n">
        <v>8559</v>
      </c>
      <c r="J3374" s="0" t="s">
        <v>272</v>
      </c>
      <c r="K3374" s="0" t="s">
        <v>12850</v>
      </c>
      <c r="L3374" s="0" t="s">
        <v>297</v>
      </c>
      <c r="M3374" s="0" t="s">
        <v>12964</v>
      </c>
      <c r="N3374" s="0" t="s">
        <v>12964</v>
      </c>
      <c r="O3374" s="0" t="s">
        <v>12965</v>
      </c>
      <c r="P3374" s="0" t="s">
        <v>12966</v>
      </c>
      <c r="R3374" s="0" t="s">
        <v>288</v>
      </c>
      <c r="S3374" s="0" t="s">
        <v>294</v>
      </c>
      <c r="T3374" s="0" t="s">
        <v>280</v>
      </c>
      <c r="U3374" s="0" t="s">
        <v>281</v>
      </c>
    </row>
    <row r="3375" customFormat="false" ht="15" hidden="false" customHeight="false" outlineLevel="0" collapsed="false">
      <c r="A3375" s="0" t="n">
        <v>171</v>
      </c>
      <c r="B3375" s="0" t="s">
        <v>234</v>
      </c>
      <c r="C3375" s="0" t="s">
        <v>514</v>
      </c>
      <c r="D3375" s="0" t="s">
        <v>12967</v>
      </c>
      <c r="E3375" s="0" t="n">
        <v>2022</v>
      </c>
      <c r="H3375" s="0" t="n">
        <v>38</v>
      </c>
      <c r="I3375" s="0" t="n">
        <v>4662</v>
      </c>
      <c r="J3375" s="0" t="s">
        <v>272</v>
      </c>
      <c r="K3375" s="0" t="s">
        <v>12850</v>
      </c>
      <c r="L3375" s="0" t="s">
        <v>297</v>
      </c>
      <c r="M3375" s="0" t="s">
        <v>12968</v>
      </c>
      <c r="N3375" s="0" t="s">
        <v>12968</v>
      </c>
      <c r="O3375" s="0" t="s">
        <v>12969</v>
      </c>
      <c r="P3375" s="0" t="s">
        <v>12970</v>
      </c>
      <c r="R3375" s="0" t="s">
        <v>288</v>
      </c>
      <c r="S3375" s="0" t="s">
        <v>294</v>
      </c>
      <c r="T3375" s="0" t="s">
        <v>280</v>
      </c>
      <c r="U3375" s="0" t="s">
        <v>281</v>
      </c>
    </row>
    <row r="3376" customFormat="false" ht="15" hidden="false" customHeight="false" outlineLevel="0" collapsed="false">
      <c r="A3376" s="0" t="n">
        <v>171</v>
      </c>
      <c r="B3376" s="0" t="s">
        <v>234</v>
      </c>
      <c r="C3376" s="0" t="s">
        <v>514</v>
      </c>
      <c r="D3376" s="0" t="s">
        <v>12971</v>
      </c>
      <c r="E3376" s="0" t="n">
        <v>2021</v>
      </c>
      <c r="H3376" s="0" t="n">
        <v>1</v>
      </c>
      <c r="I3376" s="0" t="n">
        <v>961</v>
      </c>
      <c r="J3376" s="0" t="s">
        <v>272</v>
      </c>
      <c r="K3376" s="0" t="s">
        <v>385</v>
      </c>
      <c r="L3376" s="0" t="s">
        <v>274</v>
      </c>
      <c r="M3376" s="0" t="s">
        <v>12972</v>
      </c>
      <c r="N3376" s="0" t="s">
        <v>12972</v>
      </c>
      <c r="O3376" s="0" t="s">
        <v>12973</v>
      </c>
      <c r="P3376" s="0" t="s">
        <v>12974</v>
      </c>
      <c r="R3376" s="0" t="s">
        <v>288</v>
      </c>
      <c r="S3376" s="0" t="s">
        <v>294</v>
      </c>
      <c r="T3376" s="0" t="s">
        <v>280</v>
      </c>
      <c r="U3376" s="0" t="s">
        <v>281</v>
      </c>
    </row>
    <row r="3377" customFormat="false" ht="15" hidden="false" customHeight="false" outlineLevel="0" collapsed="false">
      <c r="A3377" s="0" t="n">
        <v>171</v>
      </c>
      <c r="B3377" s="0" t="s">
        <v>234</v>
      </c>
      <c r="C3377" s="0" t="s">
        <v>514</v>
      </c>
      <c r="D3377" s="0" t="s">
        <v>12975</v>
      </c>
      <c r="E3377" s="0" t="n">
        <v>2020</v>
      </c>
      <c r="H3377" s="0" t="n">
        <v>1</v>
      </c>
      <c r="I3377" s="0" t="n">
        <v>528</v>
      </c>
      <c r="J3377" s="0" t="s">
        <v>272</v>
      </c>
      <c r="K3377" s="0" t="s">
        <v>385</v>
      </c>
      <c r="L3377" s="0" t="s">
        <v>274</v>
      </c>
      <c r="M3377" s="0" t="s">
        <v>12976</v>
      </c>
      <c r="N3377" s="0" t="s">
        <v>12976</v>
      </c>
      <c r="O3377" s="0" t="s">
        <v>12977</v>
      </c>
      <c r="P3377" s="0" t="s">
        <v>12978</v>
      </c>
      <c r="R3377" s="0" t="s">
        <v>288</v>
      </c>
      <c r="S3377" s="0" t="s">
        <v>294</v>
      </c>
      <c r="T3377" s="0" t="s">
        <v>280</v>
      </c>
      <c r="U3377" s="0" t="s">
        <v>281</v>
      </c>
    </row>
    <row r="3378" customFormat="false" ht="15" hidden="false" customHeight="false" outlineLevel="0" collapsed="false">
      <c r="A3378" s="0" t="n">
        <v>171</v>
      </c>
      <c r="B3378" s="0" t="s">
        <v>234</v>
      </c>
      <c r="C3378" s="0" t="s">
        <v>514</v>
      </c>
      <c r="D3378" s="0" t="s">
        <v>12979</v>
      </c>
      <c r="E3378" s="0" t="n">
        <v>2020</v>
      </c>
      <c r="H3378" s="0" t="n">
        <v>28</v>
      </c>
      <c r="I3378" s="0" t="n">
        <v>2329</v>
      </c>
      <c r="J3378" s="0" t="s">
        <v>272</v>
      </c>
      <c r="K3378" s="0" t="s">
        <v>12850</v>
      </c>
      <c r="L3378" s="0" t="s">
        <v>297</v>
      </c>
      <c r="M3378" s="0" t="s">
        <v>12980</v>
      </c>
      <c r="N3378" s="0" t="s">
        <v>12980</v>
      </c>
      <c r="O3378" s="0" t="s">
        <v>12981</v>
      </c>
      <c r="P3378" s="0" t="s">
        <v>12982</v>
      </c>
      <c r="R3378" s="0" t="s">
        <v>288</v>
      </c>
      <c r="S3378" s="0" t="s">
        <v>294</v>
      </c>
      <c r="T3378" s="0" t="s">
        <v>280</v>
      </c>
      <c r="U3378" s="0" t="s">
        <v>281</v>
      </c>
    </row>
    <row r="3379" customFormat="false" ht="15" hidden="false" customHeight="false" outlineLevel="0" collapsed="false">
      <c r="A3379" s="0" t="n">
        <v>171</v>
      </c>
      <c r="B3379" s="0" t="s">
        <v>234</v>
      </c>
      <c r="C3379" s="0" t="s">
        <v>7161</v>
      </c>
      <c r="D3379" s="0" t="s">
        <v>12983</v>
      </c>
      <c r="E3379" s="0" t="n">
        <v>2022</v>
      </c>
      <c r="H3379" s="0" t="n">
        <v>1</v>
      </c>
      <c r="I3379" s="0" t="n">
        <v>710</v>
      </c>
      <c r="J3379" s="0" t="s">
        <v>272</v>
      </c>
      <c r="K3379" s="0" t="s">
        <v>385</v>
      </c>
      <c r="L3379" s="0" t="s">
        <v>274</v>
      </c>
      <c r="M3379" s="0" t="s">
        <v>12984</v>
      </c>
      <c r="N3379" s="0" t="s">
        <v>12984</v>
      </c>
      <c r="O3379" s="0" t="s">
        <v>12985</v>
      </c>
      <c r="P3379" s="0" t="s">
        <v>12986</v>
      </c>
      <c r="R3379" s="0" t="s">
        <v>7161</v>
      </c>
      <c r="S3379" s="0" t="s">
        <v>294</v>
      </c>
      <c r="T3379" s="0" t="s">
        <v>280</v>
      </c>
      <c r="U3379" s="0" t="s">
        <v>281</v>
      </c>
    </row>
    <row r="3380" customFormat="false" ht="15" hidden="false" customHeight="false" outlineLevel="0" collapsed="false">
      <c r="A3380" s="0" t="n">
        <v>171</v>
      </c>
      <c r="B3380" s="0" t="s">
        <v>234</v>
      </c>
      <c r="C3380" s="0" t="s">
        <v>7161</v>
      </c>
      <c r="D3380" s="0" t="s">
        <v>12987</v>
      </c>
      <c r="E3380" s="0" t="n">
        <v>2022</v>
      </c>
      <c r="H3380" s="0" t="n">
        <v>2</v>
      </c>
      <c r="I3380" s="0" t="n">
        <v>689</v>
      </c>
      <c r="J3380" s="0" t="s">
        <v>272</v>
      </c>
      <c r="K3380" s="0" t="s">
        <v>385</v>
      </c>
      <c r="L3380" s="0" t="s">
        <v>274</v>
      </c>
      <c r="M3380" s="0" t="s">
        <v>12988</v>
      </c>
      <c r="N3380" s="0" t="s">
        <v>12988</v>
      </c>
      <c r="O3380" s="0" t="s">
        <v>12989</v>
      </c>
      <c r="P3380" s="0" t="s">
        <v>12990</v>
      </c>
      <c r="R3380" s="0" t="s">
        <v>7161</v>
      </c>
      <c r="S3380" s="0" t="s">
        <v>272</v>
      </c>
      <c r="T3380" s="0" t="s">
        <v>280</v>
      </c>
      <c r="U3380" s="0" t="s">
        <v>281</v>
      </c>
    </row>
    <row r="3381" customFormat="false" ht="15" hidden="false" customHeight="false" outlineLevel="0" collapsed="false">
      <c r="A3381" s="0" t="n">
        <v>171</v>
      </c>
      <c r="B3381" s="0" t="s">
        <v>234</v>
      </c>
      <c r="C3381" s="0" t="s">
        <v>7161</v>
      </c>
      <c r="D3381" s="0" t="s">
        <v>12991</v>
      </c>
      <c r="E3381" s="0" t="n">
        <v>2022</v>
      </c>
      <c r="H3381" s="0" t="n">
        <v>1</v>
      </c>
      <c r="I3381" s="0" t="n">
        <v>942</v>
      </c>
      <c r="J3381" s="0" t="s">
        <v>272</v>
      </c>
      <c r="K3381" s="0" t="s">
        <v>385</v>
      </c>
      <c r="L3381" s="0" t="s">
        <v>274</v>
      </c>
      <c r="M3381" s="0" t="s">
        <v>12992</v>
      </c>
      <c r="N3381" s="0" t="s">
        <v>12992</v>
      </c>
      <c r="O3381" s="0" t="s">
        <v>12993</v>
      </c>
      <c r="P3381" s="0" t="s">
        <v>12994</v>
      </c>
      <c r="R3381" s="0" t="s">
        <v>7161</v>
      </c>
      <c r="S3381" s="0" t="s">
        <v>294</v>
      </c>
      <c r="T3381" s="0" t="s">
        <v>280</v>
      </c>
      <c r="U3381" s="0" t="s">
        <v>281</v>
      </c>
    </row>
    <row r="3382" customFormat="false" ht="15" hidden="false" customHeight="false" outlineLevel="0" collapsed="false">
      <c r="A3382" s="0" t="n">
        <v>171</v>
      </c>
      <c r="B3382" s="0" t="s">
        <v>234</v>
      </c>
      <c r="C3382" s="0" t="s">
        <v>7161</v>
      </c>
      <c r="D3382" s="0" t="s">
        <v>12995</v>
      </c>
      <c r="E3382" s="0" t="n">
        <v>2022</v>
      </c>
      <c r="H3382" s="0" t="n">
        <v>2</v>
      </c>
      <c r="I3382" s="0" t="n">
        <v>1191</v>
      </c>
      <c r="J3382" s="0" t="s">
        <v>272</v>
      </c>
      <c r="K3382" s="0" t="s">
        <v>385</v>
      </c>
      <c r="L3382" s="0" t="s">
        <v>274</v>
      </c>
      <c r="M3382" s="0" t="s">
        <v>12996</v>
      </c>
      <c r="N3382" s="0" t="s">
        <v>12996</v>
      </c>
      <c r="O3382" s="0" t="s">
        <v>12997</v>
      </c>
      <c r="P3382" s="0" t="s">
        <v>12998</v>
      </c>
      <c r="R3382" s="0" t="s">
        <v>7161</v>
      </c>
      <c r="S3382" s="0" t="s">
        <v>294</v>
      </c>
      <c r="T3382" s="0" t="s">
        <v>280</v>
      </c>
      <c r="U3382" s="0" t="s">
        <v>281</v>
      </c>
    </row>
    <row r="3383" customFormat="false" ht="15" hidden="false" customHeight="false" outlineLevel="0" collapsed="false">
      <c r="A3383" s="0" t="n">
        <v>171</v>
      </c>
      <c r="B3383" s="0" t="s">
        <v>234</v>
      </c>
      <c r="C3383" s="0" t="s">
        <v>7161</v>
      </c>
      <c r="D3383" s="0" t="s">
        <v>12999</v>
      </c>
      <c r="E3383" s="0" t="n">
        <v>2021</v>
      </c>
      <c r="H3383" s="0" t="n">
        <v>2</v>
      </c>
      <c r="I3383" s="0" t="n">
        <v>858</v>
      </c>
      <c r="J3383" s="0" t="s">
        <v>272</v>
      </c>
      <c r="K3383" s="0" t="s">
        <v>385</v>
      </c>
      <c r="L3383" s="0" t="s">
        <v>274</v>
      </c>
      <c r="M3383" s="0" t="s">
        <v>13000</v>
      </c>
      <c r="N3383" s="0" t="s">
        <v>13000</v>
      </c>
      <c r="O3383" s="0" t="s">
        <v>13001</v>
      </c>
      <c r="P3383" s="0" t="s">
        <v>13002</v>
      </c>
      <c r="R3383" s="0" t="s">
        <v>7161</v>
      </c>
      <c r="S3383" s="0" t="s">
        <v>294</v>
      </c>
      <c r="T3383" s="0" t="s">
        <v>280</v>
      </c>
      <c r="U3383" s="0" t="s">
        <v>281</v>
      </c>
    </row>
    <row r="3384" customFormat="false" ht="15" hidden="false" customHeight="false" outlineLevel="0" collapsed="false">
      <c r="A3384" s="0" t="n">
        <v>171</v>
      </c>
      <c r="B3384" s="0" t="s">
        <v>234</v>
      </c>
      <c r="C3384" s="0" t="s">
        <v>7161</v>
      </c>
      <c r="D3384" s="0" t="s">
        <v>13003</v>
      </c>
      <c r="E3384" s="0" t="n">
        <v>2021</v>
      </c>
      <c r="H3384" s="0" t="n">
        <v>2</v>
      </c>
      <c r="I3384" s="0" t="n">
        <v>930</v>
      </c>
      <c r="J3384" s="0" t="s">
        <v>272</v>
      </c>
      <c r="K3384" s="0" t="s">
        <v>385</v>
      </c>
      <c r="L3384" s="0" t="s">
        <v>274</v>
      </c>
      <c r="M3384" s="0" t="s">
        <v>13004</v>
      </c>
      <c r="N3384" s="0" t="s">
        <v>13004</v>
      </c>
      <c r="O3384" s="0" t="s">
        <v>13005</v>
      </c>
      <c r="P3384" s="0" t="s">
        <v>13006</v>
      </c>
      <c r="R3384" s="0" t="s">
        <v>7161</v>
      </c>
      <c r="S3384" s="0" t="s">
        <v>294</v>
      </c>
      <c r="T3384" s="0" t="s">
        <v>280</v>
      </c>
      <c r="U3384" s="0" t="s">
        <v>281</v>
      </c>
    </row>
    <row r="3385" customFormat="false" ht="15" hidden="false" customHeight="false" outlineLevel="0" collapsed="false">
      <c r="A3385" s="0" t="n">
        <v>171</v>
      </c>
      <c r="B3385" s="0" t="s">
        <v>234</v>
      </c>
      <c r="C3385" s="0" t="s">
        <v>7161</v>
      </c>
      <c r="D3385" s="0" t="s">
        <v>13007</v>
      </c>
      <c r="E3385" s="0" t="n">
        <v>2021</v>
      </c>
      <c r="H3385" s="0" t="n">
        <v>2</v>
      </c>
      <c r="I3385" s="0" t="n">
        <v>814</v>
      </c>
      <c r="J3385" s="0" t="s">
        <v>272</v>
      </c>
      <c r="K3385" s="0" t="s">
        <v>385</v>
      </c>
      <c r="L3385" s="0" t="s">
        <v>274</v>
      </c>
      <c r="M3385" s="0" t="s">
        <v>13008</v>
      </c>
      <c r="N3385" s="0" t="s">
        <v>13008</v>
      </c>
      <c r="O3385" s="0" t="s">
        <v>13009</v>
      </c>
      <c r="P3385" s="0" t="s">
        <v>13010</v>
      </c>
      <c r="R3385" s="0" t="s">
        <v>7161</v>
      </c>
      <c r="S3385" s="0" t="s">
        <v>294</v>
      </c>
      <c r="T3385" s="0" t="s">
        <v>280</v>
      </c>
      <c r="U3385" s="0" t="s">
        <v>281</v>
      </c>
    </row>
    <row r="3386" customFormat="false" ht="15" hidden="false" customHeight="false" outlineLevel="0" collapsed="false">
      <c r="A3386" s="0" t="n">
        <v>171</v>
      </c>
      <c r="B3386" s="0" t="s">
        <v>234</v>
      </c>
      <c r="C3386" s="0" t="s">
        <v>7161</v>
      </c>
      <c r="D3386" s="0" t="s">
        <v>13011</v>
      </c>
      <c r="E3386" s="0" t="n">
        <v>2021</v>
      </c>
      <c r="H3386" s="0" t="n">
        <v>1</v>
      </c>
      <c r="I3386" s="0" t="n">
        <v>1071</v>
      </c>
      <c r="J3386" s="0" t="s">
        <v>272</v>
      </c>
      <c r="K3386" s="0" t="s">
        <v>385</v>
      </c>
      <c r="L3386" s="0" t="s">
        <v>274</v>
      </c>
      <c r="M3386" s="0" t="s">
        <v>13012</v>
      </c>
      <c r="N3386" s="0" t="s">
        <v>13012</v>
      </c>
      <c r="O3386" s="0" t="s">
        <v>13013</v>
      </c>
      <c r="P3386" s="0" t="s">
        <v>13014</v>
      </c>
      <c r="R3386" s="0" t="s">
        <v>7161</v>
      </c>
      <c r="S3386" s="0" t="s">
        <v>294</v>
      </c>
      <c r="T3386" s="0" t="s">
        <v>280</v>
      </c>
      <c r="U3386" s="0" t="s">
        <v>281</v>
      </c>
    </row>
    <row r="3387" customFormat="false" ht="15" hidden="false" customHeight="false" outlineLevel="0" collapsed="false">
      <c r="A3387" s="0" t="n">
        <v>171</v>
      </c>
      <c r="B3387" s="0" t="s">
        <v>234</v>
      </c>
      <c r="C3387" s="0" t="s">
        <v>7161</v>
      </c>
      <c r="D3387" s="0" t="s">
        <v>13015</v>
      </c>
      <c r="E3387" s="0" t="n">
        <v>2021</v>
      </c>
      <c r="H3387" s="0" t="n">
        <v>1</v>
      </c>
      <c r="I3387" s="0" t="n">
        <v>713</v>
      </c>
      <c r="J3387" s="0" t="s">
        <v>272</v>
      </c>
      <c r="K3387" s="0" t="s">
        <v>385</v>
      </c>
      <c r="L3387" s="0" t="s">
        <v>274</v>
      </c>
      <c r="M3387" s="0" t="s">
        <v>13016</v>
      </c>
      <c r="N3387" s="0" t="s">
        <v>13016</v>
      </c>
      <c r="O3387" s="0" t="s">
        <v>13017</v>
      </c>
      <c r="P3387" s="0" t="s">
        <v>13018</v>
      </c>
      <c r="R3387" s="0" t="s">
        <v>7161</v>
      </c>
      <c r="S3387" s="0" t="s">
        <v>294</v>
      </c>
      <c r="T3387" s="0" t="s">
        <v>280</v>
      </c>
      <c r="U3387" s="0" t="s">
        <v>281</v>
      </c>
    </row>
    <row r="3388" customFormat="false" ht="15" hidden="false" customHeight="false" outlineLevel="0" collapsed="false">
      <c r="A3388" s="0" t="n">
        <v>171</v>
      </c>
      <c r="B3388" s="0" t="s">
        <v>234</v>
      </c>
      <c r="C3388" s="0" t="s">
        <v>7161</v>
      </c>
      <c r="D3388" s="0" t="s">
        <v>13019</v>
      </c>
      <c r="E3388" s="0" t="n">
        <v>2021</v>
      </c>
      <c r="H3388" s="0" t="n">
        <v>1</v>
      </c>
      <c r="I3388" s="0" t="n">
        <v>316</v>
      </c>
      <c r="J3388" s="0" t="s">
        <v>272</v>
      </c>
      <c r="K3388" s="0" t="s">
        <v>385</v>
      </c>
      <c r="L3388" s="0" t="s">
        <v>274</v>
      </c>
      <c r="M3388" s="0" t="s">
        <v>13020</v>
      </c>
      <c r="N3388" s="0" t="s">
        <v>13020</v>
      </c>
      <c r="O3388" s="0" t="s">
        <v>13021</v>
      </c>
      <c r="P3388" s="0" t="s">
        <v>13022</v>
      </c>
      <c r="R3388" s="0" t="s">
        <v>7161</v>
      </c>
      <c r="S3388" s="0" t="s">
        <v>294</v>
      </c>
      <c r="T3388" s="0" t="s">
        <v>280</v>
      </c>
      <c r="U3388" s="0" t="s">
        <v>281</v>
      </c>
    </row>
    <row r="3389" customFormat="false" ht="15" hidden="false" customHeight="false" outlineLevel="0" collapsed="false">
      <c r="A3389" s="0" t="n">
        <v>171</v>
      </c>
      <c r="B3389" s="0" t="s">
        <v>234</v>
      </c>
      <c r="C3389" s="0" t="s">
        <v>7161</v>
      </c>
      <c r="D3389" s="0" t="s">
        <v>13023</v>
      </c>
      <c r="E3389" s="0" t="n">
        <v>2021</v>
      </c>
      <c r="H3389" s="0" t="n">
        <v>1</v>
      </c>
      <c r="I3389" s="0" t="n">
        <v>472</v>
      </c>
      <c r="J3389" s="0" t="s">
        <v>272</v>
      </c>
      <c r="K3389" s="0" t="s">
        <v>385</v>
      </c>
      <c r="L3389" s="0" t="s">
        <v>274</v>
      </c>
      <c r="M3389" s="0" t="s">
        <v>13024</v>
      </c>
      <c r="N3389" s="0" t="s">
        <v>13024</v>
      </c>
      <c r="O3389" s="0" t="s">
        <v>13025</v>
      </c>
      <c r="P3389" s="0" t="s">
        <v>13026</v>
      </c>
      <c r="R3389" s="0" t="s">
        <v>7161</v>
      </c>
      <c r="S3389" s="0" t="s">
        <v>294</v>
      </c>
      <c r="T3389" s="0" t="s">
        <v>280</v>
      </c>
      <c r="U3389" s="0" t="s">
        <v>281</v>
      </c>
    </row>
    <row r="3390" customFormat="false" ht="15" hidden="false" customHeight="false" outlineLevel="0" collapsed="false">
      <c r="A3390" s="0" t="n">
        <v>171</v>
      </c>
      <c r="B3390" s="0" t="s">
        <v>234</v>
      </c>
      <c r="C3390" s="0" t="s">
        <v>7161</v>
      </c>
      <c r="D3390" s="0" t="s">
        <v>13027</v>
      </c>
      <c r="E3390" s="0" t="n">
        <v>2021</v>
      </c>
      <c r="H3390" s="0" t="n">
        <v>2</v>
      </c>
      <c r="I3390" s="0" t="n">
        <v>931</v>
      </c>
      <c r="J3390" s="0" t="s">
        <v>272</v>
      </c>
      <c r="K3390" s="0" t="s">
        <v>385</v>
      </c>
      <c r="L3390" s="0" t="s">
        <v>274</v>
      </c>
      <c r="M3390" s="0" t="s">
        <v>13028</v>
      </c>
      <c r="N3390" s="0" t="s">
        <v>13028</v>
      </c>
      <c r="O3390" s="0" t="s">
        <v>13029</v>
      </c>
      <c r="P3390" s="0" t="s">
        <v>13030</v>
      </c>
      <c r="R3390" s="0" t="s">
        <v>7161</v>
      </c>
      <c r="S3390" s="0" t="s">
        <v>294</v>
      </c>
      <c r="T3390" s="0" t="s">
        <v>280</v>
      </c>
      <c r="U3390" s="0" t="s">
        <v>281</v>
      </c>
    </row>
    <row r="3391" customFormat="false" ht="15" hidden="false" customHeight="false" outlineLevel="0" collapsed="false">
      <c r="A3391" s="0" t="n">
        <v>171</v>
      </c>
      <c r="B3391" s="0" t="s">
        <v>234</v>
      </c>
      <c r="C3391" s="0" t="s">
        <v>7161</v>
      </c>
      <c r="D3391" s="0" t="s">
        <v>13031</v>
      </c>
      <c r="E3391" s="0" t="n">
        <v>2020</v>
      </c>
      <c r="H3391" s="0" t="n">
        <v>1</v>
      </c>
      <c r="I3391" s="0" t="n">
        <v>476</v>
      </c>
      <c r="J3391" s="0" t="s">
        <v>272</v>
      </c>
      <c r="K3391" s="0" t="s">
        <v>385</v>
      </c>
      <c r="L3391" s="0" t="s">
        <v>274</v>
      </c>
      <c r="M3391" s="0" t="s">
        <v>13032</v>
      </c>
      <c r="N3391" s="0" t="s">
        <v>13032</v>
      </c>
      <c r="O3391" s="0" t="s">
        <v>13033</v>
      </c>
      <c r="P3391" s="0" t="s">
        <v>13034</v>
      </c>
      <c r="R3391" s="0" t="s">
        <v>7161</v>
      </c>
      <c r="S3391" s="0" t="s">
        <v>294</v>
      </c>
      <c r="T3391" s="0" t="s">
        <v>280</v>
      </c>
      <c r="U3391" s="0" t="s">
        <v>281</v>
      </c>
    </row>
    <row r="3392" customFormat="false" ht="15" hidden="false" customHeight="false" outlineLevel="0" collapsed="false">
      <c r="A3392" s="0" t="n">
        <v>171</v>
      </c>
      <c r="B3392" s="0" t="s">
        <v>234</v>
      </c>
      <c r="C3392" s="0" t="s">
        <v>7161</v>
      </c>
      <c r="D3392" s="0" t="s">
        <v>13035</v>
      </c>
      <c r="E3392" s="0" t="n">
        <v>2020</v>
      </c>
      <c r="H3392" s="0" t="n">
        <v>11</v>
      </c>
      <c r="I3392" s="0" t="n">
        <v>1271</v>
      </c>
      <c r="J3392" s="0" t="s">
        <v>272</v>
      </c>
      <c r="K3392" s="0" t="s">
        <v>385</v>
      </c>
      <c r="L3392" s="0" t="s">
        <v>274</v>
      </c>
      <c r="M3392" s="0" t="s">
        <v>13036</v>
      </c>
      <c r="N3392" s="0" t="s">
        <v>13036</v>
      </c>
      <c r="O3392" s="0" t="s">
        <v>13037</v>
      </c>
      <c r="P3392" s="0" t="s">
        <v>13038</v>
      </c>
      <c r="R3392" s="0" t="s">
        <v>7161</v>
      </c>
      <c r="S3392" s="0" t="s">
        <v>294</v>
      </c>
      <c r="T3392" s="0" t="s">
        <v>280</v>
      </c>
      <c r="U3392" s="0" t="s">
        <v>281</v>
      </c>
    </row>
    <row r="3393" customFormat="false" ht="15" hidden="false" customHeight="false" outlineLevel="0" collapsed="false">
      <c r="A3393" s="0" t="n">
        <v>171</v>
      </c>
      <c r="B3393" s="0" t="s">
        <v>234</v>
      </c>
      <c r="C3393" s="0" t="s">
        <v>7161</v>
      </c>
      <c r="D3393" s="0" t="s">
        <v>13039</v>
      </c>
      <c r="E3393" s="0" t="n">
        <v>2020</v>
      </c>
      <c r="H3393" s="0" t="n">
        <v>1</v>
      </c>
      <c r="I3393" s="0" t="n">
        <v>398</v>
      </c>
      <c r="J3393" s="0" t="s">
        <v>272</v>
      </c>
      <c r="K3393" s="0" t="s">
        <v>385</v>
      </c>
      <c r="L3393" s="0" t="s">
        <v>274</v>
      </c>
      <c r="M3393" s="0" t="s">
        <v>13040</v>
      </c>
      <c r="N3393" s="0" t="s">
        <v>13040</v>
      </c>
      <c r="O3393" s="0" t="s">
        <v>13041</v>
      </c>
      <c r="P3393" s="0" t="s">
        <v>13042</v>
      </c>
      <c r="R3393" s="0" t="s">
        <v>7161</v>
      </c>
      <c r="S3393" s="0" t="s">
        <v>294</v>
      </c>
      <c r="T3393" s="0" t="s">
        <v>280</v>
      </c>
      <c r="U3393" s="0" t="s">
        <v>281</v>
      </c>
    </row>
    <row r="3394" customFormat="false" ht="15" hidden="false" customHeight="false" outlineLevel="0" collapsed="false">
      <c r="A3394" s="0" t="n">
        <v>172</v>
      </c>
      <c r="B3394" s="0" t="s">
        <v>235</v>
      </c>
      <c r="C3394" s="0" t="s">
        <v>57</v>
      </c>
      <c r="D3394" s="0" t="s">
        <v>13043</v>
      </c>
      <c r="E3394" s="0" t="n">
        <v>2017</v>
      </c>
      <c r="H3394" s="0" t="n">
        <v>4</v>
      </c>
      <c r="I3394" s="0" t="n">
        <v>1320</v>
      </c>
      <c r="J3394" s="0" t="s">
        <v>294</v>
      </c>
      <c r="K3394" s="0" t="s">
        <v>1883</v>
      </c>
      <c r="L3394" s="0" t="s">
        <v>595</v>
      </c>
      <c r="M3394" s="0" t="s">
        <v>13044</v>
      </c>
      <c r="N3394" s="0" t="s">
        <v>13044</v>
      </c>
      <c r="O3394" s="0" t="s">
        <v>13045</v>
      </c>
      <c r="P3394" s="0" t="s">
        <v>13046</v>
      </c>
      <c r="R3394" s="0" t="s">
        <v>288</v>
      </c>
      <c r="S3394" s="0" t="s">
        <v>272</v>
      </c>
      <c r="T3394" s="0" t="s">
        <v>280</v>
      </c>
      <c r="U3394" s="0" t="s">
        <v>281</v>
      </c>
    </row>
    <row r="3395" customFormat="false" ht="15" hidden="false" customHeight="false" outlineLevel="0" collapsed="false">
      <c r="A3395" s="0" t="n">
        <v>172</v>
      </c>
      <c r="B3395" s="0" t="s">
        <v>235</v>
      </c>
      <c r="C3395" s="0" t="s">
        <v>57</v>
      </c>
      <c r="D3395" s="0" t="s">
        <v>13047</v>
      </c>
      <c r="E3395" s="0" t="n">
        <v>2014</v>
      </c>
      <c r="H3395" s="0" t="n">
        <v>4</v>
      </c>
      <c r="I3395" s="0" t="n">
        <v>626</v>
      </c>
      <c r="J3395" s="0" t="s">
        <v>272</v>
      </c>
      <c r="K3395" s="0" t="s">
        <v>1883</v>
      </c>
      <c r="L3395" s="0" t="s">
        <v>595</v>
      </c>
      <c r="M3395" s="0" t="s">
        <v>13048</v>
      </c>
      <c r="N3395" s="0" t="s">
        <v>13048</v>
      </c>
      <c r="O3395" s="0" t="s">
        <v>13049</v>
      </c>
      <c r="P3395" s="0" t="s">
        <v>13050</v>
      </c>
      <c r="R3395" s="0" t="s">
        <v>288</v>
      </c>
      <c r="S3395" s="0" t="s">
        <v>294</v>
      </c>
      <c r="T3395" s="0" t="s">
        <v>280</v>
      </c>
      <c r="U3395" s="0" t="s">
        <v>281</v>
      </c>
    </row>
    <row r="3396" customFormat="false" ht="15" hidden="false" customHeight="false" outlineLevel="0" collapsed="false">
      <c r="A3396" s="0" t="n">
        <v>172</v>
      </c>
      <c r="B3396" s="0" t="s">
        <v>235</v>
      </c>
      <c r="C3396" s="0" t="s">
        <v>616</v>
      </c>
      <c r="D3396" s="0" t="s">
        <v>13051</v>
      </c>
      <c r="E3396" s="0" t="n">
        <v>2026</v>
      </c>
      <c r="H3396" s="0" t="n">
        <v>1</v>
      </c>
      <c r="I3396" s="0" t="n">
        <v>96</v>
      </c>
      <c r="J3396" s="0" t="s">
        <v>272</v>
      </c>
      <c r="K3396" s="0" t="s">
        <v>13052</v>
      </c>
      <c r="L3396" s="0" t="s">
        <v>297</v>
      </c>
      <c r="M3396" s="0" t="s">
        <v>13053</v>
      </c>
      <c r="N3396" s="0" t="s">
        <v>13053</v>
      </c>
      <c r="O3396" s="0" t="s">
        <v>13054</v>
      </c>
      <c r="P3396" s="0" t="s">
        <v>13055</v>
      </c>
      <c r="R3396" s="0" t="s">
        <v>279</v>
      </c>
      <c r="S3396" s="0" t="s">
        <v>272</v>
      </c>
      <c r="T3396" s="0" t="s">
        <v>280</v>
      </c>
      <c r="U3396" s="0" t="s">
        <v>281</v>
      </c>
    </row>
    <row r="3397" customFormat="false" ht="15" hidden="false" customHeight="false" outlineLevel="0" collapsed="false">
      <c r="A3397" s="0" t="n">
        <v>172</v>
      </c>
      <c r="B3397" s="0" t="s">
        <v>235</v>
      </c>
      <c r="C3397" s="0" t="s">
        <v>328</v>
      </c>
      <c r="D3397" s="0" t="s">
        <v>13056</v>
      </c>
      <c r="E3397" s="0" t="n">
        <v>2026</v>
      </c>
      <c r="H3397" s="0" t="n">
        <v>1</v>
      </c>
      <c r="I3397" s="0" t="n">
        <v>369</v>
      </c>
      <c r="J3397" s="0" t="s">
        <v>272</v>
      </c>
      <c r="K3397" s="0" t="s">
        <v>13052</v>
      </c>
      <c r="L3397" s="0" t="s">
        <v>297</v>
      </c>
      <c r="M3397" s="0" t="s">
        <v>13057</v>
      </c>
      <c r="N3397" s="0" t="s">
        <v>13057</v>
      </c>
      <c r="O3397" s="0" t="s">
        <v>13058</v>
      </c>
      <c r="P3397" s="0" t="s">
        <v>13059</v>
      </c>
      <c r="R3397" s="0" t="s">
        <v>279</v>
      </c>
      <c r="S3397" s="0" t="s">
        <v>272</v>
      </c>
      <c r="T3397" s="0" t="s">
        <v>280</v>
      </c>
      <c r="U3397" s="0" t="s">
        <v>281</v>
      </c>
    </row>
    <row r="3398" customFormat="false" ht="15" hidden="false" customHeight="false" outlineLevel="0" collapsed="false">
      <c r="A3398" s="0" t="n">
        <v>172</v>
      </c>
      <c r="B3398" s="0" t="s">
        <v>235</v>
      </c>
      <c r="C3398" s="0" t="s">
        <v>339</v>
      </c>
      <c r="D3398" s="0" t="s">
        <v>13060</v>
      </c>
      <c r="E3398" s="0" t="n">
        <v>2026</v>
      </c>
      <c r="H3398" s="0" t="n">
        <v>7</v>
      </c>
      <c r="I3398" s="0" t="n">
        <v>4499</v>
      </c>
      <c r="J3398" s="0" t="s">
        <v>272</v>
      </c>
      <c r="K3398" s="0" t="s">
        <v>13052</v>
      </c>
      <c r="L3398" s="0" t="s">
        <v>297</v>
      </c>
      <c r="M3398" s="0" t="s">
        <v>13061</v>
      </c>
      <c r="N3398" s="0" t="s">
        <v>13061</v>
      </c>
      <c r="O3398" s="0" t="s">
        <v>13062</v>
      </c>
      <c r="P3398" s="0" t="s">
        <v>13063</v>
      </c>
      <c r="R3398" s="0" t="s">
        <v>279</v>
      </c>
      <c r="S3398" s="0" t="s">
        <v>272</v>
      </c>
      <c r="T3398" s="0" t="s">
        <v>280</v>
      </c>
      <c r="U3398" s="0" t="s">
        <v>281</v>
      </c>
    </row>
    <row r="3399" customFormat="false" ht="15" hidden="false" customHeight="false" outlineLevel="0" collapsed="false">
      <c r="A3399" s="0" t="n">
        <v>172</v>
      </c>
      <c r="B3399" s="0" t="s">
        <v>235</v>
      </c>
      <c r="C3399" s="0" t="s">
        <v>383</v>
      </c>
      <c r="D3399" s="0" t="s">
        <v>13064</v>
      </c>
      <c r="E3399" s="0" t="n">
        <v>2026</v>
      </c>
      <c r="H3399" s="0" t="n">
        <v>6</v>
      </c>
      <c r="I3399" s="0" t="n">
        <v>3210</v>
      </c>
      <c r="J3399" s="0" t="s">
        <v>272</v>
      </c>
      <c r="K3399" s="0" t="s">
        <v>13052</v>
      </c>
      <c r="L3399" s="0" t="s">
        <v>297</v>
      </c>
      <c r="M3399" s="0" t="s">
        <v>13065</v>
      </c>
      <c r="N3399" s="0" t="s">
        <v>13065</v>
      </c>
      <c r="O3399" s="0" t="s">
        <v>13066</v>
      </c>
      <c r="P3399" s="0" t="s">
        <v>13067</v>
      </c>
      <c r="R3399" s="0" t="s">
        <v>279</v>
      </c>
      <c r="S3399" s="0" t="s">
        <v>272</v>
      </c>
      <c r="T3399" s="0" t="s">
        <v>280</v>
      </c>
      <c r="U3399" s="0" t="s">
        <v>281</v>
      </c>
    </row>
    <row r="3400" customFormat="false" ht="15" hidden="false" customHeight="false" outlineLevel="0" collapsed="false">
      <c r="A3400" s="0" t="n">
        <v>173</v>
      </c>
      <c r="B3400" s="0" t="s">
        <v>236</v>
      </c>
      <c r="C3400" s="0" t="s">
        <v>57</v>
      </c>
      <c r="D3400" s="0" t="s">
        <v>13068</v>
      </c>
      <c r="E3400" s="0" t="n">
        <v>2026</v>
      </c>
      <c r="H3400" s="0" t="n">
        <v>1</v>
      </c>
      <c r="I3400" s="0" t="n">
        <v>176</v>
      </c>
      <c r="J3400" s="0" t="s">
        <v>272</v>
      </c>
      <c r="K3400" s="0" t="s">
        <v>12010</v>
      </c>
      <c r="L3400" s="0" t="s">
        <v>297</v>
      </c>
      <c r="M3400" s="0" t="s">
        <v>13069</v>
      </c>
      <c r="N3400" s="0" t="s">
        <v>13069</v>
      </c>
      <c r="O3400" s="0" t="s">
        <v>13070</v>
      </c>
      <c r="P3400" s="0" t="s">
        <v>13071</v>
      </c>
      <c r="R3400" s="0" t="s">
        <v>279</v>
      </c>
      <c r="S3400" s="0" t="s">
        <v>294</v>
      </c>
      <c r="T3400" s="0" t="s">
        <v>280</v>
      </c>
      <c r="U3400" s="0" t="s">
        <v>281</v>
      </c>
    </row>
    <row r="3401" customFormat="false" ht="15" hidden="false" customHeight="false" outlineLevel="0" collapsed="false">
      <c r="A3401" s="0" t="n">
        <v>173</v>
      </c>
      <c r="B3401" s="0" t="s">
        <v>236</v>
      </c>
      <c r="C3401" s="0" t="s">
        <v>57</v>
      </c>
      <c r="D3401" s="0" t="s">
        <v>13072</v>
      </c>
      <c r="E3401" s="0" t="n">
        <v>2026</v>
      </c>
      <c r="H3401" s="0" t="n">
        <v>9</v>
      </c>
      <c r="I3401" s="0" t="n">
        <v>1037</v>
      </c>
      <c r="J3401" s="0" t="s">
        <v>272</v>
      </c>
      <c r="K3401" s="0" t="s">
        <v>12010</v>
      </c>
      <c r="L3401" s="0" t="s">
        <v>297</v>
      </c>
      <c r="M3401" s="0" t="s">
        <v>13073</v>
      </c>
      <c r="N3401" s="0" t="s">
        <v>13073</v>
      </c>
      <c r="O3401" s="0" t="s">
        <v>13074</v>
      </c>
      <c r="P3401" s="0" t="s">
        <v>13075</v>
      </c>
      <c r="R3401" s="0" t="s">
        <v>279</v>
      </c>
      <c r="S3401" s="0" t="s">
        <v>294</v>
      </c>
      <c r="T3401" s="0" t="s">
        <v>280</v>
      </c>
      <c r="U3401" s="0" t="s">
        <v>281</v>
      </c>
    </row>
    <row r="3402" customFormat="false" ht="15" hidden="false" customHeight="false" outlineLevel="0" collapsed="false">
      <c r="A3402" s="0" t="n">
        <v>173</v>
      </c>
      <c r="B3402" s="0" t="s">
        <v>236</v>
      </c>
      <c r="C3402" s="0" t="s">
        <v>57</v>
      </c>
      <c r="D3402" s="0" t="s">
        <v>13076</v>
      </c>
      <c r="E3402" s="0" t="n">
        <v>2026</v>
      </c>
      <c r="H3402" s="0" t="n">
        <v>1</v>
      </c>
      <c r="I3402" s="0" t="n">
        <v>1606</v>
      </c>
      <c r="J3402" s="0" t="s">
        <v>272</v>
      </c>
      <c r="K3402" s="0" t="s">
        <v>12010</v>
      </c>
      <c r="L3402" s="0" t="s">
        <v>297</v>
      </c>
      <c r="M3402" s="0" t="s">
        <v>13077</v>
      </c>
      <c r="N3402" s="0" t="s">
        <v>13077</v>
      </c>
      <c r="O3402" s="0" t="s">
        <v>13078</v>
      </c>
      <c r="P3402" s="0" t="s">
        <v>13079</v>
      </c>
      <c r="R3402" s="0" t="s">
        <v>279</v>
      </c>
      <c r="S3402" s="0" t="s">
        <v>294</v>
      </c>
      <c r="T3402" s="0" t="s">
        <v>280</v>
      </c>
      <c r="U3402" s="0" t="s">
        <v>281</v>
      </c>
    </row>
    <row r="3403" customFormat="false" ht="15" hidden="false" customHeight="false" outlineLevel="0" collapsed="false">
      <c r="A3403" s="0" t="n">
        <v>173</v>
      </c>
      <c r="B3403" s="0" t="s">
        <v>236</v>
      </c>
      <c r="C3403" s="0" t="s">
        <v>57</v>
      </c>
      <c r="D3403" s="0" t="s">
        <v>13080</v>
      </c>
      <c r="E3403" s="0" t="n">
        <v>2026</v>
      </c>
      <c r="H3403" s="0" t="n">
        <v>9</v>
      </c>
      <c r="I3403" s="0" t="n">
        <v>998</v>
      </c>
      <c r="J3403" s="0" t="s">
        <v>272</v>
      </c>
      <c r="K3403" s="0" t="s">
        <v>12010</v>
      </c>
      <c r="L3403" s="0" t="s">
        <v>297</v>
      </c>
      <c r="M3403" s="0" t="s">
        <v>13081</v>
      </c>
      <c r="N3403" s="0" t="s">
        <v>13081</v>
      </c>
      <c r="O3403" s="0" t="s">
        <v>13082</v>
      </c>
      <c r="P3403" s="0" t="s">
        <v>13083</v>
      </c>
      <c r="R3403" s="0" t="s">
        <v>279</v>
      </c>
      <c r="S3403" s="0" t="s">
        <v>294</v>
      </c>
      <c r="T3403" s="0" t="s">
        <v>280</v>
      </c>
      <c r="U3403" s="0" t="s">
        <v>281</v>
      </c>
    </row>
    <row r="3404" customFormat="false" ht="15" hidden="false" customHeight="false" outlineLevel="0" collapsed="false">
      <c r="A3404" s="0" t="n">
        <v>173</v>
      </c>
      <c r="B3404" s="0" t="s">
        <v>236</v>
      </c>
      <c r="C3404" s="0" t="s">
        <v>57</v>
      </c>
      <c r="D3404" s="0" t="s">
        <v>13084</v>
      </c>
      <c r="E3404" s="0" t="n">
        <v>2026</v>
      </c>
      <c r="H3404" s="0" t="n">
        <v>1</v>
      </c>
      <c r="I3404" s="0" t="n">
        <v>1608</v>
      </c>
      <c r="J3404" s="0" t="s">
        <v>272</v>
      </c>
      <c r="K3404" s="0" t="s">
        <v>12010</v>
      </c>
      <c r="L3404" s="0" t="s">
        <v>297</v>
      </c>
      <c r="M3404" s="0" t="s">
        <v>13085</v>
      </c>
      <c r="N3404" s="0" t="s">
        <v>13085</v>
      </c>
      <c r="O3404" s="0" t="s">
        <v>13086</v>
      </c>
      <c r="P3404" s="0" t="s">
        <v>13087</v>
      </c>
      <c r="R3404" s="0" t="s">
        <v>279</v>
      </c>
      <c r="S3404" s="0" t="s">
        <v>294</v>
      </c>
      <c r="T3404" s="0" t="s">
        <v>280</v>
      </c>
      <c r="U3404" s="0" t="s">
        <v>281</v>
      </c>
    </row>
    <row r="3405" customFormat="false" ht="15" hidden="false" customHeight="false" outlineLevel="0" collapsed="false">
      <c r="A3405" s="0" t="n">
        <v>173</v>
      </c>
      <c r="B3405" s="0" t="s">
        <v>236</v>
      </c>
      <c r="C3405" s="0" t="s">
        <v>57</v>
      </c>
      <c r="D3405" s="0" t="s">
        <v>13088</v>
      </c>
      <c r="E3405" s="0" t="n">
        <v>2026</v>
      </c>
      <c r="H3405" s="0" t="n">
        <v>9</v>
      </c>
      <c r="I3405" s="0" t="n">
        <v>12556</v>
      </c>
      <c r="J3405" s="0" t="s">
        <v>272</v>
      </c>
      <c r="K3405" s="0" t="s">
        <v>12010</v>
      </c>
      <c r="L3405" s="0" t="s">
        <v>297</v>
      </c>
      <c r="M3405" s="0" t="s">
        <v>13089</v>
      </c>
      <c r="N3405" s="0" t="s">
        <v>13089</v>
      </c>
      <c r="O3405" s="0" t="s">
        <v>13090</v>
      </c>
      <c r="P3405" s="0" t="s">
        <v>13091</v>
      </c>
      <c r="R3405" s="0" t="s">
        <v>279</v>
      </c>
      <c r="S3405" s="0" t="s">
        <v>294</v>
      </c>
      <c r="T3405" s="0" t="s">
        <v>280</v>
      </c>
      <c r="U3405" s="0" t="s">
        <v>281</v>
      </c>
    </row>
    <row r="3406" customFormat="false" ht="15" hidden="false" customHeight="false" outlineLevel="0" collapsed="false">
      <c r="A3406" s="0" t="n">
        <v>173</v>
      </c>
      <c r="B3406" s="0" t="s">
        <v>236</v>
      </c>
      <c r="C3406" s="0" t="s">
        <v>57</v>
      </c>
      <c r="D3406" s="0" t="s">
        <v>13092</v>
      </c>
      <c r="E3406" s="0" t="n">
        <v>2026</v>
      </c>
      <c r="H3406" s="0" t="n">
        <v>1</v>
      </c>
      <c r="I3406" s="0" t="n">
        <v>127</v>
      </c>
      <c r="J3406" s="0" t="s">
        <v>272</v>
      </c>
      <c r="K3406" s="0" t="s">
        <v>12010</v>
      </c>
      <c r="L3406" s="0" t="s">
        <v>297</v>
      </c>
      <c r="M3406" s="0" t="s">
        <v>13093</v>
      </c>
      <c r="N3406" s="0" t="s">
        <v>13093</v>
      </c>
      <c r="O3406" s="0" t="s">
        <v>13094</v>
      </c>
      <c r="P3406" s="0" t="s">
        <v>13095</v>
      </c>
      <c r="R3406" s="0" t="s">
        <v>279</v>
      </c>
      <c r="S3406" s="0" t="s">
        <v>294</v>
      </c>
      <c r="T3406" s="0" t="s">
        <v>280</v>
      </c>
      <c r="U3406" s="0" t="s">
        <v>281</v>
      </c>
    </row>
    <row r="3407" customFormat="false" ht="15" hidden="false" customHeight="false" outlineLevel="0" collapsed="false">
      <c r="A3407" s="0" t="n">
        <v>173</v>
      </c>
      <c r="B3407" s="0" t="s">
        <v>236</v>
      </c>
      <c r="C3407" s="0" t="s">
        <v>57</v>
      </c>
      <c r="D3407" s="0" t="s">
        <v>13096</v>
      </c>
      <c r="E3407" s="0" t="n">
        <v>2019</v>
      </c>
      <c r="H3407" s="0" t="n">
        <v>2</v>
      </c>
      <c r="I3407" s="0" t="n">
        <v>907</v>
      </c>
      <c r="J3407" s="0" t="s">
        <v>272</v>
      </c>
      <c r="K3407" s="0" t="s">
        <v>302</v>
      </c>
      <c r="L3407" s="0" t="s">
        <v>274</v>
      </c>
      <c r="M3407" s="0" t="s">
        <v>13097</v>
      </c>
      <c r="N3407" s="0" t="s">
        <v>13097</v>
      </c>
      <c r="O3407" s="0" t="s">
        <v>13098</v>
      </c>
      <c r="P3407" s="0" t="s">
        <v>13099</v>
      </c>
      <c r="R3407" s="0" t="s">
        <v>288</v>
      </c>
      <c r="S3407" s="0" t="s">
        <v>294</v>
      </c>
      <c r="T3407" s="0" t="s">
        <v>280</v>
      </c>
      <c r="U3407" s="0" t="s">
        <v>281</v>
      </c>
    </row>
    <row r="3408" customFormat="false" ht="15" hidden="false" customHeight="false" outlineLevel="0" collapsed="false">
      <c r="A3408" s="0" t="n">
        <v>173</v>
      </c>
      <c r="B3408" s="0" t="s">
        <v>236</v>
      </c>
      <c r="C3408" s="0" t="s">
        <v>92</v>
      </c>
      <c r="D3408" s="0" t="s">
        <v>13100</v>
      </c>
      <c r="E3408" s="0" t="n">
        <v>2026</v>
      </c>
      <c r="H3408" s="0" t="n">
        <v>1</v>
      </c>
      <c r="I3408" s="0" t="n">
        <v>242</v>
      </c>
      <c r="J3408" s="0" t="s">
        <v>272</v>
      </c>
      <c r="K3408" s="0" t="s">
        <v>12010</v>
      </c>
      <c r="L3408" s="0" t="s">
        <v>297</v>
      </c>
      <c r="M3408" s="0" t="s">
        <v>13101</v>
      </c>
      <c r="N3408" s="0" t="s">
        <v>13101</v>
      </c>
      <c r="O3408" s="0" t="s">
        <v>13102</v>
      </c>
      <c r="P3408" s="0" t="s">
        <v>13103</v>
      </c>
      <c r="R3408" s="0" t="s">
        <v>279</v>
      </c>
      <c r="S3408" s="0" t="s">
        <v>272</v>
      </c>
      <c r="T3408" s="0" t="s">
        <v>280</v>
      </c>
      <c r="U3408" s="0" t="s">
        <v>281</v>
      </c>
    </row>
    <row r="3409" customFormat="false" ht="15" hidden="false" customHeight="false" outlineLevel="0" collapsed="false">
      <c r="A3409" s="0" t="n">
        <v>173</v>
      </c>
      <c r="B3409" s="0" t="s">
        <v>236</v>
      </c>
      <c r="C3409" s="0" t="s">
        <v>92</v>
      </c>
      <c r="D3409" s="0" t="s">
        <v>13104</v>
      </c>
      <c r="E3409" s="0" t="n">
        <v>2026</v>
      </c>
      <c r="H3409" s="0" t="n">
        <v>1</v>
      </c>
      <c r="I3409" s="0" t="n">
        <v>7792</v>
      </c>
      <c r="J3409" s="0" t="s">
        <v>272</v>
      </c>
      <c r="K3409" s="0" t="s">
        <v>12010</v>
      </c>
      <c r="L3409" s="0" t="s">
        <v>297</v>
      </c>
      <c r="M3409" s="0" t="s">
        <v>13105</v>
      </c>
      <c r="N3409" s="0" t="s">
        <v>13106</v>
      </c>
      <c r="O3409" s="0" t="s">
        <v>13107</v>
      </c>
      <c r="P3409" s="0" t="s">
        <v>13108</v>
      </c>
      <c r="R3409" s="0" t="s">
        <v>279</v>
      </c>
      <c r="S3409" s="0" t="s">
        <v>294</v>
      </c>
      <c r="T3409" s="0" t="s">
        <v>280</v>
      </c>
      <c r="U3409" s="0" t="s">
        <v>281</v>
      </c>
    </row>
    <row r="3410" customFormat="false" ht="15" hidden="false" customHeight="false" outlineLevel="0" collapsed="false">
      <c r="A3410" s="0" t="n">
        <v>173</v>
      </c>
      <c r="B3410" s="0" t="s">
        <v>236</v>
      </c>
      <c r="C3410" s="0" t="s">
        <v>34</v>
      </c>
      <c r="D3410" s="0" t="s">
        <v>13109</v>
      </c>
      <c r="E3410" s="0" t="n">
        <v>2026</v>
      </c>
      <c r="H3410" s="0" t="n">
        <v>7</v>
      </c>
      <c r="I3410" s="0" t="n">
        <v>7960</v>
      </c>
      <c r="J3410" s="0" t="s">
        <v>272</v>
      </c>
      <c r="K3410" s="0" t="s">
        <v>12010</v>
      </c>
      <c r="L3410" s="0" t="s">
        <v>297</v>
      </c>
      <c r="M3410" s="0" t="s">
        <v>13110</v>
      </c>
      <c r="N3410" s="0" t="s">
        <v>13110</v>
      </c>
      <c r="O3410" s="0" t="s">
        <v>13111</v>
      </c>
      <c r="P3410" s="0" t="s">
        <v>13112</v>
      </c>
      <c r="R3410" s="0" t="s">
        <v>279</v>
      </c>
      <c r="S3410" s="0" t="s">
        <v>272</v>
      </c>
      <c r="T3410" s="0" t="s">
        <v>280</v>
      </c>
      <c r="U3410" s="0" t="s">
        <v>281</v>
      </c>
    </row>
    <row r="3411" customFormat="false" ht="15" hidden="false" customHeight="false" outlineLevel="0" collapsed="false">
      <c r="A3411" s="0" t="n">
        <v>173</v>
      </c>
      <c r="B3411" s="0" t="s">
        <v>236</v>
      </c>
      <c r="C3411" s="0" t="s">
        <v>34</v>
      </c>
      <c r="D3411" s="0" t="s">
        <v>13113</v>
      </c>
      <c r="E3411" s="0" t="n">
        <v>2026</v>
      </c>
      <c r="H3411" s="0" t="n">
        <v>1</v>
      </c>
      <c r="I3411" s="0" t="n">
        <v>2269</v>
      </c>
      <c r="J3411" s="0" t="s">
        <v>272</v>
      </c>
      <c r="K3411" s="0" t="s">
        <v>12010</v>
      </c>
      <c r="L3411" s="0" t="s">
        <v>297</v>
      </c>
      <c r="M3411" s="0" t="s">
        <v>13114</v>
      </c>
      <c r="N3411" s="0" t="s">
        <v>13114</v>
      </c>
      <c r="O3411" s="0" t="s">
        <v>13115</v>
      </c>
      <c r="P3411" s="0" t="s">
        <v>13116</v>
      </c>
      <c r="R3411" s="0" t="s">
        <v>279</v>
      </c>
      <c r="S3411" s="0" t="s">
        <v>294</v>
      </c>
      <c r="T3411" s="0" t="s">
        <v>280</v>
      </c>
      <c r="U3411" s="0" t="s">
        <v>281</v>
      </c>
    </row>
    <row r="3412" customFormat="false" ht="15" hidden="false" customHeight="false" outlineLevel="0" collapsed="false">
      <c r="A3412" s="0" t="n">
        <v>173</v>
      </c>
      <c r="B3412" s="0" t="s">
        <v>236</v>
      </c>
      <c r="C3412" s="0" t="s">
        <v>34</v>
      </c>
      <c r="D3412" s="0" t="s">
        <v>13117</v>
      </c>
      <c r="E3412" s="0" t="n">
        <v>2026</v>
      </c>
      <c r="H3412" s="0" t="n">
        <v>2</v>
      </c>
      <c r="I3412" s="0" t="n">
        <v>293</v>
      </c>
      <c r="J3412" s="0" t="s">
        <v>272</v>
      </c>
      <c r="K3412" s="0" t="s">
        <v>12010</v>
      </c>
      <c r="L3412" s="0" t="s">
        <v>297</v>
      </c>
      <c r="M3412" s="0" t="s">
        <v>13118</v>
      </c>
      <c r="N3412" s="0" t="s">
        <v>13118</v>
      </c>
      <c r="O3412" s="0" t="s">
        <v>13119</v>
      </c>
      <c r="P3412" s="0" t="s">
        <v>13120</v>
      </c>
      <c r="R3412" s="0" t="s">
        <v>279</v>
      </c>
      <c r="S3412" s="0" t="s">
        <v>294</v>
      </c>
      <c r="T3412" s="0" t="s">
        <v>280</v>
      </c>
      <c r="U3412" s="0" t="s">
        <v>281</v>
      </c>
    </row>
    <row r="3413" customFormat="false" ht="15" hidden="false" customHeight="false" outlineLevel="0" collapsed="false">
      <c r="A3413" s="0" t="n">
        <v>173</v>
      </c>
      <c r="B3413" s="0" t="s">
        <v>236</v>
      </c>
      <c r="C3413" s="0" t="s">
        <v>313</v>
      </c>
      <c r="D3413" s="0" t="s">
        <v>13121</v>
      </c>
      <c r="E3413" s="0" t="n">
        <v>2026</v>
      </c>
      <c r="H3413" s="0" t="n">
        <v>1</v>
      </c>
      <c r="I3413" s="0" t="n">
        <v>220</v>
      </c>
      <c r="J3413" s="0" t="s">
        <v>272</v>
      </c>
      <c r="K3413" s="0" t="s">
        <v>12010</v>
      </c>
      <c r="L3413" s="0" t="s">
        <v>297</v>
      </c>
      <c r="M3413" s="0" t="s">
        <v>13122</v>
      </c>
      <c r="N3413" s="0" t="s">
        <v>13122</v>
      </c>
      <c r="O3413" s="0" t="s">
        <v>13123</v>
      </c>
      <c r="P3413" s="0" t="s">
        <v>13124</v>
      </c>
      <c r="R3413" s="0" t="s">
        <v>279</v>
      </c>
      <c r="S3413" s="0" t="s">
        <v>272</v>
      </c>
      <c r="T3413" s="0" t="s">
        <v>280</v>
      </c>
      <c r="U3413" s="0" t="s">
        <v>281</v>
      </c>
    </row>
    <row r="3414" customFormat="false" ht="15" hidden="false" customHeight="false" outlineLevel="0" collapsed="false">
      <c r="A3414" s="0" t="n">
        <v>173</v>
      </c>
      <c r="B3414" s="0" t="s">
        <v>236</v>
      </c>
      <c r="C3414" s="0" t="s">
        <v>313</v>
      </c>
      <c r="D3414" s="0" t="s">
        <v>13125</v>
      </c>
      <c r="E3414" s="0" t="n">
        <v>2026</v>
      </c>
      <c r="H3414" s="0" t="n">
        <v>1</v>
      </c>
      <c r="I3414" s="0" t="n">
        <v>551</v>
      </c>
      <c r="J3414" s="0" t="s">
        <v>272</v>
      </c>
      <c r="K3414" s="0" t="s">
        <v>12010</v>
      </c>
      <c r="L3414" s="0" t="s">
        <v>297</v>
      </c>
      <c r="M3414" s="0" t="s">
        <v>13126</v>
      </c>
      <c r="N3414" s="0" t="s">
        <v>13126</v>
      </c>
      <c r="O3414" s="0" t="s">
        <v>13127</v>
      </c>
      <c r="P3414" s="0" t="s">
        <v>13128</v>
      </c>
      <c r="R3414" s="0" t="s">
        <v>279</v>
      </c>
      <c r="S3414" s="0" t="s">
        <v>294</v>
      </c>
      <c r="T3414" s="0" t="s">
        <v>280</v>
      </c>
      <c r="U3414" s="0" t="s">
        <v>281</v>
      </c>
    </row>
    <row r="3415" customFormat="false" ht="15" hidden="false" customHeight="false" outlineLevel="0" collapsed="false">
      <c r="A3415" s="0" t="n">
        <v>173</v>
      </c>
      <c r="B3415" s="0" t="s">
        <v>236</v>
      </c>
      <c r="C3415" s="0" t="s">
        <v>313</v>
      </c>
      <c r="D3415" s="0" t="s">
        <v>13129</v>
      </c>
      <c r="E3415" s="0" t="n">
        <v>2026</v>
      </c>
      <c r="H3415" s="0" t="n">
        <v>1</v>
      </c>
      <c r="I3415" s="0" t="n">
        <v>25742</v>
      </c>
      <c r="J3415" s="0" t="s">
        <v>272</v>
      </c>
      <c r="K3415" s="0" t="s">
        <v>12010</v>
      </c>
      <c r="L3415" s="0" t="s">
        <v>297</v>
      </c>
      <c r="M3415" s="0" t="s">
        <v>13130</v>
      </c>
      <c r="N3415" s="0" t="s">
        <v>13130</v>
      </c>
      <c r="O3415" s="0" t="s">
        <v>13131</v>
      </c>
      <c r="P3415" s="0" t="s">
        <v>13132</v>
      </c>
      <c r="R3415" s="0" t="s">
        <v>279</v>
      </c>
      <c r="S3415" s="0" t="s">
        <v>294</v>
      </c>
      <c r="T3415" s="0" t="s">
        <v>280</v>
      </c>
      <c r="U3415" s="0" t="s">
        <v>281</v>
      </c>
    </row>
    <row r="3416" customFormat="false" ht="15" hidden="false" customHeight="false" outlineLevel="0" collapsed="false">
      <c r="A3416" s="0" t="n">
        <v>173</v>
      </c>
      <c r="B3416" s="0" t="s">
        <v>236</v>
      </c>
      <c r="C3416" s="0" t="s">
        <v>313</v>
      </c>
      <c r="D3416" s="0" t="s">
        <v>13133</v>
      </c>
      <c r="E3416" s="0" t="n">
        <v>2019</v>
      </c>
      <c r="H3416" s="0" t="n">
        <v>1</v>
      </c>
      <c r="I3416" s="0" t="n">
        <v>1128</v>
      </c>
      <c r="J3416" s="0" t="s">
        <v>272</v>
      </c>
      <c r="K3416" s="0" t="s">
        <v>302</v>
      </c>
      <c r="L3416" s="0" t="s">
        <v>274</v>
      </c>
      <c r="M3416" s="0" t="s">
        <v>13134</v>
      </c>
      <c r="N3416" s="0" t="s">
        <v>13134</v>
      </c>
      <c r="O3416" s="0" t="s">
        <v>13135</v>
      </c>
      <c r="P3416" s="0" t="s">
        <v>13136</v>
      </c>
      <c r="R3416" s="0" t="s">
        <v>288</v>
      </c>
      <c r="S3416" s="0" t="s">
        <v>294</v>
      </c>
      <c r="T3416" s="0" t="s">
        <v>280</v>
      </c>
      <c r="U3416" s="0" t="s">
        <v>281</v>
      </c>
    </row>
    <row r="3417" customFormat="false" ht="15" hidden="false" customHeight="false" outlineLevel="0" collapsed="false">
      <c r="A3417" s="0" t="n">
        <v>173</v>
      </c>
      <c r="B3417" s="0" t="s">
        <v>236</v>
      </c>
      <c r="C3417" s="0" t="s">
        <v>616</v>
      </c>
      <c r="D3417" s="0" t="s">
        <v>13137</v>
      </c>
      <c r="E3417" s="0" t="n">
        <v>2026</v>
      </c>
      <c r="H3417" s="0" t="n">
        <v>4</v>
      </c>
      <c r="I3417" s="0" t="n">
        <v>457</v>
      </c>
      <c r="J3417" s="0" t="s">
        <v>272</v>
      </c>
      <c r="K3417" s="0" t="s">
        <v>12010</v>
      </c>
      <c r="L3417" s="0" t="s">
        <v>297</v>
      </c>
      <c r="M3417" s="0" t="s">
        <v>13138</v>
      </c>
      <c r="N3417" s="0" t="s">
        <v>13138</v>
      </c>
      <c r="O3417" s="0" t="s">
        <v>13139</v>
      </c>
      <c r="P3417" s="0" t="s">
        <v>13140</v>
      </c>
      <c r="R3417" s="0" t="s">
        <v>279</v>
      </c>
      <c r="S3417" s="0" t="s">
        <v>294</v>
      </c>
      <c r="T3417" s="0" t="s">
        <v>280</v>
      </c>
      <c r="U3417" s="0" t="s">
        <v>281</v>
      </c>
    </row>
    <row r="3418" customFormat="false" ht="15" hidden="false" customHeight="false" outlineLevel="0" collapsed="false">
      <c r="A3418" s="0" t="n">
        <v>173</v>
      </c>
      <c r="B3418" s="0" t="s">
        <v>236</v>
      </c>
      <c r="C3418" s="0" t="s">
        <v>616</v>
      </c>
      <c r="D3418" s="0" t="s">
        <v>13141</v>
      </c>
      <c r="E3418" s="0" t="n">
        <v>2026</v>
      </c>
      <c r="H3418" s="0" t="n">
        <v>30</v>
      </c>
      <c r="I3418" s="0" t="n">
        <v>2179</v>
      </c>
      <c r="J3418" s="0" t="s">
        <v>272</v>
      </c>
      <c r="K3418" s="0" t="s">
        <v>12010</v>
      </c>
      <c r="L3418" s="0" t="s">
        <v>297</v>
      </c>
      <c r="M3418" s="0" t="s">
        <v>13142</v>
      </c>
      <c r="N3418" s="0" t="s">
        <v>13142</v>
      </c>
      <c r="O3418" s="0" t="s">
        <v>13143</v>
      </c>
      <c r="P3418" s="0" t="s">
        <v>13144</v>
      </c>
      <c r="R3418" s="0" t="s">
        <v>279</v>
      </c>
      <c r="S3418" s="0" t="s">
        <v>272</v>
      </c>
      <c r="T3418" s="0" t="s">
        <v>280</v>
      </c>
      <c r="U3418" s="0" t="s">
        <v>281</v>
      </c>
    </row>
    <row r="3419" customFormat="false" ht="15" hidden="false" customHeight="false" outlineLevel="0" collapsed="false">
      <c r="A3419" s="0" t="n">
        <v>173</v>
      </c>
      <c r="B3419" s="0" t="s">
        <v>236</v>
      </c>
      <c r="C3419" s="0" t="s">
        <v>616</v>
      </c>
      <c r="D3419" s="0" t="s">
        <v>13145</v>
      </c>
      <c r="E3419" s="0" t="n">
        <v>2026</v>
      </c>
      <c r="H3419" s="0" t="n">
        <v>7</v>
      </c>
      <c r="I3419" s="0" t="n">
        <v>654</v>
      </c>
      <c r="J3419" s="0" t="s">
        <v>272</v>
      </c>
      <c r="K3419" s="0" t="s">
        <v>12010</v>
      </c>
      <c r="L3419" s="0" t="s">
        <v>297</v>
      </c>
      <c r="M3419" s="0" t="s">
        <v>13146</v>
      </c>
      <c r="N3419" s="0" t="s">
        <v>13147</v>
      </c>
      <c r="O3419" s="0" t="s">
        <v>13148</v>
      </c>
      <c r="P3419" s="0" t="s">
        <v>13149</v>
      </c>
      <c r="R3419" s="0" t="s">
        <v>279</v>
      </c>
      <c r="S3419" s="0" t="s">
        <v>294</v>
      </c>
      <c r="T3419" s="0" t="s">
        <v>280</v>
      </c>
      <c r="U3419" s="0" t="s">
        <v>281</v>
      </c>
    </row>
    <row r="3420" customFormat="false" ht="15" hidden="false" customHeight="false" outlineLevel="0" collapsed="false">
      <c r="A3420" s="0" t="n">
        <v>173</v>
      </c>
      <c r="B3420" s="0" t="s">
        <v>236</v>
      </c>
      <c r="C3420" s="0" t="s">
        <v>270</v>
      </c>
      <c r="D3420" s="0" t="s">
        <v>13150</v>
      </c>
      <c r="E3420" s="0" t="n">
        <v>2026</v>
      </c>
      <c r="H3420" s="0" t="n">
        <v>2</v>
      </c>
      <c r="I3420" s="0" t="n">
        <v>412</v>
      </c>
      <c r="J3420" s="0" t="s">
        <v>272</v>
      </c>
      <c r="K3420" s="0" t="s">
        <v>12010</v>
      </c>
      <c r="L3420" s="0" t="s">
        <v>297</v>
      </c>
      <c r="M3420" s="0" t="s">
        <v>13151</v>
      </c>
      <c r="N3420" s="0" t="s">
        <v>13152</v>
      </c>
      <c r="O3420" s="0" t="s">
        <v>13153</v>
      </c>
      <c r="P3420" s="0" t="s">
        <v>13154</v>
      </c>
      <c r="R3420" s="0" t="s">
        <v>279</v>
      </c>
      <c r="S3420" s="0" t="s">
        <v>294</v>
      </c>
      <c r="T3420" s="0" t="s">
        <v>280</v>
      </c>
      <c r="U3420" s="0" t="s">
        <v>281</v>
      </c>
    </row>
    <row r="3421" customFormat="false" ht="15" hidden="false" customHeight="false" outlineLevel="0" collapsed="false">
      <c r="A3421" s="0" t="n">
        <v>173</v>
      </c>
      <c r="B3421" s="0" t="s">
        <v>236</v>
      </c>
      <c r="C3421" s="0" t="s">
        <v>270</v>
      </c>
      <c r="D3421" s="0" t="s">
        <v>13155</v>
      </c>
      <c r="E3421" s="0" t="n">
        <v>2026</v>
      </c>
      <c r="H3421" s="0" t="n">
        <v>4</v>
      </c>
      <c r="I3421" s="0" t="n">
        <v>84</v>
      </c>
      <c r="J3421" s="0" t="s">
        <v>272</v>
      </c>
      <c r="K3421" s="0" t="s">
        <v>12010</v>
      </c>
      <c r="L3421" s="0" t="s">
        <v>297</v>
      </c>
      <c r="M3421" s="0" t="s">
        <v>13156</v>
      </c>
      <c r="N3421" s="0" t="s">
        <v>13156</v>
      </c>
      <c r="O3421" s="0" t="s">
        <v>13157</v>
      </c>
      <c r="P3421" s="0" t="s">
        <v>13158</v>
      </c>
      <c r="R3421" s="0" t="s">
        <v>279</v>
      </c>
      <c r="S3421" s="0" t="s">
        <v>294</v>
      </c>
      <c r="T3421" s="0" t="s">
        <v>280</v>
      </c>
      <c r="U3421" s="0" t="s">
        <v>281</v>
      </c>
    </row>
    <row r="3422" customFormat="false" ht="15" hidden="false" customHeight="false" outlineLevel="0" collapsed="false">
      <c r="A3422" s="0" t="n">
        <v>173</v>
      </c>
      <c r="B3422" s="0" t="s">
        <v>236</v>
      </c>
      <c r="C3422" s="0" t="s">
        <v>270</v>
      </c>
      <c r="D3422" s="0" t="s">
        <v>13159</v>
      </c>
      <c r="E3422" s="0" t="n">
        <v>2026</v>
      </c>
      <c r="H3422" s="0" t="n">
        <v>9</v>
      </c>
      <c r="I3422" s="0" t="n">
        <v>201</v>
      </c>
      <c r="J3422" s="0" t="s">
        <v>272</v>
      </c>
      <c r="K3422" s="0" t="s">
        <v>12010</v>
      </c>
      <c r="L3422" s="0" t="s">
        <v>297</v>
      </c>
      <c r="M3422" s="0" t="s">
        <v>13160</v>
      </c>
      <c r="N3422" s="0" t="s">
        <v>13160</v>
      </c>
      <c r="O3422" s="0" t="s">
        <v>13161</v>
      </c>
      <c r="P3422" s="0" t="s">
        <v>13162</v>
      </c>
      <c r="R3422" s="0" t="s">
        <v>279</v>
      </c>
      <c r="S3422" s="0" t="s">
        <v>294</v>
      </c>
      <c r="T3422" s="0" t="s">
        <v>280</v>
      </c>
      <c r="U3422" s="0" t="s">
        <v>281</v>
      </c>
    </row>
    <row r="3423" customFormat="false" ht="15" hidden="false" customHeight="false" outlineLevel="0" collapsed="false">
      <c r="A3423" s="0" t="n">
        <v>173</v>
      </c>
      <c r="B3423" s="0" t="s">
        <v>236</v>
      </c>
      <c r="C3423" s="0" t="s">
        <v>270</v>
      </c>
      <c r="D3423" s="0" t="s">
        <v>13163</v>
      </c>
      <c r="E3423" s="0" t="n">
        <v>2026</v>
      </c>
      <c r="H3423" s="0" t="n">
        <v>2</v>
      </c>
      <c r="I3423" s="0" t="n">
        <v>287</v>
      </c>
      <c r="J3423" s="0" t="s">
        <v>272</v>
      </c>
      <c r="K3423" s="0" t="s">
        <v>12010</v>
      </c>
      <c r="L3423" s="0" t="s">
        <v>297</v>
      </c>
      <c r="M3423" s="0" t="s">
        <v>13164</v>
      </c>
      <c r="N3423" s="0" t="s">
        <v>13164</v>
      </c>
      <c r="O3423" s="0" t="s">
        <v>13165</v>
      </c>
      <c r="P3423" s="0" t="s">
        <v>13166</v>
      </c>
      <c r="R3423" s="0" t="s">
        <v>279</v>
      </c>
      <c r="S3423" s="0" t="s">
        <v>294</v>
      </c>
      <c r="T3423" s="0" t="s">
        <v>280</v>
      </c>
      <c r="U3423" s="0" t="s">
        <v>281</v>
      </c>
    </row>
    <row r="3424" customFormat="false" ht="15" hidden="false" customHeight="false" outlineLevel="0" collapsed="false">
      <c r="A3424" s="0" t="n">
        <v>173</v>
      </c>
      <c r="B3424" s="0" t="s">
        <v>236</v>
      </c>
      <c r="C3424" s="0" t="s">
        <v>270</v>
      </c>
      <c r="D3424" s="0" t="s">
        <v>13167</v>
      </c>
      <c r="E3424" s="0" t="n">
        <v>2026</v>
      </c>
      <c r="H3424" s="0" t="n">
        <v>2</v>
      </c>
      <c r="I3424" s="0" t="n">
        <v>286</v>
      </c>
      <c r="J3424" s="0" t="s">
        <v>272</v>
      </c>
      <c r="K3424" s="0" t="s">
        <v>12010</v>
      </c>
      <c r="L3424" s="0" t="s">
        <v>297</v>
      </c>
      <c r="M3424" s="0" t="s">
        <v>13168</v>
      </c>
      <c r="N3424" s="0" t="s">
        <v>13168</v>
      </c>
      <c r="O3424" s="0" t="s">
        <v>13169</v>
      </c>
      <c r="P3424" s="0" t="s">
        <v>13170</v>
      </c>
      <c r="R3424" s="0" t="s">
        <v>279</v>
      </c>
      <c r="S3424" s="0" t="s">
        <v>294</v>
      </c>
      <c r="T3424" s="0" t="s">
        <v>280</v>
      </c>
      <c r="U3424" s="0" t="s">
        <v>281</v>
      </c>
    </row>
    <row r="3425" customFormat="false" ht="15" hidden="false" customHeight="false" outlineLevel="0" collapsed="false">
      <c r="A3425" s="0" t="n">
        <v>173</v>
      </c>
      <c r="B3425" s="0" t="s">
        <v>236</v>
      </c>
      <c r="C3425" s="0" t="s">
        <v>270</v>
      </c>
      <c r="D3425" s="0" t="s">
        <v>13171</v>
      </c>
      <c r="E3425" s="0" t="n">
        <v>2026</v>
      </c>
      <c r="H3425" s="0" t="n">
        <v>1</v>
      </c>
      <c r="I3425" s="0" t="n">
        <v>5461</v>
      </c>
      <c r="J3425" s="0" t="s">
        <v>272</v>
      </c>
      <c r="K3425" s="0" t="s">
        <v>12010</v>
      </c>
      <c r="L3425" s="0" t="s">
        <v>297</v>
      </c>
      <c r="M3425" s="0" t="s">
        <v>13172</v>
      </c>
      <c r="N3425" s="0" t="s">
        <v>13172</v>
      </c>
      <c r="O3425" s="0" t="s">
        <v>13173</v>
      </c>
      <c r="P3425" s="0" t="s">
        <v>13174</v>
      </c>
      <c r="R3425" s="0" t="s">
        <v>279</v>
      </c>
      <c r="S3425" s="0" t="s">
        <v>294</v>
      </c>
      <c r="T3425" s="0" t="s">
        <v>280</v>
      </c>
      <c r="U3425" s="0" t="s">
        <v>281</v>
      </c>
    </row>
    <row r="3426" customFormat="false" ht="15" hidden="false" customHeight="false" outlineLevel="0" collapsed="false">
      <c r="A3426" s="0" t="n">
        <v>173</v>
      </c>
      <c r="B3426" s="0" t="s">
        <v>236</v>
      </c>
      <c r="C3426" s="0" t="s">
        <v>270</v>
      </c>
      <c r="D3426" s="0" t="s">
        <v>13175</v>
      </c>
      <c r="E3426" s="0" t="n">
        <v>2026</v>
      </c>
      <c r="H3426" s="0" t="n">
        <v>6</v>
      </c>
      <c r="I3426" s="0" t="n">
        <v>459</v>
      </c>
      <c r="J3426" s="0" t="s">
        <v>272</v>
      </c>
      <c r="K3426" s="0" t="s">
        <v>12010</v>
      </c>
      <c r="L3426" s="0" t="s">
        <v>297</v>
      </c>
      <c r="M3426" s="0" t="s">
        <v>13176</v>
      </c>
      <c r="N3426" s="0" t="s">
        <v>13176</v>
      </c>
      <c r="O3426" s="0" t="s">
        <v>13177</v>
      </c>
      <c r="P3426" s="0" t="s">
        <v>13178</v>
      </c>
      <c r="R3426" s="0" t="s">
        <v>279</v>
      </c>
      <c r="S3426" s="0" t="s">
        <v>294</v>
      </c>
      <c r="T3426" s="0" t="s">
        <v>280</v>
      </c>
      <c r="U3426" s="0" t="s">
        <v>281</v>
      </c>
    </row>
    <row r="3427" customFormat="false" ht="15" hidden="false" customHeight="false" outlineLevel="0" collapsed="false">
      <c r="A3427" s="0" t="n">
        <v>173</v>
      </c>
      <c r="B3427" s="0" t="s">
        <v>236</v>
      </c>
      <c r="C3427" s="0" t="s">
        <v>270</v>
      </c>
      <c r="D3427" s="0" t="s">
        <v>13179</v>
      </c>
      <c r="E3427" s="0" t="n">
        <v>2026</v>
      </c>
      <c r="H3427" s="0" t="n">
        <v>5</v>
      </c>
      <c r="I3427" s="0" t="n">
        <v>324</v>
      </c>
      <c r="J3427" s="0" t="s">
        <v>272</v>
      </c>
      <c r="K3427" s="0" t="s">
        <v>12010</v>
      </c>
      <c r="L3427" s="0" t="s">
        <v>297</v>
      </c>
      <c r="M3427" s="0" t="s">
        <v>13180</v>
      </c>
      <c r="N3427" s="0" t="s">
        <v>13180</v>
      </c>
      <c r="O3427" s="0" t="s">
        <v>13181</v>
      </c>
      <c r="P3427" s="0" t="s">
        <v>13182</v>
      </c>
      <c r="R3427" s="0" t="s">
        <v>279</v>
      </c>
      <c r="S3427" s="0" t="s">
        <v>294</v>
      </c>
      <c r="T3427" s="0" t="s">
        <v>280</v>
      </c>
      <c r="U3427" s="0" t="s">
        <v>281</v>
      </c>
    </row>
    <row r="3428" customFormat="false" ht="15" hidden="false" customHeight="false" outlineLevel="0" collapsed="false">
      <c r="A3428" s="0" t="n">
        <v>173</v>
      </c>
      <c r="B3428" s="0" t="s">
        <v>236</v>
      </c>
      <c r="C3428" s="0" t="s">
        <v>270</v>
      </c>
      <c r="D3428" s="0" t="s">
        <v>13183</v>
      </c>
      <c r="E3428" s="0" t="n">
        <v>2026</v>
      </c>
      <c r="H3428" s="0" t="n">
        <v>6</v>
      </c>
      <c r="I3428" s="0" t="n">
        <v>292</v>
      </c>
      <c r="J3428" s="0" t="s">
        <v>272</v>
      </c>
      <c r="K3428" s="0" t="s">
        <v>12010</v>
      </c>
      <c r="L3428" s="0" t="s">
        <v>297</v>
      </c>
      <c r="M3428" s="0" t="s">
        <v>13184</v>
      </c>
      <c r="N3428" s="0" t="s">
        <v>13184</v>
      </c>
      <c r="O3428" s="0" t="s">
        <v>13185</v>
      </c>
      <c r="P3428" s="0" t="s">
        <v>13186</v>
      </c>
      <c r="R3428" s="0" t="s">
        <v>279</v>
      </c>
      <c r="S3428" s="0" t="s">
        <v>294</v>
      </c>
      <c r="T3428" s="0" t="s">
        <v>280</v>
      </c>
      <c r="U3428" s="0" t="s">
        <v>281</v>
      </c>
    </row>
    <row r="3429" customFormat="false" ht="15" hidden="false" customHeight="false" outlineLevel="0" collapsed="false">
      <c r="A3429" s="0" t="n">
        <v>173</v>
      </c>
      <c r="B3429" s="0" t="s">
        <v>236</v>
      </c>
      <c r="C3429" s="0" t="s">
        <v>270</v>
      </c>
      <c r="D3429" s="0" t="s">
        <v>13187</v>
      </c>
      <c r="E3429" s="0" t="n">
        <v>2026</v>
      </c>
      <c r="H3429" s="0" t="n">
        <v>6</v>
      </c>
      <c r="I3429" s="0" t="n">
        <v>294</v>
      </c>
      <c r="J3429" s="0" t="s">
        <v>272</v>
      </c>
      <c r="K3429" s="0" t="s">
        <v>12010</v>
      </c>
      <c r="L3429" s="0" t="s">
        <v>297</v>
      </c>
      <c r="M3429" s="0" t="s">
        <v>13188</v>
      </c>
      <c r="N3429" s="0" t="s">
        <v>13188</v>
      </c>
      <c r="O3429" s="0" t="s">
        <v>13189</v>
      </c>
      <c r="P3429" s="0" t="s">
        <v>13190</v>
      </c>
      <c r="R3429" s="0" t="s">
        <v>279</v>
      </c>
      <c r="S3429" s="0" t="s">
        <v>294</v>
      </c>
      <c r="T3429" s="0" t="s">
        <v>280</v>
      </c>
      <c r="U3429" s="0" t="s">
        <v>281</v>
      </c>
    </row>
    <row r="3430" customFormat="false" ht="15" hidden="false" customHeight="false" outlineLevel="0" collapsed="false">
      <c r="A3430" s="0" t="n">
        <v>173</v>
      </c>
      <c r="B3430" s="0" t="s">
        <v>236</v>
      </c>
      <c r="C3430" s="0" t="s">
        <v>270</v>
      </c>
      <c r="D3430" s="0" t="s">
        <v>13191</v>
      </c>
      <c r="E3430" s="0" t="n">
        <v>2026</v>
      </c>
      <c r="H3430" s="0" t="n">
        <v>5</v>
      </c>
      <c r="I3430" s="0" t="n">
        <v>1148</v>
      </c>
      <c r="J3430" s="0" t="s">
        <v>272</v>
      </c>
      <c r="K3430" s="0" t="s">
        <v>12010</v>
      </c>
      <c r="L3430" s="0" t="s">
        <v>297</v>
      </c>
      <c r="M3430" s="0" t="s">
        <v>13192</v>
      </c>
      <c r="N3430" s="0" t="s">
        <v>13192</v>
      </c>
      <c r="O3430" s="0" t="s">
        <v>13193</v>
      </c>
      <c r="P3430" s="0" t="s">
        <v>13194</v>
      </c>
      <c r="R3430" s="0" t="s">
        <v>279</v>
      </c>
      <c r="S3430" s="0" t="s">
        <v>294</v>
      </c>
      <c r="T3430" s="0" t="s">
        <v>280</v>
      </c>
      <c r="U3430" s="0" t="s">
        <v>281</v>
      </c>
    </row>
    <row r="3431" customFormat="false" ht="15" hidden="false" customHeight="false" outlineLevel="0" collapsed="false">
      <c r="A3431" s="0" t="n">
        <v>173</v>
      </c>
      <c r="B3431" s="0" t="s">
        <v>236</v>
      </c>
      <c r="C3431" s="0" t="s">
        <v>270</v>
      </c>
      <c r="D3431" s="0" t="s">
        <v>13195</v>
      </c>
      <c r="E3431" s="0" t="n">
        <v>2026</v>
      </c>
      <c r="H3431" s="0" t="n">
        <v>5</v>
      </c>
      <c r="I3431" s="0" t="n">
        <v>1147</v>
      </c>
      <c r="J3431" s="0" t="s">
        <v>272</v>
      </c>
      <c r="K3431" s="0" t="s">
        <v>12010</v>
      </c>
      <c r="L3431" s="0" t="s">
        <v>297</v>
      </c>
      <c r="M3431" s="0" t="s">
        <v>13196</v>
      </c>
      <c r="N3431" s="0" t="s">
        <v>13196</v>
      </c>
      <c r="O3431" s="0" t="s">
        <v>13197</v>
      </c>
      <c r="P3431" s="0" t="s">
        <v>13198</v>
      </c>
      <c r="R3431" s="0" t="s">
        <v>279</v>
      </c>
      <c r="S3431" s="0" t="s">
        <v>294</v>
      </c>
      <c r="T3431" s="0" t="s">
        <v>280</v>
      </c>
      <c r="U3431" s="0" t="s">
        <v>281</v>
      </c>
    </row>
    <row r="3432" customFormat="false" ht="15" hidden="false" customHeight="false" outlineLevel="0" collapsed="false">
      <c r="A3432" s="0" t="n">
        <v>173</v>
      </c>
      <c r="B3432" s="0" t="s">
        <v>236</v>
      </c>
      <c r="C3432" s="0" t="s">
        <v>270</v>
      </c>
      <c r="D3432" s="0" t="s">
        <v>13199</v>
      </c>
      <c r="E3432" s="0" t="n">
        <v>2026</v>
      </c>
      <c r="H3432" s="0" t="n">
        <v>6</v>
      </c>
      <c r="I3432" s="0" t="n">
        <v>292</v>
      </c>
      <c r="J3432" s="0" t="s">
        <v>272</v>
      </c>
      <c r="K3432" s="0" t="s">
        <v>12010</v>
      </c>
      <c r="L3432" s="0" t="s">
        <v>297</v>
      </c>
      <c r="M3432" s="0" t="s">
        <v>13200</v>
      </c>
      <c r="N3432" s="0" t="s">
        <v>13200</v>
      </c>
      <c r="O3432" s="0" t="s">
        <v>13201</v>
      </c>
      <c r="P3432" s="0" t="s">
        <v>13202</v>
      </c>
      <c r="R3432" s="0" t="s">
        <v>279</v>
      </c>
      <c r="S3432" s="0" t="s">
        <v>294</v>
      </c>
      <c r="T3432" s="0" t="s">
        <v>280</v>
      </c>
      <c r="U3432" s="0" t="s">
        <v>281</v>
      </c>
    </row>
    <row r="3433" customFormat="false" ht="15" hidden="false" customHeight="false" outlineLevel="0" collapsed="false">
      <c r="A3433" s="0" t="n">
        <v>173</v>
      </c>
      <c r="B3433" s="0" t="s">
        <v>236</v>
      </c>
      <c r="C3433" s="0" t="s">
        <v>270</v>
      </c>
      <c r="D3433" s="0" t="s">
        <v>13203</v>
      </c>
      <c r="E3433" s="0" t="n">
        <v>2026</v>
      </c>
      <c r="H3433" s="0" t="n">
        <v>6</v>
      </c>
      <c r="I3433" s="0" t="n">
        <v>294</v>
      </c>
      <c r="J3433" s="0" t="s">
        <v>272</v>
      </c>
      <c r="K3433" s="0" t="s">
        <v>12010</v>
      </c>
      <c r="L3433" s="0" t="s">
        <v>297</v>
      </c>
      <c r="M3433" s="0" t="s">
        <v>13204</v>
      </c>
      <c r="N3433" s="0" t="s">
        <v>13204</v>
      </c>
      <c r="O3433" s="0" t="s">
        <v>13205</v>
      </c>
      <c r="P3433" s="0" t="s">
        <v>13206</v>
      </c>
      <c r="R3433" s="0" t="s">
        <v>279</v>
      </c>
      <c r="S3433" s="0" t="s">
        <v>294</v>
      </c>
      <c r="T3433" s="0" t="s">
        <v>280</v>
      </c>
      <c r="U3433" s="0" t="s">
        <v>281</v>
      </c>
    </row>
    <row r="3434" customFormat="false" ht="15" hidden="false" customHeight="false" outlineLevel="0" collapsed="false">
      <c r="A3434" s="0" t="n">
        <v>173</v>
      </c>
      <c r="B3434" s="0" t="s">
        <v>236</v>
      </c>
      <c r="C3434" s="0" t="s">
        <v>270</v>
      </c>
      <c r="D3434" s="0" t="s">
        <v>13207</v>
      </c>
      <c r="E3434" s="0" t="n">
        <v>2026</v>
      </c>
      <c r="H3434" s="0" t="n">
        <v>14</v>
      </c>
      <c r="I3434" s="0" t="n">
        <v>306</v>
      </c>
      <c r="J3434" s="0" t="s">
        <v>272</v>
      </c>
      <c r="K3434" s="0" t="s">
        <v>12010</v>
      </c>
      <c r="L3434" s="0" t="s">
        <v>297</v>
      </c>
      <c r="M3434" s="0" t="s">
        <v>13208</v>
      </c>
      <c r="N3434" s="0" t="s">
        <v>13209</v>
      </c>
      <c r="O3434" s="0" t="s">
        <v>13210</v>
      </c>
      <c r="P3434" s="0" t="s">
        <v>13211</v>
      </c>
      <c r="R3434" s="0" t="s">
        <v>279</v>
      </c>
      <c r="S3434" s="0" t="s">
        <v>272</v>
      </c>
      <c r="T3434" s="0" t="s">
        <v>280</v>
      </c>
      <c r="U3434" s="0" t="s">
        <v>281</v>
      </c>
    </row>
    <row r="3435" customFormat="false" ht="15" hidden="false" customHeight="false" outlineLevel="0" collapsed="false">
      <c r="A3435" s="0" t="n">
        <v>173</v>
      </c>
      <c r="B3435" s="0" t="s">
        <v>236</v>
      </c>
      <c r="C3435" s="0" t="s">
        <v>270</v>
      </c>
      <c r="D3435" s="0" t="s">
        <v>13212</v>
      </c>
      <c r="E3435" s="0" t="n">
        <v>2026</v>
      </c>
      <c r="H3435" s="0" t="n">
        <v>2</v>
      </c>
      <c r="I3435" s="0" t="n">
        <v>3252</v>
      </c>
      <c r="J3435" s="0" t="s">
        <v>272</v>
      </c>
      <c r="K3435" s="0" t="s">
        <v>12010</v>
      </c>
      <c r="L3435" s="0" t="s">
        <v>297</v>
      </c>
      <c r="M3435" s="0" t="s">
        <v>13213</v>
      </c>
      <c r="N3435" s="0" t="s">
        <v>13213</v>
      </c>
      <c r="O3435" s="0" t="s">
        <v>13214</v>
      </c>
      <c r="P3435" s="0" t="s">
        <v>13215</v>
      </c>
      <c r="R3435" s="0" t="s">
        <v>279</v>
      </c>
      <c r="S3435" s="0" t="s">
        <v>294</v>
      </c>
      <c r="T3435" s="0" t="s">
        <v>280</v>
      </c>
      <c r="U3435" s="0" t="s">
        <v>281</v>
      </c>
    </row>
    <row r="3436" customFormat="false" ht="15" hidden="false" customHeight="false" outlineLevel="0" collapsed="false">
      <c r="A3436" s="0" t="n">
        <v>173</v>
      </c>
      <c r="B3436" s="0" t="s">
        <v>236</v>
      </c>
      <c r="C3436" s="0" t="s">
        <v>270</v>
      </c>
      <c r="D3436" s="0" t="s">
        <v>13216</v>
      </c>
      <c r="E3436" s="0" t="n">
        <v>2026</v>
      </c>
      <c r="H3436" s="0" t="n">
        <v>4</v>
      </c>
      <c r="I3436" s="0" t="n">
        <v>337</v>
      </c>
      <c r="J3436" s="0" t="s">
        <v>272</v>
      </c>
      <c r="K3436" s="0" t="s">
        <v>12010</v>
      </c>
      <c r="L3436" s="0" t="s">
        <v>297</v>
      </c>
      <c r="M3436" s="0" t="s">
        <v>13217</v>
      </c>
      <c r="N3436" s="0" t="s">
        <v>13217</v>
      </c>
      <c r="O3436" s="0" t="s">
        <v>13218</v>
      </c>
      <c r="P3436" s="0" t="s">
        <v>13219</v>
      </c>
      <c r="R3436" s="0" t="s">
        <v>279</v>
      </c>
      <c r="S3436" s="0" t="s">
        <v>294</v>
      </c>
      <c r="T3436" s="0" t="s">
        <v>280</v>
      </c>
      <c r="U3436" s="0" t="s">
        <v>281</v>
      </c>
    </row>
    <row r="3437" customFormat="false" ht="15" hidden="false" customHeight="false" outlineLevel="0" collapsed="false">
      <c r="A3437" s="0" t="n">
        <v>173</v>
      </c>
      <c r="B3437" s="0" t="s">
        <v>236</v>
      </c>
      <c r="C3437" s="0" t="s">
        <v>270</v>
      </c>
      <c r="D3437" s="0" t="s">
        <v>13220</v>
      </c>
      <c r="E3437" s="0" t="n">
        <v>2026</v>
      </c>
      <c r="H3437" s="0" t="n">
        <v>5</v>
      </c>
      <c r="I3437" s="0" t="n">
        <v>324</v>
      </c>
      <c r="J3437" s="0" t="s">
        <v>272</v>
      </c>
      <c r="K3437" s="0" t="s">
        <v>12010</v>
      </c>
      <c r="L3437" s="0" t="s">
        <v>297</v>
      </c>
      <c r="M3437" s="0" t="s">
        <v>13221</v>
      </c>
      <c r="N3437" s="0" t="s">
        <v>13221</v>
      </c>
      <c r="O3437" s="0" t="s">
        <v>13222</v>
      </c>
      <c r="P3437" s="0" t="s">
        <v>13223</v>
      </c>
      <c r="R3437" s="0" t="s">
        <v>279</v>
      </c>
      <c r="S3437" s="0" t="s">
        <v>294</v>
      </c>
      <c r="T3437" s="0" t="s">
        <v>280</v>
      </c>
      <c r="U3437" s="0" t="s">
        <v>281</v>
      </c>
    </row>
    <row r="3438" customFormat="false" ht="15" hidden="false" customHeight="false" outlineLevel="0" collapsed="false">
      <c r="A3438" s="0" t="n">
        <v>173</v>
      </c>
      <c r="B3438" s="0" t="s">
        <v>236</v>
      </c>
      <c r="C3438" s="0" t="s">
        <v>270</v>
      </c>
      <c r="D3438" s="0" t="s">
        <v>13224</v>
      </c>
      <c r="E3438" s="0" t="n">
        <v>2026</v>
      </c>
      <c r="H3438" s="0" t="n">
        <v>6</v>
      </c>
      <c r="I3438" s="0" t="n">
        <v>654</v>
      </c>
      <c r="J3438" s="0" t="s">
        <v>272</v>
      </c>
      <c r="K3438" s="0" t="s">
        <v>12010</v>
      </c>
      <c r="L3438" s="0" t="s">
        <v>297</v>
      </c>
      <c r="M3438" s="0" t="s">
        <v>13225</v>
      </c>
      <c r="N3438" s="0" t="s">
        <v>13225</v>
      </c>
      <c r="O3438" s="0" t="s">
        <v>13226</v>
      </c>
      <c r="P3438" s="0" t="s">
        <v>13227</v>
      </c>
      <c r="R3438" s="0" t="s">
        <v>279</v>
      </c>
      <c r="S3438" s="0" t="s">
        <v>294</v>
      </c>
      <c r="T3438" s="0" t="s">
        <v>280</v>
      </c>
      <c r="U3438" s="0" t="s">
        <v>281</v>
      </c>
    </row>
    <row r="3439" customFormat="false" ht="15" hidden="false" customHeight="false" outlineLevel="0" collapsed="false">
      <c r="A3439" s="0" t="n">
        <v>173</v>
      </c>
      <c r="B3439" s="0" t="s">
        <v>236</v>
      </c>
      <c r="C3439" s="0" t="s">
        <v>270</v>
      </c>
      <c r="D3439" s="0" t="s">
        <v>13228</v>
      </c>
      <c r="E3439" s="0" t="n">
        <v>2026</v>
      </c>
      <c r="H3439" s="0" t="n">
        <v>6</v>
      </c>
      <c r="I3439" s="0" t="n">
        <v>459</v>
      </c>
      <c r="J3439" s="0" t="s">
        <v>272</v>
      </c>
      <c r="K3439" s="0" t="s">
        <v>12010</v>
      </c>
      <c r="L3439" s="0" t="s">
        <v>297</v>
      </c>
      <c r="M3439" s="0" t="s">
        <v>13229</v>
      </c>
      <c r="N3439" s="0" t="s">
        <v>13229</v>
      </c>
      <c r="O3439" s="0" t="s">
        <v>13230</v>
      </c>
      <c r="P3439" s="0" t="s">
        <v>13231</v>
      </c>
      <c r="R3439" s="0" t="s">
        <v>279</v>
      </c>
      <c r="S3439" s="0" t="s">
        <v>294</v>
      </c>
      <c r="T3439" s="0" t="s">
        <v>280</v>
      </c>
      <c r="U3439" s="0" t="s">
        <v>281</v>
      </c>
    </row>
    <row r="3440" customFormat="false" ht="15" hidden="false" customHeight="false" outlineLevel="0" collapsed="false">
      <c r="A3440" s="0" t="n">
        <v>173</v>
      </c>
      <c r="B3440" s="0" t="s">
        <v>236</v>
      </c>
      <c r="C3440" s="0" t="s">
        <v>270</v>
      </c>
      <c r="D3440" s="0" t="s">
        <v>13232</v>
      </c>
      <c r="E3440" s="0" t="n">
        <v>2026</v>
      </c>
      <c r="H3440" s="0" t="n">
        <v>1</v>
      </c>
      <c r="I3440" s="0" t="n">
        <v>166</v>
      </c>
      <c r="J3440" s="0" t="s">
        <v>272</v>
      </c>
      <c r="K3440" s="0" t="s">
        <v>12010</v>
      </c>
      <c r="L3440" s="0" t="s">
        <v>297</v>
      </c>
      <c r="M3440" s="0" t="s">
        <v>13233</v>
      </c>
      <c r="N3440" s="0" t="s">
        <v>13233</v>
      </c>
      <c r="O3440" s="0" t="s">
        <v>13234</v>
      </c>
      <c r="P3440" s="0" t="s">
        <v>13235</v>
      </c>
      <c r="R3440" s="0" t="s">
        <v>279</v>
      </c>
      <c r="S3440" s="0" t="s">
        <v>294</v>
      </c>
      <c r="T3440" s="0" t="s">
        <v>280</v>
      </c>
      <c r="U3440" s="0" t="s">
        <v>281</v>
      </c>
    </row>
    <row r="3441" customFormat="false" ht="15" hidden="false" customHeight="false" outlineLevel="0" collapsed="false">
      <c r="A3441" s="0" t="n">
        <v>173</v>
      </c>
      <c r="B3441" s="0" t="s">
        <v>236</v>
      </c>
      <c r="C3441" s="0" t="s">
        <v>270</v>
      </c>
      <c r="D3441" s="0" t="s">
        <v>13236</v>
      </c>
      <c r="E3441" s="0" t="n">
        <v>2026</v>
      </c>
      <c r="H3441" s="0" t="n">
        <v>1</v>
      </c>
      <c r="I3441" s="0" t="n">
        <v>129</v>
      </c>
      <c r="J3441" s="0" t="s">
        <v>272</v>
      </c>
      <c r="K3441" s="0" t="s">
        <v>12010</v>
      </c>
      <c r="L3441" s="0" t="s">
        <v>297</v>
      </c>
      <c r="M3441" s="0" t="s">
        <v>13237</v>
      </c>
      <c r="N3441" s="0" t="s">
        <v>13237</v>
      </c>
      <c r="O3441" s="0" t="s">
        <v>13238</v>
      </c>
      <c r="P3441" s="0" t="s">
        <v>13239</v>
      </c>
      <c r="R3441" s="0" t="s">
        <v>279</v>
      </c>
      <c r="S3441" s="0" t="s">
        <v>294</v>
      </c>
      <c r="T3441" s="0" t="s">
        <v>280</v>
      </c>
      <c r="U3441" s="0" t="s">
        <v>281</v>
      </c>
    </row>
    <row r="3442" customFormat="false" ht="15" hidden="false" customHeight="false" outlineLevel="0" collapsed="false">
      <c r="A3442" s="0" t="n">
        <v>173</v>
      </c>
      <c r="B3442" s="0" t="s">
        <v>236</v>
      </c>
      <c r="C3442" s="0" t="s">
        <v>270</v>
      </c>
      <c r="D3442" s="0" t="s">
        <v>13240</v>
      </c>
      <c r="E3442" s="0" t="n">
        <v>2026</v>
      </c>
      <c r="H3442" s="0" t="n">
        <v>1</v>
      </c>
      <c r="I3442" s="0" t="n">
        <v>160</v>
      </c>
      <c r="J3442" s="0" t="s">
        <v>272</v>
      </c>
      <c r="K3442" s="0" t="s">
        <v>12010</v>
      </c>
      <c r="L3442" s="0" t="s">
        <v>297</v>
      </c>
      <c r="M3442" s="0" t="s">
        <v>13241</v>
      </c>
      <c r="N3442" s="0" t="s">
        <v>13241</v>
      </c>
      <c r="O3442" s="0" t="s">
        <v>13242</v>
      </c>
      <c r="P3442" s="0" t="s">
        <v>13243</v>
      </c>
      <c r="R3442" s="0" t="s">
        <v>279</v>
      </c>
      <c r="S3442" s="0" t="s">
        <v>294</v>
      </c>
      <c r="T3442" s="0" t="s">
        <v>280</v>
      </c>
      <c r="U3442" s="0" t="s">
        <v>281</v>
      </c>
    </row>
    <row r="3443" customFormat="false" ht="15" hidden="false" customHeight="false" outlineLevel="0" collapsed="false">
      <c r="A3443" s="0" t="n">
        <v>173</v>
      </c>
      <c r="B3443" s="0" t="s">
        <v>236</v>
      </c>
      <c r="C3443" s="0" t="s">
        <v>270</v>
      </c>
      <c r="D3443" s="0" t="s">
        <v>13244</v>
      </c>
      <c r="E3443" s="0" t="n">
        <v>2026</v>
      </c>
      <c r="H3443" s="0" t="n">
        <v>2</v>
      </c>
      <c r="I3443" s="0" t="n">
        <v>261</v>
      </c>
      <c r="J3443" s="0" t="s">
        <v>272</v>
      </c>
      <c r="K3443" s="0" t="s">
        <v>12010</v>
      </c>
      <c r="L3443" s="0" t="s">
        <v>297</v>
      </c>
      <c r="M3443" s="0" t="s">
        <v>13245</v>
      </c>
      <c r="N3443" s="0" t="s">
        <v>13245</v>
      </c>
      <c r="O3443" s="0" t="s">
        <v>13246</v>
      </c>
      <c r="P3443" s="0" t="s">
        <v>13247</v>
      </c>
      <c r="R3443" s="0" t="s">
        <v>279</v>
      </c>
      <c r="S3443" s="0" t="s">
        <v>294</v>
      </c>
      <c r="T3443" s="0" t="s">
        <v>280</v>
      </c>
      <c r="U3443" s="0" t="s">
        <v>281</v>
      </c>
    </row>
    <row r="3444" customFormat="false" ht="15" hidden="false" customHeight="false" outlineLevel="0" collapsed="false">
      <c r="A3444" s="0" t="n">
        <v>173</v>
      </c>
      <c r="B3444" s="0" t="s">
        <v>236</v>
      </c>
      <c r="C3444" s="0" t="s">
        <v>270</v>
      </c>
      <c r="D3444" s="0" t="s">
        <v>13248</v>
      </c>
      <c r="E3444" s="0" t="n">
        <v>2026</v>
      </c>
      <c r="H3444" s="0" t="n">
        <v>1</v>
      </c>
      <c r="I3444" s="0" t="n">
        <v>191</v>
      </c>
      <c r="J3444" s="0" t="s">
        <v>272</v>
      </c>
      <c r="K3444" s="0" t="s">
        <v>12010</v>
      </c>
      <c r="L3444" s="0" t="s">
        <v>297</v>
      </c>
      <c r="M3444" s="0" t="s">
        <v>13249</v>
      </c>
      <c r="N3444" s="0" t="s">
        <v>13249</v>
      </c>
      <c r="O3444" s="0" t="s">
        <v>13250</v>
      </c>
      <c r="P3444" s="0" t="s">
        <v>13251</v>
      </c>
      <c r="R3444" s="0" t="s">
        <v>279</v>
      </c>
      <c r="S3444" s="0" t="s">
        <v>294</v>
      </c>
      <c r="T3444" s="0" t="s">
        <v>280</v>
      </c>
      <c r="U3444" s="0" t="s">
        <v>281</v>
      </c>
    </row>
    <row r="3445" customFormat="false" ht="15" hidden="false" customHeight="false" outlineLevel="0" collapsed="false">
      <c r="A3445" s="0" t="n">
        <v>173</v>
      </c>
      <c r="B3445" s="0" t="s">
        <v>236</v>
      </c>
      <c r="C3445" s="0" t="s">
        <v>270</v>
      </c>
      <c r="D3445" s="0" t="s">
        <v>13252</v>
      </c>
      <c r="E3445" s="0" t="n">
        <v>2026</v>
      </c>
      <c r="H3445" s="0" t="n">
        <v>7</v>
      </c>
      <c r="I3445" s="0" t="n">
        <v>1223</v>
      </c>
      <c r="J3445" s="0" t="s">
        <v>272</v>
      </c>
      <c r="K3445" s="0" t="s">
        <v>594</v>
      </c>
      <c r="L3445" s="0" t="s">
        <v>595</v>
      </c>
      <c r="M3445" s="0" t="s">
        <v>13253</v>
      </c>
      <c r="N3445" s="0" t="s">
        <v>13253</v>
      </c>
      <c r="O3445" s="0" t="s">
        <v>13254</v>
      </c>
      <c r="P3445" s="0" t="s">
        <v>13255</v>
      </c>
      <c r="R3445" s="0" t="s">
        <v>279</v>
      </c>
      <c r="S3445" s="0" t="s">
        <v>294</v>
      </c>
      <c r="T3445" s="0" t="s">
        <v>280</v>
      </c>
      <c r="U3445" s="0" t="s">
        <v>599</v>
      </c>
    </row>
    <row r="3446" customFormat="false" ht="15" hidden="false" customHeight="false" outlineLevel="0" collapsed="false">
      <c r="A3446" s="0" t="n">
        <v>173</v>
      </c>
      <c r="B3446" s="0" t="s">
        <v>236</v>
      </c>
      <c r="C3446" s="0" t="s">
        <v>270</v>
      </c>
      <c r="D3446" s="0" t="s">
        <v>13256</v>
      </c>
      <c r="E3446" s="0" t="n">
        <v>2025</v>
      </c>
      <c r="H3446" s="0" t="n">
        <v>7</v>
      </c>
      <c r="I3446" s="0" t="n">
        <v>340</v>
      </c>
      <c r="J3446" s="0" t="s">
        <v>272</v>
      </c>
      <c r="K3446" s="0" t="s">
        <v>12010</v>
      </c>
      <c r="L3446" s="0" t="s">
        <v>297</v>
      </c>
      <c r="M3446" s="0" t="s">
        <v>13257</v>
      </c>
      <c r="N3446" s="0" t="s">
        <v>13257</v>
      </c>
      <c r="O3446" s="0" t="s">
        <v>13258</v>
      </c>
      <c r="P3446" s="0" t="s">
        <v>13259</v>
      </c>
      <c r="R3446" s="0" t="s">
        <v>279</v>
      </c>
      <c r="S3446" s="0" t="s">
        <v>294</v>
      </c>
      <c r="T3446" s="0" t="s">
        <v>280</v>
      </c>
      <c r="U3446" s="0" t="s">
        <v>281</v>
      </c>
    </row>
    <row r="3447" customFormat="false" ht="15" hidden="false" customHeight="false" outlineLevel="0" collapsed="false">
      <c r="A3447" s="0" t="n">
        <v>173</v>
      </c>
      <c r="B3447" s="0" t="s">
        <v>236</v>
      </c>
      <c r="C3447" s="0" t="s">
        <v>270</v>
      </c>
      <c r="D3447" s="0" t="s">
        <v>13260</v>
      </c>
      <c r="E3447" s="0" t="n">
        <v>2025</v>
      </c>
      <c r="H3447" s="0" t="n">
        <v>10</v>
      </c>
      <c r="I3447" s="0" t="n">
        <v>478</v>
      </c>
      <c r="J3447" s="0" t="s">
        <v>272</v>
      </c>
      <c r="K3447" s="0" t="s">
        <v>12010</v>
      </c>
      <c r="L3447" s="0" t="s">
        <v>297</v>
      </c>
      <c r="M3447" s="0" t="s">
        <v>13261</v>
      </c>
      <c r="N3447" s="0" t="s">
        <v>13261</v>
      </c>
      <c r="O3447" s="0" t="s">
        <v>13262</v>
      </c>
      <c r="P3447" s="0" t="s">
        <v>13263</v>
      </c>
      <c r="R3447" s="0" t="s">
        <v>279</v>
      </c>
      <c r="S3447" s="0" t="s">
        <v>294</v>
      </c>
      <c r="T3447" s="0" t="s">
        <v>280</v>
      </c>
      <c r="U3447" s="0" t="s">
        <v>281</v>
      </c>
    </row>
    <row r="3448" customFormat="false" ht="15" hidden="false" customHeight="false" outlineLevel="0" collapsed="false">
      <c r="A3448" s="0" t="n">
        <v>173</v>
      </c>
      <c r="B3448" s="0" t="s">
        <v>236</v>
      </c>
      <c r="C3448" s="0" t="s">
        <v>270</v>
      </c>
      <c r="D3448" s="0" t="s">
        <v>13264</v>
      </c>
      <c r="E3448" s="0" t="n">
        <v>2025</v>
      </c>
      <c r="H3448" s="0" t="n">
        <v>7</v>
      </c>
      <c r="I3448" s="0" t="n">
        <v>191</v>
      </c>
      <c r="J3448" s="0" t="s">
        <v>272</v>
      </c>
      <c r="K3448" s="0" t="s">
        <v>12010</v>
      </c>
      <c r="L3448" s="0" t="s">
        <v>297</v>
      </c>
      <c r="M3448" s="0" t="s">
        <v>13265</v>
      </c>
      <c r="N3448" s="0" t="s">
        <v>13265</v>
      </c>
      <c r="O3448" s="0" t="s">
        <v>13266</v>
      </c>
      <c r="P3448" s="0" t="s">
        <v>13267</v>
      </c>
      <c r="R3448" s="0" t="s">
        <v>279</v>
      </c>
      <c r="S3448" s="0" t="s">
        <v>294</v>
      </c>
      <c r="T3448" s="0" t="s">
        <v>280</v>
      </c>
      <c r="U3448" s="0" t="s">
        <v>281</v>
      </c>
    </row>
    <row r="3449" customFormat="false" ht="15" hidden="false" customHeight="false" outlineLevel="0" collapsed="false">
      <c r="A3449" s="0" t="n">
        <v>173</v>
      </c>
      <c r="B3449" s="0" t="s">
        <v>236</v>
      </c>
      <c r="C3449" s="0" t="s">
        <v>270</v>
      </c>
      <c r="D3449" s="0" t="s">
        <v>13268</v>
      </c>
      <c r="E3449" s="0" t="n">
        <v>2025</v>
      </c>
      <c r="H3449" s="0" t="n">
        <v>9</v>
      </c>
      <c r="I3449" s="0" t="n">
        <v>685</v>
      </c>
      <c r="J3449" s="0" t="s">
        <v>272</v>
      </c>
      <c r="K3449" s="0" t="s">
        <v>12010</v>
      </c>
      <c r="L3449" s="0" t="s">
        <v>297</v>
      </c>
      <c r="M3449" s="0" t="s">
        <v>13269</v>
      </c>
      <c r="N3449" s="0" t="s">
        <v>13269</v>
      </c>
      <c r="O3449" s="0" t="s">
        <v>13270</v>
      </c>
      <c r="P3449" s="0" t="s">
        <v>13271</v>
      </c>
      <c r="R3449" s="0" t="s">
        <v>279</v>
      </c>
      <c r="S3449" s="0" t="s">
        <v>294</v>
      </c>
      <c r="T3449" s="0" t="s">
        <v>280</v>
      </c>
      <c r="U3449" s="0" t="s">
        <v>281</v>
      </c>
    </row>
    <row r="3450" customFormat="false" ht="15" hidden="false" customHeight="false" outlineLevel="0" collapsed="false">
      <c r="A3450" s="0" t="n">
        <v>173</v>
      </c>
      <c r="B3450" s="0" t="s">
        <v>236</v>
      </c>
      <c r="C3450" s="0" t="s">
        <v>270</v>
      </c>
      <c r="D3450" s="0" t="s">
        <v>13272</v>
      </c>
      <c r="E3450" s="0" t="n">
        <v>2025</v>
      </c>
      <c r="H3450" s="0" t="n">
        <v>1</v>
      </c>
      <c r="I3450" s="0" t="n">
        <v>99</v>
      </c>
      <c r="J3450" s="0" t="s">
        <v>272</v>
      </c>
      <c r="K3450" s="0" t="s">
        <v>12010</v>
      </c>
      <c r="L3450" s="0" t="s">
        <v>297</v>
      </c>
      <c r="M3450" s="0" t="s">
        <v>13273</v>
      </c>
      <c r="N3450" s="0" t="s">
        <v>13273</v>
      </c>
      <c r="O3450" s="0" t="s">
        <v>13274</v>
      </c>
      <c r="P3450" s="0" t="s">
        <v>13275</v>
      </c>
      <c r="R3450" s="0" t="s">
        <v>279</v>
      </c>
      <c r="S3450" s="0" t="s">
        <v>294</v>
      </c>
      <c r="T3450" s="0" t="s">
        <v>280</v>
      </c>
      <c r="U3450" s="0" t="s">
        <v>281</v>
      </c>
    </row>
    <row r="3451" customFormat="false" ht="15" hidden="false" customHeight="false" outlineLevel="0" collapsed="false">
      <c r="A3451" s="0" t="n">
        <v>173</v>
      </c>
      <c r="B3451" s="0" t="s">
        <v>236</v>
      </c>
      <c r="C3451" s="0" t="s">
        <v>270</v>
      </c>
      <c r="D3451" s="0" t="s">
        <v>13276</v>
      </c>
      <c r="E3451" s="0" t="n">
        <v>2025</v>
      </c>
      <c r="H3451" s="0" t="n">
        <v>7</v>
      </c>
      <c r="I3451" s="0" t="n">
        <v>299</v>
      </c>
      <c r="J3451" s="0" t="s">
        <v>272</v>
      </c>
      <c r="K3451" s="0" t="s">
        <v>12010</v>
      </c>
      <c r="L3451" s="0" t="s">
        <v>297</v>
      </c>
      <c r="M3451" s="0" t="s">
        <v>13277</v>
      </c>
      <c r="N3451" s="0" t="s">
        <v>13277</v>
      </c>
      <c r="O3451" s="0" t="s">
        <v>13278</v>
      </c>
      <c r="P3451" s="0" t="s">
        <v>13279</v>
      </c>
      <c r="R3451" s="0" t="s">
        <v>279</v>
      </c>
      <c r="S3451" s="0" t="s">
        <v>294</v>
      </c>
      <c r="T3451" s="0" t="s">
        <v>280</v>
      </c>
      <c r="U3451" s="0" t="s">
        <v>281</v>
      </c>
    </row>
    <row r="3452" customFormat="false" ht="15" hidden="false" customHeight="false" outlineLevel="0" collapsed="false">
      <c r="A3452" s="0" t="n">
        <v>173</v>
      </c>
      <c r="B3452" s="0" t="s">
        <v>236</v>
      </c>
      <c r="C3452" s="0" t="s">
        <v>270</v>
      </c>
      <c r="D3452" s="0" t="s">
        <v>13280</v>
      </c>
      <c r="E3452" s="0" t="n">
        <v>2025</v>
      </c>
      <c r="H3452" s="0" t="n">
        <v>4</v>
      </c>
      <c r="I3452" s="0" t="n">
        <v>126</v>
      </c>
      <c r="J3452" s="0" t="s">
        <v>272</v>
      </c>
      <c r="K3452" s="0" t="s">
        <v>12010</v>
      </c>
      <c r="L3452" s="0" t="s">
        <v>297</v>
      </c>
      <c r="M3452" s="0" t="s">
        <v>13281</v>
      </c>
      <c r="N3452" s="0" t="s">
        <v>13281</v>
      </c>
      <c r="O3452" s="0" t="s">
        <v>13282</v>
      </c>
      <c r="P3452" s="0" t="s">
        <v>13283</v>
      </c>
      <c r="R3452" s="0" t="s">
        <v>279</v>
      </c>
      <c r="S3452" s="0" t="s">
        <v>294</v>
      </c>
      <c r="T3452" s="0" t="s">
        <v>280</v>
      </c>
      <c r="U3452" s="0" t="s">
        <v>281</v>
      </c>
    </row>
    <row r="3453" customFormat="false" ht="15" hidden="false" customHeight="false" outlineLevel="0" collapsed="false">
      <c r="A3453" s="0" t="n">
        <v>173</v>
      </c>
      <c r="B3453" s="0" t="s">
        <v>236</v>
      </c>
      <c r="C3453" s="0" t="s">
        <v>270</v>
      </c>
      <c r="D3453" s="0" t="s">
        <v>13284</v>
      </c>
      <c r="E3453" s="0" t="n">
        <v>2025</v>
      </c>
      <c r="H3453" s="0" t="n">
        <v>6</v>
      </c>
      <c r="I3453" s="0" t="n">
        <v>160</v>
      </c>
      <c r="J3453" s="0" t="s">
        <v>272</v>
      </c>
      <c r="K3453" s="0" t="s">
        <v>12010</v>
      </c>
      <c r="L3453" s="0" t="s">
        <v>297</v>
      </c>
      <c r="M3453" s="0" t="s">
        <v>13285</v>
      </c>
      <c r="N3453" s="0" t="s">
        <v>13285</v>
      </c>
      <c r="O3453" s="0" t="s">
        <v>13286</v>
      </c>
      <c r="P3453" s="0" t="s">
        <v>13287</v>
      </c>
      <c r="R3453" s="0" t="s">
        <v>279</v>
      </c>
      <c r="S3453" s="0" t="s">
        <v>294</v>
      </c>
      <c r="T3453" s="0" t="s">
        <v>280</v>
      </c>
      <c r="U3453" s="0" t="s">
        <v>281</v>
      </c>
    </row>
    <row r="3454" customFormat="false" ht="15" hidden="false" customHeight="false" outlineLevel="0" collapsed="false">
      <c r="A3454" s="0" t="n">
        <v>173</v>
      </c>
      <c r="B3454" s="0" t="s">
        <v>236</v>
      </c>
      <c r="C3454" s="0" t="s">
        <v>270</v>
      </c>
      <c r="D3454" s="0" t="s">
        <v>13288</v>
      </c>
      <c r="E3454" s="0" t="n">
        <v>2025</v>
      </c>
      <c r="H3454" s="0" t="n">
        <v>8</v>
      </c>
      <c r="I3454" s="0" t="n">
        <v>210</v>
      </c>
      <c r="J3454" s="0" t="s">
        <v>272</v>
      </c>
      <c r="K3454" s="0" t="s">
        <v>12010</v>
      </c>
      <c r="L3454" s="0" t="s">
        <v>297</v>
      </c>
      <c r="M3454" s="0" t="s">
        <v>13289</v>
      </c>
      <c r="N3454" s="0" t="s">
        <v>13289</v>
      </c>
      <c r="O3454" s="0" t="s">
        <v>13290</v>
      </c>
      <c r="P3454" s="0" t="s">
        <v>13291</v>
      </c>
      <c r="R3454" s="0" t="s">
        <v>279</v>
      </c>
      <c r="S3454" s="0" t="s">
        <v>294</v>
      </c>
      <c r="T3454" s="0" t="s">
        <v>280</v>
      </c>
      <c r="U3454" s="0" t="s">
        <v>281</v>
      </c>
    </row>
    <row r="3455" customFormat="false" ht="15" hidden="false" customHeight="false" outlineLevel="0" collapsed="false">
      <c r="A3455" s="0" t="n">
        <v>173</v>
      </c>
      <c r="B3455" s="0" t="s">
        <v>236</v>
      </c>
      <c r="C3455" s="0" t="s">
        <v>270</v>
      </c>
      <c r="D3455" s="0" t="s">
        <v>13292</v>
      </c>
      <c r="E3455" s="0" t="n">
        <v>2025</v>
      </c>
      <c r="H3455" s="0" t="n">
        <v>1</v>
      </c>
      <c r="I3455" s="0" t="n">
        <v>278</v>
      </c>
      <c r="J3455" s="0" t="s">
        <v>272</v>
      </c>
      <c r="K3455" s="0" t="s">
        <v>12010</v>
      </c>
      <c r="L3455" s="0" t="s">
        <v>297</v>
      </c>
      <c r="M3455" s="0" t="s">
        <v>13293</v>
      </c>
      <c r="N3455" s="0" t="s">
        <v>13293</v>
      </c>
      <c r="O3455" s="0" t="s">
        <v>13294</v>
      </c>
      <c r="P3455" s="0" t="s">
        <v>13295</v>
      </c>
      <c r="R3455" s="0" t="s">
        <v>279</v>
      </c>
      <c r="S3455" s="0" t="s">
        <v>294</v>
      </c>
      <c r="T3455" s="0" t="s">
        <v>280</v>
      </c>
      <c r="U3455" s="0" t="s">
        <v>281</v>
      </c>
    </row>
    <row r="3456" customFormat="false" ht="15" hidden="false" customHeight="false" outlineLevel="0" collapsed="false">
      <c r="A3456" s="0" t="n">
        <v>173</v>
      </c>
      <c r="B3456" s="0" t="s">
        <v>236</v>
      </c>
      <c r="C3456" s="0" t="s">
        <v>270</v>
      </c>
      <c r="D3456" s="0" t="s">
        <v>13296</v>
      </c>
      <c r="E3456" s="0" t="n">
        <v>2025</v>
      </c>
      <c r="H3456" s="0" t="n">
        <v>6</v>
      </c>
      <c r="I3456" s="0" t="n">
        <v>164</v>
      </c>
      <c r="J3456" s="0" t="s">
        <v>272</v>
      </c>
      <c r="K3456" s="0" t="s">
        <v>12010</v>
      </c>
      <c r="L3456" s="0" t="s">
        <v>297</v>
      </c>
      <c r="M3456" s="0" t="s">
        <v>13297</v>
      </c>
      <c r="N3456" s="0" t="s">
        <v>13297</v>
      </c>
      <c r="O3456" s="0" t="s">
        <v>13298</v>
      </c>
      <c r="P3456" s="0" t="s">
        <v>13299</v>
      </c>
      <c r="R3456" s="0" t="s">
        <v>279</v>
      </c>
      <c r="S3456" s="0" t="s">
        <v>294</v>
      </c>
      <c r="T3456" s="0" t="s">
        <v>280</v>
      </c>
      <c r="U3456" s="0" t="s">
        <v>281</v>
      </c>
    </row>
    <row r="3457" customFormat="false" ht="15" hidden="false" customHeight="false" outlineLevel="0" collapsed="false">
      <c r="A3457" s="0" t="n">
        <v>173</v>
      </c>
      <c r="B3457" s="0" t="s">
        <v>236</v>
      </c>
      <c r="C3457" s="0" t="s">
        <v>270</v>
      </c>
      <c r="D3457" s="0" t="s">
        <v>13300</v>
      </c>
      <c r="E3457" s="0" t="n">
        <v>2025</v>
      </c>
      <c r="H3457" s="0" t="n">
        <v>2</v>
      </c>
      <c r="I3457" s="0" t="n">
        <v>182</v>
      </c>
      <c r="J3457" s="0" t="s">
        <v>272</v>
      </c>
      <c r="K3457" s="0" t="s">
        <v>12010</v>
      </c>
      <c r="L3457" s="0" t="s">
        <v>297</v>
      </c>
      <c r="M3457" s="0" t="s">
        <v>13301</v>
      </c>
      <c r="N3457" s="0" t="s">
        <v>13301</v>
      </c>
      <c r="O3457" s="0" t="s">
        <v>13302</v>
      </c>
      <c r="P3457" s="0" t="s">
        <v>13303</v>
      </c>
      <c r="R3457" s="0" t="s">
        <v>279</v>
      </c>
      <c r="S3457" s="0" t="s">
        <v>294</v>
      </c>
      <c r="T3457" s="0" t="s">
        <v>280</v>
      </c>
      <c r="U3457" s="0" t="s">
        <v>281</v>
      </c>
    </row>
    <row r="3458" customFormat="false" ht="15" hidden="false" customHeight="false" outlineLevel="0" collapsed="false">
      <c r="A3458" s="0" t="n">
        <v>173</v>
      </c>
      <c r="B3458" s="0" t="s">
        <v>236</v>
      </c>
      <c r="C3458" s="0" t="s">
        <v>270</v>
      </c>
      <c r="D3458" s="0" t="s">
        <v>13304</v>
      </c>
      <c r="E3458" s="0" t="n">
        <v>2025</v>
      </c>
      <c r="H3458" s="0" t="n">
        <v>6</v>
      </c>
      <c r="I3458" s="0" t="n">
        <v>303</v>
      </c>
      <c r="J3458" s="0" t="s">
        <v>272</v>
      </c>
      <c r="K3458" s="0" t="s">
        <v>12010</v>
      </c>
      <c r="L3458" s="0" t="s">
        <v>297</v>
      </c>
      <c r="M3458" s="0" t="s">
        <v>13305</v>
      </c>
      <c r="N3458" s="0" t="s">
        <v>13305</v>
      </c>
      <c r="O3458" s="0" t="s">
        <v>13306</v>
      </c>
      <c r="P3458" s="0" t="s">
        <v>13307</v>
      </c>
      <c r="R3458" s="0" t="s">
        <v>279</v>
      </c>
      <c r="S3458" s="0" t="s">
        <v>294</v>
      </c>
      <c r="T3458" s="0" t="s">
        <v>280</v>
      </c>
      <c r="U3458" s="0" t="s">
        <v>281</v>
      </c>
    </row>
    <row r="3459" customFormat="false" ht="15" hidden="false" customHeight="false" outlineLevel="0" collapsed="false">
      <c r="A3459" s="0" t="n">
        <v>173</v>
      </c>
      <c r="B3459" s="0" t="s">
        <v>236</v>
      </c>
      <c r="C3459" s="0" t="s">
        <v>270</v>
      </c>
      <c r="D3459" s="0" t="s">
        <v>13308</v>
      </c>
      <c r="E3459" s="0" t="n">
        <v>2025</v>
      </c>
      <c r="H3459" s="0" t="n">
        <v>2</v>
      </c>
      <c r="I3459" s="0" t="n">
        <v>211</v>
      </c>
      <c r="J3459" s="0" t="s">
        <v>272</v>
      </c>
      <c r="K3459" s="0" t="s">
        <v>12010</v>
      </c>
      <c r="L3459" s="0" t="s">
        <v>297</v>
      </c>
      <c r="M3459" s="0" t="s">
        <v>13309</v>
      </c>
      <c r="N3459" s="0" t="s">
        <v>13309</v>
      </c>
      <c r="O3459" s="0" t="s">
        <v>13310</v>
      </c>
      <c r="P3459" s="0" t="s">
        <v>13311</v>
      </c>
      <c r="R3459" s="0" t="s">
        <v>279</v>
      </c>
      <c r="S3459" s="0" t="s">
        <v>294</v>
      </c>
      <c r="T3459" s="0" t="s">
        <v>280</v>
      </c>
      <c r="U3459" s="0" t="s">
        <v>281</v>
      </c>
    </row>
    <row r="3460" customFormat="false" ht="15" hidden="false" customHeight="false" outlineLevel="0" collapsed="false">
      <c r="A3460" s="0" t="n">
        <v>173</v>
      </c>
      <c r="B3460" s="0" t="s">
        <v>236</v>
      </c>
      <c r="C3460" s="0" t="s">
        <v>328</v>
      </c>
      <c r="D3460" s="0" t="s">
        <v>13312</v>
      </c>
      <c r="E3460" s="0" t="n">
        <v>2026</v>
      </c>
      <c r="H3460" s="0" t="n">
        <v>2</v>
      </c>
      <c r="I3460" s="0" t="n">
        <v>278</v>
      </c>
      <c r="J3460" s="0" t="s">
        <v>272</v>
      </c>
      <c r="K3460" s="0" t="s">
        <v>12010</v>
      </c>
      <c r="L3460" s="0" t="s">
        <v>297</v>
      </c>
      <c r="M3460" s="0" t="s">
        <v>13313</v>
      </c>
      <c r="N3460" s="0" t="s">
        <v>13313</v>
      </c>
      <c r="O3460" s="0" t="s">
        <v>13314</v>
      </c>
      <c r="P3460" s="0" t="s">
        <v>13315</v>
      </c>
      <c r="R3460" s="0" t="s">
        <v>279</v>
      </c>
      <c r="S3460" s="0" t="s">
        <v>294</v>
      </c>
      <c r="T3460" s="0" t="s">
        <v>280</v>
      </c>
      <c r="U3460" s="0" t="s">
        <v>281</v>
      </c>
    </row>
    <row r="3461" customFormat="false" ht="15" hidden="false" customHeight="false" outlineLevel="0" collapsed="false">
      <c r="A3461" s="0" t="n">
        <v>173</v>
      </c>
      <c r="B3461" s="0" t="s">
        <v>236</v>
      </c>
      <c r="C3461" s="0" t="s">
        <v>328</v>
      </c>
      <c r="D3461" s="0" t="s">
        <v>13316</v>
      </c>
      <c r="E3461" s="0" t="n">
        <v>2026</v>
      </c>
      <c r="H3461" s="0" t="n">
        <v>2</v>
      </c>
      <c r="I3461" s="0" t="n">
        <v>461</v>
      </c>
      <c r="J3461" s="0" t="s">
        <v>272</v>
      </c>
      <c r="K3461" s="0" t="s">
        <v>12010</v>
      </c>
      <c r="L3461" s="0" t="s">
        <v>297</v>
      </c>
      <c r="M3461" s="0" t="s">
        <v>13317</v>
      </c>
      <c r="N3461" s="0" t="s">
        <v>13317</v>
      </c>
      <c r="O3461" s="0" t="s">
        <v>13318</v>
      </c>
      <c r="P3461" s="0" t="s">
        <v>13319</v>
      </c>
      <c r="R3461" s="0" t="s">
        <v>279</v>
      </c>
      <c r="S3461" s="0" t="s">
        <v>294</v>
      </c>
      <c r="T3461" s="0" t="s">
        <v>280</v>
      </c>
      <c r="U3461" s="0" t="s">
        <v>281</v>
      </c>
    </row>
    <row r="3462" customFormat="false" ht="15" hidden="false" customHeight="false" outlineLevel="0" collapsed="false">
      <c r="A3462" s="0" t="n">
        <v>173</v>
      </c>
      <c r="B3462" s="0" t="s">
        <v>236</v>
      </c>
      <c r="C3462" s="0" t="s">
        <v>328</v>
      </c>
      <c r="D3462" s="0" t="s">
        <v>13320</v>
      </c>
      <c r="E3462" s="0" t="n">
        <v>2026</v>
      </c>
      <c r="H3462" s="0" t="n">
        <v>2</v>
      </c>
      <c r="I3462" s="0" t="n">
        <v>4425</v>
      </c>
      <c r="J3462" s="0" t="s">
        <v>272</v>
      </c>
      <c r="K3462" s="0" t="s">
        <v>12010</v>
      </c>
      <c r="L3462" s="0" t="s">
        <v>297</v>
      </c>
      <c r="M3462" s="0" t="s">
        <v>13321</v>
      </c>
      <c r="N3462" s="0" t="s">
        <v>13321</v>
      </c>
      <c r="O3462" s="0" t="s">
        <v>13322</v>
      </c>
      <c r="P3462" s="0" t="s">
        <v>13323</v>
      </c>
      <c r="R3462" s="0" t="s">
        <v>279</v>
      </c>
      <c r="S3462" s="0" t="s">
        <v>294</v>
      </c>
      <c r="T3462" s="0" t="s">
        <v>280</v>
      </c>
      <c r="U3462" s="0" t="s">
        <v>281</v>
      </c>
    </row>
    <row r="3463" customFormat="false" ht="15" hidden="false" customHeight="false" outlineLevel="0" collapsed="false">
      <c r="A3463" s="0" t="n">
        <v>173</v>
      </c>
      <c r="B3463" s="0" t="s">
        <v>236</v>
      </c>
      <c r="C3463" s="0" t="s">
        <v>328</v>
      </c>
      <c r="D3463" s="0" t="s">
        <v>13324</v>
      </c>
      <c r="E3463" s="0" t="n">
        <v>2026</v>
      </c>
      <c r="H3463" s="0" t="n">
        <v>2</v>
      </c>
      <c r="I3463" s="0" t="n">
        <v>4448</v>
      </c>
      <c r="J3463" s="0" t="s">
        <v>272</v>
      </c>
      <c r="K3463" s="0" t="s">
        <v>12010</v>
      </c>
      <c r="L3463" s="0" t="s">
        <v>297</v>
      </c>
      <c r="M3463" s="0" t="s">
        <v>13325</v>
      </c>
      <c r="N3463" s="0" t="s">
        <v>13325</v>
      </c>
      <c r="O3463" s="0" t="s">
        <v>13326</v>
      </c>
      <c r="P3463" s="0" t="s">
        <v>13327</v>
      </c>
      <c r="R3463" s="0" t="s">
        <v>279</v>
      </c>
      <c r="S3463" s="0" t="s">
        <v>294</v>
      </c>
      <c r="T3463" s="0" t="s">
        <v>280</v>
      </c>
      <c r="U3463" s="0" t="s">
        <v>281</v>
      </c>
    </row>
    <row r="3464" customFormat="false" ht="15" hidden="false" customHeight="false" outlineLevel="0" collapsed="false">
      <c r="A3464" s="0" t="n">
        <v>173</v>
      </c>
      <c r="B3464" s="0" t="s">
        <v>236</v>
      </c>
      <c r="C3464" s="0" t="s">
        <v>328</v>
      </c>
      <c r="D3464" s="0" t="s">
        <v>13328</v>
      </c>
      <c r="E3464" s="0" t="n">
        <v>2026</v>
      </c>
      <c r="H3464" s="0" t="n">
        <v>5</v>
      </c>
      <c r="I3464" s="0" t="n">
        <v>318</v>
      </c>
      <c r="J3464" s="0" t="s">
        <v>272</v>
      </c>
      <c r="K3464" s="0" t="s">
        <v>12010</v>
      </c>
      <c r="L3464" s="0" t="s">
        <v>297</v>
      </c>
      <c r="M3464" s="0" t="s">
        <v>13329</v>
      </c>
      <c r="N3464" s="0" t="s">
        <v>13329</v>
      </c>
      <c r="O3464" s="0" t="s">
        <v>13330</v>
      </c>
      <c r="P3464" s="0" t="s">
        <v>13331</v>
      </c>
      <c r="R3464" s="0" t="s">
        <v>279</v>
      </c>
      <c r="S3464" s="0" t="s">
        <v>272</v>
      </c>
      <c r="T3464" s="0" t="s">
        <v>280</v>
      </c>
      <c r="U3464" s="0" t="s">
        <v>281</v>
      </c>
    </row>
    <row r="3465" customFormat="false" ht="15" hidden="false" customHeight="false" outlineLevel="0" collapsed="false">
      <c r="A3465" s="0" t="n">
        <v>173</v>
      </c>
      <c r="B3465" s="0" t="s">
        <v>236</v>
      </c>
      <c r="C3465" s="0" t="s">
        <v>328</v>
      </c>
      <c r="D3465" s="0" t="s">
        <v>13332</v>
      </c>
      <c r="E3465" s="0" t="n">
        <v>2026</v>
      </c>
      <c r="H3465" s="0" t="n">
        <v>2</v>
      </c>
      <c r="I3465" s="0" t="n">
        <v>640</v>
      </c>
      <c r="J3465" s="0" t="s">
        <v>272</v>
      </c>
      <c r="K3465" s="0" t="s">
        <v>12010</v>
      </c>
      <c r="L3465" s="0" t="s">
        <v>297</v>
      </c>
      <c r="M3465" s="0" t="s">
        <v>13333</v>
      </c>
      <c r="N3465" s="0" t="s">
        <v>13333</v>
      </c>
      <c r="O3465" s="0" t="s">
        <v>13334</v>
      </c>
      <c r="P3465" s="0" t="s">
        <v>13335</v>
      </c>
      <c r="R3465" s="0" t="s">
        <v>279</v>
      </c>
      <c r="S3465" s="0" t="s">
        <v>294</v>
      </c>
      <c r="T3465" s="0" t="s">
        <v>280</v>
      </c>
      <c r="U3465" s="0" t="s">
        <v>281</v>
      </c>
    </row>
    <row r="3466" customFormat="false" ht="15" hidden="false" customHeight="false" outlineLevel="0" collapsed="false">
      <c r="A3466" s="0" t="n">
        <v>173</v>
      </c>
      <c r="B3466" s="0" t="s">
        <v>236</v>
      </c>
      <c r="C3466" s="0" t="s">
        <v>328</v>
      </c>
      <c r="D3466" s="0" t="s">
        <v>13336</v>
      </c>
      <c r="E3466" s="0" t="n">
        <v>2026</v>
      </c>
      <c r="H3466" s="0" t="n">
        <v>5</v>
      </c>
      <c r="I3466" s="0" t="n">
        <v>49348</v>
      </c>
      <c r="J3466" s="0" t="s">
        <v>272</v>
      </c>
      <c r="K3466" s="0" t="s">
        <v>12010</v>
      </c>
      <c r="L3466" s="0" t="s">
        <v>297</v>
      </c>
      <c r="M3466" s="0" t="s">
        <v>13337</v>
      </c>
      <c r="N3466" s="0" t="s">
        <v>13337</v>
      </c>
      <c r="O3466" s="0" t="s">
        <v>13338</v>
      </c>
      <c r="P3466" s="0" t="s">
        <v>13339</v>
      </c>
      <c r="R3466" s="0" t="s">
        <v>279</v>
      </c>
      <c r="S3466" s="0" t="s">
        <v>294</v>
      </c>
      <c r="T3466" s="0" t="s">
        <v>280</v>
      </c>
      <c r="U3466" s="0" t="s">
        <v>281</v>
      </c>
    </row>
    <row r="3467" customFormat="false" ht="15" hidden="false" customHeight="false" outlineLevel="0" collapsed="false">
      <c r="A3467" s="0" t="n">
        <v>173</v>
      </c>
      <c r="B3467" s="0" t="s">
        <v>236</v>
      </c>
      <c r="C3467" s="0" t="s">
        <v>339</v>
      </c>
      <c r="D3467" s="0" t="s">
        <v>13340</v>
      </c>
      <c r="E3467" s="0" t="n">
        <v>2026</v>
      </c>
      <c r="H3467" s="0" t="n">
        <v>1</v>
      </c>
      <c r="I3467" s="0" t="n">
        <v>663</v>
      </c>
      <c r="J3467" s="0" t="s">
        <v>272</v>
      </c>
      <c r="K3467" s="0" t="s">
        <v>12010</v>
      </c>
      <c r="L3467" s="0" t="s">
        <v>297</v>
      </c>
      <c r="M3467" s="0" t="s">
        <v>13341</v>
      </c>
      <c r="N3467" s="0" t="s">
        <v>13342</v>
      </c>
      <c r="O3467" s="0" t="s">
        <v>13343</v>
      </c>
      <c r="P3467" s="0" t="s">
        <v>13344</v>
      </c>
      <c r="R3467" s="0" t="s">
        <v>279</v>
      </c>
      <c r="S3467" s="0" t="s">
        <v>294</v>
      </c>
      <c r="T3467" s="0" t="s">
        <v>280</v>
      </c>
      <c r="U3467" s="0" t="s">
        <v>281</v>
      </c>
    </row>
    <row r="3468" customFormat="false" ht="15" hidden="false" customHeight="false" outlineLevel="0" collapsed="false">
      <c r="A3468" s="0" t="n">
        <v>173</v>
      </c>
      <c r="B3468" s="0" t="s">
        <v>236</v>
      </c>
      <c r="C3468" s="0" t="s">
        <v>339</v>
      </c>
      <c r="D3468" s="0" t="s">
        <v>13345</v>
      </c>
      <c r="E3468" s="0" t="n">
        <v>2026</v>
      </c>
      <c r="H3468" s="0" t="n">
        <v>2</v>
      </c>
      <c r="I3468" s="0" t="n">
        <v>248</v>
      </c>
      <c r="J3468" s="0" t="s">
        <v>272</v>
      </c>
      <c r="K3468" s="0" t="s">
        <v>12010</v>
      </c>
      <c r="L3468" s="0" t="s">
        <v>297</v>
      </c>
      <c r="M3468" s="0" t="s">
        <v>13346</v>
      </c>
      <c r="N3468" s="0" t="s">
        <v>13347</v>
      </c>
      <c r="O3468" s="0" t="s">
        <v>13348</v>
      </c>
      <c r="P3468" s="0" t="s">
        <v>13349</v>
      </c>
      <c r="R3468" s="0" t="s">
        <v>279</v>
      </c>
      <c r="S3468" s="0" t="s">
        <v>272</v>
      </c>
      <c r="T3468" s="0" t="s">
        <v>280</v>
      </c>
      <c r="U3468" s="0" t="s">
        <v>281</v>
      </c>
    </row>
    <row r="3469" customFormat="false" ht="15" hidden="false" customHeight="false" outlineLevel="0" collapsed="false">
      <c r="A3469" s="0" t="n">
        <v>173</v>
      </c>
      <c r="B3469" s="0" t="s">
        <v>236</v>
      </c>
      <c r="C3469" s="0" t="s">
        <v>339</v>
      </c>
      <c r="D3469" s="0" t="s">
        <v>13350</v>
      </c>
      <c r="E3469" s="0" t="n">
        <v>2026</v>
      </c>
      <c r="H3469" s="0" t="n">
        <v>2</v>
      </c>
      <c r="I3469" s="0" t="n">
        <v>3189</v>
      </c>
      <c r="J3469" s="0" t="s">
        <v>272</v>
      </c>
      <c r="K3469" s="0" t="s">
        <v>12010</v>
      </c>
      <c r="L3469" s="0" t="s">
        <v>297</v>
      </c>
      <c r="M3469" s="0" t="s">
        <v>13351</v>
      </c>
      <c r="N3469" s="0" t="s">
        <v>13352</v>
      </c>
      <c r="O3469" s="0" t="s">
        <v>13353</v>
      </c>
      <c r="P3469" s="0" t="s">
        <v>13354</v>
      </c>
      <c r="R3469" s="0" t="s">
        <v>279</v>
      </c>
      <c r="S3469" s="0" t="s">
        <v>294</v>
      </c>
      <c r="T3469" s="0" t="s">
        <v>280</v>
      </c>
      <c r="U3469" s="0" t="s">
        <v>281</v>
      </c>
    </row>
    <row r="3470" customFormat="false" ht="15" hidden="false" customHeight="false" outlineLevel="0" collapsed="false">
      <c r="A3470" s="0" t="n">
        <v>173</v>
      </c>
      <c r="B3470" s="0" t="s">
        <v>236</v>
      </c>
      <c r="C3470" s="0" t="s">
        <v>868</v>
      </c>
      <c r="D3470" s="0" t="s">
        <v>13355</v>
      </c>
      <c r="E3470" s="0" t="n">
        <v>2020</v>
      </c>
      <c r="H3470" s="0" t="n">
        <v>2</v>
      </c>
      <c r="I3470" s="0" t="n">
        <v>1960</v>
      </c>
      <c r="J3470" s="0" t="s">
        <v>272</v>
      </c>
      <c r="K3470" s="0" t="s">
        <v>12010</v>
      </c>
      <c r="L3470" s="0" t="s">
        <v>297</v>
      </c>
      <c r="M3470" s="0" t="s">
        <v>13356</v>
      </c>
      <c r="N3470" s="0" t="s">
        <v>13356</v>
      </c>
      <c r="O3470" s="0" t="s">
        <v>13357</v>
      </c>
      <c r="P3470" s="0" t="s">
        <v>13358</v>
      </c>
      <c r="R3470" s="0" t="s">
        <v>288</v>
      </c>
      <c r="S3470" s="0" t="s">
        <v>272</v>
      </c>
      <c r="T3470" s="0" t="s">
        <v>280</v>
      </c>
      <c r="U3470" s="0" t="s">
        <v>281</v>
      </c>
    </row>
    <row r="3471" customFormat="false" ht="15" hidden="false" customHeight="false" outlineLevel="0" collapsed="false">
      <c r="A3471" s="0" t="n">
        <v>173</v>
      </c>
      <c r="B3471" s="0" t="s">
        <v>236</v>
      </c>
      <c r="C3471" s="0" t="s">
        <v>544</v>
      </c>
      <c r="D3471" s="0" t="s">
        <v>13359</v>
      </c>
      <c r="E3471" s="0" t="n">
        <v>2026</v>
      </c>
      <c r="H3471" s="0" t="n">
        <v>2</v>
      </c>
      <c r="I3471" s="0" t="n">
        <v>216</v>
      </c>
      <c r="J3471" s="0" t="s">
        <v>272</v>
      </c>
      <c r="K3471" s="0" t="s">
        <v>12010</v>
      </c>
      <c r="L3471" s="0" t="s">
        <v>297</v>
      </c>
      <c r="M3471" s="0" t="s">
        <v>13360</v>
      </c>
      <c r="N3471" s="0" t="s">
        <v>13360</v>
      </c>
      <c r="O3471" s="0" t="s">
        <v>13361</v>
      </c>
      <c r="P3471" s="0" t="s">
        <v>13362</v>
      </c>
      <c r="R3471" s="0" t="s">
        <v>279</v>
      </c>
      <c r="S3471" s="0" t="s">
        <v>272</v>
      </c>
      <c r="T3471" s="0" t="s">
        <v>280</v>
      </c>
      <c r="U3471" s="0" t="s">
        <v>281</v>
      </c>
    </row>
    <row r="3472" customFormat="false" ht="15" hidden="false" customHeight="false" outlineLevel="0" collapsed="false">
      <c r="A3472" s="0" t="n">
        <v>173</v>
      </c>
      <c r="B3472" s="0" t="s">
        <v>236</v>
      </c>
      <c r="C3472" s="0" t="s">
        <v>544</v>
      </c>
      <c r="D3472" s="0" t="s">
        <v>13363</v>
      </c>
      <c r="E3472" s="0" t="n">
        <v>2026</v>
      </c>
      <c r="H3472" s="0" t="n">
        <v>2</v>
      </c>
      <c r="I3472" s="0" t="n">
        <v>216</v>
      </c>
      <c r="J3472" s="0" t="s">
        <v>272</v>
      </c>
      <c r="K3472" s="0" t="s">
        <v>12010</v>
      </c>
      <c r="L3472" s="0" t="s">
        <v>297</v>
      </c>
      <c r="M3472" s="0" t="s">
        <v>13364</v>
      </c>
      <c r="N3472" s="0" t="s">
        <v>13364</v>
      </c>
      <c r="O3472" s="0" t="s">
        <v>13365</v>
      </c>
      <c r="P3472" s="0" t="s">
        <v>13366</v>
      </c>
      <c r="R3472" s="0" t="s">
        <v>279</v>
      </c>
      <c r="S3472" s="0" t="s">
        <v>294</v>
      </c>
      <c r="T3472" s="0" t="s">
        <v>280</v>
      </c>
      <c r="U3472" s="0" t="s">
        <v>281</v>
      </c>
    </row>
    <row r="3473" customFormat="false" ht="15" hidden="false" customHeight="false" outlineLevel="0" collapsed="false">
      <c r="A3473" s="0" t="n">
        <v>173</v>
      </c>
      <c r="B3473" s="0" t="s">
        <v>236</v>
      </c>
      <c r="C3473" s="0" t="s">
        <v>282</v>
      </c>
      <c r="D3473" s="0" t="s">
        <v>13367</v>
      </c>
      <c r="E3473" s="0" t="n">
        <v>2026</v>
      </c>
      <c r="H3473" s="0" t="n">
        <v>3</v>
      </c>
      <c r="I3473" s="0" t="n">
        <v>5375</v>
      </c>
      <c r="J3473" s="0" t="s">
        <v>272</v>
      </c>
      <c r="K3473" s="0" t="s">
        <v>12010</v>
      </c>
      <c r="L3473" s="0" t="s">
        <v>297</v>
      </c>
      <c r="M3473" s="0" t="s">
        <v>13368</v>
      </c>
      <c r="N3473" s="0" t="s">
        <v>13368</v>
      </c>
      <c r="O3473" s="0" t="s">
        <v>13369</v>
      </c>
      <c r="P3473" s="0" t="s">
        <v>13370</v>
      </c>
      <c r="R3473" s="0" t="s">
        <v>279</v>
      </c>
      <c r="S3473" s="0" t="s">
        <v>272</v>
      </c>
      <c r="T3473" s="0" t="s">
        <v>280</v>
      </c>
      <c r="U3473" s="0" t="s">
        <v>281</v>
      </c>
    </row>
    <row r="3474" customFormat="false" ht="15" hidden="false" customHeight="false" outlineLevel="0" collapsed="false">
      <c r="A3474" s="0" t="n">
        <v>173</v>
      </c>
      <c r="B3474" s="0" t="s">
        <v>236</v>
      </c>
      <c r="C3474" s="0" t="s">
        <v>282</v>
      </c>
      <c r="D3474" s="0" t="s">
        <v>13371</v>
      </c>
      <c r="E3474" s="0" t="n">
        <v>2026</v>
      </c>
      <c r="H3474" s="0" t="n">
        <v>1</v>
      </c>
      <c r="I3474" s="0" t="n">
        <v>1763</v>
      </c>
      <c r="J3474" s="0" t="s">
        <v>272</v>
      </c>
      <c r="K3474" s="0" t="s">
        <v>12010</v>
      </c>
      <c r="L3474" s="0" t="s">
        <v>297</v>
      </c>
      <c r="M3474" s="0" t="s">
        <v>13372</v>
      </c>
      <c r="N3474" s="0" t="s">
        <v>13372</v>
      </c>
      <c r="O3474" s="0" t="s">
        <v>13373</v>
      </c>
      <c r="P3474" s="0" t="s">
        <v>13374</v>
      </c>
      <c r="R3474" s="0" t="s">
        <v>279</v>
      </c>
      <c r="S3474" s="0" t="s">
        <v>294</v>
      </c>
      <c r="T3474" s="0" t="s">
        <v>280</v>
      </c>
      <c r="U3474" s="0" t="s">
        <v>281</v>
      </c>
    </row>
    <row r="3475" customFormat="false" ht="15" hidden="false" customHeight="false" outlineLevel="0" collapsed="false">
      <c r="A3475" s="0" t="n">
        <v>173</v>
      </c>
      <c r="B3475" s="0" t="s">
        <v>236</v>
      </c>
      <c r="C3475" s="0" t="s">
        <v>282</v>
      </c>
      <c r="D3475" s="0" t="s">
        <v>13375</v>
      </c>
      <c r="E3475" s="0" t="n">
        <v>2026</v>
      </c>
      <c r="H3475" s="0" t="n">
        <v>3</v>
      </c>
      <c r="I3475" s="0" t="n">
        <v>821</v>
      </c>
      <c r="J3475" s="0" t="s">
        <v>272</v>
      </c>
      <c r="K3475" s="0" t="s">
        <v>12010</v>
      </c>
      <c r="L3475" s="0" t="s">
        <v>297</v>
      </c>
      <c r="M3475" s="0" t="s">
        <v>13376</v>
      </c>
      <c r="N3475" s="0" t="s">
        <v>13376</v>
      </c>
      <c r="O3475" s="0" t="s">
        <v>13377</v>
      </c>
      <c r="P3475" s="0" t="s">
        <v>13378</v>
      </c>
      <c r="R3475" s="0" t="s">
        <v>279</v>
      </c>
      <c r="S3475" s="0" t="s">
        <v>294</v>
      </c>
      <c r="T3475" s="0" t="s">
        <v>280</v>
      </c>
      <c r="U3475" s="0" t="s">
        <v>281</v>
      </c>
    </row>
    <row r="3476" customFormat="false" ht="15" hidden="false" customHeight="false" outlineLevel="0" collapsed="false">
      <c r="A3476" s="0" t="n">
        <v>173</v>
      </c>
      <c r="B3476" s="0" t="s">
        <v>236</v>
      </c>
      <c r="C3476" s="0" t="s">
        <v>282</v>
      </c>
      <c r="D3476" s="0" t="s">
        <v>13379</v>
      </c>
      <c r="E3476" s="0" t="n">
        <v>2026</v>
      </c>
      <c r="H3476" s="0" t="n">
        <v>2</v>
      </c>
      <c r="I3476" s="0" t="n">
        <v>3699</v>
      </c>
      <c r="J3476" s="0" t="s">
        <v>272</v>
      </c>
      <c r="K3476" s="0" t="s">
        <v>12010</v>
      </c>
      <c r="L3476" s="0" t="s">
        <v>297</v>
      </c>
      <c r="M3476" s="0" t="s">
        <v>13380</v>
      </c>
      <c r="N3476" s="0" t="s">
        <v>13380</v>
      </c>
      <c r="O3476" s="0" t="s">
        <v>13381</v>
      </c>
      <c r="P3476" s="0" t="s">
        <v>13382</v>
      </c>
      <c r="R3476" s="0" t="s">
        <v>279</v>
      </c>
      <c r="S3476" s="0" t="s">
        <v>294</v>
      </c>
      <c r="T3476" s="0" t="s">
        <v>280</v>
      </c>
      <c r="U3476" s="0" t="s">
        <v>281</v>
      </c>
    </row>
    <row r="3477" customFormat="false" ht="15" hidden="false" customHeight="false" outlineLevel="0" collapsed="false">
      <c r="A3477" s="0" t="n">
        <v>173</v>
      </c>
      <c r="B3477" s="0" t="s">
        <v>236</v>
      </c>
      <c r="C3477" s="0" t="s">
        <v>282</v>
      </c>
      <c r="D3477" s="0" t="s">
        <v>13383</v>
      </c>
      <c r="E3477" s="0" t="n">
        <v>2026</v>
      </c>
      <c r="H3477" s="0" t="n">
        <v>1</v>
      </c>
      <c r="I3477" s="0" t="n">
        <v>1823</v>
      </c>
      <c r="J3477" s="0" t="s">
        <v>272</v>
      </c>
      <c r="K3477" s="0" t="s">
        <v>12010</v>
      </c>
      <c r="L3477" s="0" t="s">
        <v>297</v>
      </c>
      <c r="M3477" s="0" t="s">
        <v>13384</v>
      </c>
      <c r="N3477" s="0" t="s">
        <v>13384</v>
      </c>
      <c r="O3477" s="0" t="s">
        <v>13385</v>
      </c>
      <c r="P3477" s="0" t="s">
        <v>13386</v>
      </c>
      <c r="R3477" s="0" t="s">
        <v>279</v>
      </c>
      <c r="S3477" s="0" t="s">
        <v>294</v>
      </c>
      <c r="T3477" s="0" t="s">
        <v>280</v>
      </c>
      <c r="U3477" s="0" t="s">
        <v>281</v>
      </c>
    </row>
    <row r="3478" customFormat="false" ht="15" hidden="false" customHeight="false" outlineLevel="0" collapsed="false">
      <c r="A3478" s="0" t="n">
        <v>173</v>
      </c>
      <c r="B3478" s="0" t="s">
        <v>236</v>
      </c>
      <c r="C3478" s="0" t="s">
        <v>282</v>
      </c>
      <c r="D3478" s="0" t="s">
        <v>13387</v>
      </c>
      <c r="E3478" s="0" t="n">
        <v>2026</v>
      </c>
      <c r="H3478" s="0" t="n">
        <v>1</v>
      </c>
      <c r="I3478" s="0" t="n">
        <v>524</v>
      </c>
      <c r="J3478" s="0" t="s">
        <v>272</v>
      </c>
      <c r="K3478" s="0" t="s">
        <v>12010</v>
      </c>
      <c r="L3478" s="0" t="s">
        <v>297</v>
      </c>
      <c r="M3478" s="0" t="s">
        <v>13388</v>
      </c>
      <c r="N3478" s="0" t="s">
        <v>13388</v>
      </c>
      <c r="O3478" s="0" t="s">
        <v>13389</v>
      </c>
      <c r="P3478" s="0" t="s">
        <v>13390</v>
      </c>
      <c r="R3478" s="0" t="s">
        <v>279</v>
      </c>
      <c r="S3478" s="0" t="s">
        <v>294</v>
      </c>
      <c r="T3478" s="0" t="s">
        <v>280</v>
      </c>
      <c r="U3478" s="0" t="s">
        <v>281</v>
      </c>
    </row>
    <row r="3479" customFormat="false" ht="15" hidden="false" customHeight="false" outlineLevel="0" collapsed="false">
      <c r="A3479" s="0" t="n">
        <v>173</v>
      </c>
      <c r="B3479" s="0" t="s">
        <v>236</v>
      </c>
      <c r="C3479" s="0" t="s">
        <v>282</v>
      </c>
      <c r="D3479" s="0" t="s">
        <v>13391</v>
      </c>
      <c r="E3479" s="0" t="n">
        <v>2026</v>
      </c>
      <c r="H3479" s="0" t="n">
        <v>1</v>
      </c>
      <c r="I3479" s="0" t="n">
        <v>1368</v>
      </c>
      <c r="J3479" s="0" t="s">
        <v>294</v>
      </c>
      <c r="K3479" s="0" t="s">
        <v>12010</v>
      </c>
      <c r="L3479" s="0" t="s">
        <v>297</v>
      </c>
      <c r="M3479" s="0" t="s">
        <v>13392</v>
      </c>
      <c r="N3479" s="0" t="s">
        <v>13393</v>
      </c>
      <c r="O3479" s="0" t="s">
        <v>13394</v>
      </c>
      <c r="P3479" s="0" t="s">
        <v>13395</v>
      </c>
      <c r="R3479" s="0" t="s">
        <v>279</v>
      </c>
      <c r="S3479" s="0" t="s">
        <v>294</v>
      </c>
      <c r="T3479" s="0" t="s">
        <v>280</v>
      </c>
      <c r="U3479" s="0" t="s">
        <v>281</v>
      </c>
    </row>
    <row r="3480" customFormat="false" ht="15" hidden="false" customHeight="false" outlineLevel="0" collapsed="false">
      <c r="A3480" s="0" t="n">
        <v>173</v>
      </c>
      <c r="B3480" s="0" t="s">
        <v>236</v>
      </c>
      <c r="C3480" s="0" t="s">
        <v>926</v>
      </c>
      <c r="D3480" s="0" t="s">
        <v>13396</v>
      </c>
      <c r="E3480" s="0" t="n">
        <v>2026</v>
      </c>
      <c r="H3480" s="0" t="n">
        <v>2</v>
      </c>
      <c r="I3480" s="0" t="n">
        <v>10358</v>
      </c>
      <c r="J3480" s="0" t="s">
        <v>272</v>
      </c>
      <c r="K3480" s="0" t="s">
        <v>12010</v>
      </c>
      <c r="L3480" s="0" t="s">
        <v>297</v>
      </c>
      <c r="M3480" s="0" t="s">
        <v>13397</v>
      </c>
      <c r="N3480" s="0" t="s">
        <v>13397</v>
      </c>
      <c r="O3480" s="0" t="s">
        <v>13398</v>
      </c>
      <c r="P3480" s="0" t="s">
        <v>13399</v>
      </c>
      <c r="R3480" s="0" t="s">
        <v>279</v>
      </c>
      <c r="S3480" s="0" t="s">
        <v>294</v>
      </c>
      <c r="T3480" s="0" t="s">
        <v>280</v>
      </c>
      <c r="U3480" s="0" t="s">
        <v>281</v>
      </c>
    </row>
    <row r="3481" customFormat="false" ht="15" hidden="false" customHeight="false" outlineLevel="0" collapsed="false">
      <c r="A3481" s="0" t="n">
        <v>173</v>
      </c>
      <c r="B3481" s="0" t="s">
        <v>236</v>
      </c>
      <c r="C3481" s="0" t="s">
        <v>926</v>
      </c>
      <c r="D3481" s="0" t="s">
        <v>13400</v>
      </c>
      <c r="E3481" s="0" t="n">
        <v>2026</v>
      </c>
      <c r="H3481" s="0" t="n">
        <v>19</v>
      </c>
      <c r="I3481" s="0" t="n">
        <v>4743</v>
      </c>
      <c r="J3481" s="0" t="s">
        <v>272</v>
      </c>
      <c r="K3481" s="0" t="s">
        <v>12010</v>
      </c>
      <c r="L3481" s="0" t="s">
        <v>297</v>
      </c>
      <c r="M3481" s="0" t="s">
        <v>13401</v>
      </c>
      <c r="N3481" s="0" t="s">
        <v>13402</v>
      </c>
      <c r="O3481" s="0" t="s">
        <v>13403</v>
      </c>
      <c r="P3481" s="0" t="s">
        <v>13404</v>
      </c>
      <c r="R3481" s="0" t="s">
        <v>279</v>
      </c>
      <c r="S3481" s="0" t="s">
        <v>272</v>
      </c>
      <c r="T3481" s="0" t="s">
        <v>280</v>
      </c>
      <c r="U3481" s="0" t="s">
        <v>281</v>
      </c>
    </row>
    <row r="3482" customFormat="false" ht="15" hidden="false" customHeight="false" outlineLevel="0" collapsed="false">
      <c r="A3482" s="0" t="n">
        <v>173</v>
      </c>
      <c r="B3482" s="0" t="s">
        <v>236</v>
      </c>
      <c r="C3482" s="0" t="s">
        <v>926</v>
      </c>
      <c r="D3482" s="0" t="s">
        <v>13405</v>
      </c>
      <c r="E3482" s="0" t="n">
        <v>2026</v>
      </c>
      <c r="H3482" s="0" t="n">
        <v>19</v>
      </c>
      <c r="I3482" s="0" t="n">
        <v>3730</v>
      </c>
      <c r="J3482" s="0" t="s">
        <v>272</v>
      </c>
      <c r="K3482" s="0" t="s">
        <v>12010</v>
      </c>
      <c r="L3482" s="0" t="s">
        <v>297</v>
      </c>
      <c r="M3482" s="0" t="s">
        <v>13406</v>
      </c>
      <c r="N3482" s="0" t="s">
        <v>13407</v>
      </c>
      <c r="O3482" s="0" t="s">
        <v>13408</v>
      </c>
      <c r="P3482" s="0" t="s">
        <v>13409</v>
      </c>
      <c r="R3482" s="0" t="s">
        <v>279</v>
      </c>
      <c r="S3482" s="0" t="s">
        <v>294</v>
      </c>
      <c r="T3482" s="0" t="s">
        <v>280</v>
      </c>
      <c r="U3482" s="0" t="s">
        <v>281</v>
      </c>
    </row>
    <row r="3483" customFormat="false" ht="15" hidden="false" customHeight="false" outlineLevel="0" collapsed="false">
      <c r="A3483" s="0" t="n">
        <v>173</v>
      </c>
      <c r="B3483" s="0" t="s">
        <v>236</v>
      </c>
      <c r="C3483" s="0" t="s">
        <v>926</v>
      </c>
      <c r="D3483" s="0" t="s">
        <v>13410</v>
      </c>
      <c r="E3483" s="0" t="n">
        <v>2026</v>
      </c>
      <c r="H3483" s="0" t="n">
        <v>16</v>
      </c>
      <c r="I3483" s="0" t="n">
        <v>2715</v>
      </c>
      <c r="J3483" s="0" t="s">
        <v>272</v>
      </c>
      <c r="K3483" s="0" t="s">
        <v>12010</v>
      </c>
      <c r="L3483" s="0" t="s">
        <v>297</v>
      </c>
      <c r="M3483" s="0" t="s">
        <v>13411</v>
      </c>
      <c r="N3483" s="0" t="s">
        <v>13411</v>
      </c>
      <c r="O3483" s="0" t="s">
        <v>13412</v>
      </c>
      <c r="P3483" s="0" t="s">
        <v>13413</v>
      </c>
      <c r="R3483" s="0" t="s">
        <v>279</v>
      </c>
      <c r="S3483" s="0" t="s">
        <v>294</v>
      </c>
      <c r="T3483" s="0" t="s">
        <v>280</v>
      </c>
      <c r="U3483" s="0" t="s">
        <v>281</v>
      </c>
    </row>
    <row r="3484" customFormat="false" ht="15" hidden="false" customHeight="false" outlineLevel="0" collapsed="false">
      <c r="A3484" s="0" t="n">
        <v>173</v>
      </c>
      <c r="B3484" s="0" t="s">
        <v>236</v>
      </c>
      <c r="C3484" s="0" t="s">
        <v>926</v>
      </c>
      <c r="D3484" s="0" t="s">
        <v>13414</v>
      </c>
      <c r="E3484" s="0" t="n">
        <v>2026</v>
      </c>
      <c r="H3484" s="0" t="n">
        <v>9</v>
      </c>
      <c r="I3484" s="0" t="n">
        <v>3949</v>
      </c>
      <c r="J3484" s="0" t="s">
        <v>272</v>
      </c>
      <c r="K3484" s="0" t="s">
        <v>12010</v>
      </c>
      <c r="L3484" s="0" t="s">
        <v>297</v>
      </c>
      <c r="M3484" s="0" t="s">
        <v>13415</v>
      </c>
      <c r="N3484" s="0" t="s">
        <v>13415</v>
      </c>
      <c r="O3484" s="0" t="s">
        <v>13416</v>
      </c>
      <c r="P3484" s="0" t="s">
        <v>13417</v>
      </c>
      <c r="R3484" s="0" t="s">
        <v>279</v>
      </c>
      <c r="S3484" s="0" t="s">
        <v>294</v>
      </c>
      <c r="T3484" s="0" t="s">
        <v>280</v>
      </c>
      <c r="U3484" s="0" t="s">
        <v>281</v>
      </c>
    </row>
    <row r="3485" customFormat="false" ht="15" hidden="false" customHeight="false" outlineLevel="0" collapsed="false">
      <c r="A3485" s="0" t="n">
        <v>173</v>
      </c>
      <c r="B3485" s="0" t="s">
        <v>236</v>
      </c>
      <c r="C3485" s="0" t="s">
        <v>926</v>
      </c>
      <c r="D3485" s="0" t="s">
        <v>13418</v>
      </c>
      <c r="E3485" s="0" t="n">
        <v>2023</v>
      </c>
      <c r="H3485" s="0" t="n">
        <v>7</v>
      </c>
      <c r="I3485" s="0" t="n">
        <v>1951</v>
      </c>
      <c r="J3485" s="0" t="s">
        <v>272</v>
      </c>
      <c r="K3485" s="0" t="s">
        <v>290</v>
      </c>
      <c r="L3485" s="0" t="s">
        <v>274</v>
      </c>
      <c r="M3485" s="0" t="s">
        <v>13419</v>
      </c>
      <c r="N3485" s="0" t="s">
        <v>13419</v>
      </c>
      <c r="O3485" s="0" t="s">
        <v>13420</v>
      </c>
      <c r="P3485" s="0" t="s">
        <v>13421</v>
      </c>
      <c r="R3485" s="0" t="s">
        <v>288</v>
      </c>
      <c r="S3485" s="0" t="s">
        <v>294</v>
      </c>
      <c r="T3485" s="0" t="s">
        <v>280</v>
      </c>
      <c r="U3485" s="0" t="s">
        <v>281</v>
      </c>
    </row>
    <row r="3486" customFormat="false" ht="15" hidden="false" customHeight="false" outlineLevel="0" collapsed="false">
      <c r="A3486" s="0" t="n">
        <v>174</v>
      </c>
      <c r="B3486" s="0" t="s">
        <v>238</v>
      </c>
      <c r="C3486" s="0" t="s">
        <v>57</v>
      </c>
      <c r="D3486" s="0" t="s">
        <v>13422</v>
      </c>
      <c r="E3486" s="0" t="n">
        <v>2027</v>
      </c>
      <c r="H3486" s="0" t="n">
        <v>16</v>
      </c>
      <c r="I3486" s="0" t="n">
        <v>11819</v>
      </c>
      <c r="J3486" s="0" t="s">
        <v>272</v>
      </c>
      <c r="K3486" s="0" t="s">
        <v>13423</v>
      </c>
      <c r="L3486" s="0" t="s">
        <v>297</v>
      </c>
      <c r="M3486" s="0" t="s">
        <v>13424</v>
      </c>
      <c r="N3486" s="0" t="s">
        <v>13424</v>
      </c>
      <c r="O3486" s="0" t="s">
        <v>13425</v>
      </c>
      <c r="P3486" s="0" t="s">
        <v>13426</v>
      </c>
      <c r="R3486" s="0" t="s">
        <v>279</v>
      </c>
      <c r="S3486" s="0" t="s">
        <v>272</v>
      </c>
      <c r="T3486" s="0" t="s">
        <v>280</v>
      </c>
      <c r="U3486" s="0" t="s">
        <v>281</v>
      </c>
    </row>
    <row r="3487" customFormat="false" ht="15" hidden="false" customHeight="false" outlineLevel="0" collapsed="false">
      <c r="A3487" s="0" t="n">
        <v>174</v>
      </c>
      <c r="B3487" s="0" t="s">
        <v>238</v>
      </c>
      <c r="C3487" s="0" t="s">
        <v>57</v>
      </c>
      <c r="D3487" s="0" t="s">
        <v>13427</v>
      </c>
      <c r="E3487" s="0" t="n">
        <v>2026</v>
      </c>
      <c r="H3487" s="0" t="n">
        <v>3</v>
      </c>
      <c r="I3487" s="0" t="n">
        <v>293</v>
      </c>
      <c r="J3487" s="0" t="s">
        <v>272</v>
      </c>
      <c r="K3487" s="0" t="s">
        <v>13423</v>
      </c>
      <c r="L3487" s="0" t="s">
        <v>297</v>
      </c>
      <c r="M3487" s="0" t="s">
        <v>13428</v>
      </c>
      <c r="N3487" s="0" t="s">
        <v>13428</v>
      </c>
      <c r="O3487" s="0" t="s">
        <v>13429</v>
      </c>
      <c r="P3487" s="0" t="s">
        <v>13430</v>
      </c>
      <c r="R3487" s="0" t="s">
        <v>279</v>
      </c>
      <c r="S3487" s="0" t="s">
        <v>294</v>
      </c>
      <c r="T3487" s="0" t="s">
        <v>280</v>
      </c>
      <c r="U3487" s="0" t="s">
        <v>281</v>
      </c>
    </row>
    <row r="3488" customFormat="false" ht="15" hidden="false" customHeight="false" outlineLevel="0" collapsed="false">
      <c r="A3488" s="0" t="n">
        <v>174</v>
      </c>
      <c r="B3488" s="0" t="s">
        <v>238</v>
      </c>
      <c r="C3488" s="0" t="s">
        <v>57</v>
      </c>
      <c r="D3488" s="0" t="s">
        <v>13431</v>
      </c>
      <c r="E3488" s="0" t="n">
        <v>2025</v>
      </c>
      <c r="F3488" s="0" t="s">
        <v>1881</v>
      </c>
      <c r="G3488" s="0" t="s">
        <v>1882</v>
      </c>
      <c r="H3488" s="0" t="n">
        <v>3</v>
      </c>
      <c r="I3488" s="0" t="n">
        <v>400</v>
      </c>
      <c r="J3488" s="0" t="s">
        <v>272</v>
      </c>
      <c r="K3488" s="0" t="s">
        <v>1883</v>
      </c>
      <c r="L3488" s="0" t="s">
        <v>595</v>
      </c>
      <c r="M3488" s="0" t="s">
        <v>13432</v>
      </c>
      <c r="N3488" s="0" t="s">
        <v>13432</v>
      </c>
      <c r="O3488" s="0" t="s">
        <v>13433</v>
      </c>
      <c r="P3488" s="0" t="s">
        <v>13434</v>
      </c>
      <c r="R3488" s="0" t="s">
        <v>279</v>
      </c>
      <c r="S3488" s="0" t="s">
        <v>294</v>
      </c>
      <c r="T3488" s="0" t="s">
        <v>280</v>
      </c>
      <c r="U3488" s="0" t="s">
        <v>281</v>
      </c>
    </row>
    <row r="3489" customFormat="false" ht="15" hidden="false" customHeight="false" outlineLevel="0" collapsed="false">
      <c r="A3489" s="0" t="n">
        <v>174</v>
      </c>
      <c r="B3489" s="0" t="s">
        <v>238</v>
      </c>
      <c r="C3489" s="0" t="s">
        <v>57</v>
      </c>
      <c r="D3489" s="0" t="s">
        <v>13435</v>
      </c>
      <c r="E3489" s="0" t="n">
        <v>2023</v>
      </c>
      <c r="F3489" s="0" t="s">
        <v>2014</v>
      </c>
      <c r="G3489" s="0" t="s">
        <v>2015</v>
      </c>
      <c r="H3489" s="0" t="n">
        <v>3</v>
      </c>
      <c r="I3489" s="0" t="n">
        <v>527</v>
      </c>
      <c r="J3489" s="0" t="s">
        <v>272</v>
      </c>
      <c r="K3489" s="0" t="s">
        <v>13423</v>
      </c>
      <c r="L3489" s="0" t="s">
        <v>297</v>
      </c>
      <c r="M3489" s="0" t="s">
        <v>13436</v>
      </c>
      <c r="N3489" s="0" t="s">
        <v>13436</v>
      </c>
      <c r="O3489" s="0" t="s">
        <v>13437</v>
      </c>
      <c r="P3489" s="0" t="s">
        <v>13438</v>
      </c>
      <c r="R3489" s="0" t="s">
        <v>288</v>
      </c>
      <c r="S3489" s="0" t="s">
        <v>294</v>
      </c>
      <c r="T3489" s="0" t="s">
        <v>280</v>
      </c>
      <c r="U3489" s="0" t="s">
        <v>281</v>
      </c>
    </row>
    <row r="3490" customFormat="false" ht="15" hidden="false" customHeight="false" outlineLevel="0" collapsed="false">
      <c r="A3490" s="0" t="n">
        <v>174</v>
      </c>
      <c r="B3490" s="0" t="s">
        <v>238</v>
      </c>
      <c r="C3490" s="0" t="s">
        <v>57</v>
      </c>
      <c r="D3490" s="0" t="s">
        <v>13439</v>
      </c>
      <c r="E3490" s="0" t="n">
        <v>2021</v>
      </c>
      <c r="F3490" s="0" t="s">
        <v>1888</v>
      </c>
      <c r="G3490" s="0" t="s">
        <v>1889</v>
      </c>
      <c r="H3490" s="0" t="n">
        <v>3</v>
      </c>
      <c r="I3490" s="0" t="n">
        <v>1095</v>
      </c>
      <c r="J3490" s="0" t="s">
        <v>272</v>
      </c>
      <c r="K3490" s="0" t="s">
        <v>1883</v>
      </c>
      <c r="L3490" s="0" t="s">
        <v>595</v>
      </c>
      <c r="M3490" s="0" t="s">
        <v>13440</v>
      </c>
      <c r="N3490" s="0" t="s">
        <v>13440</v>
      </c>
      <c r="O3490" s="0" t="s">
        <v>13441</v>
      </c>
      <c r="P3490" s="0" t="s">
        <v>13442</v>
      </c>
      <c r="R3490" s="0" t="s">
        <v>288</v>
      </c>
      <c r="S3490" s="0" t="s">
        <v>294</v>
      </c>
      <c r="T3490" s="0" t="s">
        <v>280</v>
      </c>
      <c r="U3490" s="0" t="s">
        <v>281</v>
      </c>
    </row>
    <row r="3491" customFormat="false" ht="15" hidden="false" customHeight="false" outlineLevel="0" collapsed="false">
      <c r="A3491" s="0" t="n">
        <v>174</v>
      </c>
      <c r="B3491" s="0" t="s">
        <v>238</v>
      </c>
      <c r="C3491" s="0" t="s">
        <v>57</v>
      </c>
      <c r="D3491" s="0" t="s">
        <v>13443</v>
      </c>
      <c r="E3491" s="0" t="n">
        <v>2020</v>
      </c>
      <c r="F3491" s="0" t="s">
        <v>2020</v>
      </c>
      <c r="G3491" s="0" t="s">
        <v>2021</v>
      </c>
      <c r="H3491" s="0" t="n">
        <v>3</v>
      </c>
      <c r="I3491" s="0" t="n">
        <v>1042</v>
      </c>
      <c r="J3491" s="0" t="s">
        <v>272</v>
      </c>
      <c r="K3491" s="0" t="s">
        <v>1883</v>
      </c>
      <c r="L3491" s="0" t="s">
        <v>595</v>
      </c>
      <c r="M3491" s="0" t="s">
        <v>13444</v>
      </c>
      <c r="N3491" s="0" t="s">
        <v>13444</v>
      </c>
      <c r="O3491" s="0" t="s">
        <v>13445</v>
      </c>
      <c r="P3491" s="0" t="s">
        <v>13446</v>
      </c>
      <c r="R3491" s="0" t="s">
        <v>288</v>
      </c>
      <c r="S3491" s="0" t="s">
        <v>294</v>
      </c>
      <c r="T3491" s="0" t="s">
        <v>280</v>
      </c>
      <c r="U3491" s="0" t="s">
        <v>281</v>
      </c>
    </row>
    <row r="3492" customFormat="false" ht="15" hidden="false" customHeight="false" outlineLevel="0" collapsed="false">
      <c r="A3492" s="0" t="n">
        <v>174</v>
      </c>
      <c r="B3492" s="0" t="s">
        <v>238</v>
      </c>
      <c r="C3492" s="0" t="s">
        <v>92</v>
      </c>
      <c r="D3492" s="0" t="s">
        <v>13447</v>
      </c>
      <c r="E3492" s="0" t="n">
        <v>2026</v>
      </c>
      <c r="H3492" s="0" t="n">
        <v>1</v>
      </c>
      <c r="I3492" s="0" t="n">
        <v>100</v>
      </c>
      <c r="J3492" s="0" t="s">
        <v>272</v>
      </c>
      <c r="K3492" s="0" t="s">
        <v>13423</v>
      </c>
      <c r="L3492" s="0" t="s">
        <v>297</v>
      </c>
      <c r="M3492" s="0" t="s">
        <v>13448</v>
      </c>
      <c r="N3492" s="0" t="s">
        <v>13448</v>
      </c>
      <c r="O3492" s="0" t="s">
        <v>13449</v>
      </c>
      <c r="P3492" s="0" t="s">
        <v>13450</v>
      </c>
      <c r="R3492" s="0" t="s">
        <v>279</v>
      </c>
      <c r="S3492" s="0" t="s">
        <v>272</v>
      </c>
      <c r="T3492" s="0" t="s">
        <v>280</v>
      </c>
      <c r="U3492" s="0" t="s">
        <v>281</v>
      </c>
    </row>
    <row r="3493" customFormat="false" ht="15" hidden="false" customHeight="false" outlineLevel="0" collapsed="false">
      <c r="A3493" s="0" t="n">
        <v>174</v>
      </c>
      <c r="B3493" s="0" t="s">
        <v>238</v>
      </c>
      <c r="C3493" s="0" t="s">
        <v>92</v>
      </c>
      <c r="D3493" s="0" t="s">
        <v>13451</v>
      </c>
      <c r="E3493" s="0" t="n">
        <v>2023</v>
      </c>
      <c r="H3493" s="0" t="n">
        <v>1</v>
      </c>
      <c r="I3493" s="0" t="n">
        <v>97</v>
      </c>
      <c r="J3493" s="0" t="s">
        <v>272</v>
      </c>
      <c r="K3493" s="0" t="s">
        <v>13423</v>
      </c>
      <c r="L3493" s="0" t="s">
        <v>297</v>
      </c>
      <c r="M3493" s="0" t="s">
        <v>13452</v>
      </c>
      <c r="N3493" s="0" t="s">
        <v>13452</v>
      </c>
      <c r="O3493" s="0" t="s">
        <v>13453</v>
      </c>
      <c r="P3493" s="0" t="s">
        <v>13454</v>
      </c>
      <c r="R3493" s="0" t="s">
        <v>288</v>
      </c>
      <c r="S3493" s="0" t="s">
        <v>294</v>
      </c>
      <c r="T3493" s="0" t="s">
        <v>280</v>
      </c>
      <c r="U3493" s="0" t="s">
        <v>281</v>
      </c>
    </row>
    <row r="3494" customFormat="false" ht="15" hidden="false" customHeight="false" outlineLevel="0" collapsed="false">
      <c r="A3494" s="0" t="n">
        <v>174</v>
      </c>
      <c r="B3494" s="0" t="s">
        <v>238</v>
      </c>
      <c r="C3494" s="0" t="s">
        <v>313</v>
      </c>
      <c r="D3494" s="0" t="s">
        <v>13455</v>
      </c>
      <c r="E3494" s="0" t="n">
        <v>2025</v>
      </c>
      <c r="H3494" s="0" t="n">
        <v>1</v>
      </c>
      <c r="I3494" s="0" t="n">
        <v>1295</v>
      </c>
      <c r="J3494" s="0" t="s">
        <v>294</v>
      </c>
      <c r="K3494" s="0" t="s">
        <v>13423</v>
      </c>
      <c r="L3494" s="0" t="s">
        <v>297</v>
      </c>
      <c r="M3494" s="0" t="s">
        <v>13456</v>
      </c>
      <c r="N3494" s="0" t="s">
        <v>13457</v>
      </c>
      <c r="O3494" s="0" t="s">
        <v>13458</v>
      </c>
      <c r="P3494" s="0" t="s">
        <v>13459</v>
      </c>
      <c r="R3494" s="0" t="s">
        <v>279</v>
      </c>
      <c r="S3494" s="0" t="s">
        <v>272</v>
      </c>
      <c r="T3494" s="0" t="s">
        <v>280</v>
      </c>
      <c r="U3494" s="0" t="s">
        <v>281</v>
      </c>
    </row>
    <row r="3495" customFormat="false" ht="15" hidden="false" customHeight="false" outlineLevel="0" collapsed="false">
      <c r="A3495" s="0" t="n">
        <v>174</v>
      </c>
      <c r="B3495" s="0" t="s">
        <v>238</v>
      </c>
      <c r="C3495" s="0" t="s">
        <v>313</v>
      </c>
      <c r="D3495" s="0" t="s">
        <v>13460</v>
      </c>
      <c r="E3495" s="0" t="n">
        <v>2018</v>
      </c>
      <c r="H3495" s="0" t="n">
        <v>1</v>
      </c>
      <c r="I3495" s="0" t="n">
        <v>520</v>
      </c>
      <c r="J3495" s="0" t="s">
        <v>272</v>
      </c>
      <c r="K3495" s="0" t="s">
        <v>1883</v>
      </c>
      <c r="L3495" s="0" t="s">
        <v>595</v>
      </c>
      <c r="M3495" s="0" t="s">
        <v>13461</v>
      </c>
      <c r="N3495" s="0" t="s">
        <v>13462</v>
      </c>
      <c r="O3495" s="0" t="s">
        <v>13463</v>
      </c>
      <c r="P3495" s="0" t="s">
        <v>13464</v>
      </c>
      <c r="R3495" s="0" t="s">
        <v>288</v>
      </c>
      <c r="S3495" s="0" t="s">
        <v>294</v>
      </c>
      <c r="T3495" s="0" t="s">
        <v>280</v>
      </c>
      <c r="U3495" s="0" t="s">
        <v>281</v>
      </c>
    </row>
    <row r="3496" customFormat="false" ht="15" hidden="false" customHeight="false" outlineLevel="0" collapsed="false">
      <c r="A3496" s="0" t="n">
        <v>174</v>
      </c>
      <c r="B3496" s="0" t="s">
        <v>238</v>
      </c>
      <c r="C3496" s="0" t="s">
        <v>1103</v>
      </c>
      <c r="D3496" s="0" t="s">
        <v>13465</v>
      </c>
      <c r="E3496" s="0" t="n">
        <v>2026</v>
      </c>
      <c r="H3496" s="0" t="n">
        <v>1</v>
      </c>
      <c r="I3496" s="0" t="n">
        <v>1768</v>
      </c>
      <c r="J3496" s="0" t="s">
        <v>294</v>
      </c>
      <c r="K3496" s="0" t="s">
        <v>13423</v>
      </c>
      <c r="L3496" s="0" t="s">
        <v>297</v>
      </c>
      <c r="M3496" s="0" t="s">
        <v>13466</v>
      </c>
      <c r="N3496" s="0" t="s">
        <v>13466</v>
      </c>
      <c r="O3496" s="0" t="s">
        <v>13467</v>
      </c>
      <c r="P3496" s="0" t="s">
        <v>13468</v>
      </c>
      <c r="R3496" s="0" t="s">
        <v>279</v>
      </c>
      <c r="S3496" s="0" t="s">
        <v>272</v>
      </c>
      <c r="T3496" s="0" t="s">
        <v>280</v>
      </c>
      <c r="U3496" s="0" t="s">
        <v>281</v>
      </c>
    </row>
    <row r="3497" customFormat="false" ht="15" hidden="false" customHeight="false" outlineLevel="0" collapsed="false">
      <c r="A3497" s="0" t="n">
        <v>174</v>
      </c>
      <c r="B3497" s="0" t="s">
        <v>238</v>
      </c>
      <c r="C3497" s="0" t="s">
        <v>616</v>
      </c>
      <c r="D3497" s="0" t="s">
        <v>13469</v>
      </c>
      <c r="E3497" s="0" t="n">
        <v>2025</v>
      </c>
      <c r="H3497" s="0" t="n">
        <v>2</v>
      </c>
      <c r="I3497" s="0" t="n">
        <v>206</v>
      </c>
      <c r="J3497" s="0" t="s">
        <v>272</v>
      </c>
      <c r="K3497" s="0" t="s">
        <v>13423</v>
      </c>
      <c r="L3497" s="0" t="s">
        <v>297</v>
      </c>
      <c r="M3497" s="0" t="s">
        <v>13470</v>
      </c>
      <c r="N3497" s="0" t="s">
        <v>13470</v>
      </c>
      <c r="O3497" s="0" t="s">
        <v>13471</v>
      </c>
      <c r="P3497" s="0" t="s">
        <v>13472</v>
      </c>
      <c r="R3497" s="0" t="s">
        <v>279</v>
      </c>
      <c r="S3497" s="0" t="s">
        <v>272</v>
      </c>
      <c r="T3497" s="0" t="s">
        <v>280</v>
      </c>
      <c r="U3497" s="0" t="s">
        <v>281</v>
      </c>
    </row>
    <row r="3498" customFormat="false" ht="15" hidden="false" customHeight="false" outlineLevel="0" collapsed="false">
      <c r="A3498" s="0" t="n">
        <v>174</v>
      </c>
      <c r="B3498" s="0" t="s">
        <v>238</v>
      </c>
      <c r="C3498" s="0" t="s">
        <v>616</v>
      </c>
      <c r="D3498" s="0" t="s">
        <v>13473</v>
      </c>
      <c r="E3498" s="0" t="n">
        <v>2023</v>
      </c>
      <c r="H3498" s="0" t="n">
        <v>3</v>
      </c>
      <c r="I3498" s="0" t="n">
        <v>357</v>
      </c>
      <c r="J3498" s="0" t="s">
        <v>272</v>
      </c>
      <c r="K3498" s="0" t="s">
        <v>13423</v>
      </c>
      <c r="L3498" s="0" t="s">
        <v>297</v>
      </c>
      <c r="M3498" s="0" t="s">
        <v>13474</v>
      </c>
      <c r="N3498" s="0" t="s">
        <v>13474</v>
      </c>
      <c r="O3498" s="0" t="s">
        <v>13475</v>
      </c>
      <c r="P3498" s="0" t="s">
        <v>13476</v>
      </c>
      <c r="R3498" s="0" t="s">
        <v>288</v>
      </c>
      <c r="S3498" s="0" t="s">
        <v>294</v>
      </c>
      <c r="T3498" s="0" t="s">
        <v>280</v>
      </c>
      <c r="U3498" s="0" t="s">
        <v>281</v>
      </c>
    </row>
    <row r="3499" customFormat="false" ht="15" hidden="false" customHeight="false" outlineLevel="0" collapsed="false">
      <c r="A3499" s="0" t="n">
        <v>174</v>
      </c>
      <c r="B3499" s="0" t="s">
        <v>238</v>
      </c>
      <c r="C3499" s="0" t="s">
        <v>270</v>
      </c>
      <c r="D3499" s="0" t="s">
        <v>13477</v>
      </c>
      <c r="E3499" s="0" t="n">
        <v>2026</v>
      </c>
      <c r="H3499" s="0" t="n">
        <v>3</v>
      </c>
      <c r="I3499" s="0" t="n">
        <v>273</v>
      </c>
      <c r="J3499" s="0" t="s">
        <v>272</v>
      </c>
      <c r="K3499" s="0" t="s">
        <v>13423</v>
      </c>
      <c r="L3499" s="0" t="s">
        <v>297</v>
      </c>
      <c r="M3499" s="0" t="s">
        <v>13478</v>
      </c>
      <c r="N3499" s="0" t="s">
        <v>13478</v>
      </c>
      <c r="O3499" s="0" t="s">
        <v>13479</v>
      </c>
      <c r="P3499" s="0" t="s">
        <v>13480</v>
      </c>
      <c r="R3499" s="0" t="s">
        <v>279</v>
      </c>
      <c r="S3499" s="0" t="s">
        <v>272</v>
      </c>
      <c r="T3499" s="0" t="s">
        <v>318</v>
      </c>
      <c r="U3499" s="0" t="s">
        <v>281</v>
      </c>
      <c r="V3499" s="0" t="s">
        <v>13481</v>
      </c>
    </row>
    <row r="3500" customFormat="false" ht="15" hidden="false" customHeight="false" outlineLevel="0" collapsed="false">
      <c r="A3500" s="0" t="n">
        <v>174</v>
      </c>
      <c r="B3500" s="0" t="s">
        <v>238</v>
      </c>
      <c r="C3500" s="0" t="s">
        <v>270</v>
      </c>
      <c r="D3500" s="0" t="s">
        <v>13482</v>
      </c>
      <c r="E3500" s="0" t="n">
        <v>2025</v>
      </c>
      <c r="H3500" s="0" t="n">
        <v>11</v>
      </c>
      <c r="I3500" s="0" t="n">
        <v>465</v>
      </c>
      <c r="J3500" s="0" t="s">
        <v>272</v>
      </c>
      <c r="K3500" s="0" t="s">
        <v>13423</v>
      </c>
      <c r="L3500" s="0" t="s">
        <v>297</v>
      </c>
      <c r="M3500" s="0" t="s">
        <v>13483</v>
      </c>
      <c r="N3500" s="0" t="s">
        <v>13483</v>
      </c>
      <c r="O3500" s="0" t="s">
        <v>13484</v>
      </c>
      <c r="P3500" s="0" t="s">
        <v>13485</v>
      </c>
      <c r="R3500" s="0" t="s">
        <v>279</v>
      </c>
      <c r="S3500" s="0" t="s">
        <v>294</v>
      </c>
      <c r="T3500" s="0" t="s">
        <v>318</v>
      </c>
      <c r="U3500" s="0" t="s">
        <v>281</v>
      </c>
      <c r="V3500" s="0" t="s">
        <v>13481</v>
      </c>
    </row>
    <row r="3501" customFormat="false" ht="15" hidden="false" customHeight="false" outlineLevel="0" collapsed="false">
      <c r="A3501" s="0" t="n">
        <v>174</v>
      </c>
      <c r="B3501" s="0" t="s">
        <v>238</v>
      </c>
      <c r="C3501" s="0" t="s">
        <v>270</v>
      </c>
      <c r="D3501" s="0" t="s">
        <v>13486</v>
      </c>
      <c r="E3501" s="0" t="n">
        <v>2025</v>
      </c>
      <c r="H3501" s="0" t="n">
        <v>8</v>
      </c>
      <c r="I3501" s="0" t="n">
        <v>118</v>
      </c>
      <c r="J3501" s="0" t="s">
        <v>272</v>
      </c>
      <c r="K3501" s="0" t="s">
        <v>13423</v>
      </c>
      <c r="L3501" s="0" t="s">
        <v>297</v>
      </c>
      <c r="M3501" s="0" t="s">
        <v>13487</v>
      </c>
      <c r="N3501" s="0" t="s">
        <v>13487</v>
      </c>
      <c r="O3501" s="0" t="s">
        <v>13488</v>
      </c>
      <c r="P3501" s="0" t="s">
        <v>13489</v>
      </c>
      <c r="R3501" s="0" t="s">
        <v>279</v>
      </c>
      <c r="S3501" s="0" t="s">
        <v>294</v>
      </c>
      <c r="T3501" s="0" t="s">
        <v>280</v>
      </c>
      <c r="U3501" s="0" t="s">
        <v>281</v>
      </c>
    </row>
    <row r="3502" customFormat="false" ht="15" hidden="false" customHeight="false" outlineLevel="0" collapsed="false">
      <c r="A3502" s="0" t="n">
        <v>174</v>
      </c>
      <c r="B3502" s="0" t="s">
        <v>238</v>
      </c>
      <c r="C3502" s="0" t="s">
        <v>270</v>
      </c>
      <c r="D3502" s="0" t="s">
        <v>13490</v>
      </c>
      <c r="E3502" s="0" t="n">
        <v>2025</v>
      </c>
      <c r="H3502" s="0" t="n">
        <v>8</v>
      </c>
      <c r="I3502" s="0" t="n">
        <v>117</v>
      </c>
      <c r="J3502" s="0" t="s">
        <v>272</v>
      </c>
      <c r="K3502" s="0" t="s">
        <v>13423</v>
      </c>
      <c r="L3502" s="0" t="s">
        <v>297</v>
      </c>
      <c r="M3502" s="0" t="s">
        <v>13491</v>
      </c>
      <c r="N3502" s="0" t="s">
        <v>13491</v>
      </c>
      <c r="O3502" s="0" t="s">
        <v>13492</v>
      </c>
      <c r="P3502" s="0" t="s">
        <v>13493</v>
      </c>
      <c r="R3502" s="0" t="s">
        <v>279</v>
      </c>
      <c r="S3502" s="0" t="s">
        <v>294</v>
      </c>
      <c r="T3502" s="0" t="s">
        <v>280</v>
      </c>
      <c r="U3502" s="0" t="s">
        <v>281</v>
      </c>
    </row>
    <row r="3503" customFormat="false" ht="15" hidden="false" customHeight="false" outlineLevel="0" collapsed="false">
      <c r="A3503" s="0" t="n">
        <v>174</v>
      </c>
      <c r="B3503" s="0" t="s">
        <v>238</v>
      </c>
      <c r="C3503" s="0" t="s">
        <v>270</v>
      </c>
      <c r="D3503" s="0" t="s">
        <v>13494</v>
      </c>
      <c r="E3503" s="0" t="n">
        <v>2025</v>
      </c>
      <c r="H3503" s="0" t="n">
        <v>5</v>
      </c>
      <c r="I3503" s="0" t="n">
        <v>88</v>
      </c>
      <c r="J3503" s="0" t="s">
        <v>272</v>
      </c>
      <c r="K3503" s="0" t="s">
        <v>13423</v>
      </c>
      <c r="L3503" s="0" t="s">
        <v>297</v>
      </c>
      <c r="M3503" s="0" t="s">
        <v>13495</v>
      </c>
      <c r="N3503" s="0" t="s">
        <v>13495</v>
      </c>
      <c r="O3503" s="0" t="s">
        <v>13496</v>
      </c>
      <c r="P3503" s="0" t="s">
        <v>13497</v>
      </c>
      <c r="R3503" s="0" t="s">
        <v>279</v>
      </c>
      <c r="S3503" s="0" t="s">
        <v>294</v>
      </c>
      <c r="T3503" s="0" t="s">
        <v>280</v>
      </c>
      <c r="U3503" s="0" t="s">
        <v>281</v>
      </c>
    </row>
    <row r="3504" customFormat="false" ht="15" hidden="false" customHeight="false" outlineLevel="0" collapsed="false">
      <c r="A3504" s="0" t="n">
        <v>174</v>
      </c>
      <c r="B3504" s="0" t="s">
        <v>238</v>
      </c>
      <c r="C3504" s="0" t="s">
        <v>270</v>
      </c>
      <c r="D3504" s="0" t="s">
        <v>13498</v>
      </c>
      <c r="E3504" s="0" t="n">
        <v>2025</v>
      </c>
      <c r="H3504" s="0" t="n">
        <v>5</v>
      </c>
      <c r="I3504" s="0" t="n">
        <v>88</v>
      </c>
      <c r="J3504" s="0" t="s">
        <v>272</v>
      </c>
      <c r="K3504" s="0" t="s">
        <v>13423</v>
      </c>
      <c r="L3504" s="0" t="s">
        <v>297</v>
      </c>
      <c r="M3504" s="0" t="s">
        <v>13499</v>
      </c>
      <c r="N3504" s="0" t="s">
        <v>13499</v>
      </c>
      <c r="O3504" s="0" t="s">
        <v>13500</v>
      </c>
      <c r="P3504" s="0" t="s">
        <v>13501</v>
      </c>
      <c r="R3504" s="0" t="s">
        <v>279</v>
      </c>
      <c r="S3504" s="0" t="s">
        <v>294</v>
      </c>
      <c r="T3504" s="0" t="s">
        <v>280</v>
      </c>
      <c r="U3504" s="0" t="s">
        <v>281</v>
      </c>
    </row>
    <row r="3505" customFormat="false" ht="15" hidden="false" customHeight="false" outlineLevel="0" collapsed="false">
      <c r="A3505" s="0" t="n">
        <v>174</v>
      </c>
      <c r="B3505" s="0" t="s">
        <v>238</v>
      </c>
      <c r="C3505" s="0" t="s">
        <v>270</v>
      </c>
      <c r="D3505" s="0" t="s">
        <v>13502</v>
      </c>
      <c r="E3505" s="0" t="n">
        <v>2025</v>
      </c>
      <c r="H3505" s="0" t="n">
        <v>5</v>
      </c>
      <c r="I3505" s="0" t="n">
        <v>77</v>
      </c>
      <c r="J3505" s="0" t="s">
        <v>272</v>
      </c>
      <c r="K3505" s="0" t="s">
        <v>13423</v>
      </c>
      <c r="L3505" s="0" t="s">
        <v>297</v>
      </c>
      <c r="M3505" s="0" t="s">
        <v>13503</v>
      </c>
      <c r="N3505" s="0" t="s">
        <v>13503</v>
      </c>
      <c r="O3505" s="0" t="s">
        <v>13504</v>
      </c>
      <c r="P3505" s="0" t="s">
        <v>13505</v>
      </c>
      <c r="R3505" s="0" t="s">
        <v>279</v>
      </c>
      <c r="S3505" s="0" t="s">
        <v>294</v>
      </c>
      <c r="T3505" s="0" t="s">
        <v>280</v>
      </c>
      <c r="U3505" s="0" t="s">
        <v>281</v>
      </c>
    </row>
    <row r="3506" customFormat="false" ht="15" hidden="false" customHeight="false" outlineLevel="0" collapsed="false">
      <c r="A3506" s="0" t="n">
        <v>174</v>
      </c>
      <c r="B3506" s="0" t="s">
        <v>238</v>
      </c>
      <c r="C3506" s="0" t="s">
        <v>270</v>
      </c>
      <c r="D3506" s="0" t="s">
        <v>13506</v>
      </c>
      <c r="E3506" s="0" t="n">
        <v>2025</v>
      </c>
      <c r="H3506" s="0" t="n">
        <v>2</v>
      </c>
      <c r="I3506" s="0" t="n">
        <v>297</v>
      </c>
      <c r="J3506" s="0" t="s">
        <v>272</v>
      </c>
      <c r="K3506" s="0" t="s">
        <v>13423</v>
      </c>
      <c r="L3506" s="0" t="s">
        <v>297</v>
      </c>
      <c r="M3506" s="0" t="s">
        <v>13507</v>
      </c>
      <c r="N3506" s="0" t="s">
        <v>13507</v>
      </c>
      <c r="O3506" s="0" t="s">
        <v>13508</v>
      </c>
      <c r="P3506" s="0" t="s">
        <v>13509</v>
      </c>
      <c r="R3506" s="0" t="s">
        <v>279</v>
      </c>
      <c r="S3506" s="0" t="s">
        <v>294</v>
      </c>
      <c r="T3506" s="0" t="s">
        <v>280</v>
      </c>
      <c r="U3506" s="0" t="s">
        <v>281</v>
      </c>
    </row>
    <row r="3507" customFormat="false" ht="15" hidden="false" customHeight="false" outlineLevel="0" collapsed="false">
      <c r="A3507" s="0" t="n">
        <v>174</v>
      </c>
      <c r="B3507" s="0" t="s">
        <v>238</v>
      </c>
      <c r="C3507" s="0" t="s">
        <v>270</v>
      </c>
      <c r="D3507" s="0" t="s">
        <v>13510</v>
      </c>
      <c r="E3507" s="0" t="n">
        <v>2025</v>
      </c>
      <c r="H3507" s="0" t="n">
        <v>5</v>
      </c>
      <c r="I3507" s="0" t="n">
        <v>77</v>
      </c>
      <c r="J3507" s="0" t="s">
        <v>272</v>
      </c>
      <c r="K3507" s="0" t="s">
        <v>13423</v>
      </c>
      <c r="L3507" s="0" t="s">
        <v>297</v>
      </c>
      <c r="M3507" s="0" t="s">
        <v>13511</v>
      </c>
      <c r="N3507" s="0" t="s">
        <v>13511</v>
      </c>
      <c r="O3507" s="0" t="s">
        <v>13512</v>
      </c>
      <c r="P3507" s="0" t="s">
        <v>13513</v>
      </c>
      <c r="R3507" s="0" t="s">
        <v>279</v>
      </c>
      <c r="S3507" s="0" t="s">
        <v>294</v>
      </c>
      <c r="T3507" s="0" t="s">
        <v>280</v>
      </c>
      <c r="U3507" s="0" t="s">
        <v>281</v>
      </c>
    </row>
    <row r="3508" customFormat="false" ht="15" hidden="false" customHeight="false" outlineLevel="0" collapsed="false">
      <c r="A3508" s="0" t="n">
        <v>174</v>
      </c>
      <c r="B3508" s="0" t="s">
        <v>238</v>
      </c>
      <c r="C3508" s="0" t="s">
        <v>270</v>
      </c>
      <c r="D3508" s="0" t="s">
        <v>13514</v>
      </c>
      <c r="E3508" s="0" t="n">
        <v>2025</v>
      </c>
      <c r="H3508" s="0" t="n">
        <v>1</v>
      </c>
      <c r="I3508" s="0" t="n">
        <v>46</v>
      </c>
      <c r="J3508" s="0" t="s">
        <v>272</v>
      </c>
      <c r="K3508" s="0" t="s">
        <v>13423</v>
      </c>
      <c r="L3508" s="0" t="s">
        <v>297</v>
      </c>
      <c r="M3508" s="0" t="s">
        <v>13515</v>
      </c>
      <c r="N3508" s="0" t="s">
        <v>13515</v>
      </c>
      <c r="O3508" s="0" t="s">
        <v>13516</v>
      </c>
      <c r="P3508" s="0" t="s">
        <v>13517</v>
      </c>
      <c r="R3508" s="0" t="s">
        <v>279</v>
      </c>
      <c r="S3508" s="0" t="s">
        <v>294</v>
      </c>
      <c r="T3508" s="0" t="s">
        <v>280</v>
      </c>
      <c r="U3508" s="0" t="s">
        <v>281</v>
      </c>
    </row>
    <row r="3509" customFormat="false" ht="15" hidden="false" customHeight="false" outlineLevel="0" collapsed="false">
      <c r="A3509" s="0" t="n">
        <v>174</v>
      </c>
      <c r="B3509" s="0" t="s">
        <v>238</v>
      </c>
      <c r="C3509" s="0" t="s">
        <v>270</v>
      </c>
      <c r="D3509" s="0" t="s">
        <v>13518</v>
      </c>
      <c r="E3509" s="0" t="n">
        <v>2025</v>
      </c>
      <c r="H3509" s="0" t="n">
        <v>1</v>
      </c>
      <c r="I3509" s="0" t="n">
        <v>638</v>
      </c>
      <c r="J3509" s="0" t="s">
        <v>272</v>
      </c>
      <c r="K3509" s="0" t="s">
        <v>13423</v>
      </c>
      <c r="L3509" s="0" t="s">
        <v>297</v>
      </c>
      <c r="M3509" s="0" t="s">
        <v>13519</v>
      </c>
      <c r="N3509" s="0" t="s">
        <v>13519</v>
      </c>
      <c r="O3509" s="0" t="s">
        <v>13520</v>
      </c>
      <c r="P3509" s="0" t="s">
        <v>13521</v>
      </c>
      <c r="R3509" s="0" t="s">
        <v>279</v>
      </c>
      <c r="S3509" s="0" t="s">
        <v>294</v>
      </c>
      <c r="T3509" s="0" t="s">
        <v>280</v>
      </c>
      <c r="U3509" s="0" t="s">
        <v>281</v>
      </c>
    </row>
    <row r="3510" customFormat="false" ht="15" hidden="false" customHeight="false" outlineLevel="0" collapsed="false">
      <c r="A3510" s="0" t="n">
        <v>174</v>
      </c>
      <c r="B3510" s="0" t="s">
        <v>238</v>
      </c>
      <c r="C3510" s="0" t="s">
        <v>270</v>
      </c>
      <c r="D3510" s="0" t="s">
        <v>13522</v>
      </c>
      <c r="E3510" s="0" t="n">
        <v>2025</v>
      </c>
      <c r="H3510" s="0" t="n">
        <v>5</v>
      </c>
      <c r="I3510" s="0" t="n">
        <v>146</v>
      </c>
      <c r="J3510" s="0" t="s">
        <v>272</v>
      </c>
      <c r="K3510" s="0" t="s">
        <v>13423</v>
      </c>
      <c r="L3510" s="0" t="s">
        <v>297</v>
      </c>
      <c r="M3510" s="0" t="s">
        <v>13523</v>
      </c>
      <c r="N3510" s="0" t="s">
        <v>13523</v>
      </c>
      <c r="O3510" s="0" t="s">
        <v>13524</v>
      </c>
      <c r="P3510" s="0" t="s">
        <v>13525</v>
      </c>
      <c r="R3510" s="0" t="s">
        <v>279</v>
      </c>
      <c r="S3510" s="0" t="s">
        <v>294</v>
      </c>
      <c r="T3510" s="0" t="s">
        <v>280</v>
      </c>
      <c r="U3510" s="0" t="s">
        <v>281</v>
      </c>
    </row>
    <row r="3511" customFormat="false" ht="15" hidden="false" customHeight="false" outlineLevel="0" collapsed="false">
      <c r="A3511" s="0" t="n">
        <v>174</v>
      </c>
      <c r="B3511" s="0" t="s">
        <v>238</v>
      </c>
      <c r="C3511" s="0" t="s">
        <v>270</v>
      </c>
      <c r="D3511" s="0" t="s">
        <v>13526</v>
      </c>
      <c r="E3511" s="0" t="n">
        <v>2025</v>
      </c>
      <c r="H3511" s="0" t="n">
        <v>1</v>
      </c>
      <c r="I3511" s="0" t="n">
        <v>335</v>
      </c>
      <c r="J3511" s="0" t="s">
        <v>272</v>
      </c>
      <c r="K3511" s="0" t="s">
        <v>13423</v>
      </c>
      <c r="L3511" s="0" t="s">
        <v>297</v>
      </c>
      <c r="M3511" s="0" t="s">
        <v>13527</v>
      </c>
      <c r="N3511" s="0" t="s">
        <v>13527</v>
      </c>
      <c r="O3511" s="0" t="s">
        <v>13528</v>
      </c>
      <c r="P3511" s="0" t="s">
        <v>13529</v>
      </c>
      <c r="R3511" s="0" t="s">
        <v>279</v>
      </c>
      <c r="S3511" s="0" t="s">
        <v>294</v>
      </c>
      <c r="T3511" s="0" t="s">
        <v>280</v>
      </c>
      <c r="U3511" s="0" t="s">
        <v>281</v>
      </c>
    </row>
    <row r="3512" customFormat="false" ht="15" hidden="false" customHeight="false" outlineLevel="0" collapsed="false">
      <c r="A3512" s="0" t="n">
        <v>174</v>
      </c>
      <c r="B3512" s="0" t="s">
        <v>238</v>
      </c>
      <c r="C3512" s="0" t="s">
        <v>270</v>
      </c>
      <c r="D3512" s="0" t="s">
        <v>13530</v>
      </c>
      <c r="E3512" s="0" t="n">
        <v>2025</v>
      </c>
      <c r="H3512" s="0" t="n">
        <v>5</v>
      </c>
      <c r="I3512" s="0" t="n">
        <v>627</v>
      </c>
      <c r="J3512" s="0" t="s">
        <v>272</v>
      </c>
      <c r="K3512" s="0" t="s">
        <v>13423</v>
      </c>
      <c r="L3512" s="0" t="s">
        <v>297</v>
      </c>
      <c r="M3512" s="0" t="s">
        <v>13531</v>
      </c>
      <c r="N3512" s="0" t="s">
        <v>13531</v>
      </c>
      <c r="O3512" s="0" t="s">
        <v>13532</v>
      </c>
      <c r="P3512" s="0" t="s">
        <v>13533</v>
      </c>
      <c r="R3512" s="0" t="s">
        <v>279</v>
      </c>
      <c r="S3512" s="0" t="s">
        <v>294</v>
      </c>
      <c r="T3512" s="0" t="s">
        <v>280</v>
      </c>
      <c r="U3512" s="0" t="s">
        <v>281</v>
      </c>
    </row>
    <row r="3513" customFormat="false" ht="15" hidden="false" customHeight="false" outlineLevel="0" collapsed="false">
      <c r="A3513" s="0" t="n">
        <v>174</v>
      </c>
      <c r="B3513" s="0" t="s">
        <v>238</v>
      </c>
      <c r="C3513" s="0" t="s">
        <v>270</v>
      </c>
      <c r="D3513" s="0" t="s">
        <v>13534</v>
      </c>
      <c r="E3513" s="0" t="n">
        <v>2025</v>
      </c>
      <c r="H3513" s="0" t="n">
        <v>1</v>
      </c>
      <c r="I3513" s="0" t="n">
        <v>477</v>
      </c>
      <c r="J3513" s="0" t="s">
        <v>272</v>
      </c>
      <c r="K3513" s="0" t="s">
        <v>13423</v>
      </c>
      <c r="L3513" s="0" t="s">
        <v>297</v>
      </c>
      <c r="M3513" s="0" t="s">
        <v>13535</v>
      </c>
      <c r="N3513" s="0" t="s">
        <v>13535</v>
      </c>
      <c r="O3513" s="0" t="s">
        <v>13536</v>
      </c>
      <c r="P3513" s="0" t="s">
        <v>13537</v>
      </c>
      <c r="R3513" s="0" t="s">
        <v>279</v>
      </c>
      <c r="S3513" s="0" t="s">
        <v>294</v>
      </c>
      <c r="T3513" s="0" t="s">
        <v>280</v>
      </c>
      <c r="U3513" s="0" t="s">
        <v>281</v>
      </c>
    </row>
    <row r="3514" customFormat="false" ht="15" hidden="false" customHeight="false" outlineLevel="0" collapsed="false">
      <c r="A3514" s="0" t="n">
        <v>174</v>
      </c>
      <c r="B3514" s="0" t="s">
        <v>238</v>
      </c>
      <c r="C3514" s="0" t="s">
        <v>270</v>
      </c>
      <c r="D3514" s="0" t="s">
        <v>13538</v>
      </c>
      <c r="E3514" s="0" t="n">
        <v>2025</v>
      </c>
      <c r="H3514" s="0" t="n">
        <v>1</v>
      </c>
      <c r="I3514" s="0" t="n">
        <v>427</v>
      </c>
      <c r="J3514" s="0" t="s">
        <v>272</v>
      </c>
      <c r="K3514" s="0" t="s">
        <v>13423</v>
      </c>
      <c r="L3514" s="0" t="s">
        <v>297</v>
      </c>
      <c r="M3514" s="0" t="s">
        <v>13539</v>
      </c>
      <c r="N3514" s="0" t="s">
        <v>13539</v>
      </c>
      <c r="O3514" s="0" t="s">
        <v>13540</v>
      </c>
      <c r="P3514" s="0" t="s">
        <v>13541</v>
      </c>
      <c r="R3514" s="0" t="s">
        <v>279</v>
      </c>
      <c r="S3514" s="0" t="s">
        <v>294</v>
      </c>
      <c r="T3514" s="0" t="s">
        <v>280</v>
      </c>
      <c r="U3514" s="0" t="s">
        <v>281</v>
      </c>
    </row>
    <row r="3515" customFormat="false" ht="15" hidden="false" customHeight="false" outlineLevel="0" collapsed="false">
      <c r="A3515" s="0" t="n">
        <v>174</v>
      </c>
      <c r="B3515" s="0" t="s">
        <v>238</v>
      </c>
      <c r="C3515" s="0" t="s">
        <v>270</v>
      </c>
      <c r="D3515" s="0" t="s">
        <v>13542</v>
      </c>
      <c r="E3515" s="0" t="n">
        <v>2025</v>
      </c>
      <c r="H3515" s="0" t="n">
        <v>7</v>
      </c>
      <c r="I3515" s="0" t="n">
        <v>106</v>
      </c>
      <c r="J3515" s="0" t="s">
        <v>272</v>
      </c>
      <c r="K3515" s="0" t="s">
        <v>13423</v>
      </c>
      <c r="L3515" s="0" t="s">
        <v>297</v>
      </c>
      <c r="M3515" s="0" t="s">
        <v>13543</v>
      </c>
      <c r="N3515" s="0" t="s">
        <v>13543</v>
      </c>
      <c r="O3515" s="0" t="s">
        <v>13544</v>
      </c>
      <c r="P3515" s="0" t="s">
        <v>13545</v>
      </c>
      <c r="R3515" s="0" t="s">
        <v>279</v>
      </c>
      <c r="S3515" s="0" t="s">
        <v>294</v>
      </c>
      <c r="T3515" s="0" t="s">
        <v>280</v>
      </c>
      <c r="U3515" s="0" t="s">
        <v>281</v>
      </c>
    </row>
    <row r="3516" customFormat="false" ht="15" hidden="false" customHeight="false" outlineLevel="0" collapsed="false">
      <c r="A3516" s="0" t="n">
        <v>174</v>
      </c>
      <c r="B3516" s="0" t="s">
        <v>238</v>
      </c>
      <c r="C3516" s="0" t="s">
        <v>270</v>
      </c>
      <c r="D3516" s="0" t="s">
        <v>13546</v>
      </c>
      <c r="E3516" s="0" t="n">
        <v>2025</v>
      </c>
      <c r="H3516" s="0" t="n">
        <v>13</v>
      </c>
      <c r="I3516" s="0" t="n">
        <v>201</v>
      </c>
      <c r="J3516" s="0" t="s">
        <v>272</v>
      </c>
      <c r="K3516" s="0" t="s">
        <v>13423</v>
      </c>
      <c r="L3516" s="0" t="s">
        <v>297</v>
      </c>
      <c r="M3516" s="0" t="s">
        <v>13547</v>
      </c>
      <c r="N3516" s="0" t="s">
        <v>13547</v>
      </c>
      <c r="O3516" s="0" t="s">
        <v>13548</v>
      </c>
      <c r="P3516" s="0" t="s">
        <v>13549</v>
      </c>
      <c r="R3516" s="0" t="s">
        <v>279</v>
      </c>
      <c r="S3516" s="0" t="s">
        <v>294</v>
      </c>
      <c r="T3516" s="0" t="s">
        <v>280</v>
      </c>
      <c r="U3516" s="0" t="s">
        <v>281</v>
      </c>
    </row>
    <row r="3517" customFormat="false" ht="15" hidden="false" customHeight="false" outlineLevel="0" collapsed="false">
      <c r="A3517" s="0" t="n">
        <v>174</v>
      </c>
      <c r="B3517" s="0" t="s">
        <v>238</v>
      </c>
      <c r="C3517" s="0" t="s">
        <v>270</v>
      </c>
      <c r="D3517" s="0" t="s">
        <v>13550</v>
      </c>
      <c r="E3517" s="0" t="n">
        <v>2025</v>
      </c>
      <c r="H3517" s="0" t="n">
        <v>13</v>
      </c>
      <c r="I3517" s="0" t="n">
        <v>200</v>
      </c>
      <c r="J3517" s="0" t="s">
        <v>272</v>
      </c>
      <c r="K3517" s="0" t="s">
        <v>13423</v>
      </c>
      <c r="L3517" s="0" t="s">
        <v>297</v>
      </c>
      <c r="M3517" s="0" t="s">
        <v>13551</v>
      </c>
      <c r="N3517" s="0" t="s">
        <v>13551</v>
      </c>
      <c r="O3517" s="0" t="s">
        <v>13552</v>
      </c>
      <c r="P3517" s="0" t="s">
        <v>13553</v>
      </c>
      <c r="R3517" s="0" t="s">
        <v>279</v>
      </c>
      <c r="S3517" s="0" t="s">
        <v>294</v>
      </c>
      <c r="T3517" s="0" t="s">
        <v>280</v>
      </c>
      <c r="U3517" s="0" t="s">
        <v>281</v>
      </c>
    </row>
    <row r="3518" customFormat="false" ht="15" hidden="false" customHeight="false" outlineLevel="0" collapsed="false">
      <c r="A3518" s="0" t="n">
        <v>174</v>
      </c>
      <c r="B3518" s="0" t="s">
        <v>238</v>
      </c>
      <c r="C3518" s="0" t="s">
        <v>270</v>
      </c>
      <c r="D3518" s="0" t="s">
        <v>13554</v>
      </c>
      <c r="E3518" s="0" t="n">
        <v>2025</v>
      </c>
      <c r="H3518" s="0" t="n">
        <v>2</v>
      </c>
      <c r="I3518" s="0" t="n">
        <v>250</v>
      </c>
      <c r="J3518" s="0" t="s">
        <v>272</v>
      </c>
      <c r="K3518" s="0" t="s">
        <v>13423</v>
      </c>
      <c r="L3518" s="0" t="s">
        <v>297</v>
      </c>
      <c r="M3518" s="0" t="s">
        <v>13555</v>
      </c>
      <c r="N3518" s="0" t="s">
        <v>13555</v>
      </c>
      <c r="O3518" s="0" t="s">
        <v>13556</v>
      </c>
      <c r="P3518" s="0" t="s">
        <v>13557</v>
      </c>
      <c r="R3518" s="0" t="s">
        <v>279</v>
      </c>
      <c r="S3518" s="0" t="s">
        <v>294</v>
      </c>
      <c r="T3518" s="0" t="s">
        <v>280</v>
      </c>
      <c r="U3518" s="0" t="s">
        <v>281</v>
      </c>
    </row>
    <row r="3519" customFormat="false" ht="15" hidden="false" customHeight="false" outlineLevel="0" collapsed="false">
      <c r="A3519" s="0" t="n">
        <v>174</v>
      </c>
      <c r="B3519" s="0" t="s">
        <v>238</v>
      </c>
      <c r="C3519" s="0" t="s">
        <v>270</v>
      </c>
      <c r="D3519" s="0" t="s">
        <v>13558</v>
      </c>
      <c r="E3519" s="0" t="n">
        <v>2025</v>
      </c>
      <c r="H3519" s="0" t="n">
        <v>7</v>
      </c>
      <c r="I3519" s="0" t="n">
        <v>96</v>
      </c>
      <c r="J3519" s="0" t="s">
        <v>272</v>
      </c>
      <c r="K3519" s="0" t="s">
        <v>13423</v>
      </c>
      <c r="L3519" s="0" t="s">
        <v>297</v>
      </c>
      <c r="M3519" s="0" t="s">
        <v>13559</v>
      </c>
      <c r="N3519" s="0" t="s">
        <v>13559</v>
      </c>
      <c r="O3519" s="0" t="s">
        <v>13560</v>
      </c>
      <c r="P3519" s="0" t="s">
        <v>13561</v>
      </c>
      <c r="R3519" s="0" t="s">
        <v>279</v>
      </c>
      <c r="S3519" s="0" t="s">
        <v>294</v>
      </c>
      <c r="T3519" s="0" t="s">
        <v>280</v>
      </c>
      <c r="U3519" s="0" t="s">
        <v>281</v>
      </c>
    </row>
    <row r="3520" customFormat="false" ht="15" hidden="false" customHeight="false" outlineLevel="0" collapsed="false">
      <c r="A3520" s="0" t="n">
        <v>174</v>
      </c>
      <c r="B3520" s="0" t="s">
        <v>238</v>
      </c>
      <c r="C3520" s="0" t="s">
        <v>270</v>
      </c>
      <c r="D3520" s="0" t="s">
        <v>13562</v>
      </c>
      <c r="E3520" s="0" t="n">
        <v>2025</v>
      </c>
      <c r="H3520" s="0" t="n">
        <v>7</v>
      </c>
      <c r="I3520" s="0" t="n">
        <v>96</v>
      </c>
      <c r="J3520" s="0" t="s">
        <v>272</v>
      </c>
      <c r="K3520" s="0" t="s">
        <v>13423</v>
      </c>
      <c r="L3520" s="0" t="s">
        <v>297</v>
      </c>
      <c r="M3520" s="0" t="s">
        <v>13563</v>
      </c>
      <c r="N3520" s="0" t="s">
        <v>13563</v>
      </c>
      <c r="O3520" s="0" t="s">
        <v>13564</v>
      </c>
      <c r="P3520" s="0" t="s">
        <v>13565</v>
      </c>
      <c r="R3520" s="0" t="s">
        <v>279</v>
      </c>
      <c r="S3520" s="0" t="s">
        <v>294</v>
      </c>
      <c r="T3520" s="0" t="s">
        <v>280</v>
      </c>
      <c r="U3520" s="0" t="s">
        <v>281</v>
      </c>
    </row>
    <row r="3521" customFormat="false" ht="15" hidden="false" customHeight="false" outlineLevel="0" collapsed="false">
      <c r="A3521" s="0" t="n">
        <v>174</v>
      </c>
      <c r="B3521" s="0" t="s">
        <v>238</v>
      </c>
      <c r="C3521" s="0" t="s">
        <v>270</v>
      </c>
      <c r="D3521" s="0" t="s">
        <v>13566</v>
      </c>
      <c r="E3521" s="0" t="n">
        <v>2025</v>
      </c>
      <c r="H3521" s="0" t="n">
        <v>8</v>
      </c>
      <c r="I3521" s="0" t="n">
        <v>147</v>
      </c>
      <c r="J3521" s="0" t="s">
        <v>272</v>
      </c>
      <c r="K3521" s="0" t="s">
        <v>13423</v>
      </c>
      <c r="L3521" s="0" t="s">
        <v>297</v>
      </c>
      <c r="M3521" s="0" t="s">
        <v>13567</v>
      </c>
      <c r="N3521" s="0" t="s">
        <v>13567</v>
      </c>
      <c r="O3521" s="0" t="s">
        <v>13568</v>
      </c>
      <c r="P3521" s="0" t="s">
        <v>13569</v>
      </c>
      <c r="R3521" s="0" t="s">
        <v>279</v>
      </c>
      <c r="S3521" s="0" t="s">
        <v>294</v>
      </c>
      <c r="T3521" s="0" t="s">
        <v>280</v>
      </c>
      <c r="U3521" s="0" t="s">
        <v>281</v>
      </c>
    </row>
    <row r="3522" customFormat="false" ht="15" hidden="false" customHeight="false" outlineLevel="0" collapsed="false">
      <c r="A3522" s="0" t="n">
        <v>174</v>
      </c>
      <c r="B3522" s="0" t="s">
        <v>238</v>
      </c>
      <c r="C3522" s="0" t="s">
        <v>270</v>
      </c>
      <c r="D3522" s="0" t="s">
        <v>13570</v>
      </c>
      <c r="E3522" s="0" t="n">
        <v>2025</v>
      </c>
      <c r="H3522" s="0" t="n">
        <v>8</v>
      </c>
      <c r="I3522" s="0" t="n">
        <v>203</v>
      </c>
      <c r="J3522" s="0" t="s">
        <v>272</v>
      </c>
      <c r="K3522" s="0" t="s">
        <v>13423</v>
      </c>
      <c r="L3522" s="0" t="s">
        <v>297</v>
      </c>
      <c r="M3522" s="0" t="s">
        <v>13571</v>
      </c>
      <c r="N3522" s="0" t="s">
        <v>13571</v>
      </c>
      <c r="O3522" s="0" t="s">
        <v>13572</v>
      </c>
      <c r="P3522" s="0" t="s">
        <v>13573</v>
      </c>
      <c r="R3522" s="0" t="s">
        <v>279</v>
      </c>
      <c r="S3522" s="0" t="s">
        <v>294</v>
      </c>
      <c r="T3522" s="0" t="s">
        <v>280</v>
      </c>
      <c r="U3522" s="0" t="s">
        <v>281</v>
      </c>
    </row>
    <row r="3523" customFormat="false" ht="15" hidden="false" customHeight="false" outlineLevel="0" collapsed="false">
      <c r="A3523" s="0" t="n">
        <v>174</v>
      </c>
      <c r="B3523" s="0" t="s">
        <v>238</v>
      </c>
      <c r="C3523" s="0" t="s">
        <v>270</v>
      </c>
      <c r="D3523" s="0" t="s">
        <v>13574</v>
      </c>
      <c r="E3523" s="0" t="n">
        <v>2025</v>
      </c>
      <c r="H3523" s="0" t="n">
        <v>1</v>
      </c>
      <c r="I3523" s="0" t="n">
        <v>488</v>
      </c>
      <c r="J3523" s="0" t="s">
        <v>272</v>
      </c>
      <c r="K3523" s="0" t="s">
        <v>13423</v>
      </c>
      <c r="L3523" s="0" t="s">
        <v>297</v>
      </c>
      <c r="M3523" s="0" t="s">
        <v>13575</v>
      </c>
      <c r="N3523" s="0" t="s">
        <v>13575</v>
      </c>
      <c r="O3523" s="0" t="s">
        <v>13576</v>
      </c>
      <c r="P3523" s="0" t="s">
        <v>13577</v>
      </c>
      <c r="R3523" s="0" t="s">
        <v>279</v>
      </c>
      <c r="S3523" s="0" t="s">
        <v>294</v>
      </c>
      <c r="T3523" s="0" t="s">
        <v>318</v>
      </c>
      <c r="U3523" s="0" t="s">
        <v>281</v>
      </c>
      <c r="V3523" s="0" t="s">
        <v>13481</v>
      </c>
    </row>
    <row r="3524" customFormat="false" ht="15" hidden="false" customHeight="false" outlineLevel="0" collapsed="false">
      <c r="A3524" s="0" t="n">
        <v>174</v>
      </c>
      <c r="B3524" s="0" t="s">
        <v>238</v>
      </c>
      <c r="C3524" s="0" t="s">
        <v>270</v>
      </c>
      <c r="D3524" s="0" t="s">
        <v>13578</v>
      </c>
      <c r="E3524" s="0" t="n">
        <v>2025</v>
      </c>
      <c r="H3524" s="0" t="n">
        <v>13</v>
      </c>
      <c r="I3524" s="0" t="n">
        <v>479</v>
      </c>
      <c r="J3524" s="0" t="s">
        <v>272</v>
      </c>
      <c r="K3524" s="0" t="s">
        <v>13423</v>
      </c>
      <c r="L3524" s="0" t="s">
        <v>297</v>
      </c>
      <c r="M3524" s="0" t="s">
        <v>13579</v>
      </c>
      <c r="N3524" s="0" t="s">
        <v>13579</v>
      </c>
      <c r="O3524" s="0" t="s">
        <v>13580</v>
      </c>
      <c r="P3524" s="0" t="s">
        <v>13581</v>
      </c>
      <c r="R3524" s="0" t="s">
        <v>279</v>
      </c>
      <c r="S3524" s="0" t="s">
        <v>294</v>
      </c>
      <c r="T3524" s="0" t="s">
        <v>318</v>
      </c>
      <c r="U3524" s="0" t="s">
        <v>281</v>
      </c>
      <c r="V3524" s="0" t="s">
        <v>13481</v>
      </c>
    </row>
    <row r="3525" customFormat="false" ht="15" hidden="false" customHeight="false" outlineLevel="0" collapsed="false">
      <c r="A3525" s="0" t="n">
        <v>174</v>
      </c>
      <c r="B3525" s="0" t="s">
        <v>238</v>
      </c>
      <c r="C3525" s="0" t="s">
        <v>270</v>
      </c>
      <c r="D3525" s="0" t="s">
        <v>13582</v>
      </c>
      <c r="E3525" s="0" t="n">
        <v>2024</v>
      </c>
      <c r="H3525" s="0" t="n">
        <v>5</v>
      </c>
      <c r="I3525" s="0" t="n">
        <v>115</v>
      </c>
      <c r="J3525" s="0" t="s">
        <v>272</v>
      </c>
      <c r="K3525" s="0" t="s">
        <v>13423</v>
      </c>
      <c r="L3525" s="0" t="s">
        <v>297</v>
      </c>
      <c r="M3525" s="0" t="s">
        <v>13583</v>
      </c>
      <c r="N3525" s="0" t="s">
        <v>13583</v>
      </c>
      <c r="O3525" s="0" t="s">
        <v>13584</v>
      </c>
      <c r="P3525" s="0" t="s">
        <v>13585</v>
      </c>
      <c r="R3525" s="0" t="s">
        <v>288</v>
      </c>
      <c r="S3525" s="0" t="s">
        <v>294</v>
      </c>
      <c r="T3525" s="0" t="s">
        <v>280</v>
      </c>
      <c r="U3525" s="0" t="s">
        <v>281</v>
      </c>
    </row>
    <row r="3526" customFormat="false" ht="15" hidden="false" customHeight="false" outlineLevel="0" collapsed="false">
      <c r="A3526" s="0" t="n">
        <v>174</v>
      </c>
      <c r="B3526" s="0" t="s">
        <v>238</v>
      </c>
      <c r="C3526" s="0" t="s">
        <v>270</v>
      </c>
      <c r="D3526" s="0" t="s">
        <v>13586</v>
      </c>
      <c r="E3526" s="0" t="n">
        <v>2024</v>
      </c>
      <c r="H3526" s="0" t="n">
        <v>5</v>
      </c>
      <c r="I3526" s="0" t="n">
        <v>115</v>
      </c>
      <c r="J3526" s="0" t="s">
        <v>272</v>
      </c>
      <c r="K3526" s="0" t="s">
        <v>13423</v>
      </c>
      <c r="L3526" s="0" t="s">
        <v>297</v>
      </c>
      <c r="M3526" s="0" t="s">
        <v>13587</v>
      </c>
      <c r="N3526" s="0" t="s">
        <v>13587</v>
      </c>
      <c r="O3526" s="0" t="s">
        <v>13588</v>
      </c>
      <c r="P3526" s="0" t="s">
        <v>13589</v>
      </c>
      <c r="R3526" s="0" t="s">
        <v>288</v>
      </c>
      <c r="S3526" s="0" t="s">
        <v>294</v>
      </c>
      <c r="T3526" s="0" t="s">
        <v>280</v>
      </c>
      <c r="U3526" s="0" t="s">
        <v>281</v>
      </c>
    </row>
    <row r="3527" customFormat="false" ht="15" hidden="false" customHeight="false" outlineLevel="0" collapsed="false">
      <c r="A3527" s="0" t="n">
        <v>174</v>
      </c>
      <c r="B3527" s="0" t="s">
        <v>238</v>
      </c>
      <c r="C3527" s="0" t="s">
        <v>270</v>
      </c>
      <c r="D3527" s="0" t="s">
        <v>13590</v>
      </c>
      <c r="E3527" s="0" t="n">
        <v>2024</v>
      </c>
      <c r="H3527" s="0" t="n">
        <v>5</v>
      </c>
      <c r="I3527" s="0" t="n">
        <v>116</v>
      </c>
      <c r="J3527" s="0" t="s">
        <v>272</v>
      </c>
      <c r="K3527" s="0" t="s">
        <v>13423</v>
      </c>
      <c r="L3527" s="0" t="s">
        <v>297</v>
      </c>
      <c r="M3527" s="0" t="s">
        <v>13591</v>
      </c>
      <c r="N3527" s="0" t="s">
        <v>13591</v>
      </c>
      <c r="O3527" s="0" t="s">
        <v>13592</v>
      </c>
      <c r="P3527" s="0" t="s">
        <v>13593</v>
      </c>
      <c r="R3527" s="0" t="s">
        <v>288</v>
      </c>
      <c r="S3527" s="0" t="s">
        <v>294</v>
      </c>
      <c r="T3527" s="0" t="s">
        <v>280</v>
      </c>
      <c r="U3527" s="0" t="s">
        <v>281</v>
      </c>
    </row>
    <row r="3528" customFormat="false" ht="15" hidden="false" customHeight="false" outlineLevel="0" collapsed="false">
      <c r="A3528" s="0" t="n">
        <v>174</v>
      </c>
      <c r="B3528" s="0" t="s">
        <v>238</v>
      </c>
      <c r="C3528" s="0" t="s">
        <v>270</v>
      </c>
      <c r="D3528" s="0" t="s">
        <v>13594</v>
      </c>
      <c r="E3528" s="0" t="n">
        <v>2024</v>
      </c>
      <c r="H3528" s="0" t="n">
        <v>1</v>
      </c>
      <c r="I3528" s="0" t="n">
        <v>467</v>
      </c>
      <c r="J3528" s="0" t="s">
        <v>272</v>
      </c>
      <c r="K3528" s="0" t="s">
        <v>13423</v>
      </c>
      <c r="L3528" s="0" t="s">
        <v>297</v>
      </c>
      <c r="M3528" s="0" t="s">
        <v>13595</v>
      </c>
      <c r="N3528" s="0" t="s">
        <v>13595</v>
      </c>
      <c r="O3528" s="0" t="s">
        <v>13596</v>
      </c>
      <c r="P3528" s="0" t="s">
        <v>13597</v>
      </c>
      <c r="R3528" s="0" t="s">
        <v>288</v>
      </c>
      <c r="S3528" s="0" t="s">
        <v>294</v>
      </c>
      <c r="T3528" s="0" t="s">
        <v>318</v>
      </c>
      <c r="U3528" s="0" t="s">
        <v>281</v>
      </c>
      <c r="V3528" s="0" t="s">
        <v>13481</v>
      </c>
    </row>
    <row r="3529" customFormat="false" ht="15" hidden="false" customHeight="false" outlineLevel="0" collapsed="false">
      <c r="A3529" s="0" t="n">
        <v>174</v>
      </c>
      <c r="B3529" s="0" t="s">
        <v>238</v>
      </c>
      <c r="C3529" s="0" t="s">
        <v>270</v>
      </c>
      <c r="D3529" s="0" t="s">
        <v>13598</v>
      </c>
      <c r="E3529" s="0" t="n">
        <v>2024</v>
      </c>
      <c r="H3529" s="0" t="n">
        <v>1</v>
      </c>
      <c r="I3529" s="0" t="n">
        <v>335</v>
      </c>
      <c r="J3529" s="0" t="s">
        <v>272</v>
      </c>
      <c r="K3529" s="0" t="s">
        <v>13423</v>
      </c>
      <c r="L3529" s="0" t="s">
        <v>297</v>
      </c>
      <c r="M3529" s="0" t="s">
        <v>13599</v>
      </c>
      <c r="N3529" s="0" t="s">
        <v>13599</v>
      </c>
      <c r="O3529" s="0" t="s">
        <v>13600</v>
      </c>
      <c r="P3529" s="0" t="s">
        <v>13601</v>
      </c>
      <c r="R3529" s="0" t="s">
        <v>288</v>
      </c>
      <c r="S3529" s="0" t="s">
        <v>294</v>
      </c>
      <c r="T3529" s="0" t="s">
        <v>280</v>
      </c>
      <c r="U3529" s="0" t="s">
        <v>281</v>
      </c>
    </row>
    <row r="3530" customFormat="false" ht="15" hidden="false" customHeight="false" outlineLevel="0" collapsed="false">
      <c r="A3530" s="0" t="n">
        <v>174</v>
      </c>
      <c r="B3530" s="0" t="s">
        <v>238</v>
      </c>
      <c r="C3530" s="0" t="s">
        <v>270</v>
      </c>
      <c r="D3530" s="0" t="s">
        <v>13602</v>
      </c>
      <c r="E3530" s="0" t="n">
        <v>2024</v>
      </c>
      <c r="H3530" s="0" t="n">
        <v>1</v>
      </c>
      <c r="I3530" s="0" t="n">
        <v>477</v>
      </c>
      <c r="J3530" s="0" t="s">
        <v>272</v>
      </c>
      <c r="K3530" s="0" t="s">
        <v>13423</v>
      </c>
      <c r="L3530" s="0" t="s">
        <v>297</v>
      </c>
      <c r="M3530" s="0" t="s">
        <v>13603</v>
      </c>
      <c r="N3530" s="0" t="s">
        <v>13604</v>
      </c>
      <c r="O3530" s="0" t="s">
        <v>13605</v>
      </c>
      <c r="P3530" s="0" t="s">
        <v>13606</v>
      </c>
      <c r="R3530" s="0" t="s">
        <v>288</v>
      </c>
      <c r="S3530" s="0" t="s">
        <v>294</v>
      </c>
      <c r="T3530" s="0" t="s">
        <v>318</v>
      </c>
      <c r="U3530" s="0" t="s">
        <v>281</v>
      </c>
      <c r="V3530" s="0" t="s">
        <v>13481</v>
      </c>
    </row>
    <row r="3531" customFormat="false" ht="15" hidden="false" customHeight="false" outlineLevel="0" collapsed="false">
      <c r="A3531" s="0" t="n">
        <v>174</v>
      </c>
      <c r="B3531" s="0" t="s">
        <v>238</v>
      </c>
      <c r="C3531" s="0" t="s">
        <v>270</v>
      </c>
      <c r="D3531" s="0" t="s">
        <v>13607</v>
      </c>
      <c r="E3531" s="0" t="n">
        <v>2023</v>
      </c>
      <c r="H3531" s="0" t="n">
        <v>2</v>
      </c>
      <c r="I3531" s="0" t="n">
        <v>202</v>
      </c>
      <c r="J3531" s="0" t="s">
        <v>272</v>
      </c>
      <c r="K3531" s="0" t="s">
        <v>13423</v>
      </c>
      <c r="L3531" s="0" t="s">
        <v>297</v>
      </c>
      <c r="M3531" s="0" t="s">
        <v>13608</v>
      </c>
      <c r="N3531" s="0" t="s">
        <v>13608</v>
      </c>
      <c r="O3531" s="0" t="s">
        <v>13609</v>
      </c>
      <c r="P3531" s="0" t="s">
        <v>13610</v>
      </c>
      <c r="R3531" s="0" t="s">
        <v>288</v>
      </c>
      <c r="S3531" s="0" t="s">
        <v>294</v>
      </c>
      <c r="T3531" s="0" t="s">
        <v>318</v>
      </c>
      <c r="U3531" s="0" t="s">
        <v>281</v>
      </c>
      <c r="V3531" s="0" t="s">
        <v>13481</v>
      </c>
    </row>
    <row r="3532" customFormat="false" ht="15" hidden="false" customHeight="false" outlineLevel="0" collapsed="false">
      <c r="A3532" s="0" t="n">
        <v>174</v>
      </c>
      <c r="B3532" s="0" t="s">
        <v>238</v>
      </c>
      <c r="C3532" s="0" t="s">
        <v>270</v>
      </c>
      <c r="D3532" s="0" t="s">
        <v>13611</v>
      </c>
      <c r="E3532" s="0" t="n">
        <v>2023</v>
      </c>
      <c r="H3532" s="0" t="n">
        <v>2</v>
      </c>
      <c r="I3532" s="0" t="n">
        <v>429</v>
      </c>
      <c r="J3532" s="0" t="s">
        <v>272</v>
      </c>
      <c r="K3532" s="0" t="s">
        <v>13423</v>
      </c>
      <c r="L3532" s="0" t="s">
        <v>297</v>
      </c>
      <c r="M3532" s="0" t="s">
        <v>13612</v>
      </c>
      <c r="N3532" s="0" t="s">
        <v>13612</v>
      </c>
      <c r="O3532" s="0" t="s">
        <v>13613</v>
      </c>
      <c r="P3532" s="0" t="s">
        <v>13614</v>
      </c>
      <c r="R3532" s="0" t="s">
        <v>288</v>
      </c>
      <c r="S3532" s="0" t="s">
        <v>294</v>
      </c>
      <c r="T3532" s="0" t="s">
        <v>318</v>
      </c>
      <c r="U3532" s="0" t="s">
        <v>281</v>
      </c>
      <c r="V3532" s="0" t="s">
        <v>13481</v>
      </c>
    </row>
    <row r="3533" customFormat="false" ht="15" hidden="false" customHeight="false" outlineLevel="0" collapsed="false">
      <c r="A3533" s="0" t="n">
        <v>174</v>
      </c>
      <c r="B3533" s="0" t="s">
        <v>238</v>
      </c>
      <c r="C3533" s="0" t="s">
        <v>270</v>
      </c>
      <c r="D3533" s="0" t="s">
        <v>13615</v>
      </c>
      <c r="E3533" s="0" t="n">
        <v>2023</v>
      </c>
      <c r="H3533" s="0" t="n">
        <v>5</v>
      </c>
      <c r="I3533" s="0" t="n">
        <v>247</v>
      </c>
      <c r="J3533" s="0" t="s">
        <v>272</v>
      </c>
      <c r="K3533" s="0" t="s">
        <v>13423</v>
      </c>
      <c r="L3533" s="0" t="s">
        <v>297</v>
      </c>
      <c r="M3533" s="0" t="s">
        <v>13616</v>
      </c>
      <c r="N3533" s="0" t="s">
        <v>13616</v>
      </c>
      <c r="O3533" s="0" t="s">
        <v>13617</v>
      </c>
      <c r="P3533" s="0" t="s">
        <v>13618</v>
      </c>
      <c r="R3533" s="0" t="s">
        <v>288</v>
      </c>
      <c r="S3533" s="0" t="s">
        <v>294</v>
      </c>
      <c r="T3533" s="0" t="s">
        <v>318</v>
      </c>
      <c r="U3533" s="0" t="s">
        <v>281</v>
      </c>
      <c r="V3533" s="0" t="s">
        <v>13481</v>
      </c>
    </row>
    <row r="3534" customFormat="false" ht="15" hidden="false" customHeight="false" outlineLevel="0" collapsed="false">
      <c r="A3534" s="0" t="n">
        <v>174</v>
      </c>
      <c r="B3534" s="0" t="s">
        <v>238</v>
      </c>
      <c r="C3534" s="0" t="s">
        <v>270</v>
      </c>
      <c r="D3534" s="0" t="s">
        <v>13619</v>
      </c>
      <c r="E3534" s="0" t="n">
        <v>2023</v>
      </c>
      <c r="H3534" s="0" t="n">
        <v>1</v>
      </c>
      <c r="I3534" s="0" t="n">
        <v>281</v>
      </c>
      <c r="J3534" s="0" t="s">
        <v>272</v>
      </c>
      <c r="K3534" s="0" t="s">
        <v>13423</v>
      </c>
      <c r="L3534" s="0" t="s">
        <v>297</v>
      </c>
      <c r="M3534" s="0" t="s">
        <v>13620</v>
      </c>
      <c r="N3534" s="0" t="s">
        <v>13620</v>
      </c>
      <c r="O3534" s="0" t="s">
        <v>13621</v>
      </c>
      <c r="P3534" s="0" t="s">
        <v>13622</v>
      </c>
      <c r="R3534" s="0" t="s">
        <v>288</v>
      </c>
      <c r="S3534" s="0" t="s">
        <v>294</v>
      </c>
      <c r="T3534" s="0" t="s">
        <v>318</v>
      </c>
      <c r="U3534" s="0" t="s">
        <v>281</v>
      </c>
      <c r="V3534" s="0" t="s">
        <v>13481</v>
      </c>
    </row>
    <row r="3535" customFormat="false" ht="15" hidden="false" customHeight="false" outlineLevel="0" collapsed="false">
      <c r="A3535" s="0" t="n">
        <v>174</v>
      </c>
      <c r="B3535" s="0" t="s">
        <v>238</v>
      </c>
      <c r="C3535" s="0" t="s">
        <v>270</v>
      </c>
      <c r="D3535" s="0" t="s">
        <v>13623</v>
      </c>
      <c r="E3535" s="0" t="n">
        <v>2023</v>
      </c>
      <c r="H3535" s="0" t="n">
        <v>5</v>
      </c>
      <c r="I3535" s="0" t="n">
        <v>132</v>
      </c>
      <c r="J3535" s="0" t="s">
        <v>272</v>
      </c>
      <c r="K3535" s="0" t="s">
        <v>13423</v>
      </c>
      <c r="L3535" s="0" t="s">
        <v>297</v>
      </c>
      <c r="M3535" s="0" t="s">
        <v>13624</v>
      </c>
      <c r="N3535" s="0" t="s">
        <v>13624</v>
      </c>
      <c r="O3535" s="0" t="s">
        <v>13625</v>
      </c>
      <c r="P3535" s="0" t="s">
        <v>13626</v>
      </c>
      <c r="R3535" s="0" t="s">
        <v>288</v>
      </c>
      <c r="S3535" s="0" t="s">
        <v>294</v>
      </c>
      <c r="T3535" s="0" t="s">
        <v>280</v>
      </c>
      <c r="U3535" s="0" t="s">
        <v>281</v>
      </c>
    </row>
    <row r="3536" customFormat="false" ht="15" hidden="false" customHeight="false" outlineLevel="0" collapsed="false">
      <c r="A3536" s="0" t="n">
        <v>174</v>
      </c>
      <c r="B3536" s="0" t="s">
        <v>238</v>
      </c>
      <c r="C3536" s="0" t="s">
        <v>270</v>
      </c>
      <c r="D3536" s="0" t="s">
        <v>13627</v>
      </c>
      <c r="E3536" s="0" t="n">
        <v>2023</v>
      </c>
      <c r="H3536" s="0" t="n">
        <v>5</v>
      </c>
      <c r="I3536" s="0" t="n">
        <v>131</v>
      </c>
      <c r="J3536" s="0" t="s">
        <v>272</v>
      </c>
      <c r="K3536" s="0" t="s">
        <v>13423</v>
      </c>
      <c r="L3536" s="0" t="s">
        <v>297</v>
      </c>
      <c r="M3536" s="0" t="s">
        <v>13628</v>
      </c>
      <c r="N3536" s="0" t="s">
        <v>13628</v>
      </c>
      <c r="O3536" s="0" t="s">
        <v>13629</v>
      </c>
      <c r="P3536" s="0" t="s">
        <v>13630</v>
      </c>
      <c r="R3536" s="0" t="s">
        <v>288</v>
      </c>
      <c r="S3536" s="0" t="s">
        <v>294</v>
      </c>
      <c r="T3536" s="0" t="s">
        <v>280</v>
      </c>
      <c r="U3536" s="0" t="s">
        <v>281</v>
      </c>
    </row>
    <row r="3537" customFormat="false" ht="15" hidden="false" customHeight="false" outlineLevel="0" collapsed="false">
      <c r="A3537" s="0" t="n">
        <v>174</v>
      </c>
      <c r="B3537" s="0" t="s">
        <v>238</v>
      </c>
      <c r="C3537" s="0" t="s">
        <v>270</v>
      </c>
      <c r="D3537" s="0" t="s">
        <v>13631</v>
      </c>
      <c r="E3537" s="0" t="n">
        <v>2023</v>
      </c>
      <c r="H3537" s="0" t="n">
        <v>1</v>
      </c>
      <c r="I3537" s="0" t="n">
        <v>158</v>
      </c>
      <c r="J3537" s="0" t="s">
        <v>272</v>
      </c>
      <c r="K3537" s="0" t="s">
        <v>13423</v>
      </c>
      <c r="L3537" s="0" t="s">
        <v>297</v>
      </c>
      <c r="M3537" s="0" t="s">
        <v>13632</v>
      </c>
      <c r="N3537" s="0" t="s">
        <v>13632</v>
      </c>
      <c r="O3537" s="0" t="s">
        <v>13633</v>
      </c>
      <c r="P3537" s="0" t="s">
        <v>13634</v>
      </c>
      <c r="R3537" s="0" t="s">
        <v>288</v>
      </c>
      <c r="S3537" s="0" t="s">
        <v>294</v>
      </c>
      <c r="T3537" s="0" t="s">
        <v>318</v>
      </c>
      <c r="U3537" s="0" t="s">
        <v>281</v>
      </c>
      <c r="V3537" s="0" t="s">
        <v>13481</v>
      </c>
    </row>
    <row r="3538" customFormat="false" ht="15" hidden="false" customHeight="false" outlineLevel="0" collapsed="false">
      <c r="A3538" s="0" t="n">
        <v>174</v>
      </c>
      <c r="B3538" s="0" t="s">
        <v>238</v>
      </c>
      <c r="C3538" s="0" t="s">
        <v>270</v>
      </c>
      <c r="D3538" s="0" t="s">
        <v>13635</v>
      </c>
      <c r="E3538" s="0" t="n">
        <v>2023</v>
      </c>
      <c r="H3538" s="0" t="n">
        <v>1</v>
      </c>
      <c r="I3538" s="0" t="n">
        <v>174</v>
      </c>
      <c r="J3538" s="0" t="s">
        <v>272</v>
      </c>
      <c r="K3538" s="0" t="s">
        <v>13423</v>
      </c>
      <c r="L3538" s="0" t="s">
        <v>297</v>
      </c>
      <c r="M3538" s="0" t="s">
        <v>13636</v>
      </c>
      <c r="N3538" s="0" t="s">
        <v>13636</v>
      </c>
      <c r="O3538" s="0" t="s">
        <v>13637</v>
      </c>
      <c r="P3538" s="0" t="s">
        <v>13638</v>
      </c>
      <c r="R3538" s="0" t="s">
        <v>288</v>
      </c>
      <c r="S3538" s="0" t="s">
        <v>294</v>
      </c>
      <c r="T3538" s="0" t="s">
        <v>318</v>
      </c>
      <c r="U3538" s="0" t="s">
        <v>281</v>
      </c>
      <c r="V3538" s="0" t="s">
        <v>13481</v>
      </c>
    </row>
    <row r="3539" customFormat="false" ht="15" hidden="false" customHeight="false" outlineLevel="0" collapsed="false">
      <c r="A3539" s="0" t="n">
        <v>174</v>
      </c>
      <c r="B3539" s="0" t="s">
        <v>238</v>
      </c>
      <c r="C3539" s="0" t="s">
        <v>270</v>
      </c>
      <c r="D3539" s="0" t="s">
        <v>13639</v>
      </c>
      <c r="E3539" s="0" t="n">
        <v>2023</v>
      </c>
      <c r="H3539" s="0" t="n">
        <v>1</v>
      </c>
      <c r="I3539" s="0" t="n">
        <v>192</v>
      </c>
      <c r="J3539" s="0" t="s">
        <v>272</v>
      </c>
      <c r="K3539" s="0" t="s">
        <v>13423</v>
      </c>
      <c r="L3539" s="0" t="s">
        <v>297</v>
      </c>
      <c r="M3539" s="0" t="s">
        <v>13640</v>
      </c>
      <c r="N3539" s="0" t="s">
        <v>13640</v>
      </c>
      <c r="O3539" s="0" t="s">
        <v>13641</v>
      </c>
      <c r="P3539" s="0" t="s">
        <v>13642</v>
      </c>
      <c r="R3539" s="0" t="s">
        <v>288</v>
      </c>
      <c r="S3539" s="0" t="s">
        <v>294</v>
      </c>
      <c r="T3539" s="0" t="s">
        <v>280</v>
      </c>
      <c r="U3539" s="0" t="s">
        <v>281</v>
      </c>
    </row>
    <row r="3540" customFormat="false" ht="15" hidden="false" customHeight="false" outlineLevel="0" collapsed="false">
      <c r="A3540" s="0" t="n">
        <v>174</v>
      </c>
      <c r="B3540" s="0" t="s">
        <v>238</v>
      </c>
      <c r="C3540" s="0" t="s">
        <v>270</v>
      </c>
      <c r="D3540" s="0" t="s">
        <v>13643</v>
      </c>
      <c r="E3540" s="0" t="n">
        <v>2022</v>
      </c>
      <c r="H3540" s="0" t="n">
        <v>8</v>
      </c>
      <c r="I3540" s="0" t="n">
        <v>89</v>
      </c>
      <c r="J3540" s="0" t="s">
        <v>272</v>
      </c>
      <c r="K3540" s="0" t="s">
        <v>13423</v>
      </c>
      <c r="L3540" s="0" t="s">
        <v>297</v>
      </c>
      <c r="M3540" s="0" t="s">
        <v>13644</v>
      </c>
      <c r="N3540" s="0" t="s">
        <v>13644</v>
      </c>
      <c r="O3540" s="0" t="s">
        <v>13645</v>
      </c>
      <c r="P3540" s="0" t="s">
        <v>13646</v>
      </c>
      <c r="R3540" s="0" t="s">
        <v>288</v>
      </c>
      <c r="S3540" s="0" t="s">
        <v>294</v>
      </c>
      <c r="T3540" s="0" t="s">
        <v>318</v>
      </c>
      <c r="U3540" s="0" t="s">
        <v>281</v>
      </c>
      <c r="V3540" s="0" t="s">
        <v>13481</v>
      </c>
    </row>
    <row r="3541" customFormat="false" ht="15" hidden="false" customHeight="false" outlineLevel="0" collapsed="false">
      <c r="A3541" s="0" t="n">
        <v>174</v>
      </c>
      <c r="B3541" s="0" t="s">
        <v>238</v>
      </c>
      <c r="C3541" s="0" t="s">
        <v>270</v>
      </c>
      <c r="D3541" s="0" t="s">
        <v>13647</v>
      </c>
      <c r="E3541" s="0" t="n">
        <v>2022</v>
      </c>
      <c r="H3541" s="0" t="n">
        <v>1</v>
      </c>
      <c r="I3541" s="0" t="n">
        <v>184</v>
      </c>
      <c r="J3541" s="0" t="s">
        <v>272</v>
      </c>
      <c r="K3541" s="0" t="s">
        <v>13423</v>
      </c>
      <c r="L3541" s="0" t="s">
        <v>297</v>
      </c>
      <c r="M3541" s="0" t="s">
        <v>13648</v>
      </c>
      <c r="N3541" s="0" t="s">
        <v>13648</v>
      </c>
      <c r="O3541" s="0" t="s">
        <v>13649</v>
      </c>
      <c r="P3541" s="0" t="s">
        <v>13650</v>
      </c>
      <c r="R3541" s="0" t="s">
        <v>288</v>
      </c>
      <c r="S3541" s="0" t="s">
        <v>294</v>
      </c>
      <c r="T3541" s="0" t="s">
        <v>280</v>
      </c>
      <c r="U3541" s="0" t="s">
        <v>281</v>
      </c>
    </row>
    <row r="3542" customFormat="false" ht="15" hidden="false" customHeight="false" outlineLevel="0" collapsed="false">
      <c r="A3542" s="0" t="n">
        <v>174</v>
      </c>
      <c r="B3542" s="0" t="s">
        <v>238</v>
      </c>
      <c r="C3542" s="0" t="s">
        <v>270</v>
      </c>
      <c r="D3542" s="0" t="s">
        <v>13651</v>
      </c>
      <c r="E3542" s="0" t="n">
        <v>2022</v>
      </c>
      <c r="H3542" s="0" t="n">
        <v>1</v>
      </c>
      <c r="I3542" s="0" t="n">
        <v>1483</v>
      </c>
      <c r="J3542" s="0" t="s">
        <v>294</v>
      </c>
      <c r="K3542" s="0" t="s">
        <v>13423</v>
      </c>
      <c r="L3542" s="0" t="s">
        <v>297</v>
      </c>
      <c r="M3542" s="0" t="s">
        <v>13652</v>
      </c>
      <c r="N3542" s="0" t="s">
        <v>13652</v>
      </c>
      <c r="O3542" s="0" t="s">
        <v>13653</v>
      </c>
      <c r="P3542" s="0" t="s">
        <v>13654</v>
      </c>
      <c r="R3542" s="0" t="s">
        <v>288</v>
      </c>
      <c r="S3542" s="0" t="s">
        <v>294</v>
      </c>
      <c r="T3542" s="0" t="s">
        <v>318</v>
      </c>
      <c r="U3542" s="0" t="s">
        <v>281</v>
      </c>
      <c r="V3542" s="0" t="s">
        <v>13481</v>
      </c>
    </row>
    <row r="3543" customFormat="false" ht="15" hidden="false" customHeight="false" outlineLevel="0" collapsed="false">
      <c r="A3543" s="0" t="n">
        <v>174</v>
      </c>
      <c r="B3543" s="0" t="s">
        <v>238</v>
      </c>
      <c r="C3543" s="0" t="s">
        <v>270</v>
      </c>
      <c r="D3543" s="0" t="s">
        <v>13655</v>
      </c>
      <c r="E3543" s="0" t="n">
        <v>2022</v>
      </c>
      <c r="H3543" s="0" t="n">
        <v>9</v>
      </c>
      <c r="I3543" s="0" t="n">
        <v>137</v>
      </c>
      <c r="J3543" s="0" t="s">
        <v>272</v>
      </c>
      <c r="K3543" s="0" t="s">
        <v>13423</v>
      </c>
      <c r="L3543" s="0" t="s">
        <v>297</v>
      </c>
      <c r="M3543" s="0" t="s">
        <v>13656</v>
      </c>
      <c r="N3543" s="0" t="s">
        <v>13656</v>
      </c>
      <c r="O3543" s="0" t="s">
        <v>13657</v>
      </c>
      <c r="P3543" s="0" t="s">
        <v>13658</v>
      </c>
      <c r="R3543" s="0" t="s">
        <v>288</v>
      </c>
      <c r="S3543" s="0" t="s">
        <v>294</v>
      </c>
      <c r="T3543" s="0" t="s">
        <v>318</v>
      </c>
      <c r="U3543" s="0" t="s">
        <v>281</v>
      </c>
      <c r="V3543" s="0" t="s">
        <v>13481</v>
      </c>
    </row>
    <row r="3544" customFormat="false" ht="15" hidden="false" customHeight="false" outlineLevel="0" collapsed="false">
      <c r="A3544" s="0" t="n">
        <v>174</v>
      </c>
      <c r="B3544" s="0" t="s">
        <v>238</v>
      </c>
      <c r="C3544" s="0" t="s">
        <v>270</v>
      </c>
      <c r="D3544" s="0" t="s">
        <v>13659</v>
      </c>
      <c r="E3544" s="0" t="n">
        <v>2022</v>
      </c>
      <c r="H3544" s="0" t="n">
        <v>9</v>
      </c>
      <c r="I3544" s="0" t="n">
        <v>138</v>
      </c>
      <c r="J3544" s="0" t="s">
        <v>272</v>
      </c>
      <c r="K3544" s="0" t="s">
        <v>13423</v>
      </c>
      <c r="L3544" s="0" t="s">
        <v>297</v>
      </c>
      <c r="M3544" s="0" t="s">
        <v>13660</v>
      </c>
      <c r="N3544" s="0" t="s">
        <v>13660</v>
      </c>
      <c r="O3544" s="0" t="s">
        <v>13661</v>
      </c>
      <c r="P3544" s="0" t="s">
        <v>13662</v>
      </c>
      <c r="R3544" s="0" t="s">
        <v>288</v>
      </c>
      <c r="S3544" s="0" t="s">
        <v>294</v>
      </c>
      <c r="T3544" s="0" t="s">
        <v>318</v>
      </c>
      <c r="U3544" s="0" t="s">
        <v>281</v>
      </c>
      <c r="V3544" s="0" t="s">
        <v>13481</v>
      </c>
    </row>
    <row r="3545" customFormat="false" ht="15" hidden="false" customHeight="false" outlineLevel="0" collapsed="false">
      <c r="A3545" s="0" t="n">
        <v>174</v>
      </c>
      <c r="B3545" s="0" t="s">
        <v>238</v>
      </c>
      <c r="C3545" s="0" t="s">
        <v>270</v>
      </c>
      <c r="D3545" s="0" t="s">
        <v>13663</v>
      </c>
      <c r="E3545" s="0" t="n">
        <v>2022</v>
      </c>
      <c r="H3545" s="0" t="n">
        <v>8</v>
      </c>
      <c r="I3545" s="0" t="n">
        <v>111</v>
      </c>
      <c r="J3545" s="0" t="s">
        <v>272</v>
      </c>
      <c r="K3545" s="0" t="s">
        <v>13423</v>
      </c>
      <c r="L3545" s="0" t="s">
        <v>297</v>
      </c>
      <c r="M3545" s="0" t="s">
        <v>13664</v>
      </c>
      <c r="N3545" s="0" t="s">
        <v>13664</v>
      </c>
      <c r="O3545" s="0" t="s">
        <v>13665</v>
      </c>
      <c r="P3545" s="0" t="s">
        <v>13666</v>
      </c>
      <c r="R3545" s="0" t="s">
        <v>288</v>
      </c>
      <c r="S3545" s="0" t="s">
        <v>294</v>
      </c>
      <c r="T3545" s="0" t="s">
        <v>318</v>
      </c>
      <c r="U3545" s="0" t="s">
        <v>281</v>
      </c>
      <c r="V3545" s="0" t="s">
        <v>13481</v>
      </c>
    </row>
    <row r="3546" customFormat="false" ht="15" hidden="false" customHeight="false" outlineLevel="0" collapsed="false">
      <c r="A3546" s="0" t="n">
        <v>174</v>
      </c>
      <c r="B3546" s="0" t="s">
        <v>238</v>
      </c>
      <c r="C3546" s="0" t="s">
        <v>270</v>
      </c>
      <c r="D3546" s="0" t="s">
        <v>13667</v>
      </c>
      <c r="E3546" s="0" t="n">
        <v>2022</v>
      </c>
      <c r="H3546" s="0" t="n">
        <v>8</v>
      </c>
      <c r="I3546" s="0" t="n">
        <v>111</v>
      </c>
      <c r="J3546" s="0" t="s">
        <v>272</v>
      </c>
      <c r="K3546" s="0" t="s">
        <v>13423</v>
      </c>
      <c r="L3546" s="0" t="s">
        <v>297</v>
      </c>
      <c r="M3546" s="0" t="s">
        <v>13668</v>
      </c>
      <c r="N3546" s="0" t="s">
        <v>13668</v>
      </c>
      <c r="O3546" s="0" t="s">
        <v>13669</v>
      </c>
      <c r="P3546" s="0" t="s">
        <v>13670</v>
      </c>
      <c r="R3546" s="0" t="s">
        <v>288</v>
      </c>
      <c r="S3546" s="0" t="s">
        <v>294</v>
      </c>
      <c r="T3546" s="0" t="s">
        <v>318</v>
      </c>
      <c r="U3546" s="0" t="s">
        <v>281</v>
      </c>
      <c r="V3546" s="0" t="s">
        <v>13481</v>
      </c>
    </row>
    <row r="3547" customFormat="false" ht="15" hidden="false" customHeight="false" outlineLevel="0" collapsed="false">
      <c r="A3547" s="0" t="n">
        <v>174</v>
      </c>
      <c r="B3547" s="0" t="s">
        <v>238</v>
      </c>
      <c r="C3547" s="0" t="s">
        <v>270</v>
      </c>
      <c r="D3547" s="0" t="s">
        <v>13671</v>
      </c>
      <c r="E3547" s="0" t="n">
        <v>2022</v>
      </c>
      <c r="H3547" s="0" t="n">
        <v>8</v>
      </c>
      <c r="I3547" s="0" t="n">
        <v>111</v>
      </c>
      <c r="J3547" s="0" t="s">
        <v>272</v>
      </c>
      <c r="K3547" s="0" t="s">
        <v>13423</v>
      </c>
      <c r="L3547" s="0" t="s">
        <v>297</v>
      </c>
      <c r="M3547" s="0" t="s">
        <v>13672</v>
      </c>
      <c r="N3547" s="0" t="s">
        <v>13672</v>
      </c>
      <c r="O3547" s="0" t="s">
        <v>13673</v>
      </c>
      <c r="P3547" s="0" t="s">
        <v>13674</v>
      </c>
      <c r="R3547" s="0" t="s">
        <v>288</v>
      </c>
      <c r="S3547" s="0" t="s">
        <v>294</v>
      </c>
      <c r="T3547" s="0" t="s">
        <v>318</v>
      </c>
      <c r="U3547" s="0" t="s">
        <v>281</v>
      </c>
      <c r="V3547" s="0" t="s">
        <v>13481</v>
      </c>
    </row>
    <row r="3548" customFormat="false" ht="15" hidden="false" customHeight="false" outlineLevel="0" collapsed="false">
      <c r="A3548" s="0" t="n">
        <v>174</v>
      </c>
      <c r="B3548" s="0" t="s">
        <v>238</v>
      </c>
      <c r="C3548" s="0" t="s">
        <v>270</v>
      </c>
      <c r="D3548" s="0" t="s">
        <v>13675</v>
      </c>
      <c r="E3548" s="0" t="n">
        <v>2022</v>
      </c>
      <c r="H3548" s="0" t="n">
        <v>1</v>
      </c>
      <c r="I3548" s="0" t="n">
        <v>791</v>
      </c>
      <c r="J3548" s="0" t="s">
        <v>272</v>
      </c>
      <c r="K3548" s="0" t="s">
        <v>13423</v>
      </c>
      <c r="L3548" s="0" t="s">
        <v>297</v>
      </c>
      <c r="M3548" s="0" t="s">
        <v>13676</v>
      </c>
      <c r="N3548" s="0" t="s">
        <v>13676</v>
      </c>
      <c r="O3548" s="0" t="s">
        <v>13677</v>
      </c>
      <c r="P3548" s="0" t="s">
        <v>13678</v>
      </c>
      <c r="R3548" s="0" t="s">
        <v>288</v>
      </c>
      <c r="S3548" s="0" t="s">
        <v>294</v>
      </c>
      <c r="T3548" s="0" t="s">
        <v>280</v>
      </c>
      <c r="U3548" s="0" t="s">
        <v>281</v>
      </c>
    </row>
    <row r="3549" customFormat="false" ht="15" hidden="false" customHeight="false" outlineLevel="0" collapsed="false">
      <c r="A3549" s="0" t="n">
        <v>174</v>
      </c>
      <c r="B3549" s="0" t="s">
        <v>238</v>
      </c>
      <c r="C3549" s="0" t="s">
        <v>270</v>
      </c>
      <c r="D3549" s="0" t="s">
        <v>13679</v>
      </c>
      <c r="E3549" s="0" t="n">
        <v>2021</v>
      </c>
      <c r="H3549" s="0" t="n">
        <v>2</v>
      </c>
      <c r="I3549" s="0" t="n">
        <v>181</v>
      </c>
      <c r="J3549" s="0" t="s">
        <v>272</v>
      </c>
      <c r="K3549" s="0" t="s">
        <v>13423</v>
      </c>
      <c r="L3549" s="0" t="s">
        <v>297</v>
      </c>
      <c r="M3549" s="0" t="s">
        <v>13680</v>
      </c>
      <c r="N3549" s="0" t="s">
        <v>13680</v>
      </c>
      <c r="O3549" s="0" t="s">
        <v>13681</v>
      </c>
      <c r="P3549" s="0" t="s">
        <v>13682</v>
      </c>
      <c r="R3549" s="0" t="s">
        <v>288</v>
      </c>
      <c r="S3549" s="0" t="s">
        <v>294</v>
      </c>
      <c r="T3549" s="0" t="s">
        <v>318</v>
      </c>
      <c r="U3549" s="0" t="s">
        <v>281</v>
      </c>
      <c r="V3549" s="0" t="s">
        <v>13481</v>
      </c>
    </row>
    <row r="3550" customFormat="false" ht="15" hidden="false" customHeight="false" outlineLevel="0" collapsed="false">
      <c r="A3550" s="0" t="n">
        <v>174</v>
      </c>
      <c r="B3550" s="0" t="s">
        <v>238</v>
      </c>
      <c r="C3550" s="0" t="s">
        <v>270</v>
      </c>
      <c r="D3550" s="0" t="s">
        <v>13683</v>
      </c>
      <c r="E3550" s="0" t="n">
        <v>2021</v>
      </c>
      <c r="H3550" s="0" t="n">
        <v>1</v>
      </c>
      <c r="I3550" s="0" t="n">
        <v>205</v>
      </c>
      <c r="J3550" s="0" t="s">
        <v>272</v>
      </c>
      <c r="K3550" s="0" t="s">
        <v>13423</v>
      </c>
      <c r="L3550" s="0" t="s">
        <v>297</v>
      </c>
      <c r="M3550" s="0" t="s">
        <v>13684</v>
      </c>
      <c r="N3550" s="0" t="s">
        <v>13684</v>
      </c>
      <c r="O3550" s="0" t="s">
        <v>13685</v>
      </c>
      <c r="P3550" s="0" t="s">
        <v>13686</v>
      </c>
      <c r="R3550" s="0" t="s">
        <v>288</v>
      </c>
      <c r="S3550" s="0" t="s">
        <v>294</v>
      </c>
      <c r="T3550" s="0" t="s">
        <v>280</v>
      </c>
      <c r="U3550" s="0" t="s">
        <v>281</v>
      </c>
    </row>
    <row r="3551" customFormat="false" ht="15" hidden="false" customHeight="false" outlineLevel="0" collapsed="false">
      <c r="A3551" s="0" t="n">
        <v>174</v>
      </c>
      <c r="B3551" s="0" t="s">
        <v>238</v>
      </c>
      <c r="C3551" s="0" t="s">
        <v>270</v>
      </c>
      <c r="D3551" s="0" t="s">
        <v>13687</v>
      </c>
      <c r="E3551" s="0" t="n">
        <v>2021</v>
      </c>
      <c r="H3551" s="0" t="n">
        <v>1</v>
      </c>
      <c r="I3551" s="0" t="n">
        <v>205</v>
      </c>
      <c r="J3551" s="0" t="s">
        <v>272</v>
      </c>
      <c r="K3551" s="0" t="s">
        <v>13423</v>
      </c>
      <c r="L3551" s="0" t="s">
        <v>297</v>
      </c>
      <c r="M3551" s="0" t="s">
        <v>13688</v>
      </c>
      <c r="N3551" s="0" t="s">
        <v>13688</v>
      </c>
      <c r="O3551" s="0" t="s">
        <v>13689</v>
      </c>
      <c r="P3551" s="0" t="s">
        <v>13690</v>
      </c>
      <c r="R3551" s="0" t="s">
        <v>288</v>
      </c>
      <c r="S3551" s="0" t="s">
        <v>294</v>
      </c>
      <c r="T3551" s="0" t="s">
        <v>280</v>
      </c>
      <c r="U3551" s="0" t="s">
        <v>281</v>
      </c>
    </row>
    <row r="3552" customFormat="false" ht="15" hidden="false" customHeight="false" outlineLevel="0" collapsed="false">
      <c r="A3552" s="0" t="n">
        <v>174</v>
      </c>
      <c r="B3552" s="0" t="s">
        <v>238</v>
      </c>
      <c r="C3552" s="0" t="s">
        <v>270</v>
      </c>
      <c r="D3552" s="0" t="s">
        <v>13691</v>
      </c>
      <c r="E3552" s="0" t="n">
        <v>2018</v>
      </c>
      <c r="H3552" s="0" t="n">
        <v>9</v>
      </c>
      <c r="I3552" s="0" t="n">
        <v>93</v>
      </c>
      <c r="J3552" s="0" t="s">
        <v>272</v>
      </c>
      <c r="K3552" s="0" t="s">
        <v>13423</v>
      </c>
      <c r="L3552" s="0" t="s">
        <v>297</v>
      </c>
      <c r="M3552" s="0" t="s">
        <v>13692</v>
      </c>
      <c r="N3552" s="0" t="s">
        <v>13692</v>
      </c>
      <c r="O3552" s="0" t="s">
        <v>13693</v>
      </c>
      <c r="P3552" s="0" t="s">
        <v>13694</v>
      </c>
      <c r="R3552" s="0" t="s">
        <v>288</v>
      </c>
      <c r="S3552" s="0" t="s">
        <v>294</v>
      </c>
      <c r="T3552" s="0" t="s">
        <v>318</v>
      </c>
      <c r="U3552" s="0" t="s">
        <v>281</v>
      </c>
      <c r="V3552" s="0" t="s">
        <v>13481</v>
      </c>
    </row>
    <row r="3553" customFormat="false" ht="15" hidden="false" customHeight="false" outlineLevel="0" collapsed="false">
      <c r="A3553" s="0" t="n">
        <v>174</v>
      </c>
      <c r="B3553" s="0" t="s">
        <v>238</v>
      </c>
      <c r="C3553" s="0" t="s">
        <v>328</v>
      </c>
      <c r="D3553" s="0" t="s">
        <v>13695</v>
      </c>
      <c r="E3553" s="0" t="n">
        <v>2026</v>
      </c>
      <c r="H3553" s="0" t="n">
        <v>2</v>
      </c>
      <c r="I3553" s="0" t="n">
        <v>80</v>
      </c>
      <c r="J3553" s="0" t="s">
        <v>272</v>
      </c>
      <c r="K3553" s="0" t="s">
        <v>13423</v>
      </c>
      <c r="L3553" s="0" t="s">
        <v>297</v>
      </c>
      <c r="M3553" s="0" t="s">
        <v>13696</v>
      </c>
      <c r="N3553" s="0" t="s">
        <v>13696</v>
      </c>
      <c r="O3553" s="0" t="s">
        <v>13697</v>
      </c>
      <c r="P3553" s="0" t="s">
        <v>13698</v>
      </c>
      <c r="R3553" s="0" t="s">
        <v>279</v>
      </c>
      <c r="S3553" s="0" t="s">
        <v>272</v>
      </c>
      <c r="T3553" s="0" t="s">
        <v>280</v>
      </c>
      <c r="U3553" s="0" t="s">
        <v>281</v>
      </c>
    </row>
    <row r="3554" customFormat="false" ht="15" hidden="false" customHeight="false" outlineLevel="0" collapsed="false">
      <c r="A3554" s="0" t="n">
        <v>174</v>
      </c>
      <c r="B3554" s="0" t="s">
        <v>238</v>
      </c>
      <c r="C3554" s="0" t="s">
        <v>328</v>
      </c>
      <c r="D3554" s="0" t="s">
        <v>13699</v>
      </c>
      <c r="E3554" s="0" t="n">
        <v>2026</v>
      </c>
      <c r="H3554" s="0" t="n">
        <v>1</v>
      </c>
      <c r="I3554" s="0" t="n">
        <v>217</v>
      </c>
      <c r="J3554" s="0" t="s">
        <v>272</v>
      </c>
      <c r="K3554" s="0" t="s">
        <v>13423</v>
      </c>
      <c r="L3554" s="0" t="s">
        <v>297</v>
      </c>
      <c r="M3554" s="0" t="s">
        <v>13700</v>
      </c>
      <c r="N3554" s="0" t="s">
        <v>13700</v>
      </c>
      <c r="O3554" s="0" t="s">
        <v>13701</v>
      </c>
      <c r="P3554" s="0" t="s">
        <v>13702</v>
      </c>
      <c r="R3554" s="0" t="s">
        <v>279</v>
      </c>
      <c r="S3554" s="0" t="s">
        <v>294</v>
      </c>
      <c r="T3554" s="0" t="s">
        <v>280</v>
      </c>
      <c r="U3554" s="0" t="s">
        <v>281</v>
      </c>
    </row>
    <row r="3555" customFormat="false" ht="15" hidden="false" customHeight="false" outlineLevel="0" collapsed="false">
      <c r="A3555" s="0" t="n">
        <v>174</v>
      </c>
      <c r="B3555" s="0" t="s">
        <v>238</v>
      </c>
      <c r="C3555" s="0" t="s">
        <v>328</v>
      </c>
      <c r="D3555" s="0" t="s">
        <v>13703</v>
      </c>
      <c r="E3555" s="0" t="n">
        <v>2026</v>
      </c>
      <c r="H3555" s="0" t="n">
        <v>1</v>
      </c>
      <c r="I3555" s="0" t="n">
        <v>43</v>
      </c>
      <c r="J3555" s="0" t="s">
        <v>272</v>
      </c>
      <c r="K3555" s="0" t="s">
        <v>13423</v>
      </c>
      <c r="L3555" s="0" t="s">
        <v>297</v>
      </c>
      <c r="M3555" s="0" t="s">
        <v>13704</v>
      </c>
      <c r="N3555" s="0" t="s">
        <v>13704</v>
      </c>
      <c r="O3555" s="0" t="s">
        <v>13705</v>
      </c>
      <c r="P3555" s="0" t="s">
        <v>13706</v>
      </c>
      <c r="R3555" s="0" t="s">
        <v>279</v>
      </c>
      <c r="S3555" s="0" t="s">
        <v>294</v>
      </c>
      <c r="T3555" s="0" t="s">
        <v>280</v>
      </c>
      <c r="U3555" s="0" t="s">
        <v>281</v>
      </c>
    </row>
    <row r="3556" customFormat="false" ht="15" hidden="false" customHeight="false" outlineLevel="0" collapsed="false">
      <c r="A3556" s="0" t="n">
        <v>174</v>
      </c>
      <c r="B3556" s="0" t="s">
        <v>238</v>
      </c>
      <c r="C3556" s="0" t="s">
        <v>328</v>
      </c>
      <c r="D3556" s="0" t="s">
        <v>13707</v>
      </c>
      <c r="E3556" s="0" t="n">
        <v>2026</v>
      </c>
      <c r="H3556" s="0" t="n">
        <v>1</v>
      </c>
      <c r="I3556" s="0" t="n">
        <v>65</v>
      </c>
      <c r="J3556" s="0" t="s">
        <v>272</v>
      </c>
      <c r="K3556" s="0" t="s">
        <v>13423</v>
      </c>
      <c r="L3556" s="0" t="s">
        <v>297</v>
      </c>
      <c r="M3556" s="0" t="s">
        <v>13708</v>
      </c>
      <c r="N3556" s="0" t="s">
        <v>13708</v>
      </c>
      <c r="O3556" s="0" t="s">
        <v>13709</v>
      </c>
      <c r="P3556" s="0" t="s">
        <v>13710</v>
      </c>
      <c r="R3556" s="0" t="s">
        <v>279</v>
      </c>
      <c r="S3556" s="0" t="s">
        <v>294</v>
      </c>
      <c r="T3556" s="0" t="s">
        <v>280</v>
      </c>
      <c r="U3556" s="0" t="s">
        <v>281</v>
      </c>
    </row>
    <row r="3557" customFormat="false" ht="15" hidden="false" customHeight="false" outlineLevel="0" collapsed="false">
      <c r="A3557" s="0" t="n">
        <v>174</v>
      </c>
      <c r="B3557" s="0" t="s">
        <v>238</v>
      </c>
      <c r="C3557" s="0" t="s">
        <v>328</v>
      </c>
      <c r="D3557" s="0" t="s">
        <v>13711</v>
      </c>
      <c r="E3557" s="0" t="n">
        <v>2025</v>
      </c>
      <c r="H3557" s="0" t="n">
        <v>1</v>
      </c>
      <c r="I3557" s="0" t="n">
        <v>57</v>
      </c>
      <c r="J3557" s="0" t="s">
        <v>272</v>
      </c>
      <c r="K3557" s="0" t="s">
        <v>13423</v>
      </c>
      <c r="L3557" s="0" t="s">
        <v>297</v>
      </c>
      <c r="M3557" s="0" t="s">
        <v>13712</v>
      </c>
      <c r="N3557" s="0" t="s">
        <v>13712</v>
      </c>
      <c r="O3557" s="0" t="s">
        <v>13713</v>
      </c>
      <c r="P3557" s="0" t="s">
        <v>13714</v>
      </c>
      <c r="R3557" s="0" t="s">
        <v>279</v>
      </c>
      <c r="S3557" s="0" t="s">
        <v>294</v>
      </c>
      <c r="T3557" s="0" t="s">
        <v>318</v>
      </c>
      <c r="U3557" s="0" t="s">
        <v>281</v>
      </c>
      <c r="V3557" s="0" t="s">
        <v>13481</v>
      </c>
    </row>
    <row r="3558" customFormat="false" ht="15" hidden="false" customHeight="false" outlineLevel="0" collapsed="false">
      <c r="A3558" s="0" t="n">
        <v>174</v>
      </c>
      <c r="B3558" s="0" t="s">
        <v>238</v>
      </c>
      <c r="C3558" s="0" t="s">
        <v>328</v>
      </c>
      <c r="D3558" s="0" t="s">
        <v>13715</v>
      </c>
      <c r="E3558" s="0" t="n">
        <v>2025</v>
      </c>
      <c r="H3558" s="0" t="n">
        <v>1</v>
      </c>
      <c r="I3558" s="0" t="n">
        <v>23</v>
      </c>
      <c r="J3558" s="0" t="s">
        <v>272</v>
      </c>
      <c r="K3558" s="0" t="s">
        <v>13423</v>
      </c>
      <c r="L3558" s="0" t="s">
        <v>297</v>
      </c>
      <c r="M3558" s="0" t="s">
        <v>13716</v>
      </c>
      <c r="N3558" s="0" t="s">
        <v>13716</v>
      </c>
      <c r="O3558" s="0" t="s">
        <v>13717</v>
      </c>
      <c r="P3558" s="0" t="s">
        <v>13718</v>
      </c>
      <c r="R3558" s="0" t="s">
        <v>279</v>
      </c>
      <c r="S3558" s="0" t="s">
        <v>294</v>
      </c>
      <c r="T3558" s="0" t="s">
        <v>280</v>
      </c>
      <c r="U3558" s="0" t="s">
        <v>281</v>
      </c>
    </row>
    <row r="3559" customFormat="false" ht="15" hidden="false" customHeight="false" outlineLevel="0" collapsed="false">
      <c r="A3559" s="0" t="n">
        <v>174</v>
      </c>
      <c r="B3559" s="0" t="s">
        <v>238</v>
      </c>
      <c r="C3559" s="0" t="s">
        <v>328</v>
      </c>
      <c r="D3559" s="0" t="s">
        <v>13719</v>
      </c>
      <c r="E3559" s="0" t="n">
        <v>2025</v>
      </c>
      <c r="H3559" s="0" t="n">
        <v>2</v>
      </c>
      <c r="I3559" s="0" t="n">
        <v>37</v>
      </c>
      <c r="J3559" s="0" t="s">
        <v>272</v>
      </c>
      <c r="K3559" s="0" t="s">
        <v>13423</v>
      </c>
      <c r="L3559" s="0" t="s">
        <v>297</v>
      </c>
      <c r="M3559" s="0" t="s">
        <v>13720</v>
      </c>
      <c r="N3559" s="0" t="s">
        <v>13720</v>
      </c>
      <c r="O3559" s="0" t="s">
        <v>13721</v>
      </c>
      <c r="P3559" s="0" t="s">
        <v>13722</v>
      </c>
      <c r="R3559" s="0" t="s">
        <v>279</v>
      </c>
      <c r="S3559" s="0" t="s">
        <v>294</v>
      </c>
      <c r="T3559" s="0" t="s">
        <v>280</v>
      </c>
      <c r="U3559" s="0" t="s">
        <v>281</v>
      </c>
    </row>
    <row r="3560" customFormat="false" ht="15" hidden="false" customHeight="false" outlineLevel="0" collapsed="false">
      <c r="A3560" s="0" t="n">
        <v>174</v>
      </c>
      <c r="B3560" s="0" t="s">
        <v>238</v>
      </c>
      <c r="C3560" s="0" t="s">
        <v>328</v>
      </c>
      <c r="D3560" s="0" t="s">
        <v>13723</v>
      </c>
      <c r="E3560" s="0" t="n">
        <v>2025</v>
      </c>
      <c r="H3560" s="0" t="n">
        <v>1</v>
      </c>
      <c r="I3560" s="0" t="n">
        <v>34</v>
      </c>
      <c r="J3560" s="0" t="s">
        <v>272</v>
      </c>
      <c r="K3560" s="0" t="s">
        <v>13423</v>
      </c>
      <c r="L3560" s="0" t="s">
        <v>297</v>
      </c>
      <c r="M3560" s="0" t="s">
        <v>13724</v>
      </c>
      <c r="N3560" s="0" t="s">
        <v>13724</v>
      </c>
      <c r="O3560" s="0" t="s">
        <v>13725</v>
      </c>
      <c r="P3560" s="0" t="s">
        <v>13726</v>
      </c>
      <c r="R3560" s="0" t="s">
        <v>279</v>
      </c>
      <c r="S3560" s="0" t="s">
        <v>294</v>
      </c>
      <c r="T3560" s="0" t="s">
        <v>280</v>
      </c>
      <c r="U3560" s="0" t="s">
        <v>281</v>
      </c>
    </row>
    <row r="3561" customFormat="false" ht="15" hidden="false" customHeight="false" outlineLevel="0" collapsed="false">
      <c r="A3561" s="0" t="n">
        <v>174</v>
      </c>
      <c r="B3561" s="0" t="s">
        <v>238</v>
      </c>
      <c r="C3561" s="0" t="s">
        <v>328</v>
      </c>
      <c r="D3561" s="0" t="s">
        <v>13727</v>
      </c>
      <c r="E3561" s="0" t="n">
        <v>2022</v>
      </c>
      <c r="H3561" s="0" t="n">
        <v>2</v>
      </c>
      <c r="I3561" s="0" t="n">
        <v>51</v>
      </c>
      <c r="J3561" s="0" t="s">
        <v>272</v>
      </c>
      <c r="K3561" s="0" t="s">
        <v>13423</v>
      </c>
      <c r="L3561" s="0" t="s">
        <v>297</v>
      </c>
      <c r="M3561" s="0" t="s">
        <v>13728</v>
      </c>
      <c r="N3561" s="0" t="s">
        <v>13728</v>
      </c>
      <c r="O3561" s="0" t="s">
        <v>13729</v>
      </c>
      <c r="P3561" s="0" t="s">
        <v>13730</v>
      </c>
      <c r="R3561" s="0" t="s">
        <v>288</v>
      </c>
      <c r="S3561" s="0" t="s">
        <v>294</v>
      </c>
      <c r="T3561" s="0" t="s">
        <v>280</v>
      </c>
      <c r="U3561" s="0" t="s">
        <v>281</v>
      </c>
    </row>
    <row r="3562" customFormat="false" ht="15" hidden="false" customHeight="false" outlineLevel="0" collapsed="false">
      <c r="A3562" s="0" t="n">
        <v>174</v>
      </c>
      <c r="B3562" s="0" t="s">
        <v>238</v>
      </c>
      <c r="C3562" s="0" t="s">
        <v>328</v>
      </c>
      <c r="D3562" s="0" t="s">
        <v>13731</v>
      </c>
      <c r="E3562" s="0" t="n">
        <v>2022</v>
      </c>
      <c r="H3562" s="0" t="n">
        <v>2</v>
      </c>
      <c r="I3562" s="0" t="n">
        <v>52</v>
      </c>
      <c r="J3562" s="0" t="s">
        <v>272</v>
      </c>
      <c r="K3562" s="0" t="s">
        <v>13423</v>
      </c>
      <c r="L3562" s="0" t="s">
        <v>297</v>
      </c>
      <c r="M3562" s="0" t="s">
        <v>13732</v>
      </c>
      <c r="N3562" s="0" t="s">
        <v>13732</v>
      </c>
      <c r="O3562" s="0" t="s">
        <v>13733</v>
      </c>
      <c r="P3562" s="0" t="s">
        <v>13734</v>
      </c>
      <c r="R3562" s="0" t="s">
        <v>288</v>
      </c>
      <c r="S3562" s="0" t="s">
        <v>294</v>
      </c>
      <c r="T3562" s="0" t="s">
        <v>280</v>
      </c>
      <c r="U3562" s="0" t="s">
        <v>281</v>
      </c>
    </row>
    <row r="3563" customFormat="false" ht="15" hidden="false" customHeight="false" outlineLevel="0" collapsed="false">
      <c r="A3563" s="0" t="n">
        <v>174</v>
      </c>
      <c r="B3563" s="0" t="s">
        <v>238</v>
      </c>
      <c r="C3563" s="0" t="s">
        <v>328</v>
      </c>
      <c r="D3563" s="0" t="s">
        <v>13735</v>
      </c>
      <c r="E3563" s="0" t="n">
        <v>2022</v>
      </c>
      <c r="H3563" s="0" t="n">
        <v>1</v>
      </c>
      <c r="I3563" s="0" t="n">
        <v>88</v>
      </c>
      <c r="J3563" s="0" t="s">
        <v>272</v>
      </c>
      <c r="K3563" s="0" t="s">
        <v>13423</v>
      </c>
      <c r="L3563" s="0" t="s">
        <v>297</v>
      </c>
      <c r="M3563" s="0" t="s">
        <v>13736</v>
      </c>
      <c r="N3563" s="0" t="s">
        <v>13736</v>
      </c>
      <c r="O3563" s="0" t="s">
        <v>13737</v>
      </c>
      <c r="P3563" s="0" t="s">
        <v>13738</v>
      </c>
      <c r="R3563" s="0" t="s">
        <v>288</v>
      </c>
      <c r="S3563" s="0" t="s">
        <v>294</v>
      </c>
      <c r="T3563" s="0" t="s">
        <v>280</v>
      </c>
      <c r="U3563" s="0" t="s">
        <v>281</v>
      </c>
    </row>
    <row r="3564" customFormat="false" ht="15" hidden="false" customHeight="false" outlineLevel="0" collapsed="false">
      <c r="A3564" s="0" t="n">
        <v>174</v>
      </c>
      <c r="B3564" s="0" t="s">
        <v>238</v>
      </c>
      <c r="C3564" s="0" t="s">
        <v>328</v>
      </c>
      <c r="D3564" s="0" t="s">
        <v>13739</v>
      </c>
      <c r="E3564" s="0" t="n">
        <v>2022</v>
      </c>
      <c r="H3564" s="0" t="n">
        <v>3</v>
      </c>
      <c r="I3564" s="0" t="n">
        <v>685</v>
      </c>
      <c r="J3564" s="0" t="s">
        <v>272</v>
      </c>
      <c r="K3564" s="0" t="s">
        <v>13423</v>
      </c>
      <c r="L3564" s="0" t="s">
        <v>297</v>
      </c>
      <c r="M3564" s="0" t="s">
        <v>13740</v>
      </c>
      <c r="N3564" s="0" t="s">
        <v>13740</v>
      </c>
      <c r="O3564" s="0" t="s">
        <v>13741</v>
      </c>
      <c r="P3564" s="0" t="s">
        <v>13742</v>
      </c>
      <c r="R3564" s="0" t="s">
        <v>288</v>
      </c>
      <c r="S3564" s="0" t="s">
        <v>294</v>
      </c>
      <c r="T3564" s="0" t="s">
        <v>318</v>
      </c>
      <c r="U3564" s="0" t="s">
        <v>281</v>
      </c>
      <c r="V3564" s="0" t="s">
        <v>13481</v>
      </c>
    </row>
    <row r="3565" customFormat="false" ht="15" hidden="false" customHeight="false" outlineLevel="0" collapsed="false">
      <c r="A3565" s="0" t="n">
        <v>174</v>
      </c>
      <c r="B3565" s="0" t="s">
        <v>238</v>
      </c>
      <c r="C3565" s="0" t="s">
        <v>328</v>
      </c>
      <c r="D3565" s="0" t="s">
        <v>13743</v>
      </c>
      <c r="E3565" s="0" t="n">
        <v>2021</v>
      </c>
      <c r="H3565" s="0" t="n">
        <v>1</v>
      </c>
      <c r="I3565" s="0" t="n">
        <v>141</v>
      </c>
      <c r="J3565" s="0" t="s">
        <v>272</v>
      </c>
      <c r="K3565" s="0" t="s">
        <v>13423</v>
      </c>
      <c r="L3565" s="0" t="s">
        <v>297</v>
      </c>
      <c r="M3565" s="0" t="s">
        <v>13744</v>
      </c>
      <c r="N3565" s="0" t="s">
        <v>13744</v>
      </c>
      <c r="O3565" s="0" t="s">
        <v>13745</v>
      </c>
      <c r="P3565" s="0" t="s">
        <v>13746</v>
      </c>
      <c r="R3565" s="0" t="s">
        <v>288</v>
      </c>
      <c r="S3565" s="0" t="s">
        <v>294</v>
      </c>
      <c r="T3565" s="0" t="s">
        <v>280</v>
      </c>
      <c r="U3565" s="0" t="s">
        <v>281</v>
      </c>
    </row>
    <row r="3566" customFormat="false" ht="15" hidden="false" customHeight="false" outlineLevel="0" collapsed="false">
      <c r="A3566" s="0" t="n">
        <v>174</v>
      </c>
      <c r="B3566" s="0" t="s">
        <v>238</v>
      </c>
      <c r="C3566" s="0" t="s">
        <v>328</v>
      </c>
      <c r="D3566" s="0" t="s">
        <v>13747</v>
      </c>
      <c r="E3566" s="0" t="n">
        <v>2021</v>
      </c>
      <c r="H3566" s="0" t="n">
        <v>1</v>
      </c>
      <c r="I3566" s="0" t="n">
        <v>35</v>
      </c>
      <c r="J3566" s="0" t="s">
        <v>272</v>
      </c>
      <c r="K3566" s="0" t="s">
        <v>13423</v>
      </c>
      <c r="L3566" s="0" t="s">
        <v>297</v>
      </c>
      <c r="M3566" s="0" t="s">
        <v>13748</v>
      </c>
      <c r="N3566" s="0" t="s">
        <v>13748</v>
      </c>
      <c r="O3566" s="0" t="s">
        <v>13749</v>
      </c>
      <c r="P3566" s="0" t="s">
        <v>13750</v>
      </c>
      <c r="R3566" s="0" t="s">
        <v>288</v>
      </c>
      <c r="S3566" s="0" t="s">
        <v>294</v>
      </c>
      <c r="T3566" s="0" t="s">
        <v>280</v>
      </c>
      <c r="U3566" s="0" t="s">
        <v>281</v>
      </c>
    </row>
    <row r="3567" customFormat="false" ht="15" hidden="false" customHeight="false" outlineLevel="0" collapsed="false">
      <c r="A3567" s="0" t="n">
        <v>174</v>
      </c>
      <c r="B3567" s="0" t="s">
        <v>238</v>
      </c>
      <c r="C3567" s="0" t="s">
        <v>328</v>
      </c>
      <c r="D3567" s="0" t="s">
        <v>13751</v>
      </c>
      <c r="E3567" s="0" t="n">
        <v>2019</v>
      </c>
      <c r="H3567" s="0" t="n">
        <v>1</v>
      </c>
      <c r="I3567" s="0" t="n">
        <v>61</v>
      </c>
      <c r="J3567" s="0" t="s">
        <v>272</v>
      </c>
      <c r="K3567" s="0" t="s">
        <v>13423</v>
      </c>
      <c r="L3567" s="0" t="s">
        <v>297</v>
      </c>
      <c r="M3567" s="0" t="s">
        <v>13752</v>
      </c>
      <c r="N3567" s="0" t="s">
        <v>13752</v>
      </c>
      <c r="O3567" s="0" t="s">
        <v>13753</v>
      </c>
      <c r="P3567" s="0" t="s">
        <v>13754</v>
      </c>
      <c r="R3567" s="0" t="s">
        <v>288</v>
      </c>
      <c r="S3567" s="0" t="s">
        <v>294</v>
      </c>
      <c r="T3567" s="0" t="s">
        <v>280</v>
      </c>
      <c r="U3567" s="0" t="s">
        <v>281</v>
      </c>
    </row>
    <row r="3568" customFormat="false" ht="15" hidden="false" customHeight="false" outlineLevel="0" collapsed="false">
      <c r="A3568" s="0" t="n">
        <v>174</v>
      </c>
      <c r="B3568" s="0" t="s">
        <v>238</v>
      </c>
      <c r="C3568" s="0" t="s">
        <v>328</v>
      </c>
      <c r="D3568" s="0" t="s">
        <v>13755</v>
      </c>
      <c r="E3568" s="0" t="n">
        <v>2016</v>
      </c>
      <c r="H3568" s="0" t="n">
        <v>9</v>
      </c>
      <c r="I3568" s="0" t="n">
        <v>85</v>
      </c>
      <c r="J3568" s="0" t="s">
        <v>272</v>
      </c>
      <c r="K3568" s="0" t="s">
        <v>13423</v>
      </c>
      <c r="L3568" s="0" t="s">
        <v>297</v>
      </c>
      <c r="M3568" s="0" t="s">
        <v>13756</v>
      </c>
      <c r="N3568" s="0" t="s">
        <v>13756</v>
      </c>
      <c r="O3568" s="0" t="s">
        <v>13757</v>
      </c>
      <c r="P3568" s="0" t="s">
        <v>13758</v>
      </c>
      <c r="R3568" s="0" t="s">
        <v>288</v>
      </c>
      <c r="S3568" s="0" t="s">
        <v>294</v>
      </c>
      <c r="T3568" s="0" t="s">
        <v>280</v>
      </c>
      <c r="U3568" s="0" t="s">
        <v>281</v>
      </c>
    </row>
    <row r="3569" customFormat="false" ht="15" hidden="false" customHeight="false" outlineLevel="0" collapsed="false">
      <c r="A3569" s="0" t="n">
        <v>174</v>
      </c>
      <c r="B3569" s="0" t="s">
        <v>238</v>
      </c>
      <c r="C3569" s="0" t="s">
        <v>339</v>
      </c>
      <c r="D3569" s="0" t="s">
        <v>13759</v>
      </c>
      <c r="E3569" s="0" t="n">
        <v>2024</v>
      </c>
      <c r="F3569" s="0" t="s">
        <v>6168</v>
      </c>
      <c r="G3569" s="0" t="s">
        <v>6169</v>
      </c>
      <c r="H3569" s="0" t="n">
        <v>3</v>
      </c>
      <c r="I3569" s="0" t="n">
        <v>121</v>
      </c>
      <c r="J3569" s="0" t="s">
        <v>272</v>
      </c>
      <c r="K3569" s="0" t="s">
        <v>13423</v>
      </c>
      <c r="L3569" s="0" t="s">
        <v>297</v>
      </c>
      <c r="M3569" s="0" t="s">
        <v>13760</v>
      </c>
      <c r="N3569" s="0" t="s">
        <v>13760</v>
      </c>
      <c r="O3569" s="0" t="s">
        <v>13761</v>
      </c>
      <c r="P3569" s="0" t="s">
        <v>13762</v>
      </c>
      <c r="R3569" s="0" t="s">
        <v>288</v>
      </c>
      <c r="S3569" s="0" t="s">
        <v>272</v>
      </c>
      <c r="T3569" s="0" t="s">
        <v>280</v>
      </c>
      <c r="U3569" s="0" t="s">
        <v>281</v>
      </c>
    </row>
    <row r="3570" customFormat="false" ht="15" hidden="false" customHeight="false" outlineLevel="0" collapsed="false">
      <c r="A3570" s="0" t="n">
        <v>174</v>
      </c>
      <c r="B3570" s="0" t="s">
        <v>238</v>
      </c>
      <c r="C3570" s="0" t="s">
        <v>491</v>
      </c>
      <c r="D3570" s="0" t="s">
        <v>13763</v>
      </c>
      <c r="E3570" s="0" t="n">
        <v>2026</v>
      </c>
      <c r="F3570" s="0" t="s">
        <v>13764</v>
      </c>
      <c r="G3570" s="0" t="s">
        <v>5747</v>
      </c>
      <c r="H3570" s="0" t="n">
        <v>5</v>
      </c>
      <c r="I3570" s="0" t="n">
        <v>1904</v>
      </c>
      <c r="J3570" s="0" t="s">
        <v>272</v>
      </c>
      <c r="K3570" s="0" t="s">
        <v>13423</v>
      </c>
      <c r="L3570" s="0" t="s">
        <v>297</v>
      </c>
      <c r="M3570" s="0" t="s">
        <v>13765</v>
      </c>
      <c r="N3570" s="0" t="s">
        <v>13765</v>
      </c>
      <c r="O3570" s="0" t="s">
        <v>13766</v>
      </c>
      <c r="P3570" s="0" t="s">
        <v>13767</v>
      </c>
      <c r="R3570" s="0" t="s">
        <v>279</v>
      </c>
      <c r="S3570" s="0" t="s">
        <v>272</v>
      </c>
      <c r="T3570" s="0" t="s">
        <v>280</v>
      </c>
      <c r="U3570" s="0" t="s">
        <v>281</v>
      </c>
    </row>
    <row r="3571" customFormat="false" ht="15" hidden="false" customHeight="false" outlineLevel="0" collapsed="false">
      <c r="A3571" s="0" t="n">
        <v>174</v>
      </c>
      <c r="B3571" s="0" t="s">
        <v>238</v>
      </c>
      <c r="C3571" s="0" t="s">
        <v>491</v>
      </c>
      <c r="D3571" s="0" t="s">
        <v>13768</v>
      </c>
      <c r="E3571" s="0" t="n">
        <v>2025</v>
      </c>
      <c r="H3571" s="0" t="n">
        <v>1</v>
      </c>
      <c r="I3571" s="0" t="n">
        <v>712</v>
      </c>
      <c r="J3571" s="0" t="s">
        <v>272</v>
      </c>
      <c r="K3571" s="0" t="s">
        <v>13423</v>
      </c>
      <c r="L3571" s="0" t="s">
        <v>297</v>
      </c>
      <c r="M3571" s="0" t="s">
        <v>13769</v>
      </c>
      <c r="N3571" s="0" t="s">
        <v>13769</v>
      </c>
      <c r="O3571" s="0" t="s">
        <v>13770</v>
      </c>
      <c r="P3571" s="0" t="s">
        <v>13771</v>
      </c>
      <c r="R3571" s="0" t="s">
        <v>279</v>
      </c>
      <c r="S3571" s="0" t="s">
        <v>294</v>
      </c>
      <c r="T3571" s="0" t="s">
        <v>280</v>
      </c>
      <c r="U3571" s="0" t="s">
        <v>281</v>
      </c>
    </row>
    <row r="3572" customFormat="false" ht="15" hidden="false" customHeight="false" outlineLevel="0" collapsed="false">
      <c r="A3572" s="0" t="n">
        <v>174</v>
      </c>
      <c r="B3572" s="0" t="s">
        <v>238</v>
      </c>
      <c r="C3572" s="0" t="s">
        <v>491</v>
      </c>
      <c r="D3572" s="0" t="s">
        <v>13772</v>
      </c>
      <c r="E3572" s="0" t="n">
        <v>2024</v>
      </c>
      <c r="H3572" s="0" t="n">
        <v>1</v>
      </c>
      <c r="I3572" s="0" t="n">
        <v>252</v>
      </c>
      <c r="J3572" s="0" t="s">
        <v>272</v>
      </c>
      <c r="K3572" s="0" t="s">
        <v>13423</v>
      </c>
      <c r="L3572" s="0" t="s">
        <v>297</v>
      </c>
      <c r="M3572" s="0" t="s">
        <v>13773</v>
      </c>
      <c r="N3572" s="0" t="s">
        <v>13773</v>
      </c>
      <c r="O3572" s="0" t="s">
        <v>13774</v>
      </c>
      <c r="P3572" s="0" t="s">
        <v>13775</v>
      </c>
      <c r="R3572" s="0" t="s">
        <v>288</v>
      </c>
      <c r="S3572" s="0" t="s">
        <v>294</v>
      </c>
      <c r="T3572" s="0" t="s">
        <v>318</v>
      </c>
      <c r="U3572" s="0" t="s">
        <v>281</v>
      </c>
      <c r="V3572" s="0" t="s">
        <v>13481</v>
      </c>
    </row>
    <row r="3573" customFormat="false" ht="15" hidden="false" customHeight="false" outlineLevel="0" collapsed="false">
      <c r="A3573" s="0" t="n">
        <v>174</v>
      </c>
      <c r="B3573" s="0" t="s">
        <v>238</v>
      </c>
      <c r="C3573" s="0" t="s">
        <v>491</v>
      </c>
      <c r="D3573" s="0" t="s">
        <v>13776</v>
      </c>
      <c r="E3573" s="0" t="n">
        <v>2024</v>
      </c>
      <c r="H3573" s="0" t="n">
        <v>1</v>
      </c>
      <c r="I3573" s="0" t="n">
        <v>218</v>
      </c>
      <c r="J3573" s="0" t="s">
        <v>272</v>
      </c>
      <c r="K3573" s="0" t="s">
        <v>13423</v>
      </c>
      <c r="L3573" s="0" t="s">
        <v>297</v>
      </c>
      <c r="M3573" s="0" t="s">
        <v>13777</v>
      </c>
      <c r="N3573" s="0" t="s">
        <v>13777</v>
      </c>
      <c r="O3573" s="0" t="s">
        <v>13778</v>
      </c>
      <c r="P3573" s="0" t="s">
        <v>13779</v>
      </c>
      <c r="R3573" s="0" t="s">
        <v>288</v>
      </c>
      <c r="S3573" s="0" t="s">
        <v>294</v>
      </c>
      <c r="T3573" s="0" t="s">
        <v>318</v>
      </c>
      <c r="U3573" s="0" t="s">
        <v>281</v>
      </c>
      <c r="V3573" s="0" t="s">
        <v>13481</v>
      </c>
    </row>
    <row r="3574" customFormat="false" ht="15" hidden="false" customHeight="false" outlineLevel="0" collapsed="false">
      <c r="A3574" s="0" t="n">
        <v>174</v>
      </c>
      <c r="B3574" s="0" t="s">
        <v>238</v>
      </c>
      <c r="C3574" s="0" t="s">
        <v>491</v>
      </c>
      <c r="D3574" s="0" t="s">
        <v>13780</v>
      </c>
      <c r="E3574" s="0" t="n">
        <v>2024</v>
      </c>
      <c r="H3574" s="0" t="n">
        <v>1</v>
      </c>
      <c r="I3574" s="0" t="n">
        <v>116</v>
      </c>
      <c r="J3574" s="0" t="s">
        <v>272</v>
      </c>
      <c r="K3574" s="0" t="s">
        <v>13423</v>
      </c>
      <c r="L3574" s="0" t="s">
        <v>297</v>
      </c>
      <c r="M3574" s="0" t="s">
        <v>13781</v>
      </c>
      <c r="N3574" s="0" t="s">
        <v>13781</v>
      </c>
      <c r="O3574" s="0" t="s">
        <v>13782</v>
      </c>
      <c r="P3574" s="0" t="s">
        <v>13783</v>
      </c>
      <c r="R3574" s="0" t="s">
        <v>288</v>
      </c>
      <c r="S3574" s="0" t="s">
        <v>294</v>
      </c>
      <c r="T3574" s="0" t="s">
        <v>318</v>
      </c>
      <c r="U3574" s="0" t="s">
        <v>281</v>
      </c>
      <c r="V3574" s="0" t="s">
        <v>13481</v>
      </c>
    </row>
    <row r="3575" customFormat="false" ht="15" hidden="false" customHeight="false" outlineLevel="0" collapsed="false">
      <c r="A3575" s="0" t="n">
        <v>174</v>
      </c>
      <c r="B3575" s="0" t="s">
        <v>238</v>
      </c>
      <c r="C3575" s="0" t="s">
        <v>491</v>
      </c>
      <c r="D3575" s="0" t="s">
        <v>13784</v>
      </c>
      <c r="E3575" s="0" t="n">
        <v>2024</v>
      </c>
      <c r="H3575" s="0" t="n">
        <v>1</v>
      </c>
      <c r="I3575" s="0" t="n">
        <v>830</v>
      </c>
      <c r="J3575" s="0" t="s">
        <v>272</v>
      </c>
      <c r="K3575" s="0" t="s">
        <v>13423</v>
      </c>
      <c r="L3575" s="0" t="s">
        <v>297</v>
      </c>
      <c r="M3575" s="0" t="s">
        <v>13785</v>
      </c>
      <c r="N3575" s="0" t="s">
        <v>13785</v>
      </c>
      <c r="O3575" s="0" t="s">
        <v>13786</v>
      </c>
      <c r="P3575" s="0" t="s">
        <v>13787</v>
      </c>
      <c r="R3575" s="0" t="s">
        <v>288</v>
      </c>
      <c r="S3575" s="0" t="s">
        <v>294</v>
      </c>
      <c r="T3575" s="0" t="s">
        <v>280</v>
      </c>
      <c r="U3575" s="0" t="s">
        <v>281</v>
      </c>
    </row>
    <row r="3576" customFormat="false" ht="15" hidden="false" customHeight="false" outlineLevel="0" collapsed="false">
      <c r="A3576" s="0" t="n">
        <v>174</v>
      </c>
      <c r="B3576" s="0" t="s">
        <v>238</v>
      </c>
      <c r="C3576" s="0" t="s">
        <v>282</v>
      </c>
      <c r="D3576" s="0" t="s">
        <v>13788</v>
      </c>
      <c r="E3576" s="0" t="n">
        <v>2024</v>
      </c>
      <c r="H3576" s="0" t="n">
        <v>24</v>
      </c>
      <c r="I3576" s="0" t="n">
        <v>3281</v>
      </c>
      <c r="J3576" s="0" t="s">
        <v>272</v>
      </c>
      <c r="K3576" s="0" t="s">
        <v>13423</v>
      </c>
      <c r="L3576" s="0" t="s">
        <v>297</v>
      </c>
      <c r="M3576" s="0" t="s">
        <v>13789</v>
      </c>
      <c r="N3576" s="0" t="s">
        <v>13789</v>
      </c>
      <c r="O3576" s="0" t="s">
        <v>13790</v>
      </c>
      <c r="P3576" s="0" t="s">
        <v>13791</v>
      </c>
      <c r="R3576" s="0" t="s">
        <v>288</v>
      </c>
      <c r="S3576" s="0" t="s">
        <v>294</v>
      </c>
      <c r="T3576" s="0" t="s">
        <v>280</v>
      </c>
      <c r="U3576" s="0" t="s">
        <v>281</v>
      </c>
    </row>
    <row r="3577" customFormat="false" ht="15" hidden="false" customHeight="false" outlineLevel="0" collapsed="false">
      <c r="A3577" s="0" t="n">
        <v>174</v>
      </c>
      <c r="B3577" s="0" t="s">
        <v>238</v>
      </c>
      <c r="C3577" s="0" t="s">
        <v>282</v>
      </c>
      <c r="D3577" s="0" t="s">
        <v>13792</v>
      </c>
      <c r="E3577" s="0" t="n">
        <v>2017</v>
      </c>
      <c r="H3577" s="0" t="n">
        <v>27</v>
      </c>
      <c r="I3577" s="0" t="n">
        <v>605</v>
      </c>
      <c r="J3577" s="0" t="s">
        <v>272</v>
      </c>
      <c r="K3577" s="0" t="s">
        <v>13423</v>
      </c>
      <c r="L3577" s="0" t="s">
        <v>297</v>
      </c>
      <c r="M3577" s="0" t="s">
        <v>13793</v>
      </c>
      <c r="N3577" s="0" t="s">
        <v>13793</v>
      </c>
      <c r="O3577" s="0" t="s">
        <v>13794</v>
      </c>
      <c r="P3577" s="0" t="s">
        <v>13795</v>
      </c>
      <c r="R3577" s="0" t="s">
        <v>288</v>
      </c>
      <c r="S3577" s="0" t="s">
        <v>294</v>
      </c>
      <c r="T3577" s="0" t="s">
        <v>280</v>
      </c>
      <c r="U3577" s="0" t="s">
        <v>281</v>
      </c>
    </row>
    <row r="3578" customFormat="false" ht="15" hidden="false" customHeight="false" outlineLevel="0" collapsed="false">
      <c r="A3578" s="0" t="n">
        <v>174</v>
      </c>
      <c r="B3578" s="0" t="s">
        <v>238</v>
      </c>
      <c r="C3578" s="0" t="s">
        <v>282</v>
      </c>
      <c r="D3578" s="0" t="s">
        <v>13796</v>
      </c>
      <c r="E3578" s="0" t="n">
        <v>2017</v>
      </c>
      <c r="H3578" s="0" t="n">
        <v>27</v>
      </c>
      <c r="I3578" s="0" t="n">
        <v>734</v>
      </c>
      <c r="J3578" s="0" t="s">
        <v>272</v>
      </c>
      <c r="K3578" s="0" t="s">
        <v>13423</v>
      </c>
      <c r="L3578" s="0" t="s">
        <v>297</v>
      </c>
      <c r="M3578" s="0" t="s">
        <v>13797</v>
      </c>
      <c r="N3578" s="0" t="s">
        <v>13797</v>
      </c>
      <c r="O3578" s="0" t="s">
        <v>13798</v>
      </c>
      <c r="P3578" s="0" t="s">
        <v>13799</v>
      </c>
      <c r="R3578" s="0" t="s">
        <v>288</v>
      </c>
      <c r="S3578" s="0" t="s">
        <v>294</v>
      </c>
      <c r="T3578" s="0" t="s">
        <v>280</v>
      </c>
      <c r="U3578" s="0" t="s">
        <v>281</v>
      </c>
    </row>
    <row r="3579" customFormat="false" ht="15" hidden="false" customHeight="false" outlineLevel="0" collapsed="false">
      <c r="A3579" s="0" t="n">
        <v>174</v>
      </c>
      <c r="B3579" s="0" t="s">
        <v>238</v>
      </c>
      <c r="C3579" s="0" t="s">
        <v>282</v>
      </c>
      <c r="D3579" s="0" t="s">
        <v>13800</v>
      </c>
      <c r="E3579" s="0" t="n">
        <v>2017</v>
      </c>
      <c r="H3579" s="0" t="n">
        <v>27</v>
      </c>
      <c r="I3579" s="0" t="n">
        <v>997</v>
      </c>
      <c r="J3579" s="0" t="s">
        <v>272</v>
      </c>
      <c r="K3579" s="0" t="s">
        <v>13423</v>
      </c>
      <c r="L3579" s="0" t="s">
        <v>297</v>
      </c>
      <c r="M3579" s="0" t="s">
        <v>13801</v>
      </c>
      <c r="N3579" s="0" t="s">
        <v>13801</v>
      </c>
      <c r="O3579" s="0" t="s">
        <v>13802</v>
      </c>
      <c r="P3579" s="0" t="s">
        <v>13803</v>
      </c>
      <c r="R3579" s="0" t="s">
        <v>288</v>
      </c>
      <c r="S3579" s="0" t="s">
        <v>294</v>
      </c>
      <c r="T3579" s="0" t="s">
        <v>280</v>
      </c>
      <c r="U3579" s="0" t="s">
        <v>281</v>
      </c>
    </row>
    <row r="3580" customFormat="false" ht="15" hidden="false" customHeight="false" outlineLevel="0" collapsed="false">
      <c r="A3580" s="0" t="n">
        <v>174</v>
      </c>
      <c r="B3580" s="0" t="s">
        <v>238</v>
      </c>
      <c r="C3580" s="0" t="s">
        <v>926</v>
      </c>
      <c r="D3580" s="0" t="s">
        <v>13804</v>
      </c>
      <c r="E3580" s="0" t="n">
        <v>2026</v>
      </c>
      <c r="H3580" s="0" t="n">
        <v>2</v>
      </c>
      <c r="I3580" s="0" t="n">
        <v>538</v>
      </c>
      <c r="J3580" s="0" t="s">
        <v>272</v>
      </c>
      <c r="K3580" s="0" t="s">
        <v>13423</v>
      </c>
      <c r="L3580" s="0" t="s">
        <v>297</v>
      </c>
      <c r="M3580" s="0" t="s">
        <v>13805</v>
      </c>
      <c r="N3580" s="0" t="s">
        <v>13805</v>
      </c>
      <c r="O3580" s="0" t="s">
        <v>13806</v>
      </c>
      <c r="P3580" s="0" t="s">
        <v>13807</v>
      </c>
      <c r="R3580" s="0" t="s">
        <v>279</v>
      </c>
      <c r="S3580" s="0" t="s">
        <v>272</v>
      </c>
      <c r="T3580" s="0" t="s">
        <v>280</v>
      </c>
      <c r="U3580" s="0" t="s">
        <v>281</v>
      </c>
    </row>
    <row r="3581" customFormat="false" ht="15" hidden="false" customHeight="false" outlineLevel="0" collapsed="false">
      <c r="A3581" s="0" t="n">
        <v>174</v>
      </c>
      <c r="B3581" s="0" t="s">
        <v>238</v>
      </c>
      <c r="C3581" s="0" t="s">
        <v>926</v>
      </c>
      <c r="D3581" s="0" t="s">
        <v>13808</v>
      </c>
      <c r="E3581" s="0" t="n">
        <v>2025</v>
      </c>
      <c r="H3581" s="0" t="n">
        <v>10</v>
      </c>
      <c r="I3581" s="0" t="n">
        <v>2411</v>
      </c>
      <c r="J3581" s="0" t="s">
        <v>294</v>
      </c>
      <c r="K3581" s="0" t="s">
        <v>13423</v>
      </c>
      <c r="L3581" s="0" t="s">
        <v>297</v>
      </c>
      <c r="M3581" s="0" t="s">
        <v>13809</v>
      </c>
      <c r="N3581" s="0" t="s">
        <v>13809</v>
      </c>
      <c r="O3581" s="0" t="s">
        <v>13810</v>
      </c>
      <c r="P3581" s="0" t="s">
        <v>13811</v>
      </c>
      <c r="R3581" s="0" t="s">
        <v>279</v>
      </c>
      <c r="S3581" s="0" t="s">
        <v>294</v>
      </c>
      <c r="T3581" s="0" t="s">
        <v>280</v>
      </c>
      <c r="U3581" s="0" t="s">
        <v>281</v>
      </c>
    </row>
    <row r="3582" customFormat="false" ht="15" hidden="false" customHeight="false" outlineLevel="0" collapsed="false">
      <c r="A3582" s="0" t="n">
        <v>174</v>
      </c>
      <c r="B3582" s="0" t="s">
        <v>238</v>
      </c>
      <c r="C3582" s="0" t="s">
        <v>926</v>
      </c>
      <c r="D3582" s="0" t="s">
        <v>13812</v>
      </c>
      <c r="E3582" s="0" t="n">
        <v>2023</v>
      </c>
      <c r="H3582" s="0" t="n">
        <v>1</v>
      </c>
      <c r="I3582" s="0" t="n">
        <v>141</v>
      </c>
      <c r="J3582" s="0" t="s">
        <v>272</v>
      </c>
      <c r="K3582" s="0" t="s">
        <v>13423</v>
      </c>
      <c r="L3582" s="0" t="s">
        <v>297</v>
      </c>
      <c r="M3582" s="0" t="s">
        <v>13813</v>
      </c>
      <c r="N3582" s="0" t="s">
        <v>13813</v>
      </c>
      <c r="O3582" s="0" t="s">
        <v>13814</v>
      </c>
      <c r="P3582" s="0" t="s">
        <v>13815</v>
      </c>
      <c r="R3582" s="0" t="s">
        <v>288</v>
      </c>
      <c r="S3582" s="0" t="s">
        <v>294</v>
      </c>
      <c r="T3582" s="0" t="s">
        <v>318</v>
      </c>
      <c r="U3582" s="0" t="s">
        <v>281</v>
      </c>
      <c r="V3582" s="0" t="s">
        <v>13481</v>
      </c>
    </row>
    <row r="3583" customFormat="false" ht="15" hidden="false" customHeight="false" outlineLevel="0" collapsed="false">
      <c r="A3583" s="0" t="n">
        <v>174</v>
      </c>
      <c r="B3583" s="0" t="s">
        <v>238</v>
      </c>
      <c r="C3583" s="0" t="s">
        <v>926</v>
      </c>
      <c r="D3583" s="0" t="s">
        <v>13816</v>
      </c>
      <c r="E3583" s="0" t="n">
        <v>2023</v>
      </c>
      <c r="H3583" s="0" t="n">
        <v>1</v>
      </c>
      <c r="I3583" s="0" t="n">
        <v>141</v>
      </c>
      <c r="J3583" s="0" t="s">
        <v>272</v>
      </c>
      <c r="K3583" s="0" t="s">
        <v>13423</v>
      </c>
      <c r="L3583" s="0" t="s">
        <v>297</v>
      </c>
      <c r="M3583" s="0" t="s">
        <v>13817</v>
      </c>
      <c r="N3583" s="0" t="s">
        <v>13817</v>
      </c>
      <c r="O3583" s="0" t="s">
        <v>13818</v>
      </c>
      <c r="P3583" s="0" t="s">
        <v>13819</v>
      </c>
      <c r="R3583" s="0" t="s">
        <v>288</v>
      </c>
      <c r="S3583" s="0" t="s">
        <v>294</v>
      </c>
      <c r="T3583" s="0" t="s">
        <v>318</v>
      </c>
      <c r="U3583" s="0" t="s">
        <v>281</v>
      </c>
      <c r="V3583" s="0" t="s">
        <v>13481</v>
      </c>
    </row>
    <row r="3584" customFormat="false" ht="15" hidden="false" customHeight="false" outlineLevel="0" collapsed="false">
      <c r="A3584" s="0" t="n">
        <v>174</v>
      </c>
      <c r="B3584" s="0" t="s">
        <v>238</v>
      </c>
      <c r="C3584" s="0" t="s">
        <v>926</v>
      </c>
      <c r="D3584" s="0" t="s">
        <v>13820</v>
      </c>
      <c r="E3584" s="0" t="n">
        <v>2023</v>
      </c>
      <c r="H3584" s="0" t="n">
        <v>12</v>
      </c>
      <c r="I3584" s="0" t="n">
        <v>1879</v>
      </c>
      <c r="J3584" s="0" t="s">
        <v>294</v>
      </c>
      <c r="K3584" s="0" t="s">
        <v>13423</v>
      </c>
      <c r="L3584" s="0" t="s">
        <v>297</v>
      </c>
      <c r="M3584" s="0" t="s">
        <v>13821</v>
      </c>
      <c r="N3584" s="0" t="s">
        <v>13821</v>
      </c>
      <c r="O3584" s="0" t="s">
        <v>13822</v>
      </c>
      <c r="P3584" s="0" t="s">
        <v>13823</v>
      </c>
      <c r="R3584" s="0" t="s">
        <v>288</v>
      </c>
      <c r="S3584" s="0" t="s">
        <v>294</v>
      </c>
      <c r="T3584" s="0" t="s">
        <v>318</v>
      </c>
      <c r="U3584" s="0" t="s">
        <v>281</v>
      </c>
      <c r="V3584" s="0" t="s">
        <v>13481</v>
      </c>
    </row>
    <row r="3585" customFormat="false" ht="15" hidden="false" customHeight="false" outlineLevel="0" collapsed="false">
      <c r="A3585" s="0" t="n">
        <v>174</v>
      </c>
      <c r="B3585" s="0" t="s">
        <v>238</v>
      </c>
      <c r="C3585" s="0" t="s">
        <v>926</v>
      </c>
      <c r="D3585" s="0" t="s">
        <v>13824</v>
      </c>
      <c r="E3585" s="0" t="n">
        <v>2022</v>
      </c>
      <c r="H3585" s="0" t="n">
        <v>14</v>
      </c>
      <c r="I3585" s="0" t="n">
        <v>2073</v>
      </c>
      <c r="J3585" s="0" t="s">
        <v>272</v>
      </c>
      <c r="K3585" s="0" t="s">
        <v>13423</v>
      </c>
      <c r="L3585" s="0" t="s">
        <v>297</v>
      </c>
      <c r="M3585" s="0" t="s">
        <v>13825</v>
      </c>
      <c r="N3585" s="0" t="s">
        <v>13825</v>
      </c>
      <c r="O3585" s="0" t="s">
        <v>13826</v>
      </c>
      <c r="P3585" s="0" t="s">
        <v>13827</v>
      </c>
      <c r="R3585" s="0" t="s">
        <v>288</v>
      </c>
      <c r="S3585" s="0" t="s">
        <v>294</v>
      </c>
      <c r="T3585" s="0" t="s">
        <v>280</v>
      </c>
      <c r="U3585" s="0" t="s">
        <v>281</v>
      </c>
    </row>
    <row r="3586" customFormat="false" ht="15" hidden="false" customHeight="false" outlineLevel="0" collapsed="false">
      <c r="A3586" s="0" t="n">
        <v>174</v>
      </c>
      <c r="B3586" s="0" t="s">
        <v>238</v>
      </c>
      <c r="C3586" s="0" t="s">
        <v>383</v>
      </c>
      <c r="D3586" s="0" t="s">
        <v>13828</v>
      </c>
      <c r="E3586" s="0" t="n">
        <v>2024</v>
      </c>
      <c r="H3586" s="0" t="n">
        <v>10</v>
      </c>
      <c r="I3586" s="0" t="n">
        <v>818</v>
      </c>
      <c r="J3586" s="0" t="s">
        <v>272</v>
      </c>
      <c r="K3586" s="0" t="s">
        <v>13423</v>
      </c>
      <c r="L3586" s="0" t="s">
        <v>297</v>
      </c>
      <c r="M3586" s="0" t="s">
        <v>13829</v>
      </c>
      <c r="N3586" s="0" t="s">
        <v>13829</v>
      </c>
      <c r="O3586" s="0" t="s">
        <v>13830</v>
      </c>
      <c r="P3586" s="0" t="s">
        <v>13831</v>
      </c>
      <c r="R3586" s="0" t="s">
        <v>288</v>
      </c>
      <c r="S3586" s="0" t="s">
        <v>272</v>
      </c>
      <c r="T3586" s="0" t="s">
        <v>280</v>
      </c>
      <c r="U3586" s="0" t="s">
        <v>281</v>
      </c>
    </row>
    <row r="3587" customFormat="false" ht="15" hidden="false" customHeight="false" outlineLevel="0" collapsed="false">
      <c r="A3587" s="0" t="n">
        <v>174</v>
      </c>
      <c r="B3587" s="0" t="s">
        <v>238</v>
      </c>
      <c r="C3587" s="0" t="s">
        <v>383</v>
      </c>
      <c r="D3587" s="0" t="s">
        <v>13832</v>
      </c>
      <c r="E3587" s="0" t="n">
        <v>2024</v>
      </c>
      <c r="H3587" s="0" t="n">
        <v>1</v>
      </c>
      <c r="I3587" s="0" t="n">
        <v>359</v>
      </c>
      <c r="J3587" s="0" t="s">
        <v>272</v>
      </c>
      <c r="K3587" s="0" t="s">
        <v>13423</v>
      </c>
      <c r="L3587" s="0" t="s">
        <v>297</v>
      </c>
      <c r="M3587" s="0" t="s">
        <v>13833</v>
      </c>
      <c r="N3587" s="0" t="s">
        <v>13833</v>
      </c>
      <c r="O3587" s="0" t="s">
        <v>13834</v>
      </c>
      <c r="P3587" s="0" t="s">
        <v>13835</v>
      </c>
      <c r="R3587" s="0" t="s">
        <v>288</v>
      </c>
      <c r="S3587" s="0" t="s">
        <v>294</v>
      </c>
      <c r="T3587" s="0" t="s">
        <v>318</v>
      </c>
      <c r="U3587" s="0" t="s">
        <v>281</v>
      </c>
      <c r="V3587" s="0" t="s">
        <v>13481</v>
      </c>
    </row>
    <row r="3588" customFormat="false" ht="15" hidden="false" customHeight="false" outlineLevel="0" collapsed="false">
      <c r="A3588" s="0" t="n">
        <v>174</v>
      </c>
      <c r="B3588" s="0" t="s">
        <v>238</v>
      </c>
      <c r="C3588" s="0" t="s">
        <v>383</v>
      </c>
      <c r="D3588" s="0" t="s">
        <v>13836</v>
      </c>
      <c r="E3588" s="0" t="n">
        <v>2023</v>
      </c>
      <c r="H3588" s="0" t="n">
        <v>10</v>
      </c>
      <c r="I3588" s="0" t="n">
        <v>2676</v>
      </c>
      <c r="J3588" s="0" t="s">
        <v>272</v>
      </c>
      <c r="K3588" s="0" t="s">
        <v>13423</v>
      </c>
      <c r="L3588" s="0" t="s">
        <v>297</v>
      </c>
      <c r="M3588" s="0" t="s">
        <v>13837</v>
      </c>
      <c r="N3588" s="0" t="s">
        <v>13837</v>
      </c>
      <c r="O3588" s="0" t="s">
        <v>13838</v>
      </c>
      <c r="P3588" s="0" t="s">
        <v>13839</v>
      </c>
      <c r="R3588" s="0" t="s">
        <v>288</v>
      </c>
      <c r="S3588" s="0" t="s">
        <v>294</v>
      </c>
      <c r="T3588" s="0" t="s">
        <v>280</v>
      </c>
      <c r="U3588" s="0" t="s">
        <v>281</v>
      </c>
    </row>
    <row r="3589" customFormat="false" ht="15" hidden="false" customHeight="false" outlineLevel="0" collapsed="false">
      <c r="A3589" s="0" t="n">
        <v>175</v>
      </c>
      <c r="B3589" s="0" t="s">
        <v>239</v>
      </c>
      <c r="C3589" s="0" t="s">
        <v>57</v>
      </c>
      <c r="D3589" s="0" t="s">
        <v>13840</v>
      </c>
      <c r="E3589" s="0" t="n">
        <v>2026</v>
      </c>
      <c r="H3589" s="0" t="n">
        <v>10</v>
      </c>
      <c r="I3589" s="0" t="n">
        <v>9591</v>
      </c>
      <c r="J3589" s="0" t="s">
        <v>272</v>
      </c>
      <c r="K3589" s="0" t="s">
        <v>5682</v>
      </c>
      <c r="L3589" s="0" t="s">
        <v>595</v>
      </c>
      <c r="M3589" s="0" t="s">
        <v>13841</v>
      </c>
      <c r="N3589" s="0" t="s">
        <v>13841</v>
      </c>
      <c r="O3589" s="0" t="s">
        <v>13842</v>
      </c>
      <c r="P3589" s="0" t="s">
        <v>13843</v>
      </c>
      <c r="R3589" s="0" t="s">
        <v>279</v>
      </c>
      <c r="S3589" s="0" t="s">
        <v>272</v>
      </c>
      <c r="T3589" s="0" t="s">
        <v>280</v>
      </c>
      <c r="U3589" s="0" t="s">
        <v>281</v>
      </c>
    </row>
    <row r="3590" customFormat="false" ht="15" hidden="false" customHeight="false" outlineLevel="0" collapsed="false">
      <c r="A3590" s="0" t="n">
        <v>175</v>
      </c>
      <c r="B3590" s="0" t="s">
        <v>239</v>
      </c>
      <c r="C3590" s="0" t="s">
        <v>57</v>
      </c>
      <c r="D3590" s="0" t="s">
        <v>13844</v>
      </c>
      <c r="E3590" s="0" t="n">
        <v>2025</v>
      </c>
      <c r="H3590" s="0" t="n">
        <v>6</v>
      </c>
      <c r="I3590" s="0" t="n">
        <v>6677</v>
      </c>
      <c r="J3590" s="0" t="s">
        <v>272</v>
      </c>
      <c r="K3590" s="0" t="s">
        <v>302</v>
      </c>
      <c r="L3590" s="0" t="s">
        <v>274</v>
      </c>
      <c r="M3590" s="0" t="s">
        <v>13845</v>
      </c>
      <c r="N3590" s="0" t="s">
        <v>13845</v>
      </c>
      <c r="O3590" s="0" t="s">
        <v>13846</v>
      </c>
      <c r="P3590" s="0" t="s">
        <v>13847</v>
      </c>
      <c r="R3590" s="0" t="s">
        <v>279</v>
      </c>
      <c r="S3590" s="0" t="s">
        <v>294</v>
      </c>
      <c r="T3590" s="0" t="s">
        <v>280</v>
      </c>
      <c r="U3590" s="0" t="s">
        <v>281</v>
      </c>
    </row>
    <row r="3591" customFormat="false" ht="15" hidden="false" customHeight="false" outlineLevel="0" collapsed="false">
      <c r="A3591" s="0" t="n">
        <v>175</v>
      </c>
      <c r="B3591" s="0" t="s">
        <v>239</v>
      </c>
      <c r="C3591" s="0" t="s">
        <v>92</v>
      </c>
      <c r="D3591" s="0" t="s">
        <v>13848</v>
      </c>
      <c r="E3591" s="0" t="n">
        <v>2023</v>
      </c>
      <c r="H3591" s="0" t="n">
        <v>3</v>
      </c>
      <c r="I3591" s="0" t="n">
        <v>2375</v>
      </c>
      <c r="J3591" s="0" t="s">
        <v>294</v>
      </c>
      <c r="K3591" s="0" t="s">
        <v>13849</v>
      </c>
      <c r="L3591" s="0" t="s">
        <v>297</v>
      </c>
      <c r="M3591" s="0" t="s">
        <v>13850</v>
      </c>
      <c r="N3591" s="0" t="s">
        <v>13851</v>
      </c>
      <c r="O3591" s="0" t="s">
        <v>13852</v>
      </c>
      <c r="P3591" s="0" t="s">
        <v>13853</v>
      </c>
      <c r="R3591" s="0" t="s">
        <v>288</v>
      </c>
      <c r="S3591" s="0" t="s">
        <v>272</v>
      </c>
      <c r="T3591" s="0" t="s">
        <v>280</v>
      </c>
      <c r="U3591" s="0" t="s">
        <v>281</v>
      </c>
    </row>
    <row r="3592" customFormat="false" ht="15" hidden="false" customHeight="false" outlineLevel="0" collapsed="false">
      <c r="A3592" s="0" t="n">
        <v>175</v>
      </c>
      <c r="B3592" s="0" t="s">
        <v>239</v>
      </c>
      <c r="C3592" s="0" t="s">
        <v>34</v>
      </c>
      <c r="D3592" s="0" t="s">
        <v>13854</v>
      </c>
      <c r="E3592" s="0" t="n">
        <v>2023</v>
      </c>
      <c r="H3592" s="0" t="n">
        <v>22</v>
      </c>
      <c r="I3592" s="0" t="n">
        <v>5516</v>
      </c>
      <c r="J3592" s="0" t="s">
        <v>272</v>
      </c>
      <c r="K3592" s="0" t="s">
        <v>13849</v>
      </c>
      <c r="L3592" s="0" t="s">
        <v>297</v>
      </c>
      <c r="M3592" s="0" t="s">
        <v>13855</v>
      </c>
      <c r="N3592" s="0" t="s">
        <v>13856</v>
      </c>
      <c r="O3592" s="0" t="s">
        <v>13857</v>
      </c>
      <c r="P3592" s="0" t="s">
        <v>13858</v>
      </c>
      <c r="R3592" s="0" t="s">
        <v>288</v>
      </c>
      <c r="S3592" s="0" t="s">
        <v>272</v>
      </c>
      <c r="T3592" s="0" t="s">
        <v>280</v>
      </c>
      <c r="U3592" s="0" t="s">
        <v>281</v>
      </c>
    </row>
    <row r="3593" customFormat="false" ht="15" hidden="false" customHeight="false" outlineLevel="0" collapsed="false">
      <c r="A3593" s="0" t="n">
        <v>175</v>
      </c>
      <c r="B3593" s="0" t="s">
        <v>239</v>
      </c>
      <c r="C3593" s="0" t="s">
        <v>313</v>
      </c>
      <c r="D3593" s="0" t="s">
        <v>13859</v>
      </c>
      <c r="E3593" s="0" t="n">
        <v>2025</v>
      </c>
      <c r="H3593" s="0" t="n">
        <v>1</v>
      </c>
      <c r="I3593" s="0" t="n">
        <v>1646</v>
      </c>
      <c r="J3593" s="0" t="s">
        <v>272</v>
      </c>
      <c r="K3593" s="0" t="s">
        <v>5682</v>
      </c>
      <c r="L3593" s="0" t="s">
        <v>595</v>
      </c>
      <c r="M3593" s="0" t="s">
        <v>13860</v>
      </c>
      <c r="N3593" s="0" t="s">
        <v>13861</v>
      </c>
      <c r="O3593" s="0" t="s">
        <v>13862</v>
      </c>
      <c r="P3593" s="0" t="s">
        <v>13863</v>
      </c>
      <c r="R3593" s="0" t="s">
        <v>279</v>
      </c>
      <c r="S3593" s="0" t="s">
        <v>272</v>
      </c>
      <c r="T3593" s="0" t="s">
        <v>280</v>
      </c>
      <c r="U3593" s="0" t="s">
        <v>281</v>
      </c>
    </row>
    <row r="3594" customFormat="false" ht="15" hidden="false" customHeight="false" outlineLevel="0" collapsed="false">
      <c r="A3594" s="0" t="n">
        <v>175</v>
      </c>
      <c r="B3594" s="0" t="s">
        <v>239</v>
      </c>
      <c r="C3594" s="0" t="s">
        <v>313</v>
      </c>
      <c r="D3594" s="0" t="s">
        <v>13864</v>
      </c>
      <c r="E3594" s="0" t="n">
        <v>2025</v>
      </c>
      <c r="H3594" s="0" t="n">
        <v>1</v>
      </c>
      <c r="I3594" s="0" t="n">
        <v>2291</v>
      </c>
      <c r="J3594" s="0" t="s">
        <v>272</v>
      </c>
      <c r="K3594" s="0" t="s">
        <v>564</v>
      </c>
      <c r="L3594" s="0" t="s">
        <v>274</v>
      </c>
      <c r="M3594" s="0" t="s">
        <v>13865</v>
      </c>
      <c r="N3594" s="0" t="s">
        <v>13865</v>
      </c>
      <c r="O3594" s="0" t="s">
        <v>13866</v>
      </c>
      <c r="P3594" s="0" t="s">
        <v>13867</v>
      </c>
      <c r="R3594" s="0" t="s">
        <v>279</v>
      </c>
      <c r="S3594" s="0" t="s">
        <v>294</v>
      </c>
      <c r="T3594" s="0" t="s">
        <v>280</v>
      </c>
      <c r="U3594" s="0" t="s">
        <v>281</v>
      </c>
    </row>
    <row r="3595" customFormat="false" ht="15" hidden="false" customHeight="false" outlineLevel="0" collapsed="false">
      <c r="A3595" s="0" t="n">
        <v>175</v>
      </c>
      <c r="B3595" s="0" t="s">
        <v>239</v>
      </c>
      <c r="C3595" s="0" t="s">
        <v>313</v>
      </c>
      <c r="D3595" s="0" t="s">
        <v>13868</v>
      </c>
      <c r="E3595" s="0" t="n">
        <v>2021</v>
      </c>
      <c r="H3595" s="0" t="n">
        <v>1</v>
      </c>
      <c r="I3595" s="0" t="n">
        <v>219</v>
      </c>
      <c r="J3595" s="0" t="s">
        <v>272</v>
      </c>
      <c r="K3595" s="0" t="s">
        <v>13849</v>
      </c>
      <c r="L3595" s="0" t="s">
        <v>297</v>
      </c>
      <c r="M3595" s="0" t="s">
        <v>13869</v>
      </c>
      <c r="N3595" s="0" t="s">
        <v>13869</v>
      </c>
      <c r="O3595" s="0" t="s">
        <v>13870</v>
      </c>
      <c r="P3595" s="0" t="s">
        <v>13871</v>
      </c>
      <c r="R3595" s="0" t="s">
        <v>288</v>
      </c>
      <c r="S3595" s="0" t="s">
        <v>294</v>
      </c>
      <c r="T3595" s="0" t="s">
        <v>318</v>
      </c>
      <c r="U3595" s="0" t="s">
        <v>281</v>
      </c>
      <c r="V3595" s="0" t="s">
        <v>13872</v>
      </c>
    </row>
    <row r="3596" customFormat="false" ht="15" hidden="false" customHeight="false" outlineLevel="0" collapsed="false">
      <c r="A3596" s="0" t="n">
        <v>175</v>
      </c>
      <c r="B3596" s="0" t="s">
        <v>239</v>
      </c>
      <c r="C3596" s="0" t="s">
        <v>616</v>
      </c>
      <c r="D3596" s="0" t="s">
        <v>13873</v>
      </c>
      <c r="E3596" s="0" t="n">
        <v>2025</v>
      </c>
      <c r="H3596" s="0" t="n">
        <v>22</v>
      </c>
      <c r="I3596" s="0" t="n">
        <v>55226</v>
      </c>
      <c r="J3596" s="0" t="s">
        <v>272</v>
      </c>
      <c r="K3596" s="0" t="s">
        <v>5682</v>
      </c>
      <c r="L3596" s="0" t="s">
        <v>595</v>
      </c>
      <c r="M3596" s="0" t="s">
        <v>13874</v>
      </c>
      <c r="N3596" s="0" t="s">
        <v>13874</v>
      </c>
      <c r="O3596" s="0" t="s">
        <v>13875</v>
      </c>
      <c r="P3596" s="0" t="s">
        <v>13876</v>
      </c>
      <c r="R3596" s="0" t="s">
        <v>279</v>
      </c>
      <c r="S3596" s="0" t="s">
        <v>272</v>
      </c>
      <c r="T3596" s="0" t="s">
        <v>280</v>
      </c>
      <c r="U3596" s="0" t="s">
        <v>281</v>
      </c>
    </row>
    <row r="3597" customFormat="false" ht="15" hidden="false" customHeight="false" outlineLevel="0" collapsed="false">
      <c r="A3597" s="0" t="n">
        <v>175</v>
      </c>
      <c r="B3597" s="0" t="s">
        <v>239</v>
      </c>
      <c r="C3597" s="0" t="s">
        <v>270</v>
      </c>
      <c r="D3597" s="0" t="s">
        <v>13877</v>
      </c>
      <c r="E3597" s="0" t="n">
        <v>2026</v>
      </c>
      <c r="H3597" s="0" t="n">
        <v>31</v>
      </c>
      <c r="I3597" s="0" t="n">
        <v>54843</v>
      </c>
      <c r="J3597" s="0" t="s">
        <v>272</v>
      </c>
      <c r="K3597" s="0" t="s">
        <v>13849</v>
      </c>
      <c r="L3597" s="0" t="s">
        <v>297</v>
      </c>
      <c r="M3597" s="0" t="s">
        <v>13878</v>
      </c>
      <c r="N3597" s="0" t="s">
        <v>13879</v>
      </c>
      <c r="O3597" s="0" t="s">
        <v>13880</v>
      </c>
      <c r="P3597" s="0" t="s">
        <v>13881</v>
      </c>
      <c r="R3597" s="0" t="s">
        <v>279</v>
      </c>
      <c r="S3597" s="0" t="s">
        <v>272</v>
      </c>
      <c r="T3597" s="0" t="s">
        <v>280</v>
      </c>
      <c r="U3597" s="0" t="s">
        <v>281</v>
      </c>
    </row>
    <row r="3598" customFormat="false" ht="15" hidden="false" customHeight="false" outlineLevel="0" collapsed="false">
      <c r="A3598" s="0" t="n">
        <v>175</v>
      </c>
      <c r="B3598" s="0" t="s">
        <v>239</v>
      </c>
      <c r="C3598" s="0" t="s">
        <v>270</v>
      </c>
      <c r="D3598" s="0" t="s">
        <v>13882</v>
      </c>
      <c r="E3598" s="0" t="n">
        <v>2026</v>
      </c>
      <c r="H3598" s="0" t="n">
        <v>14</v>
      </c>
      <c r="I3598" s="0" t="n">
        <v>7958</v>
      </c>
      <c r="J3598" s="0" t="s">
        <v>272</v>
      </c>
      <c r="K3598" s="0" t="s">
        <v>13849</v>
      </c>
      <c r="L3598" s="0" t="s">
        <v>297</v>
      </c>
      <c r="M3598" s="0" t="s">
        <v>13883</v>
      </c>
      <c r="N3598" s="0" t="s">
        <v>13884</v>
      </c>
      <c r="O3598" s="0" t="s">
        <v>13885</v>
      </c>
      <c r="P3598" s="0" t="s">
        <v>13886</v>
      </c>
      <c r="R3598" s="0" t="s">
        <v>279</v>
      </c>
      <c r="S3598" s="0" t="s">
        <v>294</v>
      </c>
      <c r="T3598" s="0" t="s">
        <v>280</v>
      </c>
      <c r="U3598" s="0" t="s">
        <v>281</v>
      </c>
    </row>
    <row r="3599" customFormat="false" ht="15" hidden="false" customHeight="false" outlineLevel="0" collapsed="false">
      <c r="A3599" s="0" t="n">
        <v>175</v>
      </c>
      <c r="B3599" s="0" t="s">
        <v>239</v>
      </c>
      <c r="C3599" s="0" t="s">
        <v>270</v>
      </c>
      <c r="D3599" s="0" t="s">
        <v>13887</v>
      </c>
      <c r="E3599" s="0" t="n">
        <v>2026</v>
      </c>
      <c r="H3599" s="0" t="n">
        <v>8</v>
      </c>
      <c r="I3599" s="0" t="n">
        <v>709</v>
      </c>
      <c r="J3599" s="0" t="s">
        <v>272</v>
      </c>
      <c r="K3599" s="0" t="s">
        <v>13849</v>
      </c>
      <c r="L3599" s="0" t="s">
        <v>297</v>
      </c>
      <c r="M3599" s="0" t="s">
        <v>13888</v>
      </c>
      <c r="N3599" s="0" t="s">
        <v>13888</v>
      </c>
      <c r="O3599" s="0" t="s">
        <v>13889</v>
      </c>
      <c r="P3599" s="0" t="s">
        <v>13890</v>
      </c>
      <c r="R3599" s="0" t="s">
        <v>279</v>
      </c>
      <c r="S3599" s="0" t="s">
        <v>294</v>
      </c>
      <c r="T3599" s="0" t="s">
        <v>280</v>
      </c>
      <c r="U3599" s="0" t="s">
        <v>281</v>
      </c>
    </row>
    <row r="3600" customFormat="false" ht="15" hidden="false" customHeight="false" outlineLevel="0" collapsed="false">
      <c r="A3600" s="0" t="n">
        <v>175</v>
      </c>
      <c r="B3600" s="0" t="s">
        <v>239</v>
      </c>
      <c r="C3600" s="0" t="s">
        <v>328</v>
      </c>
      <c r="D3600" s="0" t="s">
        <v>13891</v>
      </c>
      <c r="E3600" s="0" t="n">
        <v>2026</v>
      </c>
      <c r="H3600" s="0" t="n">
        <v>16</v>
      </c>
      <c r="I3600" s="0" t="n">
        <v>990</v>
      </c>
      <c r="J3600" s="0" t="s">
        <v>272</v>
      </c>
      <c r="K3600" s="0" t="s">
        <v>13849</v>
      </c>
      <c r="L3600" s="0" t="s">
        <v>297</v>
      </c>
      <c r="M3600" s="0" t="s">
        <v>13892</v>
      </c>
      <c r="N3600" s="0" t="s">
        <v>13893</v>
      </c>
      <c r="O3600" s="0" t="s">
        <v>13894</v>
      </c>
      <c r="P3600" s="0" t="s">
        <v>13895</v>
      </c>
      <c r="R3600" s="0" t="s">
        <v>279</v>
      </c>
      <c r="S3600" s="0" t="s">
        <v>272</v>
      </c>
      <c r="T3600" s="0" t="s">
        <v>280</v>
      </c>
      <c r="U3600" s="0" t="s">
        <v>281</v>
      </c>
    </row>
    <row r="3601" customFormat="false" ht="15" hidden="false" customHeight="false" outlineLevel="0" collapsed="false">
      <c r="A3601" s="0" t="n">
        <v>175</v>
      </c>
      <c r="B3601" s="0" t="s">
        <v>239</v>
      </c>
      <c r="C3601" s="0" t="s">
        <v>328</v>
      </c>
      <c r="D3601" s="0" t="s">
        <v>13896</v>
      </c>
      <c r="E3601" s="0" t="n">
        <v>2026</v>
      </c>
      <c r="H3601" s="0" t="n">
        <v>1</v>
      </c>
      <c r="I3601" s="0" t="n">
        <v>66</v>
      </c>
      <c r="J3601" s="0" t="s">
        <v>272</v>
      </c>
      <c r="K3601" s="0" t="s">
        <v>5682</v>
      </c>
      <c r="L3601" s="0" t="s">
        <v>595</v>
      </c>
      <c r="M3601" s="0" t="s">
        <v>13897</v>
      </c>
      <c r="N3601" s="0" t="s">
        <v>13897</v>
      </c>
      <c r="O3601" s="0" t="s">
        <v>13898</v>
      </c>
      <c r="P3601" s="0" t="s">
        <v>13899</v>
      </c>
      <c r="R3601" s="0" t="s">
        <v>279</v>
      </c>
      <c r="S3601" s="0" t="s">
        <v>294</v>
      </c>
      <c r="T3601" s="0" t="s">
        <v>280</v>
      </c>
      <c r="U3601" s="0" t="s">
        <v>281</v>
      </c>
    </row>
    <row r="3602" customFormat="false" ht="15" hidden="false" customHeight="false" outlineLevel="0" collapsed="false">
      <c r="A3602" s="0" t="n">
        <v>175</v>
      </c>
      <c r="B3602" s="0" t="s">
        <v>239</v>
      </c>
      <c r="C3602" s="0" t="s">
        <v>868</v>
      </c>
      <c r="D3602" s="0" t="s">
        <v>13900</v>
      </c>
      <c r="E3602" s="0" t="n">
        <v>2023</v>
      </c>
      <c r="H3602" s="0" t="n">
        <v>1</v>
      </c>
      <c r="I3602" s="0" t="n">
        <v>2086</v>
      </c>
      <c r="J3602" s="0" t="s">
        <v>272</v>
      </c>
      <c r="K3602" s="0" t="s">
        <v>13849</v>
      </c>
      <c r="L3602" s="0" t="s">
        <v>297</v>
      </c>
      <c r="M3602" s="0" t="s">
        <v>13901</v>
      </c>
      <c r="N3602" s="0" t="s">
        <v>13901</v>
      </c>
      <c r="O3602" s="0" t="s">
        <v>13902</v>
      </c>
      <c r="P3602" s="0" t="s">
        <v>13903</v>
      </c>
      <c r="R3602" s="0" t="s">
        <v>288</v>
      </c>
      <c r="S3602" s="0" t="s">
        <v>272</v>
      </c>
      <c r="T3602" s="0" t="s">
        <v>280</v>
      </c>
      <c r="U3602" s="0" t="s">
        <v>281</v>
      </c>
    </row>
    <row r="3603" customFormat="false" ht="15" hidden="false" customHeight="false" outlineLevel="0" collapsed="false">
      <c r="A3603" s="0" t="n">
        <v>175</v>
      </c>
      <c r="B3603" s="0" t="s">
        <v>239</v>
      </c>
      <c r="C3603" s="0" t="s">
        <v>544</v>
      </c>
      <c r="D3603" s="0" t="s">
        <v>13904</v>
      </c>
      <c r="E3603" s="0" t="n">
        <v>2026</v>
      </c>
      <c r="H3603" s="0" t="n">
        <v>3</v>
      </c>
      <c r="I3603" s="0" t="n">
        <v>1898</v>
      </c>
      <c r="J3603" s="0" t="s">
        <v>272</v>
      </c>
      <c r="K3603" s="0" t="s">
        <v>5682</v>
      </c>
      <c r="L3603" s="0" t="s">
        <v>595</v>
      </c>
      <c r="M3603" s="0" t="s">
        <v>13905</v>
      </c>
      <c r="N3603" s="0" t="s">
        <v>13905</v>
      </c>
      <c r="O3603" s="0" t="s">
        <v>13906</v>
      </c>
      <c r="P3603" s="0" t="s">
        <v>13907</v>
      </c>
      <c r="R3603" s="0" t="s">
        <v>279</v>
      </c>
      <c r="S3603" s="0" t="s">
        <v>294</v>
      </c>
      <c r="T3603" s="0" t="s">
        <v>280</v>
      </c>
      <c r="U3603" s="0" t="s">
        <v>281</v>
      </c>
    </row>
    <row r="3604" customFormat="false" ht="15" hidden="false" customHeight="false" outlineLevel="0" collapsed="false">
      <c r="A3604" s="0" t="n">
        <v>175</v>
      </c>
      <c r="B3604" s="0" t="s">
        <v>239</v>
      </c>
      <c r="C3604" s="0" t="s">
        <v>544</v>
      </c>
      <c r="D3604" s="0" t="s">
        <v>13908</v>
      </c>
      <c r="E3604" s="0" t="n">
        <v>2026</v>
      </c>
      <c r="H3604" s="0" t="n">
        <v>8</v>
      </c>
      <c r="I3604" s="0" t="n">
        <v>1756</v>
      </c>
      <c r="J3604" s="0" t="s">
        <v>272</v>
      </c>
      <c r="K3604" s="0" t="s">
        <v>13849</v>
      </c>
      <c r="L3604" s="0" t="s">
        <v>297</v>
      </c>
      <c r="M3604" s="0" t="s">
        <v>13909</v>
      </c>
      <c r="N3604" s="0" t="s">
        <v>13909</v>
      </c>
      <c r="O3604" s="0" t="s">
        <v>13910</v>
      </c>
      <c r="P3604" s="0" t="s">
        <v>13911</v>
      </c>
      <c r="R3604" s="0" t="s">
        <v>279</v>
      </c>
      <c r="S3604" s="0" t="s">
        <v>294</v>
      </c>
      <c r="T3604" s="0" t="s">
        <v>280</v>
      </c>
      <c r="U3604" s="0" t="s">
        <v>281</v>
      </c>
    </row>
    <row r="3605" customFormat="false" ht="15" hidden="false" customHeight="false" outlineLevel="0" collapsed="false">
      <c r="A3605" s="0" t="n">
        <v>175</v>
      </c>
      <c r="B3605" s="0" t="s">
        <v>239</v>
      </c>
      <c r="C3605" s="0" t="s">
        <v>544</v>
      </c>
      <c r="D3605" s="0" t="s">
        <v>13912</v>
      </c>
      <c r="E3605" s="0" t="n">
        <v>2026</v>
      </c>
      <c r="H3605" s="0" t="n">
        <v>21</v>
      </c>
      <c r="I3605" s="0" t="n">
        <v>2099</v>
      </c>
      <c r="J3605" s="0" t="s">
        <v>272</v>
      </c>
      <c r="K3605" s="0" t="s">
        <v>13849</v>
      </c>
      <c r="L3605" s="0" t="s">
        <v>297</v>
      </c>
      <c r="M3605" s="0" t="s">
        <v>13913</v>
      </c>
      <c r="N3605" s="0" t="s">
        <v>13913</v>
      </c>
      <c r="O3605" s="0" t="s">
        <v>13914</v>
      </c>
      <c r="P3605" s="0" t="s">
        <v>13915</v>
      </c>
      <c r="R3605" s="0" t="s">
        <v>279</v>
      </c>
      <c r="S3605" s="0" t="s">
        <v>272</v>
      </c>
      <c r="T3605" s="0" t="s">
        <v>280</v>
      </c>
      <c r="U3605" s="0" t="s">
        <v>281</v>
      </c>
    </row>
    <row r="3606" customFormat="false" ht="15" hidden="false" customHeight="false" outlineLevel="0" collapsed="false">
      <c r="A3606" s="0" t="n">
        <v>175</v>
      </c>
      <c r="B3606" s="0" t="s">
        <v>239</v>
      </c>
      <c r="C3606" s="0" t="s">
        <v>544</v>
      </c>
      <c r="D3606" s="0" t="s">
        <v>13916</v>
      </c>
      <c r="E3606" s="0" t="n">
        <v>2025</v>
      </c>
      <c r="H3606" s="0" t="n">
        <v>8</v>
      </c>
      <c r="I3606" s="0" t="n">
        <v>3859</v>
      </c>
      <c r="J3606" s="0" t="s">
        <v>272</v>
      </c>
      <c r="K3606" s="0" t="s">
        <v>5682</v>
      </c>
      <c r="L3606" s="0" t="s">
        <v>595</v>
      </c>
      <c r="M3606" s="0" t="s">
        <v>13917</v>
      </c>
      <c r="N3606" s="0" t="s">
        <v>13917</v>
      </c>
      <c r="O3606" s="0" t="s">
        <v>13918</v>
      </c>
      <c r="P3606" s="0" t="s">
        <v>13919</v>
      </c>
      <c r="R3606" s="0" t="s">
        <v>279</v>
      </c>
      <c r="S3606" s="0" t="s">
        <v>294</v>
      </c>
      <c r="T3606" s="0" t="s">
        <v>280</v>
      </c>
      <c r="U3606" s="0" t="s">
        <v>281</v>
      </c>
    </row>
    <row r="3607" customFormat="false" ht="15" hidden="false" customHeight="false" outlineLevel="0" collapsed="false">
      <c r="A3607" s="0" t="n">
        <v>175</v>
      </c>
      <c r="B3607" s="0" t="s">
        <v>239</v>
      </c>
      <c r="C3607" s="0" t="s">
        <v>544</v>
      </c>
      <c r="D3607" s="0" t="s">
        <v>13920</v>
      </c>
      <c r="E3607" s="0" t="n">
        <v>2025</v>
      </c>
      <c r="H3607" s="0" t="n">
        <v>6</v>
      </c>
      <c r="I3607" s="0" t="n">
        <v>8071</v>
      </c>
      <c r="J3607" s="0" t="s">
        <v>272</v>
      </c>
      <c r="K3607" s="0" t="s">
        <v>5682</v>
      </c>
      <c r="L3607" s="0" t="s">
        <v>595</v>
      </c>
      <c r="M3607" s="0" t="s">
        <v>13921</v>
      </c>
      <c r="N3607" s="0" t="s">
        <v>13921</v>
      </c>
      <c r="O3607" s="0" t="s">
        <v>13922</v>
      </c>
      <c r="P3607" s="0" t="s">
        <v>13923</v>
      </c>
      <c r="R3607" s="0" t="s">
        <v>279</v>
      </c>
      <c r="S3607" s="0" t="s">
        <v>294</v>
      </c>
      <c r="T3607" s="0" t="s">
        <v>280</v>
      </c>
      <c r="U3607" s="0" t="s">
        <v>281</v>
      </c>
    </row>
    <row r="3608" customFormat="false" ht="15" hidden="false" customHeight="false" outlineLevel="0" collapsed="false">
      <c r="A3608" s="0" t="n">
        <v>175</v>
      </c>
      <c r="B3608" s="0" t="s">
        <v>239</v>
      </c>
      <c r="C3608" s="0" t="s">
        <v>544</v>
      </c>
      <c r="D3608" s="0" t="s">
        <v>13924</v>
      </c>
      <c r="E3608" s="0" t="n">
        <v>2025</v>
      </c>
      <c r="H3608" s="0" t="n">
        <v>6</v>
      </c>
      <c r="I3608" s="0" t="n">
        <v>5301</v>
      </c>
      <c r="J3608" s="0" t="s">
        <v>272</v>
      </c>
      <c r="K3608" s="0" t="s">
        <v>5682</v>
      </c>
      <c r="L3608" s="0" t="s">
        <v>595</v>
      </c>
      <c r="M3608" s="0" t="s">
        <v>13925</v>
      </c>
      <c r="N3608" s="0" t="s">
        <v>13925</v>
      </c>
      <c r="O3608" s="0" t="s">
        <v>13926</v>
      </c>
      <c r="P3608" s="0" t="s">
        <v>13927</v>
      </c>
      <c r="R3608" s="0" t="s">
        <v>279</v>
      </c>
      <c r="S3608" s="0" t="s">
        <v>294</v>
      </c>
      <c r="T3608" s="0" t="s">
        <v>280</v>
      </c>
      <c r="U3608" s="0" t="s">
        <v>281</v>
      </c>
    </row>
    <row r="3609" customFormat="false" ht="15" hidden="false" customHeight="false" outlineLevel="0" collapsed="false">
      <c r="A3609" s="0" t="n">
        <v>175</v>
      </c>
      <c r="B3609" s="0" t="s">
        <v>239</v>
      </c>
      <c r="C3609" s="0" t="s">
        <v>544</v>
      </c>
      <c r="D3609" s="0" t="s">
        <v>13928</v>
      </c>
      <c r="E3609" s="0" t="n">
        <v>2025</v>
      </c>
      <c r="H3609" s="0" t="n">
        <v>21</v>
      </c>
      <c r="I3609" s="0" t="n">
        <v>1123</v>
      </c>
      <c r="J3609" s="0" t="s">
        <v>272</v>
      </c>
      <c r="K3609" s="0" t="s">
        <v>13849</v>
      </c>
      <c r="L3609" s="0" t="s">
        <v>297</v>
      </c>
      <c r="M3609" s="0" t="s">
        <v>13929</v>
      </c>
      <c r="N3609" s="0" t="s">
        <v>13929</v>
      </c>
      <c r="O3609" s="0" t="s">
        <v>13930</v>
      </c>
      <c r="P3609" s="0" t="s">
        <v>13931</v>
      </c>
      <c r="R3609" s="0" t="s">
        <v>279</v>
      </c>
      <c r="S3609" s="0" t="s">
        <v>294</v>
      </c>
      <c r="T3609" s="0" t="s">
        <v>280</v>
      </c>
      <c r="U3609" s="0" t="s">
        <v>281</v>
      </c>
    </row>
    <row r="3610" customFormat="false" ht="15" hidden="false" customHeight="false" outlineLevel="0" collapsed="false">
      <c r="A3610" s="0" t="n">
        <v>175</v>
      </c>
      <c r="B3610" s="0" t="s">
        <v>239</v>
      </c>
      <c r="C3610" s="0" t="s">
        <v>544</v>
      </c>
      <c r="D3610" s="0" t="s">
        <v>13932</v>
      </c>
      <c r="E3610" s="0" t="n">
        <v>2025</v>
      </c>
      <c r="H3610" s="0" t="n">
        <v>8</v>
      </c>
      <c r="I3610" s="0" t="n">
        <v>1863</v>
      </c>
      <c r="J3610" s="0" t="s">
        <v>294</v>
      </c>
      <c r="K3610" s="0" t="s">
        <v>13849</v>
      </c>
      <c r="L3610" s="0" t="s">
        <v>297</v>
      </c>
      <c r="M3610" s="0" t="s">
        <v>13933</v>
      </c>
      <c r="N3610" s="0" t="s">
        <v>13933</v>
      </c>
      <c r="O3610" s="0" t="s">
        <v>13934</v>
      </c>
      <c r="P3610" s="0" t="s">
        <v>13935</v>
      </c>
      <c r="R3610" s="0" t="s">
        <v>279</v>
      </c>
      <c r="S3610" s="0" t="s">
        <v>294</v>
      </c>
      <c r="T3610" s="0" t="s">
        <v>280</v>
      </c>
      <c r="U3610" s="0" t="s">
        <v>281</v>
      </c>
    </row>
    <row r="3611" customFormat="false" ht="15" hidden="false" customHeight="false" outlineLevel="0" collapsed="false">
      <c r="A3611" s="0" t="n">
        <v>175</v>
      </c>
      <c r="B3611" s="0" t="s">
        <v>239</v>
      </c>
      <c r="C3611" s="0" t="s">
        <v>544</v>
      </c>
      <c r="D3611" s="0" t="s">
        <v>13936</v>
      </c>
      <c r="E3611" s="0" t="n">
        <v>2024</v>
      </c>
      <c r="H3611" s="0" t="n">
        <v>3</v>
      </c>
      <c r="I3611" s="0" t="n">
        <v>352</v>
      </c>
      <c r="J3611" s="0" t="s">
        <v>272</v>
      </c>
      <c r="K3611" s="0" t="s">
        <v>564</v>
      </c>
      <c r="L3611" s="0" t="s">
        <v>274</v>
      </c>
      <c r="M3611" s="0" t="s">
        <v>13937</v>
      </c>
      <c r="N3611" s="0" t="s">
        <v>13937</v>
      </c>
      <c r="O3611" s="0" t="s">
        <v>13938</v>
      </c>
      <c r="P3611" s="0" t="s">
        <v>13939</v>
      </c>
      <c r="R3611" s="0" t="s">
        <v>288</v>
      </c>
      <c r="S3611" s="0" t="s">
        <v>294</v>
      </c>
      <c r="T3611" s="0" t="s">
        <v>318</v>
      </c>
      <c r="U3611" s="0" t="s">
        <v>281</v>
      </c>
      <c r="V3611" s="0" t="s">
        <v>13872</v>
      </c>
    </row>
    <row r="3612" customFormat="false" ht="15" hidden="false" customHeight="false" outlineLevel="0" collapsed="false">
      <c r="A3612" s="0" t="n">
        <v>175</v>
      </c>
      <c r="B3612" s="0" t="s">
        <v>239</v>
      </c>
      <c r="C3612" s="0" t="s">
        <v>544</v>
      </c>
      <c r="D3612" s="0" t="s">
        <v>13940</v>
      </c>
      <c r="E3612" s="0" t="n">
        <v>2024</v>
      </c>
      <c r="H3612" s="0" t="n">
        <v>9</v>
      </c>
      <c r="I3612" s="0" t="n">
        <v>3486</v>
      </c>
      <c r="J3612" s="0" t="s">
        <v>294</v>
      </c>
      <c r="K3612" s="0" t="s">
        <v>13849</v>
      </c>
      <c r="L3612" s="0" t="s">
        <v>297</v>
      </c>
      <c r="M3612" s="0" t="s">
        <v>13941</v>
      </c>
      <c r="N3612" s="0" t="s">
        <v>13941</v>
      </c>
      <c r="O3612" s="0" t="s">
        <v>13942</v>
      </c>
      <c r="P3612" s="0" t="s">
        <v>13943</v>
      </c>
      <c r="R3612" s="0" t="s">
        <v>288</v>
      </c>
      <c r="S3612" s="0" t="s">
        <v>294</v>
      </c>
      <c r="T3612" s="0" t="s">
        <v>280</v>
      </c>
      <c r="U3612" s="0" t="s">
        <v>281</v>
      </c>
    </row>
    <row r="3613" customFormat="false" ht="15" hidden="false" customHeight="false" outlineLevel="0" collapsed="false">
      <c r="A3613" s="0" t="n">
        <v>175</v>
      </c>
      <c r="B3613" s="0" t="s">
        <v>239</v>
      </c>
      <c r="C3613" s="0" t="s">
        <v>544</v>
      </c>
      <c r="D3613" s="0" t="s">
        <v>13944</v>
      </c>
      <c r="E3613" s="0" t="n">
        <v>2023</v>
      </c>
      <c r="H3613" s="0" t="n">
        <v>5</v>
      </c>
      <c r="I3613" s="0" t="n">
        <v>729</v>
      </c>
      <c r="J3613" s="0" t="s">
        <v>272</v>
      </c>
      <c r="K3613" s="0" t="s">
        <v>5682</v>
      </c>
      <c r="L3613" s="0" t="s">
        <v>595</v>
      </c>
      <c r="M3613" s="0" t="s">
        <v>13945</v>
      </c>
      <c r="N3613" s="0" t="s">
        <v>13945</v>
      </c>
      <c r="O3613" s="0" t="s">
        <v>13946</v>
      </c>
      <c r="P3613" s="0" t="s">
        <v>13947</v>
      </c>
      <c r="R3613" s="0" t="s">
        <v>288</v>
      </c>
      <c r="S3613" s="0" t="s">
        <v>294</v>
      </c>
      <c r="T3613" s="0" t="s">
        <v>280</v>
      </c>
      <c r="U3613" s="0" t="s">
        <v>281</v>
      </c>
    </row>
    <row r="3614" customFormat="false" ht="15" hidden="false" customHeight="false" outlineLevel="0" collapsed="false">
      <c r="A3614" s="0" t="n">
        <v>175</v>
      </c>
      <c r="B3614" s="0" t="s">
        <v>239</v>
      </c>
      <c r="C3614" s="0" t="s">
        <v>544</v>
      </c>
      <c r="D3614" s="0" t="s">
        <v>13948</v>
      </c>
      <c r="E3614" s="0" t="n">
        <v>2023</v>
      </c>
      <c r="H3614" s="0" t="n">
        <v>5</v>
      </c>
      <c r="I3614" s="0" t="n">
        <v>725</v>
      </c>
      <c r="J3614" s="0" t="s">
        <v>272</v>
      </c>
      <c r="K3614" s="0" t="s">
        <v>290</v>
      </c>
      <c r="L3614" s="0" t="s">
        <v>274</v>
      </c>
      <c r="M3614" s="0" t="s">
        <v>13949</v>
      </c>
      <c r="N3614" s="0" t="s">
        <v>13949</v>
      </c>
      <c r="O3614" s="0" t="s">
        <v>13950</v>
      </c>
      <c r="P3614" s="0" t="s">
        <v>13951</v>
      </c>
      <c r="R3614" s="0" t="s">
        <v>288</v>
      </c>
      <c r="S3614" s="0" t="s">
        <v>294</v>
      </c>
      <c r="T3614" s="0" t="s">
        <v>280</v>
      </c>
      <c r="U3614" s="0" t="s">
        <v>281</v>
      </c>
    </row>
    <row r="3615" customFormat="false" ht="15" hidden="false" customHeight="false" outlineLevel="0" collapsed="false">
      <c r="A3615" s="0" t="n">
        <v>175</v>
      </c>
      <c r="B3615" s="0" t="s">
        <v>239</v>
      </c>
      <c r="C3615" s="0" t="s">
        <v>544</v>
      </c>
      <c r="D3615" s="0" t="s">
        <v>13952</v>
      </c>
      <c r="E3615" s="0" t="n">
        <v>2023</v>
      </c>
      <c r="H3615" s="0" t="n">
        <v>2</v>
      </c>
      <c r="I3615" s="0" t="n">
        <v>1942</v>
      </c>
      <c r="J3615" s="0" t="s">
        <v>272</v>
      </c>
      <c r="K3615" s="0" t="s">
        <v>564</v>
      </c>
      <c r="L3615" s="0" t="s">
        <v>274</v>
      </c>
      <c r="M3615" s="0" t="s">
        <v>13953</v>
      </c>
      <c r="N3615" s="0" t="s">
        <v>13953</v>
      </c>
      <c r="O3615" s="0" t="s">
        <v>13954</v>
      </c>
      <c r="P3615" s="0" t="s">
        <v>13955</v>
      </c>
      <c r="R3615" s="0" t="s">
        <v>288</v>
      </c>
      <c r="S3615" s="0" t="s">
        <v>294</v>
      </c>
      <c r="T3615" s="0" t="s">
        <v>280</v>
      </c>
      <c r="U3615" s="0" t="s">
        <v>281</v>
      </c>
    </row>
    <row r="3616" customFormat="false" ht="15" hidden="false" customHeight="false" outlineLevel="0" collapsed="false">
      <c r="A3616" s="0" t="n">
        <v>175</v>
      </c>
      <c r="B3616" s="0" t="s">
        <v>239</v>
      </c>
      <c r="C3616" s="0" t="s">
        <v>544</v>
      </c>
      <c r="D3616" s="0" t="s">
        <v>13956</v>
      </c>
      <c r="E3616" s="0" t="n">
        <v>2023</v>
      </c>
      <c r="H3616" s="0" t="n">
        <v>2</v>
      </c>
      <c r="I3616" s="0" t="n">
        <v>748</v>
      </c>
      <c r="J3616" s="0" t="s">
        <v>272</v>
      </c>
      <c r="K3616" s="0" t="s">
        <v>13849</v>
      </c>
      <c r="L3616" s="0" t="s">
        <v>297</v>
      </c>
      <c r="M3616" s="0" t="s">
        <v>13957</v>
      </c>
      <c r="N3616" s="0" t="s">
        <v>13958</v>
      </c>
      <c r="O3616" s="0" t="s">
        <v>13959</v>
      </c>
      <c r="P3616" s="0" t="s">
        <v>13960</v>
      </c>
      <c r="R3616" s="0" t="s">
        <v>288</v>
      </c>
      <c r="S3616" s="0" t="s">
        <v>294</v>
      </c>
      <c r="T3616" s="0" t="s">
        <v>280</v>
      </c>
      <c r="U3616" s="0" t="s">
        <v>281</v>
      </c>
    </row>
    <row r="3617" customFormat="false" ht="15" hidden="false" customHeight="false" outlineLevel="0" collapsed="false">
      <c r="A3617" s="0" t="n">
        <v>175</v>
      </c>
      <c r="B3617" s="0" t="s">
        <v>239</v>
      </c>
      <c r="C3617" s="0" t="s">
        <v>544</v>
      </c>
      <c r="D3617" s="0" t="s">
        <v>13961</v>
      </c>
      <c r="E3617" s="0" t="n">
        <v>2022</v>
      </c>
      <c r="H3617" s="0" t="n">
        <v>4</v>
      </c>
      <c r="I3617" s="0" t="n">
        <v>441</v>
      </c>
      <c r="J3617" s="0" t="s">
        <v>272</v>
      </c>
      <c r="K3617" s="0" t="s">
        <v>5682</v>
      </c>
      <c r="L3617" s="0" t="s">
        <v>595</v>
      </c>
      <c r="M3617" s="0" t="s">
        <v>13962</v>
      </c>
      <c r="N3617" s="0" t="s">
        <v>13962</v>
      </c>
      <c r="O3617" s="0" t="s">
        <v>13963</v>
      </c>
      <c r="P3617" s="0" t="s">
        <v>13964</v>
      </c>
      <c r="R3617" s="0" t="s">
        <v>288</v>
      </c>
      <c r="S3617" s="0" t="s">
        <v>294</v>
      </c>
      <c r="T3617" s="0" t="s">
        <v>318</v>
      </c>
      <c r="U3617" s="0" t="s">
        <v>281</v>
      </c>
      <c r="V3617" s="0" t="s">
        <v>13965</v>
      </c>
    </row>
    <row r="3618" customFormat="false" ht="15" hidden="false" customHeight="false" outlineLevel="0" collapsed="false">
      <c r="A3618" s="0" t="n">
        <v>177</v>
      </c>
      <c r="B3618" s="0" t="s">
        <v>242</v>
      </c>
      <c r="C3618" s="0" t="s">
        <v>544</v>
      </c>
      <c r="D3618" s="0" t="s">
        <v>13961</v>
      </c>
      <c r="E3618" s="0" t="n">
        <v>2022</v>
      </c>
      <c r="H3618" s="0" t="n">
        <v>4</v>
      </c>
      <c r="I3618" s="0" t="n">
        <v>441</v>
      </c>
      <c r="J3618" s="0" t="s">
        <v>272</v>
      </c>
      <c r="K3618" s="0" t="s">
        <v>5682</v>
      </c>
      <c r="L3618" s="0" t="s">
        <v>595</v>
      </c>
      <c r="M3618" s="0" t="s">
        <v>13962</v>
      </c>
      <c r="N3618" s="0" t="s">
        <v>13962</v>
      </c>
      <c r="O3618" s="0" t="s">
        <v>13963</v>
      </c>
      <c r="P3618" s="0" t="s">
        <v>13964</v>
      </c>
      <c r="R3618" s="0" t="s">
        <v>288</v>
      </c>
      <c r="S3618" s="0" t="s">
        <v>294</v>
      </c>
      <c r="T3618" s="0" t="s">
        <v>318</v>
      </c>
      <c r="U3618" s="0" t="s">
        <v>281</v>
      </c>
      <c r="V3618" s="0" t="s">
        <v>13965</v>
      </c>
    </row>
    <row r="3619" customFormat="false" ht="15" hidden="false" customHeight="false" outlineLevel="0" collapsed="false">
      <c r="A3619" s="0" t="n">
        <v>175</v>
      </c>
      <c r="B3619" s="0" t="s">
        <v>239</v>
      </c>
      <c r="C3619" s="0" t="s">
        <v>491</v>
      </c>
      <c r="D3619" s="0" t="s">
        <v>13966</v>
      </c>
      <c r="E3619" s="0" t="n">
        <v>2026</v>
      </c>
      <c r="H3619" s="0" t="n">
        <v>2</v>
      </c>
      <c r="I3619" s="0" t="n">
        <v>4334</v>
      </c>
      <c r="J3619" s="0" t="s">
        <v>272</v>
      </c>
      <c r="K3619" s="0" t="s">
        <v>13849</v>
      </c>
      <c r="L3619" s="0" t="s">
        <v>297</v>
      </c>
      <c r="M3619" s="0" t="s">
        <v>13967</v>
      </c>
      <c r="N3619" s="0" t="s">
        <v>13968</v>
      </c>
      <c r="O3619" s="0" t="s">
        <v>13969</v>
      </c>
      <c r="P3619" s="0" t="s">
        <v>13970</v>
      </c>
      <c r="R3619" s="0" t="s">
        <v>279</v>
      </c>
      <c r="S3619" s="0" t="s">
        <v>272</v>
      </c>
      <c r="T3619" s="0" t="s">
        <v>318</v>
      </c>
      <c r="U3619" s="0" t="s">
        <v>281</v>
      </c>
      <c r="V3619" s="0" t="s">
        <v>13971</v>
      </c>
    </row>
    <row r="3620" customFormat="false" ht="15" hidden="false" customHeight="false" outlineLevel="0" collapsed="false">
      <c r="A3620" s="0" t="n">
        <v>177</v>
      </c>
      <c r="B3620" s="0" t="s">
        <v>242</v>
      </c>
      <c r="C3620" s="0" t="s">
        <v>491</v>
      </c>
      <c r="D3620" s="0" t="s">
        <v>13966</v>
      </c>
      <c r="E3620" s="0" t="n">
        <v>2026</v>
      </c>
      <c r="H3620" s="0" t="n">
        <v>2</v>
      </c>
      <c r="I3620" s="0" t="n">
        <v>4334</v>
      </c>
      <c r="J3620" s="0" t="s">
        <v>272</v>
      </c>
      <c r="K3620" s="0" t="s">
        <v>13849</v>
      </c>
      <c r="L3620" s="0" t="s">
        <v>297</v>
      </c>
      <c r="M3620" s="0" t="s">
        <v>13967</v>
      </c>
      <c r="N3620" s="0" t="s">
        <v>13968</v>
      </c>
      <c r="O3620" s="0" t="s">
        <v>13969</v>
      </c>
      <c r="P3620" s="0" t="s">
        <v>13970</v>
      </c>
      <c r="R3620" s="0" t="s">
        <v>279</v>
      </c>
      <c r="S3620" s="0" t="s">
        <v>272</v>
      </c>
      <c r="T3620" s="0" t="s">
        <v>318</v>
      </c>
      <c r="U3620" s="0" t="s">
        <v>281</v>
      </c>
      <c r="V3620" s="0" t="s">
        <v>13971</v>
      </c>
    </row>
    <row r="3621" customFormat="false" ht="15" hidden="false" customHeight="false" outlineLevel="0" collapsed="false">
      <c r="A3621" s="0" t="n">
        <v>176</v>
      </c>
      <c r="B3621" s="0" t="s">
        <v>241</v>
      </c>
      <c r="C3621" s="0" t="s">
        <v>491</v>
      </c>
      <c r="D3621" s="0" t="s">
        <v>13966</v>
      </c>
      <c r="E3621" s="0" t="n">
        <v>2026</v>
      </c>
      <c r="H3621" s="0" t="n">
        <v>2</v>
      </c>
      <c r="I3621" s="0" t="n">
        <v>4334</v>
      </c>
      <c r="J3621" s="0" t="s">
        <v>272</v>
      </c>
      <c r="K3621" s="0" t="s">
        <v>13849</v>
      </c>
      <c r="L3621" s="0" t="s">
        <v>297</v>
      </c>
      <c r="M3621" s="0" t="s">
        <v>13967</v>
      </c>
      <c r="N3621" s="0" t="s">
        <v>13968</v>
      </c>
      <c r="O3621" s="0" t="s">
        <v>13969</v>
      </c>
      <c r="P3621" s="0" t="s">
        <v>13970</v>
      </c>
      <c r="R3621" s="0" t="s">
        <v>279</v>
      </c>
      <c r="S3621" s="0" t="s">
        <v>272</v>
      </c>
      <c r="T3621" s="0" t="s">
        <v>318</v>
      </c>
      <c r="U3621" s="0" t="s">
        <v>281</v>
      </c>
      <c r="V3621" s="0" t="s">
        <v>13971</v>
      </c>
    </row>
    <row r="3622" customFormat="false" ht="15" hidden="false" customHeight="false" outlineLevel="0" collapsed="false">
      <c r="A3622" s="0" t="n">
        <v>175</v>
      </c>
      <c r="B3622" s="0" t="s">
        <v>239</v>
      </c>
      <c r="C3622" s="0" t="s">
        <v>491</v>
      </c>
      <c r="D3622" s="0" t="s">
        <v>13972</v>
      </c>
      <c r="E3622" s="0" t="n">
        <v>2023</v>
      </c>
      <c r="H3622" s="0" t="n">
        <v>2</v>
      </c>
      <c r="I3622" s="0" t="n">
        <v>748</v>
      </c>
      <c r="J3622" s="0" t="s">
        <v>272</v>
      </c>
      <c r="K3622" s="0" t="s">
        <v>13849</v>
      </c>
      <c r="L3622" s="0" t="s">
        <v>297</v>
      </c>
      <c r="M3622" s="0" t="s">
        <v>13973</v>
      </c>
      <c r="N3622" s="0" t="s">
        <v>13973</v>
      </c>
      <c r="O3622" s="0" t="s">
        <v>13974</v>
      </c>
      <c r="P3622" s="0" t="s">
        <v>13975</v>
      </c>
      <c r="R3622" s="0" t="s">
        <v>288</v>
      </c>
      <c r="S3622" s="0" t="s">
        <v>294</v>
      </c>
      <c r="T3622" s="0" t="s">
        <v>280</v>
      </c>
      <c r="U3622" s="0" t="s">
        <v>281</v>
      </c>
    </row>
    <row r="3623" customFormat="false" ht="15" hidden="false" customHeight="false" outlineLevel="0" collapsed="false">
      <c r="A3623" s="0" t="n">
        <v>176</v>
      </c>
      <c r="B3623" s="0" t="s">
        <v>241</v>
      </c>
      <c r="C3623" s="0" t="s">
        <v>57</v>
      </c>
      <c r="D3623" s="0" t="s">
        <v>13976</v>
      </c>
      <c r="E3623" s="0" t="n">
        <v>2026</v>
      </c>
      <c r="H3623" s="0" t="n">
        <v>10</v>
      </c>
      <c r="I3623" s="0" t="n">
        <v>9863</v>
      </c>
      <c r="J3623" s="0" t="s">
        <v>272</v>
      </c>
      <c r="K3623" s="0" t="s">
        <v>5682</v>
      </c>
      <c r="L3623" s="0" t="s">
        <v>595</v>
      </c>
      <c r="M3623" s="0" t="s">
        <v>13977</v>
      </c>
      <c r="N3623" s="0" t="s">
        <v>13977</v>
      </c>
      <c r="O3623" s="0" t="s">
        <v>13978</v>
      </c>
      <c r="P3623" s="0" t="s">
        <v>13979</v>
      </c>
      <c r="R3623" s="0" t="s">
        <v>279</v>
      </c>
      <c r="S3623" s="0" t="s">
        <v>294</v>
      </c>
      <c r="T3623" s="0" t="s">
        <v>280</v>
      </c>
      <c r="U3623" s="0" t="s">
        <v>281</v>
      </c>
    </row>
    <row r="3624" customFormat="false" ht="15" hidden="false" customHeight="false" outlineLevel="0" collapsed="false">
      <c r="A3624" s="0" t="n">
        <v>176</v>
      </c>
      <c r="B3624" s="0" t="s">
        <v>241</v>
      </c>
      <c r="C3624" s="0" t="s">
        <v>34</v>
      </c>
      <c r="D3624" s="0" t="s">
        <v>13980</v>
      </c>
      <c r="E3624" s="0" t="n">
        <v>2021</v>
      </c>
      <c r="H3624" s="0" t="n">
        <v>11</v>
      </c>
      <c r="I3624" s="0" t="n">
        <v>4809</v>
      </c>
      <c r="J3624" s="0" t="s">
        <v>272</v>
      </c>
      <c r="K3624" s="0" t="s">
        <v>13849</v>
      </c>
      <c r="L3624" s="0" t="s">
        <v>297</v>
      </c>
      <c r="M3624" s="0" t="s">
        <v>13981</v>
      </c>
      <c r="N3624" s="0" t="s">
        <v>13982</v>
      </c>
      <c r="O3624" s="0" t="s">
        <v>13983</v>
      </c>
      <c r="P3624" s="0" t="s">
        <v>13984</v>
      </c>
      <c r="R3624" s="0" t="s">
        <v>288</v>
      </c>
      <c r="S3624" s="0" t="s">
        <v>272</v>
      </c>
      <c r="T3624" s="0" t="s">
        <v>280</v>
      </c>
      <c r="U3624" s="0" t="s">
        <v>281</v>
      </c>
    </row>
    <row r="3625" customFormat="false" ht="15" hidden="false" customHeight="false" outlineLevel="0" collapsed="false">
      <c r="A3625" s="0" t="n">
        <v>176</v>
      </c>
      <c r="B3625" s="0" t="s">
        <v>241</v>
      </c>
      <c r="C3625" s="0" t="s">
        <v>313</v>
      </c>
      <c r="D3625" s="0" t="s">
        <v>13985</v>
      </c>
      <c r="E3625" s="0" t="n">
        <v>2026</v>
      </c>
      <c r="H3625" s="0" t="n">
        <v>1</v>
      </c>
      <c r="I3625" s="0" t="n">
        <v>334</v>
      </c>
      <c r="J3625" s="0" t="s">
        <v>272</v>
      </c>
      <c r="K3625" s="0" t="s">
        <v>13849</v>
      </c>
      <c r="L3625" s="0" t="s">
        <v>297</v>
      </c>
      <c r="M3625" s="0" t="s">
        <v>13986</v>
      </c>
      <c r="N3625" s="0" t="s">
        <v>13987</v>
      </c>
      <c r="O3625" s="0" t="s">
        <v>13988</v>
      </c>
      <c r="P3625" s="0" t="s">
        <v>13989</v>
      </c>
      <c r="R3625" s="0" t="s">
        <v>279</v>
      </c>
      <c r="S3625" s="0" t="s">
        <v>272</v>
      </c>
      <c r="T3625" s="0" t="s">
        <v>280</v>
      </c>
      <c r="U3625" s="0" t="s">
        <v>281</v>
      </c>
    </row>
    <row r="3626" customFormat="false" ht="15" hidden="false" customHeight="false" outlineLevel="0" collapsed="false">
      <c r="A3626" s="0" t="n">
        <v>176</v>
      </c>
      <c r="B3626" s="0" t="s">
        <v>241</v>
      </c>
      <c r="C3626" s="0" t="s">
        <v>313</v>
      </c>
      <c r="D3626" s="0" t="s">
        <v>13990</v>
      </c>
      <c r="E3626" s="0" t="n">
        <v>2021</v>
      </c>
      <c r="H3626" s="0" t="n">
        <v>1</v>
      </c>
      <c r="I3626" s="0" t="n">
        <v>1963</v>
      </c>
      <c r="J3626" s="0" t="s">
        <v>272</v>
      </c>
      <c r="K3626" s="0" t="s">
        <v>13849</v>
      </c>
      <c r="L3626" s="0" t="s">
        <v>297</v>
      </c>
      <c r="M3626" s="0" t="s">
        <v>13991</v>
      </c>
      <c r="N3626" s="0" t="s">
        <v>13991</v>
      </c>
      <c r="O3626" s="0" t="s">
        <v>13992</v>
      </c>
      <c r="P3626" s="0" t="s">
        <v>13993</v>
      </c>
      <c r="R3626" s="0" t="s">
        <v>288</v>
      </c>
      <c r="S3626" s="0" t="s">
        <v>294</v>
      </c>
      <c r="T3626" s="0" t="s">
        <v>280</v>
      </c>
      <c r="U3626" s="0" t="s">
        <v>281</v>
      </c>
    </row>
    <row r="3627" customFormat="false" ht="15" hidden="false" customHeight="false" outlineLevel="0" collapsed="false">
      <c r="A3627" s="0" t="n">
        <v>176</v>
      </c>
      <c r="B3627" s="0" t="s">
        <v>241</v>
      </c>
      <c r="C3627" s="0" t="s">
        <v>270</v>
      </c>
      <c r="D3627" s="0" t="s">
        <v>13994</v>
      </c>
      <c r="E3627" s="0" t="n">
        <v>2026</v>
      </c>
      <c r="H3627" s="0" t="n">
        <v>11</v>
      </c>
      <c r="I3627" s="0" t="n">
        <v>8733</v>
      </c>
      <c r="J3627" s="0" t="s">
        <v>272</v>
      </c>
      <c r="K3627" s="0" t="s">
        <v>5682</v>
      </c>
      <c r="L3627" s="0" t="s">
        <v>595</v>
      </c>
      <c r="M3627" s="0" t="s">
        <v>13995</v>
      </c>
      <c r="N3627" s="0" t="s">
        <v>13995</v>
      </c>
      <c r="O3627" s="0" t="s">
        <v>13996</v>
      </c>
      <c r="P3627" s="0" t="s">
        <v>13997</v>
      </c>
      <c r="R3627" s="0" t="s">
        <v>279</v>
      </c>
      <c r="S3627" s="0" t="s">
        <v>294</v>
      </c>
      <c r="T3627" s="0" t="s">
        <v>280</v>
      </c>
      <c r="U3627" s="0" t="s">
        <v>281</v>
      </c>
    </row>
    <row r="3628" customFormat="false" ht="15" hidden="false" customHeight="false" outlineLevel="0" collapsed="false">
      <c r="A3628" s="0" t="n">
        <v>176</v>
      </c>
      <c r="B3628" s="0" t="s">
        <v>241</v>
      </c>
      <c r="C3628" s="0" t="s">
        <v>270</v>
      </c>
      <c r="D3628" s="0" t="s">
        <v>13998</v>
      </c>
      <c r="E3628" s="0" t="n">
        <v>2026</v>
      </c>
      <c r="H3628" s="0" t="n">
        <v>31</v>
      </c>
      <c r="I3628" s="0" t="n">
        <v>49567</v>
      </c>
      <c r="J3628" s="0" t="s">
        <v>272</v>
      </c>
      <c r="K3628" s="0" t="s">
        <v>5682</v>
      </c>
      <c r="L3628" s="0" t="s">
        <v>595</v>
      </c>
      <c r="M3628" s="0" t="s">
        <v>13999</v>
      </c>
      <c r="N3628" s="0" t="s">
        <v>13999</v>
      </c>
      <c r="O3628" s="0" t="s">
        <v>14000</v>
      </c>
      <c r="P3628" s="0" t="s">
        <v>14001</v>
      </c>
      <c r="R3628" s="0" t="s">
        <v>279</v>
      </c>
      <c r="S3628" s="0" t="s">
        <v>272</v>
      </c>
      <c r="T3628" s="0" t="s">
        <v>280</v>
      </c>
      <c r="U3628" s="0" t="s">
        <v>281</v>
      </c>
    </row>
    <row r="3629" customFormat="false" ht="15" hidden="false" customHeight="false" outlineLevel="0" collapsed="false">
      <c r="A3629" s="0" t="n">
        <v>176</v>
      </c>
      <c r="B3629" s="0" t="s">
        <v>241</v>
      </c>
      <c r="C3629" s="0" t="s">
        <v>328</v>
      </c>
      <c r="D3629" s="0" t="s">
        <v>14002</v>
      </c>
      <c r="E3629" s="0" t="n">
        <v>2026</v>
      </c>
      <c r="H3629" s="0" t="n">
        <v>24</v>
      </c>
      <c r="I3629" s="0" t="n">
        <v>2295</v>
      </c>
      <c r="J3629" s="0" t="s">
        <v>272</v>
      </c>
      <c r="K3629" s="0" t="s">
        <v>13849</v>
      </c>
      <c r="L3629" s="0" t="s">
        <v>297</v>
      </c>
      <c r="M3629" s="0" t="s">
        <v>14003</v>
      </c>
      <c r="N3629" s="0" t="s">
        <v>14004</v>
      </c>
      <c r="O3629" s="0" t="s">
        <v>14005</v>
      </c>
      <c r="P3629" s="0" t="s">
        <v>14006</v>
      </c>
      <c r="R3629" s="0" t="s">
        <v>279</v>
      </c>
      <c r="S3629" s="0" t="s">
        <v>272</v>
      </c>
      <c r="T3629" s="0" t="s">
        <v>280</v>
      </c>
      <c r="U3629" s="0" t="s">
        <v>281</v>
      </c>
    </row>
    <row r="3630" customFormat="false" ht="15" hidden="false" customHeight="false" outlineLevel="0" collapsed="false">
      <c r="A3630" s="0" t="n">
        <v>176</v>
      </c>
      <c r="B3630" s="0" t="s">
        <v>241</v>
      </c>
      <c r="C3630" s="0" t="s">
        <v>328</v>
      </c>
      <c r="D3630" s="0" t="s">
        <v>14007</v>
      </c>
      <c r="E3630" s="0" t="n">
        <v>2026</v>
      </c>
      <c r="H3630" s="0" t="n">
        <v>1</v>
      </c>
      <c r="I3630" s="0" t="n">
        <v>119</v>
      </c>
      <c r="J3630" s="0" t="s">
        <v>272</v>
      </c>
      <c r="K3630" s="0" t="s">
        <v>5682</v>
      </c>
      <c r="L3630" s="0" t="s">
        <v>595</v>
      </c>
      <c r="M3630" s="0" t="s">
        <v>14008</v>
      </c>
      <c r="N3630" s="0" t="s">
        <v>14008</v>
      </c>
      <c r="O3630" s="0" t="s">
        <v>14009</v>
      </c>
      <c r="P3630" s="0" t="s">
        <v>14010</v>
      </c>
      <c r="R3630" s="0" t="s">
        <v>279</v>
      </c>
      <c r="S3630" s="0" t="s">
        <v>294</v>
      </c>
      <c r="T3630" s="0" t="s">
        <v>280</v>
      </c>
      <c r="U3630" s="0" t="s">
        <v>281</v>
      </c>
    </row>
    <row r="3631" customFormat="false" ht="15" hidden="false" customHeight="false" outlineLevel="0" collapsed="false">
      <c r="A3631" s="0" t="n">
        <v>176</v>
      </c>
      <c r="B3631" s="0" t="s">
        <v>241</v>
      </c>
      <c r="C3631" s="0" t="s">
        <v>544</v>
      </c>
      <c r="D3631" s="0" t="s">
        <v>14011</v>
      </c>
      <c r="E3631" s="0" t="n">
        <v>2026</v>
      </c>
      <c r="H3631" s="0" t="n">
        <v>3</v>
      </c>
      <c r="I3631" s="0" t="n">
        <v>2537</v>
      </c>
      <c r="J3631" s="0" t="s">
        <v>272</v>
      </c>
      <c r="K3631" s="0" t="s">
        <v>5682</v>
      </c>
      <c r="L3631" s="0" t="s">
        <v>595</v>
      </c>
      <c r="M3631" s="0" t="s">
        <v>14012</v>
      </c>
      <c r="N3631" s="0" t="s">
        <v>14012</v>
      </c>
      <c r="O3631" s="0" t="s">
        <v>14013</v>
      </c>
      <c r="P3631" s="0" t="s">
        <v>14014</v>
      </c>
      <c r="R3631" s="0" t="s">
        <v>279</v>
      </c>
      <c r="S3631" s="0" t="s">
        <v>294</v>
      </c>
      <c r="T3631" s="0" t="s">
        <v>280</v>
      </c>
      <c r="U3631" s="0" t="s">
        <v>281</v>
      </c>
    </row>
    <row r="3632" customFormat="false" ht="15" hidden="false" customHeight="false" outlineLevel="0" collapsed="false">
      <c r="A3632" s="0" t="n">
        <v>176</v>
      </c>
      <c r="B3632" s="0" t="s">
        <v>241</v>
      </c>
      <c r="C3632" s="0" t="s">
        <v>544</v>
      </c>
      <c r="D3632" s="0" t="s">
        <v>14015</v>
      </c>
      <c r="E3632" s="0" t="n">
        <v>2026</v>
      </c>
      <c r="H3632" s="0" t="n">
        <v>19</v>
      </c>
      <c r="I3632" s="0" t="n">
        <v>9316</v>
      </c>
      <c r="J3632" s="0" t="s">
        <v>272</v>
      </c>
      <c r="K3632" s="0" t="s">
        <v>13849</v>
      </c>
      <c r="L3632" s="0" t="s">
        <v>297</v>
      </c>
      <c r="M3632" s="0" t="s">
        <v>14016</v>
      </c>
      <c r="N3632" s="0" t="s">
        <v>14017</v>
      </c>
      <c r="O3632" s="0" t="s">
        <v>14018</v>
      </c>
      <c r="P3632" s="0" t="s">
        <v>14019</v>
      </c>
      <c r="R3632" s="0" t="s">
        <v>279</v>
      </c>
      <c r="S3632" s="0" t="s">
        <v>272</v>
      </c>
      <c r="T3632" s="0" t="s">
        <v>280</v>
      </c>
      <c r="U3632" s="0" t="s">
        <v>281</v>
      </c>
    </row>
    <row r="3633" customFormat="false" ht="15" hidden="false" customHeight="false" outlineLevel="0" collapsed="false">
      <c r="A3633" s="0" t="n">
        <v>176</v>
      </c>
      <c r="B3633" s="0" t="s">
        <v>241</v>
      </c>
      <c r="C3633" s="0" t="s">
        <v>544</v>
      </c>
      <c r="D3633" s="0" t="s">
        <v>14020</v>
      </c>
      <c r="E3633" s="0" t="n">
        <v>2025</v>
      </c>
      <c r="H3633" s="0" t="n">
        <v>13</v>
      </c>
      <c r="I3633" s="0" t="n">
        <v>5912</v>
      </c>
      <c r="J3633" s="0" t="s">
        <v>272</v>
      </c>
      <c r="K3633" s="0" t="s">
        <v>5682</v>
      </c>
      <c r="L3633" s="0" t="s">
        <v>595</v>
      </c>
      <c r="M3633" s="0" t="s">
        <v>14021</v>
      </c>
      <c r="N3633" s="0" t="s">
        <v>14021</v>
      </c>
      <c r="O3633" s="0" t="s">
        <v>14022</v>
      </c>
      <c r="P3633" s="0" t="s">
        <v>14023</v>
      </c>
      <c r="R3633" s="0" t="s">
        <v>279</v>
      </c>
      <c r="S3633" s="0" t="s">
        <v>294</v>
      </c>
      <c r="T3633" s="0" t="s">
        <v>280</v>
      </c>
      <c r="U3633" s="0" t="s">
        <v>281</v>
      </c>
    </row>
    <row r="3634" customFormat="false" ht="15" hidden="false" customHeight="false" outlineLevel="0" collapsed="false">
      <c r="A3634" s="0" t="n">
        <v>176</v>
      </c>
      <c r="B3634" s="0" t="s">
        <v>241</v>
      </c>
      <c r="C3634" s="0" t="s">
        <v>544</v>
      </c>
      <c r="D3634" s="0" t="s">
        <v>14024</v>
      </c>
      <c r="E3634" s="0" t="n">
        <v>2025</v>
      </c>
      <c r="H3634" s="0" t="n">
        <v>6</v>
      </c>
      <c r="I3634" s="0" t="n">
        <v>4908</v>
      </c>
      <c r="J3634" s="0" t="s">
        <v>272</v>
      </c>
      <c r="K3634" s="0" t="s">
        <v>5682</v>
      </c>
      <c r="L3634" s="0" t="s">
        <v>595</v>
      </c>
      <c r="M3634" s="0" t="s">
        <v>14025</v>
      </c>
      <c r="N3634" s="0" t="s">
        <v>14025</v>
      </c>
      <c r="O3634" s="0" t="s">
        <v>14026</v>
      </c>
      <c r="P3634" s="0" t="s">
        <v>14027</v>
      </c>
      <c r="R3634" s="0" t="s">
        <v>279</v>
      </c>
      <c r="S3634" s="0" t="s">
        <v>294</v>
      </c>
      <c r="T3634" s="0" t="s">
        <v>280</v>
      </c>
      <c r="U3634" s="0" t="s">
        <v>281</v>
      </c>
    </row>
    <row r="3635" customFormat="false" ht="15" hidden="false" customHeight="false" outlineLevel="0" collapsed="false">
      <c r="A3635" s="0" t="n">
        <v>176</v>
      </c>
      <c r="B3635" s="0" t="s">
        <v>241</v>
      </c>
      <c r="C3635" s="0" t="s">
        <v>544</v>
      </c>
      <c r="D3635" s="0" t="s">
        <v>14028</v>
      </c>
      <c r="E3635" s="0" t="n">
        <v>2024</v>
      </c>
      <c r="H3635" s="0" t="n">
        <v>15</v>
      </c>
      <c r="I3635" s="0" t="n">
        <v>19834</v>
      </c>
      <c r="J3635" s="0" t="s">
        <v>272</v>
      </c>
      <c r="K3635" s="0" t="s">
        <v>5682</v>
      </c>
      <c r="L3635" s="0" t="s">
        <v>595</v>
      </c>
      <c r="M3635" s="0" t="s">
        <v>14029</v>
      </c>
      <c r="N3635" s="0" t="s">
        <v>14029</v>
      </c>
      <c r="O3635" s="0" t="s">
        <v>14030</v>
      </c>
      <c r="P3635" s="0" t="s">
        <v>14031</v>
      </c>
      <c r="R3635" s="0" t="s">
        <v>288</v>
      </c>
      <c r="S3635" s="0" t="s">
        <v>294</v>
      </c>
      <c r="T3635" s="0" t="s">
        <v>280</v>
      </c>
      <c r="U3635" s="0" t="s">
        <v>281</v>
      </c>
    </row>
    <row r="3636" customFormat="false" ht="15" hidden="false" customHeight="false" outlineLevel="0" collapsed="false">
      <c r="A3636" s="0" t="n">
        <v>176</v>
      </c>
      <c r="B3636" s="0" t="s">
        <v>241</v>
      </c>
      <c r="C3636" s="0" t="s">
        <v>544</v>
      </c>
      <c r="D3636" s="0" t="s">
        <v>14032</v>
      </c>
      <c r="E3636" s="0" t="n">
        <v>2023</v>
      </c>
      <c r="H3636" s="0" t="n">
        <v>5</v>
      </c>
      <c r="I3636" s="0" t="n">
        <v>556</v>
      </c>
      <c r="J3636" s="0" t="s">
        <v>272</v>
      </c>
      <c r="K3636" s="0" t="s">
        <v>5682</v>
      </c>
      <c r="L3636" s="0" t="s">
        <v>595</v>
      </c>
      <c r="M3636" s="0" t="s">
        <v>14033</v>
      </c>
      <c r="N3636" s="0" t="s">
        <v>14033</v>
      </c>
      <c r="O3636" s="0" t="s">
        <v>14034</v>
      </c>
      <c r="P3636" s="0" t="s">
        <v>14035</v>
      </c>
      <c r="R3636" s="0" t="s">
        <v>288</v>
      </c>
      <c r="S3636" s="0" t="s">
        <v>294</v>
      </c>
      <c r="T3636" s="0" t="s">
        <v>280</v>
      </c>
      <c r="U3636" s="0" t="s">
        <v>281</v>
      </c>
    </row>
    <row r="3637" customFormat="false" ht="15" hidden="false" customHeight="false" outlineLevel="0" collapsed="false">
      <c r="A3637" s="0" t="n">
        <v>177</v>
      </c>
      <c r="B3637" s="0" t="s">
        <v>242</v>
      </c>
      <c r="C3637" s="0" t="s">
        <v>57</v>
      </c>
      <c r="D3637" s="0" t="s">
        <v>14036</v>
      </c>
      <c r="E3637" s="0" t="n">
        <v>2026</v>
      </c>
      <c r="H3637" s="0" t="n">
        <v>10</v>
      </c>
      <c r="I3637" s="0" t="n">
        <v>10632</v>
      </c>
      <c r="J3637" s="0" t="s">
        <v>272</v>
      </c>
      <c r="K3637" s="0" t="s">
        <v>5682</v>
      </c>
      <c r="L3637" s="0" t="s">
        <v>595</v>
      </c>
      <c r="M3637" s="0" t="s">
        <v>14037</v>
      </c>
      <c r="N3637" s="0" t="s">
        <v>14037</v>
      </c>
      <c r="O3637" s="0" t="s">
        <v>14038</v>
      </c>
      <c r="P3637" s="0" t="s">
        <v>14039</v>
      </c>
      <c r="R3637" s="0" t="s">
        <v>279</v>
      </c>
      <c r="S3637" s="0" t="s">
        <v>272</v>
      </c>
      <c r="T3637" s="0" t="s">
        <v>280</v>
      </c>
      <c r="U3637" s="0" t="s">
        <v>281</v>
      </c>
    </row>
    <row r="3638" customFormat="false" ht="15" hidden="false" customHeight="false" outlineLevel="0" collapsed="false">
      <c r="A3638" s="0" t="n">
        <v>177</v>
      </c>
      <c r="B3638" s="0" t="s">
        <v>242</v>
      </c>
      <c r="C3638" s="0" t="s">
        <v>92</v>
      </c>
      <c r="D3638" s="0" t="s">
        <v>14040</v>
      </c>
      <c r="E3638" s="0" t="n">
        <v>2022</v>
      </c>
      <c r="H3638" s="0" t="n">
        <v>1</v>
      </c>
      <c r="I3638" s="0" t="n">
        <v>355</v>
      </c>
      <c r="J3638" s="0" t="s">
        <v>272</v>
      </c>
      <c r="K3638" s="0" t="s">
        <v>5682</v>
      </c>
      <c r="L3638" s="0" t="s">
        <v>595</v>
      </c>
      <c r="M3638" s="0" t="s">
        <v>14041</v>
      </c>
      <c r="N3638" s="0" t="s">
        <v>14041</v>
      </c>
      <c r="O3638" s="0" t="s">
        <v>14042</v>
      </c>
      <c r="P3638" s="0" t="s">
        <v>14043</v>
      </c>
      <c r="R3638" s="0" t="s">
        <v>288</v>
      </c>
      <c r="S3638" s="0" t="s">
        <v>272</v>
      </c>
      <c r="T3638" s="0" t="s">
        <v>280</v>
      </c>
      <c r="U3638" s="0" t="s">
        <v>281</v>
      </c>
    </row>
    <row r="3639" customFormat="false" ht="15" hidden="false" customHeight="false" outlineLevel="0" collapsed="false">
      <c r="A3639" s="0" t="n">
        <v>177</v>
      </c>
      <c r="B3639" s="0" t="s">
        <v>242</v>
      </c>
      <c r="C3639" s="0" t="s">
        <v>313</v>
      </c>
      <c r="D3639" s="0" t="s">
        <v>14044</v>
      </c>
      <c r="E3639" s="0" t="n">
        <v>2025</v>
      </c>
      <c r="H3639" s="0" t="n">
        <v>1</v>
      </c>
      <c r="I3639" s="0" t="n">
        <v>755</v>
      </c>
      <c r="J3639" s="0" t="s">
        <v>272</v>
      </c>
      <c r="K3639" s="0" t="s">
        <v>5682</v>
      </c>
      <c r="L3639" s="0" t="s">
        <v>595</v>
      </c>
      <c r="M3639" s="0" t="s">
        <v>14045</v>
      </c>
      <c r="N3639" s="0" t="s">
        <v>14045</v>
      </c>
      <c r="O3639" s="0" t="s">
        <v>14046</v>
      </c>
      <c r="P3639" s="0" t="s">
        <v>14047</v>
      </c>
      <c r="R3639" s="0" t="s">
        <v>279</v>
      </c>
      <c r="S3639" s="0" t="s">
        <v>272</v>
      </c>
      <c r="T3639" s="0" t="s">
        <v>280</v>
      </c>
      <c r="U3639" s="0" t="s">
        <v>281</v>
      </c>
    </row>
    <row r="3640" customFormat="false" ht="15" hidden="false" customHeight="false" outlineLevel="0" collapsed="false">
      <c r="A3640" s="0" t="n">
        <v>177</v>
      </c>
      <c r="B3640" s="0" t="s">
        <v>242</v>
      </c>
      <c r="C3640" s="0" t="s">
        <v>313</v>
      </c>
      <c r="D3640" s="0" t="s">
        <v>14048</v>
      </c>
      <c r="E3640" s="0" t="n">
        <v>2021</v>
      </c>
      <c r="H3640" s="0" t="n">
        <v>1</v>
      </c>
      <c r="I3640" s="0" t="n">
        <v>3213</v>
      </c>
      <c r="J3640" s="0" t="s">
        <v>272</v>
      </c>
      <c r="K3640" s="0" t="s">
        <v>13849</v>
      </c>
      <c r="L3640" s="0" t="s">
        <v>297</v>
      </c>
      <c r="M3640" s="0" t="s">
        <v>14049</v>
      </c>
      <c r="N3640" s="0" t="s">
        <v>14049</v>
      </c>
      <c r="O3640" s="0" t="s">
        <v>14050</v>
      </c>
      <c r="P3640" s="0" t="s">
        <v>14051</v>
      </c>
      <c r="R3640" s="0" t="s">
        <v>288</v>
      </c>
      <c r="S3640" s="0" t="s">
        <v>294</v>
      </c>
      <c r="T3640" s="0" t="s">
        <v>280</v>
      </c>
      <c r="U3640" s="0" t="s">
        <v>281</v>
      </c>
    </row>
    <row r="3641" customFormat="false" ht="15" hidden="false" customHeight="false" outlineLevel="0" collapsed="false">
      <c r="A3641" s="0" t="n">
        <v>177</v>
      </c>
      <c r="B3641" s="0" t="s">
        <v>242</v>
      </c>
      <c r="C3641" s="0" t="s">
        <v>616</v>
      </c>
      <c r="D3641" s="0" t="s">
        <v>14052</v>
      </c>
      <c r="E3641" s="0" t="n">
        <v>2025</v>
      </c>
      <c r="H3641" s="0" t="n">
        <v>22</v>
      </c>
      <c r="I3641" s="0" t="n">
        <v>59402</v>
      </c>
      <c r="J3641" s="0" t="s">
        <v>272</v>
      </c>
      <c r="K3641" s="0" t="s">
        <v>13849</v>
      </c>
      <c r="L3641" s="0" t="s">
        <v>297</v>
      </c>
      <c r="M3641" s="0" t="s">
        <v>14053</v>
      </c>
      <c r="N3641" s="0" t="s">
        <v>14054</v>
      </c>
      <c r="O3641" s="0" t="s">
        <v>14055</v>
      </c>
      <c r="P3641" s="0" t="s">
        <v>14056</v>
      </c>
      <c r="R3641" s="0" t="s">
        <v>279</v>
      </c>
      <c r="S3641" s="0" t="s">
        <v>272</v>
      </c>
      <c r="T3641" s="0" t="s">
        <v>280</v>
      </c>
      <c r="U3641" s="0" t="s">
        <v>281</v>
      </c>
    </row>
    <row r="3642" customFormat="false" ht="15" hidden="false" customHeight="false" outlineLevel="0" collapsed="false">
      <c r="A3642" s="0" t="n">
        <v>177</v>
      </c>
      <c r="B3642" s="0" t="s">
        <v>242</v>
      </c>
      <c r="C3642" s="0" t="s">
        <v>616</v>
      </c>
      <c r="D3642" s="0" t="s">
        <v>14057</v>
      </c>
      <c r="E3642" s="0" t="n">
        <v>2014</v>
      </c>
      <c r="H3642" s="0" t="n">
        <v>9</v>
      </c>
      <c r="I3642" s="0" t="n">
        <v>526</v>
      </c>
      <c r="J3642" s="0" t="s">
        <v>272</v>
      </c>
      <c r="K3642" s="0" t="s">
        <v>13849</v>
      </c>
      <c r="L3642" s="0" t="s">
        <v>297</v>
      </c>
      <c r="M3642" s="0" t="s">
        <v>14058</v>
      </c>
      <c r="N3642" s="0" t="s">
        <v>14058</v>
      </c>
      <c r="O3642" s="0" t="s">
        <v>14059</v>
      </c>
      <c r="P3642" s="0" t="s">
        <v>14060</v>
      </c>
      <c r="R3642" s="0" t="s">
        <v>288</v>
      </c>
      <c r="S3642" s="0" t="s">
        <v>294</v>
      </c>
      <c r="T3642" s="0" t="s">
        <v>280</v>
      </c>
      <c r="U3642" s="0" t="s">
        <v>281</v>
      </c>
    </row>
    <row r="3643" customFormat="false" ht="15" hidden="false" customHeight="false" outlineLevel="0" collapsed="false">
      <c r="A3643" s="0" t="n">
        <v>177</v>
      </c>
      <c r="B3643" s="0" t="s">
        <v>242</v>
      </c>
      <c r="C3643" s="0" t="s">
        <v>328</v>
      </c>
      <c r="D3643" s="0" t="s">
        <v>14061</v>
      </c>
      <c r="E3643" s="0" t="n">
        <v>2026</v>
      </c>
      <c r="H3643" s="0" t="n">
        <v>18</v>
      </c>
      <c r="I3643" s="0" t="n">
        <v>1729</v>
      </c>
      <c r="J3643" s="0" t="s">
        <v>272</v>
      </c>
      <c r="K3643" s="0" t="s">
        <v>13849</v>
      </c>
      <c r="L3643" s="0" t="s">
        <v>297</v>
      </c>
      <c r="M3643" s="0" t="s">
        <v>14062</v>
      </c>
      <c r="N3643" s="0" t="s">
        <v>14063</v>
      </c>
      <c r="O3643" s="0" t="s">
        <v>14064</v>
      </c>
      <c r="P3643" s="0" t="s">
        <v>14065</v>
      </c>
      <c r="R3643" s="0" t="s">
        <v>279</v>
      </c>
      <c r="S3643" s="0" t="s">
        <v>272</v>
      </c>
      <c r="T3643" s="0" t="s">
        <v>280</v>
      </c>
      <c r="U3643" s="0" t="s">
        <v>281</v>
      </c>
    </row>
    <row r="3644" customFormat="false" ht="15" hidden="false" customHeight="false" outlineLevel="0" collapsed="false">
      <c r="A3644" s="0" t="n">
        <v>177</v>
      </c>
      <c r="B3644" s="0" t="s">
        <v>242</v>
      </c>
      <c r="C3644" s="0" t="s">
        <v>328</v>
      </c>
      <c r="D3644" s="0" t="s">
        <v>14066</v>
      </c>
      <c r="E3644" s="0" t="n">
        <v>2026</v>
      </c>
      <c r="H3644" s="0" t="n">
        <v>1</v>
      </c>
      <c r="I3644" s="0" t="n">
        <v>124</v>
      </c>
      <c r="J3644" s="0" t="s">
        <v>272</v>
      </c>
      <c r="K3644" s="0" t="s">
        <v>5682</v>
      </c>
      <c r="L3644" s="0" t="s">
        <v>595</v>
      </c>
      <c r="M3644" s="0" t="s">
        <v>14067</v>
      </c>
      <c r="N3644" s="0" t="s">
        <v>14067</v>
      </c>
      <c r="O3644" s="0" t="s">
        <v>14068</v>
      </c>
      <c r="P3644" s="0" t="s">
        <v>14069</v>
      </c>
      <c r="R3644" s="0" t="s">
        <v>279</v>
      </c>
      <c r="S3644" s="0" t="s">
        <v>294</v>
      </c>
      <c r="T3644" s="0" t="s">
        <v>280</v>
      </c>
      <c r="U3644" s="0" t="s">
        <v>281</v>
      </c>
    </row>
    <row r="3645" customFormat="false" ht="15" hidden="false" customHeight="false" outlineLevel="0" collapsed="false">
      <c r="A3645" s="0" t="n">
        <v>177</v>
      </c>
      <c r="B3645" s="0" t="s">
        <v>242</v>
      </c>
      <c r="C3645" s="0" t="s">
        <v>868</v>
      </c>
      <c r="D3645" s="0" t="s">
        <v>14070</v>
      </c>
      <c r="E3645" s="0" t="n">
        <v>2026</v>
      </c>
      <c r="H3645" s="0" t="n">
        <v>2</v>
      </c>
      <c r="I3645" s="0" t="n">
        <v>140</v>
      </c>
      <c r="J3645" s="0" t="s">
        <v>272</v>
      </c>
      <c r="K3645" s="0" t="s">
        <v>5682</v>
      </c>
      <c r="L3645" s="0" t="s">
        <v>595</v>
      </c>
      <c r="M3645" s="0" t="s">
        <v>14071</v>
      </c>
      <c r="N3645" s="0" t="s">
        <v>14071</v>
      </c>
      <c r="O3645" s="0" t="s">
        <v>14072</v>
      </c>
      <c r="P3645" s="0" t="s">
        <v>14073</v>
      </c>
      <c r="R3645" s="0" t="s">
        <v>279</v>
      </c>
      <c r="S3645" s="0" t="s">
        <v>272</v>
      </c>
      <c r="T3645" s="0" t="s">
        <v>280</v>
      </c>
      <c r="U3645" s="0" t="s">
        <v>281</v>
      </c>
    </row>
    <row r="3646" customFormat="false" ht="15" hidden="false" customHeight="false" outlineLevel="0" collapsed="false">
      <c r="A3646" s="0" t="n">
        <v>177</v>
      </c>
      <c r="B3646" s="0" t="s">
        <v>242</v>
      </c>
      <c r="C3646" s="0" t="s">
        <v>544</v>
      </c>
      <c r="D3646" s="0" t="s">
        <v>14074</v>
      </c>
      <c r="E3646" s="0" t="n">
        <v>2022</v>
      </c>
      <c r="H3646" s="0" t="n">
        <v>23</v>
      </c>
      <c r="I3646" s="0" t="n">
        <v>11541</v>
      </c>
      <c r="J3646" s="0" t="s">
        <v>272</v>
      </c>
      <c r="K3646" s="0" t="s">
        <v>5682</v>
      </c>
      <c r="L3646" s="0" t="s">
        <v>595</v>
      </c>
      <c r="M3646" s="0" t="s">
        <v>14075</v>
      </c>
      <c r="N3646" s="0" t="s">
        <v>14075</v>
      </c>
      <c r="O3646" s="0" t="s">
        <v>14076</v>
      </c>
      <c r="P3646" s="0" t="s">
        <v>14077</v>
      </c>
      <c r="R3646" s="0" t="s">
        <v>288</v>
      </c>
      <c r="S3646" s="0" t="s">
        <v>272</v>
      </c>
      <c r="T3646" s="0" t="s">
        <v>280</v>
      </c>
      <c r="U3646" s="0" t="s">
        <v>281</v>
      </c>
    </row>
    <row r="3647" customFormat="false" ht="15" hidden="false" customHeight="false" outlineLevel="0" collapsed="false">
      <c r="A3647" s="0" t="n">
        <v>177</v>
      </c>
      <c r="B3647" s="0" t="s">
        <v>242</v>
      </c>
      <c r="C3647" s="0" t="s">
        <v>491</v>
      </c>
      <c r="D3647" s="0" t="s">
        <v>14078</v>
      </c>
      <c r="E3647" s="0" t="n">
        <v>2026</v>
      </c>
      <c r="H3647" s="0" t="n">
        <v>3</v>
      </c>
      <c r="I3647" s="0" t="n">
        <v>2284</v>
      </c>
      <c r="J3647" s="0" t="s">
        <v>272</v>
      </c>
      <c r="K3647" s="0" t="s">
        <v>5682</v>
      </c>
      <c r="L3647" s="0" t="s">
        <v>595</v>
      </c>
      <c r="M3647" s="0" t="s">
        <v>14079</v>
      </c>
      <c r="N3647" s="0" t="s">
        <v>14079</v>
      </c>
      <c r="O3647" s="0" t="s">
        <v>14080</v>
      </c>
      <c r="P3647" s="0" t="s">
        <v>14081</v>
      </c>
      <c r="R3647" s="0" t="s">
        <v>279</v>
      </c>
      <c r="S3647" s="0" t="s">
        <v>294</v>
      </c>
      <c r="T3647" s="0" t="s">
        <v>280</v>
      </c>
      <c r="U3647" s="0" t="s">
        <v>281</v>
      </c>
    </row>
    <row r="3648" customFormat="false" ht="15" hidden="false" customHeight="false" outlineLevel="0" collapsed="false">
      <c r="A3648" s="0" t="n">
        <v>177</v>
      </c>
      <c r="B3648" s="0" t="s">
        <v>242</v>
      </c>
      <c r="C3648" s="0" t="s">
        <v>491</v>
      </c>
      <c r="D3648" s="0" t="s">
        <v>14082</v>
      </c>
      <c r="E3648" s="0" t="n">
        <v>2023</v>
      </c>
      <c r="H3648" s="0" t="n">
        <v>1</v>
      </c>
      <c r="I3648" s="0" t="n">
        <v>70</v>
      </c>
      <c r="J3648" s="0" t="s">
        <v>272</v>
      </c>
      <c r="K3648" s="0" t="s">
        <v>13849</v>
      </c>
      <c r="L3648" s="0" t="s">
        <v>297</v>
      </c>
      <c r="M3648" s="0" t="s">
        <v>14083</v>
      </c>
      <c r="N3648" s="0" t="s">
        <v>14083</v>
      </c>
      <c r="O3648" s="0" t="s">
        <v>14084</v>
      </c>
      <c r="P3648" s="0" t="s">
        <v>14085</v>
      </c>
      <c r="R3648" s="0" t="s">
        <v>288</v>
      </c>
      <c r="S3648" s="0" t="s">
        <v>294</v>
      </c>
      <c r="T3648" s="0" t="s">
        <v>280</v>
      </c>
      <c r="U3648" s="0" t="s">
        <v>281</v>
      </c>
    </row>
    <row r="3649" customFormat="false" ht="15" hidden="false" customHeight="false" outlineLevel="0" collapsed="false">
      <c r="A3649" s="0" t="n">
        <v>177</v>
      </c>
      <c r="B3649" s="0" t="s">
        <v>242</v>
      </c>
      <c r="C3649" s="0" t="s">
        <v>926</v>
      </c>
      <c r="D3649" s="0" t="s">
        <v>14086</v>
      </c>
      <c r="E3649" s="0" t="n">
        <v>2026</v>
      </c>
      <c r="H3649" s="0" t="n">
        <v>18</v>
      </c>
      <c r="I3649" s="0" t="n">
        <v>1494</v>
      </c>
      <c r="J3649" s="0" t="s">
        <v>272</v>
      </c>
      <c r="K3649" s="0" t="s">
        <v>13849</v>
      </c>
      <c r="L3649" s="0" t="s">
        <v>297</v>
      </c>
      <c r="M3649" s="0" t="s">
        <v>14087</v>
      </c>
      <c r="N3649" s="0" t="s">
        <v>14087</v>
      </c>
      <c r="O3649" s="0" t="s">
        <v>14088</v>
      </c>
      <c r="P3649" s="0" t="s">
        <v>14089</v>
      </c>
      <c r="R3649" s="0" t="s">
        <v>279</v>
      </c>
      <c r="S3649" s="0" t="s">
        <v>272</v>
      </c>
      <c r="T3649" s="0" t="s">
        <v>280</v>
      </c>
      <c r="U3649" s="0" t="s">
        <v>281</v>
      </c>
    </row>
    <row r="3650" customFormat="false" ht="15" hidden="false" customHeight="false" outlineLevel="0" collapsed="false">
      <c r="A3650" s="0" t="n">
        <v>177</v>
      </c>
      <c r="B3650" s="0" t="s">
        <v>242</v>
      </c>
      <c r="C3650" s="0" t="s">
        <v>926</v>
      </c>
      <c r="D3650" s="0" t="s">
        <v>14090</v>
      </c>
      <c r="E3650" s="0" t="n">
        <v>2026</v>
      </c>
      <c r="H3650" s="0" t="n">
        <v>18</v>
      </c>
      <c r="I3650" s="0" t="n">
        <v>1494</v>
      </c>
      <c r="J3650" s="0" t="s">
        <v>272</v>
      </c>
      <c r="K3650" s="0" t="s">
        <v>13849</v>
      </c>
      <c r="L3650" s="0" t="s">
        <v>297</v>
      </c>
      <c r="M3650" s="0" t="s">
        <v>14091</v>
      </c>
      <c r="N3650" s="0" t="s">
        <v>14091</v>
      </c>
      <c r="O3650" s="0" t="s">
        <v>14092</v>
      </c>
      <c r="P3650" s="0" t="s">
        <v>14093</v>
      </c>
      <c r="R3650" s="0" t="s">
        <v>279</v>
      </c>
      <c r="S3650" s="0" t="s">
        <v>294</v>
      </c>
      <c r="T3650" s="0" t="s">
        <v>280</v>
      </c>
      <c r="U3650" s="0" t="s">
        <v>281</v>
      </c>
    </row>
    <row r="3651" customFormat="false" ht="15" hidden="false" customHeight="false" outlineLevel="0" collapsed="false">
      <c r="A3651" s="0" t="n">
        <v>177</v>
      </c>
      <c r="B3651" s="0" t="s">
        <v>242</v>
      </c>
      <c r="C3651" s="0" t="s">
        <v>926</v>
      </c>
      <c r="D3651" s="0" t="s">
        <v>14094</v>
      </c>
      <c r="E3651" s="0" t="n">
        <v>2026</v>
      </c>
      <c r="H3651" s="0" t="n">
        <v>18</v>
      </c>
      <c r="I3651" s="0" t="n">
        <v>1488</v>
      </c>
      <c r="J3651" s="0" t="s">
        <v>272</v>
      </c>
      <c r="K3651" s="0" t="s">
        <v>13849</v>
      </c>
      <c r="L3651" s="0" t="s">
        <v>297</v>
      </c>
      <c r="M3651" s="0" t="s">
        <v>14095</v>
      </c>
      <c r="N3651" s="0" t="s">
        <v>14095</v>
      </c>
      <c r="O3651" s="0" t="s">
        <v>14096</v>
      </c>
      <c r="P3651" s="0" t="s">
        <v>14097</v>
      </c>
      <c r="R3651" s="0" t="s">
        <v>279</v>
      </c>
      <c r="S3651" s="0" t="s">
        <v>294</v>
      </c>
      <c r="T3651" s="0" t="s">
        <v>280</v>
      </c>
      <c r="U3651" s="0" t="s">
        <v>281</v>
      </c>
    </row>
    <row r="3652" customFormat="false" ht="15" hidden="false" customHeight="false" outlineLevel="0" collapsed="false">
      <c r="A3652" s="0" t="n">
        <v>178</v>
      </c>
      <c r="B3652" s="0" t="s">
        <v>243</v>
      </c>
      <c r="C3652" s="0" t="s">
        <v>57</v>
      </c>
      <c r="D3652" s="0" t="s">
        <v>14098</v>
      </c>
      <c r="E3652" s="0" t="n">
        <v>2024</v>
      </c>
      <c r="H3652" s="0" t="n">
        <v>13</v>
      </c>
      <c r="I3652" s="0" t="n">
        <v>4292</v>
      </c>
      <c r="J3652" s="0" t="s">
        <v>272</v>
      </c>
      <c r="K3652" s="0" t="s">
        <v>9949</v>
      </c>
      <c r="L3652" s="0" t="s">
        <v>297</v>
      </c>
      <c r="M3652" s="0" t="s">
        <v>14099</v>
      </c>
      <c r="N3652" s="0" t="s">
        <v>14099</v>
      </c>
      <c r="O3652" s="0" t="s">
        <v>14100</v>
      </c>
      <c r="P3652" s="0" t="s">
        <v>14101</v>
      </c>
      <c r="R3652" s="0" t="s">
        <v>288</v>
      </c>
      <c r="S3652" s="0" t="s">
        <v>294</v>
      </c>
      <c r="T3652" s="0" t="s">
        <v>280</v>
      </c>
      <c r="U3652" s="0" t="s">
        <v>599</v>
      </c>
    </row>
    <row r="3653" customFormat="false" ht="15" hidden="false" customHeight="false" outlineLevel="0" collapsed="false">
      <c r="A3653" s="0" t="n">
        <v>178</v>
      </c>
      <c r="B3653" s="0" t="s">
        <v>243</v>
      </c>
      <c r="C3653" s="0" t="s">
        <v>57</v>
      </c>
      <c r="D3653" s="0" t="s">
        <v>14102</v>
      </c>
      <c r="E3653" s="0" t="n">
        <v>2019</v>
      </c>
      <c r="H3653" s="0" t="n">
        <v>5</v>
      </c>
      <c r="I3653" s="0" t="n">
        <v>823</v>
      </c>
      <c r="J3653" s="0" t="s">
        <v>272</v>
      </c>
      <c r="K3653" s="0" t="s">
        <v>302</v>
      </c>
      <c r="L3653" s="0" t="s">
        <v>274</v>
      </c>
      <c r="M3653" s="0" t="s">
        <v>14103</v>
      </c>
      <c r="N3653" s="0" t="s">
        <v>14103</v>
      </c>
      <c r="O3653" s="0" t="s">
        <v>14104</v>
      </c>
      <c r="P3653" s="0" t="s">
        <v>14105</v>
      </c>
      <c r="R3653" s="0" t="s">
        <v>288</v>
      </c>
      <c r="S3653" s="0" t="s">
        <v>294</v>
      </c>
      <c r="T3653" s="0" t="s">
        <v>280</v>
      </c>
      <c r="U3653" s="0" t="s">
        <v>281</v>
      </c>
    </row>
    <row r="3654" customFormat="false" ht="15" hidden="false" customHeight="false" outlineLevel="0" collapsed="false">
      <c r="A3654" s="0" t="n">
        <v>178</v>
      </c>
      <c r="B3654" s="0" t="s">
        <v>243</v>
      </c>
      <c r="C3654" s="0" t="s">
        <v>313</v>
      </c>
      <c r="D3654" s="0" t="s">
        <v>14106</v>
      </c>
      <c r="E3654" s="0" t="n">
        <v>2020</v>
      </c>
      <c r="H3654" s="0" t="n">
        <v>1</v>
      </c>
      <c r="I3654" s="0" t="n">
        <v>98</v>
      </c>
      <c r="J3654" s="0" t="s">
        <v>294</v>
      </c>
      <c r="K3654" s="0" t="s">
        <v>302</v>
      </c>
      <c r="L3654" s="0" t="s">
        <v>274</v>
      </c>
      <c r="M3654" s="0" t="s">
        <v>14107</v>
      </c>
      <c r="N3654" s="0" t="s">
        <v>14107</v>
      </c>
      <c r="O3654" s="0" t="s">
        <v>14108</v>
      </c>
      <c r="P3654" s="0" t="s">
        <v>14109</v>
      </c>
      <c r="R3654" s="0" t="s">
        <v>288</v>
      </c>
      <c r="S3654" s="0" t="s">
        <v>272</v>
      </c>
      <c r="T3654" s="0" t="s">
        <v>280</v>
      </c>
      <c r="U3654" s="0" t="s">
        <v>281</v>
      </c>
    </row>
    <row r="3655" customFormat="false" ht="15" hidden="false" customHeight="false" outlineLevel="0" collapsed="false">
      <c r="A3655" s="0" t="n">
        <v>178</v>
      </c>
      <c r="B3655" s="0" t="s">
        <v>243</v>
      </c>
      <c r="C3655" s="0" t="s">
        <v>616</v>
      </c>
      <c r="D3655" s="0" t="s">
        <v>14110</v>
      </c>
      <c r="E3655" s="0" t="n">
        <v>2018</v>
      </c>
      <c r="H3655" s="0" t="n">
        <v>4</v>
      </c>
      <c r="I3655" s="0" t="n">
        <v>847</v>
      </c>
      <c r="J3655" s="0" t="s">
        <v>272</v>
      </c>
      <c r="K3655" s="0" t="s">
        <v>1313</v>
      </c>
      <c r="L3655" s="0" t="s">
        <v>297</v>
      </c>
      <c r="M3655" s="0" t="s">
        <v>14111</v>
      </c>
      <c r="N3655" s="0" t="s">
        <v>14111</v>
      </c>
      <c r="O3655" s="0" t="s">
        <v>14112</v>
      </c>
      <c r="P3655" s="0" t="s">
        <v>14113</v>
      </c>
      <c r="R3655" s="0" t="s">
        <v>288</v>
      </c>
      <c r="S3655" s="0" t="s">
        <v>272</v>
      </c>
      <c r="T3655" s="0" t="s">
        <v>280</v>
      </c>
      <c r="U3655" s="0" t="s">
        <v>281</v>
      </c>
    </row>
    <row r="3656" customFormat="false" ht="15" hidden="false" customHeight="false" outlineLevel="0" collapsed="false">
      <c r="A3656" s="0" t="n">
        <v>178</v>
      </c>
      <c r="B3656" s="0" t="s">
        <v>243</v>
      </c>
      <c r="C3656" s="0" t="s">
        <v>270</v>
      </c>
      <c r="D3656" s="0" t="s">
        <v>14114</v>
      </c>
      <c r="E3656" s="0" t="n">
        <v>2019</v>
      </c>
      <c r="H3656" s="0" t="n">
        <v>4</v>
      </c>
      <c r="I3656" s="0" t="n">
        <v>1958</v>
      </c>
      <c r="J3656" s="0" t="s">
        <v>272</v>
      </c>
      <c r="K3656" s="0" t="s">
        <v>1313</v>
      </c>
      <c r="L3656" s="0" t="s">
        <v>297</v>
      </c>
      <c r="M3656" s="0" t="s">
        <v>14115</v>
      </c>
      <c r="N3656" s="0" t="s">
        <v>14115</v>
      </c>
      <c r="O3656" s="0" t="s">
        <v>14116</v>
      </c>
      <c r="P3656" s="0" t="s">
        <v>14117</v>
      </c>
      <c r="R3656" s="0" t="s">
        <v>288</v>
      </c>
      <c r="S3656" s="0" t="s">
        <v>272</v>
      </c>
      <c r="T3656" s="0" t="s">
        <v>318</v>
      </c>
      <c r="U3656" s="0" t="s">
        <v>281</v>
      </c>
      <c r="V3656" s="0" t="s">
        <v>14118</v>
      </c>
    </row>
    <row r="3657" customFormat="false" ht="15" hidden="false" customHeight="false" outlineLevel="0" collapsed="false">
      <c r="A3657" s="0" t="n">
        <v>135</v>
      </c>
      <c r="B3657" s="0" t="s">
        <v>194</v>
      </c>
      <c r="C3657" s="0" t="s">
        <v>270</v>
      </c>
      <c r="D3657" s="0" t="s">
        <v>14114</v>
      </c>
      <c r="E3657" s="0" t="n">
        <v>2019</v>
      </c>
      <c r="H3657" s="0" t="n">
        <v>4</v>
      </c>
      <c r="I3657" s="0" t="n">
        <v>1958</v>
      </c>
      <c r="J3657" s="0" t="s">
        <v>272</v>
      </c>
      <c r="K3657" s="0" t="s">
        <v>1313</v>
      </c>
      <c r="L3657" s="0" t="s">
        <v>297</v>
      </c>
      <c r="M3657" s="0" t="s">
        <v>14115</v>
      </c>
      <c r="N3657" s="0" t="s">
        <v>14115</v>
      </c>
      <c r="O3657" s="0" t="s">
        <v>14116</v>
      </c>
      <c r="P3657" s="0" t="s">
        <v>14117</v>
      </c>
      <c r="R3657" s="0" t="s">
        <v>288</v>
      </c>
      <c r="S3657" s="0" t="s">
        <v>272</v>
      </c>
      <c r="T3657" s="0" t="s">
        <v>318</v>
      </c>
      <c r="U3657" s="0" t="s">
        <v>281</v>
      </c>
      <c r="V3657" s="0" t="s">
        <v>14118</v>
      </c>
    </row>
    <row r="3658" customFormat="false" ht="15" hidden="false" customHeight="false" outlineLevel="0" collapsed="false">
      <c r="A3658" s="0" t="n">
        <v>178</v>
      </c>
      <c r="B3658" s="0" t="s">
        <v>243</v>
      </c>
      <c r="C3658" s="0" t="s">
        <v>514</v>
      </c>
      <c r="D3658" s="0" t="s">
        <v>14119</v>
      </c>
      <c r="E3658" s="0" t="n">
        <v>2019</v>
      </c>
      <c r="H3658" s="0" t="n">
        <v>13</v>
      </c>
      <c r="I3658" s="0" t="n">
        <v>5770</v>
      </c>
      <c r="J3658" s="0" t="s">
        <v>272</v>
      </c>
      <c r="K3658" s="0" t="s">
        <v>1313</v>
      </c>
      <c r="L3658" s="0" t="s">
        <v>297</v>
      </c>
      <c r="M3658" s="0" t="s">
        <v>14120</v>
      </c>
      <c r="N3658" s="0" t="s">
        <v>14120</v>
      </c>
      <c r="O3658" s="0" t="s">
        <v>14121</v>
      </c>
      <c r="P3658" s="0" t="s">
        <v>14122</v>
      </c>
      <c r="R3658" s="0" t="s">
        <v>288</v>
      </c>
      <c r="S3658" s="0" t="s">
        <v>294</v>
      </c>
      <c r="T3658" s="0" t="s">
        <v>280</v>
      </c>
      <c r="U3658" s="0" t="s">
        <v>281</v>
      </c>
    </row>
    <row r="3659" customFormat="false" ht="15" hidden="false" customHeight="false" outlineLevel="0" collapsed="false">
      <c r="A3659" s="0" t="n">
        <v>178</v>
      </c>
      <c r="B3659" s="0" t="s">
        <v>243</v>
      </c>
      <c r="C3659" s="0" t="s">
        <v>514</v>
      </c>
      <c r="D3659" s="0" t="s">
        <v>14123</v>
      </c>
      <c r="E3659" s="0" t="n">
        <v>2015</v>
      </c>
      <c r="H3659" s="0" t="n">
        <v>2</v>
      </c>
      <c r="I3659" s="0" t="n">
        <v>947</v>
      </c>
      <c r="J3659" s="0" t="s">
        <v>272</v>
      </c>
      <c r="K3659" s="0" t="s">
        <v>1313</v>
      </c>
      <c r="L3659" s="0" t="s">
        <v>297</v>
      </c>
      <c r="M3659" s="0" t="s">
        <v>14124</v>
      </c>
      <c r="N3659" s="0" t="s">
        <v>14125</v>
      </c>
      <c r="O3659" s="0" t="s">
        <v>14126</v>
      </c>
      <c r="P3659" s="0" t="s">
        <v>14127</v>
      </c>
      <c r="R3659" s="0" t="s">
        <v>288</v>
      </c>
      <c r="S3659" s="0" t="s">
        <v>294</v>
      </c>
      <c r="T3659" s="0" t="s">
        <v>318</v>
      </c>
      <c r="U3659" s="0" t="s">
        <v>281</v>
      </c>
      <c r="V3659" s="0" t="s">
        <v>14118</v>
      </c>
    </row>
    <row r="3660" customFormat="false" ht="15" hidden="false" customHeight="false" outlineLevel="0" collapsed="false">
      <c r="A3660" s="0" t="n">
        <v>135</v>
      </c>
      <c r="B3660" s="0" t="s">
        <v>194</v>
      </c>
      <c r="C3660" s="0" t="s">
        <v>514</v>
      </c>
      <c r="D3660" s="0" t="s">
        <v>14123</v>
      </c>
      <c r="E3660" s="0" t="n">
        <v>2015</v>
      </c>
      <c r="H3660" s="0" t="n">
        <v>2</v>
      </c>
      <c r="I3660" s="0" t="n">
        <v>947</v>
      </c>
      <c r="J3660" s="0" t="s">
        <v>272</v>
      </c>
      <c r="K3660" s="0" t="s">
        <v>1313</v>
      </c>
      <c r="L3660" s="0" t="s">
        <v>297</v>
      </c>
      <c r="M3660" s="0" t="s">
        <v>14124</v>
      </c>
      <c r="N3660" s="0" t="s">
        <v>14125</v>
      </c>
      <c r="O3660" s="0" t="s">
        <v>14126</v>
      </c>
      <c r="P3660" s="0" t="s">
        <v>14127</v>
      </c>
      <c r="R3660" s="0" t="s">
        <v>288</v>
      </c>
      <c r="S3660" s="0" t="s">
        <v>294</v>
      </c>
      <c r="T3660" s="0" t="s">
        <v>318</v>
      </c>
      <c r="U3660" s="0" t="s">
        <v>281</v>
      </c>
      <c r="V3660" s="0" t="s">
        <v>14118</v>
      </c>
    </row>
    <row r="3661" customFormat="false" ht="15" hidden="false" customHeight="false" outlineLevel="0" collapsed="false">
      <c r="A3661" s="0" t="n">
        <v>178</v>
      </c>
      <c r="B3661" s="0" t="s">
        <v>243</v>
      </c>
      <c r="C3661" s="0" t="s">
        <v>514</v>
      </c>
      <c r="D3661" s="0" t="s">
        <v>14128</v>
      </c>
      <c r="E3661" s="0" t="n">
        <v>2015</v>
      </c>
      <c r="H3661" s="0" t="n">
        <v>2</v>
      </c>
      <c r="I3661" s="0" t="n">
        <v>1518</v>
      </c>
      <c r="J3661" s="0" t="s">
        <v>294</v>
      </c>
      <c r="K3661" s="0" t="s">
        <v>1313</v>
      </c>
      <c r="L3661" s="0" t="s">
        <v>297</v>
      </c>
      <c r="M3661" s="0" t="s">
        <v>14129</v>
      </c>
      <c r="N3661" s="0" t="s">
        <v>14129</v>
      </c>
      <c r="O3661" s="0" t="s">
        <v>14130</v>
      </c>
      <c r="P3661" s="0" t="s">
        <v>14131</v>
      </c>
      <c r="R3661" s="0" t="s">
        <v>288</v>
      </c>
      <c r="S3661" s="0" t="s">
        <v>294</v>
      </c>
      <c r="T3661" s="0" t="s">
        <v>280</v>
      </c>
      <c r="U3661" s="0" t="s">
        <v>281</v>
      </c>
    </row>
    <row r="3662" customFormat="false" ht="15" hidden="false" customHeight="false" outlineLevel="0" collapsed="false">
      <c r="A3662" s="0" t="n">
        <v>179</v>
      </c>
      <c r="B3662" s="0" t="s">
        <v>244</v>
      </c>
      <c r="C3662" s="0" t="s">
        <v>57</v>
      </c>
      <c r="D3662" s="0" t="s">
        <v>14132</v>
      </c>
      <c r="E3662" s="0" t="n">
        <v>2026</v>
      </c>
      <c r="H3662" s="0" t="n">
        <v>8</v>
      </c>
      <c r="I3662" s="0" t="n">
        <v>2679</v>
      </c>
      <c r="J3662" s="0" t="s">
        <v>272</v>
      </c>
      <c r="K3662" s="0" t="s">
        <v>4475</v>
      </c>
      <c r="L3662" s="0" t="s">
        <v>297</v>
      </c>
      <c r="M3662" s="0" t="s">
        <v>14133</v>
      </c>
      <c r="N3662" s="0" t="s">
        <v>14133</v>
      </c>
      <c r="O3662" s="0" t="s">
        <v>14134</v>
      </c>
      <c r="P3662" s="0" t="s">
        <v>14135</v>
      </c>
      <c r="R3662" s="0" t="s">
        <v>279</v>
      </c>
      <c r="S3662" s="0" t="s">
        <v>272</v>
      </c>
      <c r="T3662" s="0" t="s">
        <v>280</v>
      </c>
      <c r="U3662" s="0" t="s">
        <v>281</v>
      </c>
    </row>
    <row r="3663" customFormat="false" ht="15" hidden="false" customHeight="false" outlineLevel="0" collapsed="false">
      <c r="A3663" s="0" t="n">
        <v>179</v>
      </c>
      <c r="B3663" s="0" t="s">
        <v>244</v>
      </c>
      <c r="C3663" s="0" t="s">
        <v>57</v>
      </c>
      <c r="D3663" s="0" t="s">
        <v>14136</v>
      </c>
      <c r="E3663" s="0" t="n">
        <v>2024</v>
      </c>
      <c r="H3663" s="0" t="n">
        <v>17</v>
      </c>
      <c r="I3663" s="0" t="n">
        <v>21214</v>
      </c>
      <c r="J3663" s="0" t="s">
        <v>272</v>
      </c>
      <c r="K3663" s="0" t="s">
        <v>302</v>
      </c>
      <c r="L3663" s="0" t="s">
        <v>274</v>
      </c>
      <c r="M3663" s="0" t="s">
        <v>14137</v>
      </c>
      <c r="N3663" s="0" t="s">
        <v>14137</v>
      </c>
      <c r="O3663" s="0" t="s">
        <v>14138</v>
      </c>
      <c r="P3663" s="0" t="s">
        <v>14139</v>
      </c>
      <c r="R3663" s="0" t="s">
        <v>288</v>
      </c>
      <c r="S3663" s="0" t="s">
        <v>294</v>
      </c>
      <c r="T3663" s="0" t="s">
        <v>280</v>
      </c>
      <c r="U3663" s="0" t="s">
        <v>281</v>
      </c>
    </row>
    <row r="3664" customFormat="false" ht="15" hidden="false" customHeight="false" outlineLevel="0" collapsed="false">
      <c r="A3664" s="0" t="n">
        <v>179</v>
      </c>
      <c r="B3664" s="0" t="s">
        <v>244</v>
      </c>
      <c r="C3664" s="0" t="s">
        <v>92</v>
      </c>
      <c r="D3664" s="0" t="s">
        <v>14140</v>
      </c>
      <c r="E3664" s="0" t="n">
        <v>2025</v>
      </c>
      <c r="H3664" s="0" t="n">
        <v>1</v>
      </c>
      <c r="I3664" s="0" t="n">
        <v>1208</v>
      </c>
      <c r="J3664" s="0" t="s">
        <v>272</v>
      </c>
      <c r="K3664" s="0" t="s">
        <v>4475</v>
      </c>
      <c r="L3664" s="0" t="s">
        <v>297</v>
      </c>
      <c r="M3664" s="0" t="s">
        <v>14141</v>
      </c>
      <c r="N3664" s="0" t="s">
        <v>14141</v>
      </c>
      <c r="O3664" s="0" t="s">
        <v>14142</v>
      </c>
      <c r="P3664" s="0" t="s">
        <v>14143</v>
      </c>
      <c r="R3664" s="0" t="s">
        <v>279</v>
      </c>
      <c r="S3664" s="0" t="s">
        <v>272</v>
      </c>
      <c r="T3664" s="0" t="s">
        <v>318</v>
      </c>
      <c r="U3664" s="0" t="s">
        <v>281</v>
      </c>
      <c r="V3664" s="0" t="s">
        <v>14144</v>
      </c>
    </row>
    <row r="3665" customFormat="false" ht="15" hidden="false" customHeight="false" outlineLevel="0" collapsed="false">
      <c r="A3665" s="0" t="n">
        <v>179</v>
      </c>
      <c r="B3665" s="0" t="s">
        <v>244</v>
      </c>
      <c r="C3665" s="0" t="s">
        <v>313</v>
      </c>
      <c r="D3665" s="0" t="s">
        <v>14145</v>
      </c>
      <c r="E3665" s="0" t="n">
        <v>2025</v>
      </c>
      <c r="H3665" s="0" t="n">
        <v>1</v>
      </c>
      <c r="I3665" s="0" t="n">
        <v>5715</v>
      </c>
      <c r="J3665" s="0" t="s">
        <v>272</v>
      </c>
      <c r="K3665" s="0" t="s">
        <v>302</v>
      </c>
      <c r="L3665" s="0" t="s">
        <v>274</v>
      </c>
      <c r="M3665" s="0" t="s">
        <v>14146</v>
      </c>
      <c r="N3665" s="0" t="s">
        <v>14146</v>
      </c>
      <c r="O3665" s="0" t="s">
        <v>14147</v>
      </c>
      <c r="P3665" s="0" t="s">
        <v>14148</v>
      </c>
      <c r="R3665" s="0" t="s">
        <v>279</v>
      </c>
      <c r="S3665" s="0" t="s">
        <v>272</v>
      </c>
      <c r="T3665" s="0" t="s">
        <v>318</v>
      </c>
      <c r="U3665" s="0" t="s">
        <v>281</v>
      </c>
      <c r="V3665" s="0" t="s">
        <v>14144</v>
      </c>
    </row>
    <row r="3666" customFormat="false" ht="15" hidden="false" customHeight="false" outlineLevel="0" collapsed="false">
      <c r="A3666" s="0" t="n">
        <v>179</v>
      </c>
      <c r="B3666" s="0" t="s">
        <v>244</v>
      </c>
      <c r="C3666" s="0" t="s">
        <v>270</v>
      </c>
      <c r="D3666" s="0" t="s">
        <v>14149</v>
      </c>
      <c r="E3666" s="0" t="n">
        <v>2023</v>
      </c>
      <c r="H3666" s="0" t="n">
        <v>2</v>
      </c>
      <c r="I3666" s="0" t="n">
        <v>188</v>
      </c>
      <c r="J3666" s="0" t="s">
        <v>272</v>
      </c>
      <c r="K3666" s="0" t="s">
        <v>290</v>
      </c>
      <c r="L3666" s="0" t="s">
        <v>274</v>
      </c>
      <c r="M3666" s="0" t="s">
        <v>14150</v>
      </c>
      <c r="N3666" s="0" t="s">
        <v>14150</v>
      </c>
      <c r="O3666" s="0" t="s">
        <v>14151</v>
      </c>
      <c r="P3666" s="0" t="s">
        <v>14152</v>
      </c>
      <c r="R3666" s="0" t="s">
        <v>288</v>
      </c>
      <c r="S3666" s="0" t="s">
        <v>272</v>
      </c>
      <c r="T3666" s="0" t="s">
        <v>280</v>
      </c>
      <c r="U3666" s="0" t="s">
        <v>281</v>
      </c>
    </row>
    <row r="3667" customFormat="false" ht="15" hidden="false" customHeight="false" outlineLevel="0" collapsed="false">
      <c r="A3667" s="0" t="n">
        <v>179</v>
      </c>
      <c r="B3667" s="0" t="s">
        <v>244</v>
      </c>
      <c r="C3667" s="0" t="s">
        <v>491</v>
      </c>
      <c r="D3667" s="0" t="s">
        <v>14153</v>
      </c>
      <c r="E3667" s="0" t="n">
        <v>2026</v>
      </c>
      <c r="H3667" s="0" t="n">
        <v>6</v>
      </c>
      <c r="I3667" s="0" t="n">
        <v>1321</v>
      </c>
      <c r="J3667" s="0" t="s">
        <v>272</v>
      </c>
      <c r="K3667" s="0" t="s">
        <v>4475</v>
      </c>
      <c r="L3667" s="0" t="s">
        <v>297</v>
      </c>
      <c r="M3667" s="0" t="s">
        <v>14154</v>
      </c>
      <c r="N3667" s="0" t="s">
        <v>14154</v>
      </c>
      <c r="O3667" s="0" t="s">
        <v>14155</v>
      </c>
      <c r="P3667" s="0" t="s">
        <v>14156</v>
      </c>
      <c r="R3667" s="0" t="s">
        <v>279</v>
      </c>
      <c r="S3667" s="0" t="s">
        <v>272</v>
      </c>
      <c r="T3667" s="0" t="s">
        <v>280</v>
      </c>
      <c r="U3667" s="0" t="s">
        <v>281</v>
      </c>
    </row>
    <row r="3668" customFormat="false" ht="15" hidden="false" customHeight="false" outlineLevel="0" collapsed="false">
      <c r="A3668" s="0" t="n">
        <v>179</v>
      </c>
      <c r="B3668" s="0" t="s">
        <v>244</v>
      </c>
      <c r="C3668" s="0" t="s">
        <v>491</v>
      </c>
      <c r="D3668" s="0" t="s">
        <v>14157</v>
      </c>
      <c r="E3668" s="0" t="n">
        <v>2025</v>
      </c>
      <c r="H3668" s="0" t="n">
        <v>2</v>
      </c>
      <c r="I3668" s="0" t="n">
        <v>1019</v>
      </c>
      <c r="J3668" s="0" t="s">
        <v>272</v>
      </c>
      <c r="K3668" s="0" t="s">
        <v>4475</v>
      </c>
      <c r="L3668" s="0" t="s">
        <v>297</v>
      </c>
      <c r="M3668" s="0" t="s">
        <v>14158</v>
      </c>
      <c r="N3668" s="0" t="s">
        <v>14158</v>
      </c>
      <c r="O3668" s="0" t="s">
        <v>14159</v>
      </c>
      <c r="P3668" s="0" t="s">
        <v>14160</v>
      </c>
      <c r="R3668" s="0" t="s">
        <v>279</v>
      </c>
      <c r="S3668" s="0" t="s">
        <v>294</v>
      </c>
      <c r="T3668" s="0" t="s">
        <v>280</v>
      </c>
      <c r="U3668" s="0" t="s">
        <v>281</v>
      </c>
    </row>
    <row r="3669" customFormat="false" ht="15" hidden="false" customHeight="false" outlineLevel="0" collapsed="false">
      <c r="A3669" s="0" t="n">
        <v>180</v>
      </c>
      <c r="B3669" s="0" t="s">
        <v>245</v>
      </c>
      <c r="C3669" s="0" t="s">
        <v>57</v>
      </c>
      <c r="D3669" s="0" t="s">
        <v>14161</v>
      </c>
      <c r="E3669" s="0" t="n">
        <v>2025</v>
      </c>
      <c r="H3669" s="0" t="n">
        <v>19</v>
      </c>
      <c r="I3669" s="0" t="n">
        <v>2054</v>
      </c>
      <c r="J3669" s="0" t="s">
        <v>272</v>
      </c>
      <c r="K3669" s="0" t="s">
        <v>302</v>
      </c>
      <c r="L3669" s="0" t="s">
        <v>274</v>
      </c>
      <c r="M3669" s="0" t="s">
        <v>14162</v>
      </c>
      <c r="N3669" s="0" t="s">
        <v>14162</v>
      </c>
      <c r="O3669" s="0" t="s">
        <v>14163</v>
      </c>
      <c r="P3669" s="0" t="s">
        <v>14164</v>
      </c>
      <c r="R3669" s="0" t="s">
        <v>279</v>
      </c>
      <c r="S3669" s="0" t="s">
        <v>272</v>
      </c>
      <c r="T3669" s="0" t="s">
        <v>280</v>
      </c>
      <c r="U3669" s="0" t="s">
        <v>281</v>
      </c>
    </row>
    <row r="3670" customFormat="false" ht="15" hidden="false" customHeight="false" outlineLevel="0" collapsed="false">
      <c r="A3670" s="0" t="n">
        <v>180</v>
      </c>
      <c r="B3670" s="0" t="s">
        <v>245</v>
      </c>
      <c r="C3670" s="0" t="s">
        <v>313</v>
      </c>
      <c r="D3670" s="0" t="s">
        <v>14165</v>
      </c>
      <c r="E3670" s="0" t="n">
        <v>2019</v>
      </c>
      <c r="H3670" s="0" t="n">
        <v>1</v>
      </c>
      <c r="I3670" s="0" t="n">
        <v>217</v>
      </c>
      <c r="J3670" s="0" t="s">
        <v>294</v>
      </c>
      <c r="K3670" s="0" t="s">
        <v>302</v>
      </c>
      <c r="L3670" s="0" t="s">
        <v>274</v>
      </c>
      <c r="M3670" s="0" t="s">
        <v>14166</v>
      </c>
      <c r="N3670" s="0" t="s">
        <v>14166</v>
      </c>
      <c r="O3670" s="0" t="s">
        <v>14167</v>
      </c>
      <c r="P3670" s="0" t="s">
        <v>14168</v>
      </c>
      <c r="R3670" s="0" t="s">
        <v>288</v>
      </c>
      <c r="S3670" s="0" t="s">
        <v>272</v>
      </c>
      <c r="T3670" s="0" t="s">
        <v>280</v>
      </c>
      <c r="U3670" s="0" t="s">
        <v>281</v>
      </c>
    </row>
    <row r="3671" customFormat="false" ht="15" hidden="false" customHeight="false" outlineLevel="0" collapsed="false">
      <c r="A3671" s="0" t="n">
        <v>180</v>
      </c>
      <c r="B3671" s="0" t="s">
        <v>245</v>
      </c>
      <c r="C3671" s="0" t="s">
        <v>926</v>
      </c>
      <c r="D3671" s="0" t="s">
        <v>14169</v>
      </c>
      <c r="E3671" s="0" t="n">
        <v>2027</v>
      </c>
      <c r="H3671" s="0" t="n">
        <v>34</v>
      </c>
      <c r="I3671" s="0" t="n">
        <v>2601</v>
      </c>
      <c r="J3671" s="0" t="s">
        <v>272</v>
      </c>
      <c r="K3671" s="0" t="s">
        <v>290</v>
      </c>
      <c r="L3671" s="0" t="s">
        <v>274</v>
      </c>
      <c r="M3671" s="0" t="s">
        <v>14170</v>
      </c>
      <c r="N3671" s="0" t="s">
        <v>14170</v>
      </c>
      <c r="O3671" s="0" t="s">
        <v>14171</v>
      </c>
      <c r="P3671" s="0" t="s">
        <v>14172</v>
      </c>
      <c r="R3671" s="0" t="s">
        <v>279</v>
      </c>
      <c r="S3671" s="0" t="s">
        <v>272</v>
      </c>
      <c r="T3671" s="0" t="s">
        <v>280</v>
      </c>
      <c r="U3671" s="0" t="s">
        <v>281</v>
      </c>
    </row>
    <row r="3672" customFormat="false" ht="15" hidden="false" customHeight="false" outlineLevel="0" collapsed="false">
      <c r="A3672" s="0" t="n">
        <v>180</v>
      </c>
      <c r="B3672" s="0" t="s">
        <v>245</v>
      </c>
      <c r="C3672" s="0" t="s">
        <v>926</v>
      </c>
      <c r="D3672" s="0" t="s">
        <v>14173</v>
      </c>
      <c r="E3672" s="0" t="n">
        <v>2026</v>
      </c>
      <c r="H3672" s="0" t="n">
        <v>15</v>
      </c>
      <c r="I3672" s="0" t="n">
        <v>4223</v>
      </c>
      <c r="J3672" s="0" t="s">
        <v>272</v>
      </c>
      <c r="K3672" s="0" t="s">
        <v>290</v>
      </c>
      <c r="L3672" s="0" t="s">
        <v>274</v>
      </c>
      <c r="M3672" s="0" t="s">
        <v>14174</v>
      </c>
      <c r="N3672" s="0" t="s">
        <v>14174</v>
      </c>
      <c r="O3672" s="0" t="s">
        <v>14175</v>
      </c>
      <c r="P3672" s="0" t="s">
        <v>14176</v>
      </c>
      <c r="R3672" s="0" t="s">
        <v>279</v>
      </c>
      <c r="S3672" s="0" t="s">
        <v>294</v>
      </c>
      <c r="T3672" s="0" t="s">
        <v>280</v>
      </c>
      <c r="U3672" s="0" t="s">
        <v>281</v>
      </c>
    </row>
    <row r="3673" customFormat="false" ht="15" hidden="false" customHeight="false" outlineLevel="0" collapsed="false">
      <c r="A3673" s="0" t="n">
        <v>182</v>
      </c>
      <c r="B3673" s="0" t="s">
        <v>247</v>
      </c>
      <c r="C3673" s="0" t="s">
        <v>57</v>
      </c>
      <c r="D3673" s="0" t="s">
        <v>14177</v>
      </c>
      <c r="E3673" s="0" t="n">
        <v>2025</v>
      </c>
      <c r="H3673" s="0" t="n">
        <v>2</v>
      </c>
      <c r="I3673" s="0" t="n">
        <v>9554</v>
      </c>
      <c r="J3673" s="0" t="s">
        <v>294</v>
      </c>
      <c r="K3673" s="0" t="s">
        <v>302</v>
      </c>
      <c r="L3673" s="0" t="s">
        <v>274</v>
      </c>
      <c r="M3673" s="0" t="s">
        <v>14178</v>
      </c>
      <c r="N3673" s="0" t="s">
        <v>14178</v>
      </c>
      <c r="O3673" s="0" t="s">
        <v>14179</v>
      </c>
      <c r="P3673" s="0" t="s">
        <v>14180</v>
      </c>
      <c r="R3673" s="0" t="s">
        <v>279</v>
      </c>
      <c r="S3673" s="0" t="s">
        <v>272</v>
      </c>
      <c r="T3673" s="0" t="s">
        <v>280</v>
      </c>
      <c r="U3673" s="0" t="s">
        <v>281</v>
      </c>
    </row>
    <row r="3674" customFormat="false" ht="15" hidden="false" customHeight="false" outlineLevel="0" collapsed="false">
      <c r="A3674" s="0" t="n">
        <v>182</v>
      </c>
      <c r="B3674" s="0" t="s">
        <v>247</v>
      </c>
      <c r="C3674" s="0" t="s">
        <v>57</v>
      </c>
      <c r="D3674" s="0" t="s">
        <v>14181</v>
      </c>
      <c r="E3674" s="0" t="n">
        <v>2025</v>
      </c>
      <c r="H3674" s="0" t="n">
        <v>2</v>
      </c>
      <c r="I3674" s="0" t="n">
        <v>3833</v>
      </c>
      <c r="J3674" s="0" t="s">
        <v>294</v>
      </c>
      <c r="K3674" s="0" t="s">
        <v>564</v>
      </c>
      <c r="L3674" s="0" t="s">
        <v>274</v>
      </c>
      <c r="M3674" s="0" t="s">
        <v>14182</v>
      </c>
      <c r="N3674" s="0" t="s">
        <v>14182</v>
      </c>
      <c r="O3674" s="0" t="s">
        <v>14183</v>
      </c>
      <c r="P3674" s="0" t="s">
        <v>14184</v>
      </c>
      <c r="R3674" s="0" t="s">
        <v>279</v>
      </c>
      <c r="S3674" s="0" t="s">
        <v>294</v>
      </c>
      <c r="T3674" s="0" t="s">
        <v>280</v>
      </c>
      <c r="U3674" s="0" t="s">
        <v>281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60"/>
    <col collapsed="false" customWidth="true" hidden="false" outlineLevel="0" max="4" min="4" style="0" width="11"/>
    <col collapsed="false" customWidth="true" hidden="false" outlineLevel="0" max="5" min="5" style="0" width="60"/>
    <col collapsed="false" customWidth="true" hidden="false" outlineLevel="0" max="6" min="6" style="0" width="8"/>
    <col collapsed="false" customWidth="true" hidden="false" outlineLevel="0" max="7" min="7" style="0" width="12"/>
    <col collapsed="false" customWidth="true" hidden="false" outlineLevel="0" max="8" min="8" style="0" width="13"/>
    <col collapsed="false" customWidth="true" hidden="false" outlineLevel="0" max="9" min="9" style="0" width="60"/>
  </cols>
  <sheetData>
    <row r="1" customFormat="false" ht="15" hidden="false" customHeight="false" outlineLevel="0" collapsed="false">
      <c r="A1" s="1" t="s">
        <v>248</v>
      </c>
      <c r="B1" s="1" t="s">
        <v>14185</v>
      </c>
      <c r="C1" s="1" t="s">
        <v>260</v>
      </c>
      <c r="D1" s="1" t="s">
        <v>14186</v>
      </c>
      <c r="E1" s="1" t="s">
        <v>14187</v>
      </c>
      <c r="F1" s="1" t="s">
        <v>14188</v>
      </c>
      <c r="G1" s="1" t="s">
        <v>14189</v>
      </c>
      <c r="H1" s="1" t="s">
        <v>259</v>
      </c>
      <c r="I1" s="1" t="s">
        <v>14190</v>
      </c>
    </row>
    <row r="2" customFormat="false" ht="15" hidden="false" customHeight="false" outlineLevel="0" collapsed="false">
      <c r="A2" s="0" t="n">
        <v>69</v>
      </c>
      <c r="B2" s="0" t="s">
        <v>119</v>
      </c>
      <c r="C2" s="0" t="s">
        <v>14191</v>
      </c>
      <c r="D2" s="0" t="s">
        <v>14192</v>
      </c>
      <c r="E2" s="0" t="s">
        <v>14193</v>
      </c>
      <c r="F2" s="0" t="n">
        <v>22314</v>
      </c>
      <c r="G2" s="0" t="s">
        <v>281</v>
      </c>
      <c r="H2" s="0" t="s">
        <v>274</v>
      </c>
      <c r="I2" s="0" t="s">
        <v>14194</v>
      </c>
    </row>
    <row r="3" customFormat="false" ht="15" hidden="false" customHeight="false" outlineLevel="0" collapsed="false">
      <c r="A3" s="0" t="n">
        <v>3</v>
      </c>
      <c r="B3" s="0" t="s">
        <v>31</v>
      </c>
      <c r="C3" s="0" t="s">
        <v>14195</v>
      </c>
      <c r="D3" s="0" t="s">
        <v>14192</v>
      </c>
      <c r="E3" s="0" t="s">
        <v>14196</v>
      </c>
      <c r="F3" s="0" t="n">
        <v>27259</v>
      </c>
      <c r="G3" s="0" t="s">
        <v>281</v>
      </c>
      <c r="H3" s="0" t="s">
        <v>274</v>
      </c>
      <c r="I3" s="0" t="s">
        <v>14197</v>
      </c>
    </row>
    <row r="4" customFormat="false" ht="15" hidden="false" customHeight="false" outlineLevel="0" collapsed="false">
      <c r="A4" s="0" t="n">
        <v>163</v>
      </c>
      <c r="B4" s="0" t="s">
        <v>224</v>
      </c>
      <c r="C4" s="0" t="s">
        <v>14198</v>
      </c>
      <c r="D4" s="0" t="s">
        <v>14192</v>
      </c>
      <c r="E4" s="0" t="s">
        <v>14199</v>
      </c>
      <c r="F4" s="0" t="n">
        <v>24006</v>
      </c>
      <c r="G4" s="0" t="s">
        <v>281</v>
      </c>
      <c r="H4" s="0" t="s">
        <v>274</v>
      </c>
      <c r="I4" s="0" t="s">
        <v>14200</v>
      </c>
    </row>
    <row r="5" customFormat="false" ht="15" hidden="false" customHeight="false" outlineLevel="0" collapsed="false">
      <c r="A5" s="0" t="n">
        <v>15</v>
      </c>
      <c r="B5" s="0" t="s">
        <v>51</v>
      </c>
      <c r="C5" s="0" t="s">
        <v>14201</v>
      </c>
      <c r="D5" s="0" t="s">
        <v>14192</v>
      </c>
      <c r="E5" s="0" t="s">
        <v>14202</v>
      </c>
      <c r="F5" s="0" t="n">
        <v>24170</v>
      </c>
      <c r="G5" s="0" t="s">
        <v>281</v>
      </c>
      <c r="H5" s="0" t="s">
        <v>274</v>
      </c>
      <c r="I5" s="0" t="s">
        <v>14203</v>
      </c>
    </row>
    <row r="6" customFormat="false" ht="15" hidden="false" customHeight="false" outlineLevel="0" collapsed="false">
      <c r="A6" s="0" t="n">
        <v>39</v>
      </c>
      <c r="B6" s="0" t="s">
        <v>82</v>
      </c>
      <c r="C6" s="0" t="s">
        <v>14204</v>
      </c>
      <c r="D6" s="0" t="s">
        <v>14192</v>
      </c>
      <c r="E6" s="0" t="s">
        <v>14205</v>
      </c>
      <c r="F6" s="0" t="n">
        <v>29585</v>
      </c>
      <c r="G6" s="0" t="s">
        <v>281</v>
      </c>
      <c r="H6" s="0" t="s">
        <v>274</v>
      </c>
      <c r="I6" s="0" t="s">
        <v>14206</v>
      </c>
    </row>
    <row r="7" customFormat="false" ht="15" hidden="false" customHeight="false" outlineLevel="0" collapsed="false">
      <c r="A7" s="0" t="n">
        <v>9</v>
      </c>
      <c r="B7" s="0" t="s">
        <v>43</v>
      </c>
      <c r="C7" s="0" t="s">
        <v>14207</v>
      </c>
      <c r="D7" s="0" t="s">
        <v>14192</v>
      </c>
      <c r="E7" s="0" t="s">
        <v>14208</v>
      </c>
      <c r="F7" s="0" t="n">
        <v>27314</v>
      </c>
      <c r="G7" s="0" t="s">
        <v>281</v>
      </c>
      <c r="H7" s="0" t="s">
        <v>274</v>
      </c>
      <c r="I7" s="0" t="s">
        <v>14209</v>
      </c>
    </row>
    <row r="8" customFormat="false" ht="15" hidden="false" customHeight="false" outlineLevel="0" collapsed="false">
      <c r="A8" s="0" t="n">
        <v>145</v>
      </c>
      <c r="B8" s="0" t="s">
        <v>204</v>
      </c>
      <c r="C8" s="0" t="s">
        <v>14210</v>
      </c>
      <c r="D8" s="0" t="s">
        <v>14192</v>
      </c>
      <c r="E8" s="0" t="s">
        <v>14211</v>
      </c>
      <c r="F8" s="0" t="n">
        <v>25304</v>
      </c>
      <c r="G8" s="0" t="s">
        <v>281</v>
      </c>
      <c r="H8" s="0" t="s">
        <v>274</v>
      </c>
      <c r="I8" s="0" t="s">
        <v>14212</v>
      </c>
    </row>
    <row r="9" customFormat="false" ht="15" hidden="false" customHeight="false" outlineLevel="0" collapsed="false">
      <c r="A9" s="0" t="n">
        <v>106</v>
      </c>
      <c r="B9" s="0" t="s">
        <v>162</v>
      </c>
      <c r="C9" s="0" t="s">
        <v>14213</v>
      </c>
      <c r="D9" s="0" t="s">
        <v>14192</v>
      </c>
      <c r="E9" s="0" t="s">
        <v>14214</v>
      </c>
      <c r="F9" s="0" t="n">
        <v>24814</v>
      </c>
      <c r="G9" s="0" t="s">
        <v>281</v>
      </c>
      <c r="H9" s="0" t="s">
        <v>274</v>
      </c>
      <c r="I9" s="0" t="s">
        <v>14215</v>
      </c>
    </row>
    <row r="10" customFormat="false" ht="15" hidden="false" customHeight="false" outlineLevel="0" collapsed="false">
      <c r="A10" s="0" t="n">
        <v>146</v>
      </c>
      <c r="B10" s="0" t="s">
        <v>205</v>
      </c>
      <c r="C10" s="0" t="s">
        <v>14216</v>
      </c>
      <c r="D10" s="0" t="s">
        <v>14192</v>
      </c>
      <c r="E10" s="0" t="s">
        <v>14217</v>
      </c>
      <c r="F10" s="0" t="n">
        <v>24192</v>
      </c>
      <c r="G10" s="0" t="s">
        <v>281</v>
      </c>
      <c r="H10" s="0" t="s">
        <v>274</v>
      </c>
      <c r="I10" s="0" t="s">
        <v>14218</v>
      </c>
    </row>
    <row r="11" customFormat="false" ht="15" hidden="false" customHeight="false" outlineLevel="0" collapsed="false">
      <c r="A11" s="0" t="n">
        <v>96</v>
      </c>
      <c r="B11" s="0" t="s">
        <v>150</v>
      </c>
      <c r="C11" s="0" t="s">
        <v>14219</v>
      </c>
      <c r="D11" s="0" t="s">
        <v>14192</v>
      </c>
      <c r="E11" s="0" t="s">
        <v>14220</v>
      </c>
      <c r="F11" s="0" t="n">
        <v>23566</v>
      </c>
      <c r="G11" s="0" t="s">
        <v>281</v>
      </c>
      <c r="H11" s="0" t="s">
        <v>274</v>
      </c>
      <c r="I11" s="0" t="s">
        <v>14221</v>
      </c>
    </row>
    <row r="12" customFormat="false" ht="15" hidden="false" customHeight="false" outlineLevel="0" collapsed="false">
      <c r="A12" s="0" t="n">
        <v>97</v>
      </c>
      <c r="B12" s="0" t="s">
        <v>152</v>
      </c>
      <c r="C12" s="0" t="s">
        <v>14222</v>
      </c>
      <c r="D12" s="0" t="s">
        <v>14192</v>
      </c>
      <c r="E12" s="0" t="s">
        <v>14223</v>
      </c>
      <c r="F12" s="0" t="n">
        <v>23209</v>
      </c>
      <c r="G12" s="0" t="s">
        <v>281</v>
      </c>
      <c r="H12" s="0" t="s">
        <v>274</v>
      </c>
      <c r="I12" s="0" t="s">
        <v>14224</v>
      </c>
    </row>
    <row r="13" customFormat="false" ht="15" hidden="false" customHeight="false" outlineLevel="0" collapsed="false">
      <c r="A13" s="0" t="n">
        <v>77</v>
      </c>
      <c r="B13" s="0" t="s">
        <v>128</v>
      </c>
      <c r="C13" s="0" t="s">
        <v>14225</v>
      </c>
      <c r="D13" s="0" t="s">
        <v>14192</v>
      </c>
      <c r="E13" s="0" t="s">
        <v>14226</v>
      </c>
      <c r="F13" s="0" t="n">
        <v>29894</v>
      </c>
      <c r="G13" s="0" t="s">
        <v>281</v>
      </c>
      <c r="H13" s="0" t="s">
        <v>274</v>
      </c>
      <c r="I13" s="0" t="s">
        <v>14227</v>
      </c>
    </row>
    <row r="14" customFormat="false" ht="15" hidden="false" customHeight="false" outlineLevel="0" collapsed="false">
      <c r="A14" s="0" t="n">
        <v>4</v>
      </c>
      <c r="B14" s="0" t="s">
        <v>33</v>
      </c>
      <c r="C14" s="0" t="s">
        <v>14228</v>
      </c>
      <c r="D14" s="0" t="s">
        <v>14192</v>
      </c>
      <c r="E14" s="0" t="s">
        <v>14229</v>
      </c>
      <c r="F14" s="0" t="n">
        <v>24539</v>
      </c>
      <c r="G14" s="0" t="s">
        <v>281</v>
      </c>
      <c r="H14" s="0" t="s">
        <v>274</v>
      </c>
      <c r="I14" s="0" t="s">
        <v>14230</v>
      </c>
    </row>
    <row r="15" customFormat="false" ht="15" hidden="false" customHeight="false" outlineLevel="0" collapsed="false">
      <c r="A15" s="0" t="n">
        <v>120</v>
      </c>
      <c r="B15" s="0" t="s">
        <v>178</v>
      </c>
      <c r="C15" s="0" t="s">
        <v>14231</v>
      </c>
      <c r="D15" s="0" t="s">
        <v>14192</v>
      </c>
      <c r="E15" s="0" t="s">
        <v>14232</v>
      </c>
      <c r="F15" s="0" t="n">
        <v>27488</v>
      </c>
      <c r="G15" s="0" t="s">
        <v>281</v>
      </c>
      <c r="H15" s="0" t="s">
        <v>274</v>
      </c>
      <c r="I15" s="0" t="s">
        <v>14233</v>
      </c>
    </row>
    <row r="16" customFormat="false" ht="15" hidden="false" customHeight="false" outlineLevel="0" collapsed="false">
      <c r="A16" s="0" t="n">
        <v>169</v>
      </c>
      <c r="B16" s="0" t="s">
        <v>232</v>
      </c>
      <c r="C16" s="0" t="s">
        <v>14234</v>
      </c>
      <c r="D16" s="0" t="s">
        <v>14192</v>
      </c>
      <c r="E16" s="0" t="s">
        <v>14235</v>
      </c>
      <c r="F16" s="0" t="n">
        <v>25520</v>
      </c>
      <c r="G16" s="0" t="s">
        <v>281</v>
      </c>
      <c r="H16" s="0" t="s">
        <v>274</v>
      </c>
      <c r="I16" s="0" t="s">
        <v>14236</v>
      </c>
    </row>
    <row r="17" customFormat="false" ht="15" hidden="false" customHeight="false" outlineLevel="0" collapsed="false">
      <c r="A17" s="0" t="n">
        <v>164</v>
      </c>
      <c r="B17" s="0" t="s">
        <v>225</v>
      </c>
      <c r="C17" s="0" t="s">
        <v>14237</v>
      </c>
      <c r="D17" s="0" t="s">
        <v>14192</v>
      </c>
      <c r="E17" s="0" t="s">
        <v>14238</v>
      </c>
      <c r="F17" s="0" t="n">
        <v>35087</v>
      </c>
      <c r="G17" s="0" t="s">
        <v>281</v>
      </c>
      <c r="H17" s="0" t="s">
        <v>274</v>
      </c>
      <c r="I17" s="0" t="s">
        <v>14239</v>
      </c>
    </row>
    <row r="18" customFormat="false" ht="15" hidden="false" customHeight="false" outlineLevel="0" collapsed="false">
      <c r="A18" s="0" t="n">
        <v>21</v>
      </c>
      <c r="B18" s="0" t="s">
        <v>59</v>
      </c>
      <c r="C18" s="0" t="s">
        <v>14240</v>
      </c>
      <c r="D18" s="0" t="s">
        <v>14192</v>
      </c>
      <c r="E18" s="0" t="s">
        <v>14241</v>
      </c>
      <c r="F18" s="0" t="n">
        <v>25582</v>
      </c>
      <c r="G18" s="0" t="s">
        <v>281</v>
      </c>
      <c r="H18" s="0" t="s">
        <v>274</v>
      </c>
      <c r="I18" s="0" t="s">
        <v>14242</v>
      </c>
    </row>
    <row r="19" customFormat="false" ht="15" hidden="false" customHeight="false" outlineLevel="0" collapsed="false">
      <c r="A19" s="0" t="n">
        <v>126</v>
      </c>
      <c r="B19" s="0" t="s">
        <v>184</v>
      </c>
      <c r="C19" s="0" t="s">
        <v>14243</v>
      </c>
      <c r="D19" s="0" t="s">
        <v>14192</v>
      </c>
      <c r="E19" s="0" t="s">
        <v>14244</v>
      </c>
      <c r="F19" s="0" t="n">
        <v>32674</v>
      </c>
      <c r="G19" s="0" t="s">
        <v>281</v>
      </c>
      <c r="H19" s="0" t="s">
        <v>274</v>
      </c>
      <c r="I19" s="0" t="s">
        <v>14245</v>
      </c>
    </row>
    <row r="20" customFormat="false" ht="15" hidden="false" customHeight="false" outlineLevel="0" collapsed="false">
      <c r="A20" s="0" t="n">
        <v>85</v>
      </c>
      <c r="B20" s="0" t="s">
        <v>136</v>
      </c>
      <c r="C20" s="0" t="s">
        <v>14246</v>
      </c>
      <c r="D20" s="0" t="s">
        <v>14192</v>
      </c>
      <c r="E20" s="0" t="s">
        <v>14247</v>
      </c>
      <c r="F20" s="0" t="n">
        <v>26754</v>
      </c>
      <c r="G20" s="0" t="s">
        <v>281</v>
      </c>
      <c r="H20" s="0" t="s">
        <v>274</v>
      </c>
      <c r="I20" s="0" t="s">
        <v>14248</v>
      </c>
    </row>
    <row r="21" customFormat="false" ht="15" hidden="false" customHeight="false" outlineLevel="0" collapsed="false">
      <c r="A21" s="0" t="n">
        <v>85</v>
      </c>
      <c r="B21" s="0" t="s">
        <v>136</v>
      </c>
      <c r="C21" s="0" t="s">
        <v>14249</v>
      </c>
      <c r="D21" s="0" t="s">
        <v>14192</v>
      </c>
      <c r="E21" s="0" t="s">
        <v>14250</v>
      </c>
      <c r="F21" s="0" t="n">
        <v>28098</v>
      </c>
      <c r="G21" s="0" t="s">
        <v>281</v>
      </c>
      <c r="H21" s="0" t="s">
        <v>274</v>
      </c>
      <c r="I21" s="0" t="s">
        <v>14251</v>
      </c>
    </row>
    <row r="22" customFormat="false" ht="15" hidden="false" customHeight="false" outlineLevel="0" collapsed="false">
      <c r="A22" s="0" t="n">
        <v>26</v>
      </c>
      <c r="B22" s="0" t="s">
        <v>66</v>
      </c>
      <c r="C22" s="0" t="s">
        <v>14252</v>
      </c>
      <c r="D22" s="0" t="s">
        <v>14192</v>
      </c>
      <c r="E22" s="0" t="s">
        <v>14253</v>
      </c>
      <c r="F22" s="0" t="n">
        <v>28972</v>
      </c>
      <c r="G22" s="0" t="s">
        <v>281</v>
      </c>
      <c r="H22" s="0" t="s">
        <v>274</v>
      </c>
      <c r="I22" s="0" t="s">
        <v>14254</v>
      </c>
    </row>
    <row r="23" customFormat="false" ht="15" hidden="false" customHeight="false" outlineLevel="0" collapsed="false">
      <c r="A23" s="0" t="n">
        <v>65</v>
      </c>
      <c r="B23" s="0" t="s">
        <v>115</v>
      </c>
      <c r="C23" s="0" t="s">
        <v>14255</v>
      </c>
      <c r="D23" s="0" t="s">
        <v>14192</v>
      </c>
      <c r="E23" s="0" t="s">
        <v>14256</v>
      </c>
      <c r="F23" s="0" t="n">
        <v>29576</v>
      </c>
      <c r="G23" s="0" t="s">
        <v>281</v>
      </c>
      <c r="H23" s="0" t="s">
        <v>274</v>
      </c>
      <c r="I23" s="0" t="s">
        <v>14257</v>
      </c>
    </row>
    <row r="24" customFormat="false" ht="15" hidden="false" customHeight="false" outlineLevel="0" collapsed="false">
      <c r="A24" s="0" t="n">
        <v>159</v>
      </c>
      <c r="B24" s="0" t="s">
        <v>220</v>
      </c>
      <c r="C24" s="0" t="s">
        <v>14258</v>
      </c>
      <c r="D24" s="0" t="s">
        <v>14192</v>
      </c>
      <c r="E24" s="0" t="s">
        <v>14259</v>
      </c>
      <c r="F24" s="0" t="n">
        <v>23651</v>
      </c>
      <c r="G24" s="0" t="s">
        <v>281</v>
      </c>
      <c r="H24" s="0" t="s">
        <v>274</v>
      </c>
      <c r="I24" s="0" t="s">
        <v>14260</v>
      </c>
    </row>
    <row r="25" customFormat="false" ht="15" hidden="false" customHeight="false" outlineLevel="0" collapsed="false">
      <c r="A25" s="0" t="n">
        <v>160</v>
      </c>
      <c r="B25" s="0" t="s">
        <v>221</v>
      </c>
      <c r="C25" s="0" t="s">
        <v>14261</v>
      </c>
      <c r="D25" s="0" t="s">
        <v>14192</v>
      </c>
      <c r="E25" s="0" t="s">
        <v>14262</v>
      </c>
      <c r="F25" s="0" t="n">
        <v>22869</v>
      </c>
      <c r="G25" s="0" t="s">
        <v>281</v>
      </c>
      <c r="H25" s="0" t="s">
        <v>274</v>
      </c>
      <c r="I25" s="0" t="s">
        <v>14263</v>
      </c>
    </row>
    <row r="26" customFormat="false" ht="15" hidden="false" customHeight="false" outlineLevel="0" collapsed="false">
      <c r="A26" s="0" t="n">
        <v>150</v>
      </c>
      <c r="B26" s="0" t="s">
        <v>210</v>
      </c>
      <c r="C26" s="0" t="s">
        <v>14264</v>
      </c>
      <c r="D26" s="0" t="s">
        <v>14192</v>
      </c>
      <c r="E26" s="0" t="s">
        <v>14265</v>
      </c>
      <c r="F26" s="0" t="n">
        <v>28608</v>
      </c>
      <c r="G26" s="0" t="s">
        <v>281</v>
      </c>
      <c r="H26" s="0" t="s">
        <v>274</v>
      </c>
      <c r="I26" s="0" t="s">
        <v>14266</v>
      </c>
    </row>
    <row r="27" customFormat="false" ht="15" hidden="false" customHeight="false" outlineLevel="0" collapsed="false">
      <c r="A27" s="0" t="n">
        <v>32</v>
      </c>
      <c r="B27" s="0" t="s">
        <v>73</v>
      </c>
      <c r="C27" s="0" t="s">
        <v>14267</v>
      </c>
      <c r="D27" s="0" t="s">
        <v>14192</v>
      </c>
      <c r="E27" s="0" t="s">
        <v>14268</v>
      </c>
      <c r="F27" s="0" t="n">
        <v>28029</v>
      </c>
      <c r="G27" s="0" t="s">
        <v>281</v>
      </c>
      <c r="H27" s="0" t="s">
        <v>274</v>
      </c>
      <c r="I27" s="0" t="s">
        <v>14269</v>
      </c>
    </row>
    <row r="28" customFormat="false" ht="15" hidden="false" customHeight="false" outlineLevel="0" collapsed="false">
      <c r="A28" s="0" t="n">
        <v>121</v>
      </c>
      <c r="B28" s="0" t="s">
        <v>179</v>
      </c>
      <c r="C28" s="0" t="s">
        <v>14270</v>
      </c>
      <c r="D28" s="0" t="s">
        <v>14192</v>
      </c>
      <c r="E28" s="0" t="s">
        <v>14271</v>
      </c>
      <c r="F28" s="0" t="n">
        <v>28318</v>
      </c>
      <c r="G28" s="0" t="s">
        <v>281</v>
      </c>
      <c r="H28" s="0" t="s">
        <v>274</v>
      </c>
      <c r="I28" s="0" t="s">
        <v>14272</v>
      </c>
    </row>
    <row r="29" customFormat="false" ht="15" hidden="false" customHeight="false" outlineLevel="0" collapsed="false">
      <c r="A29" s="0" t="n">
        <v>66</v>
      </c>
      <c r="B29" s="0" t="s">
        <v>116</v>
      </c>
      <c r="C29" s="0" t="s">
        <v>14273</v>
      </c>
      <c r="D29" s="0" t="s">
        <v>14192</v>
      </c>
      <c r="E29" s="0" t="s">
        <v>14274</v>
      </c>
      <c r="F29" s="0" t="n">
        <v>33854</v>
      </c>
      <c r="G29" s="0" t="s">
        <v>281</v>
      </c>
      <c r="H29" s="0" t="s">
        <v>274</v>
      </c>
      <c r="I29" s="0" t="s">
        <v>14275</v>
      </c>
    </row>
    <row r="30" customFormat="false" ht="15" hidden="false" customHeight="false" outlineLevel="0" collapsed="false">
      <c r="A30" s="0" t="n">
        <v>99</v>
      </c>
      <c r="B30" s="0" t="s">
        <v>154</v>
      </c>
      <c r="C30" s="0" t="s">
        <v>14276</v>
      </c>
      <c r="D30" s="0" t="s">
        <v>14192</v>
      </c>
      <c r="E30" s="0" t="s">
        <v>14277</v>
      </c>
      <c r="F30" s="0" t="n">
        <v>34226</v>
      </c>
      <c r="G30" s="0" t="s">
        <v>281</v>
      </c>
      <c r="H30" s="0" t="s">
        <v>274</v>
      </c>
      <c r="I30" s="0" t="s">
        <v>14278</v>
      </c>
    </row>
    <row r="31" customFormat="false" ht="15" hidden="false" customHeight="false" outlineLevel="0" collapsed="false">
      <c r="A31" s="0" t="n">
        <v>155</v>
      </c>
      <c r="B31" s="0" t="s">
        <v>215</v>
      </c>
      <c r="C31" s="0" t="s">
        <v>14279</v>
      </c>
      <c r="D31" s="0" t="s">
        <v>14192</v>
      </c>
      <c r="E31" s="0" t="s">
        <v>14280</v>
      </c>
      <c r="F31" s="0" t="n">
        <v>25583</v>
      </c>
      <c r="G31" s="0" t="s">
        <v>281</v>
      </c>
      <c r="H31" s="0" t="s">
        <v>274</v>
      </c>
      <c r="I31" s="0" t="s">
        <v>14281</v>
      </c>
    </row>
    <row r="32" customFormat="false" ht="15" hidden="false" customHeight="false" outlineLevel="0" collapsed="false">
      <c r="A32" s="0" t="n">
        <v>109</v>
      </c>
      <c r="B32" s="0" t="s">
        <v>165</v>
      </c>
      <c r="C32" s="0" t="s">
        <v>14282</v>
      </c>
      <c r="D32" s="0" t="s">
        <v>14192</v>
      </c>
      <c r="E32" s="0" t="s">
        <v>14283</v>
      </c>
      <c r="F32" s="0" t="n">
        <v>25334</v>
      </c>
      <c r="G32" s="0" t="s">
        <v>281</v>
      </c>
      <c r="H32" s="0" t="s">
        <v>274</v>
      </c>
      <c r="I32" s="0" t="s">
        <v>14284</v>
      </c>
    </row>
    <row r="33" customFormat="false" ht="15" hidden="false" customHeight="false" outlineLevel="0" collapsed="false">
      <c r="A33" s="0" t="n">
        <v>62</v>
      </c>
      <c r="B33" s="0" t="s">
        <v>112</v>
      </c>
      <c r="C33" s="0" t="s">
        <v>14285</v>
      </c>
      <c r="D33" s="0" t="s">
        <v>14192</v>
      </c>
      <c r="E33" s="0" t="s">
        <v>14286</v>
      </c>
      <c r="F33" s="0" t="n">
        <v>27632</v>
      </c>
      <c r="G33" s="0" t="s">
        <v>281</v>
      </c>
      <c r="H33" s="0" t="s">
        <v>274</v>
      </c>
      <c r="I33" s="0" t="s">
        <v>14287</v>
      </c>
    </row>
    <row r="34" customFormat="false" ht="15" hidden="false" customHeight="false" outlineLevel="0" collapsed="false">
      <c r="A34" s="0" t="n">
        <v>33</v>
      </c>
      <c r="B34" s="0" t="s">
        <v>74</v>
      </c>
      <c r="C34" s="0" t="s">
        <v>14288</v>
      </c>
      <c r="D34" s="0" t="s">
        <v>14192</v>
      </c>
      <c r="E34" s="0" t="s">
        <v>14289</v>
      </c>
      <c r="F34" s="0" t="n">
        <v>25852</v>
      </c>
      <c r="G34" s="0" t="s">
        <v>281</v>
      </c>
      <c r="H34" s="0" t="s">
        <v>274</v>
      </c>
      <c r="I34" s="0" t="s">
        <v>14290</v>
      </c>
    </row>
    <row r="35" customFormat="false" ht="15" hidden="false" customHeight="false" outlineLevel="0" collapsed="false">
      <c r="A35" s="0" t="n">
        <v>178</v>
      </c>
      <c r="B35" s="0" t="s">
        <v>243</v>
      </c>
      <c r="C35" s="0" t="s">
        <v>14291</v>
      </c>
      <c r="D35" s="0" t="s">
        <v>14192</v>
      </c>
      <c r="E35" s="0" t="s">
        <v>14292</v>
      </c>
      <c r="F35" s="0" t="n">
        <v>26858</v>
      </c>
      <c r="G35" s="0" t="s">
        <v>281</v>
      </c>
      <c r="H35" s="0" t="s">
        <v>274</v>
      </c>
      <c r="I35" s="0" t="s">
        <v>14293</v>
      </c>
    </row>
    <row r="36" customFormat="false" ht="15" hidden="false" customHeight="false" outlineLevel="0" collapsed="false">
      <c r="A36" s="0" t="n">
        <v>135</v>
      </c>
      <c r="B36" s="0" t="s">
        <v>194</v>
      </c>
      <c r="C36" s="0" t="s">
        <v>14294</v>
      </c>
      <c r="D36" s="0" t="s">
        <v>14192</v>
      </c>
      <c r="E36" s="0" t="s">
        <v>14295</v>
      </c>
      <c r="F36" s="0" t="n">
        <v>28066</v>
      </c>
      <c r="G36" s="0" t="s">
        <v>281</v>
      </c>
      <c r="H36" s="0" t="s">
        <v>274</v>
      </c>
      <c r="I36" s="0" t="s">
        <v>14296</v>
      </c>
    </row>
    <row r="37" customFormat="false" ht="15" hidden="false" customHeight="false" outlineLevel="0" collapsed="false">
      <c r="A37" s="0" t="n">
        <v>48</v>
      </c>
      <c r="B37" s="0" t="s">
        <v>96</v>
      </c>
      <c r="C37" s="0" t="s">
        <v>14297</v>
      </c>
      <c r="D37" s="0" t="s">
        <v>14192</v>
      </c>
      <c r="E37" s="0" t="s">
        <v>14298</v>
      </c>
      <c r="F37" s="0" t="n">
        <v>29269</v>
      </c>
      <c r="G37" s="0" t="s">
        <v>281</v>
      </c>
      <c r="H37" s="0" t="s">
        <v>274</v>
      </c>
      <c r="I37" s="0" t="s">
        <v>14299</v>
      </c>
    </row>
    <row r="38" customFormat="false" ht="15" hidden="false" customHeight="false" outlineLevel="0" collapsed="false">
      <c r="A38" s="0" t="n">
        <v>54</v>
      </c>
      <c r="B38" s="0" t="s">
        <v>103</v>
      </c>
      <c r="C38" s="0" t="s">
        <v>14300</v>
      </c>
      <c r="D38" s="0" t="s">
        <v>14192</v>
      </c>
      <c r="E38" s="0" t="s">
        <v>14301</v>
      </c>
      <c r="F38" s="0" t="n">
        <v>26664</v>
      </c>
      <c r="G38" s="0" t="s">
        <v>281</v>
      </c>
      <c r="H38" s="0" t="s">
        <v>274</v>
      </c>
      <c r="I38" s="0" t="s">
        <v>14302</v>
      </c>
    </row>
    <row r="39" customFormat="false" ht="15" hidden="false" customHeight="false" outlineLevel="0" collapsed="false">
      <c r="A39" s="0" t="n">
        <v>51</v>
      </c>
      <c r="B39" s="0" t="s">
        <v>100</v>
      </c>
      <c r="C39" s="0" t="s">
        <v>14303</v>
      </c>
      <c r="D39" s="0" t="s">
        <v>14192</v>
      </c>
      <c r="E39" s="0" t="s">
        <v>14304</v>
      </c>
      <c r="F39" s="0" t="n">
        <v>29956</v>
      </c>
      <c r="G39" s="0" t="s">
        <v>281</v>
      </c>
      <c r="H39" s="0" t="s">
        <v>274</v>
      </c>
      <c r="I39" s="0" t="s">
        <v>14305</v>
      </c>
    </row>
    <row r="40" customFormat="false" ht="15" hidden="false" customHeight="false" outlineLevel="0" collapsed="false">
      <c r="A40" s="0" t="n">
        <v>58</v>
      </c>
      <c r="B40" s="0" t="s">
        <v>107</v>
      </c>
      <c r="C40" s="0" t="s">
        <v>14306</v>
      </c>
      <c r="D40" s="0" t="s">
        <v>14192</v>
      </c>
      <c r="E40" s="0" t="s">
        <v>14307</v>
      </c>
      <c r="F40" s="0" t="n">
        <v>32326</v>
      </c>
      <c r="G40" s="0" t="s">
        <v>281</v>
      </c>
      <c r="H40" s="0" t="s">
        <v>274</v>
      </c>
      <c r="I40" s="0" t="s">
        <v>14308</v>
      </c>
    </row>
    <row r="41" customFormat="false" ht="15" hidden="false" customHeight="false" outlineLevel="0" collapsed="false">
      <c r="A41" s="0" t="n">
        <v>136</v>
      </c>
      <c r="B41" s="0" t="s">
        <v>195</v>
      </c>
      <c r="C41" s="0" t="s">
        <v>14309</v>
      </c>
      <c r="D41" s="0" t="s">
        <v>14192</v>
      </c>
      <c r="E41" s="0" t="s">
        <v>14310</v>
      </c>
      <c r="F41" s="0" t="n">
        <v>33000</v>
      </c>
      <c r="G41" s="0" t="s">
        <v>281</v>
      </c>
      <c r="H41" s="0" t="s">
        <v>274</v>
      </c>
      <c r="I41" s="0" t="s">
        <v>14311</v>
      </c>
    </row>
    <row r="42" customFormat="false" ht="15" hidden="false" customHeight="false" outlineLevel="0" collapsed="false">
      <c r="A42" s="0" t="n">
        <v>56</v>
      </c>
      <c r="B42" s="0" t="s">
        <v>105</v>
      </c>
      <c r="C42" s="0" t="s">
        <v>14312</v>
      </c>
      <c r="D42" s="0" t="s">
        <v>14192</v>
      </c>
      <c r="E42" s="0" t="s">
        <v>14313</v>
      </c>
      <c r="F42" s="0" t="n">
        <v>29310</v>
      </c>
      <c r="G42" s="0" t="s">
        <v>281</v>
      </c>
      <c r="H42" s="0" t="s">
        <v>274</v>
      </c>
      <c r="I42" s="0" t="s">
        <v>14314</v>
      </c>
    </row>
    <row r="43" customFormat="false" ht="15" hidden="false" customHeight="false" outlineLevel="0" collapsed="false">
      <c r="A43" s="0" t="n">
        <v>52</v>
      </c>
      <c r="B43" s="0" t="s">
        <v>101</v>
      </c>
      <c r="C43" s="0" t="s">
        <v>14315</v>
      </c>
      <c r="D43" s="0" t="s">
        <v>14192</v>
      </c>
      <c r="E43" s="0" t="s">
        <v>14316</v>
      </c>
      <c r="F43" s="0" t="n">
        <v>29132</v>
      </c>
      <c r="G43" s="0" t="s">
        <v>281</v>
      </c>
      <c r="H43" s="0" t="s">
        <v>274</v>
      </c>
      <c r="I43" s="0" t="s">
        <v>14317</v>
      </c>
    </row>
    <row r="44" customFormat="false" ht="15" hidden="false" customHeight="false" outlineLevel="0" collapsed="false">
      <c r="A44" s="0" t="n">
        <v>27</v>
      </c>
      <c r="B44" s="0" t="s">
        <v>67</v>
      </c>
      <c r="C44" s="0" t="s">
        <v>14318</v>
      </c>
      <c r="D44" s="0" t="s">
        <v>14192</v>
      </c>
      <c r="E44" s="0" t="s">
        <v>14319</v>
      </c>
      <c r="F44" s="0" t="n">
        <v>25810</v>
      </c>
      <c r="G44" s="0" t="s">
        <v>281</v>
      </c>
      <c r="H44" s="0" t="s">
        <v>274</v>
      </c>
      <c r="I44" s="0" t="s">
        <v>14320</v>
      </c>
    </row>
    <row r="45" customFormat="false" ht="15" hidden="false" customHeight="false" outlineLevel="0" collapsed="false">
      <c r="A45" s="0" t="n">
        <v>44</v>
      </c>
      <c r="B45" s="0" t="s">
        <v>89</v>
      </c>
      <c r="C45" s="0" t="s">
        <v>14321</v>
      </c>
      <c r="D45" s="0" t="s">
        <v>14192</v>
      </c>
      <c r="E45" s="0" t="s">
        <v>14322</v>
      </c>
      <c r="F45" s="0" t="n">
        <v>28552</v>
      </c>
      <c r="G45" s="0" t="s">
        <v>281</v>
      </c>
      <c r="H45" s="0" t="s">
        <v>274</v>
      </c>
      <c r="I45" s="0" t="s">
        <v>14323</v>
      </c>
    </row>
    <row r="46" customFormat="false" ht="15" hidden="false" customHeight="false" outlineLevel="0" collapsed="false">
      <c r="A46" s="0" t="n">
        <v>35</v>
      </c>
      <c r="B46" s="0" t="s">
        <v>77</v>
      </c>
      <c r="C46" s="0" t="s">
        <v>14324</v>
      </c>
      <c r="D46" s="0" t="s">
        <v>14192</v>
      </c>
      <c r="E46" s="0" t="s">
        <v>14325</v>
      </c>
      <c r="F46" s="0" t="n">
        <v>23759</v>
      </c>
      <c r="G46" s="0" t="s">
        <v>281</v>
      </c>
      <c r="H46" s="0" t="s">
        <v>274</v>
      </c>
      <c r="I46" s="0" t="s">
        <v>14326</v>
      </c>
    </row>
    <row r="47" customFormat="false" ht="15" hidden="false" customHeight="false" outlineLevel="0" collapsed="false">
      <c r="A47" s="0" t="n">
        <v>76</v>
      </c>
      <c r="B47" s="0" t="s">
        <v>127</v>
      </c>
      <c r="C47" s="0" t="s">
        <v>14327</v>
      </c>
      <c r="D47" s="0" t="s">
        <v>14192</v>
      </c>
      <c r="E47" s="0" t="s">
        <v>14328</v>
      </c>
      <c r="F47" s="0" t="n">
        <v>33215</v>
      </c>
      <c r="G47" s="0" t="s">
        <v>281</v>
      </c>
      <c r="H47" s="0" t="s">
        <v>274</v>
      </c>
      <c r="I47" s="0" t="s">
        <v>14329</v>
      </c>
    </row>
    <row r="48" customFormat="false" ht="15" hidden="false" customHeight="false" outlineLevel="0" collapsed="false">
      <c r="A48" s="0" t="n">
        <v>8</v>
      </c>
      <c r="B48" s="0" t="s">
        <v>41</v>
      </c>
      <c r="C48" s="0" t="s">
        <v>14330</v>
      </c>
      <c r="D48" s="0" t="s">
        <v>14192</v>
      </c>
      <c r="E48" s="0" t="s">
        <v>14331</v>
      </c>
      <c r="F48" s="0" t="n">
        <v>27863</v>
      </c>
      <c r="G48" s="0" t="s">
        <v>281</v>
      </c>
      <c r="H48" s="0" t="s">
        <v>274</v>
      </c>
      <c r="I48" s="0" t="s">
        <v>14332</v>
      </c>
    </row>
    <row r="49" customFormat="false" ht="15" hidden="false" customHeight="false" outlineLevel="0" collapsed="false">
      <c r="A49" s="0" t="n">
        <v>30</v>
      </c>
      <c r="B49" s="0" t="s">
        <v>71</v>
      </c>
      <c r="C49" s="0" t="s">
        <v>14333</v>
      </c>
      <c r="D49" s="0" t="s">
        <v>14192</v>
      </c>
      <c r="E49" s="0" t="s">
        <v>14334</v>
      </c>
      <c r="F49" s="0" t="n">
        <v>37059</v>
      </c>
      <c r="G49" s="0" t="s">
        <v>281</v>
      </c>
      <c r="H49" s="0" t="s">
        <v>274</v>
      </c>
      <c r="I49" s="0" t="s">
        <v>14335</v>
      </c>
    </row>
    <row r="50" customFormat="false" ht="15" hidden="false" customHeight="false" outlineLevel="0" collapsed="false">
      <c r="A50" s="0" t="n">
        <v>111</v>
      </c>
      <c r="B50" s="0" t="s">
        <v>167</v>
      </c>
      <c r="C50" s="0" t="s">
        <v>14336</v>
      </c>
      <c r="D50" s="0" t="s">
        <v>14192</v>
      </c>
      <c r="E50" s="0" t="s">
        <v>14337</v>
      </c>
      <c r="F50" s="0" t="n">
        <v>30379</v>
      </c>
      <c r="G50" s="0" t="s">
        <v>281</v>
      </c>
      <c r="H50" s="0" t="s">
        <v>274</v>
      </c>
      <c r="I50" s="0" t="s">
        <v>14338</v>
      </c>
    </row>
    <row r="51" customFormat="false" ht="15" hidden="false" customHeight="false" outlineLevel="0" collapsed="false">
      <c r="A51" s="0" t="n">
        <v>82</v>
      </c>
      <c r="B51" s="0" t="s">
        <v>133</v>
      </c>
      <c r="C51" s="0" t="s">
        <v>14339</v>
      </c>
      <c r="D51" s="0" t="s">
        <v>14192</v>
      </c>
      <c r="E51" s="0" t="s">
        <v>14340</v>
      </c>
      <c r="F51" s="0" t="n">
        <v>29258</v>
      </c>
      <c r="G51" s="0" t="s">
        <v>281</v>
      </c>
      <c r="H51" s="0" t="s">
        <v>274</v>
      </c>
      <c r="I51" s="0" t="s">
        <v>14341</v>
      </c>
    </row>
    <row r="52" customFormat="false" ht="15" hidden="false" customHeight="false" outlineLevel="0" collapsed="false">
      <c r="A52" s="0" t="n">
        <v>89</v>
      </c>
      <c r="B52" s="0" t="s">
        <v>141</v>
      </c>
      <c r="C52" s="0" t="s">
        <v>14342</v>
      </c>
      <c r="D52" s="0" t="s">
        <v>14192</v>
      </c>
      <c r="E52" s="0" t="s">
        <v>14343</v>
      </c>
      <c r="F52" s="0" t="n">
        <v>642</v>
      </c>
      <c r="G52" s="0" t="s">
        <v>281</v>
      </c>
      <c r="H52" s="0" t="s">
        <v>274</v>
      </c>
      <c r="I52" s="0" t="s">
        <v>14344</v>
      </c>
    </row>
    <row r="53" customFormat="false" ht="15" hidden="false" customHeight="false" outlineLevel="0" collapsed="false">
      <c r="A53" s="0" t="n">
        <v>68</v>
      </c>
      <c r="B53" s="0" t="s">
        <v>118</v>
      </c>
      <c r="C53" s="0" t="s">
        <v>14345</v>
      </c>
      <c r="D53" s="0" t="s">
        <v>14192</v>
      </c>
      <c r="E53" s="0" t="s">
        <v>14346</v>
      </c>
      <c r="F53" s="0" t="n">
        <v>30804</v>
      </c>
      <c r="G53" s="0" t="s">
        <v>281</v>
      </c>
      <c r="H53" s="0" t="s">
        <v>274</v>
      </c>
      <c r="I53" s="0" t="s">
        <v>14347</v>
      </c>
    </row>
    <row r="54" customFormat="false" ht="15" hidden="false" customHeight="false" outlineLevel="0" collapsed="false">
      <c r="A54" s="0" t="n">
        <v>6</v>
      </c>
      <c r="B54" s="0" t="s">
        <v>38</v>
      </c>
      <c r="C54" s="0" t="s">
        <v>14348</v>
      </c>
      <c r="D54" s="0" t="s">
        <v>14192</v>
      </c>
      <c r="E54" s="0" t="s">
        <v>14349</v>
      </c>
      <c r="F54" s="0" t="n">
        <v>28625</v>
      </c>
      <c r="G54" s="0" t="s">
        <v>281</v>
      </c>
      <c r="H54" s="0" t="s">
        <v>274</v>
      </c>
      <c r="I54" s="0" t="s">
        <v>14350</v>
      </c>
    </row>
    <row r="55" customFormat="false" ht="15" hidden="false" customHeight="false" outlineLevel="0" collapsed="false">
      <c r="A55" s="0" t="n">
        <v>7</v>
      </c>
      <c r="B55" s="0" t="s">
        <v>40</v>
      </c>
      <c r="C55" s="0" t="s">
        <v>14351</v>
      </c>
      <c r="D55" s="0" t="s">
        <v>14192</v>
      </c>
      <c r="E55" s="0" t="s">
        <v>14352</v>
      </c>
      <c r="F55" s="0" t="n">
        <v>29068</v>
      </c>
      <c r="G55" s="0" t="s">
        <v>281</v>
      </c>
      <c r="H55" s="0" t="s">
        <v>274</v>
      </c>
      <c r="I55" s="0" t="s">
        <v>14353</v>
      </c>
    </row>
    <row r="56" customFormat="false" ht="15" hidden="false" customHeight="false" outlineLevel="0" collapsed="false">
      <c r="A56" s="0" t="n">
        <v>70</v>
      </c>
      <c r="B56" s="0" t="s">
        <v>120</v>
      </c>
      <c r="C56" s="0" t="s">
        <v>14354</v>
      </c>
      <c r="D56" s="0" t="s">
        <v>14192</v>
      </c>
      <c r="E56" s="0" t="s">
        <v>14355</v>
      </c>
      <c r="F56" s="0" t="n">
        <v>26393</v>
      </c>
      <c r="G56" s="0" t="s">
        <v>281</v>
      </c>
      <c r="H56" s="0" t="s">
        <v>274</v>
      </c>
      <c r="I56" s="0" t="s">
        <v>14356</v>
      </c>
    </row>
    <row r="57" customFormat="false" ht="15" hidden="false" customHeight="false" outlineLevel="0" collapsed="false">
      <c r="A57" s="0" t="n">
        <v>59</v>
      </c>
      <c r="B57" s="0" t="s">
        <v>109</v>
      </c>
      <c r="C57" s="0" t="s">
        <v>14357</v>
      </c>
      <c r="D57" s="0" t="s">
        <v>14192</v>
      </c>
      <c r="E57" s="0" t="s">
        <v>14358</v>
      </c>
      <c r="F57" s="0" t="n">
        <v>27150</v>
      </c>
      <c r="G57" s="0" t="s">
        <v>281</v>
      </c>
      <c r="H57" s="0" t="s">
        <v>274</v>
      </c>
      <c r="I57" s="0" t="s">
        <v>14359</v>
      </c>
    </row>
    <row r="58" customFormat="false" ht="15" hidden="false" customHeight="false" outlineLevel="0" collapsed="false">
      <c r="A58" s="0" t="n">
        <v>16</v>
      </c>
      <c r="B58" s="0" t="s">
        <v>52</v>
      </c>
      <c r="C58" s="0" t="s">
        <v>14360</v>
      </c>
      <c r="D58" s="0" t="s">
        <v>14192</v>
      </c>
      <c r="E58" s="0" t="s">
        <v>14361</v>
      </c>
      <c r="F58" s="0" t="n">
        <v>23597</v>
      </c>
      <c r="G58" s="0" t="s">
        <v>281</v>
      </c>
      <c r="H58" s="0" t="s">
        <v>274</v>
      </c>
      <c r="I58" s="0" t="s">
        <v>14362</v>
      </c>
    </row>
    <row r="59" customFormat="false" ht="15" hidden="false" customHeight="false" outlineLevel="0" collapsed="false">
      <c r="A59" s="0" t="n">
        <v>18</v>
      </c>
      <c r="B59" s="0" t="s">
        <v>55</v>
      </c>
      <c r="C59" s="0" t="s">
        <v>14363</v>
      </c>
      <c r="D59" s="0" t="s">
        <v>14192</v>
      </c>
      <c r="E59" s="0" t="s">
        <v>14364</v>
      </c>
      <c r="F59" s="0" t="n">
        <v>29275</v>
      </c>
      <c r="G59" s="0" t="s">
        <v>281</v>
      </c>
      <c r="H59" s="0" t="s">
        <v>274</v>
      </c>
      <c r="I59" s="0" t="s">
        <v>14365</v>
      </c>
    </row>
    <row r="60" customFormat="false" ht="15" hidden="false" customHeight="false" outlineLevel="0" collapsed="false">
      <c r="A60" s="0" t="n">
        <v>75</v>
      </c>
      <c r="B60" s="0" t="s">
        <v>126</v>
      </c>
      <c r="C60" s="0" t="s">
        <v>14366</v>
      </c>
      <c r="D60" s="0" t="s">
        <v>14192</v>
      </c>
      <c r="E60" s="0" t="s">
        <v>14367</v>
      </c>
      <c r="F60" s="0" t="n">
        <v>28235</v>
      </c>
      <c r="G60" s="0" t="s">
        <v>281</v>
      </c>
      <c r="H60" s="0" t="s">
        <v>274</v>
      </c>
      <c r="I60" s="0" t="s">
        <v>14368</v>
      </c>
    </row>
    <row r="61" customFormat="false" ht="15" hidden="false" customHeight="false" outlineLevel="0" collapsed="false">
      <c r="A61" s="0" t="n">
        <v>74</v>
      </c>
      <c r="B61" s="0" t="s">
        <v>125</v>
      </c>
      <c r="C61" s="0" t="s">
        <v>14369</v>
      </c>
      <c r="D61" s="0" t="s">
        <v>14192</v>
      </c>
      <c r="E61" s="0" t="s">
        <v>14370</v>
      </c>
      <c r="F61" s="0" t="n">
        <v>27872</v>
      </c>
      <c r="G61" s="0" t="s">
        <v>281</v>
      </c>
      <c r="H61" s="0" t="s">
        <v>274</v>
      </c>
      <c r="I61" s="0" t="s">
        <v>14371</v>
      </c>
    </row>
    <row r="62" customFormat="false" ht="15" hidden="false" customHeight="false" outlineLevel="0" collapsed="false">
      <c r="A62" s="0" t="n">
        <v>90</v>
      </c>
      <c r="B62" s="0" t="s">
        <v>142</v>
      </c>
      <c r="C62" s="0" t="s">
        <v>14372</v>
      </c>
      <c r="D62" s="0" t="s">
        <v>14192</v>
      </c>
      <c r="E62" s="0" t="s">
        <v>14373</v>
      </c>
      <c r="F62" s="0" t="n">
        <v>45087</v>
      </c>
      <c r="G62" s="0" t="s">
        <v>281</v>
      </c>
      <c r="H62" s="0" t="s">
        <v>274</v>
      </c>
      <c r="I62" s="0" t="s">
        <v>14374</v>
      </c>
    </row>
    <row r="63" customFormat="false" ht="15" hidden="false" customHeight="false" outlineLevel="0" collapsed="false">
      <c r="A63" s="0" t="n">
        <v>105</v>
      </c>
      <c r="B63" s="0" t="s">
        <v>161</v>
      </c>
      <c r="C63" s="0" t="s">
        <v>14375</v>
      </c>
      <c r="D63" s="0" t="s">
        <v>14192</v>
      </c>
      <c r="E63" s="0" t="s">
        <v>14376</v>
      </c>
      <c r="F63" s="0" t="n">
        <v>28555</v>
      </c>
      <c r="G63" s="0" t="s">
        <v>281</v>
      </c>
      <c r="H63" s="0" t="s">
        <v>274</v>
      </c>
      <c r="I63" s="0" t="s">
        <v>14377</v>
      </c>
    </row>
    <row r="64" customFormat="false" ht="15" hidden="false" customHeight="false" outlineLevel="0" collapsed="false">
      <c r="A64" s="0" t="n">
        <v>139</v>
      </c>
      <c r="B64" s="0" t="s">
        <v>198</v>
      </c>
      <c r="C64" s="0" t="s">
        <v>14378</v>
      </c>
      <c r="D64" s="0" t="s">
        <v>14192</v>
      </c>
      <c r="E64" s="0" t="s">
        <v>14379</v>
      </c>
      <c r="F64" s="0" t="n">
        <v>23924</v>
      </c>
      <c r="G64" s="0" t="s">
        <v>281</v>
      </c>
      <c r="H64" s="0" t="s">
        <v>274</v>
      </c>
      <c r="I64" s="0" t="s">
        <v>14380</v>
      </c>
    </row>
    <row r="65" customFormat="false" ht="15" hidden="false" customHeight="false" outlineLevel="0" collapsed="false">
      <c r="A65" s="0" t="n">
        <v>166</v>
      </c>
      <c r="B65" s="0" t="s">
        <v>228</v>
      </c>
      <c r="C65" s="0" t="s">
        <v>14381</v>
      </c>
      <c r="D65" s="0" t="s">
        <v>14192</v>
      </c>
      <c r="E65" s="0" t="s">
        <v>14382</v>
      </c>
      <c r="F65" s="0" t="n">
        <v>41041</v>
      </c>
      <c r="G65" s="0" t="s">
        <v>281</v>
      </c>
      <c r="H65" s="0" t="s">
        <v>274</v>
      </c>
      <c r="I65" s="0" t="s">
        <v>14383</v>
      </c>
    </row>
    <row r="66" customFormat="false" ht="15" hidden="false" customHeight="false" outlineLevel="0" collapsed="false">
      <c r="A66" s="0" t="n">
        <v>182</v>
      </c>
      <c r="B66" s="0" t="s">
        <v>247</v>
      </c>
      <c r="C66" s="0" t="s">
        <v>14384</v>
      </c>
      <c r="D66" s="0" t="s">
        <v>14192</v>
      </c>
      <c r="E66" s="0" t="s">
        <v>14385</v>
      </c>
      <c r="F66" s="0" t="n">
        <v>27407</v>
      </c>
      <c r="G66" s="0" t="s">
        <v>281</v>
      </c>
      <c r="H66" s="0" t="s">
        <v>274</v>
      </c>
      <c r="I66" s="0" t="s">
        <v>14386</v>
      </c>
    </row>
    <row r="67" customFormat="false" ht="15" hidden="false" customHeight="false" outlineLevel="0" collapsed="false">
      <c r="A67" s="0" t="n">
        <v>173</v>
      </c>
      <c r="B67" s="0" t="s">
        <v>236</v>
      </c>
      <c r="C67" s="0" t="s">
        <v>14387</v>
      </c>
      <c r="D67" s="0" t="s">
        <v>14192</v>
      </c>
      <c r="E67" s="0" t="s">
        <v>14388</v>
      </c>
      <c r="F67" s="0" t="n">
        <v>34215</v>
      </c>
      <c r="G67" s="0" t="s">
        <v>281</v>
      </c>
      <c r="H67" s="0" t="s">
        <v>274</v>
      </c>
      <c r="I67" s="0" t="s">
        <v>14389</v>
      </c>
    </row>
    <row r="68" customFormat="false" ht="15" hidden="false" customHeight="false" outlineLevel="0" collapsed="false">
      <c r="A68" s="0" t="n">
        <v>87</v>
      </c>
      <c r="B68" s="0" t="s">
        <v>139</v>
      </c>
      <c r="C68" s="0" t="s">
        <v>14390</v>
      </c>
      <c r="D68" s="0" t="s">
        <v>14192</v>
      </c>
      <c r="E68" s="0" t="s">
        <v>14391</v>
      </c>
      <c r="F68" s="0" t="n">
        <v>36656</v>
      </c>
      <c r="G68" s="0" t="s">
        <v>281</v>
      </c>
      <c r="H68" s="0" t="s">
        <v>274</v>
      </c>
      <c r="I68" s="0" t="s">
        <v>14392</v>
      </c>
    </row>
    <row r="69" customFormat="false" ht="15" hidden="false" customHeight="false" outlineLevel="0" collapsed="false">
      <c r="A69" s="0" t="n">
        <v>40</v>
      </c>
      <c r="B69" s="0" t="s">
        <v>84</v>
      </c>
      <c r="C69" s="0" t="s">
        <v>14393</v>
      </c>
      <c r="D69" s="0" t="s">
        <v>14192</v>
      </c>
      <c r="E69" s="0" t="s">
        <v>14394</v>
      </c>
      <c r="F69" s="0" t="n">
        <v>30960</v>
      </c>
      <c r="G69" s="0" t="s">
        <v>281</v>
      </c>
      <c r="H69" s="0" t="s">
        <v>274</v>
      </c>
      <c r="I69" s="0" t="s">
        <v>14395</v>
      </c>
    </row>
    <row r="70" customFormat="false" ht="15" hidden="false" customHeight="false" outlineLevel="0" collapsed="false">
      <c r="A70" s="0" t="n">
        <v>91</v>
      </c>
      <c r="B70" s="0" t="s">
        <v>143</v>
      </c>
      <c r="C70" s="0" t="s">
        <v>14396</v>
      </c>
      <c r="D70" s="0" t="s">
        <v>14192</v>
      </c>
      <c r="E70" s="0" t="s">
        <v>14397</v>
      </c>
      <c r="F70" s="0" t="n">
        <v>41219</v>
      </c>
      <c r="G70" s="0" t="s">
        <v>281</v>
      </c>
      <c r="H70" s="0" t="s">
        <v>274</v>
      </c>
      <c r="I70" s="0" t="s">
        <v>14398</v>
      </c>
    </row>
    <row r="71" customFormat="false" ht="15" hidden="false" customHeight="false" outlineLevel="0" collapsed="false">
      <c r="A71" s="0" t="n">
        <v>180</v>
      </c>
      <c r="B71" s="0" t="s">
        <v>245</v>
      </c>
      <c r="C71" s="0" t="s">
        <v>14399</v>
      </c>
      <c r="D71" s="0" t="s">
        <v>14192</v>
      </c>
      <c r="E71" s="0" t="s">
        <v>14400</v>
      </c>
      <c r="F71" s="0" t="n">
        <v>33251</v>
      </c>
      <c r="G71" s="0" t="s">
        <v>281</v>
      </c>
      <c r="H71" s="0" t="s">
        <v>274</v>
      </c>
      <c r="I71" s="0" t="s">
        <v>14401</v>
      </c>
    </row>
    <row r="72" customFormat="false" ht="15" hidden="false" customHeight="false" outlineLevel="0" collapsed="false">
      <c r="A72" s="0" t="n">
        <v>119</v>
      </c>
      <c r="B72" s="0" t="s">
        <v>176</v>
      </c>
      <c r="C72" s="0" t="s">
        <v>14402</v>
      </c>
      <c r="D72" s="0" t="s">
        <v>14192</v>
      </c>
      <c r="E72" s="0" t="s">
        <v>14403</v>
      </c>
      <c r="F72" s="0" t="n">
        <v>26827</v>
      </c>
      <c r="G72" s="0" t="s">
        <v>281</v>
      </c>
      <c r="H72" s="0" t="s">
        <v>274</v>
      </c>
      <c r="I72" s="0" t="s">
        <v>14404</v>
      </c>
    </row>
    <row r="73" customFormat="false" ht="15" hidden="false" customHeight="false" outlineLevel="0" collapsed="false">
      <c r="A73" s="0" t="n">
        <v>95</v>
      </c>
      <c r="B73" s="0" t="s">
        <v>148</v>
      </c>
      <c r="C73" s="0" t="s">
        <v>14405</v>
      </c>
      <c r="D73" s="0" t="s">
        <v>14192</v>
      </c>
      <c r="E73" s="0" t="s">
        <v>14406</v>
      </c>
      <c r="F73" s="0" t="n">
        <v>25742</v>
      </c>
      <c r="G73" s="0" t="s">
        <v>281</v>
      </c>
      <c r="H73" s="0" t="s">
        <v>274</v>
      </c>
      <c r="I73" s="0" t="s">
        <v>14407</v>
      </c>
    </row>
    <row r="74" customFormat="false" ht="15" hidden="false" customHeight="false" outlineLevel="0" collapsed="false">
      <c r="A74" s="0" t="n">
        <v>22</v>
      </c>
      <c r="B74" s="0" t="s">
        <v>60</v>
      </c>
      <c r="C74" s="0" t="s">
        <v>14408</v>
      </c>
      <c r="D74" s="0" t="s">
        <v>14192</v>
      </c>
      <c r="E74" s="0" t="s">
        <v>14409</v>
      </c>
      <c r="F74" s="0" t="n">
        <v>22931</v>
      </c>
      <c r="G74" s="0" t="s">
        <v>281</v>
      </c>
      <c r="H74" s="0" t="s">
        <v>274</v>
      </c>
      <c r="I74" s="0" t="s">
        <v>14410</v>
      </c>
    </row>
    <row r="75" customFormat="false" ht="15" hidden="false" customHeight="false" outlineLevel="0" collapsed="false">
      <c r="A75" s="0" t="n">
        <v>167</v>
      </c>
      <c r="B75" s="0" t="s">
        <v>229</v>
      </c>
      <c r="C75" s="0" t="s">
        <v>14411</v>
      </c>
      <c r="D75" s="0" t="s">
        <v>14192</v>
      </c>
      <c r="E75" s="0" t="s">
        <v>14412</v>
      </c>
      <c r="F75" s="0" t="n">
        <v>37097</v>
      </c>
      <c r="G75" s="0" t="s">
        <v>281</v>
      </c>
      <c r="H75" s="0" t="s">
        <v>274</v>
      </c>
      <c r="I75" s="0" t="s">
        <v>14413</v>
      </c>
    </row>
    <row r="76" customFormat="false" ht="15" hidden="false" customHeight="false" outlineLevel="0" collapsed="false">
      <c r="A76" s="0" t="n">
        <v>92</v>
      </c>
      <c r="B76" s="0" t="s">
        <v>144</v>
      </c>
      <c r="C76" s="0" t="s">
        <v>14414</v>
      </c>
      <c r="D76" s="0" t="s">
        <v>14192</v>
      </c>
      <c r="E76" s="0" t="s">
        <v>14415</v>
      </c>
      <c r="F76" s="0" t="n">
        <v>26444</v>
      </c>
      <c r="G76" s="0" t="s">
        <v>281</v>
      </c>
      <c r="H76" s="0" t="s">
        <v>274</v>
      </c>
      <c r="I76" s="0" t="s">
        <v>14416</v>
      </c>
    </row>
    <row r="77" customFormat="false" ht="15" hidden="false" customHeight="false" outlineLevel="0" collapsed="false">
      <c r="A77" s="0" t="n">
        <v>112</v>
      </c>
      <c r="B77" s="0" t="s">
        <v>168</v>
      </c>
      <c r="C77" s="0" t="s">
        <v>14417</v>
      </c>
      <c r="D77" s="0" t="s">
        <v>14192</v>
      </c>
      <c r="E77" s="0" t="s">
        <v>14418</v>
      </c>
      <c r="F77" s="0" t="n">
        <v>34009</v>
      </c>
      <c r="G77" s="0" t="s">
        <v>281</v>
      </c>
      <c r="H77" s="0" t="s">
        <v>274</v>
      </c>
      <c r="I77" s="0" t="s">
        <v>14419</v>
      </c>
    </row>
    <row r="78" customFormat="false" ht="15" hidden="false" customHeight="false" outlineLevel="0" collapsed="false">
      <c r="A78" s="0" t="n">
        <v>117</v>
      </c>
      <c r="B78" s="0" t="s">
        <v>174</v>
      </c>
      <c r="C78" s="0" t="s">
        <v>14420</v>
      </c>
      <c r="D78" s="0" t="s">
        <v>14192</v>
      </c>
      <c r="E78" s="0" t="s">
        <v>14421</v>
      </c>
      <c r="F78" s="0" t="n">
        <v>36488</v>
      </c>
      <c r="G78" s="0" t="s">
        <v>281</v>
      </c>
      <c r="H78" s="0" t="s">
        <v>274</v>
      </c>
      <c r="I78" s="0" t="s">
        <v>14422</v>
      </c>
    </row>
    <row r="79" customFormat="false" ht="15" hidden="false" customHeight="false" outlineLevel="0" collapsed="false">
      <c r="A79" s="0" t="n">
        <v>132</v>
      </c>
      <c r="B79" s="0" t="s">
        <v>190</v>
      </c>
      <c r="C79" s="0" t="s">
        <v>14423</v>
      </c>
      <c r="D79" s="0" t="s">
        <v>14192</v>
      </c>
      <c r="E79" s="0" t="s">
        <v>14424</v>
      </c>
      <c r="F79" s="0" t="n">
        <v>26548</v>
      </c>
      <c r="G79" s="0" t="s">
        <v>281</v>
      </c>
      <c r="H79" s="0" t="s">
        <v>274</v>
      </c>
      <c r="I79" s="0" t="s">
        <v>14425</v>
      </c>
    </row>
    <row r="80" customFormat="false" ht="15" hidden="false" customHeight="false" outlineLevel="0" collapsed="false">
      <c r="A80" s="0" t="n">
        <v>23</v>
      </c>
      <c r="B80" s="0" t="s">
        <v>62</v>
      </c>
      <c r="C80" s="0" t="s">
        <v>14426</v>
      </c>
      <c r="D80" s="0" t="s">
        <v>14192</v>
      </c>
      <c r="E80" s="0" t="s">
        <v>14427</v>
      </c>
      <c r="F80" s="0" t="n">
        <v>25906</v>
      </c>
      <c r="G80" s="0" t="s">
        <v>281</v>
      </c>
      <c r="H80" s="0" t="s">
        <v>274</v>
      </c>
      <c r="I80" s="0" t="s">
        <v>14428</v>
      </c>
    </row>
    <row r="81" customFormat="false" ht="15" hidden="false" customHeight="false" outlineLevel="0" collapsed="false">
      <c r="A81" s="0" t="n">
        <v>116</v>
      </c>
      <c r="B81" s="0" t="s">
        <v>173</v>
      </c>
      <c r="C81" s="0" t="s">
        <v>14429</v>
      </c>
      <c r="D81" s="0" t="s">
        <v>14192</v>
      </c>
      <c r="E81" s="0" t="s">
        <v>14430</v>
      </c>
      <c r="F81" s="0" t="n">
        <v>27397</v>
      </c>
      <c r="G81" s="0" t="s">
        <v>281</v>
      </c>
      <c r="H81" s="0" t="s">
        <v>274</v>
      </c>
      <c r="I81" s="0" t="s">
        <v>14431</v>
      </c>
    </row>
    <row r="82" customFormat="false" ht="15" hidden="false" customHeight="false" outlineLevel="0" collapsed="false">
      <c r="A82" s="0" t="n">
        <v>133</v>
      </c>
      <c r="B82" s="0" t="s">
        <v>191</v>
      </c>
      <c r="C82" s="0" t="s">
        <v>14432</v>
      </c>
      <c r="D82" s="0" t="s">
        <v>14192</v>
      </c>
      <c r="E82" s="0" t="s">
        <v>14433</v>
      </c>
      <c r="F82" s="0" t="n">
        <v>29130</v>
      </c>
      <c r="G82" s="0" t="s">
        <v>281</v>
      </c>
      <c r="H82" s="0" t="s">
        <v>274</v>
      </c>
      <c r="I82" s="0" t="s">
        <v>14434</v>
      </c>
    </row>
    <row r="83" customFormat="false" ht="15" hidden="false" customHeight="false" outlineLevel="0" collapsed="false">
      <c r="A83" s="0" t="n">
        <v>115</v>
      </c>
      <c r="B83" s="0" t="s">
        <v>171</v>
      </c>
      <c r="C83" s="0" t="s">
        <v>14435</v>
      </c>
      <c r="D83" s="0" t="s">
        <v>14192</v>
      </c>
      <c r="E83" s="0" t="s">
        <v>14436</v>
      </c>
      <c r="F83" s="0" t="n">
        <v>26740</v>
      </c>
      <c r="G83" s="0" t="s">
        <v>281</v>
      </c>
      <c r="H83" s="0" t="s">
        <v>274</v>
      </c>
      <c r="I83" s="0" t="s">
        <v>14437</v>
      </c>
    </row>
    <row r="84" customFormat="false" ht="15" hidden="false" customHeight="false" outlineLevel="0" collapsed="false">
      <c r="A84" s="0" t="n">
        <v>115</v>
      </c>
      <c r="B84" s="0" t="s">
        <v>171</v>
      </c>
      <c r="C84" s="0" t="s">
        <v>14438</v>
      </c>
      <c r="D84" s="0" t="s">
        <v>14192</v>
      </c>
      <c r="E84" s="0" t="s">
        <v>14439</v>
      </c>
      <c r="F84" s="0" t="n">
        <v>26891</v>
      </c>
      <c r="G84" s="0" t="s">
        <v>281</v>
      </c>
      <c r="H84" s="0" t="s">
        <v>274</v>
      </c>
      <c r="I84" s="0" t="s">
        <v>14440</v>
      </c>
    </row>
    <row r="85" customFormat="false" ht="15" hidden="false" customHeight="false" outlineLevel="0" collapsed="false">
      <c r="A85" s="0" t="n">
        <v>50</v>
      </c>
      <c r="B85" s="0" t="s">
        <v>98</v>
      </c>
      <c r="C85" s="0" t="s">
        <v>14441</v>
      </c>
      <c r="D85" s="0" t="s">
        <v>14192</v>
      </c>
      <c r="E85" s="0" t="s">
        <v>14442</v>
      </c>
      <c r="F85" s="0" t="n">
        <v>34777</v>
      </c>
      <c r="G85" s="0" t="s">
        <v>281</v>
      </c>
      <c r="H85" s="0" t="s">
        <v>274</v>
      </c>
      <c r="I85" s="0" t="s">
        <v>14443</v>
      </c>
    </row>
    <row r="86" customFormat="false" ht="15" hidden="false" customHeight="false" outlineLevel="0" collapsed="false">
      <c r="A86" s="0" t="n">
        <v>128</v>
      </c>
      <c r="B86" s="0" t="s">
        <v>186</v>
      </c>
      <c r="C86" s="0" t="s">
        <v>14444</v>
      </c>
      <c r="D86" s="0" t="s">
        <v>14192</v>
      </c>
      <c r="E86" s="0" t="s">
        <v>14445</v>
      </c>
      <c r="F86" s="0" t="n">
        <v>43679</v>
      </c>
      <c r="G86" s="0" t="s">
        <v>281</v>
      </c>
      <c r="H86" s="0" t="s">
        <v>274</v>
      </c>
      <c r="I86" s="0" t="s">
        <v>14446</v>
      </c>
    </row>
    <row r="87" customFormat="false" ht="15" hidden="false" customHeight="false" outlineLevel="0" collapsed="false">
      <c r="A87" s="0" t="n">
        <v>41</v>
      </c>
      <c r="B87" s="0" t="s">
        <v>85</v>
      </c>
      <c r="C87" s="0" t="s">
        <v>14447</v>
      </c>
      <c r="D87" s="0" t="s">
        <v>14192</v>
      </c>
      <c r="E87" s="0" t="s">
        <v>14448</v>
      </c>
      <c r="F87" s="0" t="n">
        <v>27486</v>
      </c>
      <c r="G87" s="0" t="s">
        <v>281</v>
      </c>
      <c r="H87" s="0" t="s">
        <v>274</v>
      </c>
      <c r="I87" s="0" t="s">
        <v>14449</v>
      </c>
    </row>
    <row r="88" customFormat="false" ht="15" hidden="false" customHeight="false" outlineLevel="0" collapsed="false">
      <c r="A88" s="0" t="n">
        <v>5</v>
      </c>
      <c r="B88" s="0" t="s">
        <v>35</v>
      </c>
      <c r="C88" s="0" t="s">
        <v>14450</v>
      </c>
      <c r="D88" s="0" t="s">
        <v>14192</v>
      </c>
      <c r="E88" s="0" t="s">
        <v>14451</v>
      </c>
      <c r="F88" s="0" t="n">
        <v>30792</v>
      </c>
      <c r="G88" s="0" t="s">
        <v>281</v>
      </c>
      <c r="H88" s="0" t="s">
        <v>274</v>
      </c>
      <c r="I88" s="0" t="s">
        <v>14452</v>
      </c>
    </row>
    <row r="89" customFormat="false" ht="15" hidden="false" customHeight="false" outlineLevel="0" collapsed="false">
      <c r="A89" s="0" t="n">
        <v>175</v>
      </c>
      <c r="B89" s="0" t="s">
        <v>239</v>
      </c>
      <c r="C89" s="0" t="s">
        <v>14453</v>
      </c>
      <c r="D89" s="0" t="s">
        <v>14192</v>
      </c>
      <c r="E89" s="0" t="s">
        <v>14454</v>
      </c>
      <c r="F89" s="0" t="n">
        <v>29901</v>
      </c>
      <c r="G89" s="0" t="s">
        <v>281</v>
      </c>
      <c r="H89" s="0" t="s">
        <v>274</v>
      </c>
      <c r="I89" s="0" t="s">
        <v>14455</v>
      </c>
    </row>
    <row r="90" customFormat="false" ht="15" hidden="false" customHeight="false" outlineLevel="0" collapsed="false">
      <c r="A90" s="0" t="n">
        <v>158</v>
      </c>
      <c r="B90" s="0" t="s">
        <v>219</v>
      </c>
      <c r="C90" s="0" t="s">
        <v>14456</v>
      </c>
      <c r="D90" s="0" t="s">
        <v>14192</v>
      </c>
      <c r="E90" s="0" t="s">
        <v>14457</v>
      </c>
      <c r="F90" s="0" t="n">
        <v>32922</v>
      </c>
      <c r="G90" s="0" t="s">
        <v>281</v>
      </c>
      <c r="H90" s="0" t="s">
        <v>274</v>
      </c>
      <c r="I90" s="0" t="s">
        <v>14458</v>
      </c>
    </row>
    <row r="91" customFormat="false" ht="15" hidden="false" customHeight="false" outlineLevel="0" collapsed="false">
      <c r="A91" s="0" t="n">
        <v>80</v>
      </c>
      <c r="B91" s="0" t="s">
        <v>131</v>
      </c>
      <c r="C91" s="0" t="s">
        <v>14459</v>
      </c>
      <c r="D91" s="0" t="s">
        <v>14192</v>
      </c>
      <c r="E91" s="0" t="s">
        <v>14460</v>
      </c>
      <c r="F91" s="0" t="n">
        <v>28436</v>
      </c>
      <c r="G91" s="0" t="s">
        <v>281</v>
      </c>
      <c r="H91" s="0" t="s">
        <v>274</v>
      </c>
      <c r="I91" s="0" t="s">
        <v>14461</v>
      </c>
    </row>
    <row r="92" customFormat="false" ht="15" hidden="false" customHeight="false" outlineLevel="0" collapsed="false">
      <c r="A92" s="0" t="n">
        <v>64</v>
      </c>
      <c r="B92" s="0" t="s">
        <v>114</v>
      </c>
      <c r="C92" s="0" t="s">
        <v>14462</v>
      </c>
      <c r="D92" s="0" t="s">
        <v>14192</v>
      </c>
      <c r="E92" s="0" t="s">
        <v>14463</v>
      </c>
      <c r="F92" s="0" t="n">
        <v>30270</v>
      </c>
      <c r="G92" s="0" t="s">
        <v>281</v>
      </c>
      <c r="H92" s="0" t="s">
        <v>274</v>
      </c>
      <c r="I92" s="0" t="s">
        <v>14464</v>
      </c>
    </row>
    <row r="93" customFormat="false" ht="15" hidden="false" customHeight="false" outlineLevel="0" collapsed="false">
      <c r="A93" s="0" t="n">
        <v>25</v>
      </c>
      <c r="B93" s="0" t="s">
        <v>64</v>
      </c>
      <c r="C93" s="0" t="s">
        <v>14465</v>
      </c>
      <c r="D93" s="0" t="s">
        <v>14192</v>
      </c>
      <c r="E93" s="0" t="s">
        <v>14466</v>
      </c>
      <c r="F93" s="0" t="n">
        <v>26539</v>
      </c>
      <c r="G93" s="0" t="s">
        <v>281</v>
      </c>
      <c r="H93" s="0" t="s">
        <v>274</v>
      </c>
      <c r="I93" s="0" t="s">
        <v>14467</v>
      </c>
    </row>
    <row r="94" customFormat="false" ht="15" hidden="false" customHeight="false" outlineLevel="0" collapsed="false">
      <c r="A94" s="0" t="n">
        <v>45</v>
      </c>
      <c r="B94" s="0" t="s">
        <v>91</v>
      </c>
      <c r="C94" s="0" t="s">
        <v>14468</v>
      </c>
      <c r="D94" s="0" t="s">
        <v>14192</v>
      </c>
      <c r="E94" s="0" t="s">
        <v>14469</v>
      </c>
      <c r="F94" s="0" t="n">
        <v>28704</v>
      </c>
      <c r="G94" s="0" t="s">
        <v>281</v>
      </c>
      <c r="H94" s="0" t="s">
        <v>274</v>
      </c>
      <c r="I94" s="0" t="s">
        <v>14470</v>
      </c>
    </row>
    <row r="95" customFormat="false" ht="15" hidden="false" customHeight="false" outlineLevel="0" collapsed="false">
      <c r="A95" s="0" t="n">
        <v>103</v>
      </c>
      <c r="B95" s="0" t="s">
        <v>159</v>
      </c>
      <c r="C95" s="0" t="s">
        <v>14471</v>
      </c>
      <c r="D95" s="0" t="s">
        <v>14192</v>
      </c>
      <c r="E95" s="0" t="s">
        <v>14472</v>
      </c>
      <c r="F95" s="0" t="n">
        <v>30521</v>
      </c>
      <c r="G95" s="0" t="s">
        <v>281</v>
      </c>
      <c r="H95" s="0" t="s">
        <v>274</v>
      </c>
      <c r="I95" s="0" t="s">
        <v>14473</v>
      </c>
    </row>
    <row r="96" customFormat="false" ht="15" hidden="false" customHeight="false" outlineLevel="0" collapsed="false">
      <c r="A96" s="0" t="n">
        <v>179</v>
      </c>
      <c r="B96" s="0" t="s">
        <v>244</v>
      </c>
      <c r="C96" s="0" t="s">
        <v>14474</v>
      </c>
      <c r="D96" s="0" t="s">
        <v>14192</v>
      </c>
      <c r="E96" s="0" t="s">
        <v>14475</v>
      </c>
      <c r="F96" s="0" t="n">
        <v>32890</v>
      </c>
      <c r="G96" s="0" t="s">
        <v>281</v>
      </c>
      <c r="H96" s="0" t="s">
        <v>274</v>
      </c>
      <c r="I96" s="0" t="s">
        <v>14476</v>
      </c>
    </row>
    <row r="97" customFormat="false" ht="15" hidden="false" customHeight="false" outlineLevel="0" collapsed="false">
      <c r="A97" s="0" t="n">
        <v>46</v>
      </c>
      <c r="B97" s="0" t="s">
        <v>94</v>
      </c>
      <c r="C97" s="0" t="s">
        <v>14477</v>
      </c>
      <c r="D97" s="0" t="s">
        <v>14192</v>
      </c>
      <c r="E97" s="0" t="s">
        <v>14478</v>
      </c>
      <c r="F97" s="0" t="n">
        <v>28658</v>
      </c>
      <c r="G97" s="0" t="s">
        <v>281</v>
      </c>
      <c r="H97" s="0" t="s">
        <v>274</v>
      </c>
      <c r="I97" s="0" t="s">
        <v>14479</v>
      </c>
    </row>
    <row r="98" customFormat="false" ht="15" hidden="false" customHeight="false" outlineLevel="0" collapsed="false">
      <c r="A98" s="0" t="n">
        <v>141</v>
      </c>
      <c r="B98" s="0" t="s">
        <v>200</v>
      </c>
      <c r="C98" s="0" t="s">
        <v>14480</v>
      </c>
      <c r="D98" s="0" t="s">
        <v>14192</v>
      </c>
      <c r="E98" s="0" t="s">
        <v>14481</v>
      </c>
      <c r="F98" s="0" t="n">
        <v>44964</v>
      </c>
      <c r="G98" s="0" t="s">
        <v>281</v>
      </c>
      <c r="H98" s="0" t="s">
        <v>274</v>
      </c>
      <c r="I98" s="0" t="s">
        <v>14482</v>
      </c>
    </row>
    <row r="99" customFormat="false" ht="15" hidden="false" customHeight="false" outlineLevel="0" collapsed="false">
      <c r="A99" s="0" t="n">
        <v>143</v>
      </c>
      <c r="B99" s="0" t="s">
        <v>202</v>
      </c>
      <c r="C99" s="0" t="s">
        <v>14483</v>
      </c>
      <c r="D99" s="0" t="s">
        <v>14192</v>
      </c>
      <c r="E99" s="0" t="s">
        <v>14484</v>
      </c>
      <c r="F99" s="0" t="n">
        <v>31038</v>
      </c>
      <c r="G99" s="0" t="s">
        <v>281</v>
      </c>
      <c r="H99" s="0" t="s">
        <v>274</v>
      </c>
      <c r="I99" s="0" t="s">
        <v>14485</v>
      </c>
    </row>
    <row r="100" customFormat="false" ht="15" hidden="false" customHeight="false" outlineLevel="0" collapsed="false">
      <c r="A100" s="0" t="n">
        <v>118</v>
      </c>
      <c r="B100" s="0" t="s">
        <v>175</v>
      </c>
      <c r="C100" s="0" t="s">
        <v>14486</v>
      </c>
      <c r="D100" s="0" t="s">
        <v>14192</v>
      </c>
      <c r="E100" s="0" t="s">
        <v>14487</v>
      </c>
      <c r="F100" s="0" t="n">
        <v>30431</v>
      </c>
      <c r="G100" s="0" t="s">
        <v>281</v>
      </c>
      <c r="H100" s="0" t="s">
        <v>274</v>
      </c>
      <c r="I100" s="0" t="s">
        <v>14488</v>
      </c>
    </row>
    <row r="101" customFormat="false" ht="15" hidden="false" customHeight="false" outlineLevel="0" collapsed="false">
      <c r="A101" s="0" t="n">
        <v>147</v>
      </c>
      <c r="B101" s="0" t="s">
        <v>206</v>
      </c>
      <c r="C101" s="0" t="s">
        <v>14489</v>
      </c>
      <c r="D101" s="0" t="s">
        <v>14192</v>
      </c>
      <c r="E101" s="0" t="s">
        <v>14490</v>
      </c>
      <c r="F101" s="0" t="n">
        <v>36080</v>
      </c>
      <c r="G101" s="0" t="s">
        <v>281</v>
      </c>
      <c r="H101" s="0" t="s">
        <v>274</v>
      </c>
      <c r="I101" s="0" t="s">
        <v>14491</v>
      </c>
    </row>
    <row r="102" customFormat="false" ht="15" hidden="false" customHeight="false" outlineLevel="0" collapsed="false">
      <c r="A102" s="0" t="n">
        <v>153</v>
      </c>
      <c r="B102" s="0" t="s">
        <v>213</v>
      </c>
      <c r="C102" s="0" t="s">
        <v>14492</v>
      </c>
      <c r="D102" s="0" t="s">
        <v>14192</v>
      </c>
      <c r="E102" s="0" t="s">
        <v>14493</v>
      </c>
      <c r="F102" s="0" t="n">
        <v>31888</v>
      </c>
      <c r="G102" s="0" t="s">
        <v>281</v>
      </c>
      <c r="H102" s="0" t="s">
        <v>274</v>
      </c>
      <c r="I102" s="0" t="s">
        <v>14494</v>
      </c>
    </row>
    <row r="103" customFormat="false" ht="15" hidden="false" customHeight="false" outlineLevel="0" collapsed="false">
      <c r="A103" s="0" t="n">
        <v>154</v>
      </c>
      <c r="B103" s="0" t="s">
        <v>214</v>
      </c>
      <c r="C103" s="0" t="s">
        <v>14495</v>
      </c>
      <c r="D103" s="0" t="s">
        <v>14192</v>
      </c>
      <c r="E103" s="0" t="s">
        <v>14496</v>
      </c>
      <c r="F103" s="0" t="n">
        <v>30324</v>
      </c>
      <c r="G103" s="0" t="s">
        <v>281</v>
      </c>
      <c r="H103" s="0" t="s">
        <v>274</v>
      </c>
      <c r="I103" s="0" t="s">
        <v>14497</v>
      </c>
    </row>
    <row r="104" customFormat="false" ht="15" hidden="false" customHeight="false" outlineLevel="0" collapsed="false">
      <c r="A104" s="0" t="n">
        <v>37</v>
      </c>
      <c r="B104" s="0" t="s">
        <v>79</v>
      </c>
      <c r="C104" s="0" t="s">
        <v>14498</v>
      </c>
      <c r="D104" s="0" t="s">
        <v>14192</v>
      </c>
      <c r="E104" s="0" t="s">
        <v>14499</v>
      </c>
      <c r="F104" s="0" t="n">
        <v>25324</v>
      </c>
      <c r="G104" s="0" t="s">
        <v>281</v>
      </c>
      <c r="H104" s="0" t="s">
        <v>274</v>
      </c>
      <c r="I104" s="0" t="s">
        <v>14500</v>
      </c>
    </row>
    <row r="105" customFormat="false" ht="15" hidden="false" customHeight="false" outlineLevel="0" collapsed="false">
      <c r="A105" s="0" t="n">
        <v>134</v>
      </c>
      <c r="B105" s="0" t="s">
        <v>193</v>
      </c>
      <c r="C105" s="0" t="s">
        <v>14501</v>
      </c>
      <c r="D105" s="0" t="s">
        <v>14192</v>
      </c>
      <c r="E105" s="0" t="s">
        <v>14502</v>
      </c>
      <c r="F105" s="0" t="n">
        <v>51862</v>
      </c>
      <c r="G105" s="0" t="s">
        <v>281</v>
      </c>
      <c r="H105" s="0" t="s">
        <v>274</v>
      </c>
      <c r="I105" s="0" t="s">
        <v>14503</v>
      </c>
    </row>
    <row r="106" customFormat="false" ht="15" hidden="false" customHeight="false" outlineLevel="0" collapsed="false">
      <c r="A106" s="0" t="n">
        <v>140</v>
      </c>
      <c r="B106" s="0" t="s">
        <v>199</v>
      </c>
      <c r="C106" s="0" t="s">
        <v>14504</v>
      </c>
      <c r="D106" s="0" t="s">
        <v>14192</v>
      </c>
      <c r="E106" s="0" t="s">
        <v>14505</v>
      </c>
      <c r="F106" s="0" t="n">
        <v>32743</v>
      </c>
      <c r="G106" s="0" t="s">
        <v>281</v>
      </c>
      <c r="H106" s="0" t="s">
        <v>274</v>
      </c>
      <c r="I106" s="0" t="s">
        <v>14506</v>
      </c>
    </row>
    <row r="107" customFormat="false" ht="15" hidden="false" customHeight="false" outlineLevel="0" collapsed="false">
      <c r="A107" s="0" t="n">
        <v>148</v>
      </c>
      <c r="B107" s="0" t="s">
        <v>207</v>
      </c>
      <c r="C107" s="0" t="s">
        <v>14507</v>
      </c>
      <c r="D107" s="0" t="s">
        <v>14192</v>
      </c>
      <c r="E107" s="0" t="s">
        <v>14508</v>
      </c>
      <c r="F107" s="0" t="n">
        <v>36622</v>
      </c>
      <c r="G107" s="0" t="s">
        <v>281</v>
      </c>
      <c r="H107" s="0" t="s">
        <v>274</v>
      </c>
      <c r="I107" s="0" t="s">
        <v>14509</v>
      </c>
    </row>
    <row r="108" customFormat="false" ht="15" hidden="false" customHeight="false" outlineLevel="0" collapsed="false">
      <c r="A108" s="0" t="n">
        <v>49</v>
      </c>
      <c r="B108" s="0" t="s">
        <v>97</v>
      </c>
      <c r="C108" s="0" t="s">
        <v>14510</v>
      </c>
      <c r="D108" s="0" t="s">
        <v>14192</v>
      </c>
      <c r="E108" s="0" t="s">
        <v>14511</v>
      </c>
      <c r="F108" s="0" t="n">
        <v>35440</v>
      </c>
      <c r="G108" s="0" t="s">
        <v>281</v>
      </c>
      <c r="H108" s="0" t="s">
        <v>274</v>
      </c>
      <c r="I108" s="0" t="s">
        <v>14512</v>
      </c>
    </row>
    <row r="109" customFormat="false" ht="15" hidden="false" customHeight="false" outlineLevel="0" collapsed="false">
      <c r="A109" s="0" t="n">
        <v>138</v>
      </c>
      <c r="B109" s="0" t="s">
        <v>197</v>
      </c>
      <c r="C109" s="0" t="s">
        <v>14513</v>
      </c>
      <c r="D109" s="0" t="s">
        <v>14192</v>
      </c>
      <c r="E109" s="0" t="s">
        <v>14514</v>
      </c>
      <c r="F109" s="0" t="n">
        <v>27360</v>
      </c>
      <c r="G109" s="0" t="s">
        <v>281</v>
      </c>
      <c r="H109" s="0" t="s">
        <v>274</v>
      </c>
      <c r="I109" s="0" t="s">
        <v>14515</v>
      </c>
    </row>
    <row r="110" customFormat="false" ht="15" hidden="false" customHeight="false" outlineLevel="0" collapsed="false">
      <c r="A110" s="0" t="n">
        <v>171</v>
      </c>
      <c r="B110" s="0" t="s">
        <v>234</v>
      </c>
      <c r="C110" s="0" t="s">
        <v>14516</v>
      </c>
      <c r="D110" s="0" t="s">
        <v>14192</v>
      </c>
      <c r="E110" s="0" t="s">
        <v>14517</v>
      </c>
      <c r="F110" s="0" t="n">
        <v>35865</v>
      </c>
      <c r="G110" s="0" t="s">
        <v>281</v>
      </c>
      <c r="H110" s="0" t="s">
        <v>274</v>
      </c>
      <c r="I110" s="0" t="s">
        <v>14518</v>
      </c>
    </row>
    <row r="111" customFormat="false" ht="15" hidden="false" customHeight="false" outlineLevel="0" collapsed="false">
      <c r="A111" s="0" t="n">
        <v>165</v>
      </c>
      <c r="B111" s="0" t="s">
        <v>226</v>
      </c>
      <c r="C111" s="0" t="s">
        <v>14519</v>
      </c>
      <c r="D111" s="0" t="s">
        <v>14192</v>
      </c>
      <c r="E111" s="0" t="s">
        <v>14520</v>
      </c>
      <c r="F111" s="0" t="n">
        <v>36915</v>
      </c>
      <c r="G111" s="0" t="s">
        <v>281</v>
      </c>
      <c r="H111" s="0" t="s">
        <v>274</v>
      </c>
      <c r="I111" s="0" t="s">
        <v>14521</v>
      </c>
    </row>
    <row r="112" customFormat="false" ht="15" hidden="false" customHeight="false" outlineLevel="0" collapsed="false">
      <c r="A112" s="0" t="n">
        <v>102</v>
      </c>
      <c r="B112" s="0" t="s">
        <v>158</v>
      </c>
      <c r="C112" s="0" t="s">
        <v>14522</v>
      </c>
      <c r="D112" s="0" t="s">
        <v>14192</v>
      </c>
      <c r="E112" s="0" t="s">
        <v>14523</v>
      </c>
      <c r="F112" s="0" t="n">
        <v>32898</v>
      </c>
      <c r="G112" s="0" t="s">
        <v>281</v>
      </c>
      <c r="H112" s="0" t="s">
        <v>274</v>
      </c>
      <c r="I112" s="0" t="s">
        <v>14524</v>
      </c>
    </row>
    <row r="113" customFormat="false" ht="15" hidden="false" customHeight="false" outlineLevel="0" collapsed="false">
      <c r="A113" s="0" t="n">
        <v>67</v>
      </c>
      <c r="B113" s="0" t="s">
        <v>117</v>
      </c>
      <c r="C113" s="0" t="s">
        <v>14525</v>
      </c>
      <c r="D113" s="0" t="s">
        <v>14192</v>
      </c>
      <c r="E113" s="0" t="s">
        <v>14526</v>
      </c>
      <c r="F113" s="0" t="n">
        <v>41745</v>
      </c>
      <c r="G113" s="0" t="s">
        <v>281</v>
      </c>
      <c r="H113" s="0" t="s">
        <v>274</v>
      </c>
      <c r="I113" s="0" t="s">
        <v>14527</v>
      </c>
    </row>
    <row r="114" customFormat="false" ht="15" hidden="false" customHeight="false" outlineLevel="0" collapsed="false">
      <c r="A114" s="0" t="n">
        <v>32</v>
      </c>
      <c r="B114" s="0" t="s">
        <v>73</v>
      </c>
      <c r="C114" s="0" t="s">
        <v>14528</v>
      </c>
      <c r="D114" s="0" t="s">
        <v>14192</v>
      </c>
      <c r="E114" s="0" t="s">
        <v>14529</v>
      </c>
      <c r="F114" s="0" t="n">
        <v>27890</v>
      </c>
      <c r="G114" s="0" t="s">
        <v>281</v>
      </c>
      <c r="H114" s="0" t="s">
        <v>274</v>
      </c>
      <c r="I114" s="0" t="s">
        <v>14530</v>
      </c>
    </row>
    <row r="115" customFormat="false" ht="15" hidden="false" customHeight="false" outlineLevel="0" collapsed="false">
      <c r="A115" s="0" t="n">
        <v>4</v>
      </c>
      <c r="B115" s="0" t="s">
        <v>33</v>
      </c>
      <c r="C115" s="0" t="s">
        <v>14531</v>
      </c>
      <c r="D115" s="0" t="s">
        <v>14532</v>
      </c>
      <c r="E115" s="0" t="s">
        <v>14533</v>
      </c>
      <c r="F115" s="0" t="n">
        <v>2348</v>
      </c>
      <c r="G115" s="0" t="s">
        <v>281</v>
      </c>
      <c r="H115" s="0" t="s">
        <v>297</v>
      </c>
      <c r="I115" s="0" t="s">
        <v>14534</v>
      </c>
    </row>
    <row r="116" customFormat="false" ht="15" hidden="false" customHeight="false" outlineLevel="0" collapsed="false">
      <c r="A116" s="0" t="n">
        <v>4</v>
      </c>
      <c r="B116" s="0" t="s">
        <v>33</v>
      </c>
      <c r="C116" s="0" t="s">
        <v>14535</v>
      </c>
      <c r="D116" s="0" t="s">
        <v>14532</v>
      </c>
      <c r="E116" s="0" t="s">
        <v>14536</v>
      </c>
      <c r="F116" s="0" t="n">
        <v>3494</v>
      </c>
      <c r="G116" s="0" t="s">
        <v>281</v>
      </c>
      <c r="H116" s="0" t="s">
        <v>297</v>
      </c>
      <c r="I116" s="0" t="s">
        <v>14537</v>
      </c>
    </row>
    <row r="117" customFormat="false" ht="15" hidden="false" customHeight="false" outlineLevel="0" collapsed="false">
      <c r="A117" s="0" t="n">
        <v>4</v>
      </c>
      <c r="B117" s="0" t="s">
        <v>33</v>
      </c>
      <c r="C117" s="0" t="s">
        <v>14538</v>
      </c>
      <c r="D117" s="0" t="s">
        <v>14532</v>
      </c>
      <c r="E117" s="0" t="s">
        <v>14533</v>
      </c>
      <c r="F117" s="0" t="n">
        <v>2348</v>
      </c>
      <c r="G117" s="0" t="s">
        <v>281</v>
      </c>
      <c r="H117" s="0" t="s">
        <v>297</v>
      </c>
      <c r="I117" s="0" t="s">
        <v>14539</v>
      </c>
    </row>
    <row r="118" customFormat="false" ht="15" hidden="false" customHeight="false" outlineLevel="0" collapsed="false">
      <c r="A118" s="0" t="n">
        <v>4</v>
      </c>
      <c r="B118" s="0" t="s">
        <v>33</v>
      </c>
      <c r="C118" s="0" t="s">
        <v>14540</v>
      </c>
      <c r="D118" s="0" t="s">
        <v>14541</v>
      </c>
      <c r="E118" s="0" t="s">
        <v>14542</v>
      </c>
      <c r="F118" s="0" t="n">
        <v>719</v>
      </c>
      <c r="G118" s="0" t="s">
        <v>281</v>
      </c>
      <c r="H118" s="0" t="s">
        <v>297</v>
      </c>
      <c r="I118" s="0" t="s">
        <v>14543</v>
      </c>
    </row>
    <row r="119" customFormat="false" ht="15" hidden="false" customHeight="false" outlineLevel="0" collapsed="false">
      <c r="A119" s="0" t="n">
        <v>4</v>
      </c>
      <c r="B119" s="0" t="s">
        <v>33</v>
      </c>
      <c r="C119" s="0" t="s">
        <v>14544</v>
      </c>
      <c r="D119" s="0" t="s">
        <v>14532</v>
      </c>
      <c r="E119" s="0" t="s">
        <v>14545</v>
      </c>
      <c r="F119" s="0" t="n">
        <v>3099</v>
      </c>
      <c r="G119" s="0" t="s">
        <v>281</v>
      </c>
      <c r="H119" s="0" t="s">
        <v>297</v>
      </c>
      <c r="I119" s="0" t="s">
        <v>14546</v>
      </c>
    </row>
    <row r="120" customFormat="false" ht="15" hidden="false" customHeight="false" outlineLevel="0" collapsed="false">
      <c r="A120" s="0" t="n">
        <v>4</v>
      </c>
      <c r="B120" s="0" t="s">
        <v>33</v>
      </c>
      <c r="C120" s="0" t="s">
        <v>14547</v>
      </c>
      <c r="D120" s="0" t="s">
        <v>14532</v>
      </c>
      <c r="E120" s="0" t="s">
        <v>14548</v>
      </c>
      <c r="F120" s="0" t="n">
        <v>4018</v>
      </c>
      <c r="G120" s="0" t="s">
        <v>281</v>
      </c>
      <c r="H120" s="0" t="s">
        <v>297</v>
      </c>
      <c r="I120" s="0" t="s">
        <v>14549</v>
      </c>
    </row>
    <row r="121" customFormat="false" ht="15" hidden="false" customHeight="false" outlineLevel="0" collapsed="false">
      <c r="A121" s="0" t="n">
        <v>4</v>
      </c>
      <c r="B121" s="0" t="s">
        <v>33</v>
      </c>
      <c r="C121" s="0" t="s">
        <v>14550</v>
      </c>
      <c r="D121" s="0" t="s">
        <v>14532</v>
      </c>
      <c r="E121" s="0" t="s">
        <v>14551</v>
      </c>
      <c r="F121" s="0" t="n">
        <v>663</v>
      </c>
      <c r="G121" s="0" t="s">
        <v>281</v>
      </c>
      <c r="H121" s="0" t="s">
        <v>297</v>
      </c>
      <c r="I121" s="0" t="s">
        <v>14552</v>
      </c>
    </row>
    <row r="122" customFormat="false" ht="15" hidden="false" customHeight="false" outlineLevel="0" collapsed="false">
      <c r="A122" s="0" t="n">
        <v>3</v>
      </c>
      <c r="B122" s="0" t="s">
        <v>31</v>
      </c>
      <c r="C122" s="0" t="s">
        <v>14553</v>
      </c>
      <c r="D122" s="0" t="s">
        <v>14532</v>
      </c>
      <c r="E122" s="0" t="s">
        <v>14554</v>
      </c>
      <c r="F122" s="0" t="n">
        <v>8625</v>
      </c>
      <c r="G122" s="0" t="s">
        <v>281</v>
      </c>
      <c r="H122" s="0" t="s">
        <v>297</v>
      </c>
      <c r="I122" s="0" t="s">
        <v>14555</v>
      </c>
    </row>
    <row r="123" customFormat="false" ht="15" hidden="false" customHeight="false" outlineLevel="0" collapsed="false">
      <c r="A123" s="0" t="n">
        <v>4</v>
      </c>
      <c r="B123" s="0" t="s">
        <v>33</v>
      </c>
      <c r="C123" s="0" t="s">
        <v>14556</v>
      </c>
      <c r="D123" s="0" t="s">
        <v>14532</v>
      </c>
      <c r="E123" s="0" t="s">
        <v>14557</v>
      </c>
      <c r="F123" s="0" t="n">
        <v>708</v>
      </c>
      <c r="G123" s="0" t="s">
        <v>281</v>
      </c>
      <c r="H123" s="0" t="s">
        <v>297</v>
      </c>
      <c r="I123" s="0" t="s">
        <v>14558</v>
      </c>
    </row>
    <row r="124" customFormat="false" ht="15" hidden="false" customHeight="false" outlineLevel="0" collapsed="false">
      <c r="A124" s="0" t="n">
        <v>3</v>
      </c>
      <c r="B124" s="0" t="s">
        <v>31</v>
      </c>
      <c r="C124" s="0" t="s">
        <v>14559</v>
      </c>
      <c r="D124" s="0" t="s">
        <v>14532</v>
      </c>
      <c r="E124" s="0" t="s">
        <v>14560</v>
      </c>
      <c r="F124" s="0" t="n">
        <v>2554</v>
      </c>
      <c r="G124" s="0" t="s">
        <v>281</v>
      </c>
      <c r="H124" s="0" t="s">
        <v>297</v>
      </c>
      <c r="I124" s="0" t="s">
        <v>14561</v>
      </c>
    </row>
    <row r="125" customFormat="false" ht="15" hidden="false" customHeight="false" outlineLevel="0" collapsed="false">
      <c r="A125" s="0" t="n">
        <v>4</v>
      </c>
      <c r="B125" s="0" t="s">
        <v>33</v>
      </c>
      <c r="C125" s="0" t="s">
        <v>14562</v>
      </c>
      <c r="D125" s="0" t="s">
        <v>14532</v>
      </c>
      <c r="E125" s="0" t="s">
        <v>14563</v>
      </c>
      <c r="F125" s="0" t="n">
        <v>1094</v>
      </c>
      <c r="G125" s="0" t="s">
        <v>281</v>
      </c>
      <c r="H125" s="0" t="s">
        <v>297</v>
      </c>
      <c r="I125" s="0" t="s">
        <v>14564</v>
      </c>
    </row>
    <row r="126" customFormat="false" ht="15" hidden="false" customHeight="false" outlineLevel="0" collapsed="false">
      <c r="A126" s="0" t="n">
        <v>3</v>
      </c>
      <c r="B126" s="0" t="s">
        <v>31</v>
      </c>
      <c r="C126" s="0" t="s">
        <v>14565</v>
      </c>
      <c r="D126" s="0" t="s">
        <v>14532</v>
      </c>
      <c r="E126" s="0" t="s">
        <v>14566</v>
      </c>
      <c r="F126" s="0" t="n">
        <v>2914</v>
      </c>
      <c r="G126" s="0" t="s">
        <v>281</v>
      </c>
      <c r="H126" s="0" t="s">
        <v>297</v>
      </c>
      <c r="I126" s="0" t="s">
        <v>14567</v>
      </c>
    </row>
    <row r="127" customFormat="false" ht="15" hidden="false" customHeight="false" outlineLevel="0" collapsed="false">
      <c r="A127" s="0" t="n">
        <v>4</v>
      </c>
      <c r="B127" s="0" t="s">
        <v>33</v>
      </c>
      <c r="C127" s="0" t="s">
        <v>14568</v>
      </c>
      <c r="D127" s="0" t="s">
        <v>14532</v>
      </c>
      <c r="E127" s="0" t="s">
        <v>14569</v>
      </c>
      <c r="F127" s="0" t="n">
        <v>3165</v>
      </c>
      <c r="G127" s="0" t="s">
        <v>281</v>
      </c>
      <c r="H127" s="0" t="s">
        <v>297</v>
      </c>
      <c r="I127" s="0" t="s">
        <v>14570</v>
      </c>
    </row>
    <row r="128" customFormat="false" ht="15" hidden="false" customHeight="false" outlineLevel="0" collapsed="false">
      <c r="A128" s="0" t="n">
        <v>3</v>
      </c>
      <c r="B128" s="0" t="s">
        <v>31</v>
      </c>
      <c r="C128" s="0" t="s">
        <v>14571</v>
      </c>
      <c r="D128" s="0" t="s">
        <v>14532</v>
      </c>
      <c r="E128" s="0" t="s">
        <v>14572</v>
      </c>
      <c r="F128" s="0" t="n">
        <v>3114</v>
      </c>
      <c r="G128" s="0" t="s">
        <v>281</v>
      </c>
      <c r="H128" s="0" t="s">
        <v>297</v>
      </c>
      <c r="I128" s="0" t="s">
        <v>14573</v>
      </c>
    </row>
    <row r="129" customFormat="false" ht="15" hidden="false" customHeight="false" outlineLevel="0" collapsed="false">
      <c r="A129" s="0" t="n">
        <v>4</v>
      </c>
      <c r="B129" s="0" t="s">
        <v>33</v>
      </c>
      <c r="C129" s="0" t="s">
        <v>14574</v>
      </c>
      <c r="D129" s="0" t="s">
        <v>14541</v>
      </c>
      <c r="E129" s="0" t="s">
        <v>14575</v>
      </c>
      <c r="F129" s="0" t="n">
        <v>2423</v>
      </c>
      <c r="G129" s="0" t="s">
        <v>281</v>
      </c>
      <c r="H129" s="0" t="s">
        <v>297</v>
      </c>
      <c r="I129" s="0" t="s">
        <v>14576</v>
      </c>
    </row>
    <row r="130" customFormat="false" ht="15" hidden="false" customHeight="false" outlineLevel="0" collapsed="false">
      <c r="A130" s="0" t="n">
        <v>3</v>
      </c>
      <c r="B130" s="0" t="s">
        <v>31</v>
      </c>
      <c r="C130" s="0" t="s">
        <v>14577</v>
      </c>
      <c r="D130" s="0" t="s">
        <v>92</v>
      </c>
      <c r="E130" s="0" t="s">
        <v>14578</v>
      </c>
      <c r="F130" s="0" t="n">
        <v>1809</v>
      </c>
      <c r="G130" s="0" t="s">
        <v>281</v>
      </c>
      <c r="H130" s="0" t="s">
        <v>297</v>
      </c>
      <c r="I130" s="0" t="s">
        <v>14579</v>
      </c>
    </row>
    <row r="131" customFormat="false" ht="15" hidden="false" customHeight="false" outlineLevel="0" collapsed="false">
      <c r="A131" s="0" t="n">
        <v>4</v>
      </c>
      <c r="B131" s="0" t="s">
        <v>33</v>
      </c>
      <c r="C131" s="0" t="s">
        <v>14580</v>
      </c>
      <c r="D131" s="0" t="s">
        <v>14541</v>
      </c>
      <c r="E131" s="0" t="s">
        <v>14581</v>
      </c>
      <c r="F131" s="0" t="n">
        <v>1657</v>
      </c>
      <c r="G131" s="0" t="s">
        <v>281</v>
      </c>
      <c r="H131" s="0" t="s">
        <v>297</v>
      </c>
      <c r="I131" s="0" t="s">
        <v>14582</v>
      </c>
    </row>
    <row r="132" customFormat="false" ht="15" hidden="false" customHeight="false" outlineLevel="0" collapsed="false">
      <c r="A132" s="0" t="n">
        <v>4</v>
      </c>
      <c r="B132" s="0" t="s">
        <v>33</v>
      </c>
      <c r="C132" s="0" t="s">
        <v>14583</v>
      </c>
      <c r="D132" s="0" t="s">
        <v>14532</v>
      </c>
      <c r="E132" s="0" t="s">
        <v>14584</v>
      </c>
      <c r="F132" s="0" t="n">
        <v>2780</v>
      </c>
      <c r="G132" s="0" t="s">
        <v>281</v>
      </c>
      <c r="H132" s="0" t="s">
        <v>297</v>
      </c>
      <c r="I132" s="0" t="s">
        <v>14585</v>
      </c>
    </row>
    <row r="133" customFormat="false" ht="15" hidden="false" customHeight="false" outlineLevel="0" collapsed="false">
      <c r="A133" s="0" t="n">
        <v>3</v>
      </c>
      <c r="B133" s="0" t="s">
        <v>31</v>
      </c>
      <c r="C133" s="0" t="s">
        <v>14586</v>
      </c>
      <c r="D133" s="0" t="s">
        <v>14532</v>
      </c>
      <c r="E133" s="0" t="s">
        <v>14572</v>
      </c>
      <c r="F133" s="0" t="n">
        <v>3470</v>
      </c>
      <c r="G133" s="0" t="s">
        <v>281</v>
      </c>
      <c r="H133" s="0" t="s">
        <v>297</v>
      </c>
      <c r="I133" s="0" t="s">
        <v>14587</v>
      </c>
    </row>
    <row r="134" customFormat="false" ht="15" hidden="false" customHeight="false" outlineLevel="0" collapsed="false">
      <c r="A134" s="0" t="n">
        <v>3</v>
      </c>
      <c r="B134" s="0" t="s">
        <v>31</v>
      </c>
      <c r="C134" s="0" t="s">
        <v>14588</v>
      </c>
      <c r="D134" s="0" t="s">
        <v>14532</v>
      </c>
      <c r="E134" s="0" t="s">
        <v>14589</v>
      </c>
      <c r="F134" s="0" t="n">
        <v>1528</v>
      </c>
      <c r="G134" s="0" t="s">
        <v>281</v>
      </c>
      <c r="H134" s="0" t="s">
        <v>297</v>
      </c>
      <c r="I134" s="0" t="s">
        <v>14590</v>
      </c>
    </row>
    <row r="135" customFormat="false" ht="15" hidden="false" customHeight="false" outlineLevel="0" collapsed="false">
      <c r="A135" s="0" t="n">
        <v>4</v>
      </c>
      <c r="B135" s="0" t="s">
        <v>33</v>
      </c>
      <c r="C135" s="0" t="s">
        <v>14591</v>
      </c>
      <c r="D135" s="0" t="s">
        <v>14532</v>
      </c>
      <c r="E135" s="0" t="s">
        <v>14592</v>
      </c>
      <c r="F135" s="0" t="n">
        <v>2693</v>
      </c>
      <c r="G135" s="0" t="s">
        <v>281</v>
      </c>
      <c r="H135" s="0" t="s">
        <v>297</v>
      </c>
      <c r="I135" s="0" t="s">
        <v>14593</v>
      </c>
    </row>
    <row r="136" customFormat="false" ht="15" hidden="false" customHeight="false" outlineLevel="0" collapsed="false">
      <c r="A136" s="0" t="n">
        <v>3</v>
      </c>
      <c r="B136" s="0" t="s">
        <v>31</v>
      </c>
      <c r="C136" s="0" t="s">
        <v>14594</v>
      </c>
      <c r="D136" s="0" t="s">
        <v>14541</v>
      </c>
      <c r="E136" s="0" t="s">
        <v>14595</v>
      </c>
      <c r="F136" s="0" t="n">
        <v>1279</v>
      </c>
      <c r="G136" s="0" t="s">
        <v>281</v>
      </c>
      <c r="H136" s="0" t="s">
        <v>297</v>
      </c>
      <c r="I136" s="0" t="s">
        <v>14596</v>
      </c>
    </row>
    <row r="137" customFormat="false" ht="15" hidden="false" customHeight="false" outlineLevel="0" collapsed="false">
      <c r="A137" s="0" t="n">
        <v>4</v>
      </c>
      <c r="B137" s="0" t="s">
        <v>33</v>
      </c>
      <c r="C137" s="0" t="s">
        <v>14597</v>
      </c>
      <c r="D137" s="0" t="s">
        <v>14532</v>
      </c>
      <c r="E137" s="0" t="s">
        <v>14598</v>
      </c>
      <c r="F137" s="0" t="n">
        <v>1570</v>
      </c>
      <c r="G137" s="0" t="s">
        <v>281</v>
      </c>
      <c r="H137" s="0" t="s">
        <v>297</v>
      </c>
      <c r="I137" s="0" t="s">
        <v>14599</v>
      </c>
    </row>
    <row r="138" customFormat="false" ht="15" hidden="false" customHeight="false" outlineLevel="0" collapsed="false">
      <c r="A138" s="0" t="n">
        <v>3</v>
      </c>
      <c r="B138" s="0" t="s">
        <v>31</v>
      </c>
      <c r="C138" s="0" t="s">
        <v>14600</v>
      </c>
      <c r="D138" s="0" t="s">
        <v>14532</v>
      </c>
      <c r="E138" s="0" t="s">
        <v>14601</v>
      </c>
      <c r="F138" s="0" t="n">
        <v>3307</v>
      </c>
      <c r="G138" s="0" t="s">
        <v>281</v>
      </c>
      <c r="H138" s="0" t="s">
        <v>297</v>
      </c>
      <c r="I138" s="0" t="s">
        <v>14602</v>
      </c>
    </row>
    <row r="139" customFormat="false" ht="15" hidden="false" customHeight="false" outlineLevel="0" collapsed="false">
      <c r="A139" s="0" t="n">
        <v>4</v>
      </c>
      <c r="B139" s="0" t="s">
        <v>33</v>
      </c>
      <c r="C139" s="0" t="s">
        <v>14603</v>
      </c>
      <c r="D139" s="0" t="s">
        <v>14532</v>
      </c>
      <c r="E139" s="0" t="s">
        <v>14604</v>
      </c>
      <c r="F139" s="0" t="n">
        <v>2744</v>
      </c>
      <c r="G139" s="0" t="s">
        <v>281</v>
      </c>
      <c r="H139" s="0" t="s">
        <v>297</v>
      </c>
      <c r="I139" s="0" t="s">
        <v>14605</v>
      </c>
    </row>
    <row r="140" customFormat="false" ht="15" hidden="false" customHeight="false" outlineLevel="0" collapsed="false">
      <c r="A140" s="0" t="n">
        <v>3</v>
      </c>
      <c r="B140" s="0" t="s">
        <v>31</v>
      </c>
      <c r="C140" s="0" t="s">
        <v>14606</v>
      </c>
      <c r="D140" s="0" t="s">
        <v>514</v>
      </c>
      <c r="E140" s="0" t="s">
        <v>14607</v>
      </c>
      <c r="F140" s="0" t="n">
        <v>1344</v>
      </c>
      <c r="G140" s="0" t="s">
        <v>281</v>
      </c>
      <c r="H140" s="0" t="s">
        <v>297</v>
      </c>
      <c r="I140" s="0" t="s">
        <v>14608</v>
      </c>
    </row>
    <row r="141" customFormat="false" ht="15" hidden="false" customHeight="false" outlineLevel="0" collapsed="false">
      <c r="A141" s="0" t="n">
        <v>4</v>
      </c>
      <c r="B141" s="0" t="s">
        <v>33</v>
      </c>
      <c r="C141" s="0" t="s">
        <v>14609</v>
      </c>
      <c r="D141" s="0" t="s">
        <v>14532</v>
      </c>
      <c r="E141" s="0" t="s">
        <v>14610</v>
      </c>
      <c r="F141" s="0" t="n">
        <v>3200</v>
      </c>
      <c r="G141" s="0" t="s">
        <v>281</v>
      </c>
      <c r="H141" s="0" t="s">
        <v>297</v>
      </c>
      <c r="I141" s="0" t="s">
        <v>14611</v>
      </c>
    </row>
    <row r="142" customFormat="false" ht="15" hidden="false" customHeight="false" outlineLevel="0" collapsed="false">
      <c r="A142" s="0" t="n">
        <v>3</v>
      </c>
      <c r="B142" s="0" t="s">
        <v>31</v>
      </c>
      <c r="C142" s="0" t="s">
        <v>14612</v>
      </c>
      <c r="D142" s="0" t="s">
        <v>14532</v>
      </c>
      <c r="E142" s="0" t="s">
        <v>14613</v>
      </c>
      <c r="F142" s="0" t="n">
        <v>2921</v>
      </c>
      <c r="G142" s="0" t="s">
        <v>281</v>
      </c>
      <c r="H142" s="0" t="s">
        <v>297</v>
      </c>
      <c r="I142" s="0" t="s">
        <v>14614</v>
      </c>
    </row>
    <row r="143" customFormat="false" ht="15" hidden="false" customHeight="false" outlineLevel="0" collapsed="false">
      <c r="A143" s="0" t="n">
        <v>4</v>
      </c>
      <c r="B143" s="0" t="s">
        <v>33</v>
      </c>
      <c r="C143" s="0" t="s">
        <v>14615</v>
      </c>
      <c r="D143" s="0" t="s">
        <v>14532</v>
      </c>
      <c r="E143" s="0" t="s">
        <v>14616</v>
      </c>
      <c r="F143" s="0" t="n">
        <v>624</v>
      </c>
      <c r="G143" s="0" t="s">
        <v>281</v>
      </c>
      <c r="H143" s="0" t="s">
        <v>297</v>
      </c>
      <c r="I143" s="0" t="s">
        <v>14617</v>
      </c>
    </row>
    <row r="144" customFormat="false" ht="15" hidden="false" customHeight="false" outlineLevel="0" collapsed="false">
      <c r="A144" s="0" t="n">
        <v>3</v>
      </c>
      <c r="B144" s="0" t="s">
        <v>31</v>
      </c>
      <c r="C144" s="0" t="s">
        <v>14618</v>
      </c>
      <c r="D144" s="0" t="s">
        <v>14541</v>
      </c>
      <c r="E144" s="0" t="s">
        <v>14619</v>
      </c>
      <c r="F144" s="0" t="n">
        <v>1386</v>
      </c>
      <c r="G144" s="0" t="s">
        <v>281</v>
      </c>
      <c r="H144" s="0" t="s">
        <v>297</v>
      </c>
      <c r="I144" s="0" t="s">
        <v>14620</v>
      </c>
    </row>
    <row r="145" customFormat="false" ht="15" hidden="false" customHeight="false" outlineLevel="0" collapsed="false">
      <c r="A145" s="0" t="n">
        <v>4</v>
      </c>
      <c r="B145" s="0" t="s">
        <v>33</v>
      </c>
      <c r="C145" s="0" t="s">
        <v>14621</v>
      </c>
      <c r="D145" s="0" t="s">
        <v>14541</v>
      </c>
      <c r="E145" s="0" t="s">
        <v>14622</v>
      </c>
      <c r="F145" s="0" t="n">
        <v>2487</v>
      </c>
      <c r="G145" s="0" t="s">
        <v>281</v>
      </c>
      <c r="H145" s="0" t="s">
        <v>297</v>
      </c>
      <c r="I145" s="0" t="s">
        <v>14623</v>
      </c>
    </row>
    <row r="146" customFormat="false" ht="15" hidden="false" customHeight="false" outlineLevel="0" collapsed="false">
      <c r="A146" s="0" t="n">
        <v>3</v>
      </c>
      <c r="B146" s="0" t="s">
        <v>31</v>
      </c>
      <c r="C146" s="0" t="s">
        <v>14624</v>
      </c>
      <c r="D146" s="0" t="s">
        <v>14541</v>
      </c>
      <c r="E146" s="0" t="s">
        <v>14625</v>
      </c>
      <c r="F146" s="0" t="n">
        <v>1201</v>
      </c>
      <c r="G146" s="0" t="s">
        <v>281</v>
      </c>
      <c r="H146" s="0" t="s">
        <v>297</v>
      </c>
      <c r="I146" s="0" t="s">
        <v>14626</v>
      </c>
    </row>
    <row r="147" customFormat="false" ht="15" hidden="false" customHeight="false" outlineLevel="0" collapsed="false">
      <c r="A147" s="0" t="n">
        <v>4</v>
      </c>
      <c r="B147" s="0" t="s">
        <v>33</v>
      </c>
      <c r="C147" s="0" t="s">
        <v>14627</v>
      </c>
      <c r="D147" s="0" t="s">
        <v>14532</v>
      </c>
      <c r="E147" s="0" t="s">
        <v>14628</v>
      </c>
      <c r="F147" s="0" t="n">
        <v>2554</v>
      </c>
      <c r="G147" s="0" t="s">
        <v>281</v>
      </c>
      <c r="H147" s="0" t="s">
        <v>297</v>
      </c>
      <c r="I147" s="0" t="s">
        <v>14629</v>
      </c>
    </row>
    <row r="148" customFormat="false" ht="15" hidden="false" customHeight="false" outlineLevel="0" collapsed="false">
      <c r="A148" s="0" t="n">
        <v>2</v>
      </c>
      <c r="B148" s="0" t="s">
        <v>29</v>
      </c>
      <c r="C148" s="0" t="s">
        <v>14630</v>
      </c>
      <c r="D148" s="0" t="s">
        <v>514</v>
      </c>
      <c r="E148" s="0" t="s">
        <v>14631</v>
      </c>
      <c r="F148" s="0" t="n">
        <v>223</v>
      </c>
      <c r="G148" s="0" t="s">
        <v>281</v>
      </c>
      <c r="H148" s="0" t="s">
        <v>297</v>
      </c>
      <c r="I148" s="0" t="s">
        <v>14632</v>
      </c>
    </row>
    <row r="149" customFormat="false" ht="15" hidden="false" customHeight="false" outlineLevel="0" collapsed="false">
      <c r="A149" s="0" t="n">
        <v>3</v>
      </c>
      <c r="B149" s="0" t="s">
        <v>31</v>
      </c>
      <c r="C149" s="0" t="s">
        <v>14633</v>
      </c>
      <c r="D149" s="0" t="s">
        <v>14532</v>
      </c>
      <c r="E149" s="0" t="s">
        <v>14634</v>
      </c>
      <c r="F149" s="0" t="n">
        <v>2622</v>
      </c>
      <c r="G149" s="0" t="s">
        <v>281</v>
      </c>
      <c r="H149" s="0" t="s">
        <v>297</v>
      </c>
      <c r="I149" s="0" t="s">
        <v>14635</v>
      </c>
    </row>
    <row r="150" customFormat="false" ht="15" hidden="false" customHeight="false" outlineLevel="0" collapsed="false">
      <c r="A150" s="0" t="n">
        <v>4</v>
      </c>
      <c r="B150" s="0" t="s">
        <v>33</v>
      </c>
      <c r="C150" s="0" t="s">
        <v>14636</v>
      </c>
      <c r="D150" s="0" t="s">
        <v>14532</v>
      </c>
      <c r="E150" s="0" t="s">
        <v>14637</v>
      </c>
      <c r="F150" s="0" t="n">
        <v>2007</v>
      </c>
      <c r="G150" s="0" t="s">
        <v>281</v>
      </c>
      <c r="H150" s="0" t="s">
        <v>297</v>
      </c>
      <c r="I150" s="0" t="s">
        <v>14638</v>
      </c>
    </row>
    <row r="151" customFormat="false" ht="15" hidden="false" customHeight="false" outlineLevel="0" collapsed="false">
      <c r="A151" s="0" t="n">
        <v>3</v>
      </c>
      <c r="B151" s="0" t="s">
        <v>31</v>
      </c>
      <c r="C151" s="0" t="s">
        <v>14639</v>
      </c>
      <c r="D151" s="0" t="s">
        <v>14532</v>
      </c>
      <c r="E151" s="0" t="s">
        <v>14640</v>
      </c>
      <c r="F151" s="0" t="n">
        <v>8683</v>
      </c>
      <c r="G151" s="0" t="s">
        <v>281</v>
      </c>
      <c r="H151" s="0" t="s">
        <v>297</v>
      </c>
      <c r="I151" s="0" t="s">
        <v>14641</v>
      </c>
    </row>
    <row r="152" customFormat="false" ht="15" hidden="false" customHeight="false" outlineLevel="0" collapsed="false">
      <c r="A152" s="0" t="n">
        <v>4</v>
      </c>
      <c r="B152" s="0" t="s">
        <v>33</v>
      </c>
      <c r="C152" s="0" t="s">
        <v>14642</v>
      </c>
      <c r="D152" s="0" t="s">
        <v>14532</v>
      </c>
      <c r="E152" s="0" t="s">
        <v>14643</v>
      </c>
      <c r="F152" s="0" t="n">
        <v>4157</v>
      </c>
      <c r="G152" s="0" t="s">
        <v>281</v>
      </c>
      <c r="H152" s="0" t="s">
        <v>297</v>
      </c>
      <c r="I152" s="0" t="s">
        <v>14644</v>
      </c>
    </row>
    <row r="153" customFormat="false" ht="15" hidden="false" customHeight="false" outlineLevel="0" collapsed="false">
      <c r="A153" s="0" t="n">
        <v>4</v>
      </c>
      <c r="B153" s="0" t="s">
        <v>33</v>
      </c>
      <c r="C153" s="0" t="s">
        <v>14645</v>
      </c>
      <c r="D153" s="0" t="s">
        <v>14541</v>
      </c>
      <c r="E153" s="0" t="s">
        <v>14646</v>
      </c>
      <c r="F153" s="0" t="n">
        <v>214</v>
      </c>
      <c r="G153" s="0" t="s">
        <v>281</v>
      </c>
      <c r="H153" s="0" t="s">
        <v>297</v>
      </c>
      <c r="I153" s="0" t="s">
        <v>14647</v>
      </c>
    </row>
    <row r="154" customFormat="false" ht="15" hidden="false" customHeight="false" outlineLevel="0" collapsed="false">
      <c r="A154" s="0" t="n">
        <v>3</v>
      </c>
      <c r="B154" s="0" t="s">
        <v>31</v>
      </c>
      <c r="C154" s="0" t="s">
        <v>14648</v>
      </c>
      <c r="D154" s="0" t="s">
        <v>14532</v>
      </c>
      <c r="E154" s="0" t="s">
        <v>14649</v>
      </c>
      <c r="F154" s="0" t="n">
        <v>3053</v>
      </c>
      <c r="G154" s="0" t="s">
        <v>281</v>
      </c>
      <c r="H154" s="0" t="s">
        <v>297</v>
      </c>
      <c r="I154" s="0" t="s">
        <v>14650</v>
      </c>
    </row>
    <row r="155" customFormat="false" ht="15" hidden="false" customHeight="false" outlineLevel="0" collapsed="false">
      <c r="A155" s="0" t="n">
        <v>3</v>
      </c>
      <c r="B155" s="0" t="s">
        <v>31</v>
      </c>
      <c r="C155" s="0" t="s">
        <v>14651</v>
      </c>
      <c r="D155" s="0" t="s">
        <v>14532</v>
      </c>
      <c r="E155" s="0" t="s">
        <v>14652</v>
      </c>
      <c r="F155" s="0" t="n">
        <v>5534</v>
      </c>
      <c r="G155" s="0" t="s">
        <v>281</v>
      </c>
      <c r="H155" s="0" t="s">
        <v>297</v>
      </c>
      <c r="I155" s="0" t="s">
        <v>14653</v>
      </c>
    </row>
    <row r="156" customFormat="false" ht="15" hidden="false" customHeight="false" outlineLevel="0" collapsed="false">
      <c r="A156" s="0" t="n">
        <v>4</v>
      </c>
      <c r="B156" s="0" t="s">
        <v>33</v>
      </c>
      <c r="C156" s="0" t="s">
        <v>14654</v>
      </c>
      <c r="D156" s="0" t="s">
        <v>14532</v>
      </c>
      <c r="E156" s="0" t="s">
        <v>14655</v>
      </c>
      <c r="F156" s="0" t="n">
        <v>553</v>
      </c>
      <c r="G156" s="0" t="s">
        <v>281</v>
      </c>
      <c r="H156" s="0" t="s">
        <v>297</v>
      </c>
      <c r="I156" s="0" t="s">
        <v>14656</v>
      </c>
    </row>
    <row r="157" customFormat="false" ht="15" hidden="false" customHeight="false" outlineLevel="0" collapsed="false">
      <c r="A157" s="0" t="n">
        <v>3</v>
      </c>
      <c r="B157" s="0" t="s">
        <v>31</v>
      </c>
      <c r="C157" s="0" t="s">
        <v>14657</v>
      </c>
      <c r="D157" s="0" t="s">
        <v>14532</v>
      </c>
      <c r="E157" s="0" t="s">
        <v>14658</v>
      </c>
      <c r="F157" s="0" t="n">
        <v>521</v>
      </c>
      <c r="G157" s="0" t="s">
        <v>281</v>
      </c>
      <c r="H157" s="0" t="s">
        <v>297</v>
      </c>
      <c r="I157" s="0" t="s">
        <v>14659</v>
      </c>
    </row>
    <row r="158" customFormat="false" ht="15" hidden="false" customHeight="false" outlineLevel="0" collapsed="false">
      <c r="A158" s="0" t="n">
        <v>4</v>
      </c>
      <c r="B158" s="0" t="s">
        <v>33</v>
      </c>
      <c r="C158" s="0" t="s">
        <v>14660</v>
      </c>
      <c r="D158" s="0" t="s">
        <v>14532</v>
      </c>
      <c r="E158" s="0" t="s">
        <v>14661</v>
      </c>
      <c r="F158" s="0" t="n">
        <v>1614</v>
      </c>
      <c r="G158" s="0" t="s">
        <v>281</v>
      </c>
      <c r="H158" s="0" t="s">
        <v>297</v>
      </c>
      <c r="I158" s="0" t="s">
        <v>14662</v>
      </c>
    </row>
    <row r="159" customFormat="false" ht="15" hidden="false" customHeight="false" outlineLevel="0" collapsed="false">
      <c r="A159" s="0" t="n">
        <v>3</v>
      </c>
      <c r="B159" s="0" t="s">
        <v>31</v>
      </c>
      <c r="C159" s="0" t="s">
        <v>14663</v>
      </c>
      <c r="D159" s="0" t="s">
        <v>14532</v>
      </c>
      <c r="E159" s="0" t="s">
        <v>14664</v>
      </c>
      <c r="F159" s="0" t="n">
        <v>2527</v>
      </c>
      <c r="G159" s="0" t="s">
        <v>281</v>
      </c>
      <c r="H159" s="0" t="s">
        <v>297</v>
      </c>
      <c r="I159" s="0" t="s">
        <v>14665</v>
      </c>
    </row>
    <row r="160" customFormat="false" ht="15" hidden="false" customHeight="false" outlineLevel="0" collapsed="false">
      <c r="A160" s="0" t="n">
        <v>4</v>
      </c>
      <c r="B160" s="0" t="s">
        <v>33</v>
      </c>
      <c r="C160" s="0" t="s">
        <v>14666</v>
      </c>
      <c r="D160" s="0" t="s">
        <v>34</v>
      </c>
      <c r="E160" s="0" t="s">
        <v>14667</v>
      </c>
      <c r="F160" s="0" t="n">
        <v>2616</v>
      </c>
      <c r="G160" s="0" t="s">
        <v>281</v>
      </c>
      <c r="H160" s="0" t="s">
        <v>297</v>
      </c>
      <c r="I160" s="0" t="s">
        <v>14668</v>
      </c>
    </row>
    <row r="161" customFormat="false" ht="15" hidden="false" customHeight="false" outlineLevel="0" collapsed="false">
      <c r="A161" s="0" t="n">
        <v>3</v>
      </c>
      <c r="B161" s="0" t="s">
        <v>31</v>
      </c>
      <c r="C161" s="0" t="s">
        <v>14669</v>
      </c>
      <c r="D161" s="0" t="s">
        <v>14532</v>
      </c>
      <c r="E161" s="0" t="s">
        <v>14670</v>
      </c>
      <c r="F161" s="0" t="n">
        <v>5202</v>
      </c>
      <c r="G161" s="0" t="s">
        <v>281</v>
      </c>
      <c r="H161" s="0" t="s">
        <v>297</v>
      </c>
      <c r="I161" s="0" t="s">
        <v>14671</v>
      </c>
    </row>
    <row r="162" customFormat="false" ht="15" hidden="false" customHeight="false" outlineLevel="0" collapsed="false">
      <c r="A162" s="0" t="n">
        <v>3</v>
      </c>
      <c r="B162" s="0" t="s">
        <v>31</v>
      </c>
      <c r="C162" s="0" t="s">
        <v>14672</v>
      </c>
      <c r="D162" s="0" t="s">
        <v>14541</v>
      </c>
      <c r="E162" s="0" t="s">
        <v>14673</v>
      </c>
      <c r="F162" s="0" t="n">
        <v>1082</v>
      </c>
      <c r="G162" s="0" t="s">
        <v>281</v>
      </c>
      <c r="H162" s="0" t="s">
        <v>297</v>
      </c>
      <c r="I162" s="0" t="s">
        <v>14674</v>
      </c>
    </row>
    <row r="163" customFormat="false" ht="15" hidden="false" customHeight="false" outlineLevel="0" collapsed="false">
      <c r="A163" s="0" t="n">
        <v>4</v>
      </c>
      <c r="B163" s="0" t="s">
        <v>33</v>
      </c>
      <c r="C163" s="0" t="s">
        <v>14675</v>
      </c>
      <c r="D163" s="0" t="s">
        <v>14676</v>
      </c>
      <c r="E163" s="0" t="s">
        <v>14677</v>
      </c>
      <c r="F163" s="0" t="n">
        <v>2621</v>
      </c>
      <c r="G163" s="0" t="s">
        <v>281</v>
      </c>
      <c r="H163" s="0" t="s">
        <v>297</v>
      </c>
      <c r="I163" s="0" t="s">
        <v>14678</v>
      </c>
    </row>
    <row r="164" customFormat="false" ht="15" hidden="false" customHeight="false" outlineLevel="0" collapsed="false">
      <c r="A164" s="0" t="n">
        <v>3</v>
      </c>
      <c r="B164" s="0" t="s">
        <v>31</v>
      </c>
      <c r="C164" s="0" t="s">
        <v>14679</v>
      </c>
      <c r="D164" s="0" t="s">
        <v>14532</v>
      </c>
      <c r="E164" s="0" t="s">
        <v>14680</v>
      </c>
      <c r="F164" s="0" t="n">
        <v>2301</v>
      </c>
      <c r="G164" s="0" t="s">
        <v>281</v>
      </c>
      <c r="H164" s="0" t="s">
        <v>297</v>
      </c>
      <c r="I164" s="0" t="s">
        <v>14681</v>
      </c>
    </row>
    <row r="165" customFormat="false" ht="15" hidden="false" customHeight="false" outlineLevel="0" collapsed="false">
      <c r="A165" s="0" t="n">
        <v>4</v>
      </c>
      <c r="B165" s="0" t="s">
        <v>33</v>
      </c>
      <c r="C165" s="0" t="s">
        <v>14682</v>
      </c>
      <c r="D165" s="0" t="s">
        <v>14532</v>
      </c>
      <c r="E165" s="0" t="s">
        <v>14683</v>
      </c>
      <c r="F165" s="0" t="n">
        <v>2366</v>
      </c>
      <c r="G165" s="0" t="s">
        <v>281</v>
      </c>
      <c r="H165" s="0" t="s">
        <v>297</v>
      </c>
      <c r="I165" s="0" t="s">
        <v>14684</v>
      </c>
    </row>
    <row r="166" customFormat="false" ht="15" hidden="false" customHeight="false" outlineLevel="0" collapsed="false">
      <c r="A166" s="0" t="n">
        <v>3</v>
      </c>
      <c r="B166" s="0" t="s">
        <v>31</v>
      </c>
      <c r="C166" s="0" t="s">
        <v>14685</v>
      </c>
      <c r="D166" s="0" t="s">
        <v>14541</v>
      </c>
      <c r="E166" s="0" t="s">
        <v>14686</v>
      </c>
      <c r="F166" s="0" t="n">
        <v>1315</v>
      </c>
      <c r="G166" s="0" t="s">
        <v>281</v>
      </c>
      <c r="H166" s="0" t="s">
        <v>297</v>
      </c>
      <c r="I166" s="0" t="s">
        <v>14687</v>
      </c>
    </row>
    <row r="167" customFormat="false" ht="15" hidden="false" customHeight="false" outlineLevel="0" collapsed="false">
      <c r="A167" s="0" t="n">
        <v>4</v>
      </c>
      <c r="B167" s="0" t="s">
        <v>33</v>
      </c>
      <c r="C167" s="0" t="s">
        <v>14688</v>
      </c>
      <c r="D167" s="0" t="s">
        <v>14532</v>
      </c>
      <c r="E167" s="0" t="s">
        <v>14689</v>
      </c>
      <c r="F167" s="0" t="n">
        <v>488</v>
      </c>
      <c r="G167" s="0" t="s">
        <v>281</v>
      </c>
      <c r="H167" s="0" t="s">
        <v>297</v>
      </c>
      <c r="I167" s="0" t="s">
        <v>14690</v>
      </c>
    </row>
    <row r="168" customFormat="false" ht="15" hidden="false" customHeight="false" outlineLevel="0" collapsed="false">
      <c r="A168" s="0" t="n">
        <v>3</v>
      </c>
      <c r="B168" s="0" t="s">
        <v>31</v>
      </c>
      <c r="C168" s="0" t="s">
        <v>14691</v>
      </c>
      <c r="D168" s="0" t="s">
        <v>14676</v>
      </c>
      <c r="E168" s="0" t="s">
        <v>14692</v>
      </c>
      <c r="F168" s="0" t="n">
        <v>2480</v>
      </c>
      <c r="G168" s="0" t="s">
        <v>281</v>
      </c>
      <c r="H168" s="0" t="s">
        <v>297</v>
      </c>
      <c r="I168" s="0" t="s">
        <v>14693</v>
      </c>
    </row>
    <row r="169" customFormat="false" ht="15" hidden="false" customHeight="false" outlineLevel="0" collapsed="false">
      <c r="A169" s="0" t="n">
        <v>4</v>
      </c>
      <c r="B169" s="0" t="s">
        <v>33</v>
      </c>
      <c r="C169" s="0" t="s">
        <v>14694</v>
      </c>
      <c r="D169" s="0" t="s">
        <v>14532</v>
      </c>
      <c r="E169" s="0" t="s">
        <v>14695</v>
      </c>
      <c r="F169" s="0" t="n">
        <v>2754</v>
      </c>
      <c r="G169" s="0" t="s">
        <v>281</v>
      </c>
      <c r="H169" s="0" t="s">
        <v>297</v>
      </c>
      <c r="I169" s="0" t="s">
        <v>14696</v>
      </c>
    </row>
    <row r="170" customFormat="false" ht="15" hidden="false" customHeight="false" outlineLevel="0" collapsed="false">
      <c r="A170" s="0" t="n">
        <v>3</v>
      </c>
      <c r="B170" s="0" t="s">
        <v>31</v>
      </c>
      <c r="C170" s="0" t="s">
        <v>14697</v>
      </c>
      <c r="D170" s="0" t="s">
        <v>14676</v>
      </c>
      <c r="E170" s="0" t="s">
        <v>14698</v>
      </c>
      <c r="F170" s="0" t="n">
        <v>1228</v>
      </c>
      <c r="G170" s="0" t="s">
        <v>281</v>
      </c>
      <c r="H170" s="0" t="s">
        <v>297</v>
      </c>
      <c r="I170" s="0" t="s">
        <v>14699</v>
      </c>
    </row>
    <row r="171" customFormat="false" ht="15" hidden="false" customHeight="false" outlineLevel="0" collapsed="false">
      <c r="A171" s="0" t="n">
        <v>3</v>
      </c>
      <c r="B171" s="0" t="s">
        <v>31</v>
      </c>
      <c r="C171" s="0" t="s">
        <v>14700</v>
      </c>
      <c r="D171" s="0" t="s">
        <v>14541</v>
      </c>
      <c r="E171" s="0" t="s">
        <v>14701</v>
      </c>
      <c r="F171" s="0" t="n">
        <v>1203</v>
      </c>
      <c r="G171" s="0" t="s">
        <v>281</v>
      </c>
      <c r="H171" s="0" t="s">
        <v>297</v>
      </c>
      <c r="I171" s="0" t="s">
        <v>14702</v>
      </c>
    </row>
    <row r="172" customFormat="false" ht="15" hidden="false" customHeight="false" outlineLevel="0" collapsed="false">
      <c r="A172" s="0" t="n">
        <v>4</v>
      </c>
      <c r="B172" s="0" t="s">
        <v>33</v>
      </c>
      <c r="C172" s="0" t="s">
        <v>14703</v>
      </c>
      <c r="D172" s="0" t="s">
        <v>14532</v>
      </c>
      <c r="E172" s="0" t="s">
        <v>14704</v>
      </c>
      <c r="F172" s="0" t="n">
        <v>1983</v>
      </c>
      <c r="G172" s="0" t="s">
        <v>281</v>
      </c>
      <c r="H172" s="0" t="s">
        <v>297</v>
      </c>
      <c r="I172" s="0" t="s">
        <v>14705</v>
      </c>
    </row>
    <row r="173" customFormat="false" ht="15" hidden="false" customHeight="false" outlineLevel="0" collapsed="false">
      <c r="A173" s="0" t="n">
        <v>4</v>
      </c>
      <c r="B173" s="0" t="s">
        <v>33</v>
      </c>
      <c r="C173" s="0" t="s">
        <v>14706</v>
      </c>
      <c r="D173" s="0" t="s">
        <v>14532</v>
      </c>
      <c r="E173" s="0" t="s">
        <v>14707</v>
      </c>
      <c r="F173" s="0" t="n">
        <v>645</v>
      </c>
      <c r="G173" s="0" t="s">
        <v>281</v>
      </c>
      <c r="H173" s="0" t="s">
        <v>297</v>
      </c>
      <c r="I173" s="0" t="s">
        <v>14708</v>
      </c>
    </row>
    <row r="174" customFormat="false" ht="15" hidden="false" customHeight="false" outlineLevel="0" collapsed="false">
      <c r="A174" s="0" t="n">
        <v>3</v>
      </c>
      <c r="B174" s="0" t="s">
        <v>31</v>
      </c>
      <c r="C174" s="0" t="s">
        <v>14709</v>
      </c>
      <c r="D174" s="0" t="s">
        <v>92</v>
      </c>
      <c r="E174" s="0" t="s">
        <v>14710</v>
      </c>
      <c r="F174" s="0" t="n">
        <v>3350</v>
      </c>
      <c r="G174" s="0" t="s">
        <v>281</v>
      </c>
      <c r="H174" s="0" t="s">
        <v>297</v>
      </c>
      <c r="I174" s="0" t="s">
        <v>14711</v>
      </c>
    </row>
    <row r="175" customFormat="false" ht="15" hidden="false" customHeight="false" outlineLevel="0" collapsed="false">
      <c r="A175" s="0" t="n">
        <v>4</v>
      </c>
      <c r="B175" s="0" t="s">
        <v>33</v>
      </c>
      <c r="C175" s="0" t="s">
        <v>14712</v>
      </c>
      <c r="D175" s="0" t="s">
        <v>14532</v>
      </c>
      <c r="E175" s="0" t="s">
        <v>14713</v>
      </c>
      <c r="F175" s="0" t="n">
        <v>700</v>
      </c>
      <c r="G175" s="0" t="s">
        <v>281</v>
      </c>
      <c r="H175" s="0" t="s">
        <v>297</v>
      </c>
      <c r="I175" s="0" t="s">
        <v>14714</v>
      </c>
    </row>
    <row r="176" customFormat="false" ht="15" hidden="false" customHeight="false" outlineLevel="0" collapsed="false">
      <c r="A176" s="0" t="n">
        <v>3</v>
      </c>
      <c r="B176" s="0" t="s">
        <v>31</v>
      </c>
      <c r="C176" s="0" t="s">
        <v>14715</v>
      </c>
      <c r="D176" s="0" t="s">
        <v>14532</v>
      </c>
      <c r="E176" s="0" t="s">
        <v>14716</v>
      </c>
      <c r="F176" s="0" t="n">
        <v>5021</v>
      </c>
      <c r="G176" s="0" t="s">
        <v>281</v>
      </c>
      <c r="H176" s="0" t="s">
        <v>297</v>
      </c>
      <c r="I176" s="0" t="s">
        <v>14717</v>
      </c>
    </row>
    <row r="177" customFormat="false" ht="15" hidden="false" customHeight="false" outlineLevel="0" collapsed="false">
      <c r="A177" s="0" t="n">
        <v>4</v>
      </c>
      <c r="B177" s="0" t="s">
        <v>33</v>
      </c>
      <c r="C177" s="0" t="s">
        <v>14718</v>
      </c>
      <c r="D177" s="0" t="s">
        <v>92</v>
      </c>
      <c r="E177" s="0" t="s">
        <v>14719</v>
      </c>
      <c r="F177" s="0" t="n">
        <v>3928</v>
      </c>
      <c r="G177" s="0" t="s">
        <v>281</v>
      </c>
      <c r="H177" s="0" t="s">
        <v>297</v>
      </c>
      <c r="I177" s="0" t="s">
        <v>14720</v>
      </c>
    </row>
    <row r="178" customFormat="false" ht="15" hidden="false" customHeight="false" outlineLevel="0" collapsed="false">
      <c r="A178" s="0" t="n">
        <v>3</v>
      </c>
      <c r="B178" s="0" t="s">
        <v>31</v>
      </c>
      <c r="C178" s="0" t="s">
        <v>14721</v>
      </c>
      <c r="D178" s="0" t="s">
        <v>14532</v>
      </c>
      <c r="E178" s="0" t="s">
        <v>14722</v>
      </c>
      <c r="F178" s="0" t="n">
        <v>2833</v>
      </c>
      <c r="G178" s="0" t="s">
        <v>281</v>
      </c>
      <c r="H178" s="0" t="s">
        <v>297</v>
      </c>
      <c r="I178" s="0" t="s">
        <v>14723</v>
      </c>
    </row>
    <row r="179" customFormat="false" ht="15" hidden="false" customHeight="false" outlineLevel="0" collapsed="false">
      <c r="A179" s="0" t="n">
        <v>9</v>
      </c>
      <c r="B179" s="0" t="s">
        <v>43</v>
      </c>
      <c r="C179" s="0" t="s">
        <v>14724</v>
      </c>
      <c r="D179" s="0" t="s">
        <v>14532</v>
      </c>
      <c r="E179" s="0" t="s">
        <v>14725</v>
      </c>
      <c r="F179" s="0" t="n">
        <v>9144</v>
      </c>
      <c r="G179" s="0" t="s">
        <v>281</v>
      </c>
      <c r="H179" s="0" t="s">
        <v>297</v>
      </c>
      <c r="I179" s="0" t="s">
        <v>14726</v>
      </c>
    </row>
    <row r="180" customFormat="false" ht="15" hidden="false" customHeight="false" outlineLevel="0" collapsed="false">
      <c r="A180" s="0" t="n">
        <v>3</v>
      </c>
      <c r="B180" s="0" t="s">
        <v>31</v>
      </c>
      <c r="C180" s="0" t="s">
        <v>14727</v>
      </c>
      <c r="D180" s="0" t="s">
        <v>14532</v>
      </c>
      <c r="E180" s="0" t="s">
        <v>14728</v>
      </c>
      <c r="F180" s="0" t="n">
        <v>2652</v>
      </c>
      <c r="G180" s="0" t="s">
        <v>281</v>
      </c>
      <c r="H180" s="0" t="s">
        <v>297</v>
      </c>
      <c r="I180" s="0" t="s">
        <v>14729</v>
      </c>
    </row>
    <row r="181" customFormat="false" ht="15" hidden="false" customHeight="false" outlineLevel="0" collapsed="false">
      <c r="A181" s="0" t="n">
        <v>9</v>
      </c>
      <c r="B181" s="0" t="s">
        <v>43</v>
      </c>
      <c r="C181" s="0" t="s">
        <v>14730</v>
      </c>
      <c r="D181" s="0" t="s">
        <v>14532</v>
      </c>
      <c r="E181" s="0" t="s">
        <v>14731</v>
      </c>
      <c r="F181" s="0" t="n">
        <v>7600</v>
      </c>
      <c r="G181" s="0" t="s">
        <v>281</v>
      </c>
      <c r="H181" s="0" t="s">
        <v>297</v>
      </c>
      <c r="I181" s="0" t="s">
        <v>14732</v>
      </c>
    </row>
    <row r="182" customFormat="false" ht="15" hidden="false" customHeight="false" outlineLevel="0" collapsed="false">
      <c r="A182" s="0" t="n">
        <v>4</v>
      </c>
      <c r="B182" s="0" t="s">
        <v>33</v>
      </c>
      <c r="C182" s="0" t="s">
        <v>14733</v>
      </c>
      <c r="D182" s="0" t="s">
        <v>92</v>
      </c>
      <c r="E182" s="0" t="s">
        <v>14734</v>
      </c>
      <c r="F182" s="0" t="n">
        <v>1880</v>
      </c>
      <c r="G182" s="0" t="s">
        <v>281</v>
      </c>
      <c r="H182" s="0" t="s">
        <v>297</v>
      </c>
      <c r="I182" s="0" t="s">
        <v>14735</v>
      </c>
    </row>
    <row r="183" customFormat="false" ht="15" hidden="false" customHeight="false" outlineLevel="0" collapsed="false">
      <c r="A183" s="0" t="n">
        <v>3</v>
      </c>
      <c r="B183" s="0" t="s">
        <v>31</v>
      </c>
      <c r="C183" s="0" t="s">
        <v>14736</v>
      </c>
      <c r="D183" s="0" t="s">
        <v>14541</v>
      </c>
      <c r="E183" s="0" t="s">
        <v>14737</v>
      </c>
      <c r="F183" s="0" t="n">
        <v>1250</v>
      </c>
      <c r="G183" s="0" t="s">
        <v>281</v>
      </c>
      <c r="H183" s="0" t="s">
        <v>297</v>
      </c>
      <c r="I183" s="0" t="s">
        <v>14738</v>
      </c>
    </row>
    <row r="184" customFormat="false" ht="15" hidden="false" customHeight="false" outlineLevel="0" collapsed="false">
      <c r="A184" s="0" t="n">
        <v>9</v>
      </c>
      <c r="B184" s="0" t="s">
        <v>43</v>
      </c>
      <c r="C184" s="0" t="s">
        <v>14739</v>
      </c>
      <c r="D184" s="0" t="s">
        <v>14532</v>
      </c>
      <c r="E184" s="0" t="s">
        <v>14740</v>
      </c>
      <c r="F184" s="0" t="n">
        <v>2501</v>
      </c>
      <c r="G184" s="0" t="s">
        <v>281</v>
      </c>
      <c r="H184" s="0" t="s">
        <v>297</v>
      </c>
      <c r="I184" s="0" t="s">
        <v>14741</v>
      </c>
    </row>
    <row r="185" customFormat="false" ht="15" hidden="false" customHeight="false" outlineLevel="0" collapsed="false">
      <c r="A185" s="0" t="n">
        <v>4</v>
      </c>
      <c r="B185" s="0" t="s">
        <v>33</v>
      </c>
      <c r="C185" s="0" t="s">
        <v>14742</v>
      </c>
      <c r="D185" s="0" t="s">
        <v>14532</v>
      </c>
      <c r="E185" s="0" t="s">
        <v>14743</v>
      </c>
      <c r="F185" s="0" t="n">
        <v>550</v>
      </c>
      <c r="G185" s="0" t="s">
        <v>281</v>
      </c>
      <c r="H185" s="0" t="s">
        <v>297</v>
      </c>
      <c r="I185" s="0" t="s">
        <v>14744</v>
      </c>
    </row>
    <row r="186" customFormat="false" ht="15" hidden="false" customHeight="false" outlineLevel="0" collapsed="false">
      <c r="A186" s="0" t="n">
        <v>3</v>
      </c>
      <c r="B186" s="0" t="s">
        <v>31</v>
      </c>
      <c r="C186" s="0" t="s">
        <v>14745</v>
      </c>
      <c r="D186" s="0" t="s">
        <v>14532</v>
      </c>
      <c r="E186" s="0" t="s">
        <v>14746</v>
      </c>
      <c r="F186" s="0" t="n">
        <v>4066</v>
      </c>
      <c r="G186" s="0" t="s">
        <v>281</v>
      </c>
      <c r="H186" s="0" t="s">
        <v>297</v>
      </c>
      <c r="I186" s="0" t="s">
        <v>14747</v>
      </c>
    </row>
    <row r="187" customFormat="false" ht="15" hidden="false" customHeight="false" outlineLevel="0" collapsed="false">
      <c r="A187" s="0" t="n">
        <v>4</v>
      </c>
      <c r="B187" s="0" t="s">
        <v>33</v>
      </c>
      <c r="C187" s="0" t="s">
        <v>14748</v>
      </c>
      <c r="D187" s="0" t="s">
        <v>14532</v>
      </c>
      <c r="E187" s="0" t="s">
        <v>14749</v>
      </c>
      <c r="F187" s="0" t="n">
        <v>239</v>
      </c>
      <c r="G187" s="0" t="s">
        <v>281</v>
      </c>
      <c r="H187" s="0" t="s">
        <v>297</v>
      </c>
      <c r="I187" s="0" t="s">
        <v>14750</v>
      </c>
    </row>
    <row r="188" customFormat="false" ht="15" hidden="false" customHeight="false" outlineLevel="0" collapsed="false">
      <c r="A188" s="0" t="n">
        <v>3</v>
      </c>
      <c r="B188" s="0" t="s">
        <v>31</v>
      </c>
      <c r="C188" s="0" t="s">
        <v>14751</v>
      </c>
      <c r="D188" s="0" t="s">
        <v>14532</v>
      </c>
      <c r="E188" s="0" t="s">
        <v>14752</v>
      </c>
      <c r="F188" s="0" t="n">
        <v>3054</v>
      </c>
      <c r="G188" s="0" t="s">
        <v>281</v>
      </c>
      <c r="H188" s="0" t="s">
        <v>297</v>
      </c>
      <c r="I188" s="0" t="s">
        <v>14753</v>
      </c>
    </row>
    <row r="189" customFormat="false" ht="15" hidden="false" customHeight="false" outlineLevel="0" collapsed="false">
      <c r="A189" s="0" t="n">
        <v>9</v>
      </c>
      <c r="B189" s="0" t="s">
        <v>43</v>
      </c>
      <c r="C189" s="0" t="s">
        <v>14754</v>
      </c>
      <c r="D189" s="0" t="s">
        <v>14541</v>
      </c>
      <c r="E189" s="0" t="s">
        <v>14755</v>
      </c>
      <c r="F189" s="0" t="n">
        <v>5842</v>
      </c>
      <c r="G189" s="0" t="s">
        <v>281</v>
      </c>
      <c r="H189" s="0" t="s">
        <v>297</v>
      </c>
      <c r="I189" s="0" t="s">
        <v>14756</v>
      </c>
    </row>
    <row r="190" customFormat="false" ht="15" hidden="false" customHeight="false" outlineLevel="0" collapsed="false">
      <c r="A190" s="0" t="n">
        <v>4</v>
      </c>
      <c r="B190" s="0" t="s">
        <v>33</v>
      </c>
      <c r="C190" s="0" t="s">
        <v>14757</v>
      </c>
      <c r="D190" s="0" t="s">
        <v>14532</v>
      </c>
      <c r="E190" s="0" t="s">
        <v>14758</v>
      </c>
      <c r="F190" s="0" t="n">
        <v>2950</v>
      </c>
      <c r="G190" s="0" t="s">
        <v>281</v>
      </c>
      <c r="H190" s="0" t="s">
        <v>297</v>
      </c>
      <c r="I190" s="0" t="s">
        <v>14759</v>
      </c>
    </row>
    <row r="191" customFormat="false" ht="15" hidden="false" customHeight="false" outlineLevel="0" collapsed="false">
      <c r="A191" s="0" t="n">
        <v>3</v>
      </c>
      <c r="B191" s="0" t="s">
        <v>31</v>
      </c>
      <c r="C191" s="0" t="s">
        <v>14760</v>
      </c>
      <c r="D191" s="0" t="s">
        <v>14532</v>
      </c>
      <c r="E191" s="0" t="s">
        <v>14761</v>
      </c>
      <c r="F191" s="0" t="n">
        <v>2821</v>
      </c>
      <c r="G191" s="0" t="s">
        <v>281</v>
      </c>
      <c r="H191" s="0" t="s">
        <v>297</v>
      </c>
      <c r="I191" s="0" t="s">
        <v>14762</v>
      </c>
    </row>
    <row r="192" customFormat="false" ht="15" hidden="false" customHeight="false" outlineLevel="0" collapsed="false">
      <c r="A192" s="0" t="n">
        <v>9</v>
      </c>
      <c r="B192" s="0" t="s">
        <v>43</v>
      </c>
      <c r="C192" s="0" t="s">
        <v>14763</v>
      </c>
      <c r="D192" s="0" t="s">
        <v>14532</v>
      </c>
      <c r="E192" s="0" t="s">
        <v>14764</v>
      </c>
      <c r="F192" s="0" t="n">
        <v>1374</v>
      </c>
      <c r="G192" s="0" t="s">
        <v>281</v>
      </c>
      <c r="H192" s="0" t="s">
        <v>297</v>
      </c>
      <c r="I192" s="0" t="s">
        <v>14765</v>
      </c>
    </row>
    <row r="193" customFormat="false" ht="15" hidden="false" customHeight="false" outlineLevel="0" collapsed="false">
      <c r="A193" s="0" t="n">
        <v>4</v>
      </c>
      <c r="B193" s="0" t="s">
        <v>33</v>
      </c>
      <c r="C193" s="0" t="s">
        <v>14766</v>
      </c>
      <c r="D193" s="0" t="s">
        <v>14532</v>
      </c>
      <c r="E193" s="0" t="s">
        <v>14767</v>
      </c>
      <c r="F193" s="0" t="n">
        <v>664</v>
      </c>
      <c r="G193" s="0" t="s">
        <v>281</v>
      </c>
      <c r="H193" s="0" t="s">
        <v>297</v>
      </c>
      <c r="I193" s="0" t="s">
        <v>14768</v>
      </c>
    </row>
    <row r="194" customFormat="false" ht="15" hidden="false" customHeight="false" outlineLevel="0" collapsed="false">
      <c r="A194" s="0" t="n">
        <v>10</v>
      </c>
      <c r="B194" s="0" t="s">
        <v>44</v>
      </c>
      <c r="C194" s="0" t="s">
        <v>14769</v>
      </c>
      <c r="D194" s="0" t="s">
        <v>514</v>
      </c>
      <c r="E194" s="0" t="s">
        <v>14770</v>
      </c>
      <c r="F194" s="0" t="n">
        <v>3639</v>
      </c>
      <c r="G194" s="0" t="s">
        <v>281</v>
      </c>
      <c r="H194" s="0" t="s">
        <v>297</v>
      </c>
      <c r="I194" s="0" t="s">
        <v>14771</v>
      </c>
    </row>
    <row r="195" customFormat="false" ht="15" hidden="false" customHeight="false" outlineLevel="0" collapsed="false">
      <c r="A195" s="0" t="n">
        <v>3</v>
      </c>
      <c r="B195" s="0" t="s">
        <v>31</v>
      </c>
      <c r="C195" s="0" t="s">
        <v>14772</v>
      </c>
      <c r="D195" s="0" t="s">
        <v>14532</v>
      </c>
      <c r="E195" s="0" t="s">
        <v>14773</v>
      </c>
      <c r="F195" s="0" t="n">
        <v>2492</v>
      </c>
      <c r="G195" s="0" t="s">
        <v>281</v>
      </c>
      <c r="H195" s="0" t="s">
        <v>297</v>
      </c>
      <c r="I195" s="0" t="s">
        <v>14774</v>
      </c>
    </row>
    <row r="196" customFormat="false" ht="15" hidden="false" customHeight="false" outlineLevel="0" collapsed="false">
      <c r="A196" s="0" t="n">
        <v>4</v>
      </c>
      <c r="B196" s="0" t="s">
        <v>33</v>
      </c>
      <c r="C196" s="0" t="s">
        <v>14775</v>
      </c>
      <c r="D196" s="0" t="s">
        <v>14532</v>
      </c>
      <c r="E196" s="0" t="s">
        <v>14776</v>
      </c>
      <c r="F196" s="0" t="n">
        <v>713</v>
      </c>
      <c r="G196" s="0" t="s">
        <v>281</v>
      </c>
      <c r="H196" s="0" t="s">
        <v>297</v>
      </c>
      <c r="I196" s="0" t="s">
        <v>14777</v>
      </c>
    </row>
    <row r="197" customFormat="false" ht="15" hidden="false" customHeight="false" outlineLevel="0" collapsed="false">
      <c r="A197" s="0" t="n">
        <v>9</v>
      </c>
      <c r="B197" s="0" t="s">
        <v>43</v>
      </c>
      <c r="C197" s="0" t="s">
        <v>14778</v>
      </c>
      <c r="D197" s="0" t="s">
        <v>92</v>
      </c>
      <c r="E197" s="0" t="s">
        <v>14779</v>
      </c>
      <c r="F197" s="0" t="n">
        <v>1426</v>
      </c>
      <c r="G197" s="0" t="s">
        <v>281</v>
      </c>
      <c r="H197" s="0" t="s">
        <v>297</v>
      </c>
      <c r="I197" s="0" t="s">
        <v>14780</v>
      </c>
    </row>
    <row r="198" customFormat="false" ht="15" hidden="false" customHeight="false" outlineLevel="0" collapsed="false">
      <c r="A198" s="0" t="n">
        <v>3</v>
      </c>
      <c r="B198" s="0" t="s">
        <v>31</v>
      </c>
      <c r="C198" s="0" t="s">
        <v>14781</v>
      </c>
      <c r="D198" s="0" t="s">
        <v>14532</v>
      </c>
      <c r="E198" s="0" t="s">
        <v>14782</v>
      </c>
      <c r="F198" s="0" t="n">
        <v>8935</v>
      </c>
      <c r="G198" s="0" t="s">
        <v>281</v>
      </c>
      <c r="H198" s="0" t="s">
        <v>297</v>
      </c>
      <c r="I198" s="0" t="s">
        <v>14783</v>
      </c>
    </row>
    <row r="199" customFormat="false" ht="15" hidden="false" customHeight="false" outlineLevel="0" collapsed="false">
      <c r="A199" s="0" t="n">
        <v>4</v>
      </c>
      <c r="B199" s="0" t="s">
        <v>33</v>
      </c>
      <c r="C199" s="0" t="s">
        <v>14784</v>
      </c>
      <c r="D199" s="0" t="s">
        <v>14532</v>
      </c>
      <c r="E199" s="0" t="s">
        <v>14785</v>
      </c>
      <c r="F199" s="0" t="n">
        <v>614</v>
      </c>
      <c r="G199" s="0" t="s">
        <v>281</v>
      </c>
      <c r="H199" s="0" t="s">
        <v>297</v>
      </c>
      <c r="I199" s="0" t="s">
        <v>14786</v>
      </c>
    </row>
    <row r="200" customFormat="false" ht="15" hidden="false" customHeight="false" outlineLevel="0" collapsed="false">
      <c r="A200" s="0" t="n">
        <v>4</v>
      </c>
      <c r="B200" s="0" t="s">
        <v>33</v>
      </c>
      <c r="C200" s="0" t="s">
        <v>14787</v>
      </c>
      <c r="D200" s="0" t="s">
        <v>14532</v>
      </c>
      <c r="E200" s="0" t="s">
        <v>14788</v>
      </c>
      <c r="F200" s="0" t="n">
        <v>1830</v>
      </c>
      <c r="G200" s="0" t="s">
        <v>281</v>
      </c>
      <c r="H200" s="0" t="s">
        <v>297</v>
      </c>
      <c r="I200" s="0" t="s">
        <v>14789</v>
      </c>
    </row>
    <row r="201" customFormat="false" ht="15" hidden="false" customHeight="false" outlineLevel="0" collapsed="false">
      <c r="A201" s="0" t="n">
        <v>10</v>
      </c>
      <c r="B201" s="0" t="s">
        <v>44</v>
      </c>
      <c r="C201" s="0" t="s">
        <v>14790</v>
      </c>
      <c r="D201" s="0" t="s">
        <v>14541</v>
      </c>
      <c r="E201" s="0" t="s">
        <v>14791</v>
      </c>
      <c r="F201" s="0" t="n">
        <v>875</v>
      </c>
      <c r="G201" s="0" t="s">
        <v>281</v>
      </c>
      <c r="H201" s="0" t="s">
        <v>297</v>
      </c>
      <c r="I201" s="0" t="s">
        <v>14792</v>
      </c>
    </row>
    <row r="202" customFormat="false" ht="15" hidden="false" customHeight="false" outlineLevel="0" collapsed="false">
      <c r="A202" s="0" t="n">
        <v>3</v>
      </c>
      <c r="B202" s="0" t="s">
        <v>31</v>
      </c>
      <c r="C202" s="0" t="s">
        <v>14793</v>
      </c>
      <c r="D202" s="0" t="s">
        <v>14532</v>
      </c>
      <c r="E202" s="0" t="s">
        <v>14794</v>
      </c>
      <c r="F202" s="0" t="n">
        <v>2831</v>
      </c>
      <c r="G202" s="0" t="s">
        <v>281</v>
      </c>
      <c r="H202" s="0" t="s">
        <v>297</v>
      </c>
      <c r="I202" s="0" t="s">
        <v>14795</v>
      </c>
    </row>
    <row r="203" customFormat="false" ht="15" hidden="false" customHeight="false" outlineLevel="0" collapsed="false">
      <c r="A203" s="0" t="n">
        <v>4</v>
      </c>
      <c r="B203" s="0" t="s">
        <v>33</v>
      </c>
      <c r="C203" s="0" t="s">
        <v>14796</v>
      </c>
      <c r="D203" s="0" t="s">
        <v>14532</v>
      </c>
      <c r="E203" s="0" t="s">
        <v>14797</v>
      </c>
      <c r="F203" s="0" t="n">
        <v>5629</v>
      </c>
      <c r="G203" s="0" t="s">
        <v>281</v>
      </c>
      <c r="H203" s="0" t="s">
        <v>297</v>
      </c>
      <c r="I203" s="0" t="s">
        <v>14798</v>
      </c>
    </row>
    <row r="204" customFormat="false" ht="15" hidden="false" customHeight="false" outlineLevel="0" collapsed="false">
      <c r="A204" s="0" t="n">
        <v>9</v>
      </c>
      <c r="B204" s="0" t="s">
        <v>43</v>
      </c>
      <c r="C204" s="0" t="s">
        <v>14799</v>
      </c>
      <c r="D204" s="0" t="s">
        <v>14532</v>
      </c>
      <c r="E204" s="0" t="s">
        <v>14800</v>
      </c>
      <c r="F204" s="0" t="n">
        <v>13073</v>
      </c>
      <c r="G204" s="0" t="s">
        <v>281</v>
      </c>
      <c r="H204" s="0" t="s">
        <v>297</v>
      </c>
      <c r="I204" s="0" t="s">
        <v>14801</v>
      </c>
    </row>
    <row r="205" customFormat="false" ht="15" hidden="false" customHeight="false" outlineLevel="0" collapsed="false">
      <c r="A205" s="0" t="n">
        <v>3</v>
      </c>
      <c r="B205" s="0" t="s">
        <v>31</v>
      </c>
      <c r="C205" s="0" t="s">
        <v>14802</v>
      </c>
      <c r="D205" s="0" t="s">
        <v>14532</v>
      </c>
      <c r="E205" s="0" t="s">
        <v>14803</v>
      </c>
      <c r="F205" s="0" t="n">
        <v>2622</v>
      </c>
      <c r="G205" s="0" t="s">
        <v>281</v>
      </c>
      <c r="H205" s="0" t="s">
        <v>297</v>
      </c>
      <c r="I205" s="0" t="s">
        <v>14804</v>
      </c>
    </row>
    <row r="206" customFormat="false" ht="15" hidden="false" customHeight="false" outlineLevel="0" collapsed="false">
      <c r="A206" s="0" t="n">
        <v>4</v>
      </c>
      <c r="B206" s="0" t="s">
        <v>33</v>
      </c>
      <c r="C206" s="0" t="s">
        <v>14805</v>
      </c>
      <c r="D206" s="0" t="s">
        <v>14532</v>
      </c>
      <c r="E206" s="0" t="s">
        <v>14806</v>
      </c>
      <c r="F206" s="0" t="n">
        <v>3509</v>
      </c>
      <c r="G206" s="0" t="s">
        <v>281</v>
      </c>
      <c r="H206" s="0" t="s">
        <v>297</v>
      </c>
      <c r="I206" s="0" t="s">
        <v>14807</v>
      </c>
    </row>
    <row r="207" customFormat="false" ht="15" hidden="false" customHeight="false" outlineLevel="0" collapsed="false">
      <c r="A207" s="0" t="n">
        <v>10</v>
      </c>
      <c r="B207" s="0" t="s">
        <v>44</v>
      </c>
      <c r="C207" s="0" t="s">
        <v>14808</v>
      </c>
      <c r="D207" s="0" t="s">
        <v>339</v>
      </c>
      <c r="E207" s="0" t="s">
        <v>14809</v>
      </c>
      <c r="F207" s="0" t="n">
        <v>698</v>
      </c>
      <c r="G207" s="0" t="s">
        <v>281</v>
      </c>
      <c r="H207" s="0" t="s">
        <v>297</v>
      </c>
      <c r="I207" s="0" t="s">
        <v>14810</v>
      </c>
    </row>
    <row r="208" customFormat="false" ht="15" hidden="false" customHeight="false" outlineLevel="0" collapsed="false">
      <c r="A208" s="0" t="n">
        <v>3</v>
      </c>
      <c r="B208" s="0" t="s">
        <v>31</v>
      </c>
      <c r="C208" s="0" t="s">
        <v>14811</v>
      </c>
      <c r="D208" s="0" t="s">
        <v>14532</v>
      </c>
      <c r="E208" s="0" t="s">
        <v>14812</v>
      </c>
      <c r="F208" s="0" t="n">
        <v>2634</v>
      </c>
      <c r="G208" s="0" t="s">
        <v>281</v>
      </c>
      <c r="H208" s="0" t="s">
        <v>297</v>
      </c>
      <c r="I208" s="0" t="s">
        <v>14813</v>
      </c>
    </row>
    <row r="209" customFormat="false" ht="15" hidden="false" customHeight="false" outlineLevel="0" collapsed="false">
      <c r="A209" s="0" t="n">
        <v>4</v>
      </c>
      <c r="B209" s="0" t="s">
        <v>33</v>
      </c>
      <c r="C209" s="0" t="s">
        <v>14814</v>
      </c>
      <c r="D209" s="0" t="s">
        <v>14541</v>
      </c>
      <c r="E209" s="0" t="s">
        <v>14815</v>
      </c>
      <c r="F209" s="0" t="n">
        <v>3726</v>
      </c>
      <c r="G209" s="0" t="s">
        <v>281</v>
      </c>
      <c r="H209" s="0" t="s">
        <v>297</v>
      </c>
      <c r="I209" s="0" t="s">
        <v>14816</v>
      </c>
    </row>
    <row r="210" customFormat="false" ht="15" hidden="false" customHeight="false" outlineLevel="0" collapsed="false">
      <c r="A210" s="0" t="n">
        <v>9</v>
      </c>
      <c r="B210" s="0" t="s">
        <v>43</v>
      </c>
      <c r="C210" s="0" t="s">
        <v>14817</v>
      </c>
      <c r="D210" s="0" t="s">
        <v>14532</v>
      </c>
      <c r="E210" s="0" t="s">
        <v>14818</v>
      </c>
      <c r="F210" s="0" t="n">
        <v>6241</v>
      </c>
      <c r="G210" s="0" t="s">
        <v>281</v>
      </c>
      <c r="H210" s="0" t="s">
        <v>297</v>
      </c>
      <c r="I210" s="0" t="s">
        <v>14819</v>
      </c>
    </row>
    <row r="211" customFormat="false" ht="15" hidden="false" customHeight="false" outlineLevel="0" collapsed="false">
      <c r="A211" s="0" t="n">
        <v>3</v>
      </c>
      <c r="B211" s="0" t="s">
        <v>31</v>
      </c>
      <c r="C211" s="0" t="s">
        <v>14820</v>
      </c>
      <c r="D211" s="0" t="s">
        <v>14532</v>
      </c>
      <c r="E211" s="0" t="s">
        <v>14821</v>
      </c>
      <c r="F211" s="0" t="n">
        <v>3438</v>
      </c>
      <c r="G211" s="0" t="s">
        <v>281</v>
      </c>
      <c r="H211" s="0" t="s">
        <v>297</v>
      </c>
      <c r="I211" s="0" t="s">
        <v>14822</v>
      </c>
    </row>
    <row r="212" customFormat="false" ht="15" hidden="false" customHeight="false" outlineLevel="0" collapsed="false">
      <c r="A212" s="0" t="n">
        <v>4</v>
      </c>
      <c r="B212" s="0" t="s">
        <v>33</v>
      </c>
      <c r="C212" s="0" t="s">
        <v>14823</v>
      </c>
      <c r="D212" s="0" t="s">
        <v>14532</v>
      </c>
      <c r="E212" s="0" t="s">
        <v>14824</v>
      </c>
      <c r="F212" s="0" t="n">
        <v>1137</v>
      </c>
      <c r="G212" s="0" t="s">
        <v>281</v>
      </c>
      <c r="H212" s="0" t="s">
        <v>297</v>
      </c>
      <c r="I212" s="0" t="s">
        <v>14825</v>
      </c>
    </row>
    <row r="213" customFormat="false" ht="15" hidden="false" customHeight="false" outlineLevel="0" collapsed="false">
      <c r="A213" s="0" t="n">
        <v>3</v>
      </c>
      <c r="B213" s="0" t="s">
        <v>31</v>
      </c>
      <c r="C213" s="0" t="s">
        <v>14826</v>
      </c>
      <c r="D213" s="0" t="s">
        <v>14532</v>
      </c>
      <c r="E213" s="0" t="s">
        <v>14827</v>
      </c>
      <c r="F213" s="0" t="n">
        <v>1502</v>
      </c>
      <c r="G213" s="0" t="s">
        <v>281</v>
      </c>
      <c r="H213" s="0" t="s">
        <v>297</v>
      </c>
      <c r="I213" s="0" t="s">
        <v>14828</v>
      </c>
    </row>
    <row r="214" customFormat="false" ht="15" hidden="false" customHeight="false" outlineLevel="0" collapsed="false">
      <c r="A214" s="0" t="n">
        <v>10</v>
      </c>
      <c r="B214" s="0" t="s">
        <v>44</v>
      </c>
      <c r="C214" s="0" t="s">
        <v>14829</v>
      </c>
      <c r="D214" s="0" t="s">
        <v>14541</v>
      </c>
      <c r="E214" s="0" t="s">
        <v>14830</v>
      </c>
      <c r="F214" s="0" t="n">
        <v>635</v>
      </c>
      <c r="G214" s="0" t="s">
        <v>281</v>
      </c>
      <c r="H214" s="0" t="s">
        <v>297</v>
      </c>
      <c r="I214" s="0" t="s">
        <v>14831</v>
      </c>
    </row>
    <row r="215" customFormat="false" ht="15" hidden="false" customHeight="false" outlineLevel="0" collapsed="false">
      <c r="A215" s="0" t="n">
        <v>9</v>
      </c>
      <c r="B215" s="0" t="s">
        <v>43</v>
      </c>
      <c r="C215" s="0" t="s">
        <v>14832</v>
      </c>
      <c r="D215" s="0" t="s">
        <v>14532</v>
      </c>
      <c r="E215" s="0" t="s">
        <v>14833</v>
      </c>
      <c r="F215" s="0" t="n">
        <v>3376</v>
      </c>
      <c r="G215" s="0" t="s">
        <v>281</v>
      </c>
      <c r="H215" s="0" t="s">
        <v>297</v>
      </c>
      <c r="I215" s="0" t="s">
        <v>14834</v>
      </c>
    </row>
    <row r="216" customFormat="false" ht="15" hidden="false" customHeight="false" outlineLevel="0" collapsed="false">
      <c r="A216" s="0" t="n">
        <v>4</v>
      </c>
      <c r="B216" s="0" t="s">
        <v>33</v>
      </c>
      <c r="C216" s="0" t="s">
        <v>14835</v>
      </c>
      <c r="D216" s="0" t="s">
        <v>14532</v>
      </c>
      <c r="E216" s="0" t="s">
        <v>14836</v>
      </c>
      <c r="F216" s="0" t="n">
        <v>698</v>
      </c>
      <c r="G216" s="0" t="s">
        <v>281</v>
      </c>
      <c r="H216" s="0" t="s">
        <v>297</v>
      </c>
      <c r="I216" s="0" t="s">
        <v>14837</v>
      </c>
    </row>
    <row r="217" customFormat="false" ht="15" hidden="false" customHeight="false" outlineLevel="0" collapsed="false">
      <c r="A217" s="0" t="n">
        <v>3</v>
      </c>
      <c r="B217" s="0" t="s">
        <v>31</v>
      </c>
      <c r="C217" s="0" t="s">
        <v>14838</v>
      </c>
      <c r="D217" s="0" t="s">
        <v>34</v>
      </c>
      <c r="E217" s="0" t="s">
        <v>14839</v>
      </c>
      <c r="F217" s="0" t="n">
        <v>1328</v>
      </c>
      <c r="G217" s="0" t="s">
        <v>281</v>
      </c>
      <c r="H217" s="0" t="s">
        <v>297</v>
      </c>
      <c r="I217" s="0" t="s">
        <v>14840</v>
      </c>
    </row>
    <row r="218" customFormat="false" ht="15" hidden="false" customHeight="false" outlineLevel="0" collapsed="false">
      <c r="A218" s="0" t="n">
        <v>9</v>
      </c>
      <c r="B218" s="0" t="s">
        <v>43</v>
      </c>
      <c r="C218" s="0" t="s">
        <v>14841</v>
      </c>
      <c r="D218" s="0" t="s">
        <v>14532</v>
      </c>
      <c r="E218" s="0" t="s">
        <v>14842</v>
      </c>
      <c r="F218" s="0" t="n">
        <v>1370</v>
      </c>
      <c r="G218" s="0" t="s">
        <v>281</v>
      </c>
      <c r="H218" s="0" t="s">
        <v>297</v>
      </c>
      <c r="I218" s="0" t="s">
        <v>14843</v>
      </c>
    </row>
    <row r="219" customFormat="false" ht="15" hidden="false" customHeight="false" outlineLevel="0" collapsed="false">
      <c r="A219" s="0" t="n">
        <v>4</v>
      </c>
      <c r="B219" s="0" t="s">
        <v>33</v>
      </c>
      <c r="C219" s="0" t="s">
        <v>14844</v>
      </c>
      <c r="D219" s="0" t="s">
        <v>92</v>
      </c>
      <c r="E219" s="0" t="s">
        <v>14845</v>
      </c>
      <c r="F219" s="0" t="n">
        <v>2593</v>
      </c>
      <c r="G219" s="0" t="s">
        <v>281</v>
      </c>
      <c r="H219" s="0" t="s">
        <v>297</v>
      </c>
      <c r="I219" s="0" t="s">
        <v>14846</v>
      </c>
    </row>
    <row r="220" customFormat="false" ht="15" hidden="false" customHeight="false" outlineLevel="0" collapsed="false">
      <c r="A220" s="0" t="n">
        <v>3</v>
      </c>
      <c r="B220" s="0" t="s">
        <v>31</v>
      </c>
      <c r="C220" s="0" t="s">
        <v>14847</v>
      </c>
      <c r="D220" s="0" t="s">
        <v>14532</v>
      </c>
      <c r="E220" s="0" t="s">
        <v>14848</v>
      </c>
      <c r="F220" s="0" t="n">
        <v>1634</v>
      </c>
      <c r="G220" s="0" t="s">
        <v>281</v>
      </c>
      <c r="H220" s="0" t="s">
        <v>297</v>
      </c>
      <c r="I220" s="0" t="s">
        <v>14849</v>
      </c>
    </row>
    <row r="221" customFormat="false" ht="15" hidden="false" customHeight="false" outlineLevel="0" collapsed="false">
      <c r="A221" s="0" t="n">
        <v>10</v>
      </c>
      <c r="B221" s="0" t="s">
        <v>44</v>
      </c>
      <c r="C221" s="0" t="s">
        <v>14850</v>
      </c>
      <c r="D221" s="0" t="s">
        <v>339</v>
      </c>
      <c r="E221" s="0" t="s">
        <v>14851</v>
      </c>
      <c r="F221" s="0" t="n">
        <v>4010</v>
      </c>
      <c r="G221" s="0" t="s">
        <v>281</v>
      </c>
      <c r="H221" s="0" t="s">
        <v>297</v>
      </c>
      <c r="I221" s="0" t="s">
        <v>14852</v>
      </c>
    </row>
    <row r="222" customFormat="false" ht="15" hidden="false" customHeight="false" outlineLevel="0" collapsed="false">
      <c r="A222" s="0" t="n">
        <v>4</v>
      </c>
      <c r="B222" s="0" t="s">
        <v>33</v>
      </c>
      <c r="C222" s="0" t="s">
        <v>14853</v>
      </c>
      <c r="D222" s="0" t="s">
        <v>14532</v>
      </c>
      <c r="E222" s="0" t="s">
        <v>14854</v>
      </c>
      <c r="F222" s="0" t="n">
        <v>1325</v>
      </c>
      <c r="G222" s="0" t="s">
        <v>281</v>
      </c>
      <c r="H222" s="0" t="s">
        <v>297</v>
      </c>
      <c r="I222" s="0" t="s">
        <v>14855</v>
      </c>
    </row>
    <row r="223" customFormat="false" ht="15" hidden="false" customHeight="false" outlineLevel="0" collapsed="false">
      <c r="A223" s="0" t="n">
        <v>9</v>
      </c>
      <c r="B223" s="0" t="s">
        <v>43</v>
      </c>
      <c r="C223" s="0" t="s">
        <v>14856</v>
      </c>
      <c r="D223" s="0" t="s">
        <v>14532</v>
      </c>
      <c r="E223" s="0" t="s">
        <v>14857</v>
      </c>
      <c r="F223" s="0" t="n">
        <v>1771</v>
      </c>
      <c r="G223" s="0" t="s">
        <v>281</v>
      </c>
      <c r="H223" s="0" t="s">
        <v>297</v>
      </c>
      <c r="I223" s="0" t="s">
        <v>14858</v>
      </c>
    </row>
    <row r="224" customFormat="false" ht="15" hidden="false" customHeight="false" outlineLevel="0" collapsed="false">
      <c r="A224" s="0" t="n">
        <v>3</v>
      </c>
      <c r="B224" s="0" t="s">
        <v>31</v>
      </c>
      <c r="C224" s="0" t="s">
        <v>14859</v>
      </c>
      <c r="D224" s="0" t="s">
        <v>14541</v>
      </c>
      <c r="E224" s="0" t="s">
        <v>14860</v>
      </c>
      <c r="F224" s="0" t="n">
        <v>1136</v>
      </c>
      <c r="G224" s="0" t="s">
        <v>281</v>
      </c>
      <c r="H224" s="0" t="s">
        <v>297</v>
      </c>
      <c r="I224" s="0" t="s">
        <v>14861</v>
      </c>
    </row>
    <row r="225" customFormat="false" ht="15" hidden="false" customHeight="false" outlineLevel="0" collapsed="false">
      <c r="A225" s="0" t="n">
        <v>4</v>
      </c>
      <c r="B225" s="0" t="s">
        <v>33</v>
      </c>
      <c r="C225" s="0" t="s">
        <v>14862</v>
      </c>
      <c r="D225" s="0" t="s">
        <v>14532</v>
      </c>
      <c r="E225" s="0" t="s">
        <v>14863</v>
      </c>
      <c r="F225" s="0" t="n">
        <v>1556</v>
      </c>
      <c r="G225" s="0" t="s">
        <v>281</v>
      </c>
      <c r="H225" s="0" t="s">
        <v>297</v>
      </c>
      <c r="I225" s="0" t="s">
        <v>14864</v>
      </c>
    </row>
    <row r="226" customFormat="false" ht="15" hidden="false" customHeight="false" outlineLevel="0" collapsed="false">
      <c r="A226" s="0" t="n">
        <v>9</v>
      </c>
      <c r="B226" s="0" t="s">
        <v>43</v>
      </c>
      <c r="C226" s="0" t="s">
        <v>14865</v>
      </c>
      <c r="D226" s="0" t="s">
        <v>14532</v>
      </c>
      <c r="E226" s="0" t="s">
        <v>14866</v>
      </c>
      <c r="F226" s="0" t="n">
        <v>1396</v>
      </c>
      <c r="G226" s="0" t="s">
        <v>281</v>
      </c>
      <c r="H226" s="0" t="s">
        <v>297</v>
      </c>
      <c r="I226" s="0" t="s">
        <v>14867</v>
      </c>
    </row>
    <row r="227" customFormat="false" ht="15" hidden="false" customHeight="false" outlineLevel="0" collapsed="false">
      <c r="A227" s="0" t="n">
        <v>4</v>
      </c>
      <c r="B227" s="0" t="s">
        <v>33</v>
      </c>
      <c r="C227" s="0" t="s">
        <v>14868</v>
      </c>
      <c r="D227" s="0" t="s">
        <v>14532</v>
      </c>
      <c r="E227" s="0" t="s">
        <v>14869</v>
      </c>
      <c r="F227" s="0" t="n">
        <v>1208</v>
      </c>
      <c r="G227" s="0" t="s">
        <v>281</v>
      </c>
      <c r="H227" s="0" t="s">
        <v>297</v>
      </c>
      <c r="I227" s="0" t="s">
        <v>14870</v>
      </c>
    </row>
    <row r="228" customFormat="false" ht="15" hidden="false" customHeight="false" outlineLevel="0" collapsed="false">
      <c r="A228" s="0" t="n">
        <v>10</v>
      </c>
      <c r="B228" s="0" t="s">
        <v>44</v>
      </c>
      <c r="C228" s="0" t="s">
        <v>14871</v>
      </c>
      <c r="D228" s="0" t="s">
        <v>14532</v>
      </c>
      <c r="E228" s="0" t="s">
        <v>14872</v>
      </c>
      <c r="F228" s="0" t="n">
        <v>1868</v>
      </c>
      <c r="G228" s="0" t="s">
        <v>281</v>
      </c>
      <c r="H228" s="0" t="s">
        <v>297</v>
      </c>
      <c r="I228" s="0" t="s">
        <v>14873</v>
      </c>
    </row>
    <row r="229" customFormat="false" ht="15" hidden="false" customHeight="false" outlineLevel="0" collapsed="false">
      <c r="A229" s="0" t="n">
        <v>9</v>
      </c>
      <c r="B229" s="0" t="s">
        <v>43</v>
      </c>
      <c r="C229" s="0" t="s">
        <v>14874</v>
      </c>
      <c r="D229" s="0" t="s">
        <v>14532</v>
      </c>
      <c r="E229" s="0" t="s">
        <v>14875</v>
      </c>
      <c r="F229" s="0" t="n">
        <v>3824</v>
      </c>
      <c r="G229" s="0" t="s">
        <v>281</v>
      </c>
      <c r="H229" s="0" t="s">
        <v>297</v>
      </c>
      <c r="I229" s="0" t="s">
        <v>14876</v>
      </c>
    </row>
    <row r="230" customFormat="false" ht="15" hidden="false" customHeight="false" outlineLevel="0" collapsed="false">
      <c r="A230" s="0" t="n">
        <v>4</v>
      </c>
      <c r="B230" s="0" t="s">
        <v>33</v>
      </c>
      <c r="C230" s="0" t="s">
        <v>14877</v>
      </c>
      <c r="D230" s="0" t="s">
        <v>14532</v>
      </c>
      <c r="E230" s="0" t="s">
        <v>14878</v>
      </c>
      <c r="F230" s="0" t="n">
        <v>1559</v>
      </c>
      <c r="G230" s="0" t="s">
        <v>281</v>
      </c>
      <c r="H230" s="0" t="s">
        <v>297</v>
      </c>
      <c r="I230" s="0" t="s">
        <v>14879</v>
      </c>
    </row>
    <row r="231" customFormat="false" ht="15" hidden="false" customHeight="false" outlineLevel="0" collapsed="false">
      <c r="A231" s="0" t="n">
        <v>3</v>
      </c>
      <c r="B231" s="0" t="s">
        <v>31</v>
      </c>
      <c r="C231" s="0" t="s">
        <v>14880</v>
      </c>
      <c r="D231" s="0" t="s">
        <v>14532</v>
      </c>
      <c r="E231" s="0" t="s">
        <v>14881</v>
      </c>
      <c r="F231" s="0" t="n">
        <v>2223</v>
      </c>
      <c r="G231" s="0" t="s">
        <v>281</v>
      </c>
      <c r="H231" s="0" t="s">
        <v>297</v>
      </c>
      <c r="I231" s="0" t="s">
        <v>14882</v>
      </c>
    </row>
    <row r="232" customFormat="false" ht="15" hidden="false" customHeight="false" outlineLevel="0" collapsed="false">
      <c r="A232" s="0" t="n">
        <v>4</v>
      </c>
      <c r="B232" s="0" t="s">
        <v>33</v>
      </c>
      <c r="C232" s="0" t="s">
        <v>14883</v>
      </c>
      <c r="D232" s="0" t="s">
        <v>14532</v>
      </c>
      <c r="E232" s="0" t="s">
        <v>14884</v>
      </c>
      <c r="F232" s="0" t="n">
        <v>5042</v>
      </c>
      <c r="G232" s="0" t="s">
        <v>281</v>
      </c>
      <c r="H232" s="0" t="s">
        <v>297</v>
      </c>
      <c r="I232" s="0" t="s">
        <v>14885</v>
      </c>
    </row>
    <row r="233" customFormat="false" ht="15" hidden="false" customHeight="false" outlineLevel="0" collapsed="false">
      <c r="A233" s="0" t="n">
        <v>10</v>
      </c>
      <c r="B233" s="0" t="s">
        <v>44</v>
      </c>
      <c r="C233" s="0" t="s">
        <v>14886</v>
      </c>
      <c r="D233" s="0" t="s">
        <v>14541</v>
      </c>
      <c r="E233" s="0" t="s">
        <v>14887</v>
      </c>
      <c r="F233" s="0" t="n">
        <v>608</v>
      </c>
      <c r="G233" s="0" t="s">
        <v>281</v>
      </c>
      <c r="H233" s="0" t="s">
        <v>297</v>
      </c>
      <c r="I233" s="0" t="s">
        <v>14888</v>
      </c>
    </row>
    <row r="234" customFormat="false" ht="15" hidden="false" customHeight="false" outlineLevel="0" collapsed="false">
      <c r="A234" s="0" t="n">
        <v>4</v>
      </c>
      <c r="B234" s="0" t="s">
        <v>33</v>
      </c>
      <c r="C234" s="0" t="s">
        <v>14889</v>
      </c>
      <c r="D234" s="0" t="s">
        <v>14532</v>
      </c>
      <c r="E234" s="0" t="s">
        <v>14890</v>
      </c>
      <c r="F234" s="0" t="n">
        <v>942</v>
      </c>
      <c r="G234" s="0" t="s">
        <v>281</v>
      </c>
      <c r="H234" s="0" t="s">
        <v>297</v>
      </c>
      <c r="I234" s="0" t="s">
        <v>14891</v>
      </c>
    </row>
    <row r="235" customFormat="false" ht="15" hidden="false" customHeight="false" outlineLevel="0" collapsed="false">
      <c r="A235" s="0" t="n">
        <v>10</v>
      </c>
      <c r="B235" s="0" t="s">
        <v>44</v>
      </c>
      <c r="C235" s="0" t="s">
        <v>14892</v>
      </c>
      <c r="D235" s="0" t="s">
        <v>14532</v>
      </c>
      <c r="E235" s="0" t="s">
        <v>14893</v>
      </c>
      <c r="F235" s="0" t="n">
        <v>7389</v>
      </c>
      <c r="G235" s="0" t="s">
        <v>281</v>
      </c>
      <c r="H235" s="0" t="s">
        <v>297</v>
      </c>
      <c r="I235" s="0" t="s">
        <v>14894</v>
      </c>
    </row>
    <row r="236" customFormat="false" ht="15" hidden="false" customHeight="false" outlineLevel="0" collapsed="false">
      <c r="A236" s="0" t="n">
        <v>9</v>
      </c>
      <c r="B236" s="0" t="s">
        <v>43</v>
      </c>
      <c r="C236" s="0" t="s">
        <v>14895</v>
      </c>
      <c r="D236" s="0" t="s">
        <v>14532</v>
      </c>
      <c r="E236" s="0" t="s">
        <v>14896</v>
      </c>
      <c r="F236" s="0" t="n">
        <v>3930</v>
      </c>
      <c r="G236" s="0" t="s">
        <v>281</v>
      </c>
      <c r="H236" s="0" t="s">
        <v>297</v>
      </c>
      <c r="I236" s="0" t="s">
        <v>14897</v>
      </c>
    </row>
    <row r="237" customFormat="false" ht="15" hidden="false" customHeight="false" outlineLevel="0" collapsed="false">
      <c r="A237" s="0" t="n">
        <v>4</v>
      </c>
      <c r="B237" s="0" t="s">
        <v>33</v>
      </c>
      <c r="C237" s="0" t="s">
        <v>14898</v>
      </c>
      <c r="D237" s="0" t="s">
        <v>14532</v>
      </c>
      <c r="E237" s="0" t="s">
        <v>14899</v>
      </c>
      <c r="F237" s="0" t="n">
        <v>2104</v>
      </c>
      <c r="G237" s="0" t="s">
        <v>281</v>
      </c>
      <c r="H237" s="0" t="s">
        <v>297</v>
      </c>
      <c r="I237" s="0" t="s">
        <v>14900</v>
      </c>
    </row>
    <row r="238" customFormat="false" ht="15" hidden="false" customHeight="false" outlineLevel="0" collapsed="false">
      <c r="A238" s="0" t="n">
        <v>10</v>
      </c>
      <c r="B238" s="0" t="s">
        <v>44</v>
      </c>
      <c r="C238" s="0" t="s">
        <v>14901</v>
      </c>
      <c r="D238" s="0" t="s">
        <v>14902</v>
      </c>
      <c r="E238" s="0" t="s">
        <v>14903</v>
      </c>
      <c r="F238" s="0" t="n">
        <v>1645</v>
      </c>
      <c r="G238" s="0" t="s">
        <v>281</v>
      </c>
      <c r="H238" s="0" t="s">
        <v>297</v>
      </c>
      <c r="I238" s="0" t="s">
        <v>14904</v>
      </c>
    </row>
    <row r="239" customFormat="false" ht="15" hidden="false" customHeight="false" outlineLevel="0" collapsed="false">
      <c r="A239" s="0" t="n">
        <v>4</v>
      </c>
      <c r="B239" s="0" t="s">
        <v>33</v>
      </c>
      <c r="C239" s="0" t="s">
        <v>14905</v>
      </c>
      <c r="D239" s="0" t="s">
        <v>14541</v>
      </c>
      <c r="E239" s="0" t="s">
        <v>14906</v>
      </c>
      <c r="F239" s="0" t="n">
        <v>893</v>
      </c>
      <c r="G239" s="0" t="s">
        <v>281</v>
      </c>
      <c r="H239" s="0" t="s">
        <v>297</v>
      </c>
      <c r="I239" s="0" t="s">
        <v>14907</v>
      </c>
    </row>
    <row r="240" customFormat="false" ht="15" hidden="false" customHeight="false" outlineLevel="0" collapsed="false">
      <c r="A240" s="0" t="n">
        <v>9</v>
      </c>
      <c r="B240" s="0" t="s">
        <v>43</v>
      </c>
      <c r="C240" s="0" t="s">
        <v>14908</v>
      </c>
      <c r="D240" s="0" t="s">
        <v>14532</v>
      </c>
      <c r="E240" s="0" t="s">
        <v>14909</v>
      </c>
      <c r="F240" s="0" t="n">
        <v>13244</v>
      </c>
      <c r="G240" s="0" t="s">
        <v>281</v>
      </c>
      <c r="H240" s="0" t="s">
        <v>297</v>
      </c>
      <c r="I240" s="0" t="s">
        <v>14910</v>
      </c>
    </row>
    <row r="241" customFormat="false" ht="15" hidden="false" customHeight="false" outlineLevel="0" collapsed="false">
      <c r="A241" s="0" t="n">
        <v>4</v>
      </c>
      <c r="B241" s="0" t="s">
        <v>33</v>
      </c>
      <c r="C241" s="0" t="s">
        <v>14911</v>
      </c>
      <c r="D241" s="0" t="s">
        <v>14532</v>
      </c>
      <c r="E241" s="0" t="s">
        <v>14912</v>
      </c>
      <c r="F241" s="0" t="n">
        <v>1035</v>
      </c>
      <c r="G241" s="0" t="s">
        <v>281</v>
      </c>
      <c r="H241" s="0" t="s">
        <v>297</v>
      </c>
      <c r="I241" s="0" t="s">
        <v>14913</v>
      </c>
    </row>
    <row r="242" customFormat="false" ht="15" hidden="false" customHeight="false" outlineLevel="0" collapsed="false">
      <c r="A242" s="0" t="n">
        <v>4</v>
      </c>
      <c r="B242" s="0" t="s">
        <v>33</v>
      </c>
      <c r="C242" s="0" t="s">
        <v>14914</v>
      </c>
      <c r="D242" s="0" t="s">
        <v>14676</v>
      </c>
      <c r="E242" s="0" t="s">
        <v>14915</v>
      </c>
      <c r="F242" s="0" t="n">
        <v>1274</v>
      </c>
      <c r="G242" s="0" t="s">
        <v>281</v>
      </c>
      <c r="H242" s="0" t="s">
        <v>297</v>
      </c>
      <c r="I242" s="0" t="s">
        <v>14916</v>
      </c>
    </row>
    <row r="243" customFormat="false" ht="15" hidden="false" customHeight="false" outlineLevel="0" collapsed="false">
      <c r="A243" s="0" t="n">
        <v>9</v>
      </c>
      <c r="B243" s="0" t="s">
        <v>43</v>
      </c>
      <c r="C243" s="0" t="s">
        <v>14917</v>
      </c>
      <c r="D243" s="0" t="s">
        <v>14532</v>
      </c>
      <c r="E243" s="0" t="s">
        <v>14918</v>
      </c>
      <c r="F243" s="0" t="n">
        <v>4899</v>
      </c>
      <c r="G243" s="0" t="s">
        <v>281</v>
      </c>
      <c r="H243" s="0" t="s">
        <v>297</v>
      </c>
      <c r="I243" s="0" t="s">
        <v>14919</v>
      </c>
    </row>
    <row r="244" customFormat="false" ht="15" hidden="false" customHeight="false" outlineLevel="0" collapsed="false">
      <c r="A244" s="0" t="n">
        <v>10</v>
      </c>
      <c r="B244" s="0" t="s">
        <v>44</v>
      </c>
      <c r="C244" s="0" t="s">
        <v>14920</v>
      </c>
      <c r="D244" s="0" t="s">
        <v>92</v>
      </c>
      <c r="E244" s="0" t="s">
        <v>14921</v>
      </c>
      <c r="F244" s="0" t="n">
        <v>4050</v>
      </c>
      <c r="G244" s="0" t="s">
        <v>281</v>
      </c>
      <c r="H244" s="0" t="s">
        <v>297</v>
      </c>
      <c r="I244" s="0" t="s">
        <v>14922</v>
      </c>
    </row>
    <row r="245" customFormat="false" ht="15" hidden="false" customHeight="false" outlineLevel="0" collapsed="false">
      <c r="A245" s="0" t="n">
        <v>4</v>
      </c>
      <c r="B245" s="0" t="s">
        <v>33</v>
      </c>
      <c r="C245" s="0" t="s">
        <v>14923</v>
      </c>
      <c r="D245" s="0" t="s">
        <v>14532</v>
      </c>
      <c r="E245" s="0" t="s">
        <v>14924</v>
      </c>
      <c r="F245" s="0" t="n">
        <v>6918</v>
      </c>
      <c r="G245" s="0" t="s">
        <v>281</v>
      </c>
      <c r="H245" s="0" t="s">
        <v>297</v>
      </c>
      <c r="I245" s="0" t="s">
        <v>14925</v>
      </c>
    </row>
    <row r="246" customFormat="false" ht="15" hidden="false" customHeight="false" outlineLevel="0" collapsed="false">
      <c r="A246" s="0" t="n">
        <v>9</v>
      </c>
      <c r="B246" s="0" t="s">
        <v>43</v>
      </c>
      <c r="C246" s="0" t="s">
        <v>14926</v>
      </c>
      <c r="D246" s="0" t="s">
        <v>34</v>
      </c>
      <c r="E246" s="0" t="s">
        <v>14927</v>
      </c>
      <c r="F246" s="0" t="n">
        <v>1874</v>
      </c>
      <c r="G246" s="0" t="s">
        <v>281</v>
      </c>
      <c r="H246" s="0" t="s">
        <v>297</v>
      </c>
      <c r="I246" s="0" t="s">
        <v>14928</v>
      </c>
    </row>
    <row r="247" customFormat="false" ht="15" hidden="false" customHeight="false" outlineLevel="0" collapsed="false">
      <c r="A247" s="0" t="n">
        <v>4</v>
      </c>
      <c r="B247" s="0" t="s">
        <v>33</v>
      </c>
      <c r="C247" s="0" t="s">
        <v>14929</v>
      </c>
      <c r="D247" s="0" t="s">
        <v>14532</v>
      </c>
      <c r="E247" s="0" t="s">
        <v>14930</v>
      </c>
      <c r="F247" s="0" t="n">
        <v>1702</v>
      </c>
      <c r="G247" s="0" t="s">
        <v>281</v>
      </c>
      <c r="H247" s="0" t="s">
        <v>297</v>
      </c>
      <c r="I247" s="0" t="s">
        <v>14931</v>
      </c>
    </row>
    <row r="248" customFormat="false" ht="15" hidden="false" customHeight="false" outlineLevel="0" collapsed="false">
      <c r="A248" s="0" t="n">
        <v>10</v>
      </c>
      <c r="B248" s="0" t="s">
        <v>44</v>
      </c>
      <c r="C248" s="0" t="s">
        <v>14932</v>
      </c>
      <c r="D248" s="0" t="s">
        <v>14541</v>
      </c>
      <c r="E248" s="0" t="s">
        <v>14933</v>
      </c>
      <c r="F248" s="0" t="n">
        <v>373</v>
      </c>
      <c r="G248" s="0" t="s">
        <v>281</v>
      </c>
      <c r="H248" s="0" t="s">
        <v>297</v>
      </c>
      <c r="I248" s="0" t="s">
        <v>14934</v>
      </c>
    </row>
    <row r="249" customFormat="false" ht="15" hidden="false" customHeight="false" outlineLevel="0" collapsed="false">
      <c r="A249" s="0" t="n">
        <v>9</v>
      </c>
      <c r="B249" s="0" t="s">
        <v>43</v>
      </c>
      <c r="C249" s="0" t="s">
        <v>14935</v>
      </c>
      <c r="D249" s="0" t="s">
        <v>14532</v>
      </c>
      <c r="E249" s="0" t="s">
        <v>14936</v>
      </c>
      <c r="F249" s="0" t="n">
        <v>3387</v>
      </c>
      <c r="G249" s="0" t="s">
        <v>281</v>
      </c>
      <c r="H249" s="0" t="s">
        <v>297</v>
      </c>
      <c r="I249" s="0" t="s">
        <v>14937</v>
      </c>
    </row>
    <row r="250" customFormat="false" ht="15" hidden="false" customHeight="false" outlineLevel="0" collapsed="false">
      <c r="A250" s="0" t="n">
        <v>3</v>
      </c>
      <c r="B250" s="0" t="s">
        <v>31</v>
      </c>
      <c r="C250" s="0" t="s">
        <v>14938</v>
      </c>
      <c r="D250" s="0" t="s">
        <v>14939</v>
      </c>
      <c r="F250" s="0" t="n">
        <v>181493</v>
      </c>
      <c r="G250" s="0" t="s">
        <v>281</v>
      </c>
      <c r="H250" s="0" t="s">
        <v>297</v>
      </c>
      <c r="I250" s="0" t="s">
        <v>14940</v>
      </c>
    </row>
    <row r="251" customFormat="false" ht="15" hidden="false" customHeight="false" outlineLevel="0" collapsed="false">
      <c r="A251" s="0" t="n">
        <v>4</v>
      </c>
      <c r="B251" s="0" t="s">
        <v>33</v>
      </c>
      <c r="C251" s="0" t="s">
        <v>14941</v>
      </c>
      <c r="D251" s="0" t="s">
        <v>14532</v>
      </c>
      <c r="E251" s="0" t="s">
        <v>14942</v>
      </c>
      <c r="F251" s="0" t="n">
        <v>1461</v>
      </c>
      <c r="G251" s="0" t="s">
        <v>281</v>
      </c>
      <c r="H251" s="0" t="s">
        <v>297</v>
      </c>
      <c r="I251" s="0" t="s">
        <v>14943</v>
      </c>
    </row>
    <row r="252" customFormat="false" ht="15" hidden="false" customHeight="false" outlineLevel="0" collapsed="false">
      <c r="A252" s="0" t="n">
        <v>10</v>
      </c>
      <c r="B252" s="0" t="s">
        <v>44</v>
      </c>
      <c r="C252" s="0" t="s">
        <v>14944</v>
      </c>
      <c r="D252" s="0" t="s">
        <v>14541</v>
      </c>
      <c r="E252" s="0" t="s">
        <v>14945</v>
      </c>
      <c r="F252" s="0" t="n">
        <v>490</v>
      </c>
      <c r="G252" s="0" t="s">
        <v>281</v>
      </c>
      <c r="H252" s="0" t="s">
        <v>297</v>
      </c>
      <c r="I252" s="0" t="s">
        <v>14946</v>
      </c>
    </row>
    <row r="253" customFormat="false" ht="15" hidden="false" customHeight="false" outlineLevel="0" collapsed="false">
      <c r="A253" s="0" t="n">
        <v>4</v>
      </c>
      <c r="B253" s="0" t="s">
        <v>33</v>
      </c>
      <c r="C253" s="0" t="s">
        <v>14947</v>
      </c>
      <c r="D253" s="0" t="s">
        <v>14532</v>
      </c>
      <c r="E253" s="0" t="s">
        <v>14948</v>
      </c>
      <c r="F253" s="0" t="n">
        <v>394</v>
      </c>
      <c r="G253" s="0" t="s">
        <v>281</v>
      </c>
      <c r="H253" s="0" t="s">
        <v>297</v>
      </c>
      <c r="I253" s="0" t="s">
        <v>14949</v>
      </c>
    </row>
    <row r="254" customFormat="false" ht="15" hidden="false" customHeight="false" outlineLevel="0" collapsed="false">
      <c r="A254" s="0" t="n">
        <v>9</v>
      </c>
      <c r="B254" s="0" t="s">
        <v>43</v>
      </c>
      <c r="C254" s="0" t="s">
        <v>14950</v>
      </c>
      <c r="D254" s="0" t="s">
        <v>14532</v>
      </c>
      <c r="E254" s="0" t="s">
        <v>14951</v>
      </c>
      <c r="F254" s="0" t="n">
        <v>2843</v>
      </c>
      <c r="G254" s="0" t="s">
        <v>281</v>
      </c>
      <c r="H254" s="0" t="s">
        <v>297</v>
      </c>
      <c r="I254" s="0" t="s">
        <v>14952</v>
      </c>
    </row>
    <row r="255" customFormat="false" ht="15" hidden="false" customHeight="false" outlineLevel="0" collapsed="false">
      <c r="A255" s="0" t="n">
        <v>10</v>
      </c>
      <c r="B255" s="0" t="s">
        <v>44</v>
      </c>
      <c r="C255" s="0" t="s">
        <v>14953</v>
      </c>
      <c r="D255" s="0" t="s">
        <v>339</v>
      </c>
      <c r="E255" s="0" t="s">
        <v>14954</v>
      </c>
      <c r="F255" s="0" t="n">
        <v>1133</v>
      </c>
      <c r="G255" s="0" t="s">
        <v>281</v>
      </c>
      <c r="H255" s="0" t="s">
        <v>297</v>
      </c>
      <c r="I255" s="0" t="s">
        <v>14955</v>
      </c>
    </row>
    <row r="256" customFormat="false" ht="15" hidden="false" customHeight="false" outlineLevel="0" collapsed="false">
      <c r="A256" s="0" t="n">
        <v>4</v>
      </c>
      <c r="B256" s="0" t="s">
        <v>33</v>
      </c>
      <c r="C256" s="0" t="s">
        <v>14956</v>
      </c>
      <c r="D256" s="0" t="s">
        <v>14532</v>
      </c>
      <c r="E256" s="0" t="s">
        <v>14957</v>
      </c>
      <c r="F256" s="0" t="n">
        <v>2851</v>
      </c>
      <c r="G256" s="0" t="s">
        <v>281</v>
      </c>
      <c r="H256" s="0" t="s">
        <v>297</v>
      </c>
      <c r="I256" s="0" t="s">
        <v>14958</v>
      </c>
    </row>
    <row r="257" customFormat="false" ht="15" hidden="false" customHeight="false" outlineLevel="0" collapsed="false">
      <c r="A257" s="0" t="n">
        <v>10</v>
      </c>
      <c r="B257" s="0" t="s">
        <v>44</v>
      </c>
      <c r="C257" s="0" t="s">
        <v>14959</v>
      </c>
      <c r="D257" s="0" t="s">
        <v>514</v>
      </c>
      <c r="E257" s="0" t="s">
        <v>14960</v>
      </c>
      <c r="F257" s="0" t="n">
        <v>22935</v>
      </c>
      <c r="G257" s="0" t="s">
        <v>281</v>
      </c>
      <c r="H257" s="0" t="s">
        <v>297</v>
      </c>
      <c r="I257" s="0" t="s">
        <v>14961</v>
      </c>
    </row>
    <row r="258" customFormat="false" ht="15" hidden="false" customHeight="false" outlineLevel="0" collapsed="false">
      <c r="A258" s="0" t="n">
        <v>4</v>
      </c>
      <c r="B258" s="0" t="s">
        <v>33</v>
      </c>
      <c r="C258" s="0" t="s">
        <v>14962</v>
      </c>
      <c r="D258" s="0" t="s">
        <v>14532</v>
      </c>
      <c r="E258" s="0" t="s">
        <v>14963</v>
      </c>
      <c r="F258" s="0" t="n">
        <v>877</v>
      </c>
      <c r="G258" s="0" t="s">
        <v>281</v>
      </c>
      <c r="H258" s="0" t="s">
        <v>297</v>
      </c>
      <c r="I258" s="0" t="s">
        <v>14964</v>
      </c>
    </row>
    <row r="259" customFormat="false" ht="15" hidden="false" customHeight="false" outlineLevel="0" collapsed="false">
      <c r="A259" s="0" t="n">
        <v>9</v>
      </c>
      <c r="B259" s="0" t="s">
        <v>43</v>
      </c>
      <c r="C259" s="0" t="s">
        <v>14965</v>
      </c>
      <c r="D259" s="0" t="s">
        <v>14532</v>
      </c>
      <c r="E259" s="0" t="s">
        <v>14966</v>
      </c>
      <c r="F259" s="0" t="n">
        <v>1797</v>
      </c>
      <c r="G259" s="0" t="s">
        <v>281</v>
      </c>
      <c r="H259" s="0" t="s">
        <v>297</v>
      </c>
      <c r="I259" s="0" t="s">
        <v>14967</v>
      </c>
    </row>
    <row r="260" customFormat="false" ht="15" hidden="false" customHeight="false" outlineLevel="0" collapsed="false">
      <c r="A260" s="0" t="n">
        <v>10</v>
      </c>
      <c r="B260" s="0" t="s">
        <v>44</v>
      </c>
      <c r="C260" s="0" t="s">
        <v>14968</v>
      </c>
      <c r="D260" s="0" t="s">
        <v>339</v>
      </c>
      <c r="E260" s="0" t="s">
        <v>14969</v>
      </c>
      <c r="F260" s="0" t="n">
        <v>776</v>
      </c>
      <c r="G260" s="0" t="s">
        <v>281</v>
      </c>
      <c r="H260" s="0" t="s">
        <v>297</v>
      </c>
      <c r="I260" s="0" t="s">
        <v>14970</v>
      </c>
    </row>
    <row r="261" customFormat="false" ht="15" hidden="false" customHeight="false" outlineLevel="0" collapsed="false">
      <c r="A261" s="0" t="n">
        <v>9</v>
      </c>
      <c r="B261" s="0" t="s">
        <v>43</v>
      </c>
      <c r="C261" s="0" t="s">
        <v>14971</v>
      </c>
      <c r="D261" s="0" t="s">
        <v>14532</v>
      </c>
      <c r="E261" s="0" t="s">
        <v>14972</v>
      </c>
      <c r="F261" s="0" t="n">
        <v>1310</v>
      </c>
      <c r="G261" s="0" t="s">
        <v>281</v>
      </c>
      <c r="H261" s="0" t="s">
        <v>297</v>
      </c>
      <c r="I261" s="0" t="s">
        <v>14973</v>
      </c>
    </row>
    <row r="262" customFormat="false" ht="15" hidden="false" customHeight="false" outlineLevel="0" collapsed="false">
      <c r="A262" s="0" t="n">
        <v>4</v>
      </c>
      <c r="B262" s="0" t="s">
        <v>33</v>
      </c>
      <c r="C262" s="0" t="s">
        <v>14974</v>
      </c>
      <c r="D262" s="0" t="s">
        <v>14532</v>
      </c>
      <c r="E262" s="0" t="s">
        <v>14975</v>
      </c>
      <c r="F262" s="0" t="n">
        <v>3307</v>
      </c>
      <c r="G262" s="0" t="s">
        <v>281</v>
      </c>
      <c r="H262" s="0" t="s">
        <v>297</v>
      </c>
      <c r="I262" s="0" t="s">
        <v>14976</v>
      </c>
    </row>
    <row r="263" customFormat="false" ht="15" hidden="false" customHeight="false" outlineLevel="0" collapsed="false">
      <c r="A263" s="0" t="n">
        <v>10</v>
      </c>
      <c r="B263" s="0" t="s">
        <v>44</v>
      </c>
      <c r="C263" s="0" t="s">
        <v>14977</v>
      </c>
      <c r="D263" s="0" t="s">
        <v>514</v>
      </c>
      <c r="E263" s="0" t="s">
        <v>14978</v>
      </c>
      <c r="F263" s="0" t="n">
        <v>3810</v>
      </c>
      <c r="G263" s="0" t="s">
        <v>281</v>
      </c>
      <c r="H263" s="0" t="s">
        <v>297</v>
      </c>
      <c r="I263" s="0" t="s">
        <v>14979</v>
      </c>
    </row>
    <row r="264" customFormat="false" ht="15" hidden="false" customHeight="false" outlineLevel="0" collapsed="false">
      <c r="A264" s="0" t="n">
        <v>4</v>
      </c>
      <c r="B264" s="0" t="s">
        <v>33</v>
      </c>
      <c r="C264" s="0" t="s">
        <v>14980</v>
      </c>
      <c r="D264" s="0" t="s">
        <v>14532</v>
      </c>
      <c r="E264" s="0" t="s">
        <v>14981</v>
      </c>
      <c r="F264" s="0" t="n">
        <v>776</v>
      </c>
      <c r="G264" s="0" t="s">
        <v>281</v>
      </c>
      <c r="H264" s="0" t="s">
        <v>297</v>
      </c>
      <c r="I264" s="0" t="s">
        <v>14982</v>
      </c>
    </row>
    <row r="265" customFormat="false" ht="15" hidden="false" customHeight="false" outlineLevel="0" collapsed="false">
      <c r="A265" s="0" t="n">
        <v>9</v>
      </c>
      <c r="B265" s="0" t="s">
        <v>43</v>
      </c>
      <c r="C265" s="0" t="s">
        <v>14983</v>
      </c>
      <c r="D265" s="0" t="s">
        <v>14532</v>
      </c>
      <c r="E265" s="0" t="s">
        <v>14984</v>
      </c>
      <c r="F265" s="0" t="n">
        <v>1312</v>
      </c>
      <c r="G265" s="0" t="s">
        <v>281</v>
      </c>
      <c r="H265" s="0" t="s">
        <v>297</v>
      </c>
      <c r="I265" s="0" t="s">
        <v>14985</v>
      </c>
    </row>
    <row r="266" customFormat="false" ht="15" hidden="false" customHeight="false" outlineLevel="0" collapsed="false">
      <c r="A266" s="0" t="n">
        <v>10</v>
      </c>
      <c r="B266" s="0" t="s">
        <v>44</v>
      </c>
      <c r="C266" s="0" t="s">
        <v>14986</v>
      </c>
      <c r="D266" s="0" t="s">
        <v>514</v>
      </c>
      <c r="E266" s="0" t="s">
        <v>14987</v>
      </c>
      <c r="F266" s="0" t="n">
        <v>2671</v>
      </c>
      <c r="G266" s="0" t="s">
        <v>281</v>
      </c>
      <c r="H266" s="0" t="s">
        <v>297</v>
      </c>
      <c r="I266" s="0" t="s">
        <v>14988</v>
      </c>
    </row>
    <row r="267" customFormat="false" ht="15" hidden="false" customHeight="false" outlineLevel="0" collapsed="false">
      <c r="A267" s="0" t="n">
        <v>9</v>
      </c>
      <c r="B267" s="0" t="s">
        <v>43</v>
      </c>
      <c r="C267" s="0" t="s">
        <v>14989</v>
      </c>
      <c r="D267" s="0" t="s">
        <v>14532</v>
      </c>
      <c r="E267" s="0" t="s">
        <v>14990</v>
      </c>
      <c r="F267" s="0" t="n">
        <v>2463</v>
      </c>
      <c r="G267" s="0" t="s">
        <v>281</v>
      </c>
      <c r="H267" s="0" t="s">
        <v>297</v>
      </c>
      <c r="I267" s="0" t="s">
        <v>14991</v>
      </c>
    </row>
    <row r="268" customFormat="false" ht="15" hidden="false" customHeight="false" outlineLevel="0" collapsed="false">
      <c r="A268" s="0" t="n">
        <v>10</v>
      </c>
      <c r="B268" s="0" t="s">
        <v>44</v>
      </c>
      <c r="C268" s="0" t="s">
        <v>14992</v>
      </c>
      <c r="D268" s="0" t="s">
        <v>14939</v>
      </c>
      <c r="E268" s="0" t="s">
        <v>14993</v>
      </c>
      <c r="F268" s="0" t="n">
        <v>655</v>
      </c>
      <c r="G268" s="0" t="s">
        <v>281</v>
      </c>
      <c r="H268" s="0" t="s">
        <v>297</v>
      </c>
      <c r="I268" s="0" t="s">
        <v>14994</v>
      </c>
    </row>
    <row r="269" customFormat="false" ht="15" hidden="false" customHeight="false" outlineLevel="0" collapsed="false">
      <c r="A269" s="0" t="n">
        <v>9</v>
      </c>
      <c r="B269" s="0" t="s">
        <v>43</v>
      </c>
      <c r="C269" s="0" t="s">
        <v>14995</v>
      </c>
      <c r="D269" s="0" t="s">
        <v>14541</v>
      </c>
      <c r="E269" s="0" t="s">
        <v>14996</v>
      </c>
      <c r="F269" s="0" t="n">
        <v>2638</v>
      </c>
      <c r="G269" s="0" t="s">
        <v>281</v>
      </c>
      <c r="H269" s="0" t="s">
        <v>297</v>
      </c>
      <c r="I269" s="0" t="s">
        <v>14997</v>
      </c>
    </row>
    <row r="270" customFormat="false" ht="15" hidden="false" customHeight="false" outlineLevel="0" collapsed="false">
      <c r="A270" s="0" t="n">
        <v>10</v>
      </c>
      <c r="B270" s="0" t="s">
        <v>44</v>
      </c>
      <c r="C270" s="0" t="s">
        <v>14998</v>
      </c>
      <c r="D270" s="0" t="s">
        <v>14676</v>
      </c>
      <c r="E270" s="0" t="s">
        <v>14999</v>
      </c>
      <c r="F270" s="0" t="n">
        <v>8277</v>
      </c>
      <c r="G270" s="0" t="s">
        <v>281</v>
      </c>
      <c r="H270" s="0" t="s">
        <v>297</v>
      </c>
      <c r="I270" s="0" t="s">
        <v>15000</v>
      </c>
    </row>
    <row r="271" customFormat="false" ht="15" hidden="false" customHeight="false" outlineLevel="0" collapsed="false">
      <c r="A271" s="0" t="n">
        <v>9</v>
      </c>
      <c r="B271" s="0" t="s">
        <v>43</v>
      </c>
      <c r="C271" s="0" t="s">
        <v>15001</v>
      </c>
      <c r="D271" s="0" t="s">
        <v>14676</v>
      </c>
      <c r="E271" s="0" t="s">
        <v>15002</v>
      </c>
      <c r="F271" s="0" t="n">
        <v>6417</v>
      </c>
      <c r="G271" s="0" t="s">
        <v>281</v>
      </c>
      <c r="H271" s="0" t="s">
        <v>297</v>
      </c>
      <c r="I271" s="0" t="s">
        <v>15003</v>
      </c>
    </row>
    <row r="272" customFormat="false" ht="15" hidden="false" customHeight="false" outlineLevel="0" collapsed="false">
      <c r="A272" s="0" t="n">
        <v>9</v>
      </c>
      <c r="B272" s="0" t="s">
        <v>43</v>
      </c>
      <c r="C272" s="0" t="s">
        <v>15004</v>
      </c>
      <c r="D272" s="0" t="s">
        <v>14532</v>
      </c>
      <c r="E272" s="0" t="s">
        <v>15005</v>
      </c>
      <c r="F272" s="0" t="n">
        <v>1647</v>
      </c>
      <c r="G272" s="0" t="s">
        <v>281</v>
      </c>
      <c r="H272" s="0" t="s">
        <v>297</v>
      </c>
      <c r="I272" s="0" t="s">
        <v>15006</v>
      </c>
    </row>
    <row r="273" customFormat="false" ht="15" hidden="false" customHeight="false" outlineLevel="0" collapsed="false">
      <c r="A273" s="0" t="n">
        <v>10</v>
      </c>
      <c r="B273" s="0" t="s">
        <v>44</v>
      </c>
      <c r="C273" s="0" t="s">
        <v>15007</v>
      </c>
      <c r="D273" s="0" t="s">
        <v>14939</v>
      </c>
      <c r="E273" s="0" t="s">
        <v>15008</v>
      </c>
      <c r="F273" s="0" t="n">
        <v>253</v>
      </c>
      <c r="G273" s="0" t="s">
        <v>281</v>
      </c>
      <c r="H273" s="0" t="s">
        <v>297</v>
      </c>
      <c r="I273" s="0" t="s">
        <v>15009</v>
      </c>
    </row>
    <row r="274" customFormat="false" ht="15" hidden="false" customHeight="false" outlineLevel="0" collapsed="false">
      <c r="A274" s="0" t="n">
        <v>9</v>
      </c>
      <c r="B274" s="0" t="s">
        <v>43</v>
      </c>
      <c r="C274" s="0" t="s">
        <v>15010</v>
      </c>
      <c r="D274" s="0" t="s">
        <v>14532</v>
      </c>
      <c r="E274" s="0" t="s">
        <v>15011</v>
      </c>
      <c r="F274" s="0" t="n">
        <v>12545</v>
      </c>
      <c r="G274" s="0" t="s">
        <v>281</v>
      </c>
      <c r="H274" s="0" t="s">
        <v>297</v>
      </c>
      <c r="I274" s="0" t="s">
        <v>15012</v>
      </c>
    </row>
    <row r="275" customFormat="false" ht="15" hidden="false" customHeight="false" outlineLevel="0" collapsed="false">
      <c r="A275" s="0" t="n">
        <v>10</v>
      </c>
      <c r="B275" s="0" t="s">
        <v>44</v>
      </c>
      <c r="C275" s="0" t="s">
        <v>15013</v>
      </c>
      <c r="D275" s="0" t="s">
        <v>514</v>
      </c>
      <c r="E275" s="0" t="s">
        <v>15014</v>
      </c>
      <c r="F275" s="0" t="n">
        <v>16927</v>
      </c>
      <c r="G275" s="0" t="s">
        <v>281</v>
      </c>
      <c r="H275" s="0" t="s">
        <v>297</v>
      </c>
      <c r="I275" s="0" t="s">
        <v>15015</v>
      </c>
    </row>
    <row r="276" customFormat="false" ht="15" hidden="false" customHeight="false" outlineLevel="0" collapsed="false">
      <c r="A276" s="0" t="n">
        <v>9</v>
      </c>
      <c r="B276" s="0" t="s">
        <v>43</v>
      </c>
      <c r="C276" s="0" t="s">
        <v>15016</v>
      </c>
      <c r="D276" s="0" t="s">
        <v>14532</v>
      </c>
      <c r="E276" s="0" t="s">
        <v>15017</v>
      </c>
      <c r="F276" s="0" t="n">
        <v>10570</v>
      </c>
      <c r="G276" s="0" t="s">
        <v>281</v>
      </c>
      <c r="H276" s="0" t="s">
        <v>297</v>
      </c>
      <c r="I276" s="0" t="s">
        <v>15018</v>
      </c>
    </row>
    <row r="277" customFormat="false" ht="15" hidden="false" customHeight="false" outlineLevel="0" collapsed="false">
      <c r="A277" s="0" t="n">
        <v>10</v>
      </c>
      <c r="B277" s="0" t="s">
        <v>44</v>
      </c>
      <c r="C277" s="0" t="s">
        <v>15019</v>
      </c>
      <c r="D277" s="0" t="s">
        <v>339</v>
      </c>
      <c r="E277" s="0" t="s">
        <v>15020</v>
      </c>
      <c r="F277" s="0" t="n">
        <v>747</v>
      </c>
      <c r="G277" s="0" t="s">
        <v>281</v>
      </c>
      <c r="H277" s="0" t="s">
        <v>297</v>
      </c>
      <c r="I277" s="0" t="s">
        <v>15021</v>
      </c>
    </row>
    <row r="278" customFormat="false" ht="15" hidden="false" customHeight="false" outlineLevel="0" collapsed="false">
      <c r="A278" s="0" t="n">
        <v>9</v>
      </c>
      <c r="B278" s="0" t="s">
        <v>43</v>
      </c>
      <c r="C278" s="0" t="s">
        <v>15022</v>
      </c>
      <c r="D278" s="0" t="s">
        <v>14532</v>
      </c>
      <c r="E278" s="0" t="s">
        <v>15023</v>
      </c>
      <c r="F278" s="0" t="n">
        <v>4781</v>
      </c>
      <c r="G278" s="0" t="s">
        <v>281</v>
      </c>
      <c r="H278" s="0" t="s">
        <v>297</v>
      </c>
      <c r="I278" s="0" t="s">
        <v>15024</v>
      </c>
    </row>
    <row r="279" customFormat="false" ht="15" hidden="false" customHeight="false" outlineLevel="0" collapsed="false">
      <c r="A279" s="0" t="n">
        <v>10</v>
      </c>
      <c r="B279" s="0" t="s">
        <v>44</v>
      </c>
      <c r="C279" s="0" t="s">
        <v>15025</v>
      </c>
      <c r="D279" s="0" t="s">
        <v>514</v>
      </c>
      <c r="E279" s="0" t="s">
        <v>14770</v>
      </c>
      <c r="F279" s="0" t="n">
        <v>3639</v>
      </c>
      <c r="G279" s="0" t="s">
        <v>281</v>
      </c>
      <c r="H279" s="0" t="s">
        <v>297</v>
      </c>
      <c r="I279" s="0" t="s">
        <v>14771</v>
      </c>
    </row>
    <row r="280" customFormat="false" ht="15" hidden="false" customHeight="false" outlineLevel="0" collapsed="false">
      <c r="A280" s="0" t="n">
        <v>9</v>
      </c>
      <c r="B280" s="0" t="s">
        <v>43</v>
      </c>
      <c r="C280" s="0" t="s">
        <v>15026</v>
      </c>
      <c r="D280" s="0" t="s">
        <v>14532</v>
      </c>
      <c r="E280" s="0" t="s">
        <v>14725</v>
      </c>
      <c r="F280" s="0" t="n">
        <v>9144</v>
      </c>
      <c r="G280" s="0" t="s">
        <v>281</v>
      </c>
      <c r="H280" s="0" t="s">
        <v>297</v>
      </c>
      <c r="I280" s="0" t="s">
        <v>14726</v>
      </c>
    </row>
    <row r="281" customFormat="false" ht="15" hidden="false" customHeight="false" outlineLevel="0" collapsed="false">
      <c r="A281" s="0" t="n">
        <v>9</v>
      </c>
      <c r="B281" s="0" t="s">
        <v>43</v>
      </c>
      <c r="C281" s="0" t="s">
        <v>15027</v>
      </c>
      <c r="D281" s="0" t="s">
        <v>14532</v>
      </c>
      <c r="E281" s="0" t="s">
        <v>15028</v>
      </c>
      <c r="F281" s="0" t="n">
        <v>218</v>
      </c>
      <c r="G281" s="0" t="s">
        <v>281</v>
      </c>
      <c r="H281" s="0" t="s">
        <v>297</v>
      </c>
      <c r="I281" s="0" t="s">
        <v>15029</v>
      </c>
    </row>
    <row r="282" customFormat="false" ht="15" hidden="false" customHeight="false" outlineLevel="0" collapsed="false">
      <c r="A282" s="0" t="n">
        <v>11</v>
      </c>
      <c r="B282" s="0" t="s">
        <v>45</v>
      </c>
      <c r="C282" s="0" t="s">
        <v>15030</v>
      </c>
      <c r="D282" s="0" t="s">
        <v>14676</v>
      </c>
      <c r="E282" s="0" t="s">
        <v>15031</v>
      </c>
      <c r="F282" s="0" t="n">
        <v>4423</v>
      </c>
      <c r="G282" s="0" t="s">
        <v>281</v>
      </c>
      <c r="H282" s="0" t="s">
        <v>297</v>
      </c>
      <c r="I282" s="0" t="s">
        <v>15032</v>
      </c>
    </row>
    <row r="283" customFormat="false" ht="15" hidden="false" customHeight="false" outlineLevel="0" collapsed="false">
      <c r="A283" s="0" t="n">
        <v>9</v>
      </c>
      <c r="B283" s="0" t="s">
        <v>43</v>
      </c>
      <c r="C283" s="0" t="s">
        <v>15033</v>
      </c>
      <c r="D283" s="0" t="s">
        <v>14532</v>
      </c>
      <c r="E283" s="0" t="s">
        <v>15034</v>
      </c>
      <c r="F283" s="0" t="n">
        <v>1670</v>
      </c>
      <c r="G283" s="0" t="s">
        <v>281</v>
      </c>
      <c r="H283" s="0" t="s">
        <v>297</v>
      </c>
      <c r="I283" s="0" t="s">
        <v>15035</v>
      </c>
    </row>
    <row r="284" customFormat="false" ht="15" hidden="false" customHeight="false" outlineLevel="0" collapsed="false">
      <c r="A284" s="0" t="n">
        <v>12</v>
      </c>
      <c r="B284" s="0" t="s">
        <v>46</v>
      </c>
      <c r="C284" s="0" t="s">
        <v>15036</v>
      </c>
      <c r="D284" s="0" t="s">
        <v>14676</v>
      </c>
      <c r="E284" s="0" t="s">
        <v>15037</v>
      </c>
      <c r="F284" s="0" t="n">
        <v>4132</v>
      </c>
      <c r="G284" s="0" t="s">
        <v>281</v>
      </c>
      <c r="H284" s="0" t="s">
        <v>297</v>
      </c>
      <c r="I284" s="0" t="s">
        <v>15038</v>
      </c>
    </row>
    <row r="285" customFormat="false" ht="15" hidden="false" customHeight="false" outlineLevel="0" collapsed="false">
      <c r="A285" s="0" t="n">
        <v>11</v>
      </c>
      <c r="B285" s="0" t="s">
        <v>45</v>
      </c>
      <c r="C285" s="0" t="s">
        <v>15039</v>
      </c>
      <c r="D285" s="0" t="s">
        <v>14676</v>
      </c>
      <c r="E285" s="0" t="s">
        <v>15031</v>
      </c>
      <c r="F285" s="0" t="n">
        <v>1887</v>
      </c>
      <c r="G285" s="0" t="s">
        <v>281</v>
      </c>
      <c r="H285" s="0" t="s">
        <v>297</v>
      </c>
      <c r="I285" s="0" t="s">
        <v>15040</v>
      </c>
    </row>
    <row r="286" customFormat="false" ht="15" hidden="false" customHeight="false" outlineLevel="0" collapsed="false">
      <c r="A286" s="0" t="n">
        <v>11</v>
      </c>
      <c r="B286" s="0" t="s">
        <v>45</v>
      </c>
      <c r="C286" s="0" t="s">
        <v>15041</v>
      </c>
      <c r="D286" s="0" t="s">
        <v>92</v>
      </c>
      <c r="E286" s="0" t="s">
        <v>15031</v>
      </c>
      <c r="F286" s="0" t="n">
        <v>2970</v>
      </c>
      <c r="G286" s="0" t="s">
        <v>281</v>
      </c>
      <c r="H286" s="0" t="s">
        <v>297</v>
      </c>
      <c r="I286" s="0" t="s">
        <v>15042</v>
      </c>
    </row>
    <row r="287" customFormat="false" ht="15" hidden="false" customHeight="false" outlineLevel="0" collapsed="false">
      <c r="A287" s="0" t="n">
        <v>9</v>
      </c>
      <c r="B287" s="0" t="s">
        <v>43</v>
      </c>
      <c r="C287" s="0" t="s">
        <v>15043</v>
      </c>
      <c r="D287" s="0" t="s">
        <v>14532</v>
      </c>
      <c r="E287" s="0" t="s">
        <v>14972</v>
      </c>
      <c r="F287" s="0" t="n">
        <v>1310</v>
      </c>
      <c r="G287" s="0" t="s">
        <v>281</v>
      </c>
      <c r="H287" s="0" t="s">
        <v>297</v>
      </c>
      <c r="I287" s="0" t="s">
        <v>15044</v>
      </c>
    </row>
    <row r="288" customFormat="false" ht="15" hidden="false" customHeight="false" outlineLevel="0" collapsed="false">
      <c r="A288" s="0" t="n">
        <v>12</v>
      </c>
      <c r="B288" s="0" t="s">
        <v>46</v>
      </c>
      <c r="C288" s="0" t="s">
        <v>15045</v>
      </c>
      <c r="D288" s="0" t="s">
        <v>14676</v>
      </c>
      <c r="E288" s="0" t="s">
        <v>15046</v>
      </c>
      <c r="F288" s="0" t="n">
        <v>548</v>
      </c>
      <c r="G288" s="0" t="s">
        <v>281</v>
      </c>
      <c r="H288" s="0" t="s">
        <v>297</v>
      </c>
      <c r="I288" s="0" t="s">
        <v>15047</v>
      </c>
    </row>
    <row r="289" customFormat="false" ht="15" hidden="false" customHeight="false" outlineLevel="0" collapsed="false">
      <c r="A289" s="0" t="n">
        <v>11</v>
      </c>
      <c r="B289" s="0" t="s">
        <v>45</v>
      </c>
      <c r="C289" s="0" t="s">
        <v>15048</v>
      </c>
      <c r="D289" s="0" t="s">
        <v>14676</v>
      </c>
      <c r="E289" s="0" t="s">
        <v>15031</v>
      </c>
      <c r="F289" s="0" t="n">
        <v>984</v>
      </c>
      <c r="G289" s="0" t="s">
        <v>281</v>
      </c>
      <c r="H289" s="0" t="s">
        <v>297</v>
      </c>
      <c r="I289" s="0" t="s">
        <v>15049</v>
      </c>
    </row>
    <row r="290" customFormat="false" ht="15" hidden="false" customHeight="false" outlineLevel="0" collapsed="false">
      <c r="A290" s="0" t="n">
        <v>12</v>
      </c>
      <c r="B290" s="0" t="s">
        <v>46</v>
      </c>
      <c r="C290" s="0" t="s">
        <v>15050</v>
      </c>
      <c r="D290" s="0" t="s">
        <v>14676</v>
      </c>
      <c r="E290" s="0" t="s">
        <v>15051</v>
      </c>
      <c r="F290" s="0" t="n">
        <v>640</v>
      </c>
      <c r="G290" s="0" t="s">
        <v>281</v>
      </c>
      <c r="H290" s="0" t="s">
        <v>297</v>
      </c>
      <c r="I290" s="0" t="s">
        <v>15052</v>
      </c>
    </row>
    <row r="291" customFormat="false" ht="15" hidden="false" customHeight="false" outlineLevel="0" collapsed="false">
      <c r="A291" s="0" t="n">
        <v>11</v>
      </c>
      <c r="B291" s="0" t="s">
        <v>45</v>
      </c>
      <c r="C291" s="0" t="s">
        <v>15053</v>
      </c>
      <c r="D291" s="0" t="s">
        <v>14676</v>
      </c>
      <c r="E291" s="0" t="s">
        <v>15031</v>
      </c>
      <c r="F291" s="0" t="n">
        <v>621</v>
      </c>
      <c r="G291" s="0" t="s">
        <v>281</v>
      </c>
      <c r="H291" s="0" t="s">
        <v>297</v>
      </c>
      <c r="I291" s="0" t="s">
        <v>15054</v>
      </c>
    </row>
    <row r="292" customFormat="false" ht="15" hidden="false" customHeight="false" outlineLevel="0" collapsed="false">
      <c r="A292" s="0" t="n">
        <v>12</v>
      </c>
      <c r="B292" s="0" t="s">
        <v>46</v>
      </c>
      <c r="C292" s="0" t="s">
        <v>15055</v>
      </c>
      <c r="D292" s="0" t="s">
        <v>14676</v>
      </c>
      <c r="E292" s="0" t="s">
        <v>15056</v>
      </c>
      <c r="F292" s="0" t="n">
        <v>23041</v>
      </c>
      <c r="G292" s="0" t="s">
        <v>281</v>
      </c>
      <c r="H292" s="0" t="s">
        <v>297</v>
      </c>
      <c r="I292" s="0" t="s">
        <v>15057</v>
      </c>
    </row>
    <row r="293" customFormat="false" ht="15" hidden="false" customHeight="false" outlineLevel="0" collapsed="false">
      <c r="A293" s="0" t="n">
        <v>11</v>
      </c>
      <c r="B293" s="0" t="s">
        <v>45</v>
      </c>
      <c r="C293" s="0" t="s">
        <v>15058</v>
      </c>
      <c r="D293" s="0" t="s">
        <v>14676</v>
      </c>
      <c r="E293" s="0" t="s">
        <v>15031</v>
      </c>
      <c r="F293" s="0" t="n">
        <v>22973</v>
      </c>
      <c r="G293" s="0" t="s">
        <v>281</v>
      </c>
      <c r="H293" s="0" t="s">
        <v>297</v>
      </c>
      <c r="I293" s="0" t="s">
        <v>15059</v>
      </c>
    </row>
    <row r="294" customFormat="false" ht="15" hidden="false" customHeight="false" outlineLevel="0" collapsed="false">
      <c r="A294" s="0" t="n">
        <v>11</v>
      </c>
      <c r="B294" s="0" t="s">
        <v>45</v>
      </c>
      <c r="C294" s="0" t="s">
        <v>15060</v>
      </c>
      <c r="D294" s="0" t="s">
        <v>14541</v>
      </c>
      <c r="E294" s="0" t="s">
        <v>15031</v>
      </c>
      <c r="F294" s="0" t="n">
        <v>580</v>
      </c>
      <c r="G294" s="0" t="s">
        <v>281</v>
      </c>
      <c r="H294" s="0" t="s">
        <v>297</v>
      </c>
      <c r="I294" s="0" t="s">
        <v>15061</v>
      </c>
    </row>
    <row r="295" customFormat="false" ht="15" hidden="false" customHeight="false" outlineLevel="0" collapsed="false">
      <c r="A295" s="0" t="n">
        <v>12</v>
      </c>
      <c r="B295" s="0" t="s">
        <v>46</v>
      </c>
      <c r="C295" s="0" t="s">
        <v>15062</v>
      </c>
      <c r="D295" s="0" t="s">
        <v>14676</v>
      </c>
      <c r="E295" s="0" t="s">
        <v>15063</v>
      </c>
      <c r="F295" s="0" t="n">
        <v>466</v>
      </c>
      <c r="G295" s="0" t="s">
        <v>281</v>
      </c>
      <c r="H295" s="0" t="s">
        <v>297</v>
      </c>
      <c r="I295" s="0" t="s">
        <v>15064</v>
      </c>
    </row>
    <row r="296" customFormat="false" ht="15" hidden="false" customHeight="false" outlineLevel="0" collapsed="false">
      <c r="A296" s="0" t="n">
        <v>11</v>
      </c>
      <c r="B296" s="0" t="s">
        <v>45</v>
      </c>
      <c r="C296" s="0" t="s">
        <v>15065</v>
      </c>
      <c r="D296" s="0" t="s">
        <v>14676</v>
      </c>
      <c r="E296" s="0" t="s">
        <v>15031</v>
      </c>
      <c r="F296" s="0" t="n">
        <v>3860</v>
      </c>
      <c r="G296" s="0" t="s">
        <v>281</v>
      </c>
      <c r="H296" s="0" t="s">
        <v>297</v>
      </c>
      <c r="I296" s="0" t="s">
        <v>15066</v>
      </c>
    </row>
    <row r="297" customFormat="false" ht="15" hidden="false" customHeight="false" outlineLevel="0" collapsed="false">
      <c r="A297" s="0" t="n">
        <v>12</v>
      </c>
      <c r="B297" s="0" t="s">
        <v>46</v>
      </c>
      <c r="C297" s="0" t="s">
        <v>15067</v>
      </c>
      <c r="D297" s="0" t="s">
        <v>14676</v>
      </c>
      <c r="E297" s="0" t="s">
        <v>15068</v>
      </c>
      <c r="F297" s="0" t="n">
        <v>1166</v>
      </c>
      <c r="G297" s="0" t="s">
        <v>281</v>
      </c>
      <c r="H297" s="0" t="s">
        <v>297</v>
      </c>
      <c r="I297" s="0" t="s">
        <v>15069</v>
      </c>
    </row>
    <row r="298" customFormat="false" ht="15" hidden="false" customHeight="false" outlineLevel="0" collapsed="false">
      <c r="A298" s="0" t="n">
        <v>11</v>
      </c>
      <c r="B298" s="0" t="s">
        <v>45</v>
      </c>
      <c r="C298" s="0" t="s">
        <v>15070</v>
      </c>
      <c r="D298" s="0" t="s">
        <v>14676</v>
      </c>
      <c r="E298" s="0" t="s">
        <v>15031</v>
      </c>
      <c r="F298" s="0" t="n">
        <v>570</v>
      </c>
      <c r="G298" s="0" t="s">
        <v>281</v>
      </c>
      <c r="H298" s="0" t="s">
        <v>297</v>
      </c>
      <c r="I298" s="0" t="s">
        <v>15071</v>
      </c>
    </row>
    <row r="299" customFormat="false" ht="15" hidden="false" customHeight="false" outlineLevel="0" collapsed="false">
      <c r="A299" s="0" t="n">
        <v>12</v>
      </c>
      <c r="B299" s="0" t="s">
        <v>46</v>
      </c>
      <c r="C299" s="0" t="s">
        <v>15072</v>
      </c>
      <c r="D299" s="0" t="s">
        <v>14541</v>
      </c>
      <c r="E299" s="0" t="s">
        <v>15073</v>
      </c>
      <c r="F299" s="0" t="n">
        <v>481</v>
      </c>
      <c r="G299" s="0" t="s">
        <v>281</v>
      </c>
      <c r="H299" s="0" t="s">
        <v>297</v>
      </c>
      <c r="I299" s="0" t="s">
        <v>15074</v>
      </c>
    </row>
    <row r="300" customFormat="false" ht="15" hidden="false" customHeight="false" outlineLevel="0" collapsed="false">
      <c r="A300" s="0" t="n">
        <v>11</v>
      </c>
      <c r="B300" s="0" t="s">
        <v>45</v>
      </c>
      <c r="C300" s="0" t="s">
        <v>15075</v>
      </c>
      <c r="D300" s="0" t="s">
        <v>14541</v>
      </c>
      <c r="E300" s="0" t="s">
        <v>15031</v>
      </c>
      <c r="F300" s="0" t="n">
        <v>1103</v>
      </c>
      <c r="G300" s="0" t="s">
        <v>281</v>
      </c>
      <c r="H300" s="0" t="s">
        <v>297</v>
      </c>
      <c r="I300" s="0" t="s">
        <v>15076</v>
      </c>
    </row>
    <row r="301" customFormat="false" ht="15" hidden="false" customHeight="false" outlineLevel="0" collapsed="false">
      <c r="A301" s="0" t="n">
        <v>12</v>
      </c>
      <c r="B301" s="0" t="s">
        <v>46</v>
      </c>
      <c r="C301" s="0" t="s">
        <v>15077</v>
      </c>
      <c r="D301" s="0" t="s">
        <v>14676</v>
      </c>
      <c r="E301" s="0" t="s">
        <v>15078</v>
      </c>
      <c r="F301" s="0" t="n">
        <v>445</v>
      </c>
      <c r="G301" s="0" t="s">
        <v>281</v>
      </c>
      <c r="H301" s="0" t="s">
        <v>297</v>
      </c>
      <c r="I301" s="0" t="s">
        <v>15079</v>
      </c>
    </row>
    <row r="302" customFormat="false" ht="15" hidden="false" customHeight="false" outlineLevel="0" collapsed="false">
      <c r="A302" s="0" t="n">
        <v>11</v>
      </c>
      <c r="B302" s="0" t="s">
        <v>45</v>
      </c>
      <c r="C302" s="0" t="s">
        <v>15080</v>
      </c>
      <c r="D302" s="0" t="s">
        <v>14676</v>
      </c>
      <c r="E302" s="0" t="s">
        <v>15031</v>
      </c>
      <c r="F302" s="0" t="n">
        <v>519</v>
      </c>
      <c r="G302" s="0" t="s">
        <v>281</v>
      </c>
      <c r="H302" s="0" t="s">
        <v>297</v>
      </c>
      <c r="I302" s="0" t="s">
        <v>15081</v>
      </c>
    </row>
    <row r="303" customFormat="false" ht="15" hidden="false" customHeight="false" outlineLevel="0" collapsed="false">
      <c r="A303" s="0" t="n">
        <v>12</v>
      </c>
      <c r="B303" s="0" t="s">
        <v>46</v>
      </c>
      <c r="C303" s="0" t="s">
        <v>15082</v>
      </c>
      <c r="D303" s="0" t="s">
        <v>14676</v>
      </c>
      <c r="E303" s="0" t="s">
        <v>15083</v>
      </c>
      <c r="F303" s="0" t="n">
        <v>16956</v>
      </c>
      <c r="G303" s="0" t="s">
        <v>281</v>
      </c>
      <c r="H303" s="0" t="s">
        <v>297</v>
      </c>
      <c r="I303" s="0" t="s">
        <v>15084</v>
      </c>
    </row>
    <row r="304" customFormat="false" ht="15" hidden="false" customHeight="false" outlineLevel="0" collapsed="false">
      <c r="A304" s="0" t="n">
        <v>11</v>
      </c>
      <c r="B304" s="0" t="s">
        <v>45</v>
      </c>
      <c r="C304" s="0" t="s">
        <v>15085</v>
      </c>
      <c r="D304" s="0" t="s">
        <v>14676</v>
      </c>
      <c r="E304" s="0" t="s">
        <v>15031</v>
      </c>
      <c r="F304" s="0" t="n">
        <v>220</v>
      </c>
      <c r="G304" s="0" t="s">
        <v>281</v>
      </c>
      <c r="H304" s="0" t="s">
        <v>297</v>
      </c>
      <c r="I304" s="0" t="s">
        <v>15086</v>
      </c>
    </row>
    <row r="305" customFormat="false" ht="15" hidden="false" customHeight="false" outlineLevel="0" collapsed="false">
      <c r="A305" s="0" t="n">
        <v>12</v>
      </c>
      <c r="B305" s="0" t="s">
        <v>46</v>
      </c>
      <c r="C305" s="0" t="s">
        <v>15087</v>
      </c>
      <c r="D305" s="0" t="s">
        <v>92</v>
      </c>
      <c r="E305" s="0" t="s">
        <v>15088</v>
      </c>
      <c r="F305" s="0" t="n">
        <v>3083</v>
      </c>
      <c r="G305" s="0" t="s">
        <v>281</v>
      </c>
      <c r="H305" s="0" t="s">
        <v>297</v>
      </c>
      <c r="I305" s="0" t="s">
        <v>15089</v>
      </c>
    </row>
    <row r="306" customFormat="false" ht="15" hidden="false" customHeight="false" outlineLevel="0" collapsed="false">
      <c r="A306" s="0" t="n">
        <v>11</v>
      </c>
      <c r="B306" s="0" t="s">
        <v>45</v>
      </c>
      <c r="C306" s="0" t="s">
        <v>15090</v>
      </c>
      <c r="D306" s="0" t="s">
        <v>14676</v>
      </c>
      <c r="E306" s="0" t="s">
        <v>15031</v>
      </c>
      <c r="F306" s="0" t="n">
        <v>1896</v>
      </c>
      <c r="G306" s="0" t="s">
        <v>281</v>
      </c>
      <c r="H306" s="0" t="s">
        <v>297</v>
      </c>
      <c r="I306" s="0" t="s">
        <v>15091</v>
      </c>
    </row>
    <row r="307" customFormat="false" ht="15" hidden="false" customHeight="false" outlineLevel="0" collapsed="false">
      <c r="A307" s="0" t="n">
        <v>12</v>
      </c>
      <c r="B307" s="0" t="s">
        <v>46</v>
      </c>
      <c r="C307" s="0" t="s">
        <v>15092</v>
      </c>
      <c r="D307" s="0" t="s">
        <v>14676</v>
      </c>
      <c r="E307" s="0" t="s">
        <v>15093</v>
      </c>
      <c r="F307" s="0" t="n">
        <v>3081</v>
      </c>
      <c r="G307" s="0" t="s">
        <v>281</v>
      </c>
      <c r="H307" s="0" t="s">
        <v>297</v>
      </c>
      <c r="I307" s="0" t="s">
        <v>15094</v>
      </c>
    </row>
    <row r="308" customFormat="false" ht="15" hidden="false" customHeight="false" outlineLevel="0" collapsed="false">
      <c r="A308" s="0" t="n">
        <v>11</v>
      </c>
      <c r="B308" s="0" t="s">
        <v>45</v>
      </c>
      <c r="C308" s="0" t="s">
        <v>15095</v>
      </c>
      <c r="D308" s="0" t="s">
        <v>14676</v>
      </c>
      <c r="E308" s="0" t="s">
        <v>15031</v>
      </c>
      <c r="F308" s="0" t="n">
        <v>572</v>
      </c>
      <c r="G308" s="0" t="s">
        <v>281</v>
      </c>
      <c r="H308" s="0" t="s">
        <v>297</v>
      </c>
      <c r="I308" s="0" t="s">
        <v>15096</v>
      </c>
    </row>
    <row r="309" customFormat="false" ht="15" hidden="false" customHeight="false" outlineLevel="0" collapsed="false">
      <c r="A309" s="0" t="n">
        <v>12</v>
      </c>
      <c r="B309" s="0" t="s">
        <v>46</v>
      </c>
      <c r="C309" s="0" t="s">
        <v>15097</v>
      </c>
      <c r="D309" s="0" t="s">
        <v>14676</v>
      </c>
      <c r="E309" s="0" t="s">
        <v>15098</v>
      </c>
      <c r="F309" s="0" t="n">
        <v>239</v>
      </c>
      <c r="G309" s="0" t="s">
        <v>281</v>
      </c>
      <c r="H309" s="0" t="s">
        <v>297</v>
      </c>
      <c r="I309" s="0" t="s">
        <v>15099</v>
      </c>
    </row>
    <row r="310" customFormat="false" ht="15" hidden="false" customHeight="false" outlineLevel="0" collapsed="false">
      <c r="A310" s="0" t="n">
        <v>11</v>
      </c>
      <c r="B310" s="0" t="s">
        <v>45</v>
      </c>
      <c r="C310" s="0" t="s">
        <v>15100</v>
      </c>
      <c r="D310" s="0" t="s">
        <v>14676</v>
      </c>
      <c r="E310" s="0" t="s">
        <v>15031</v>
      </c>
      <c r="F310" s="0" t="n">
        <v>1025</v>
      </c>
      <c r="G310" s="0" t="s">
        <v>281</v>
      </c>
      <c r="H310" s="0" t="s">
        <v>297</v>
      </c>
      <c r="I310" s="0" t="s">
        <v>15101</v>
      </c>
    </row>
    <row r="311" customFormat="false" ht="15" hidden="false" customHeight="false" outlineLevel="0" collapsed="false">
      <c r="A311" s="0" t="n">
        <v>11</v>
      </c>
      <c r="B311" s="0" t="s">
        <v>45</v>
      </c>
      <c r="C311" s="0" t="s">
        <v>15102</v>
      </c>
      <c r="D311" s="0" t="s">
        <v>14676</v>
      </c>
      <c r="E311" s="0" t="s">
        <v>15031</v>
      </c>
      <c r="F311" s="0" t="n">
        <v>4342</v>
      </c>
      <c r="G311" s="0" t="s">
        <v>281</v>
      </c>
      <c r="H311" s="0" t="s">
        <v>297</v>
      </c>
      <c r="I311" s="0" t="s">
        <v>15103</v>
      </c>
    </row>
    <row r="312" customFormat="false" ht="15" hidden="false" customHeight="false" outlineLevel="0" collapsed="false">
      <c r="A312" s="0" t="n">
        <v>12</v>
      </c>
      <c r="B312" s="0" t="s">
        <v>46</v>
      </c>
      <c r="C312" s="0" t="s">
        <v>15104</v>
      </c>
      <c r="D312" s="0" t="s">
        <v>14676</v>
      </c>
      <c r="E312" s="0" t="s">
        <v>15105</v>
      </c>
      <c r="F312" s="0" t="n">
        <v>2384</v>
      </c>
      <c r="G312" s="0" t="s">
        <v>281</v>
      </c>
      <c r="H312" s="0" t="s">
        <v>297</v>
      </c>
      <c r="I312" s="0" t="s">
        <v>15106</v>
      </c>
    </row>
    <row r="313" customFormat="false" ht="15" hidden="false" customHeight="false" outlineLevel="0" collapsed="false">
      <c r="A313" s="0" t="n">
        <v>12</v>
      </c>
      <c r="B313" s="0" t="s">
        <v>46</v>
      </c>
      <c r="C313" s="0" t="s">
        <v>15107</v>
      </c>
      <c r="D313" s="0" t="s">
        <v>14541</v>
      </c>
      <c r="E313" s="0" t="s">
        <v>15108</v>
      </c>
      <c r="F313" s="0" t="n">
        <v>272</v>
      </c>
      <c r="G313" s="0" t="s">
        <v>281</v>
      </c>
      <c r="H313" s="0" t="s">
        <v>297</v>
      </c>
      <c r="I313" s="0" t="s">
        <v>15109</v>
      </c>
    </row>
    <row r="314" customFormat="false" ht="15" hidden="false" customHeight="false" outlineLevel="0" collapsed="false">
      <c r="A314" s="0" t="n">
        <v>11</v>
      </c>
      <c r="B314" s="0" t="s">
        <v>45</v>
      </c>
      <c r="C314" s="0" t="s">
        <v>15110</v>
      </c>
      <c r="D314" s="0" t="s">
        <v>14541</v>
      </c>
      <c r="E314" s="0" t="s">
        <v>15031</v>
      </c>
      <c r="F314" s="0" t="n">
        <v>856</v>
      </c>
      <c r="G314" s="0" t="s">
        <v>281</v>
      </c>
      <c r="H314" s="0" t="s">
        <v>297</v>
      </c>
      <c r="I314" s="0" t="s">
        <v>15111</v>
      </c>
    </row>
    <row r="315" customFormat="false" ht="15" hidden="false" customHeight="false" outlineLevel="0" collapsed="false">
      <c r="A315" s="0" t="n">
        <v>12</v>
      </c>
      <c r="B315" s="0" t="s">
        <v>46</v>
      </c>
      <c r="C315" s="0" t="s">
        <v>15112</v>
      </c>
      <c r="D315" s="0" t="s">
        <v>14676</v>
      </c>
      <c r="E315" s="0" t="s">
        <v>15113</v>
      </c>
      <c r="F315" s="0" t="n">
        <v>6374</v>
      </c>
      <c r="G315" s="0" t="s">
        <v>281</v>
      </c>
      <c r="H315" s="0" t="s">
        <v>297</v>
      </c>
      <c r="I315" s="0" t="s">
        <v>15114</v>
      </c>
    </row>
    <row r="316" customFormat="false" ht="15" hidden="false" customHeight="false" outlineLevel="0" collapsed="false">
      <c r="A316" s="0" t="n">
        <v>11</v>
      </c>
      <c r="B316" s="0" t="s">
        <v>45</v>
      </c>
      <c r="C316" s="0" t="s">
        <v>15115</v>
      </c>
      <c r="D316" s="0" t="s">
        <v>14676</v>
      </c>
      <c r="E316" s="0" t="s">
        <v>15031</v>
      </c>
      <c r="F316" s="0" t="n">
        <v>1976</v>
      </c>
      <c r="G316" s="0" t="s">
        <v>281</v>
      </c>
      <c r="H316" s="0" t="s">
        <v>297</v>
      </c>
      <c r="I316" s="0" t="s">
        <v>15116</v>
      </c>
    </row>
    <row r="317" customFormat="false" ht="15" hidden="false" customHeight="false" outlineLevel="0" collapsed="false">
      <c r="A317" s="0" t="n">
        <v>11</v>
      </c>
      <c r="B317" s="0" t="s">
        <v>45</v>
      </c>
      <c r="C317" s="0" t="s">
        <v>15117</v>
      </c>
      <c r="D317" s="0" t="s">
        <v>14676</v>
      </c>
      <c r="E317" s="0" t="s">
        <v>15031</v>
      </c>
      <c r="F317" s="0" t="n">
        <v>239</v>
      </c>
      <c r="G317" s="0" t="s">
        <v>281</v>
      </c>
      <c r="H317" s="0" t="s">
        <v>297</v>
      </c>
      <c r="I317" s="0" t="s">
        <v>15118</v>
      </c>
    </row>
    <row r="318" customFormat="false" ht="15" hidden="false" customHeight="false" outlineLevel="0" collapsed="false">
      <c r="A318" s="0" t="n">
        <v>12</v>
      </c>
      <c r="B318" s="0" t="s">
        <v>46</v>
      </c>
      <c r="C318" s="0" t="s">
        <v>15119</v>
      </c>
      <c r="D318" s="0" t="s">
        <v>14676</v>
      </c>
      <c r="E318" s="0" t="s">
        <v>15120</v>
      </c>
      <c r="F318" s="0" t="n">
        <v>2099</v>
      </c>
      <c r="G318" s="0" t="s">
        <v>281</v>
      </c>
      <c r="H318" s="0" t="s">
        <v>297</v>
      </c>
      <c r="I318" s="0" t="s">
        <v>15121</v>
      </c>
    </row>
    <row r="319" customFormat="false" ht="15" hidden="false" customHeight="false" outlineLevel="0" collapsed="false">
      <c r="A319" s="0" t="n">
        <v>12</v>
      </c>
      <c r="B319" s="0" t="s">
        <v>46</v>
      </c>
      <c r="C319" s="0" t="s">
        <v>15122</v>
      </c>
      <c r="D319" s="0" t="s">
        <v>14676</v>
      </c>
      <c r="E319" s="0" t="s">
        <v>15123</v>
      </c>
      <c r="F319" s="0" t="n">
        <v>1740</v>
      </c>
      <c r="G319" s="0" t="s">
        <v>281</v>
      </c>
      <c r="H319" s="0" t="s">
        <v>297</v>
      </c>
      <c r="I319" s="0" t="s">
        <v>15124</v>
      </c>
    </row>
    <row r="320" customFormat="false" ht="15" hidden="false" customHeight="false" outlineLevel="0" collapsed="false">
      <c r="A320" s="0" t="n">
        <v>12</v>
      </c>
      <c r="B320" s="0" t="s">
        <v>46</v>
      </c>
      <c r="C320" s="0" t="s">
        <v>15125</v>
      </c>
      <c r="D320" s="0" t="s">
        <v>14676</v>
      </c>
      <c r="E320" s="0" t="s">
        <v>15126</v>
      </c>
      <c r="F320" s="0" t="n">
        <v>930</v>
      </c>
      <c r="G320" s="0" t="s">
        <v>281</v>
      </c>
      <c r="H320" s="0" t="s">
        <v>297</v>
      </c>
      <c r="I320" s="0" t="s">
        <v>15127</v>
      </c>
    </row>
    <row r="321" customFormat="false" ht="15" hidden="false" customHeight="false" outlineLevel="0" collapsed="false">
      <c r="A321" s="0" t="n">
        <v>11</v>
      </c>
      <c r="B321" s="0" t="s">
        <v>45</v>
      </c>
      <c r="C321" s="0" t="s">
        <v>15128</v>
      </c>
      <c r="D321" s="0" t="s">
        <v>14676</v>
      </c>
      <c r="E321" s="0" t="s">
        <v>15031</v>
      </c>
      <c r="F321" s="0" t="n">
        <v>7869</v>
      </c>
      <c r="G321" s="0" t="s">
        <v>281</v>
      </c>
      <c r="H321" s="0" t="s">
        <v>297</v>
      </c>
      <c r="I321" s="0" t="s">
        <v>15129</v>
      </c>
    </row>
    <row r="322" customFormat="false" ht="15" hidden="false" customHeight="false" outlineLevel="0" collapsed="false">
      <c r="A322" s="0" t="n">
        <v>12</v>
      </c>
      <c r="B322" s="0" t="s">
        <v>46</v>
      </c>
      <c r="C322" s="0" t="s">
        <v>15130</v>
      </c>
      <c r="D322" s="0" t="s">
        <v>14676</v>
      </c>
      <c r="E322" s="0" t="s">
        <v>15131</v>
      </c>
      <c r="F322" s="0" t="n">
        <v>796</v>
      </c>
      <c r="G322" s="0" t="s">
        <v>281</v>
      </c>
      <c r="H322" s="0" t="s">
        <v>297</v>
      </c>
      <c r="I322" s="0" t="s">
        <v>15132</v>
      </c>
    </row>
    <row r="323" customFormat="false" ht="15" hidden="false" customHeight="false" outlineLevel="0" collapsed="false">
      <c r="A323" s="0" t="n">
        <v>11</v>
      </c>
      <c r="B323" s="0" t="s">
        <v>45</v>
      </c>
      <c r="C323" s="0" t="s">
        <v>15133</v>
      </c>
      <c r="D323" s="0" t="s">
        <v>14676</v>
      </c>
      <c r="E323" s="0" t="s">
        <v>15031</v>
      </c>
      <c r="F323" s="0" t="n">
        <v>16854</v>
      </c>
      <c r="G323" s="0" t="s">
        <v>281</v>
      </c>
      <c r="H323" s="0" t="s">
        <v>297</v>
      </c>
      <c r="I323" s="0" t="s">
        <v>15134</v>
      </c>
    </row>
    <row r="324" customFormat="false" ht="15" hidden="false" customHeight="false" outlineLevel="0" collapsed="false">
      <c r="A324" s="0" t="n">
        <v>12</v>
      </c>
      <c r="B324" s="0" t="s">
        <v>46</v>
      </c>
      <c r="C324" s="0" t="s">
        <v>15135</v>
      </c>
      <c r="D324" s="0" t="s">
        <v>14676</v>
      </c>
      <c r="E324" s="0" t="s">
        <v>15136</v>
      </c>
      <c r="F324" s="0" t="n">
        <v>4277</v>
      </c>
      <c r="G324" s="0" t="s">
        <v>281</v>
      </c>
      <c r="H324" s="0" t="s">
        <v>297</v>
      </c>
      <c r="I324" s="0" t="s">
        <v>15137</v>
      </c>
    </row>
    <row r="325" customFormat="false" ht="15" hidden="false" customHeight="false" outlineLevel="0" collapsed="false">
      <c r="A325" s="0" t="n">
        <v>11</v>
      </c>
      <c r="B325" s="0" t="s">
        <v>45</v>
      </c>
      <c r="C325" s="0" t="s">
        <v>15138</v>
      </c>
      <c r="D325" s="0" t="s">
        <v>14676</v>
      </c>
      <c r="E325" s="0" t="s">
        <v>15031</v>
      </c>
      <c r="F325" s="0" t="n">
        <v>1259</v>
      </c>
      <c r="G325" s="0" t="s">
        <v>281</v>
      </c>
      <c r="H325" s="0" t="s">
        <v>297</v>
      </c>
      <c r="I325" s="0" t="s">
        <v>15139</v>
      </c>
    </row>
    <row r="326" customFormat="false" ht="15" hidden="false" customHeight="false" outlineLevel="0" collapsed="false">
      <c r="A326" s="0" t="n">
        <v>12</v>
      </c>
      <c r="B326" s="0" t="s">
        <v>46</v>
      </c>
      <c r="C326" s="0" t="s">
        <v>15140</v>
      </c>
      <c r="D326" s="0" t="s">
        <v>14541</v>
      </c>
      <c r="E326" s="0" t="s">
        <v>15141</v>
      </c>
      <c r="F326" s="0" t="n">
        <v>531</v>
      </c>
      <c r="G326" s="0" t="s">
        <v>281</v>
      </c>
      <c r="H326" s="0" t="s">
        <v>297</v>
      </c>
      <c r="I326" s="0" t="s">
        <v>15142</v>
      </c>
    </row>
    <row r="327" customFormat="false" ht="15" hidden="false" customHeight="false" outlineLevel="0" collapsed="false">
      <c r="A327" s="0" t="n">
        <v>11</v>
      </c>
      <c r="B327" s="0" t="s">
        <v>45</v>
      </c>
      <c r="C327" s="0" t="s">
        <v>15143</v>
      </c>
      <c r="D327" s="0" t="s">
        <v>92</v>
      </c>
      <c r="E327" s="0" t="s">
        <v>15031</v>
      </c>
      <c r="F327" s="0" t="n">
        <v>2970</v>
      </c>
      <c r="G327" s="0" t="s">
        <v>281</v>
      </c>
      <c r="H327" s="0" t="s">
        <v>297</v>
      </c>
      <c r="I327" s="0" t="s">
        <v>15042</v>
      </c>
    </row>
    <row r="328" customFormat="false" ht="15" hidden="false" customHeight="false" outlineLevel="0" collapsed="false">
      <c r="A328" s="0" t="n">
        <v>12</v>
      </c>
      <c r="B328" s="0" t="s">
        <v>46</v>
      </c>
      <c r="C328" s="0" t="s">
        <v>15144</v>
      </c>
      <c r="D328" s="0" t="s">
        <v>92</v>
      </c>
      <c r="E328" s="0" t="s">
        <v>15088</v>
      </c>
      <c r="F328" s="0" t="n">
        <v>3083</v>
      </c>
      <c r="G328" s="0" t="s">
        <v>281</v>
      </c>
      <c r="H328" s="0" t="s">
        <v>297</v>
      </c>
      <c r="I328" s="0" t="s">
        <v>15089</v>
      </c>
    </row>
    <row r="329" customFormat="false" ht="15" hidden="false" customHeight="false" outlineLevel="0" collapsed="false">
      <c r="A329" s="0" t="n">
        <v>11</v>
      </c>
      <c r="B329" s="0" t="s">
        <v>45</v>
      </c>
      <c r="C329" s="0" t="s">
        <v>15145</v>
      </c>
      <c r="D329" s="0" t="s">
        <v>14676</v>
      </c>
      <c r="E329" s="0" t="s">
        <v>15031</v>
      </c>
      <c r="F329" s="0" t="n">
        <v>4423</v>
      </c>
      <c r="G329" s="0" t="s">
        <v>281</v>
      </c>
      <c r="H329" s="0" t="s">
        <v>297</v>
      </c>
      <c r="I329" s="0" t="s">
        <v>15032</v>
      </c>
    </row>
    <row r="330" customFormat="false" ht="15" hidden="false" customHeight="false" outlineLevel="0" collapsed="false">
      <c r="A330" s="0" t="n">
        <v>12</v>
      </c>
      <c r="B330" s="0" t="s">
        <v>46</v>
      </c>
      <c r="C330" s="0" t="s">
        <v>15146</v>
      </c>
      <c r="D330" s="0" t="s">
        <v>14676</v>
      </c>
      <c r="E330" s="0" t="s">
        <v>15083</v>
      </c>
      <c r="F330" s="0" t="n">
        <v>16956</v>
      </c>
      <c r="G330" s="0" t="s">
        <v>281</v>
      </c>
      <c r="H330" s="0" t="s">
        <v>297</v>
      </c>
      <c r="I330" s="0" t="s">
        <v>15084</v>
      </c>
    </row>
    <row r="331" customFormat="false" ht="15" hidden="false" customHeight="false" outlineLevel="0" collapsed="false">
      <c r="A331" s="0" t="n">
        <v>12</v>
      </c>
      <c r="B331" s="0" t="s">
        <v>46</v>
      </c>
      <c r="C331" s="0" t="s">
        <v>15147</v>
      </c>
      <c r="D331" s="0" t="s">
        <v>14676</v>
      </c>
      <c r="E331" s="0" t="s">
        <v>15037</v>
      </c>
      <c r="F331" s="0" t="n">
        <v>4132</v>
      </c>
      <c r="G331" s="0" t="s">
        <v>281</v>
      </c>
      <c r="H331" s="0" t="s">
        <v>297</v>
      </c>
      <c r="I331" s="0" t="s">
        <v>15038</v>
      </c>
    </row>
    <row r="332" customFormat="false" ht="15" hidden="false" customHeight="false" outlineLevel="0" collapsed="false">
      <c r="A332" s="0" t="n">
        <v>11</v>
      </c>
      <c r="B332" s="0" t="s">
        <v>45</v>
      </c>
      <c r="C332" s="0" t="s">
        <v>15148</v>
      </c>
      <c r="D332" s="0" t="s">
        <v>14676</v>
      </c>
      <c r="E332" s="0" t="s">
        <v>15031</v>
      </c>
      <c r="F332" s="0" t="n">
        <v>16854</v>
      </c>
      <c r="G332" s="0" t="s">
        <v>281</v>
      </c>
      <c r="H332" s="0" t="s">
        <v>297</v>
      </c>
      <c r="I332" s="0" t="s">
        <v>15134</v>
      </c>
    </row>
    <row r="333" customFormat="false" ht="15" hidden="false" customHeight="false" outlineLevel="0" collapsed="false">
      <c r="A333" s="0" t="n">
        <v>17</v>
      </c>
      <c r="B333" s="0" t="s">
        <v>53</v>
      </c>
      <c r="C333" s="0" t="s">
        <v>15149</v>
      </c>
      <c r="D333" s="0" t="s">
        <v>14532</v>
      </c>
      <c r="E333" s="0" t="s">
        <v>15150</v>
      </c>
      <c r="F333" s="0" t="n">
        <v>2883</v>
      </c>
      <c r="G333" s="0" t="s">
        <v>281</v>
      </c>
      <c r="H333" s="0" t="s">
        <v>297</v>
      </c>
      <c r="I333" s="0" t="s">
        <v>15151</v>
      </c>
    </row>
    <row r="334" customFormat="false" ht="15" hidden="false" customHeight="false" outlineLevel="0" collapsed="false">
      <c r="A334" s="0" t="n">
        <v>12</v>
      </c>
      <c r="B334" s="0" t="s">
        <v>46</v>
      </c>
      <c r="C334" s="0" t="s">
        <v>15152</v>
      </c>
      <c r="D334" s="0" t="s">
        <v>14676</v>
      </c>
      <c r="E334" s="0" t="s">
        <v>15123</v>
      </c>
      <c r="F334" s="0" t="n">
        <v>1740</v>
      </c>
      <c r="G334" s="0" t="s">
        <v>281</v>
      </c>
      <c r="H334" s="0" t="s">
        <v>297</v>
      </c>
      <c r="I334" s="0" t="s">
        <v>15124</v>
      </c>
    </row>
    <row r="335" customFormat="false" ht="15" hidden="false" customHeight="false" outlineLevel="0" collapsed="false">
      <c r="A335" s="0" t="n">
        <v>12</v>
      </c>
      <c r="B335" s="0" t="s">
        <v>46</v>
      </c>
      <c r="C335" s="0" t="s">
        <v>15153</v>
      </c>
      <c r="D335" s="0" t="s">
        <v>14676</v>
      </c>
      <c r="E335" s="0" t="s">
        <v>15113</v>
      </c>
      <c r="F335" s="0" t="n">
        <v>6374</v>
      </c>
      <c r="G335" s="0" t="s">
        <v>281</v>
      </c>
      <c r="H335" s="0" t="s">
        <v>297</v>
      </c>
      <c r="I335" s="0" t="s">
        <v>15114</v>
      </c>
    </row>
    <row r="336" customFormat="false" ht="15" hidden="false" customHeight="false" outlineLevel="0" collapsed="false">
      <c r="A336" s="0" t="n">
        <v>12</v>
      </c>
      <c r="B336" s="0" t="s">
        <v>46</v>
      </c>
      <c r="C336" s="0" t="s">
        <v>15154</v>
      </c>
      <c r="D336" s="0" t="s">
        <v>14676</v>
      </c>
      <c r="E336" s="0" t="s">
        <v>15105</v>
      </c>
      <c r="F336" s="0" t="n">
        <v>2384</v>
      </c>
      <c r="G336" s="0" t="s">
        <v>281</v>
      </c>
      <c r="H336" s="0" t="s">
        <v>297</v>
      </c>
      <c r="I336" s="0" t="s">
        <v>15106</v>
      </c>
    </row>
    <row r="337" customFormat="false" ht="15" hidden="false" customHeight="false" outlineLevel="0" collapsed="false">
      <c r="A337" s="0" t="n">
        <v>12</v>
      </c>
      <c r="B337" s="0" t="s">
        <v>46</v>
      </c>
      <c r="C337" s="0" t="s">
        <v>15155</v>
      </c>
      <c r="D337" s="0" t="s">
        <v>14676</v>
      </c>
      <c r="E337" s="0" t="s">
        <v>15126</v>
      </c>
      <c r="F337" s="0" t="n">
        <v>930</v>
      </c>
      <c r="G337" s="0" t="s">
        <v>281</v>
      </c>
      <c r="H337" s="0" t="s">
        <v>297</v>
      </c>
      <c r="I337" s="0" t="s">
        <v>15127</v>
      </c>
    </row>
    <row r="338" customFormat="false" ht="15" hidden="false" customHeight="false" outlineLevel="0" collapsed="false">
      <c r="A338" s="0" t="n">
        <v>12</v>
      </c>
      <c r="B338" s="0" t="s">
        <v>46</v>
      </c>
      <c r="C338" s="0" t="s">
        <v>15156</v>
      </c>
      <c r="D338" s="0" t="s">
        <v>92</v>
      </c>
      <c r="E338" s="0" t="s">
        <v>15088</v>
      </c>
      <c r="F338" s="0" t="n">
        <v>3083</v>
      </c>
      <c r="G338" s="0" t="s">
        <v>281</v>
      </c>
      <c r="H338" s="0" t="s">
        <v>297</v>
      </c>
      <c r="I338" s="0" t="s">
        <v>15089</v>
      </c>
    </row>
    <row r="339" customFormat="false" ht="15" hidden="false" customHeight="false" outlineLevel="0" collapsed="false">
      <c r="A339" s="0" t="n">
        <v>12</v>
      </c>
      <c r="B339" s="0" t="s">
        <v>46</v>
      </c>
      <c r="C339" s="0" t="s">
        <v>15157</v>
      </c>
      <c r="D339" s="0" t="s">
        <v>14676</v>
      </c>
      <c r="E339" s="0" t="s">
        <v>15056</v>
      </c>
      <c r="F339" s="0" t="n">
        <v>23041</v>
      </c>
      <c r="G339" s="0" t="s">
        <v>281</v>
      </c>
      <c r="H339" s="0" t="s">
        <v>297</v>
      </c>
      <c r="I339" s="0" t="s">
        <v>15057</v>
      </c>
    </row>
    <row r="340" customFormat="false" ht="15" hidden="false" customHeight="false" outlineLevel="0" collapsed="false">
      <c r="A340" s="0" t="n">
        <v>12</v>
      </c>
      <c r="B340" s="0" t="s">
        <v>46</v>
      </c>
      <c r="C340" s="0" t="s">
        <v>15158</v>
      </c>
      <c r="D340" s="0" t="s">
        <v>14676</v>
      </c>
      <c r="E340" s="0" t="s">
        <v>15051</v>
      </c>
      <c r="F340" s="0" t="n">
        <v>640</v>
      </c>
      <c r="G340" s="0" t="s">
        <v>281</v>
      </c>
      <c r="H340" s="0" t="s">
        <v>297</v>
      </c>
      <c r="I340" s="0" t="s">
        <v>15052</v>
      </c>
    </row>
    <row r="341" customFormat="false" ht="15" hidden="false" customHeight="false" outlineLevel="0" collapsed="false">
      <c r="A341" s="0" t="n">
        <v>12</v>
      </c>
      <c r="B341" s="0" t="s">
        <v>46</v>
      </c>
      <c r="C341" s="0" t="s">
        <v>15159</v>
      </c>
      <c r="D341" s="0" t="s">
        <v>14676</v>
      </c>
      <c r="E341" s="0" t="s">
        <v>15093</v>
      </c>
      <c r="F341" s="0" t="n">
        <v>3081</v>
      </c>
      <c r="G341" s="0" t="s">
        <v>281</v>
      </c>
      <c r="H341" s="0" t="s">
        <v>297</v>
      </c>
      <c r="I341" s="0" t="s">
        <v>15094</v>
      </c>
    </row>
    <row r="342" customFormat="false" ht="15" hidden="false" customHeight="false" outlineLevel="0" collapsed="false">
      <c r="A342" s="0" t="n">
        <v>12</v>
      </c>
      <c r="B342" s="0" t="s">
        <v>46</v>
      </c>
      <c r="C342" s="0" t="s">
        <v>15160</v>
      </c>
      <c r="D342" s="0" t="s">
        <v>14676</v>
      </c>
      <c r="E342" s="0" t="s">
        <v>15037</v>
      </c>
      <c r="F342" s="0" t="n">
        <v>4132</v>
      </c>
      <c r="G342" s="0" t="s">
        <v>281</v>
      </c>
      <c r="H342" s="0" t="s">
        <v>297</v>
      </c>
      <c r="I342" s="0" t="s">
        <v>15038</v>
      </c>
    </row>
    <row r="343" customFormat="false" ht="15" hidden="false" customHeight="false" outlineLevel="0" collapsed="false">
      <c r="A343" s="0" t="n">
        <v>12</v>
      </c>
      <c r="B343" s="0" t="s">
        <v>46</v>
      </c>
      <c r="C343" s="0" t="s">
        <v>15161</v>
      </c>
      <c r="D343" s="0" t="s">
        <v>14676</v>
      </c>
      <c r="E343" s="0" t="s">
        <v>15078</v>
      </c>
      <c r="F343" s="0" t="n">
        <v>445</v>
      </c>
      <c r="G343" s="0" t="s">
        <v>281</v>
      </c>
      <c r="H343" s="0" t="s">
        <v>297</v>
      </c>
      <c r="I343" s="0" t="s">
        <v>15079</v>
      </c>
    </row>
    <row r="344" customFormat="false" ht="15" hidden="false" customHeight="false" outlineLevel="0" collapsed="false">
      <c r="A344" s="0" t="n">
        <v>11</v>
      </c>
      <c r="B344" s="0" t="s">
        <v>45</v>
      </c>
      <c r="C344" s="0" t="s">
        <v>15162</v>
      </c>
      <c r="D344" s="0" t="s">
        <v>14676</v>
      </c>
      <c r="E344" s="0" t="s">
        <v>15031</v>
      </c>
      <c r="F344" s="0" t="n">
        <v>4423</v>
      </c>
      <c r="G344" s="0" t="s">
        <v>281</v>
      </c>
      <c r="H344" s="0" t="s">
        <v>297</v>
      </c>
      <c r="I344" s="0" t="s">
        <v>15032</v>
      </c>
    </row>
    <row r="345" customFormat="false" ht="15" hidden="false" customHeight="false" outlineLevel="0" collapsed="false">
      <c r="A345" s="0" t="n">
        <v>11</v>
      </c>
      <c r="B345" s="0" t="s">
        <v>45</v>
      </c>
      <c r="C345" s="0" t="s">
        <v>15163</v>
      </c>
      <c r="D345" s="0" t="s">
        <v>14676</v>
      </c>
      <c r="E345" s="0" t="s">
        <v>15031</v>
      </c>
      <c r="F345" s="0" t="n">
        <v>1259</v>
      </c>
      <c r="G345" s="0" t="s">
        <v>281</v>
      </c>
      <c r="H345" s="0" t="s">
        <v>297</v>
      </c>
      <c r="I345" s="0" t="s">
        <v>15139</v>
      </c>
    </row>
    <row r="346" customFormat="false" ht="15" hidden="false" customHeight="false" outlineLevel="0" collapsed="false">
      <c r="A346" s="0" t="n">
        <v>11</v>
      </c>
      <c r="B346" s="0" t="s">
        <v>45</v>
      </c>
      <c r="C346" s="0" t="s">
        <v>15164</v>
      </c>
      <c r="D346" s="0" t="s">
        <v>14676</v>
      </c>
      <c r="E346" s="0" t="s">
        <v>15031</v>
      </c>
      <c r="F346" s="0" t="n">
        <v>22973</v>
      </c>
      <c r="G346" s="0" t="s">
        <v>281</v>
      </c>
      <c r="H346" s="0" t="s">
        <v>297</v>
      </c>
      <c r="I346" s="0" t="s">
        <v>15059</v>
      </c>
    </row>
    <row r="347" customFormat="false" ht="15" hidden="false" customHeight="false" outlineLevel="0" collapsed="false">
      <c r="A347" s="0" t="n">
        <v>11</v>
      </c>
      <c r="B347" s="0" t="s">
        <v>45</v>
      </c>
      <c r="C347" s="0" t="s">
        <v>15165</v>
      </c>
      <c r="D347" s="0" t="s">
        <v>14676</v>
      </c>
      <c r="E347" s="0" t="s">
        <v>15031</v>
      </c>
      <c r="F347" s="0" t="n">
        <v>570</v>
      </c>
      <c r="G347" s="0" t="s">
        <v>281</v>
      </c>
      <c r="H347" s="0" t="s">
        <v>297</v>
      </c>
      <c r="I347" s="0" t="s">
        <v>15071</v>
      </c>
    </row>
    <row r="348" customFormat="false" ht="15" hidden="false" customHeight="false" outlineLevel="0" collapsed="false">
      <c r="A348" s="0" t="n">
        <v>11</v>
      </c>
      <c r="B348" s="0" t="s">
        <v>45</v>
      </c>
      <c r="C348" s="0" t="s">
        <v>15166</v>
      </c>
      <c r="D348" s="0" t="s">
        <v>14676</v>
      </c>
      <c r="E348" s="0" t="s">
        <v>15031</v>
      </c>
      <c r="F348" s="0" t="n">
        <v>1976</v>
      </c>
      <c r="G348" s="0" t="s">
        <v>281</v>
      </c>
      <c r="H348" s="0" t="s">
        <v>297</v>
      </c>
      <c r="I348" s="0" t="s">
        <v>15116</v>
      </c>
    </row>
    <row r="349" customFormat="false" ht="15" hidden="false" customHeight="false" outlineLevel="0" collapsed="false">
      <c r="A349" s="0" t="n">
        <v>11</v>
      </c>
      <c r="B349" s="0" t="s">
        <v>45</v>
      </c>
      <c r="C349" s="0" t="s">
        <v>15167</v>
      </c>
      <c r="D349" s="0" t="s">
        <v>92</v>
      </c>
      <c r="E349" s="0" t="s">
        <v>15031</v>
      </c>
      <c r="F349" s="0" t="n">
        <v>2970</v>
      </c>
      <c r="G349" s="0" t="s">
        <v>281</v>
      </c>
      <c r="H349" s="0" t="s">
        <v>297</v>
      </c>
      <c r="I349" s="0" t="s">
        <v>15042</v>
      </c>
    </row>
    <row r="350" customFormat="false" ht="15" hidden="false" customHeight="false" outlineLevel="0" collapsed="false">
      <c r="A350" s="0" t="n">
        <v>11</v>
      </c>
      <c r="B350" s="0" t="s">
        <v>45</v>
      </c>
      <c r="C350" s="0" t="s">
        <v>15168</v>
      </c>
      <c r="D350" s="0" t="s">
        <v>14676</v>
      </c>
      <c r="E350" s="0" t="s">
        <v>15031</v>
      </c>
      <c r="F350" s="0" t="n">
        <v>4423</v>
      </c>
      <c r="G350" s="0" t="s">
        <v>281</v>
      </c>
      <c r="H350" s="0" t="s">
        <v>297</v>
      </c>
      <c r="I350" s="0" t="s">
        <v>15032</v>
      </c>
    </row>
    <row r="351" customFormat="false" ht="15" hidden="false" customHeight="false" outlineLevel="0" collapsed="false">
      <c r="A351" s="0" t="n">
        <v>11</v>
      </c>
      <c r="B351" s="0" t="s">
        <v>45</v>
      </c>
      <c r="C351" s="0" t="s">
        <v>15169</v>
      </c>
      <c r="D351" s="0" t="s">
        <v>14676</v>
      </c>
      <c r="E351" s="0" t="s">
        <v>15031</v>
      </c>
      <c r="F351" s="0" t="n">
        <v>519</v>
      </c>
      <c r="G351" s="0" t="s">
        <v>281</v>
      </c>
      <c r="H351" s="0" t="s">
        <v>297</v>
      </c>
      <c r="I351" s="0" t="s">
        <v>15081</v>
      </c>
    </row>
    <row r="352" customFormat="false" ht="15" hidden="false" customHeight="false" outlineLevel="0" collapsed="false">
      <c r="A352" s="0" t="n">
        <v>11</v>
      </c>
      <c r="B352" s="0" t="s">
        <v>45</v>
      </c>
      <c r="C352" s="0" t="s">
        <v>15170</v>
      </c>
      <c r="D352" s="0" t="s">
        <v>14676</v>
      </c>
      <c r="E352" s="0" t="s">
        <v>15031</v>
      </c>
      <c r="F352" s="0" t="n">
        <v>3860</v>
      </c>
      <c r="G352" s="0" t="s">
        <v>281</v>
      </c>
      <c r="H352" s="0" t="s">
        <v>297</v>
      </c>
      <c r="I352" s="0" t="s">
        <v>15066</v>
      </c>
    </row>
    <row r="353" customFormat="false" ht="15" hidden="false" customHeight="false" outlineLevel="0" collapsed="false">
      <c r="A353" s="0" t="n">
        <v>11</v>
      </c>
      <c r="B353" s="0" t="s">
        <v>45</v>
      </c>
      <c r="C353" s="0" t="s">
        <v>15171</v>
      </c>
      <c r="D353" s="0" t="s">
        <v>14676</v>
      </c>
      <c r="E353" s="0" t="s">
        <v>15031</v>
      </c>
      <c r="F353" s="0" t="n">
        <v>1896</v>
      </c>
      <c r="G353" s="0" t="s">
        <v>281</v>
      </c>
      <c r="H353" s="0" t="s">
        <v>297</v>
      </c>
      <c r="I353" s="0" t="s">
        <v>15091</v>
      </c>
    </row>
    <row r="354" customFormat="false" ht="15" hidden="false" customHeight="false" outlineLevel="0" collapsed="false">
      <c r="A354" s="0" t="n">
        <v>11</v>
      </c>
      <c r="B354" s="0" t="s">
        <v>45</v>
      </c>
      <c r="C354" s="0" t="s">
        <v>15172</v>
      </c>
      <c r="D354" s="0" t="s">
        <v>14676</v>
      </c>
      <c r="E354" s="0" t="s">
        <v>15031</v>
      </c>
      <c r="F354" s="0" t="n">
        <v>7869</v>
      </c>
      <c r="G354" s="0" t="s">
        <v>281</v>
      </c>
      <c r="H354" s="0" t="s">
        <v>297</v>
      </c>
      <c r="I354" s="0" t="s">
        <v>15129</v>
      </c>
    </row>
    <row r="355" customFormat="false" ht="15" hidden="false" customHeight="false" outlineLevel="0" collapsed="false">
      <c r="A355" s="0" t="n">
        <v>11</v>
      </c>
      <c r="B355" s="0" t="s">
        <v>45</v>
      </c>
      <c r="C355" s="0" t="s">
        <v>15173</v>
      </c>
      <c r="D355" s="0" t="s">
        <v>14676</v>
      </c>
      <c r="E355" s="0" t="s">
        <v>15031</v>
      </c>
      <c r="F355" s="0" t="n">
        <v>220</v>
      </c>
      <c r="G355" s="0" t="s">
        <v>281</v>
      </c>
      <c r="H355" s="0" t="s">
        <v>297</v>
      </c>
      <c r="I355" s="0" t="s">
        <v>15086</v>
      </c>
    </row>
    <row r="356" customFormat="false" ht="15" hidden="false" customHeight="false" outlineLevel="0" collapsed="false">
      <c r="A356" s="0" t="n">
        <v>13</v>
      </c>
      <c r="B356" s="0" t="s">
        <v>48</v>
      </c>
      <c r="C356" s="0" t="s">
        <v>15174</v>
      </c>
      <c r="D356" s="0" t="s">
        <v>34</v>
      </c>
      <c r="E356" s="0" t="s">
        <v>15175</v>
      </c>
      <c r="F356" s="0" t="n">
        <v>2059</v>
      </c>
      <c r="G356" s="0" t="s">
        <v>281</v>
      </c>
      <c r="H356" s="0" t="s">
        <v>297</v>
      </c>
      <c r="I356" s="0" t="s">
        <v>15176</v>
      </c>
    </row>
    <row r="357" customFormat="false" ht="15" hidden="false" customHeight="false" outlineLevel="0" collapsed="false">
      <c r="A357" s="0" t="n">
        <v>13</v>
      </c>
      <c r="B357" s="0" t="s">
        <v>48</v>
      </c>
      <c r="C357" s="0" t="s">
        <v>15177</v>
      </c>
      <c r="D357" s="0" t="s">
        <v>34</v>
      </c>
      <c r="E357" s="0" t="s">
        <v>15178</v>
      </c>
      <c r="F357" s="0" t="n">
        <v>926</v>
      </c>
      <c r="G357" s="0" t="s">
        <v>281</v>
      </c>
      <c r="H357" s="0" t="s">
        <v>297</v>
      </c>
      <c r="I357" s="0" t="s">
        <v>15179</v>
      </c>
    </row>
    <row r="358" customFormat="false" ht="15" hidden="false" customHeight="false" outlineLevel="0" collapsed="false">
      <c r="A358" s="0" t="n">
        <v>13</v>
      </c>
      <c r="B358" s="0" t="s">
        <v>48</v>
      </c>
      <c r="C358" s="0" t="s">
        <v>15180</v>
      </c>
      <c r="D358" s="0" t="s">
        <v>34</v>
      </c>
      <c r="E358" s="0" t="s">
        <v>15181</v>
      </c>
      <c r="F358" s="0" t="n">
        <v>2759</v>
      </c>
      <c r="G358" s="0" t="s">
        <v>281</v>
      </c>
      <c r="H358" s="0" t="s">
        <v>297</v>
      </c>
      <c r="I358" s="0" t="s">
        <v>15182</v>
      </c>
    </row>
    <row r="359" customFormat="false" ht="15" hidden="false" customHeight="false" outlineLevel="0" collapsed="false">
      <c r="A359" s="0" t="n">
        <v>19</v>
      </c>
      <c r="B359" s="0" t="s">
        <v>56</v>
      </c>
      <c r="C359" s="0" t="s">
        <v>15183</v>
      </c>
      <c r="D359" s="0" t="s">
        <v>14532</v>
      </c>
      <c r="E359" s="0" t="s">
        <v>15184</v>
      </c>
      <c r="F359" s="0" t="n">
        <v>1081</v>
      </c>
      <c r="G359" s="0" t="s">
        <v>281</v>
      </c>
      <c r="H359" s="0" t="s">
        <v>297</v>
      </c>
      <c r="I359" s="0" t="s">
        <v>15185</v>
      </c>
    </row>
    <row r="360" customFormat="false" ht="15" hidden="false" customHeight="false" outlineLevel="0" collapsed="false">
      <c r="A360" s="0" t="n">
        <v>13</v>
      </c>
      <c r="B360" s="0" t="s">
        <v>48</v>
      </c>
      <c r="C360" s="0" t="s">
        <v>15186</v>
      </c>
      <c r="D360" s="0" t="s">
        <v>34</v>
      </c>
      <c r="E360" s="0" t="s">
        <v>15187</v>
      </c>
      <c r="F360" s="0" t="n">
        <v>917</v>
      </c>
      <c r="G360" s="0" t="s">
        <v>281</v>
      </c>
      <c r="H360" s="0" t="s">
        <v>297</v>
      </c>
      <c r="I360" s="0" t="s">
        <v>15179</v>
      </c>
    </row>
    <row r="361" customFormat="false" ht="15" hidden="false" customHeight="false" outlineLevel="0" collapsed="false">
      <c r="A361" s="0" t="n">
        <v>13</v>
      </c>
      <c r="B361" s="0" t="s">
        <v>48</v>
      </c>
      <c r="C361" s="0" t="s">
        <v>15188</v>
      </c>
      <c r="D361" s="0" t="s">
        <v>34</v>
      </c>
      <c r="E361" s="0" t="s">
        <v>15189</v>
      </c>
      <c r="F361" s="0" t="n">
        <v>975</v>
      </c>
      <c r="G361" s="0" t="s">
        <v>281</v>
      </c>
      <c r="H361" s="0" t="s">
        <v>297</v>
      </c>
      <c r="I361" s="0" t="s">
        <v>15190</v>
      </c>
    </row>
    <row r="362" customFormat="false" ht="15" hidden="false" customHeight="false" outlineLevel="0" collapsed="false">
      <c r="A362" s="0" t="n">
        <v>13</v>
      </c>
      <c r="B362" s="0" t="s">
        <v>48</v>
      </c>
      <c r="C362" s="0" t="s">
        <v>15191</v>
      </c>
      <c r="D362" s="0" t="s">
        <v>34</v>
      </c>
      <c r="E362" s="0" t="s">
        <v>15192</v>
      </c>
      <c r="F362" s="0" t="n">
        <v>2596</v>
      </c>
      <c r="G362" s="0" t="s">
        <v>281</v>
      </c>
      <c r="H362" s="0" t="s">
        <v>297</v>
      </c>
      <c r="I362" s="0" t="s">
        <v>15193</v>
      </c>
    </row>
    <row r="363" customFormat="false" ht="15" hidden="false" customHeight="false" outlineLevel="0" collapsed="false">
      <c r="A363" s="0" t="n">
        <v>13</v>
      </c>
      <c r="B363" s="0" t="s">
        <v>48</v>
      </c>
      <c r="C363" s="0" t="s">
        <v>15194</v>
      </c>
      <c r="D363" s="0" t="s">
        <v>34</v>
      </c>
      <c r="E363" s="0" t="s">
        <v>15195</v>
      </c>
      <c r="F363" s="0" t="n">
        <v>953</v>
      </c>
      <c r="G363" s="0" t="s">
        <v>281</v>
      </c>
      <c r="H363" s="0" t="s">
        <v>297</v>
      </c>
      <c r="I363" s="0" t="s">
        <v>15196</v>
      </c>
    </row>
    <row r="364" customFormat="false" ht="15" hidden="false" customHeight="false" outlineLevel="0" collapsed="false">
      <c r="A364" s="0" t="n">
        <v>13</v>
      </c>
      <c r="B364" s="0" t="s">
        <v>48</v>
      </c>
      <c r="C364" s="0" t="s">
        <v>15197</v>
      </c>
      <c r="D364" s="0" t="s">
        <v>34</v>
      </c>
      <c r="E364" s="0" t="s">
        <v>15198</v>
      </c>
      <c r="F364" s="0" t="n">
        <v>10353</v>
      </c>
      <c r="G364" s="0" t="s">
        <v>281</v>
      </c>
      <c r="H364" s="0" t="s">
        <v>297</v>
      </c>
      <c r="I364" s="0" t="s">
        <v>15199</v>
      </c>
    </row>
    <row r="365" customFormat="false" ht="15" hidden="false" customHeight="false" outlineLevel="0" collapsed="false">
      <c r="A365" s="0" t="n">
        <v>13</v>
      </c>
      <c r="B365" s="0" t="s">
        <v>48</v>
      </c>
      <c r="C365" s="0" t="s">
        <v>15200</v>
      </c>
      <c r="D365" s="0" t="s">
        <v>34</v>
      </c>
      <c r="E365" s="0" t="s">
        <v>15201</v>
      </c>
      <c r="F365" s="0" t="n">
        <v>8059</v>
      </c>
      <c r="G365" s="0" t="s">
        <v>281</v>
      </c>
      <c r="H365" s="0" t="s">
        <v>297</v>
      </c>
      <c r="I365" s="0" t="s">
        <v>15202</v>
      </c>
    </row>
    <row r="366" customFormat="false" ht="15" hidden="false" customHeight="false" outlineLevel="0" collapsed="false">
      <c r="A366" s="0" t="n">
        <v>13</v>
      </c>
      <c r="B366" s="0" t="s">
        <v>48</v>
      </c>
      <c r="C366" s="0" t="s">
        <v>15203</v>
      </c>
      <c r="D366" s="0" t="s">
        <v>34</v>
      </c>
      <c r="E366" s="0" t="s">
        <v>15204</v>
      </c>
      <c r="F366" s="0" t="n">
        <v>1493</v>
      </c>
      <c r="G366" s="0" t="s">
        <v>281</v>
      </c>
      <c r="H366" s="0" t="s">
        <v>297</v>
      </c>
      <c r="I366" s="0" t="s">
        <v>15205</v>
      </c>
    </row>
    <row r="367" customFormat="false" ht="15" hidden="false" customHeight="false" outlineLevel="0" collapsed="false">
      <c r="A367" s="0" t="n">
        <v>13</v>
      </c>
      <c r="B367" s="0" t="s">
        <v>48</v>
      </c>
      <c r="C367" s="0" t="s">
        <v>15206</v>
      </c>
      <c r="D367" s="0" t="s">
        <v>34</v>
      </c>
      <c r="E367" s="0" t="s">
        <v>15207</v>
      </c>
      <c r="F367" s="0" t="n">
        <v>1256</v>
      </c>
      <c r="G367" s="0" t="s">
        <v>281</v>
      </c>
      <c r="H367" s="0" t="s">
        <v>297</v>
      </c>
      <c r="I367" s="0" t="s">
        <v>15208</v>
      </c>
    </row>
    <row r="368" customFormat="false" ht="15" hidden="false" customHeight="false" outlineLevel="0" collapsed="false">
      <c r="A368" s="0" t="n">
        <v>13</v>
      </c>
      <c r="B368" s="0" t="s">
        <v>48</v>
      </c>
      <c r="C368" s="0" t="s">
        <v>15209</v>
      </c>
      <c r="D368" s="0" t="s">
        <v>34</v>
      </c>
      <c r="E368" s="0" t="s">
        <v>15210</v>
      </c>
      <c r="F368" s="0" t="n">
        <v>3422</v>
      </c>
      <c r="G368" s="0" t="s">
        <v>281</v>
      </c>
      <c r="H368" s="0" t="s">
        <v>297</v>
      </c>
      <c r="I368" s="0" t="s">
        <v>15211</v>
      </c>
    </row>
    <row r="369" customFormat="false" ht="15" hidden="false" customHeight="false" outlineLevel="0" collapsed="false">
      <c r="A369" s="0" t="n">
        <v>13</v>
      </c>
      <c r="B369" s="0" t="s">
        <v>48</v>
      </c>
      <c r="C369" s="0" t="s">
        <v>15212</v>
      </c>
      <c r="D369" s="0" t="s">
        <v>34</v>
      </c>
      <c r="E369" s="0" t="s">
        <v>15213</v>
      </c>
      <c r="F369" s="0" t="n">
        <v>3749</v>
      </c>
      <c r="G369" s="0" t="s">
        <v>281</v>
      </c>
      <c r="H369" s="0" t="s">
        <v>297</v>
      </c>
      <c r="I369" s="0" t="s">
        <v>15214</v>
      </c>
    </row>
    <row r="370" customFormat="false" ht="15" hidden="false" customHeight="false" outlineLevel="0" collapsed="false">
      <c r="A370" s="0" t="n">
        <v>13</v>
      </c>
      <c r="B370" s="0" t="s">
        <v>48</v>
      </c>
      <c r="C370" s="0" t="s">
        <v>15215</v>
      </c>
      <c r="D370" s="0" t="s">
        <v>34</v>
      </c>
      <c r="E370" s="0" t="s">
        <v>15216</v>
      </c>
      <c r="F370" s="0" t="n">
        <v>932</v>
      </c>
      <c r="G370" s="0" t="s">
        <v>281</v>
      </c>
      <c r="H370" s="0" t="s">
        <v>297</v>
      </c>
      <c r="I370" s="0" t="s">
        <v>15217</v>
      </c>
    </row>
    <row r="371" customFormat="false" ht="15" hidden="false" customHeight="false" outlineLevel="0" collapsed="false">
      <c r="A371" s="0" t="n">
        <v>20</v>
      </c>
      <c r="B371" s="0" t="s">
        <v>58</v>
      </c>
      <c r="C371" s="0" t="s">
        <v>15218</v>
      </c>
      <c r="D371" s="0" t="s">
        <v>14532</v>
      </c>
      <c r="E371" s="0" t="s">
        <v>15219</v>
      </c>
      <c r="F371" s="0" t="n">
        <v>1093</v>
      </c>
      <c r="G371" s="0" t="s">
        <v>281</v>
      </c>
      <c r="H371" s="0" t="s">
        <v>297</v>
      </c>
      <c r="I371" s="0" t="s">
        <v>15220</v>
      </c>
    </row>
    <row r="372" customFormat="false" ht="15" hidden="false" customHeight="false" outlineLevel="0" collapsed="false">
      <c r="A372" s="0" t="n">
        <v>20</v>
      </c>
      <c r="B372" s="0" t="s">
        <v>58</v>
      </c>
      <c r="C372" s="0" t="s">
        <v>15221</v>
      </c>
      <c r="D372" s="0" t="s">
        <v>14541</v>
      </c>
      <c r="E372" s="0" t="s">
        <v>15222</v>
      </c>
      <c r="F372" s="0" t="n">
        <v>337</v>
      </c>
      <c r="G372" s="0" t="s">
        <v>281</v>
      </c>
      <c r="H372" s="0" t="s">
        <v>297</v>
      </c>
      <c r="I372" s="0" t="s">
        <v>15223</v>
      </c>
    </row>
    <row r="373" customFormat="false" ht="15" hidden="false" customHeight="false" outlineLevel="0" collapsed="false">
      <c r="A373" s="0" t="n">
        <v>13</v>
      </c>
      <c r="B373" s="0" t="s">
        <v>48</v>
      </c>
      <c r="C373" s="0" t="s">
        <v>15224</v>
      </c>
      <c r="D373" s="0" t="s">
        <v>34</v>
      </c>
      <c r="E373" s="0" t="s">
        <v>15225</v>
      </c>
      <c r="F373" s="0" t="n">
        <v>2007</v>
      </c>
      <c r="G373" s="0" t="s">
        <v>281</v>
      </c>
      <c r="H373" s="0" t="s">
        <v>297</v>
      </c>
      <c r="I373" s="0" t="s">
        <v>15226</v>
      </c>
    </row>
    <row r="374" customFormat="false" ht="15" hidden="false" customHeight="false" outlineLevel="0" collapsed="false">
      <c r="A374" s="0" t="n">
        <v>20</v>
      </c>
      <c r="B374" s="0" t="s">
        <v>58</v>
      </c>
      <c r="C374" s="0" t="s">
        <v>15227</v>
      </c>
      <c r="D374" s="0" t="s">
        <v>14532</v>
      </c>
      <c r="E374" s="0" t="s">
        <v>15228</v>
      </c>
      <c r="F374" s="0" t="n">
        <v>2096</v>
      </c>
      <c r="G374" s="0" t="s">
        <v>281</v>
      </c>
      <c r="H374" s="0" t="s">
        <v>297</v>
      </c>
      <c r="I374" s="0" t="s">
        <v>15229</v>
      </c>
    </row>
    <row r="375" customFormat="false" ht="15" hidden="false" customHeight="false" outlineLevel="0" collapsed="false">
      <c r="A375" s="0" t="n">
        <v>13</v>
      </c>
      <c r="B375" s="0" t="s">
        <v>48</v>
      </c>
      <c r="C375" s="0" t="s">
        <v>15230</v>
      </c>
      <c r="D375" s="0" t="s">
        <v>34</v>
      </c>
      <c r="E375" s="0" t="s">
        <v>15231</v>
      </c>
      <c r="F375" s="0" t="n">
        <v>3017</v>
      </c>
      <c r="G375" s="0" t="s">
        <v>281</v>
      </c>
      <c r="H375" s="0" t="s">
        <v>297</v>
      </c>
      <c r="I375" s="0" t="s">
        <v>15232</v>
      </c>
    </row>
    <row r="376" customFormat="false" ht="15" hidden="false" customHeight="false" outlineLevel="0" collapsed="false">
      <c r="A376" s="0" t="n">
        <v>20</v>
      </c>
      <c r="B376" s="0" t="s">
        <v>58</v>
      </c>
      <c r="C376" s="0" t="s">
        <v>15233</v>
      </c>
      <c r="D376" s="0" t="s">
        <v>14676</v>
      </c>
      <c r="E376" s="0" t="s">
        <v>15234</v>
      </c>
      <c r="F376" s="0" t="n">
        <v>1258</v>
      </c>
      <c r="G376" s="0" t="s">
        <v>281</v>
      </c>
      <c r="H376" s="0" t="s">
        <v>297</v>
      </c>
      <c r="I376" s="0" t="s">
        <v>15235</v>
      </c>
    </row>
    <row r="377" customFormat="false" ht="15" hidden="false" customHeight="false" outlineLevel="0" collapsed="false">
      <c r="A377" s="0" t="n">
        <v>20</v>
      </c>
      <c r="B377" s="0" t="s">
        <v>58</v>
      </c>
      <c r="C377" s="0" t="s">
        <v>15236</v>
      </c>
      <c r="D377" s="0" t="s">
        <v>14532</v>
      </c>
      <c r="E377" s="0" t="s">
        <v>15237</v>
      </c>
      <c r="F377" s="0" t="n">
        <v>2432</v>
      </c>
      <c r="G377" s="0" t="s">
        <v>281</v>
      </c>
      <c r="H377" s="0" t="s">
        <v>297</v>
      </c>
      <c r="I377" s="0" t="s">
        <v>15238</v>
      </c>
    </row>
    <row r="378" customFormat="false" ht="15" hidden="false" customHeight="false" outlineLevel="0" collapsed="false">
      <c r="A378" s="0" t="n">
        <v>13</v>
      </c>
      <c r="B378" s="0" t="s">
        <v>48</v>
      </c>
      <c r="C378" s="0" t="s">
        <v>15239</v>
      </c>
      <c r="D378" s="0" t="s">
        <v>34</v>
      </c>
      <c r="E378" s="0" t="s">
        <v>15240</v>
      </c>
      <c r="F378" s="0" t="n">
        <v>1332</v>
      </c>
      <c r="G378" s="0" t="s">
        <v>281</v>
      </c>
      <c r="H378" s="0" t="s">
        <v>297</v>
      </c>
      <c r="I378" s="0" t="s">
        <v>15241</v>
      </c>
    </row>
    <row r="379" customFormat="false" ht="15" hidden="false" customHeight="false" outlineLevel="0" collapsed="false">
      <c r="A379" s="0" t="n">
        <v>13</v>
      </c>
      <c r="B379" s="0" t="s">
        <v>48</v>
      </c>
      <c r="C379" s="0" t="s">
        <v>15242</v>
      </c>
      <c r="D379" s="0" t="s">
        <v>34</v>
      </c>
      <c r="E379" s="0" t="s">
        <v>15243</v>
      </c>
      <c r="F379" s="0" t="n">
        <v>629</v>
      </c>
      <c r="G379" s="0" t="s">
        <v>281</v>
      </c>
      <c r="H379" s="0" t="s">
        <v>297</v>
      </c>
      <c r="I379" s="0" t="s">
        <v>15244</v>
      </c>
    </row>
    <row r="380" customFormat="false" ht="15" hidden="false" customHeight="false" outlineLevel="0" collapsed="false">
      <c r="A380" s="0" t="n">
        <v>20</v>
      </c>
      <c r="B380" s="0" t="s">
        <v>58</v>
      </c>
      <c r="C380" s="0" t="s">
        <v>15245</v>
      </c>
      <c r="D380" s="0" t="s">
        <v>14532</v>
      </c>
      <c r="E380" s="0" t="s">
        <v>15246</v>
      </c>
      <c r="F380" s="0" t="n">
        <v>946</v>
      </c>
      <c r="G380" s="0" t="s">
        <v>281</v>
      </c>
      <c r="H380" s="0" t="s">
        <v>297</v>
      </c>
      <c r="I380" s="0" t="s">
        <v>15247</v>
      </c>
    </row>
    <row r="381" customFormat="false" ht="15" hidden="false" customHeight="false" outlineLevel="0" collapsed="false">
      <c r="A381" s="0" t="n">
        <v>20</v>
      </c>
      <c r="B381" s="0" t="s">
        <v>58</v>
      </c>
      <c r="C381" s="0" t="s">
        <v>15248</v>
      </c>
      <c r="D381" s="0" t="s">
        <v>14532</v>
      </c>
      <c r="E381" s="0" t="s">
        <v>15249</v>
      </c>
      <c r="F381" s="0" t="n">
        <v>726</v>
      </c>
      <c r="G381" s="0" t="s">
        <v>281</v>
      </c>
      <c r="H381" s="0" t="s">
        <v>297</v>
      </c>
      <c r="I381" s="0" t="s">
        <v>15250</v>
      </c>
    </row>
    <row r="382" customFormat="false" ht="15" hidden="false" customHeight="false" outlineLevel="0" collapsed="false">
      <c r="A382" s="0" t="n">
        <v>13</v>
      </c>
      <c r="B382" s="0" t="s">
        <v>48</v>
      </c>
      <c r="C382" s="0" t="s">
        <v>15251</v>
      </c>
      <c r="D382" s="0" t="s">
        <v>34</v>
      </c>
      <c r="E382" s="0" t="s">
        <v>15252</v>
      </c>
      <c r="F382" s="0" t="n">
        <v>1282</v>
      </c>
      <c r="G382" s="0" t="s">
        <v>281</v>
      </c>
      <c r="H382" s="0" t="s">
        <v>297</v>
      </c>
      <c r="I382" s="0" t="s">
        <v>15253</v>
      </c>
    </row>
    <row r="383" customFormat="false" ht="15" hidden="false" customHeight="false" outlineLevel="0" collapsed="false">
      <c r="A383" s="0" t="n">
        <v>13</v>
      </c>
      <c r="B383" s="0" t="s">
        <v>48</v>
      </c>
      <c r="C383" s="0" t="s">
        <v>15254</v>
      </c>
      <c r="D383" s="0" t="s">
        <v>34</v>
      </c>
      <c r="E383" s="0" t="s">
        <v>15255</v>
      </c>
      <c r="F383" s="0" t="n">
        <v>3826</v>
      </c>
      <c r="G383" s="0" t="s">
        <v>281</v>
      </c>
      <c r="H383" s="0" t="s">
        <v>297</v>
      </c>
      <c r="I383" s="0" t="s">
        <v>15256</v>
      </c>
    </row>
    <row r="384" customFormat="false" ht="15" hidden="false" customHeight="false" outlineLevel="0" collapsed="false">
      <c r="A384" s="0" t="n">
        <v>20</v>
      </c>
      <c r="B384" s="0" t="s">
        <v>58</v>
      </c>
      <c r="C384" s="0" t="s">
        <v>15257</v>
      </c>
      <c r="D384" s="0" t="s">
        <v>14541</v>
      </c>
      <c r="E384" s="0" t="s">
        <v>15258</v>
      </c>
      <c r="F384" s="0" t="n">
        <v>396</v>
      </c>
      <c r="G384" s="0" t="s">
        <v>281</v>
      </c>
      <c r="H384" s="0" t="s">
        <v>297</v>
      </c>
      <c r="I384" s="0" t="s">
        <v>15259</v>
      </c>
    </row>
    <row r="385" customFormat="false" ht="15" hidden="false" customHeight="false" outlineLevel="0" collapsed="false">
      <c r="A385" s="0" t="n">
        <v>13</v>
      </c>
      <c r="B385" s="0" t="s">
        <v>48</v>
      </c>
      <c r="C385" s="0" t="s">
        <v>15260</v>
      </c>
      <c r="D385" s="0" t="s">
        <v>92</v>
      </c>
      <c r="E385" s="0" t="s">
        <v>15261</v>
      </c>
      <c r="F385" s="0" t="n">
        <v>1600</v>
      </c>
      <c r="G385" s="0" t="s">
        <v>281</v>
      </c>
      <c r="H385" s="0" t="s">
        <v>297</v>
      </c>
      <c r="I385" s="0" t="s">
        <v>15262</v>
      </c>
    </row>
    <row r="386" customFormat="false" ht="15" hidden="false" customHeight="false" outlineLevel="0" collapsed="false">
      <c r="A386" s="0" t="n">
        <v>13</v>
      </c>
      <c r="B386" s="0" t="s">
        <v>48</v>
      </c>
      <c r="C386" s="0" t="s">
        <v>15263</v>
      </c>
      <c r="D386" s="0" t="s">
        <v>34</v>
      </c>
      <c r="E386" s="0" t="s">
        <v>15264</v>
      </c>
      <c r="F386" s="0" t="n">
        <v>5291</v>
      </c>
      <c r="G386" s="0" t="s">
        <v>281</v>
      </c>
      <c r="H386" s="0" t="s">
        <v>297</v>
      </c>
      <c r="I386" s="0" t="s">
        <v>15265</v>
      </c>
    </row>
    <row r="387" customFormat="false" ht="15" hidden="false" customHeight="false" outlineLevel="0" collapsed="false">
      <c r="A387" s="0" t="n">
        <v>20</v>
      </c>
      <c r="B387" s="0" t="s">
        <v>58</v>
      </c>
      <c r="C387" s="0" t="s">
        <v>15266</v>
      </c>
      <c r="D387" s="0" t="s">
        <v>14532</v>
      </c>
      <c r="E387" s="0" t="s">
        <v>15267</v>
      </c>
      <c r="F387" s="0" t="n">
        <v>462</v>
      </c>
      <c r="G387" s="0" t="s">
        <v>281</v>
      </c>
      <c r="H387" s="0" t="s">
        <v>297</v>
      </c>
      <c r="I387" s="0" t="s">
        <v>15268</v>
      </c>
    </row>
    <row r="388" customFormat="false" ht="15" hidden="false" customHeight="false" outlineLevel="0" collapsed="false">
      <c r="A388" s="0" t="n">
        <v>13</v>
      </c>
      <c r="B388" s="0" t="s">
        <v>48</v>
      </c>
      <c r="C388" s="0" t="s">
        <v>15269</v>
      </c>
      <c r="D388" s="0" t="s">
        <v>34</v>
      </c>
      <c r="E388" s="0" t="s">
        <v>15270</v>
      </c>
      <c r="F388" s="0" t="n">
        <v>1309</v>
      </c>
      <c r="G388" s="0" t="s">
        <v>281</v>
      </c>
      <c r="H388" s="0" t="s">
        <v>297</v>
      </c>
      <c r="I388" s="0" t="s">
        <v>15271</v>
      </c>
    </row>
    <row r="389" customFormat="false" ht="15" hidden="false" customHeight="false" outlineLevel="0" collapsed="false">
      <c r="A389" s="0" t="n">
        <v>20</v>
      </c>
      <c r="B389" s="0" t="s">
        <v>58</v>
      </c>
      <c r="C389" s="0" t="s">
        <v>15272</v>
      </c>
      <c r="D389" s="0" t="s">
        <v>14532</v>
      </c>
      <c r="E389" s="0" t="s">
        <v>15273</v>
      </c>
      <c r="F389" s="0" t="n">
        <v>1797</v>
      </c>
      <c r="G389" s="0" t="s">
        <v>281</v>
      </c>
      <c r="H389" s="0" t="s">
        <v>297</v>
      </c>
      <c r="I389" s="0" t="s">
        <v>15274</v>
      </c>
    </row>
    <row r="390" customFormat="false" ht="15" hidden="false" customHeight="false" outlineLevel="0" collapsed="false">
      <c r="A390" s="0" t="n">
        <v>13</v>
      </c>
      <c r="B390" s="0" t="s">
        <v>48</v>
      </c>
      <c r="C390" s="0" t="s">
        <v>15275</v>
      </c>
      <c r="D390" s="0" t="s">
        <v>34</v>
      </c>
      <c r="E390" s="0" t="s">
        <v>15276</v>
      </c>
      <c r="F390" s="0" t="n">
        <v>905</v>
      </c>
      <c r="G390" s="0" t="s">
        <v>281</v>
      </c>
      <c r="H390" s="0" t="s">
        <v>297</v>
      </c>
      <c r="I390" s="0" t="s">
        <v>15277</v>
      </c>
    </row>
    <row r="391" customFormat="false" ht="15" hidden="false" customHeight="false" outlineLevel="0" collapsed="false">
      <c r="A391" s="0" t="n">
        <v>13</v>
      </c>
      <c r="B391" s="0" t="s">
        <v>48</v>
      </c>
      <c r="C391" s="0" t="s">
        <v>15278</v>
      </c>
      <c r="D391" s="0" t="s">
        <v>34</v>
      </c>
      <c r="E391" s="0" t="s">
        <v>15279</v>
      </c>
      <c r="F391" s="0" t="n">
        <v>3703</v>
      </c>
      <c r="G391" s="0" t="s">
        <v>281</v>
      </c>
      <c r="H391" s="0" t="s">
        <v>297</v>
      </c>
      <c r="I391" s="0" t="s">
        <v>15280</v>
      </c>
    </row>
    <row r="392" customFormat="false" ht="15" hidden="false" customHeight="false" outlineLevel="0" collapsed="false">
      <c r="A392" s="0" t="n">
        <v>13</v>
      </c>
      <c r="B392" s="0" t="s">
        <v>48</v>
      </c>
      <c r="C392" s="0" t="s">
        <v>15281</v>
      </c>
      <c r="D392" s="0" t="s">
        <v>34</v>
      </c>
      <c r="E392" s="0" t="s">
        <v>15282</v>
      </c>
      <c r="F392" s="0" t="n">
        <v>3332</v>
      </c>
      <c r="G392" s="0" t="s">
        <v>281</v>
      </c>
      <c r="H392" s="0" t="s">
        <v>297</v>
      </c>
      <c r="I392" s="0" t="s">
        <v>15283</v>
      </c>
    </row>
    <row r="393" customFormat="false" ht="15" hidden="false" customHeight="false" outlineLevel="0" collapsed="false">
      <c r="A393" s="0" t="n">
        <v>13</v>
      </c>
      <c r="B393" s="0" t="s">
        <v>48</v>
      </c>
      <c r="C393" s="0" t="s">
        <v>15284</v>
      </c>
      <c r="D393" s="0" t="s">
        <v>34</v>
      </c>
      <c r="E393" s="0" t="s">
        <v>15285</v>
      </c>
      <c r="F393" s="0" t="n">
        <v>785</v>
      </c>
      <c r="G393" s="0" t="s">
        <v>281</v>
      </c>
      <c r="H393" s="0" t="s">
        <v>297</v>
      </c>
      <c r="I393" s="0" t="s">
        <v>15286</v>
      </c>
    </row>
    <row r="394" customFormat="false" ht="15" hidden="false" customHeight="false" outlineLevel="0" collapsed="false">
      <c r="A394" s="0" t="n">
        <v>13</v>
      </c>
      <c r="B394" s="0" t="s">
        <v>48</v>
      </c>
      <c r="C394" s="0" t="s">
        <v>15287</v>
      </c>
      <c r="D394" s="0" t="s">
        <v>34</v>
      </c>
      <c r="E394" s="0" t="s">
        <v>15288</v>
      </c>
      <c r="F394" s="0" t="n">
        <v>3247</v>
      </c>
      <c r="G394" s="0" t="s">
        <v>281</v>
      </c>
      <c r="H394" s="0" t="s">
        <v>297</v>
      </c>
      <c r="I394" s="0" t="s">
        <v>15289</v>
      </c>
    </row>
    <row r="395" customFormat="false" ht="15" hidden="false" customHeight="false" outlineLevel="0" collapsed="false">
      <c r="A395" s="0" t="n">
        <v>13</v>
      </c>
      <c r="B395" s="0" t="s">
        <v>48</v>
      </c>
      <c r="C395" s="0" t="s">
        <v>15290</v>
      </c>
      <c r="D395" s="0" t="s">
        <v>92</v>
      </c>
      <c r="E395" s="0" t="s">
        <v>15291</v>
      </c>
      <c r="F395" s="0" t="n">
        <v>1873</v>
      </c>
      <c r="G395" s="0" t="s">
        <v>281</v>
      </c>
      <c r="H395" s="0" t="s">
        <v>297</v>
      </c>
      <c r="I395" s="0" t="s">
        <v>15292</v>
      </c>
    </row>
    <row r="396" customFormat="false" ht="15" hidden="false" customHeight="false" outlineLevel="0" collapsed="false">
      <c r="A396" s="0" t="n">
        <v>19</v>
      </c>
      <c r="B396" s="0" t="s">
        <v>56</v>
      </c>
      <c r="C396" s="0" t="s">
        <v>15293</v>
      </c>
      <c r="D396" s="0" t="s">
        <v>14532</v>
      </c>
      <c r="E396" s="0" t="s">
        <v>15294</v>
      </c>
      <c r="F396" s="0" t="n">
        <v>678</v>
      </c>
      <c r="G396" s="0" t="s">
        <v>281</v>
      </c>
      <c r="H396" s="0" t="s">
        <v>297</v>
      </c>
      <c r="I396" s="0" t="s">
        <v>15295</v>
      </c>
    </row>
    <row r="397" customFormat="false" ht="15" hidden="false" customHeight="false" outlineLevel="0" collapsed="false">
      <c r="A397" s="0" t="n">
        <v>19</v>
      </c>
      <c r="B397" s="0" t="s">
        <v>56</v>
      </c>
      <c r="C397" s="0" t="s">
        <v>15296</v>
      </c>
      <c r="D397" s="0" t="s">
        <v>14541</v>
      </c>
      <c r="E397" s="0" t="s">
        <v>15297</v>
      </c>
      <c r="F397" s="0" t="n">
        <v>505</v>
      </c>
      <c r="G397" s="0" t="s">
        <v>281</v>
      </c>
      <c r="H397" s="0" t="s">
        <v>297</v>
      </c>
      <c r="I397" s="0" t="s">
        <v>15298</v>
      </c>
    </row>
    <row r="398" customFormat="false" ht="15" hidden="false" customHeight="false" outlineLevel="0" collapsed="false">
      <c r="A398" s="0" t="n">
        <v>19</v>
      </c>
      <c r="B398" s="0" t="s">
        <v>56</v>
      </c>
      <c r="C398" s="0" t="s">
        <v>15299</v>
      </c>
      <c r="D398" s="0" t="s">
        <v>14532</v>
      </c>
      <c r="E398" s="0" t="s">
        <v>15300</v>
      </c>
      <c r="F398" s="0" t="n">
        <v>1240</v>
      </c>
      <c r="G398" s="0" t="s">
        <v>281</v>
      </c>
      <c r="H398" s="0" t="s">
        <v>297</v>
      </c>
      <c r="I398" s="0" t="s">
        <v>15301</v>
      </c>
    </row>
    <row r="399" customFormat="false" ht="15" hidden="false" customHeight="false" outlineLevel="0" collapsed="false">
      <c r="A399" s="0" t="n">
        <v>19</v>
      </c>
      <c r="B399" s="0" t="s">
        <v>56</v>
      </c>
      <c r="C399" s="0" t="s">
        <v>15302</v>
      </c>
      <c r="D399" s="0" t="s">
        <v>14532</v>
      </c>
      <c r="E399" s="0" t="s">
        <v>15303</v>
      </c>
      <c r="F399" s="0" t="n">
        <v>2755</v>
      </c>
      <c r="G399" s="0" t="s">
        <v>281</v>
      </c>
      <c r="H399" s="0" t="s">
        <v>297</v>
      </c>
      <c r="I399" s="0" t="s">
        <v>15304</v>
      </c>
    </row>
    <row r="400" customFormat="false" ht="15" hidden="false" customHeight="false" outlineLevel="0" collapsed="false">
      <c r="A400" s="0" t="n">
        <v>19</v>
      </c>
      <c r="B400" s="0" t="s">
        <v>56</v>
      </c>
      <c r="C400" s="0" t="s">
        <v>15305</v>
      </c>
      <c r="D400" s="0" t="s">
        <v>14532</v>
      </c>
      <c r="E400" s="0" t="s">
        <v>15306</v>
      </c>
      <c r="F400" s="0" t="n">
        <v>595</v>
      </c>
      <c r="G400" s="0" t="s">
        <v>281</v>
      </c>
      <c r="H400" s="0" t="s">
        <v>297</v>
      </c>
      <c r="I400" s="0" t="s">
        <v>15307</v>
      </c>
    </row>
    <row r="401" customFormat="false" ht="15" hidden="false" customHeight="false" outlineLevel="0" collapsed="false">
      <c r="A401" s="0" t="n">
        <v>19</v>
      </c>
      <c r="B401" s="0" t="s">
        <v>56</v>
      </c>
      <c r="C401" s="0" t="s">
        <v>15308</v>
      </c>
      <c r="D401" s="0" t="s">
        <v>34</v>
      </c>
      <c r="E401" s="0" t="s">
        <v>15309</v>
      </c>
      <c r="F401" s="0" t="n">
        <v>660</v>
      </c>
      <c r="G401" s="0" t="s">
        <v>281</v>
      </c>
      <c r="H401" s="0" t="s">
        <v>297</v>
      </c>
      <c r="I401" s="0" t="s">
        <v>15310</v>
      </c>
    </row>
    <row r="402" customFormat="false" ht="15" hidden="false" customHeight="false" outlineLevel="0" collapsed="false">
      <c r="A402" s="0" t="n">
        <v>19</v>
      </c>
      <c r="B402" s="0" t="s">
        <v>56</v>
      </c>
      <c r="C402" s="0" t="s">
        <v>15311</v>
      </c>
      <c r="D402" s="0" t="s">
        <v>14532</v>
      </c>
      <c r="E402" s="0" t="s">
        <v>15237</v>
      </c>
      <c r="F402" s="0" t="n">
        <v>2437</v>
      </c>
      <c r="G402" s="0" t="s">
        <v>281</v>
      </c>
      <c r="H402" s="0" t="s">
        <v>297</v>
      </c>
      <c r="I402" s="0" t="s">
        <v>15312</v>
      </c>
    </row>
    <row r="403" customFormat="false" ht="15" hidden="false" customHeight="false" outlineLevel="0" collapsed="false">
      <c r="A403" s="0" t="n">
        <v>19</v>
      </c>
      <c r="B403" s="0" t="s">
        <v>56</v>
      </c>
      <c r="C403" s="0" t="s">
        <v>15313</v>
      </c>
      <c r="D403" s="0" t="s">
        <v>14541</v>
      </c>
      <c r="E403" s="0" t="s">
        <v>15314</v>
      </c>
      <c r="F403" s="0" t="n">
        <v>719</v>
      </c>
      <c r="G403" s="0" t="s">
        <v>281</v>
      </c>
      <c r="H403" s="0" t="s">
        <v>297</v>
      </c>
      <c r="I403" s="0" t="s">
        <v>15315</v>
      </c>
    </row>
    <row r="404" customFormat="false" ht="15" hidden="false" customHeight="false" outlineLevel="0" collapsed="false">
      <c r="A404" s="0" t="n">
        <v>19</v>
      </c>
      <c r="B404" s="0" t="s">
        <v>56</v>
      </c>
      <c r="C404" s="0" t="s">
        <v>15316</v>
      </c>
      <c r="D404" s="0" t="s">
        <v>14532</v>
      </c>
      <c r="E404" s="0" t="s">
        <v>15317</v>
      </c>
      <c r="F404" s="0" t="n">
        <v>2075</v>
      </c>
      <c r="G404" s="0" t="s">
        <v>281</v>
      </c>
      <c r="H404" s="0" t="s">
        <v>297</v>
      </c>
      <c r="I404" s="0" t="s">
        <v>15318</v>
      </c>
    </row>
    <row r="405" customFormat="false" ht="15" hidden="false" customHeight="false" outlineLevel="0" collapsed="false">
      <c r="A405" s="0" t="n">
        <v>20</v>
      </c>
      <c r="B405" s="0" t="s">
        <v>58</v>
      </c>
      <c r="C405" s="0" t="s">
        <v>15319</v>
      </c>
      <c r="D405" s="0" t="s">
        <v>14532</v>
      </c>
      <c r="E405" s="0" t="s">
        <v>15320</v>
      </c>
      <c r="F405" s="0" t="n">
        <v>356</v>
      </c>
      <c r="G405" s="0" t="s">
        <v>281</v>
      </c>
      <c r="H405" s="0" t="s">
        <v>297</v>
      </c>
      <c r="I405" s="0" t="s">
        <v>15321</v>
      </c>
    </row>
    <row r="406" customFormat="false" ht="15" hidden="false" customHeight="false" outlineLevel="0" collapsed="false">
      <c r="A406" s="0" t="n">
        <v>20</v>
      </c>
      <c r="B406" s="0" t="s">
        <v>58</v>
      </c>
      <c r="C406" s="0" t="s">
        <v>15322</v>
      </c>
      <c r="D406" s="0" t="s">
        <v>14532</v>
      </c>
      <c r="E406" s="0" t="s">
        <v>15323</v>
      </c>
      <c r="F406" s="0" t="n">
        <v>701</v>
      </c>
      <c r="G406" s="0" t="s">
        <v>281</v>
      </c>
      <c r="H406" s="0" t="s">
        <v>297</v>
      </c>
      <c r="I406" s="0" t="s">
        <v>15324</v>
      </c>
    </row>
    <row r="407" customFormat="false" ht="15" hidden="false" customHeight="false" outlineLevel="0" collapsed="false">
      <c r="A407" s="0" t="n">
        <v>20</v>
      </c>
      <c r="B407" s="0" t="s">
        <v>58</v>
      </c>
      <c r="C407" s="0" t="s">
        <v>15325</v>
      </c>
      <c r="D407" s="0" t="s">
        <v>14676</v>
      </c>
      <c r="E407" s="0" t="s">
        <v>15326</v>
      </c>
      <c r="F407" s="0" t="n">
        <v>897</v>
      </c>
      <c r="G407" s="0" t="s">
        <v>281</v>
      </c>
      <c r="H407" s="0" t="s">
        <v>297</v>
      </c>
      <c r="I407" s="0" t="s">
        <v>15327</v>
      </c>
    </row>
    <row r="408" customFormat="false" ht="15" hidden="false" customHeight="false" outlineLevel="0" collapsed="false">
      <c r="A408" s="0" t="n">
        <v>20</v>
      </c>
      <c r="B408" s="0" t="s">
        <v>58</v>
      </c>
      <c r="C408" s="0" t="s">
        <v>15328</v>
      </c>
      <c r="D408" s="0" t="s">
        <v>14541</v>
      </c>
      <c r="E408" s="0" t="s">
        <v>15329</v>
      </c>
      <c r="F408" s="0" t="n">
        <v>1930</v>
      </c>
      <c r="G408" s="0" t="s">
        <v>281</v>
      </c>
      <c r="H408" s="0" t="s">
        <v>297</v>
      </c>
      <c r="I408" s="0" t="s">
        <v>15330</v>
      </c>
    </row>
    <row r="409" customFormat="false" ht="15" hidden="false" customHeight="false" outlineLevel="0" collapsed="false">
      <c r="A409" s="0" t="n">
        <v>13</v>
      </c>
      <c r="B409" s="0" t="s">
        <v>48</v>
      </c>
      <c r="C409" s="0" t="s">
        <v>15331</v>
      </c>
      <c r="D409" s="0" t="s">
        <v>34</v>
      </c>
      <c r="E409" s="0" t="s">
        <v>15332</v>
      </c>
      <c r="F409" s="0" t="n">
        <v>920</v>
      </c>
      <c r="G409" s="0" t="s">
        <v>281</v>
      </c>
      <c r="H409" s="0" t="s">
        <v>297</v>
      </c>
      <c r="I409" s="0" t="s">
        <v>15333</v>
      </c>
    </row>
    <row r="410" customFormat="false" ht="15" hidden="false" customHeight="false" outlineLevel="0" collapsed="false">
      <c r="A410" s="0" t="n">
        <v>20</v>
      </c>
      <c r="B410" s="0" t="s">
        <v>58</v>
      </c>
      <c r="C410" s="0" t="s">
        <v>15334</v>
      </c>
      <c r="D410" s="0" t="s">
        <v>14532</v>
      </c>
      <c r="E410" s="0" t="s">
        <v>15335</v>
      </c>
      <c r="F410" s="0" t="n">
        <v>699</v>
      </c>
      <c r="G410" s="0" t="s">
        <v>281</v>
      </c>
      <c r="H410" s="0" t="s">
        <v>297</v>
      </c>
      <c r="I410" s="0" t="s">
        <v>15336</v>
      </c>
    </row>
    <row r="411" customFormat="false" ht="15" hidden="false" customHeight="false" outlineLevel="0" collapsed="false">
      <c r="A411" s="0" t="n">
        <v>20</v>
      </c>
      <c r="B411" s="0" t="s">
        <v>58</v>
      </c>
      <c r="C411" s="0" t="s">
        <v>15337</v>
      </c>
      <c r="D411" s="0" t="s">
        <v>14532</v>
      </c>
      <c r="E411" s="0" t="s">
        <v>15338</v>
      </c>
      <c r="F411" s="0" t="n">
        <v>1918</v>
      </c>
      <c r="G411" s="0" t="s">
        <v>281</v>
      </c>
      <c r="H411" s="0" t="s">
        <v>297</v>
      </c>
      <c r="I411" s="0" t="s">
        <v>15339</v>
      </c>
    </row>
    <row r="412" customFormat="false" ht="15" hidden="false" customHeight="false" outlineLevel="0" collapsed="false">
      <c r="A412" s="0" t="n">
        <v>20</v>
      </c>
      <c r="B412" s="0" t="s">
        <v>58</v>
      </c>
      <c r="C412" s="0" t="s">
        <v>15340</v>
      </c>
      <c r="D412" s="0" t="s">
        <v>14532</v>
      </c>
      <c r="E412" s="0" t="s">
        <v>15341</v>
      </c>
      <c r="F412" s="0" t="n">
        <v>628</v>
      </c>
      <c r="G412" s="0" t="s">
        <v>281</v>
      </c>
      <c r="H412" s="0" t="s">
        <v>297</v>
      </c>
      <c r="I412" s="0" t="s">
        <v>15250</v>
      </c>
    </row>
    <row r="413" customFormat="false" ht="15" hidden="false" customHeight="false" outlineLevel="0" collapsed="false">
      <c r="A413" s="0" t="n">
        <v>19</v>
      </c>
      <c r="B413" s="0" t="s">
        <v>56</v>
      </c>
      <c r="C413" s="0" t="s">
        <v>15342</v>
      </c>
      <c r="D413" s="0" t="s">
        <v>34</v>
      </c>
      <c r="E413" s="0" t="s">
        <v>15343</v>
      </c>
      <c r="F413" s="0" t="n">
        <v>742</v>
      </c>
      <c r="G413" s="0" t="s">
        <v>281</v>
      </c>
      <c r="H413" s="0" t="s">
        <v>297</v>
      </c>
      <c r="I413" s="0" t="s">
        <v>15344</v>
      </c>
    </row>
    <row r="414" customFormat="false" ht="15" hidden="false" customHeight="false" outlineLevel="0" collapsed="false">
      <c r="A414" s="0" t="n">
        <v>19</v>
      </c>
      <c r="B414" s="0" t="s">
        <v>56</v>
      </c>
      <c r="C414" s="0" t="s">
        <v>15345</v>
      </c>
      <c r="D414" s="0" t="s">
        <v>14532</v>
      </c>
      <c r="E414" s="0" t="s">
        <v>15346</v>
      </c>
      <c r="F414" s="0" t="n">
        <v>434</v>
      </c>
      <c r="G414" s="0" t="s">
        <v>281</v>
      </c>
      <c r="H414" s="0" t="s">
        <v>297</v>
      </c>
      <c r="I414" s="0" t="s">
        <v>15347</v>
      </c>
    </row>
    <row r="415" customFormat="false" ht="15" hidden="false" customHeight="false" outlineLevel="0" collapsed="false">
      <c r="A415" s="0" t="n">
        <v>19</v>
      </c>
      <c r="B415" s="0" t="s">
        <v>56</v>
      </c>
      <c r="C415" s="0" t="s">
        <v>15348</v>
      </c>
      <c r="D415" s="0" t="s">
        <v>14532</v>
      </c>
      <c r="E415" s="0" t="s">
        <v>15349</v>
      </c>
      <c r="F415" s="0" t="n">
        <v>355</v>
      </c>
      <c r="G415" s="0" t="s">
        <v>281</v>
      </c>
      <c r="H415" s="0" t="s">
        <v>297</v>
      </c>
      <c r="I415" s="0" t="s">
        <v>15350</v>
      </c>
    </row>
    <row r="416" customFormat="false" ht="15" hidden="false" customHeight="false" outlineLevel="0" collapsed="false">
      <c r="A416" s="0" t="n">
        <v>19</v>
      </c>
      <c r="B416" s="0" t="s">
        <v>56</v>
      </c>
      <c r="C416" s="0" t="s">
        <v>15351</v>
      </c>
      <c r="D416" s="0" t="s">
        <v>14532</v>
      </c>
      <c r="E416" s="0" t="s">
        <v>15352</v>
      </c>
      <c r="F416" s="0" t="n">
        <v>699</v>
      </c>
      <c r="G416" s="0" t="s">
        <v>281</v>
      </c>
      <c r="H416" s="0" t="s">
        <v>297</v>
      </c>
      <c r="I416" s="0" t="s">
        <v>15353</v>
      </c>
    </row>
    <row r="417" customFormat="false" ht="15" hidden="false" customHeight="false" outlineLevel="0" collapsed="false">
      <c r="A417" s="0" t="n">
        <v>19</v>
      </c>
      <c r="B417" s="0" t="s">
        <v>56</v>
      </c>
      <c r="C417" s="0" t="s">
        <v>15354</v>
      </c>
      <c r="D417" s="0" t="s">
        <v>14532</v>
      </c>
      <c r="E417" s="0" t="s">
        <v>15228</v>
      </c>
      <c r="F417" s="0" t="n">
        <v>2000</v>
      </c>
      <c r="G417" s="0" t="s">
        <v>281</v>
      </c>
      <c r="H417" s="0" t="s">
        <v>297</v>
      </c>
      <c r="I417" s="0" t="s">
        <v>15355</v>
      </c>
    </row>
    <row r="418" customFormat="false" ht="15" hidden="false" customHeight="false" outlineLevel="0" collapsed="false">
      <c r="A418" s="0" t="n">
        <v>19</v>
      </c>
      <c r="B418" s="0" t="s">
        <v>56</v>
      </c>
      <c r="C418" s="0" t="s">
        <v>15356</v>
      </c>
      <c r="D418" s="0" t="s">
        <v>14676</v>
      </c>
      <c r="E418" s="0" t="s">
        <v>15357</v>
      </c>
      <c r="F418" s="0" t="n">
        <v>1815</v>
      </c>
      <c r="G418" s="0" t="s">
        <v>281</v>
      </c>
      <c r="H418" s="0" t="s">
        <v>297</v>
      </c>
      <c r="I418" s="0" t="s">
        <v>15358</v>
      </c>
    </row>
    <row r="419" customFormat="false" ht="15" hidden="false" customHeight="false" outlineLevel="0" collapsed="false">
      <c r="A419" s="0" t="n">
        <v>20</v>
      </c>
      <c r="B419" s="0" t="s">
        <v>58</v>
      </c>
      <c r="C419" s="0" t="s">
        <v>15359</v>
      </c>
      <c r="D419" s="0" t="s">
        <v>14541</v>
      </c>
      <c r="E419" s="0" t="s">
        <v>15360</v>
      </c>
      <c r="F419" s="0" t="n">
        <v>999</v>
      </c>
      <c r="G419" s="0" t="s">
        <v>281</v>
      </c>
      <c r="H419" s="0" t="s">
        <v>297</v>
      </c>
      <c r="I419" s="0" t="s">
        <v>15361</v>
      </c>
    </row>
    <row r="420" customFormat="false" ht="15" hidden="false" customHeight="false" outlineLevel="0" collapsed="false">
      <c r="A420" s="0" t="n">
        <v>19</v>
      </c>
      <c r="B420" s="0" t="s">
        <v>56</v>
      </c>
      <c r="C420" s="0" t="s">
        <v>15362</v>
      </c>
      <c r="D420" s="0" t="s">
        <v>14541</v>
      </c>
      <c r="E420" s="0" t="s">
        <v>15363</v>
      </c>
      <c r="F420" s="0" t="n">
        <v>2012</v>
      </c>
      <c r="G420" s="0" t="s">
        <v>281</v>
      </c>
      <c r="H420" s="0" t="s">
        <v>297</v>
      </c>
      <c r="I420" s="0" t="s">
        <v>15364</v>
      </c>
    </row>
    <row r="421" customFormat="false" ht="15" hidden="false" customHeight="false" outlineLevel="0" collapsed="false">
      <c r="A421" s="0" t="n">
        <v>20</v>
      </c>
      <c r="B421" s="0" t="s">
        <v>58</v>
      </c>
      <c r="C421" s="0" t="s">
        <v>15365</v>
      </c>
      <c r="D421" s="0" t="s">
        <v>92</v>
      </c>
      <c r="F421" s="0" t="n">
        <v>1719</v>
      </c>
      <c r="G421" s="0" t="s">
        <v>281</v>
      </c>
      <c r="H421" s="0" t="s">
        <v>297</v>
      </c>
      <c r="I421" s="0" t="s">
        <v>15366</v>
      </c>
    </row>
    <row r="422" customFormat="false" ht="15" hidden="false" customHeight="false" outlineLevel="0" collapsed="false">
      <c r="A422" s="0" t="n">
        <v>19</v>
      </c>
      <c r="B422" s="0" t="s">
        <v>56</v>
      </c>
      <c r="C422" s="0" t="s">
        <v>15367</v>
      </c>
      <c r="D422" s="0" t="s">
        <v>34</v>
      </c>
      <c r="E422" s="0" t="s">
        <v>15368</v>
      </c>
      <c r="F422" s="0" t="n">
        <v>698</v>
      </c>
      <c r="G422" s="0" t="s">
        <v>281</v>
      </c>
      <c r="H422" s="0" t="s">
        <v>297</v>
      </c>
      <c r="I422" s="0" t="s">
        <v>15369</v>
      </c>
    </row>
    <row r="423" customFormat="false" ht="15" hidden="false" customHeight="false" outlineLevel="0" collapsed="false">
      <c r="A423" s="0" t="n">
        <v>20</v>
      </c>
      <c r="B423" s="0" t="s">
        <v>58</v>
      </c>
      <c r="C423" s="0" t="s">
        <v>15370</v>
      </c>
      <c r="D423" s="0" t="s">
        <v>14532</v>
      </c>
      <c r="E423" s="0" t="s">
        <v>15371</v>
      </c>
      <c r="F423" s="0" t="n">
        <v>806</v>
      </c>
      <c r="G423" s="0" t="s">
        <v>281</v>
      </c>
      <c r="H423" s="0" t="s">
        <v>297</v>
      </c>
      <c r="I423" s="0" t="s">
        <v>15372</v>
      </c>
    </row>
    <row r="424" customFormat="false" ht="15" hidden="false" customHeight="false" outlineLevel="0" collapsed="false">
      <c r="A424" s="0" t="n">
        <v>19</v>
      </c>
      <c r="B424" s="0" t="s">
        <v>56</v>
      </c>
      <c r="C424" s="0" t="s">
        <v>15373</v>
      </c>
      <c r="D424" s="0" t="s">
        <v>14541</v>
      </c>
      <c r="E424" s="0" t="s">
        <v>15374</v>
      </c>
      <c r="F424" s="0" t="n">
        <v>984</v>
      </c>
      <c r="G424" s="0" t="s">
        <v>281</v>
      </c>
      <c r="H424" s="0" t="s">
        <v>297</v>
      </c>
      <c r="I424" s="0" t="s">
        <v>15375</v>
      </c>
    </row>
    <row r="425" customFormat="false" ht="15" hidden="false" customHeight="false" outlineLevel="0" collapsed="false">
      <c r="A425" s="0" t="n">
        <v>20</v>
      </c>
      <c r="B425" s="0" t="s">
        <v>58</v>
      </c>
      <c r="C425" s="0" t="s">
        <v>15376</v>
      </c>
      <c r="D425" s="0" t="s">
        <v>14532</v>
      </c>
      <c r="E425" s="0" t="s">
        <v>15377</v>
      </c>
      <c r="F425" s="0" t="n">
        <v>574</v>
      </c>
      <c r="G425" s="0" t="s">
        <v>281</v>
      </c>
      <c r="H425" s="0" t="s">
        <v>297</v>
      </c>
      <c r="I425" s="0" t="s">
        <v>15378</v>
      </c>
    </row>
    <row r="426" customFormat="false" ht="15" hidden="false" customHeight="false" outlineLevel="0" collapsed="false">
      <c r="A426" s="0" t="n">
        <v>20</v>
      </c>
      <c r="B426" s="0" t="s">
        <v>58</v>
      </c>
      <c r="C426" s="0" t="s">
        <v>15379</v>
      </c>
      <c r="D426" s="0" t="s">
        <v>34</v>
      </c>
      <c r="E426" s="0" t="s">
        <v>15380</v>
      </c>
      <c r="F426" s="0" t="n">
        <v>422</v>
      </c>
      <c r="G426" s="0" t="s">
        <v>281</v>
      </c>
      <c r="H426" s="0" t="s">
        <v>297</v>
      </c>
      <c r="I426" s="0" t="s">
        <v>15381</v>
      </c>
    </row>
    <row r="427" customFormat="false" ht="15" hidden="false" customHeight="false" outlineLevel="0" collapsed="false">
      <c r="A427" s="0" t="n">
        <v>19</v>
      </c>
      <c r="B427" s="0" t="s">
        <v>56</v>
      </c>
      <c r="C427" s="0" t="s">
        <v>15382</v>
      </c>
      <c r="D427" s="0" t="s">
        <v>14676</v>
      </c>
      <c r="E427" s="0" t="s">
        <v>15383</v>
      </c>
      <c r="F427" s="0" t="n">
        <v>1010</v>
      </c>
      <c r="G427" s="0" t="s">
        <v>281</v>
      </c>
      <c r="H427" s="0" t="s">
        <v>297</v>
      </c>
      <c r="I427" s="0" t="s">
        <v>15384</v>
      </c>
    </row>
    <row r="428" customFormat="false" ht="15" hidden="false" customHeight="false" outlineLevel="0" collapsed="false">
      <c r="A428" s="0" t="n">
        <v>20</v>
      </c>
      <c r="B428" s="0" t="s">
        <v>58</v>
      </c>
      <c r="C428" s="0" t="s">
        <v>15385</v>
      </c>
      <c r="D428" s="0" t="s">
        <v>14532</v>
      </c>
      <c r="E428" s="0" t="s">
        <v>15386</v>
      </c>
      <c r="F428" s="0" t="n">
        <v>682</v>
      </c>
      <c r="G428" s="0" t="s">
        <v>281</v>
      </c>
      <c r="H428" s="0" t="s">
        <v>297</v>
      </c>
      <c r="I428" s="0" t="s">
        <v>15387</v>
      </c>
    </row>
    <row r="429" customFormat="false" ht="15" hidden="false" customHeight="false" outlineLevel="0" collapsed="false">
      <c r="A429" s="0" t="n">
        <v>19</v>
      </c>
      <c r="B429" s="0" t="s">
        <v>56</v>
      </c>
      <c r="C429" s="0" t="s">
        <v>15388</v>
      </c>
      <c r="D429" s="0" t="s">
        <v>14532</v>
      </c>
      <c r="E429" s="0" t="s">
        <v>15389</v>
      </c>
      <c r="F429" s="0" t="n">
        <v>726</v>
      </c>
      <c r="G429" s="0" t="s">
        <v>281</v>
      </c>
      <c r="H429" s="0" t="s">
        <v>297</v>
      </c>
      <c r="I429" s="0" t="s">
        <v>15390</v>
      </c>
    </row>
    <row r="430" customFormat="false" ht="15" hidden="false" customHeight="false" outlineLevel="0" collapsed="false">
      <c r="A430" s="0" t="n">
        <v>20</v>
      </c>
      <c r="B430" s="0" t="s">
        <v>58</v>
      </c>
      <c r="C430" s="0" t="s">
        <v>15391</v>
      </c>
      <c r="D430" s="0" t="s">
        <v>14541</v>
      </c>
      <c r="E430" s="0" t="s">
        <v>15392</v>
      </c>
      <c r="F430" s="0" t="n">
        <v>425</v>
      </c>
      <c r="G430" s="0" t="s">
        <v>281</v>
      </c>
      <c r="H430" s="0" t="s">
        <v>297</v>
      </c>
      <c r="I430" s="0" t="s">
        <v>15393</v>
      </c>
    </row>
    <row r="431" customFormat="false" ht="15" hidden="false" customHeight="false" outlineLevel="0" collapsed="false">
      <c r="A431" s="0" t="n">
        <v>13</v>
      </c>
      <c r="B431" s="0" t="s">
        <v>48</v>
      </c>
      <c r="C431" s="0" t="s">
        <v>15394</v>
      </c>
      <c r="D431" s="0" t="s">
        <v>34</v>
      </c>
      <c r="E431" s="0" t="s">
        <v>15395</v>
      </c>
      <c r="F431" s="0" t="n">
        <v>964</v>
      </c>
      <c r="G431" s="0" t="s">
        <v>281</v>
      </c>
      <c r="H431" s="0" t="s">
        <v>297</v>
      </c>
      <c r="I431" s="0" t="s">
        <v>15396</v>
      </c>
    </row>
    <row r="432" customFormat="false" ht="15" hidden="false" customHeight="false" outlineLevel="0" collapsed="false">
      <c r="A432" s="0" t="n">
        <v>19</v>
      </c>
      <c r="B432" s="0" t="s">
        <v>56</v>
      </c>
      <c r="C432" s="0" t="s">
        <v>15397</v>
      </c>
      <c r="D432" s="0" t="s">
        <v>14532</v>
      </c>
      <c r="E432" s="0" t="s">
        <v>15398</v>
      </c>
      <c r="F432" s="0" t="n">
        <v>447</v>
      </c>
      <c r="G432" s="0" t="s">
        <v>281</v>
      </c>
      <c r="H432" s="0" t="s">
        <v>297</v>
      </c>
      <c r="I432" s="0" t="s">
        <v>15399</v>
      </c>
    </row>
    <row r="433" customFormat="false" ht="15" hidden="false" customHeight="false" outlineLevel="0" collapsed="false">
      <c r="A433" s="0" t="n">
        <v>20</v>
      </c>
      <c r="B433" s="0" t="s">
        <v>58</v>
      </c>
      <c r="C433" s="0" t="s">
        <v>15400</v>
      </c>
      <c r="D433" s="0" t="s">
        <v>14532</v>
      </c>
      <c r="E433" s="0" t="s">
        <v>15401</v>
      </c>
      <c r="F433" s="0" t="n">
        <v>1634</v>
      </c>
      <c r="G433" s="0" t="s">
        <v>281</v>
      </c>
      <c r="H433" s="0" t="s">
        <v>297</v>
      </c>
      <c r="I433" s="0" t="s">
        <v>15402</v>
      </c>
    </row>
    <row r="434" customFormat="false" ht="15" hidden="false" customHeight="false" outlineLevel="0" collapsed="false">
      <c r="A434" s="0" t="n">
        <v>19</v>
      </c>
      <c r="B434" s="0" t="s">
        <v>56</v>
      </c>
      <c r="C434" s="0" t="s">
        <v>15403</v>
      </c>
      <c r="D434" s="0" t="s">
        <v>14532</v>
      </c>
      <c r="E434" s="0" t="s">
        <v>15404</v>
      </c>
      <c r="F434" s="0" t="n">
        <v>646</v>
      </c>
      <c r="G434" s="0" t="s">
        <v>281</v>
      </c>
      <c r="H434" s="0" t="s">
        <v>297</v>
      </c>
      <c r="I434" s="0" t="s">
        <v>15405</v>
      </c>
    </row>
    <row r="435" customFormat="false" ht="15" hidden="false" customHeight="false" outlineLevel="0" collapsed="false">
      <c r="A435" s="0" t="n">
        <v>20</v>
      </c>
      <c r="B435" s="0" t="s">
        <v>58</v>
      </c>
      <c r="C435" s="0" t="s">
        <v>15406</v>
      </c>
      <c r="D435" s="0" t="s">
        <v>14532</v>
      </c>
      <c r="E435" s="0" t="s">
        <v>15407</v>
      </c>
      <c r="F435" s="0" t="n">
        <v>1572</v>
      </c>
      <c r="G435" s="0" t="s">
        <v>281</v>
      </c>
      <c r="H435" s="0" t="s">
        <v>297</v>
      </c>
      <c r="I435" s="0" t="s">
        <v>15408</v>
      </c>
    </row>
    <row r="436" customFormat="false" ht="15" hidden="false" customHeight="false" outlineLevel="0" collapsed="false">
      <c r="A436" s="0" t="n">
        <v>19</v>
      </c>
      <c r="B436" s="0" t="s">
        <v>56</v>
      </c>
      <c r="C436" s="0" t="s">
        <v>15409</v>
      </c>
      <c r="D436" s="0" t="s">
        <v>14532</v>
      </c>
      <c r="E436" s="0" t="s">
        <v>15410</v>
      </c>
      <c r="F436" s="0" t="n">
        <v>1126</v>
      </c>
      <c r="G436" s="0" t="s">
        <v>281</v>
      </c>
      <c r="H436" s="0" t="s">
        <v>297</v>
      </c>
      <c r="I436" s="0" t="s">
        <v>15411</v>
      </c>
    </row>
    <row r="437" customFormat="false" ht="15" hidden="false" customHeight="false" outlineLevel="0" collapsed="false">
      <c r="A437" s="0" t="n">
        <v>20</v>
      </c>
      <c r="B437" s="0" t="s">
        <v>58</v>
      </c>
      <c r="C437" s="0" t="s">
        <v>15412</v>
      </c>
      <c r="D437" s="0" t="s">
        <v>14532</v>
      </c>
      <c r="E437" s="0" t="s">
        <v>15413</v>
      </c>
      <c r="F437" s="0" t="n">
        <v>570</v>
      </c>
      <c r="G437" s="0" t="s">
        <v>281</v>
      </c>
      <c r="H437" s="0" t="s">
        <v>297</v>
      </c>
      <c r="I437" s="0" t="s">
        <v>15414</v>
      </c>
    </row>
    <row r="438" customFormat="false" ht="15" hidden="false" customHeight="false" outlineLevel="0" collapsed="false">
      <c r="A438" s="0" t="n">
        <v>19</v>
      </c>
      <c r="B438" s="0" t="s">
        <v>56</v>
      </c>
      <c r="C438" s="0" t="s">
        <v>15415</v>
      </c>
      <c r="D438" s="0" t="s">
        <v>14532</v>
      </c>
      <c r="E438" s="0" t="s">
        <v>15273</v>
      </c>
      <c r="F438" s="0" t="n">
        <v>1794</v>
      </c>
      <c r="G438" s="0" t="s">
        <v>281</v>
      </c>
      <c r="H438" s="0" t="s">
        <v>297</v>
      </c>
      <c r="I438" s="0" t="s">
        <v>15416</v>
      </c>
    </row>
    <row r="439" customFormat="false" ht="15" hidden="false" customHeight="false" outlineLevel="0" collapsed="false">
      <c r="A439" s="0" t="n">
        <v>20</v>
      </c>
      <c r="B439" s="0" t="s">
        <v>58</v>
      </c>
      <c r="C439" s="0" t="s">
        <v>15417</v>
      </c>
      <c r="D439" s="0" t="s">
        <v>14541</v>
      </c>
      <c r="E439" s="0" t="s">
        <v>15418</v>
      </c>
      <c r="F439" s="0" t="n">
        <v>514</v>
      </c>
      <c r="G439" s="0" t="s">
        <v>281</v>
      </c>
      <c r="H439" s="0" t="s">
        <v>297</v>
      </c>
      <c r="I439" s="0" t="s">
        <v>15419</v>
      </c>
    </row>
    <row r="440" customFormat="false" ht="15" hidden="false" customHeight="false" outlineLevel="0" collapsed="false">
      <c r="A440" s="0" t="n">
        <v>19</v>
      </c>
      <c r="B440" s="0" t="s">
        <v>56</v>
      </c>
      <c r="C440" s="0" t="s">
        <v>15420</v>
      </c>
      <c r="D440" s="0" t="s">
        <v>14532</v>
      </c>
      <c r="E440" s="0" t="s">
        <v>15421</v>
      </c>
      <c r="F440" s="0" t="n">
        <v>1237</v>
      </c>
      <c r="G440" s="0" t="s">
        <v>281</v>
      </c>
      <c r="H440" s="0" t="s">
        <v>297</v>
      </c>
      <c r="I440" s="0" t="s">
        <v>15422</v>
      </c>
    </row>
    <row r="441" customFormat="false" ht="15" hidden="false" customHeight="false" outlineLevel="0" collapsed="false">
      <c r="A441" s="0" t="n">
        <v>20</v>
      </c>
      <c r="B441" s="0" t="s">
        <v>58</v>
      </c>
      <c r="C441" s="0" t="s">
        <v>15423</v>
      </c>
      <c r="D441" s="0" t="s">
        <v>14541</v>
      </c>
      <c r="E441" s="0" t="s">
        <v>15424</v>
      </c>
      <c r="F441" s="0" t="n">
        <v>445</v>
      </c>
      <c r="G441" s="0" t="s">
        <v>281</v>
      </c>
      <c r="H441" s="0" t="s">
        <v>297</v>
      </c>
      <c r="I441" s="0" t="s">
        <v>15425</v>
      </c>
    </row>
    <row r="442" customFormat="false" ht="15" hidden="false" customHeight="false" outlineLevel="0" collapsed="false">
      <c r="A442" s="0" t="n">
        <v>19</v>
      </c>
      <c r="B442" s="0" t="s">
        <v>56</v>
      </c>
      <c r="C442" s="0" t="s">
        <v>15426</v>
      </c>
      <c r="D442" s="0" t="s">
        <v>14532</v>
      </c>
      <c r="E442" s="0" t="s">
        <v>15427</v>
      </c>
      <c r="F442" s="0" t="n">
        <v>456</v>
      </c>
      <c r="G442" s="0" t="s">
        <v>281</v>
      </c>
      <c r="H442" s="0" t="s">
        <v>297</v>
      </c>
      <c r="I442" s="0" t="s">
        <v>15428</v>
      </c>
    </row>
    <row r="443" customFormat="false" ht="15" hidden="false" customHeight="false" outlineLevel="0" collapsed="false">
      <c r="A443" s="0" t="n">
        <v>20</v>
      </c>
      <c r="B443" s="0" t="s">
        <v>58</v>
      </c>
      <c r="C443" s="0" t="s">
        <v>15429</v>
      </c>
      <c r="D443" s="0" t="s">
        <v>14532</v>
      </c>
      <c r="E443" s="0" t="s">
        <v>15430</v>
      </c>
      <c r="F443" s="0" t="n">
        <v>1150</v>
      </c>
      <c r="G443" s="0" t="s">
        <v>281</v>
      </c>
      <c r="H443" s="0" t="s">
        <v>297</v>
      </c>
      <c r="I443" s="0" t="s">
        <v>15431</v>
      </c>
    </row>
    <row r="444" customFormat="false" ht="15" hidden="false" customHeight="false" outlineLevel="0" collapsed="false">
      <c r="A444" s="0" t="n">
        <v>19</v>
      </c>
      <c r="B444" s="0" t="s">
        <v>56</v>
      </c>
      <c r="C444" s="0" t="s">
        <v>15432</v>
      </c>
      <c r="D444" s="0" t="s">
        <v>14532</v>
      </c>
      <c r="E444" s="0" t="s">
        <v>15433</v>
      </c>
      <c r="F444" s="0" t="n">
        <v>1301</v>
      </c>
      <c r="G444" s="0" t="s">
        <v>281</v>
      </c>
      <c r="H444" s="0" t="s">
        <v>297</v>
      </c>
      <c r="I444" s="0" t="s">
        <v>15434</v>
      </c>
    </row>
    <row r="445" customFormat="false" ht="15" hidden="false" customHeight="false" outlineLevel="0" collapsed="false">
      <c r="A445" s="0" t="n">
        <v>20</v>
      </c>
      <c r="B445" s="0" t="s">
        <v>58</v>
      </c>
      <c r="C445" s="0" t="s">
        <v>15435</v>
      </c>
      <c r="D445" s="0" t="s">
        <v>14532</v>
      </c>
      <c r="E445" s="0" t="s">
        <v>15436</v>
      </c>
      <c r="F445" s="0" t="n">
        <v>1243</v>
      </c>
      <c r="G445" s="0" t="s">
        <v>281</v>
      </c>
      <c r="H445" s="0" t="s">
        <v>297</v>
      </c>
      <c r="I445" s="0" t="s">
        <v>15437</v>
      </c>
    </row>
    <row r="446" customFormat="false" ht="15" hidden="false" customHeight="false" outlineLevel="0" collapsed="false">
      <c r="A446" s="0" t="n">
        <v>19</v>
      </c>
      <c r="B446" s="0" t="s">
        <v>56</v>
      </c>
      <c r="C446" s="0" t="s">
        <v>15438</v>
      </c>
      <c r="D446" s="0" t="s">
        <v>14532</v>
      </c>
      <c r="E446" s="0" t="s">
        <v>15439</v>
      </c>
      <c r="F446" s="0" t="n">
        <v>760</v>
      </c>
      <c r="G446" s="0" t="s">
        <v>281</v>
      </c>
      <c r="H446" s="0" t="s">
        <v>297</v>
      </c>
      <c r="I446" s="0" t="s">
        <v>15440</v>
      </c>
    </row>
    <row r="447" customFormat="false" ht="15" hidden="false" customHeight="false" outlineLevel="0" collapsed="false">
      <c r="A447" s="0" t="n">
        <v>20</v>
      </c>
      <c r="B447" s="0" t="s">
        <v>58</v>
      </c>
      <c r="C447" s="0" t="s">
        <v>15441</v>
      </c>
      <c r="D447" s="0" t="s">
        <v>14532</v>
      </c>
      <c r="E447" s="0" t="s">
        <v>15442</v>
      </c>
      <c r="F447" s="0" t="n">
        <v>420</v>
      </c>
      <c r="G447" s="0" t="s">
        <v>281</v>
      </c>
      <c r="H447" s="0" t="s">
        <v>297</v>
      </c>
      <c r="I447" s="0" t="s">
        <v>15443</v>
      </c>
    </row>
    <row r="448" customFormat="false" ht="15" hidden="false" customHeight="false" outlineLevel="0" collapsed="false">
      <c r="A448" s="0" t="n">
        <v>13</v>
      </c>
      <c r="B448" s="0" t="s">
        <v>48</v>
      </c>
      <c r="C448" s="0" t="s">
        <v>15444</v>
      </c>
      <c r="D448" s="0" t="s">
        <v>34</v>
      </c>
      <c r="E448" s="0" t="s">
        <v>15445</v>
      </c>
      <c r="F448" s="0" t="n">
        <v>2026</v>
      </c>
      <c r="G448" s="0" t="s">
        <v>281</v>
      </c>
      <c r="H448" s="0" t="s">
        <v>297</v>
      </c>
      <c r="I448" s="0" t="s">
        <v>15446</v>
      </c>
    </row>
    <row r="449" customFormat="false" ht="15" hidden="false" customHeight="false" outlineLevel="0" collapsed="false">
      <c r="A449" s="0" t="n">
        <v>19</v>
      </c>
      <c r="B449" s="0" t="s">
        <v>56</v>
      </c>
      <c r="C449" s="0" t="s">
        <v>15447</v>
      </c>
      <c r="D449" s="0" t="s">
        <v>14532</v>
      </c>
      <c r="E449" s="0" t="s">
        <v>15448</v>
      </c>
      <c r="F449" s="0" t="n">
        <v>2035</v>
      </c>
      <c r="G449" s="0" t="s">
        <v>281</v>
      </c>
      <c r="H449" s="0" t="s">
        <v>297</v>
      </c>
      <c r="I449" s="0" t="s">
        <v>15449</v>
      </c>
    </row>
    <row r="450" customFormat="false" ht="15" hidden="false" customHeight="false" outlineLevel="0" collapsed="false">
      <c r="A450" s="0" t="n">
        <v>20</v>
      </c>
      <c r="B450" s="0" t="s">
        <v>58</v>
      </c>
      <c r="C450" s="0" t="s">
        <v>15450</v>
      </c>
      <c r="D450" s="0" t="s">
        <v>14532</v>
      </c>
      <c r="E450" s="0" t="s">
        <v>15451</v>
      </c>
      <c r="F450" s="0" t="n">
        <v>1277</v>
      </c>
      <c r="G450" s="0" t="s">
        <v>281</v>
      </c>
      <c r="H450" s="0" t="s">
        <v>297</v>
      </c>
      <c r="I450" s="0" t="s">
        <v>15452</v>
      </c>
    </row>
    <row r="451" customFormat="false" ht="15" hidden="false" customHeight="false" outlineLevel="0" collapsed="false">
      <c r="A451" s="0" t="n">
        <v>19</v>
      </c>
      <c r="B451" s="0" t="s">
        <v>56</v>
      </c>
      <c r="C451" s="0" t="s">
        <v>15453</v>
      </c>
      <c r="D451" s="0" t="s">
        <v>14532</v>
      </c>
      <c r="E451" s="0" t="s">
        <v>15454</v>
      </c>
      <c r="F451" s="0" t="n">
        <v>420</v>
      </c>
      <c r="G451" s="0" t="s">
        <v>281</v>
      </c>
      <c r="H451" s="0" t="s">
        <v>297</v>
      </c>
      <c r="I451" s="0" t="s">
        <v>15455</v>
      </c>
    </row>
    <row r="452" customFormat="false" ht="15" hidden="false" customHeight="false" outlineLevel="0" collapsed="false">
      <c r="A452" s="0" t="n">
        <v>20</v>
      </c>
      <c r="B452" s="0" t="s">
        <v>58</v>
      </c>
      <c r="C452" s="0" t="s">
        <v>15456</v>
      </c>
      <c r="D452" s="0" t="s">
        <v>14532</v>
      </c>
      <c r="E452" s="0" t="s">
        <v>15457</v>
      </c>
      <c r="F452" s="0" t="n">
        <v>451</v>
      </c>
      <c r="G452" s="0" t="s">
        <v>281</v>
      </c>
      <c r="H452" s="0" t="s">
        <v>297</v>
      </c>
      <c r="I452" s="0" t="s">
        <v>15458</v>
      </c>
    </row>
    <row r="453" customFormat="false" ht="15" hidden="false" customHeight="false" outlineLevel="0" collapsed="false">
      <c r="A453" s="0" t="n">
        <v>19</v>
      </c>
      <c r="B453" s="0" t="s">
        <v>56</v>
      </c>
      <c r="C453" s="0" t="s">
        <v>15459</v>
      </c>
      <c r="D453" s="0" t="s">
        <v>92</v>
      </c>
      <c r="F453" s="0" t="n">
        <v>1687</v>
      </c>
      <c r="G453" s="0" t="s">
        <v>281</v>
      </c>
      <c r="H453" s="0" t="s">
        <v>297</v>
      </c>
      <c r="I453" s="0" t="s">
        <v>15460</v>
      </c>
    </row>
    <row r="454" customFormat="false" ht="15" hidden="false" customHeight="false" outlineLevel="0" collapsed="false">
      <c r="A454" s="0" t="n">
        <v>13</v>
      </c>
      <c r="B454" s="0" t="s">
        <v>48</v>
      </c>
      <c r="C454" s="0" t="s">
        <v>15461</v>
      </c>
      <c r="D454" s="0" t="s">
        <v>34</v>
      </c>
      <c r="E454" s="0" t="s">
        <v>15462</v>
      </c>
      <c r="F454" s="0" t="n">
        <v>813</v>
      </c>
      <c r="G454" s="0" t="s">
        <v>281</v>
      </c>
      <c r="H454" s="0" t="s">
        <v>297</v>
      </c>
      <c r="I454" s="0" t="s">
        <v>15463</v>
      </c>
    </row>
    <row r="455" customFormat="false" ht="15" hidden="false" customHeight="false" outlineLevel="0" collapsed="false">
      <c r="A455" s="0" t="n">
        <v>13</v>
      </c>
      <c r="B455" s="0" t="s">
        <v>48</v>
      </c>
      <c r="C455" s="0" t="s">
        <v>15464</v>
      </c>
      <c r="D455" s="0" t="s">
        <v>92</v>
      </c>
      <c r="E455" s="0" t="s">
        <v>15465</v>
      </c>
      <c r="F455" s="0" t="n">
        <v>1605</v>
      </c>
      <c r="G455" s="0" t="s">
        <v>281</v>
      </c>
      <c r="H455" s="0" t="s">
        <v>297</v>
      </c>
      <c r="I455" s="0" t="s">
        <v>15466</v>
      </c>
    </row>
    <row r="456" customFormat="false" ht="15" hidden="false" customHeight="false" outlineLevel="0" collapsed="false">
      <c r="A456" s="0" t="n">
        <v>19</v>
      </c>
      <c r="B456" s="0" t="s">
        <v>56</v>
      </c>
      <c r="C456" s="0" t="s">
        <v>15467</v>
      </c>
      <c r="D456" s="0" t="s">
        <v>14532</v>
      </c>
      <c r="E456" s="0" t="s">
        <v>15468</v>
      </c>
      <c r="F456" s="0" t="n">
        <v>349</v>
      </c>
      <c r="G456" s="0" t="s">
        <v>281</v>
      </c>
      <c r="H456" s="0" t="s">
        <v>297</v>
      </c>
      <c r="I456" s="0" t="s">
        <v>15469</v>
      </c>
    </row>
    <row r="457" customFormat="false" ht="15" hidden="false" customHeight="false" outlineLevel="0" collapsed="false">
      <c r="A457" s="0" t="n">
        <v>20</v>
      </c>
      <c r="B457" s="0" t="s">
        <v>58</v>
      </c>
      <c r="C457" s="0" t="s">
        <v>15470</v>
      </c>
      <c r="D457" s="0" t="s">
        <v>92</v>
      </c>
      <c r="E457" s="0" t="s">
        <v>15471</v>
      </c>
      <c r="F457" s="0" t="n">
        <v>533</v>
      </c>
      <c r="G457" s="0" t="s">
        <v>281</v>
      </c>
      <c r="H457" s="0" t="s">
        <v>297</v>
      </c>
      <c r="I457" s="0" t="s">
        <v>15472</v>
      </c>
    </row>
    <row r="458" customFormat="false" ht="15" hidden="false" customHeight="false" outlineLevel="0" collapsed="false">
      <c r="A458" s="0" t="n">
        <v>19</v>
      </c>
      <c r="B458" s="0" t="s">
        <v>56</v>
      </c>
      <c r="C458" s="0" t="s">
        <v>15473</v>
      </c>
      <c r="D458" s="0" t="s">
        <v>14532</v>
      </c>
      <c r="E458" s="0" t="s">
        <v>15474</v>
      </c>
      <c r="F458" s="0" t="n">
        <v>1129</v>
      </c>
      <c r="G458" s="0" t="s">
        <v>281</v>
      </c>
      <c r="H458" s="0" t="s">
        <v>297</v>
      </c>
      <c r="I458" s="0" t="s">
        <v>15475</v>
      </c>
    </row>
    <row r="459" customFormat="false" ht="15" hidden="false" customHeight="false" outlineLevel="0" collapsed="false">
      <c r="A459" s="0" t="n">
        <v>13</v>
      </c>
      <c r="B459" s="0" t="s">
        <v>48</v>
      </c>
      <c r="C459" s="0" t="s">
        <v>15476</v>
      </c>
      <c r="D459" s="0" t="s">
        <v>34</v>
      </c>
      <c r="E459" s="0" t="s">
        <v>15477</v>
      </c>
      <c r="F459" s="0" t="n">
        <v>9626</v>
      </c>
      <c r="G459" s="0" t="s">
        <v>281</v>
      </c>
      <c r="H459" s="0" t="s">
        <v>297</v>
      </c>
      <c r="I459" s="0" t="s">
        <v>15478</v>
      </c>
    </row>
    <row r="460" customFormat="false" ht="15" hidden="false" customHeight="false" outlineLevel="0" collapsed="false">
      <c r="A460" s="0" t="n">
        <v>20</v>
      </c>
      <c r="B460" s="0" t="s">
        <v>58</v>
      </c>
      <c r="C460" s="0" t="s">
        <v>15479</v>
      </c>
      <c r="D460" s="0" t="s">
        <v>34</v>
      </c>
      <c r="E460" s="0" t="s">
        <v>15480</v>
      </c>
      <c r="F460" s="0" t="n">
        <v>439</v>
      </c>
      <c r="G460" s="0" t="s">
        <v>281</v>
      </c>
      <c r="H460" s="0" t="s">
        <v>297</v>
      </c>
      <c r="I460" s="0" t="s">
        <v>15481</v>
      </c>
    </row>
    <row r="461" customFormat="false" ht="15" hidden="false" customHeight="false" outlineLevel="0" collapsed="false">
      <c r="A461" s="0" t="n">
        <v>19</v>
      </c>
      <c r="B461" s="0" t="s">
        <v>56</v>
      </c>
      <c r="C461" s="0" t="s">
        <v>15482</v>
      </c>
      <c r="D461" s="0" t="s">
        <v>14532</v>
      </c>
      <c r="E461" s="0" t="s">
        <v>15483</v>
      </c>
      <c r="F461" s="0" t="n">
        <v>430</v>
      </c>
      <c r="G461" s="0" t="s">
        <v>281</v>
      </c>
      <c r="H461" s="0" t="s">
        <v>297</v>
      </c>
      <c r="I461" s="0" t="s">
        <v>15484</v>
      </c>
    </row>
    <row r="462" customFormat="false" ht="15" hidden="false" customHeight="false" outlineLevel="0" collapsed="false">
      <c r="A462" s="0" t="n">
        <v>13</v>
      </c>
      <c r="B462" s="0" t="s">
        <v>48</v>
      </c>
      <c r="C462" s="0" t="s">
        <v>15485</v>
      </c>
      <c r="D462" s="0" t="s">
        <v>34</v>
      </c>
      <c r="E462" s="0" t="s">
        <v>15486</v>
      </c>
      <c r="F462" s="0" t="n">
        <v>1160</v>
      </c>
      <c r="G462" s="0" t="s">
        <v>281</v>
      </c>
      <c r="H462" s="0" t="s">
        <v>297</v>
      </c>
      <c r="I462" s="0" t="s">
        <v>15487</v>
      </c>
    </row>
    <row r="463" customFormat="false" ht="15" hidden="false" customHeight="false" outlineLevel="0" collapsed="false">
      <c r="A463" s="0" t="n">
        <v>20</v>
      </c>
      <c r="B463" s="0" t="s">
        <v>58</v>
      </c>
      <c r="C463" s="0" t="s">
        <v>15488</v>
      </c>
      <c r="D463" s="0" t="s">
        <v>14532</v>
      </c>
      <c r="E463" s="0" t="s">
        <v>15489</v>
      </c>
      <c r="F463" s="0" t="n">
        <v>698</v>
      </c>
      <c r="G463" s="0" t="s">
        <v>281</v>
      </c>
      <c r="H463" s="0" t="s">
        <v>297</v>
      </c>
      <c r="I463" s="0" t="s">
        <v>15324</v>
      </c>
    </row>
    <row r="464" customFormat="false" ht="15" hidden="false" customHeight="false" outlineLevel="0" collapsed="false">
      <c r="A464" s="0" t="n">
        <v>19</v>
      </c>
      <c r="B464" s="0" t="s">
        <v>56</v>
      </c>
      <c r="C464" s="0" t="s">
        <v>15490</v>
      </c>
      <c r="D464" s="0" t="s">
        <v>14532</v>
      </c>
      <c r="E464" s="0" t="s">
        <v>15491</v>
      </c>
      <c r="F464" s="0" t="n">
        <v>775</v>
      </c>
      <c r="G464" s="0" t="s">
        <v>281</v>
      </c>
      <c r="H464" s="0" t="s">
        <v>297</v>
      </c>
      <c r="I464" s="0" t="s">
        <v>15492</v>
      </c>
    </row>
    <row r="465" customFormat="false" ht="15" hidden="false" customHeight="false" outlineLevel="0" collapsed="false">
      <c r="A465" s="0" t="n">
        <v>20</v>
      </c>
      <c r="B465" s="0" t="s">
        <v>58</v>
      </c>
      <c r="C465" s="0" t="s">
        <v>15493</v>
      </c>
      <c r="D465" s="0" t="s">
        <v>14532</v>
      </c>
      <c r="E465" s="0" t="s">
        <v>15494</v>
      </c>
      <c r="F465" s="0" t="n">
        <v>1124</v>
      </c>
      <c r="G465" s="0" t="s">
        <v>281</v>
      </c>
      <c r="H465" s="0" t="s">
        <v>297</v>
      </c>
      <c r="I465" s="0" t="s">
        <v>15495</v>
      </c>
    </row>
    <row r="466" customFormat="false" ht="15" hidden="false" customHeight="false" outlineLevel="0" collapsed="false">
      <c r="A466" s="0" t="n">
        <v>19</v>
      </c>
      <c r="B466" s="0" t="s">
        <v>56</v>
      </c>
      <c r="C466" s="0" t="s">
        <v>15496</v>
      </c>
      <c r="D466" s="0" t="s">
        <v>14532</v>
      </c>
      <c r="E466" s="0" t="s">
        <v>15497</v>
      </c>
      <c r="F466" s="0" t="n">
        <v>562</v>
      </c>
      <c r="G466" s="0" t="s">
        <v>281</v>
      </c>
      <c r="H466" s="0" t="s">
        <v>297</v>
      </c>
      <c r="I466" s="0" t="s">
        <v>15498</v>
      </c>
    </row>
    <row r="467" customFormat="false" ht="15" hidden="false" customHeight="false" outlineLevel="0" collapsed="false">
      <c r="A467" s="0" t="n">
        <v>13</v>
      </c>
      <c r="B467" s="0" t="s">
        <v>48</v>
      </c>
      <c r="C467" s="0" t="s">
        <v>15499</v>
      </c>
      <c r="D467" s="0" t="s">
        <v>34</v>
      </c>
      <c r="E467" s="0" t="s">
        <v>15500</v>
      </c>
      <c r="F467" s="0" t="n">
        <v>6424</v>
      </c>
      <c r="G467" s="0" t="s">
        <v>281</v>
      </c>
      <c r="H467" s="0" t="s">
        <v>297</v>
      </c>
      <c r="I467" s="0" t="s">
        <v>15501</v>
      </c>
    </row>
    <row r="468" customFormat="false" ht="15" hidden="false" customHeight="false" outlineLevel="0" collapsed="false">
      <c r="A468" s="0" t="n">
        <v>13</v>
      </c>
      <c r="B468" s="0" t="s">
        <v>48</v>
      </c>
      <c r="C468" s="0" t="s">
        <v>15502</v>
      </c>
      <c r="D468" s="0" t="s">
        <v>34</v>
      </c>
      <c r="E468" s="0" t="s">
        <v>15503</v>
      </c>
      <c r="F468" s="0" t="n">
        <v>1193</v>
      </c>
      <c r="G468" s="0" t="s">
        <v>281</v>
      </c>
      <c r="H468" s="0" t="s">
        <v>297</v>
      </c>
      <c r="I468" s="0" t="s">
        <v>15504</v>
      </c>
    </row>
    <row r="469" customFormat="false" ht="15" hidden="false" customHeight="false" outlineLevel="0" collapsed="false">
      <c r="A469" s="0" t="n">
        <v>20</v>
      </c>
      <c r="B469" s="0" t="s">
        <v>58</v>
      </c>
      <c r="C469" s="0" t="s">
        <v>15505</v>
      </c>
      <c r="D469" s="0" t="s">
        <v>14541</v>
      </c>
      <c r="E469" s="0" t="s">
        <v>15506</v>
      </c>
      <c r="F469" s="0" t="n">
        <v>1214</v>
      </c>
      <c r="G469" s="0" t="s">
        <v>281</v>
      </c>
      <c r="H469" s="0" t="s">
        <v>297</v>
      </c>
      <c r="I469" s="0" t="s">
        <v>15507</v>
      </c>
    </row>
    <row r="470" customFormat="false" ht="15" hidden="false" customHeight="false" outlineLevel="0" collapsed="false">
      <c r="A470" s="0" t="n">
        <v>19</v>
      </c>
      <c r="B470" s="0" t="s">
        <v>56</v>
      </c>
      <c r="C470" s="0" t="s">
        <v>15508</v>
      </c>
      <c r="D470" s="0" t="s">
        <v>14541</v>
      </c>
      <c r="E470" s="0" t="s">
        <v>15509</v>
      </c>
      <c r="F470" s="0" t="n">
        <v>370</v>
      </c>
      <c r="G470" s="0" t="s">
        <v>281</v>
      </c>
      <c r="H470" s="0" t="s">
        <v>297</v>
      </c>
      <c r="I470" s="0" t="s">
        <v>15510</v>
      </c>
    </row>
    <row r="471" customFormat="false" ht="15" hidden="false" customHeight="false" outlineLevel="0" collapsed="false">
      <c r="A471" s="0" t="n">
        <v>20</v>
      </c>
      <c r="B471" s="0" t="s">
        <v>58</v>
      </c>
      <c r="C471" s="0" t="s">
        <v>15511</v>
      </c>
      <c r="D471" s="0" t="s">
        <v>14532</v>
      </c>
      <c r="E471" s="0" t="s">
        <v>15512</v>
      </c>
      <c r="F471" s="0" t="n">
        <v>641</v>
      </c>
      <c r="G471" s="0" t="s">
        <v>281</v>
      </c>
      <c r="H471" s="0" t="s">
        <v>297</v>
      </c>
      <c r="I471" s="0" t="s">
        <v>15513</v>
      </c>
    </row>
    <row r="472" customFormat="false" ht="15" hidden="false" customHeight="false" outlineLevel="0" collapsed="false">
      <c r="A472" s="0" t="n">
        <v>13</v>
      </c>
      <c r="B472" s="0" t="s">
        <v>48</v>
      </c>
      <c r="C472" s="0" t="s">
        <v>15514</v>
      </c>
      <c r="D472" s="0" t="s">
        <v>92</v>
      </c>
      <c r="E472" s="0" t="s">
        <v>15515</v>
      </c>
      <c r="F472" s="0" t="n">
        <v>1603</v>
      </c>
      <c r="G472" s="0" t="s">
        <v>281</v>
      </c>
      <c r="H472" s="0" t="s">
        <v>297</v>
      </c>
      <c r="I472" s="0" t="s">
        <v>15516</v>
      </c>
    </row>
    <row r="473" customFormat="false" ht="15" hidden="false" customHeight="false" outlineLevel="0" collapsed="false">
      <c r="A473" s="0" t="n">
        <v>19</v>
      </c>
      <c r="B473" s="0" t="s">
        <v>56</v>
      </c>
      <c r="C473" s="0" t="s">
        <v>15517</v>
      </c>
      <c r="D473" s="0" t="s">
        <v>14532</v>
      </c>
      <c r="E473" s="0" t="s">
        <v>15518</v>
      </c>
      <c r="F473" s="0" t="n">
        <v>1410</v>
      </c>
      <c r="G473" s="0" t="s">
        <v>281</v>
      </c>
      <c r="H473" s="0" t="s">
        <v>297</v>
      </c>
      <c r="I473" s="0" t="s">
        <v>15519</v>
      </c>
    </row>
    <row r="474" customFormat="false" ht="15" hidden="false" customHeight="false" outlineLevel="0" collapsed="false">
      <c r="A474" s="0" t="n">
        <v>20</v>
      </c>
      <c r="B474" s="0" t="s">
        <v>58</v>
      </c>
      <c r="C474" s="0" t="s">
        <v>15520</v>
      </c>
      <c r="D474" s="0" t="s">
        <v>14532</v>
      </c>
      <c r="E474" s="0" t="s">
        <v>15521</v>
      </c>
      <c r="F474" s="0" t="n">
        <v>619</v>
      </c>
      <c r="G474" s="0" t="s">
        <v>281</v>
      </c>
      <c r="H474" s="0" t="s">
        <v>297</v>
      </c>
      <c r="I474" s="0" t="s">
        <v>15522</v>
      </c>
    </row>
    <row r="475" customFormat="false" ht="15" hidden="false" customHeight="false" outlineLevel="0" collapsed="false">
      <c r="A475" s="0" t="n">
        <v>19</v>
      </c>
      <c r="B475" s="0" t="s">
        <v>56</v>
      </c>
      <c r="C475" s="0" t="s">
        <v>15523</v>
      </c>
      <c r="D475" s="0" t="s">
        <v>34</v>
      </c>
      <c r="E475" s="0" t="s">
        <v>15524</v>
      </c>
      <c r="F475" s="0" t="n">
        <v>600</v>
      </c>
      <c r="G475" s="0" t="s">
        <v>281</v>
      </c>
      <c r="H475" s="0" t="s">
        <v>297</v>
      </c>
      <c r="I475" s="0" t="s">
        <v>15525</v>
      </c>
    </row>
    <row r="476" customFormat="false" ht="15" hidden="false" customHeight="false" outlineLevel="0" collapsed="false">
      <c r="A476" s="0" t="n">
        <v>13</v>
      </c>
      <c r="B476" s="0" t="s">
        <v>48</v>
      </c>
      <c r="C476" s="0" t="s">
        <v>15526</v>
      </c>
      <c r="D476" s="0" t="s">
        <v>34</v>
      </c>
      <c r="E476" s="0" t="s">
        <v>15527</v>
      </c>
      <c r="F476" s="0" t="n">
        <v>787</v>
      </c>
      <c r="G476" s="0" t="s">
        <v>281</v>
      </c>
      <c r="H476" s="0" t="s">
        <v>297</v>
      </c>
      <c r="I476" s="0" t="s">
        <v>15528</v>
      </c>
    </row>
    <row r="477" customFormat="false" ht="15" hidden="false" customHeight="false" outlineLevel="0" collapsed="false">
      <c r="A477" s="0" t="n">
        <v>20</v>
      </c>
      <c r="B477" s="0" t="s">
        <v>58</v>
      </c>
      <c r="C477" s="0" t="s">
        <v>15529</v>
      </c>
      <c r="D477" s="0" t="s">
        <v>14541</v>
      </c>
      <c r="E477" s="0" t="s">
        <v>15530</v>
      </c>
      <c r="F477" s="0" t="n">
        <v>444</v>
      </c>
      <c r="G477" s="0" t="s">
        <v>281</v>
      </c>
      <c r="H477" s="0" t="s">
        <v>297</v>
      </c>
      <c r="I477" s="0" t="s">
        <v>15531</v>
      </c>
    </row>
    <row r="478" customFormat="false" ht="15" hidden="false" customHeight="false" outlineLevel="0" collapsed="false">
      <c r="A478" s="0" t="n">
        <v>13</v>
      </c>
      <c r="B478" s="0" t="s">
        <v>48</v>
      </c>
      <c r="C478" s="0" t="s">
        <v>15532</v>
      </c>
      <c r="D478" s="0" t="s">
        <v>34</v>
      </c>
      <c r="E478" s="0" t="s">
        <v>15533</v>
      </c>
      <c r="F478" s="0" t="n">
        <v>1884</v>
      </c>
      <c r="G478" s="0" t="s">
        <v>281</v>
      </c>
      <c r="H478" s="0" t="s">
        <v>297</v>
      </c>
      <c r="I478" s="0" t="s">
        <v>15534</v>
      </c>
    </row>
    <row r="479" customFormat="false" ht="15" hidden="false" customHeight="false" outlineLevel="0" collapsed="false">
      <c r="A479" s="0" t="n">
        <v>19</v>
      </c>
      <c r="B479" s="0" t="s">
        <v>56</v>
      </c>
      <c r="C479" s="0" t="s">
        <v>15535</v>
      </c>
      <c r="D479" s="0" t="s">
        <v>92</v>
      </c>
      <c r="E479" s="0" t="s">
        <v>15536</v>
      </c>
      <c r="F479" s="0" t="n">
        <v>683</v>
      </c>
      <c r="G479" s="0" t="s">
        <v>281</v>
      </c>
      <c r="H479" s="0" t="s">
        <v>297</v>
      </c>
      <c r="I479" s="0" t="s">
        <v>15537</v>
      </c>
    </row>
    <row r="480" customFormat="false" ht="15" hidden="false" customHeight="false" outlineLevel="0" collapsed="false">
      <c r="A480" s="0" t="n">
        <v>20</v>
      </c>
      <c r="B480" s="0" t="s">
        <v>58</v>
      </c>
      <c r="C480" s="0" t="s">
        <v>15538</v>
      </c>
      <c r="D480" s="0" t="s">
        <v>14532</v>
      </c>
      <c r="E480" s="0" t="s">
        <v>15539</v>
      </c>
      <c r="F480" s="0" t="n">
        <v>352</v>
      </c>
      <c r="G480" s="0" t="s">
        <v>281</v>
      </c>
      <c r="H480" s="0" t="s">
        <v>297</v>
      </c>
      <c r="I480" s="0" t="s">
        <v>15540</v>
      </c>
    </row>
    <row r="481" customFormat="false" ht="15" hidden="false" customHeight="false" outlineLevel="0" collapsed="false">
      <c r="A481" s="0" t="n">
        <v>13</v>
      </c>
      <c r="B481" s="0" t="s">
        <v>48</v>
      </c>
      <c r="C481" s="0" t="s">
        <v>15541</v>
      </c>
      <c r="D481" s="0" t="s">
        <v>34</v>
      </c>
      <c r="E481" s="0" t="s">
        <v>15542</v>
      </c>
      <c r="F481" s="0" t="n">
        <v>1185</v>
      </c>
      <c r="G481" s="0" t="s">
        <v>281</v>
      </c>
      <c r="H481" s="0" t="s">
        <v>297</v>
      </c>
      <c r="I481" s="0" t="s">
        <v>15543</v>
      </c>
    </row>
    <row r="482" customFormat="false" ht="15" hidden="false" customHeight="false" outlineLevel="0" collapsed="false">
      <c r="A482" s="0" t="n">
        <v>19</v>
      </c>
      <c r="B482" s="0" t="s">
        <v>56</v>
      </c>
      <c r="C482" s="0" t="s">
        <v>15544</v>
      </c>
      <c r="D482" s="0" t="s">
        <v>14541</v>
      </c>
      <c r="E482" s="0" t="s">
        <v>15545</v>
      </c>
      <c r="F482" s="0" t="n">
        <v>702</v>
      </c>
      <c r="G482" s="0" t="s">
        <v>281</v>
      </c>
      <c r="H482" s="0" t="s">
        <v>297</v>
      </c>
      <c r="I482" s="0" t="s">
        <v>15546</v>
      </c>
    </row>
    <row r="483" customFormat="false" ht="15" hidden="false" customHeight="false" outlineLevel="0" collapsed="false">
      <c r="A483" s="0" t="n">
        <v>20</v>
      </c>
      <c r="B483" s="0" t="s">
        <v>58</v>
      </c>
      <c r="C483" s="0" t="s">
        <v>15547</v>
      </c>
      <c r="D483" s="0" t="s">
        <v>14532</v>
      </c>
      <c r="E483" s="0" t="s">
        <v>15548</v>
      </c>
      <c r="F483" s="0" t="n">
        <v>434</v>
      </c>
      <c r="G483" s="0" t="s">
        <v>281</v>
      </c>
      <c r="H483" s="0" t="s">
        <v>297</v>
      </c>
      <c r="I483" s="0" t="s">
        <v>15549</v>
      </c>
    </row>
    <row r="484" customFormat="false" ht="15" hidden="false" customHeight="false" outlineLevel="0" collapsed="false">
      <c r="A484" s="0" t="n">
        <v>19</v>
      </c>
      <c r="B484" s="0" t="s">
        <v>56</v>
      </c>
      <c r="C484" s="0" t="s">
        <v>15550</v>
      </c>
      <c r="D484" s="0" t="s">
        <v>14541</v>
      </c>
      <c r="E484" s="0" t="s">
        <v>15551</v>
      </c>
      <c r="F484" s="0" t="n">
        <v>979</v>
      </c>
      <c r="G484" s="0" t="s">
        <v>281</v>
      </c>
      <c r="H484" s="0" t="s">
        <v>297</v>
      </c>
      <c r="I484" s="0" t="s">
        <v>15552</v>
      </c>
    </row>
    <row r="485" customFormat="false" ht="15" hidden="false" customHeight="false" outlineLevel="0" collapsed="false">
      <c r="A485" s="0" t="n">
        <v>13</v>
      </c>
      <c r="B485" s="0" t="s">
        <v>48</v>
      </c>
      <c r="C485" s="0" t="s">
        <v>15553</v>
      </c>
      <c r="D485" s="0" t="s">
        <v>34</v>
      </c>
      <c r="E485" s="0" t="s">
        <v>15554</v>
      </c>
      <c r="F485" s="0" t="n">
        <v>1283</v>
      </c>
      <c r="G485" s="0" t="s">
        <v>281</v>
      </c>
      <c r="H485" s="0" t="s">
        <v>297</v>
      </c>
      <c r="I485" s="0" t="s">
        <v>15555</v>
      </c>
    </row>
    <row r="486" customFormat="false" ht="15" hidden="false" customHeight="false" outlineLevel="0" collapsed="false">
      <c r="A486" s="0" t="n">
        <v>20</v>
      </c>
      <c r="B486" s="0" t="s">
        <v>58</v>
      </c>
      <c r="C486" s="0" t="s">
        <v>15556</v>
      </c>
      <c r="D486" s="0" t="s">
        <v>14532</v>
      </c>
      <c r="E486" s="0" t="s">
        <v>15557</v>
      </c>
      <c r="F486" s="0" t="n">
        <v>1067</v>
      </c>
      <c r="G486" s="0" t="s">
        <v>281</v>
      </c>
      <c r="H486" s="0" t="s">
        <v>297</v>
      </c>
      <c r="I486" s="0" t="s">
        <v>15558</v>
      </c>
    </row>
    <row r="487" customFormat="false" ht="15" hidden="false" customHeight="false" outlineLevel="0" collapsed="false">
      <c r="A487" s="0" t="n">
        <v>13</v>
      </c>
      <c r="B487" s="0" t="s">
        <v>48</v>
      </c>
      <c r="C487" s="0" t="s">
        <v>15559</v>
      </c>
      <c r="D487" s="0" t="s">
        <v>34</v>
      </c>
      <c r="E487" s="0" t="s">
        <v>15560</v>
      </c>
      <c r="F487" s="0" t="n">
        <v>3416</v>
      </c>
      <c r="G487" s="0" t="s">
        <v>281</v>
      </c>
      <c r="H487" s="0" t="s">
        <v>297</v>
      </c>
      <c r="I487" s="0" t="s">
        <v>15561</v>
      </c>
    </row>
    <row r="488" customFormat="false" ht="15" hidden="false" customHeight="false" outlineLevel="0" collapsed="false">
      <c r="A488" s="0" t="n">
        <v>13</v>
      </c>
      <c r="B488" s="0" t="s">
        <v>48</v>
      </c>
      <c r="C488" s="0" t="s">
        <v>15562</v>
      </c>
      <c r="D488" s="0" t="s">
        <v>34</v>
      </c>
      <c r="E488" s="0" t="s">
        <v>15563</v>
      </c>
      <c r="F488" s="0" t="n">
        <v>10067</v>
      </c>
      <c r="G488" s="0" t="s">
        <v>281</v>
      </c>
      <c r="H488" s="0" t="s">
        <v>297</v>
      </c>
      <c r="I488" s="0" t="s">
        <v>15564</v>
      </c>
    </row>
    <row r="489" customFormat="false" ht="15" hidden="false" customHeight="false" outlineLevel="0" collapsed="false">
      <c r="A489" s="0" t="n">
        <v>19</v>
      </c>
      <c r="B489" s="0" t="s">
        <v>56</v>
      </c>
      <c r="C489" s="0" t="s">
        <v>15565</v>
      </c>
      <c r="D489" s="0" t="s">
        <v>14532</v>
      </c>
      <c r="E489" s="0" t="s">
        <v>15566</v>
      </c>
      <c r="F489" s="0" t="n">
        <v>839</v>
      </c>
      <c r="G489" s="0" t="s">
        <v>281</v>
      </c>
      <c r="H489" s="0" t="s">
        <v>297</v>
      </c>
      <c r="I489" s="0" t="s">
        <v>15567</v>
      </c>
    </row>
    <row r="490" customFormat="false" ht="15" hidden="false" customHeight="false" outlineLevel="0" collapsed="false">
      <c r="A490" s="0" t="n">
        <v>20</v>
      </c>
      <c r="B490" s="0" t="s">
        <v>58</v>
      </c>
      <c r="C490" s="0" t="s">
        <v>15568</v>
      </c>
      <c r="D490" s="0" t="s">
        <v>14541</v>
      </c>
      <c r="E490" s="0" t="s">
        <v>15569</v>
      </c>
      <c r="F490" s="0" t="n">
        <v>626</v>
      </c>
      <c r="G490" s="0" t="s">
        <v>281</v>
      </c>
      <c r="H490" s="0" t="s">
        <v>297</v>
      </c>
      <c r="I490" s="0" t="s">
        <v>15570</v>
      </c>
    </row>
    <row r="491" customFormat="false" ht="15" hidden="false" customHeight="false" outlineLevel="0" collapsed="false">
      <c r="A491" s="0" t="n">
        <v>19</v>
      </c>
      <c r="B491" s="0" t="s">
        <v>56</v>
      </c>
      <c r="C491" s="0" t="s">
        <v>15571</v>
      </c>
      <c r="D491" s="0" t="s">
        <v>14532</v>
      </c>
      <c r="E491" s="0" t="s">
        <v>15572</v>
      </c>
      <c r="F491" s="0" t="n">
        <v>1220</v>
      </c>
      <c r="G491" s="0" t="s">
        <v>281</v>
      </c>
      <c r="H491" s="0" t="s">
        <v>297</v>
      </c>
      <c r="I491" s="0" t="s">
        <v>15573</v>
      </c>
    </row>
    <row r="492" customFormat="false" ht="15" hidden="false" customHeight="false" outlineLevel="0" collapsed="false">
      <c r="A492" s="0" t="n">
        <v>20</v>
      </c>
      <c r="B492" s="0" t="s">
        <v>58</v>
      </c>
      <c r="C492" s="0" t="s">
        <v>15574</v>
      </c>
      <c r="D492" s="0" t="s">
        <v>14541</v>
      </c>
      <c r="E492" s="0" t="s">
        <v>15575</v>
      </c>
      <c r="F492" s="0" t="n">
        <v>1509</v>
      </c>
      <c r="G492" s="0" t="s">
        <v>281</v>
      </c>
      <c r="H492" s="0" t="s">
        <v>297</v>
      </c>
      <c r="I492" s="0" t="s">
        <v>15576</v>
      </c>
    </row>
    <row r="493" customFormat="false" ht="15" hidden="false" customHeight="false" outlineLevel="0" collapsed="false">
      <c r="A493" s="0" t="n">
        <v>13</v>
      </c>
      <c r="B493" s="0" t="s">
        <v>48</v>
      </c>
      <c r="C493" s="0" t="s">
        <v>15577</v>
      </c>
      <c r="D493" s="0" t="s">
        <v>34</v>
      </c>
      <c r="E493" s="0" t="s">
        <v>15578</v>
      </c>
      <c r="F493" s="0" t="n">
        <v>5963</v>
      </c>
      <c r="G493" s="0" t="s">
        <v>281</v>
      </c>
      <c r="H493" s="0" t="s">
        <v>297</v>
      </c>
      <c r="I493" s="0" t="s">
        <v>15579</v>
      </c>
    </row>
    <row r="494" customFormat="false" ht="15" hidden="false" customHeight="false" outlineLevel="0" collapsed="false">
      <c r="A494" s="0" t="n">
        <v>20</v>
      </c>
      <c r="B494" s="0" t="s">
        <v>58</v>
      </c>
      <c r="C494" s="0" t="s">
        <v>15580</v>
      </c>
      <c r="D494" s="0" t="s">
        <v>14532</v>
      </c>
      <c r="E494" s="0" t="s">
        <v>15581</v>
      </c>
      <c r="F494" s="0" t="n">
        <v>456</v>
      </c>
      <c r="G494" s="0" t="s">
        <v>281</v>
      </c>
      <c r="H494" s="0" t="s">
        <v>297</v>
      </c>
      <c r="I494" s="0" t="s">
        <v>15582</v>
      </c>
    </row>
    <row r="495" customFormat="false" ht="15" hidden="false" customHeight="false" outlineLevel="0" collapsed="false">
      <c r="A495" s="0" t="n">
        <v>13</v>
      </c>
      <c r="B495" s="0" t="s">
        <v>48</v>
      </c>
      <c r="C495" s="0" t="s">
        <v>15583</v>
      </c>
      <c r="D495" s="0" t="s">
        <v>34</v>
      </c>
      <c r="E495" s="0" t="s">
        <v>15584</v>
      </c>
      <c r="F495" s="0" t="n">
        <v>1148</v>
      </c>
      <c r="G495" s="0" t="s">
        <v>281</v>
      </c>
      <c r="H495" s="0" t="s">
        <v>297</v>
      </c>
      <c r="I495" s="0" t="s">
        <v>15585</v>
      </c>
    </row>
    <row r="496" customFormat="false" ht="15" hidden="false" customHeight="false" outlineLevel="0" collapsed="false">
      <c r="A496" s="0" t="n">
        <v>13</v>
      </c>
      <c r="B496" s="0" t="s">
        <v>48</v>
      </c>
      <c r="C496" s="0" t="s">
        <v>15586</v>
      </c>
      <c r="D496" s="0" t="s">
        <v>34</v>
      </c>
      <c r="E496" s="0" t="s">
        <v>15587</v>
      </c>
      <c r="F496" s="0" t="n">
        <v>4760</v>
      </c>
      <c r="G496" s="0" t="s">
        <v>281</v>
      </c>
      <c r="H496" s="0" t="s">
        <v>297</v>
      </c>
      <c r="I496" s="0" t="s">
        <v>15588</v>
      </c>
    </row>
    <row r="497" customFormat="false" ht="15" hidden="false" customHeight="false" outlineLevel="0" collapsed="false">
      <c r="A497" s="0" t="n">
        <v>20</v>
      </c>
      <c r="B497" s="0" t="s">
        <v>58</v>
      </c>
      <c r="C497" s="0" t="s">
        <v>15589</v>
      </c>
      <c r="D497" s="0" t="s">
        <v>14532</v>
      </c>
      <c r="E497" s="0" t="s">
        <v>15590</v>
      </c>
      <c r="F497" s="0" t="n">
        <v>1872</v>
      </c>
      <c r="G497" s="0" t="s">
        <v>281</v>
      </c>
      <c r="H497" s="0" t="s">
        <v>297</v>
      </c>
      <c r="I497" s="0" t="s">
        <v>15591</v>
      </c>
    </row>
    <row r="498" customFormat="false" ht="15" hidden="false" customHeight="false" outlineLevel="0" collapsed="false">
      <c r="A498" s="0" t="n">
        <v>13</v>
      </c>
      <c r="B498" s="0" t="s">
        <v>48</v>
      </c>
      <c r="C498" s="0" t="s">
        <v>15592</v>
      </c>
      <c r="D498" s="0" t="s">
        <v>34</v>
      </c>
      <c r="E498" s="0" t="s">
        <v>15593</v>
      </c>
      <c r="F498" s="0" t="n">
        <v>1605</v>
      </c>
      <c r="G498" s="0" t="s">
        <v>281</v>
      </c>
      <c r="H498" s="0" t="s">
        <v>297</v>
      </c>
      <c r="I498" s="0" t="s">
        <v>15594</v>
      </c>
    </row>
    <row r="499" customFormat="false" ht="15" hidden="false" customHeight="false" outlineLevel="0" collapsed="false">
      <c r="A499" s="0" t="n">
        <v>13</v>
      </c>
      <c r="B499" s="0" t="s">
        <v>48</v>
      </c>
      <c r="C499" s="0" t="s">
        <v>15595</v>
      </c>
      <c r="D499" s="0" t="s">
        <v>34</v>
      </c>
      <c r="E499" s="0" t="s">
        <v>15596</v>
      </c>
      <c r="F499" s="0" t="n">
        <v>943</v>
      </c>
      <c r="G499" s="0" t="s">
        <v>281</v>
      </c>
      <c r="H499" s="0" t="s">
        <v>297</v>
      </c>
      <c r="I499" s="0" t="s">
        <v>15217</v>
      </c>
    </row>
    <row r="500" customFormat="false" ht="15" hidden="false" customHeight="false" outlineLevel="0" collapsed="false">
      <c r="A500" s="0" t="n">
        <v>13</v>
      </c>
      <c r="B500" s="0" t="s">
        <v>48</v>
      </c>
      <c r="C500" s="0" t="s">
        <v>15597</v>
      </c>
      <c r="D500" s="0" t="s">
        <v>34</v>
      </c>
      <c r="E500" s="0" t="s">
        <v>15598</v>
      </c>
      <c r="F500" s="0" t="n">
        <v>3098</v>
      </c>
      <c r="G500" s="0" t="s">
        <v>281</v>
      </c>
      <c r="H500" s="0" t="s">
        <v>297</v>
      </c>
      <c r="I500" s="0" t="s">
        <v>15599</v>
      </c>
    </row>
    <row r="501" customFormat="false" ht="15" hidden="false" customHeight="false" outlineLevel="0" collapsed="false">
      <c r="A501" s="0" t="n">
        <v>13</v>
      </c>
      <c r="B501" s="0" t="s">
        <v>48</v>
      </c>
      <c r="C501" s="0" t="s">
        <v>15600</v>
      </c>
      <c r="D501" s="0" t="s">
        <v>34</v>
      </c>
      <c r="E501" s="0" t="s">
        <v>15601</v>
      </c>
      <c r="F501" s="0" t="n">
        <v>727</v>
      </c>
      <c r="G501" s="0" t="s">
        <v>281</v>
      </c>
      <c r="H501" s="0" t="s">
        <v>297</v>
      </c>
      <c r="I501" s="0" t="s">
        <v>15602</v>
      </c>
    </row>
    <row r="502" customFormat="false" ht="15" hidden="false" customHeight="false" outlineLevel="0" collapsed="false">
      <c r="A502" s="0" t="n">
        <v>13</v>
      </c>
      <c r="B502" s="0" t="s">
        <v>48</v>
      </c>
      <c r="C502" s="0" t="s">
        <v>15603</v>
      </c>
      <c r="D502" s="0" t="s">
        <v>34</v>
      </c>
      <c r="E502" s="0" t="s">
        <v>15604</v>
      </c>
      <c r="F502" s="0" t="n">
        <v>5453</v>
      </c>
      <c r="G502" s="0" t="s">
        <v>281</v>
      </c>
      <c r="H502" s="0" t="s">
        <v>297</v>
      </c>
      <c r="I502" s="0" t="s">
        <v>15605</v>
      </c>
    </row>
    <row r="503" customFormat="false" ht="15" hidden="false" customHeight="false" outlineLevel="0" collapsed="false">
      <c r="A503" s="0" t="n">
        <v>13</v>
      </c>
      <c r="B503" s="0" t="s">
        <v>48</v>
      </c>
      <c r="C503" s="0" t="s">
        <v>15606</v>
      </c>
      <c r="D503" s="0" t="s">
        <v>92</v>
      </c>
      <c r="E503" s="0" t="s">
        <v>15607</v>
      </c>
      <c r="F503" s="0" t="n">
        <v>1604</v>
      </c>
      <c r="G503" s="0" t="s">
        <v>281</v>
      </c>
      <c r="H503" s="0" t="s">
        <v>297</v>
      </c>
      <c r="I503" s="0" t="s">
        <v>15608</v>
      </c>
    </row>
    <row r="504" customFormat="false" ht="15" hidden="false" customHeight="false" outlineLevel="0" collapsed="false">
      <c r="A504" s="0" t="n">
        <v>13</v>
      </c>
      <c r="B504" s="0" t="s">
        <v>48</v>
      </c>
      <c r="C504" s="0" t="s">
        <v>15609</v>
      </c>
      <c r="D504" s="0" t="s">
        <v>34</v>
      </c>
      <c r="E504" s="0" t="s">
        <v>15610</v>
      </c>
      <c r="F504" s="0" t="n">
        <v>1519</v>
      </c>
      <c r="G504" s="0" t="s">
        <v>281</v>
      </c>
      <c r="H504" s="0" t="s">
        <v>297</v>
      </c>
      <c r="I504" s="0" t="s">
        <v>15611</v>
      </c>
    </row>
    <row r="505" customFormat="false" ht="15" hidden="false" customHeight="false" outlineLevel="0" collapsed="false">
      <c r="A505" s="0" t="n">
        <v>13</v>
      </c>
      <c r="B505" s="0" t="s">
        <v>48</v>
      </c>
      <c r="C505" s="0" t="s">
        <v>15612</v>
      </c>
      <c r="D505" s="0" t="s">
        <v>34</v>
      </c>
      <c r="E505" s="0" t="s">
        <v>15613</v>
      </c>
      <c r="F505" s="0" t="n">
        <v>1365</v>
      </c>
      <c r="G505" s="0" t="s">
        <v>281</v>
      </c>
      <c r="H505" s="0" t="s">
        <v>297</v>
      </c>
      <c r="I505" s="0" t="s">
        <v>15614</v>
      </c>
    </row>
    <row r="506" customFormat="false" ht="15" hidden="false" customHeight="false" outlineLevel="0" collapsed="false">
      <c r="A506" s="0" t="n">
        <v>13</v>
      </c>
      <c r="B506" s="0" t="s">
        <v>48</v>
      </c>
      <c r="C506" s="0" t="s">
        <v>15615</v>
      </c>
      <c r="D506" s="0" t="s">
        <v>34</v>
      </c>
      <c r="E506" s="0" t="s">
        <v>15616</v>
      </c>
      <c r="F506" s="0" t="n">
        <v>10505</v>
      </c>
      <c r="G506" s="0" t="s">
        <v>281</v>
      </c>
      <c r="H506" s="0" t="s">
        <v>297</v>
      </c>
      <c r="I506" s="0" t="s">
        <v>15617</v>
      </c>
    </row>
    <row r="507" customFormat="false" ht="15" hidden="false" customHeight="false" outlineLevel="0" collapsed="false">
      <c r="A507" s="0" t="n">
        <v>13</v>
      </c>
      <c r="B507" s="0" t="s">
        <v>48</v>
      </c>
      <c r="C507" s="0" t="s">
        <v>15618</v>
      </c>
      <c r="D507" s="0" t="s">
        <v>34</v>
      </c>
      <c r="E507" s="0" t="s">
        <v>15619</v>
      </c>
      <c r="F507" s="0" t="n">
        <v>4445</v>
      </c>
      <c r="G507" s="0" t="s">
        <v>281</v>
      </c>
      <c r="H507" s="0" t="s">
        <v>297</v>
      </c>
      <c r="I507" s="0" t="s">
        <v>15620</v>
      </c>
    </row>
    <row r="508" customFormat="false" ht="15" hidden="false" customHeight="false" outlineLevel="0" collapsed="false">
      <c r="A508" s="0" t="n">
        <v>13</v>
      </c>
      <c r="B508" s="0" t="s">
        <v>48</v>
      </c>
      <c r="C508" s="0" t="s">
        <v>15621</v>
      </c>
      <c r="D508" s="0" t="s">
        <v>34</v>
      </c>
      <c r="E508" s="0" t="s">
        <v>15622</v>
      </c>
      <c r="F508" s="0" t="n">
        <v>3223</v>
      </c>
      <c r="G508" s="0" t="s">
        <v>281</v>
      </c>
      <c r="H508" s="0" t="s">
        <v>297</v>
      </c>
      <c r="I508" s="0" t="s">
        <v>15623</v>
      </c>
    </row>
    <row r="509" customFormat="false" ht="15" hidden="false" customHeight="false" outlineLevel="0" collapsed="false">
      <c r="A509" s="0" t="n">
        <v>13</v>
      </c>
      <c r="B509" s="0" t="s">
        <v>48</v>
      </c>
      <c r="C509" s="0" t="s">
        <v>15624</v>
      </c>
      <c r="D509" s="0" t="s">
        <v>34</v>
      </c>
      <c r="E509" s="0" t="s">
        <v>15625</v>
      </c>
      <c r="F509" s="0" t="n">
        <v>7204</v>
      </c>
      <c r="G509" s="0" t="s">
        <v>281</v>
      </c>
      <c r="H509" s="0" t="s">
        <v>297</v>
      </c>
      <c r="I509" s="0" t="s">
        <v>15626</v>
      </c>
    </row>
    <row r="510" customFormat="false" ht="15" hidden="false" customHeight="false" outlineLevel="0" collapsed="false">
      <c r="A510" s="0" t="n">
        <v>13</v>
      </c>
      <c r="B510" s="0" t="s">
        <v>48</v>
      </c>
      <c r="C510" s="0" t="s">
        <v>15627</v>
      </c>
      <c r="D510" s="0" t="s">
        <v>34</v>
      </c>
      <c r="E510" s="0" t="s">
        <v>15628</v>
      </c>
      <c r="F510" s="0" t="n">
        <v>1904</v>
      </c>
      <c r="G510" s="0" t="s">
        <v>281</v>
      </c>
      <c r="H510" s="0" t="s">
        <v>297</v>
      </c>
      <c r="I510" s="0" t="s">
        <v>15629</v>
      </c>
    </row>
    <row r="511" customFormat="false" ht="15" hidden="false" customHeight="false" outlineLevel="0" collapsed="false">
      <c r="A511" s="0" t="n">
        <v>13</v>
      </c>
      <c r="B511" s="0" t="s">
        <v>48</v>
      </c>
      <c r="C511" s="0" t="s">
        <v>15630</v>
      </c>
      <c r="D511" s="0" t="s">
        <v>34</v>
      </c>
      <c r="E511" s="0" t="s">
        <v>15631</v>
      </c>
      <c r="F511" s="0" t="n">
        <v>1065</v>
      </c>
      <c r="G511" s="0" t="s">
        <v>281</v>
      </c>
      <c r="H511" s="0" t="s">
        <v>297</v>
      </c>
      <c r="I511" s="0" t="s">
        <v>15632</v>
      </c>
    </row>
    <row r="512" customFormat="false" ht="15" hidden="false" customHeight="false" outlineLevel="0" collapsed="false">
      <c r="A512" s="0" t="n">
        <v>13</v>
      </c>
      <c r="B512" s="0" t="s">
        <v>48</v>
      </c>
      <c r="C512" s="0" t="s">
        <v>15633</v>
      </c>
      <c r="D512" s="0" t="s">
        <v>34</v>
      </c>
      <c r="E512" s="0" t="s">
        <v>15634</v>
      </c>
      <c r="F512" s="0" t="n">
        <v>3624</v>
      </c>
      <c r="G512" s="0" t="s">
        <v>281</v>
      </c>
      <c r="H512" s="0" t="s">
        <v>297</v>
      </c>
      <c r="I512" s="0" t="s">
        <v>15635</v>
      </c>
    </row>
    <row r="513" customFormat="false" ht="15" hidden="false" customHeight="false" outlineLevel="0" collapsed="false">
      <c r="A513" s="0" t="n">
        <v>13</v>
      </c>
      <c r="B513" s="0" t="s">
        <v>48</v>
      </c>
      <c r="C513" s="0" t="s">
        <v>15636</v>
      </c>
      <c r="D513" s="0" t="s">
        <v>92</v>
      </c>
      <c r="E513" s="0" t="s">
        <v>15637</v>
      </c>
      <c r="F513" s="0" t="n">
        <v>1692</v>
      </c>
      <c r="G513" s="0" t="s">
        <v>281</v>
      </c>
      <c r="H513" s="0" t="s">
        <v>297</v>
      </c>
      <c r="I513" s="0" t="s">
        <v>15638</v>
      </c>
    </row>
    <row r="514" customFormat="false" ht="15" hidden="false" customHeight="false" outlineLevel="0" collapsed="false">
      <c r="A514" s="0" t="n">
        <v>13</v>
      </c>
      <c r="B514" s="0" t="s">
        <v>48</v>
      </c>
      <c r="C514" s="0" t="s">
        <v>15639</v>
      </c>
      <c r="D514" s="0" t="s">
        <v>34</v>
      </c>
      <c r="E514" s="0" t="s">
        <v>15640</v>
      </c>
      <c r="F514" s="0" t="n">
        <v>14862</v>
      </c>
      <c r="G514" s="0" t="s">
        <v>281</v>
      </c>
      <c r="H514" s="0" t="s">
        <v>297</v>
      </c>
      <c r="I514" s="0" t="s">
        <v>15641</v>
      </c>
    </row>
    <row r="515" customFormat="false" ht="15" hidden="false" customHeight="false" outlineLevel="0" collapsed="false">
      <c r="A515" s="0" t="n">
        <v>13</v>
      </c>
      <c r="B515" s="0" t="s">
        <v>48</v>
      </c>
      <c r="C515" s="0" t="s">
        <v>15642</v>
      </c>
      <c r="D515" s="0" t="s">
        <v>34</v>
      </c>
      <c r="E515" s="0" t="s">
        <v>15643</v>
      </c>
      <c r="F515" s="0" t="n">
        <v>3071</v>
      </c>
      <c r="G515" s="0" t="s">
        <v>281</v>
      </c>
      <c r="H515" s="0" t="s">
        <v>297</v>
      </c>
      <c r="I515" s="0" t="s">
        <v>15644</v>
      </c>
    </row>
    <row r="516" customFormat="false" ht="15" hidden="false" customHeight="false" outlineLevel="0" collapsed="false">
      <c r="A516" s="0" t="n">
        <v>13</v>
      </c>
      <c r="B516" s="0" t="s">
        <v>48</v>
      </c>
      <c r="C516" s="0" t="s">
        <v>15645</v>
      </c>
      <c r="D516" s="0" t="s">
        <v>92</v>
      </c>
      <c r="E516" s="0" t="s">
        <v>15646</v>
      </c>
      <c r="F516" s="0" t="n">
        <v>2030</v>
      </c>
      <c r="G516" s="0" t="s">
        <v>281</v>
      </c>
      <c r="H516" s="0" t="s">
        <v>297</v>
      </c>
      <c r="I516" s="0" t="s">
        <v>15647</v>
      </c>
    </row>
    <row r="517" customFormat="false" ht="15" hidden="false" customHeight="false" outlineLevel="0" collapsed="false">
      <c r="A517" s="0" t="n">
        <v>13</v>
      </c>
      <c r="B517" s="0" t="s">
        <v>48</v>
      </c>
      <c r="C517" s="0" t="s">
        <v>15648</v>
      </c>
      <c r="D517" s="0" t="s">
        <v>34</v>
      </c>
      <c r="E517" s="0" t="s">
        <v>15649</v>
      </c>
      <c r="F517" s="0" t="n">
        <v>961</v>
      </c>
      <c r="G517" s="0" t="s">
        <v>281</v>
      </c>
      <c r="H517" s="0" t="s">
        <v>297</v>
      </c>
      <c r="I517" s="0" t="s">
        <v>15650</v>
      </c>
    </row>
    <row r="518" customFormat="false" ht="15" hidden="false" customHeight="false" outlineLevel="0" collapsed="false">
      <c r="A518" s="0" t="n">
        <v>13</v>
      </c>
      <c r="B518" s="0" t="s">
        <v>48</v>
      </c>
      <c r="C518" s="0" t="s">
        <v>15651</v>
      </c>
      <c r="D518" s="0" t="s">
        <v>34</v>
      </c>
      <c r="E518" s="0" t="s">
        <v>15652</v>
      </c>
      <c r="F518" s="0" t="n">
        <v>948</v>
      </c>
      <c r="G518" s="0" t="s">
        <v>281</v>
      </c>
      <c r="H518" s="0" t="s">
        <v>297</v>
      </c>
      <c r="I518" s="0" t="s">
        <v>15653</v>
      </c>
    </row>
    <row r="519" customFormat="false" ht="15" hidden="false" customHeight="false" outlineLevel="0" collapsed="false">
      <c r="A519" s="0" t="n">
        <v>13</v>
      </c>
      <c r="B519" s="0" t="s">
        <v>48</v>
      </c>
      <c r="C519" s="0" t="s">
        <v>15654</v>
      </c>
      <c r="D519" s="0" t="s">
        <v>34</v>
      </c>
      <c r="E519" s="0" t="s">
        <v>15655</v>
      </c>
      <c r="F519" s="0" t="n">
        <v>923</v>
      </c>
      <c r="G519" s="0" t="s">
        <v>281</v>
      </c>
      <c r="H519" s="0" t="s">
        <v>297</v>
      </c>
      <c r="I519" s="0" t="s">
        <v>15217</v>
      </c>
    </row>
    <row r="520" customFormat="false" ht="15" hidden="false" customHeight="false" outlineLevel="0" collapsed="false">
      <c r="A520" s="0" t="n">
        <v>24</v>
      </c>
      <c r="B520" s="0" t="s">
        <v>63</v>
      </c>
      <c r="C520" s="0" t="s">
        <v>15656</v>
      </c>
      <c r="D520" s="0" t="s">
        <v>14532</v>
      </c>
      <c r="E520" s="0" t="s">
        <v>15657</v>
      </c>
      <c r="F520" s="0" t="n">
        <v>3942</v>
      </c>
      <c r="G520" s="0" t="s">
        <v>281</v>
      </c>
      <c r="H520" s="0" t="s">
        <v>297</v>
      </c>
      <c r="I520" s="0" t="s">
        <v>15658</v>
      </c>
    </row>
    <row r="521" customFormat="false" ht="15" hidden="false" customHeight="false" outlineLevel="0" collapsed="false">
      <c r="A521" s="0" t="n">
        <v>24</v>
      </c>
      <c r="B521" s="0" t="s">
        <v>63</v>
      </c>
      <c r="C521" s="0" t="s">
        <v>15659</v>
      </c>
      <c r="D521" s="0" t="s">
        <v>14532</v>
      </c>
      <c r="E521" s="0" t="s">
        <v>15660</v>
      </c>
      <c r="F521" s="0" t="n">
        <v>2330</v>
      </c>
      <c r="G521" s="0" t="s">
        <v>281</v>
      </c>
      <c r="H521" s="0" t="s">
        <v>297</v>
      </c>
      <c r="I521" s="0" t="s">
        <v>15661</v>
      </c>
    </row>
    <row r="522" customFormat="false" ht="15" hidden="false" customHeight="false" outlineLevel="0" collapsed="false">
      <c r="A522" s="0" t="n">
        <v>24</v>
      </c>
      <c r="B522" s="0" t="s">
        <v>63</v>
      </c>
      <c r="C522" s="0" t="s">
        <v>15662</v>
      </c>
      <c r="D522" s="0" t="s">
        <v>14532</v>
      </c>
      <c r="E522" s="0" t="s">
        <v>15663</v>
      </c>
      <c r="F522" s="0" t="n">
        <v>2777</v>
      </c>
      <c r="G522" s="0" t="s">
        <v>281</v>
      </c>
      <c r="H522" s="0" t="s">
        <v>297</v>
      </c>
      <c r="I522" s="0" t="s">
        <v>15664</v>
      </c>
    </row>
    <row r="523" customFormat="false" ht="15" hidden="false" customHeight="false" outlineLevel="0" collapsed="false">
      <c r="A523" s="0" t="n">
        <v>24</v>
      </c>
      <c r="B523" s="0" t="s">
        <v>63</v>
      </c>
      <c r="C523" s="0" t="s">
        <v>15665</v>
      </c>
      <c r="D523" s="0" t="s">
        <v>14532</v>
      </c>
      <c r="E523" s="0" t="s">
        <v>15666</v>
      </c>
      <c r="F523" s="0" t="n">
        <v>18595</v>
      </c>
      <c r="G523" s="0" t="s">
        <v>281</v>
      </c>
      <c r="H523" s="0" t="s">
        <v>297</v>
      </c>
      <c r="I523" s="0" t="s">
        <v>15667</v>
      </c>
    </row>
    <row r="524" customFormat="false" ht="15" hidden="false" customHeight="false" outlineLevel="0" collapsed="false">
      <c r="A524" s="0" t="n">
        <v>24</v>
      </c>
      <c r="B524" s="0" t="s">
        <v>63</v>
      </c>
      <c r="C524" s="0" t="s">
        <v>15668</v>
      </c>
      <c r="D524" s="0" t="s">
        <v>34</v>
      </c>
      <c r="E524" s="0" t="s">
        <v>15669</v>
      </c>
      <c r="F524" s="0" t="n">
        <v>984</v>
      </c>
      <c r="G524" s="0" t="s">
        <v>281</v>
      </c>
      <c r="H524" s="0" t="s">
        <v>297</v>
      </c>
      <c r="I524" s="0" t="s">
        <v>15670</v>
      </c>
    </row>
    <row r="525" customFormat="false" ht="15" hidden="false" customHeight="false" outlineLevel="0" collapsed="false">
      <c r="A525" s="0" t="n">
        <v>24</v>
      </c>
      <c r="B525" s="0" t="s">
        <v>63</v>
      </c>
      <c r="C525" s="0" t="s">
        <v>15671</v>
      </c>
      <c r="D525" s="0" t="s">
        <v>514</v>
      </c>
      <c r="E525" s="0" t="s">
        <v>15672</v>
      </c>
      <c r="F525" s="0" t="n">
        <v>4820</v>
      </c>
      <c r="G525" s="0" t="s">
        <v>281</v>
      </c>
      <c r="H525" s="0" t="s">
        <v>297</v>
      </c>
      <c r="I525" s="0" t="s">
        <v>15673</v>
      </c>
    </row>
    <row r="526" customFormat="false" ht="15" hidden="false" customHeight="false" outlineLevel="0" collapsed="false">
      <c r="A526" s="0" t="n">
        <v>24</v>
      </c>
      <c r="B526" s="0" t="s">
        <v>63</v>
      </c>
      <c r="C526" s="0" t="s">
        <v>15674</v>
      </c>
      <c r="D526" s="0" t="s">
        <v>14532</v>
      </c>
      <c r="E526" s="0" t="s">
        <v>15675</v>
      </c>
      <c r="F526" s="0" t="n">
        <v>3181</v>
      </c>
      <c r="G526" s="0" t="s">
        <v>281</v>
      </c>
      <c r="H526" s="0" t="s">
        <v>297</v>
      </c>
      <c r="I526" s="0" t="s">
        <v>15676</v>
      </c>
    </row>
    <row r="527" customFormat="false" ht="15" hidden="false" customHeight="false" outlineLevel="0" collapsed="false">
      <c r="A527" s="0" t="n">
        <v>24</v>
      </c>
      <c r="B527" s="0" t="s">
        <v>63</v>
      </c>
      <c r="C527" s="0" t="s">
        <v>15677</v>
      </c>
      <c r="D527" s="0" t="s">
        <v>14532</v>
      </c>
      <c r="E527" s="0" t="s">
        <v>15678</v>
      </c>
      <c r="F527" s="0" t="n">
        <v>2271</v>
      </c>
      <c r="G527" s="0" t="s">
        <v>281</v>
      </c>
      <c r="H527" s="0" t="s">
        <v>297</v>
      </c>
      <c r="I527" s="0" t="s">
        <v>15679</v>
      </c>
    </row>
    <row r="528" customFormat="false" ht="15" hidden="false" customHeight="false" outlineLevel="0" collapsed="false">
      <c r="A528" s="0" t="n">
        <v>24</v>
      </c>
      <c r="B528" s="0" t="s">
        <v>63</v>
      </c>
      <c r="C528" s="0" t="s">
        <v>15680</v>
      </c>
      <c r="D528" s="0" t="s">
        <v>14532</v>
      </c>
      <c r="E528" s="0" t="s">
        <v>15681</v>
      </c>
      <c r="F528" s="0" t="n">
        <v>2508</v>
      </c>
      <c r="G528" s="0" t="s">
        <v>281</v>
      </c>
      <c r="H528" s="0" t="s">
        <v>297</v>
      </c>
      <c r="I528" s="0" t="s">
        <v>15682</v>
      </c>
    </row>
    <row r="529" customFormat="false" ht="15" hidden="false" customHeight="false" outlineLevel="0" collapsed="false">
      <c r="A529" s="0" t="n">
        <v>24</v>
      </c>
      <c r="B529" s="0" t="s">
        <v>63</v>
      </c>
      <c r="C529" s="0" t="s">
        <v>15683</v>
      </c>
      <c r="D529" s="0" t="s">
        <v>14541</v>
      </c>
      <c r="E529" s="0" t="s">
        <v>15684</v>
      </c>
      <c r="F529" s="0" t="n">
        <v>761</v>
      </c>
      <c r="G529" s="0" t="s">
        <v>281</v>
      </c>
      <c r="H529" s="0" t="s">
        <v>297</v>
      </c>
      <c r="I529" s="0" t="s">
        <v>15685</v>
      </c>
    </row>
    <row r="530" customFormat="false" ht="15" hidden="false" customHeight="false" outlineLevel="0" collapsed="false">
      <c r="A530" s="0" t="n">
        <v>24</v>
      </c>
      <c r="B530" s="0" t="s">
        <v>63</v>
      </c>
      <c r="C530" s="0" t="s">
        <v>15686</v>
      </c>
      <c r="D530" s="0" t="s">
        <v>14532</v>
      </c>
      <c r="E530" s="0" t="s">
        <v>15687</v>
      </c>
      <c r="F530" s="0" t="n">
        <v>4722</v>
      </c>
      <c r="G530" s="0" t="s">
        <v>281</v>
      </c>
      <c r="H530" s="0" t="s">
        <v>297</v>
      </c>
      <c r="I530" s="0" t="s">
        <v>15688</v>
      </c>
    </row>
    <row r="531" customFormat="false" ht="15" hidden="false" customHeight="false" outlineLevel="0" collapsed="false">
      <c r="A531" s="0" t="n">
        <v>24</v>
      </c>
      <c r="B531" s="0" t="s">
        <v>63</v>
      </c>
      <c r="C531" s="0" t="s">
        <v>15689</v>
      </c>
      <c r="D531" s="0" t="s">
        <v>14532</v>
      </c>
      <c r="E531" s="0" t="s">
        <v>15690</v>
      </c>
      <c r="F531" s="0" t="n">
        <v>3116</v>
      </c>
      <c r="G531" s="0" t="s">
        <v>281</v>
      </c>
      <c r="H531" s="0" t="s">
        <v>297</v>
      </c>
      <c r="I531" s="0" t="s">
        <v>15691</v>
      </c>
    </row>
    <row r="532" customFormat="false" ht="15" hidden="false" customHeight="false" outlineLevel="0" collapsed="false">
      <c r="A532" s="0" t="n">
        <v>24</v>
      </c>
      <c r="B532" s="0" t="s">
        <v>63</v>
      </c>
      <c r="C532" s="0" t="s">
        <v>15692</v>
      </c>
      <c r="D532" s="0" t="s">
        <v>14532</v>
      </c>
      <c r="E532" s="0" t="s">
        <v>15693</v>
      </c>
      <c r="F532" s="0" t="n">
        <v>3705</v>
      </c>
      <c r="G532" s="0" t="s">
        <v>281</v>
      </c>
      <c r="H532" s="0" t="s">
        <v>297</v>
      </c>
      <c r="I532" s="0" t="s">
        <v>15694</v>
      </c>
    </row>
    <row r="533" customFormat="false" ht="15" hidden="false" customHeight="false" outlineLevel="0" collapsed="false">
      <c r="A533" s="0" t="n">
        <v>24</v>
      </c>
      <c r="B533" s="0" t="s">
        <v>63</v>
      </c>
      <c r="C533" s="0" t="s">
        <v>15695</v>
      </c>
      <c r="D533" s="0" t="s">
        <v>14532</v>
      </c>
      <c r="E533" s="0" t="s">
        <v>15696</v>
      </c>
      <c r="F533" s="0" t="n">
        <v>2068</v>
      </c>
      <c r="G533" s="0" t="s">
        <v>281</v>
      </c>
      <c r="H533" s="0" t="s">
        <v>297</v>
      </c>
      <c r="I533" s="0" t="s">
        <v>15697</v>
      </c>
    </row>
    <row r="534" customFormat="false" ht="15" hidden="false" customHeight="false" outlineLevel="0" collapsed="false">
      <c r="A534" s="0" t="n">
        <v>24</v>
      </c>
      <c r="B534" s="0" t="s">
        <v>63</v>
      </c>
      <c r="C534" s="0" t="s">
        <v>15698</v>
      </c>
      <c r="D534" s="0" t="s">
        <v>868</v>
      </c>
      <c r="E534" s="0" t="s">
        <v>15699</v>
      </c>
      <c r="F534" s="0" t="n">
        <v>241</v>
      </c>
      <c r="G534" s="0" t="s">
        <v>281</v>
      </c>
      <c r="H534" s="0" t="s">
        <v>297</v>
      </c>
      <c r="I534" s="0" t="s">
        <v>15700</v>
      </c>
    </row>
    <row r="535" customFormat="false" ht="15" hidden="false" customHeight="false" outlineLevel="0" collapsed="false">
      <c r="A535" s="0" t="n">
        <v>24</v>
      </c>
      <c r="B535" s="0" t="s">
        <v>63</v>
      </c>
      <c r="C535" s="0" t="s">
        <v>15701</v>
      </c>
      <c r="D535" s="0" t="s">
        <v>14541</v>
      </c>
      <c r="E535" s="0" t="s">
        <v>15702</v>
      </c>
      <c r="F535" s="0" t="n">
        <v>468</v>
      </c>
      <c r="G535" s="0" t="s">
        <v>281</v>
      </c>
      <c r="H535" s="0" t="s">
        <v>297</v>
      </c>
      <c r="I535" s="0" t="s">
        <v>15703</v>
      </c>
    </row>
    <row r="536" customFormat="false" ht="15" hidden="false" customHeight="false" outlineLevel="0" collapsed="false">
      <c r="A536" s="0" t="n">
        <v>24</v>
      </c>
      <c r="B536" s="0" t="s">
        <v>63</v>
      </c>
      <c r="C536" s="0" t="s">
        <v>15704</v>
      </c>
      <c r="D536" s="0" t="s">
        <v>14532</v>
      </c>
      <c r="E536" s="0" t="s">
        <v>15705</v>
      </c>
      <c r="F536" s="0" t="n">
        <v>2346</v>
      </c>
      <c r="G536" s="0" t="s">
        <v>281</v>
      </c>
      <c r="H536" s="0" t="s">
        <v>297</v>
      </c>
      <c r="I536" s="0" t="s">
        <v>15706</v>
      </c>
    </row>
    <row r="537" customFormat="false" ht="15" hidden="false" customHeight="false" outlineLevel="0" collapsed="false">
      <c r="A537" s="0" t="n">
        <v>24</v>
      </c>
      <c r="B537" s="0" t="s">
        <v>63</v>
      </c>
      <c r="C537" s="0" t="s">
        <v>15707</v>
      </c>
      <c r="D537" s="0" t="s">
        <v>14532</v>
      </c>
      <c r="E537" s="0" t="s">
        <v>15708</v>
      </c>
      <c r="F537" s="0" t="n">
        <v>1008</v>
      </c>
      <c r="G537" s="0" t="s">
        <v>281</v>
      </c>
      <c r="H537" s="0" t="s">
        <v>297</v>
      </c>
      <c r="I537" s="0" t="s">
        <v>15709</v>
      </c>
    </row>
    <row r="538" customFormat="false" ht="15" hidden="false" customHeight="false" outlineLevel="0" collapsed="false">
      <c r="A538" s="0" t="n">
        <v>24</v>
      </c>
      <c r="B538" s="0" t="s">
        <v>63</v>
      </c>
      <c r="C538" s="0" t="s">
        <v>15710</v>
      </c>
      <c r="D538" s="0" t="s">
        <v>14532</v>
      </c>
      <c r="E538" s="0" t="s">
        <v>15711</v>
      </c>
      <c r="F538" s="0" t="n">
        <v>2073</v>
      </c>
      <c r="G538" s="0" t="s">
        <v>281</v>
      </c>
      <c r="H538" s="0" t="s">
        <v>297</v>
      </c>
      <c r="I538" s="0" t="s">
        <v>15712</v>
      </c>
    </row>
    <row r="539" customFormat="false" ht="15" hidden="false" customHeight="false" outlineLevel="0" collapsed="false">
      <c r="A539" s="0" t="n">
        <v>24</v>
      </c>
      <c r="B539" s="0" t="s">
        <v>63</v>
      </c>
      <c r="C539" s="0" t="s">
        <v>15713</v>
      </c>
      <c r="D539" s="0" t="s">
        <v>14532</v>
      </c>
      <c r="E539" s="0" t="s">
        <v>15714</v>
      </c>
      <c r="F539" s="0" t="n">
        <v>1265</v>
      </c>
      <c r="G539" s="0" t="s">
        <v>281</v>
      </c>
      <c r="H539" s="0" t="s">
        <v>297</v>
      </c>
      <c r="I539" s="0" t="s">
        <v>15715</v>
      </c>
    </row>
    <row r="540" customFormat="false" ht="15" hidden="false" customHeight="false" outlineLevel="0" collapsed="false">
      <c r="A540" s="0" t="n">
        <v>24</v>
      </c>
      <c r="B540" s="0" t="s">
        <v>63</v>
      </c>
      <c r="C540" s="0" t="s">
        <v>15716</v>
      </c>
      <c r="D540" s="0" t="s">
        <v>514</v>
      </c>
      <c r="E540" s="0" t="s">
        <v>15717</v>
      </c>
      <c r="F540" s="0" t="n">
        <v>763</v>
      </c>
      <c r="G540" s="0" t="s">
        <v>281</v>
      </c>
      <c r="H540" s="0" t="s">
        <v>297</v>
      </c>
      <c r="I540" s="0" t="s">
        <v>15718</v>
      </c>
    </row>
    <row r="541" customFormat="false" ht="15" hidden="false" customHeight="false" outlineLevel="0" collapsed="false">
      <c r="A541" s="0" t="n">
        <v>24</v>
      </c>
      <c r="B541" s="0" t="s">
        <v>63</v>
      </c>
      <c r="C541" s="0" t="s">
        <v>15719</v>
      </c>
      <c r="D541" s="0" t="s">
        <v>14532</v>
      </c>
      <c r="E541" s="0" t="s">
        <v>15720</v>
      </c>
      <c r="F541" s="0" t="n">
        <v>1545</v>
      </c>
      <c r="G541" s="0" t="s">
        <v>281</v>
      </c>
      <c r="H541" s="0" t="s">
        <v>297</v>
      </c>
      <c r="I541" s="0" t="s">
        <v>15721</v>
      </c>
    </row>
    <row r="542" customFormat="false" ht="15" hidden="false" customHeight="false" outlineLevel="0" collapsed="false">
      <c r="A542" s="0" t="n">
        <v>24</v>
      </c>
      <c r="B542" s="0" t="s">
        <v>63</v>
      </c>
      <c r="C542" s="0" t="s">
        <v>15722</v>
      </c>
      <c r="D542" s="0" t="s">
        <v>14532</v>
      </c>
      <c r="E542" s="0" t="s">
        <v>15723</v>
      </c>
      <c r="F542" s="0" t="n">
        <v>4119</v>
      </c>
      <c r="G542" s="0" t="s">
        <v>281</v>
      </c>
      <c r="H542" s="0" t="s">
        <v>297</v>
      </c>
      <c r="I542" s="0" t="s">
        <v>15724</v>
      </c>
    </row>
    <row r="543" customFormat="false" ht="15" hidden="false" customHeight="false" outlineLevel="0" collapsed="false">
      <c r="A543" s="0" t="n">
        <v>24</v>
      </c>
      <c r="B543" s="0" t="s">
        <v>63</v>
      </c>
      <c r="C543" s="0" t="s">
        <v>15725</v>
      </c>
      <c r="D543" s="0" t="s">
        <v>14541</v>
      </c>
      <c r="E543" s="0" t="s">
        <v>15726</v>
      </c>
      <c r="F543" s="0" t="n">
        <v>1233</v>
      </c>
      <c r="G543" s="0" t="s">
        <v>281</v>
      </c>
      <c r="H543" s="0" t="s">
        <v>297</v>
      </c>
      <c r="I543" s="0" t="s">
        <v>15727</v>
      </c>
    </row>
    <row r="544" customFormat="false" ht="15" hidden="false" customHeight="false" outlineLevel="0" collapsed="false">
      <c r="A544" s="0" t="n">
        <v>24</v>
      </c>
      <c r="B544" s="0" t="s">
        <v>63</v>
      </c>
      <c r="C544" s="0" t="s">
        <v>15728</v>
      </c>
      <c r="D544" s="0" t="s">
        <v>14532</v>
      </c>
      <c r="E544" s="0" t="s">
        <v>15729</v>
      </c>
      <c r="F544" s="0" t="n">
        <v>3325</v>
      </c>
      <c r="G544" s="0" t="s">
        <v>281</v>
      </c>
      <c r="H544" s="0" t="s">
        <v>297</v>
      </c>
      <c r="I544" s="0" t="s">
        <v>15730</v>
      </c>
    </row>
    <row r="545" customFormat="false" ht="15" hidden="false" customHeight="false" outlineLevel="0" collapsed="false">
      <c r="A545" s="0" t="n">
        <v>24</v>
      </c>
      <c r="B545" s="0" t="s">
        <v>63</v>
      </c>
      <c r="C545" s="0" t="s">
        <v>15731</v>
      </c>
      <c r="D545" s="0" t="s">
        <v>92</v>
      </c>
      <c r="E545" s="0" t="s">
        <v>15732</v>
      </c>
      <c r="F545" s="0" t="n">
        <v>15564</v>
      </c>
      <c r="G545" s="0" t="s">
        <v>281</v>
      </c>
      <c r="H545" s="0" t="s">
        <v>297</v>
      </c>
      <c r="I545" s="0" t="s">
        <v>15733</v>
      </c>
    </row>
    <row r="546" customFormat="false" ht="15" hidden="false" customHeight="false" outlineLevel="0" collapsed="false">
      <c r="A546" s="0" t="n">
        <v>26</v>
      </c>
      <c r="B546" s="0" t="s">
        <v>66</v>
      </c>
      <c r="C546" s="0" t="s">
        <v>15734</v>
      </c>
      <c r="D546" s="0" t="s">
        <v>14676</v>
      </c>
      <c r="E546" s="0" t="s">
        <v>15735</v>
      </c>
      <c r="F546" s="0" t="n">
        <v>15752</v>
      </c>
      <c r="G546" s="0" t="s">
        <v>281</v>
      </c>
      <c r="H546" s="0" t="s">
        <v>297</v>
      </c>
      <c r="I546" s="0" t="s">
        <v>15736</v>
      </c>
    </row>
    <row r="547" customFormat="false" ht="15" hidden="false" customHeight="false" outlineLevel="0" collapsed="false">
      <c r="A547" s="0" t="n">
        <v>24</v>
      </c>
      <c r="B547" s="0" t="s">
        <v>63</v>
      </c>
      <c r="C547" s="0" t="s">
        <v>15737</v>
      </c>
      <c r="D547" s="0" t="s">
        <v>15738</v>
      </c>
      <c r="E547" s="0" t="s">
        <v>15739</v>
      </c>
      <c r="F547" s="0" t="n">
        <v>257</v>
      </c>
      <c r="G547" s="0" t="s">
        <v>281</v>
      </c>
      <c r="H547" s="0" t="s">
        <v>297</v>
      </c>
      <c r="I547" s="0" t="s">
        <v>15740</v>
      </c>
    </row>
    <row r="548" customFormat="false" ht="15" hidden="false" customHeight="false" outlineLevel="0" collapsed="false">
      <c r="A548" s="0" t="n">
        <v>26</v>
      </c>
      <c r="B548" s="0" t="s">
        <v>66</v>
      </c>
      <c r="C548" s="0" t="s">
        <v>15741</v>
      </c>
      <c r="D548" s="0" t="s">
        <v>15738</v>
      </c>
      <c r="E548" s="0" t="s">
        <v>15742</v>
      </c>
      <c r="F548" s="0" t="n">
        <v>2997</v>
      </c>
      <c r="G548" s="0" t="s">
        <v>281</v>
      </c>
      <c r="H548" s="0" t="s">
        <v>297</v>
      </c>
      <c r="I548" s="0" t="s">
        <v>15743</v>
      </c>
    </row>
    <row r="549" customFormat="false" ht="15" hidden="false" customHeight="false" outlineLevel="0" collapsed="false">
      <c r="A549" s="0" t="n">
        <v>24</v>
      </c>
      <c r="B549" s="0" t="s">
        <v>63</v>
      </c>
      <c r="C549" s="0" t="s">
        <v>15744</v>
      </c>
      <c r="D549" s="0" t="s">
        <v>514</v>
      </c>
      <c r="E549" s="0" t="s">
        <v>15745</v>
      </c>
      <c r="F549" s="0" t="n">
        <v>3860</v>
      </c>
      <c r="G549" s="0" t="s">
        <v>281</v>
      </c>
      <c r="H549" s="0" t="s">
        <v>297</v>
      </c>
      <c r="I549" s="0" t="s">
        <v>15746</v>
      </c>
    </row>
    <row r="550" customFormat="false" ht="15" hidden="false" customHeight="false" outlineLevel="0" collapsed="false">
      <c r="A550" s="0" t="n">
        <v>24</v>
      </c>
      <c r="B550" s="0" t="s">
        <v>63</v>
      </c>
      <c r="C550" s="0" t="s">
        <v>15747</v>
      </c>
      <c r="D550" s="0" t="s">
        <v>14541</v>
      </c>
      <c r="E550" s="0" t="s">
        <v>15748</v>
      </c>
      <c r="F550" s="0" t="n">
        <v>1160</v>
      </c>
      <c r="G550" s="0" t="s">
        <v>281</v>
      </c>
      <c r="H550" s="0" t="s">
        <v>297</v>
      </c>
      <c r="I550" s="0" t="s">
        <v>15749</v>
      </c>
    </row>
    <row r="551" customFormat="false" ht="15" hidden="false" customHeight="false" outlineLevel="0" collapsed="false">
      <c r="A551" s="0" t="n">
        <v>24</v>
      </c>
      <c r="B551" s="0" t="s">
        <v>63</v>
      </c>
      <c r="C551" s="0" t="s">
        <v>15750</v>
      </c>
      <c r="D551" s="0" t="s">
        <v>14532</v>
      </c>
      <c r="E551" s="0" t="s">
        <v>15751</v>
      </c>
      <c r="F551" s="0" t="n">
        <v>3610</v>
      </c>
      <c r="G551" s="0" t="s">
        <v>281</v>
      </c>
      <c r="H551" s="0" t="s">
        <v>297</v>
      </c>
      <c r="I551" s="0" t="s">
        <v>15752</v>
      </c>
    </row>
    <row r="552" customFormat="false" ht="15" hidden="false" customHeight="false" outlineLevel="0" collapsed="false">
      <c r="A552" s="0" t="n">
        <v>24</v>
      </c>
      <c r="B552" s="0" t="s">
        <v>63</v>
      </c>
      <c r="C552" s="0" t="s">
        <v>15753</v>
      </c>
      <c r="D552" s="0" t="s">
        <v>14532</v>
      </c>
      <c r="E552" s="0" t="s">
        <v>15754</v>
      </c>
      <c r="F552" s="0" t="n">
        <v>2177</v>
      </c>
      <c r="G552" s="0" t="s">
        <v>281</v>
      </c>
      <c r="H552" s="0" t="s">
        <v>297</v>
      </c>
      <c r="I552" s="0" t="s">
        <v>15755</v>
      </c>
    </row>
    <row r="553" customFormat="false" ht="15" hidden="false" customHeight="false" outlineLevel="0" collapsed="false">
      <c r="A553" s="0" t="n">
        <v>24</v>
      </c>
      <c r="B553" s="0" t="s">
        <v>63</v>
      </c>
      <c r="C553" s="0" t="s">
        <v>15756</v>
      </c>
      <c r="D553" s="0" t="s">
        <v>14532</v>
      </c>
      <c r="E553" s="0" t="s">
        <v>15757</v>
      </c>
      <c r="F553" s="0" t="n">
        <v>1561</v>
      </c>
      <c r="G553" s="0" t="s">
        <v>281</v>
      </c>
      <c r="H553" s="0" t="s">
        <v>297</v>
      </c>
      <c r="I553" s="0" t="s">
        <v>15758</v>
      </c>
    </row>
    <row r="554" customFormat="false" ht="15" hidden="false" customHeight="false" outlineLevel="0" collapsed="false">
      <c r="A554" s="0" t="n">
        <v>24</v>
      </c>
      <c r="B554" s="0" t="s">
        <v>63</v>
      </c>
      <c r="C554" s="0" t="s">
        <v>15759</v>
      </c>
      <c r="D554" s="0" t="s">
        <v>14532</v>
      </c>
      <c r="E554" s="0" t="s">
        <v>15760</v>
      </c>
      <c r="F554" s="0" t="n">
        <v>2080</v>
      </c>
      <c r="G554" s="0" t="s">
        <v>281</v>
      </c>
      <c r="H554" s="0" t="s">
        <v>297</v>
      </c>
      <c r="I554" s="0" t="s">
        <v>15761</v>
      </c>
    </row>
    <row r="555" customFormat="false" ht="15" hidden="false" customHeight="false" outlineLevel="0" collapsed="false">
      <c r="A555" s="0" t="n">
        <v>24</v>
      </c>
      <c r="B555" s="0" t="s">
        <v>63</v>
      </c>
      <c r="C555" s="0" t="s">
        <v>15762</v>
      </c>
      <c r="D555" s="0" t="s">
        <v>14192</v>
      </c>
      <c r="E555" s="0" t="s">
        <v>15763</v>
      </c>
      <c r="F555" s="0" t="n">
        <v>2813</v>
      </c>
      <c r="G555" s="0" t="s">
        <v>281</v>
      </c>
      <c r="H555" s="0" t="s">
        <v>297</v>
      </c>
      <c r="I555" s="0" t="s">
        <v>15764</v>
      </c>
    </row>
    <row r="556" customFormat="false" ht="15" hidden="false" customHeight="false" outlineLevel="0" collapsed="false">
      <c r="A556" s="0" t="n">
        <v>24</v>
      </c>
      <c r="B556" s="0" t="s">
        <v>63</v>
      </c>
      <c r="C556" s="0" t="s">
        <v>15765</v>
      </c>
      <c r="D556" s="0" t="s">
        <v>92</v>
      </c>
      <c r="E556" s="0" t="s">
        <v>15766</v>
      </c>
      <c r="F556" s="0" t="n">
        <v>3440</v>
      </c>
      <c r="G556" s="0" t="s">
        <v>281</v>
      </c>
      <c r="H556" s="0" t="s">
        <v>297</v>
      </c>
      <c r="I556" s="0" t="s">
        <v>15767</v>
      </c>
    </row>
    <row r="557" customFormat="false" ht="15" hidden="false" customHeight="false" outlineLevel="0" collapsed="false">
      <c r="A557" s="0" t="n">
        <v>24</v>
      </c>
      <c r="B557" s="0" t="s">
        <v>63</v>
      </c>
      <c r="C557" s="0" t="s">
        <v>15768</v>
      </c>
      <c r="D557" s="0" t="s">
        <v>14541</v>
      </c>
      <c r="E557" s="0" t="s">
        <v>15769</v>
      </c>
      <c r="F557" s="0" t="n">
        <v>2167</v>
      </c>
      <c r="G557" s="0" t="s">
        <v>281</v>
      </c>
      <c r="H557" s="0" t="s">
        <v>297</v>
      </c>
      <c r="I557" s="0" t="s">
        <v>15770</v>
      </c>
    </row>
    <row r="558" customFormat="false" ht="15" hidden="false" customHeight="false" outlineLevel="0" collapsed="false">
      <c r="A558" s="0" t="n">
        <v>24</v>
      </c>
      <c r="B558" s="0" t="s">
        <v>63</v>
      </c>
      <c r="C558" s="0" t="s">
        <v>15771</v>
      </c>
      <c r="D558" s="0" t="s">
        <v>92</v>
      </c>
      <c r="E558" s="0" t="s">
        <v>15772</v>
      </c>
      <c r="F558" s="0" t="n">
        <v>5025</v>
      </c>
      <c r="G558" s="0" t="s">
        <v>281</v>
      </c>
      <c r="H558" s="0" t="s">
        <v>297</v>
      </c>
      <c r="I558" s="0" t="s">
        <v>15773</v>
      </c>
    </row>
    <row r="559" customFormat="false" ht="15" hidden="false" customHeight="false" outlineLevel="0" collapsed="false">
      <c r="A559" s="0" t="n">
        <v>26</v>
      </c>
      <c r="B559" s="0" t="s">
        <v>66</v>
      </c>
      <c r="C559" s="0" t="s">
        <v>15774</v>
      </c>
      <c r="D559" s="0" t="s">
        <v>14939</v>
      </c>
      <c r="E559" s="0" t="s">
        <v>15775</v>
      </c>
      <c r="F559" s="0" t="n">
        <v>1253</v>
      </c>
      <c r="G559" s="0" t="s">
        <v>281</v>
      </c>
      <c r="H559" s="0" t="s">
        <v>297</v>
      </c>
      <c r="I559" s="0" t="s">
        <v>15776</v>
      </c>
    </row>
    <row r="560" customFormat="false" ht="15" hidden="false" customHeight="false" outlineLevel="0" collapsed="false">
      <c r="A560" s="0" t="n">
        <v>24</v>
      </c>
      <c r="B560" s="0" t="s">
        <v>63</v>
      </c>
      <c r="C560" s="0" t="s">
        <v>15777</v>
      </c>
      <c r="D560" s="0" t="s">
        <v>14532</v>
      </c>
      <c r="E560" s="0" t="s">
        <v>15778</v>
      </c>
      <c r="F560" s="0" t="n">
        <v>2675</v>
      </c>
      <c r="G560" s="0" t="s">
        <v>281</v>
      </c>
      <c r="H560" s="0" t="s">
        <v>297</v>
      </c>
      <c r="I560" s="0" t="s">
        <v>15779</v>
      </c>
    </row>
    <row r="561" customFormat="false" ht="15" hidden="false" customHeight="false" outlineLevel="0" collapsed="false">
      <c r="A561" s="0" t="n">
        <v>26</v>
      </c>
      <c r="B561" s="0" t="s">
        <v>66</v>
      </c>
      <c r="C561" s="0" t="s">
        <v>15780</v>
      </c>
      <c r="D561" s="0" t="s">
        <v>14676</v>
      </c>
      <c r="E561" s="0" t="s">
        <v>15781</v>
      </c>
      <c r="F561" s="0" t="n">
        <v>3733</v>
      </c>
      <c r="G561" s="0" t="s">
        <v>281</v>
      </c>
      <c r="H561" s="0" t="s">
        <v>297</v>
      </c>
      <c r="I561" s="0" t="s">
        <v>15782</v>
      </c>
    </row>
    <row r="562" customFormat="false" ht="15" hidden="false" customHeight="false" outlineLevel="0" collapsed="false">
      <c r="A562" s="0" t="n">
        <v>24</v>
      </c>
      <c r="B562" s="0" t="s">
        <v>63</v>
      </c>
      <c r="C562" s="0" t="s">
        <v>15783</v>
      </c>
      <c r="D562" s="0" t="s">
        <v>15738</v>
      </c>
      <c r="E562" s="0" t="s">
        <v>15784</v>
      </c>
      <c r="F562" s="0" t="n">
        <v>886</v>
      </c>
      <c r="G562" s="0" t="s">
        <v>281</v>
      </c>
      <c r="H562" s="0" t="s">
        <v>297</v>
      </c>
      <c r="I562" s="0" t="s">
        <v>15785</v>
      </c>
    </row>
    <row r="563" customFormat="false" ht="15" hidden="false" customHeight="false" outlineLevel="0" collapsed="false">
      <c r="A563" s="0" t="n">
        <v>24</v>
      </c>
      <c r="B563" s="0" t="s">
        <v>63</v>
      </c>
      <c r="C563" s="0" t="s">
        <v>15786</v>
      </c>
      <c r="D563" s="0" t="s">
        <v>14532</v>
      </c>
      <c r="E563" s="0" t="s">
        <v>15787</v>
      </c>
      <c r="F563" s="0" t="n">
        <v>1628</v>
      </c>
      <c r="G563" s="0" t="s">
        <v>281</v>
      </c>
      <c r="H563" s="0" t="s">
        <v>297</v>
      </c>
      <c r="I563" s="0" t="s">
        <v>15788</v>
      </c>
    </row>
    <row r="564" customFormat="false" ht="15" hidden="false" customHeight="false" outlineLevel="0" collapsed="false">
      <c r="A564" s="0" t="n">
        <v>26</v>
      </c>
      <c r="B564" s="0" t="s">
        <v>66</v>
      </c>
      <c r="C564" s="0" t="s">
        <v>15789</v>
      </c>
      <c r="D564" s="0" t="s">
        <v>14532</v>
      </c>
      <c r="E564" s="0" t="s">
        <v>15790</v>
      </c>
      <c r="F564" s="0" t="n">
        <v>953</v>
      </c>
      <c r="G564" s="0" t="s">
        <v>281</v>
      </c>
      <c r="H564" s="0" t="s">
        <v>297</v>
      </c>
      <c r="I564" s="0" t="s">
        <v>15791</v>
      </c>
    </row>
    <row r="565" customFormat="false" ht="15" hidden="false" customHeight="false" outlineLevel="0" collapsed="false">
      <c r="A565" s="0" t="n">
        <v>26</v>
      </c>
      <c r="B565" s="0" t="s">
        <v>66</v>
      </c>
      <c r="C565" s="0" t="s">
        <v>15792</v>
      </c>
      <c r="D565" s="0" t="s">
        <v>34</v>
      </c>
      <c r="E565" s="0" t="s">
        <v>15793</v>
      </c>
      <c r="F565" s="0" t="n">
        <v>1525</v>
      </c>
      <c r="G565" s="0" t="s">
        <v>281</v>
      </c>
      <c r="H565" s="0" t="s">
        <v>297</v>
      </c>
      <c r="I565" s="0" t="s">
        <v>15794</v>
      </c>
    </row>
    <row r="566" customFormat="false" ht="15" hidden="false" customHeight="false" outlineLevel="0" collapsed="false">
      <c r="A566" s="0" t="n">
        <v>24</v>
      </c>
      <c r="B566" s="0" t="s">
        <v>63</v>
      </c>
      <c r="C566" s="0" t="s">
        <v>15795</v>
      </c>
      <c r="D566" s="0" t="s">
        <v>14532</v>
      </c>
      <c r="E566" s="0" t="s">
        <v>15796</v>
      </c>
      <c r="F566" s="0" t="n">
        <v>2101</v>
      </c>
      <c r="G566" s="0" t="s">
        <v>281</v>
      </c>
      <c r="H566" s="0" t="s">
        <v>297</v>
      </c>
      <c r="I566" s="0" t="s">
        <v>15797</v>
      </c>
    </row>
    <row r="567" customFormat="false" ht="15" hidden="false" customHeight="false" outlineLevel="0" collapsed="false">
      <c r="A567" s="0" t="n">
        <v>26</v>
      </c>
      <c r="B567" s="0" t="s">
        <v>66</v>
      </c>
      <c r="C567" s="0" t="s">
        <v>15798</v>
      </c>
      <c r="D567" s="0" t="s">
        <v>14532</v>
      </c>
      <c r="E567" s="0" t="s">
        <v>15799</v>
      </c>
      <c r="F567" s="0" t="n">
        <v>3336</v>
      </c>
      <c r="G567" s="0" t="s">
        <v>281</v>
      </c>
      <c r="H567" s="0" t="s">
        <v>297</v>
      </c>
      <c r="I567" s="0" t="s">
        <v>15800</v>
      </c>
    </row>
    <row r="568" customFormat="false" ht="15" hidden="false" customHeight="false" outlineLevel="0" collapsed="false">
      <c r="A568" s="0" t="n">
        <v>24</v>
      </c>
      <c r="B568" s="0" t="s">
        <v>63</v>
      </c>
      <c r="C568" s="0" t="s">
        <v>15801</v>
      </c>
      <c r="D568" s="0" t="s">
        <v>92</v>
      </c>
      <c r="E568" s="0" t="s">
        <v>15802</v>
      </c>
      <c r="F568" s="0" t="n">
        <v>2083</v>
      </c>
      <c r="G568" s="0" t="s">
        <v>281</v>
      </c>
      <c r="H568" s="0" t="s">
        <v>297</v>
      </c>
      <c r="I568" s="0" t="s">
        <v>15803</v>
      </c>
    </row>
    <row r="569" customFormat="false" ht="15" hidden="false" customHeight="false" outlineLevel="0" collapsed="false">
      <c r="A569" s="0" t="n">
        <v>26</v>
      </c>
      <c r="B569" s="0" t="s">
        <v>66</v>
      </c>
      <c r="C569" s="0" t="s">
        <v>15804</v>
      </c>
      <c r="D569" s="0" t="s">
        <v>14541</v>
      </c>
      <c r="E569" s="0" t="s">
        <v>15805</v>
      </c>
      <c r="F569" s="0" t="n">
        <v>4759</v>
      </c>
      <c r="G569" s="0" t="s">
        <v>281</v>
      </c>
      <c r="H569" s="0" t="s">
        <v>297</v>
      </c>
      <c r="I569" s="0" t="s">
        <v>15806</v>
      </c>
    </row>
    <row r="570" customFormat="false" ht="15" hidden="false" customHeight="false" outlineLevel="0" collapsed="false">
      <c r="A570" s="0" t="n">
        <v>24</v>
      </c>
      <c r="B570" s="0" t="s">
        <v>63</v>
      </c>
      <c r="C570" s="0" t="s">
        <v>15807</v>
      </c>
      <c r="D570" s="0" t="s">
        <v>514</v>
      </c>
      <c r="E570" s="0" t="s">
        <v>15808</v>
      </c>
      <c r="F570" s="0" t="n">
        <v>2019</v>
      </c>
      <c r="G570" s="0" t="s">
        <v>281</v>
      </c>
      <c r="H570" s="0" t="s">
        <v>297</v>
      </c>
      <c r="I570" s="0" t="s">
        <v>15809</v>
      </c>
    </row>
    <row r="571" customFormat="false" ht="15" hidden="false" customHeight="false" outlineLevel="0" collapsed="false">
      <c r="A571" s="0" t="n">
        <v>26</v>
      </c>
      <c r="B571" s="0" t="s">
        <v>66</v>
      </c>
      <c r="C571" s="0" t="s">
        <v>15810</v>
      </c>
      <c r="D571" s="0" t="s">
        <v>92</v>
      </c>
      <c r="E571" s="0" t="s">
        <v>15811</v>
      </c>
      <c r="F571" s="0" t="n">
        <v>3758</v>
      </c>
      <c r="G571" s="0" t="s">
        <v>281</v>
      </c>
      <c r="H571" s="0" t="s">
        <v>297</v>
      </c>
      <c r="I571" s="0" t="s">
        <v>15812</v>
      </c>
    </row>
    <row r="572" customFormat="false" ht="15" hidden="false" customHeight="false" outlineLevel="0" collapsed="false">
      <c r="A572" s="0" t="n">
        <v>24</v>
      </c>
      <c r="B572" s="0" t="s">
        <v>63</v>
      </c>
      <c r="C572" s="0" t="s">
        <v>15813</v>
      </c>
      <c r="D572" s="0" t="s">
        <v>14532</v>
      </c>
      <c r="E572" s="0" t="s">
        <v>15814</v>
      </c>
      <c r="F572" s="0" t="n">
        <v>3416</v>
      </c>
      <c r="G572" s="0" t="s">
        <v>281</v>
      </c>
      <c r="H572" s="0" t="s">
        <v>297</v>
      </c>
      <c r="I572" s="0" t="s">
        <v>15815</v>
      </c>
    </row>
    <row r="573" customFormat="false" ht="15" hidden="false" customHeight="false" outlineLevel="0" collapsed="false">
      <c r="A573" s="0" t="n">
        <v>26</v>
      </c>
      <c r="B573" s="0" t="s">
        <v>66</v>
      </c>
      <c r="C573" s="0" t="s">
        <v>15816</v>
      </c>
      <c r="D573" s="0" t="s">
        <v>14532</v>
      </c>
      <c r="E573" s="0" t="s">
        <v>15817</v>
      </c>
      <c r="F573" s="0" t="n">
        <v>3287</v>
      </c>
      <c r="G573" s="0" t="s">
        <v>281</v>
      </c>
      <c r="H573" s="0" t="s">
        <v>297</v>
      </c>
      <c r="I573" s="0" t="s">
        <v>15818</v>
      </c>
    </row>
    <row r="574" customFormat="false" ht="15" hidden="false" customHeight="false" outlineLevel="0" collapsed="false">
      <c r="A574" s="0" t="n">
        <v>24</v>
      </c>
      <c r="B574" s="0" t="s">
        <v>63</v>
      </c>
      <c r="C574" s="0" t="s">
        <v>15819</v>
      </c>
      <c r="D574" s="0" t="s">
        <v>92</v>
      </c>
      <c r="E574" s="0" t="s">
        <v>15820</v>
      </c>
      <c r="F574" s="0" t="n">
        <v>4206</v>
      </c>
      <c r="G574" s="0" t="s">
        <v>281</v>
      </c>
      <c r="H574" s="0" t="s">
        <v>297</v>
      </c>
      <c r="I574" s="0" t="s">
        <v>15821</v>
      </c>
    </row>
    <row r="575" customFormat="false" ht="15" hidden="false" customHeight="false" outlineLevel="0" collapsed="false">
      <c r="A575" s="0" t="n">
        <v>24</v>
      </c>
      <c r="B575" s="0" t="s">
        <v>63</v>
      </c>
      <c r="C575" s="0" t="s">
        <v>15822</v>
      </c>
      <c r="D575" s="0" t="s">
        <v>14532</v>
      </c>
      <c r="E575" s="0" t="s">
        <v>15823</v>
      </c>
      <c r="F575" s="0" t="n">
        <v>5197</v>
      </c>
      <c r="G575" s="0" t="s">
        <v>281</v>
      </c>
      <c r="H575" s="0" t="s">
        <v>297</v>
      </c>
      <c r="I575" s="0" t="s">
        <v>15824</v>
      </c>
    </row>
    <row r="576" customFormat="false" ht="15" hidden="false" customHeight="false" outlineLevel="0" collapsed="false">
      <c r="A576" s="0" t="n">
        <v>24</v>
      </c>
      <c r="B576" s="0" t="s">
        <v>63</v>
      </c>
      <c r="C576" s="0" t="s">
        <v>15825</v>
      </c>
      <c r="D576" s="0" t="s">
        <v>514</v>
      </c>
      <c r="E576" s="0" t="s">
        <v>15826</v>
      </c>
      <c r="F576" s="0" t="n">
        <v>1697</v>
      </c>
      <c r="G576" s="0" t="s">
        <v>281</v>
      </c>
      <c r="H576" s="0" t="s">
        <v>297</v>
      </c>
      <c r="I576" s="0" t="s">
        <v>15827</v>
      </c>
    </row>
    <row r="577" customFormat="false" ht="15" hidden="false" customHeight="false" outlineLevel="0" collapsed="false">
      <c r="A577" s="0" t="n">
        <v>24</v>
      </c>
      <c r="B577" s="0" t="s">
        <v>63</v>
      </c>
      <c r="C577" s="0" t="s">
        <v>15828</v>
      </c>
      <c r="D577" s="0" t="s">
        <v>14532</v>
      </c>
      <c r="E577" s="0" t="s">
        <v>15829</v>
      </c>
      <c r="F577" s="0" t="n">
        <v>6994</v>
      </c>
      <c r="G577" s="0" t="s">
        <v>281</v>
      </c>
      <c r="H577" s="0" t="s">
        <v>297</v>
      </c>
      <c r="I577" s="0" t="s">
        <v>15830</v>
      </c>
    </row>
    <row r="578" customFormat="false" ht="15" hidden="false" customHeight="false" outlineLevel="0" collapsed="false">
      <c r="A578" s="0" t="n">
        <v>24</v>
      </c>
      <c r="B578" s="0" t="s">
        <v>63</v>
      </c>
      <c r="C578" s="0" t="s">
        <v>15831</v>
      </c>
      <c r="D578" s="0" t="s">
        <v>92</v>
      </c>
      <c r="E578" s="0" t="s">
        <v>15832</v>
      </c>
      <c r="F578" s="0" t="n">
        <v>658</v>
      </c>
      <c r="G578" s="0" t="s">
        <v>281</v>
      </c>
      <c r="H578" s="0" t="s">
        <v>297</v>
      </c>
      <c r="I578" s="0" t="s">
        <v>15833</v>
      </c>
    </row>
    <row r="579" customFormat="false" ht="15" hidden="false" customHeight="false" outlineLevel="0" collapsed="false">
      <c r="A579" s="0" t="n">
        <v>24</v>
      </c>
      <c r="B579" s="0" t="s">
        <v>63</v>
      </c>
      <c r="C579" s="0" t="s">
        <v>15834</v>
      </c>
      <c r="D579" s="0" t="s">
        <v>514</v>
      </c>
      <c r="E579" s="0" t="s">
        <v>15835</v>
      </c>
      <c r="F579" s="0" t="n">
        <v>7577</v>
      </c>
      <c r="G579" s="0" t="s">
        <v>281</v>
      </c>
      <c r="H579" s="0" t="s">
        <v>297</v>
      </c>
      <c r="I579" s="0" t="s">
        <v>15836</v>
      </c>
    </row>
    <row r="580" customFormat="false" ht="15" hidden="false" customHeight="false" outlineLevel="0" collapsed="false">
      <c r="A580" s="0" t="n">
        <v>24</v>
      </c>
      <c r="B580" s="0" t="s">
        <v>63</v>
      </c>
      <c r="C580" s="0" t="s">
        <v>15837</v>
      </c>
      <c r="D580" s="0" t="s">
        <v>92</v>
      </c>
      <c r="E580" s="0" t="s">
        <v>15838</v>
      </c>
      <c r="F580" s="0" t="n">
        <v>3061</v>
      </c>
      <c r="G580" s="0" t="s">
        <v>281</v>
      </c>
      <c r="H580" s="0" t="s">
        <v>297</v>
      </c>
      <c r="I580" s="0" t="s">
        <v>15839</v>
      </c>
    </row>
    <row r="581" customFormat="false" ht="15" hidden="false" customHeight="false" outlineLevel="0" collapsed="false">
      <c r="A581" s="0" t="n">
        <v>24</v>
      </c>
      <c r="B581" s="0" t="s">
        <v>63</v>
      </c>
      <c r="C581" s="0" t="s">
        <v>15840</v>
      </c>
      <c r="D581" s="0" t="s">
        <v>14532</v>
      </c>
      <c r="E581" s="0" t="s">
        <v>15841</v>
      </c>
      <c r="F581" s="0" t="n">
        <v>5077</v>
      </c>
      <c r="G581" s="0" t="s">
        <v>281</v>
      </c>
      <c r="H581" s="0" t="s">
        <v>297</v>
      </c>
      <c r="I581" s="0" t="s">
        <v>15842</v>
      </c>
    </row>
    <row r="582" customFormat="false" ht="15" hidden="false" customHeight="false" outlineLevel="0" collapsed="false">
      <c r="A582" s="0" t="n">
        <v>24</v>
      </c>
      <c r="B582" s="0" t="s">
        <v>63</v>
      </c>
      <c r="C582" s="0" t="s">
        <v>15843</v>
      </c>
      <c r="D582" s="0" t="s">
        <v>514</v>
      </c>
      <c r="E582" s="0" t="s">
        <v>15844</v>
      </c>
      <c r="F582" s="0" t="n">
        <v>2244</v>
      </c>
      <c r="G582" s="0" t="s">
        <v>281</v>
      </c>
      <c r="H582" s="0" t="s">
        <v>297</v>
      </c>
      <c r="I582" s="0" t="s">
        <v>15845</v>
      </c>
    </row>
    <row r="583" customFormat="false" ht="15" hidden="false" customHeight="false" outlineLevel="0" collapsed="false">
      <c r="A583" s="0" t="n">
        <v>26</v>
      </c>
      <c r="B583" s="0" t="s">
        <v>66</v>
      </c>
      <c r="C583" s="0" t="s">
        <v>15846</v>
      </c>
      <c r="D583" s="0" t="s">
        <v>14541</v>
      </c>
      <c r="E583" s="0" t="s">
        <v>15847</v>
      </c>
      <c r="F583" s="0" t="n">
        <v>821</v>
      </c>
      <c r="G583" s="0" t="s">
        <v>281</v>
      </c>
      <c r="H583" s="0" t="s">
        <v>297</v>
      </c>
      <c r="I583" s="0" t="s">
        <v>15848</v>
      </c>
    </row>
    <row r="584" customFormat="false" ht="15" hidden="false" customHeight="false" outlineLevel="0" collapsed="false">
      <c r="A584" s="0" t="n">
        <v>24</v>
      </c>
      <c r="B584" s="0" t="s">
        <v>63</v>
      </c>
      <c r="C584" s="0" t="s">
        <v>15849</v>
      </c>
      <c r="D584" s="0" t="s">
        <v>14532</v>
      </c>
      <c r="E584" s="0" t="s">
        <v>15850</v>
      </c>
      <c r="F584" s="0" t="n">
        <v>1324</v>
      </c>
      <c r="G584" s="0" t="s">
        <v>281</v>
      </c>
      <c r="H584" s="0" t="s">
        <v>297</v>
      </c>
      <c r="I584" s="0" t="s">
        <v>15851</v>
      </c>
    </row>
    <row r="585" customFormat="false" ht="15" hidden="false" customHeight="false" outlineLevel="0" collapsed="false">
      <c r="A585" s="0" t="n">
        <v>24</v>
      </c>
      <c r="B585" s="0" t="s">
        <v>63</v>
      </c>
      <c r="C585" s="0" t="s">
        <v>15852</v>
      </c>
      <c r="D585" s="0" t="s">
        <v>14902</v>
      </c>
      <c r="E585" s="0" t="s">
        <v>15853</v>
      </c>
      <c r="F585" s="0" t="n">
        <v>2622</v>
      </c>
      <c r="G585" s="0" t="s">
        <v>281</v>
      </c>
      <c r="H585" s="0" t="s">
        <v>297</v>
      </c>
      <c r="I585" s="0" t="s">
        <v>15854</v>
      </c>
    </row>
    <row r="586" customFormat="false" ht="15" hidden="false" customHeight="false" outlineLevel="0" collapsed="false">
      <c r="A586" s="0" t="n">
        <v>24</v>
      </c>
      <c r="B586" s="0" t="s">
        <v>63</v>
      </c>
      <c r="C586" s="0" t="s">
        <v>15855</v>
      </c>
      <c r="D586" s="0" t="s">
        <v>14532</v>
      </c>
      <c r="E586" s="0" t="s">
        <v>15856</v>
      </c>
      <c r="F586" s="0" t="n">
        <v>1171</v>
      </c>
      <c r="G586" s="0" t="s">
        <v>281</v>
      </c>
      <c r="H586" s="0" t="s">
        <v>297</v>
      </c>
      <c r="I586" s="0" t="s">
        <v>15857</v>
      </c>
    </row>
    <row r="587" customFormat="false" ht="15" hidden="false" customHeight="false" outlineLevel="0" collapsed="false">
      <c r="A587" s="0" t="n">
        <v>24</v>
      </c>
      <c r="B587" s="0" t="s">
        <v>63</v>
      </c>
      <c r="C587" s="0" t="s">
        <v>15858</v>
      </c>
      <c r="D587" s="0" t="s">
        <v>92</v>
      </c>
      <c r="E587" s="0" t="s">
        <v>15859</v>
      </c>
      <c r="F587" s="0" t="n">
        <v>2576</v>
      </c>
      <c r="G587" s="0" t="s">
        <v>281</v>
      </c>
      <c r="H587" s="0" t="s">
        <v>297</v>
      </c>
      <c r="I587" s="0" t="s">
        <v>15860</v>
      </c>
    </row>
    <row r="588" customFormat="false" ht="15" hidden="false" customHeight="false" outlineLevel="0" collapsed="false">
      <c r="A588" s="0" t="n">
        <v>24</v>
      </c>
      <c r="B588" s="0" t="s">
        <v>63</v>
      </c>
      <c r="C588" s="0" t="s">
        <v>15861</v>
      </c>
      <c r="D588" s="0" t="s">
        <v>14532</v>
      </c>
      <c r="E588" s="0" t="s">
        <v>15862</v>
      </c>
      <c r="F588" s="0" t="n">
        <v>5071</v>
      </c>
      <c r="G588" s="0" t="s">
        <v>281</v>
      </c>
      <c r="H588" s="0" t="s">
        <v>297</v>
      </c>
      <c r="I588" s="0" t="s">
        <v>15863</v>
      </c>
    </row>
    <row r="589" customFormat="false" ht="15" hidden="false" customHeight="false" outlineLevel="0" collapsed="false">
      <c r="A589" s="0" t="n">
        <v>24</v>
      </c>
      <c r="B589" s="0" t="s">
        <v>63</v>
      </c>
      <c r="C589" s="0" t="s">
        <v>15864</v>
      </c>
      <c r="D589" s="0" t="s">
        <v>14532</v>
      </c>
      <c r="E589" s="0" t="s">
        <v>15865</v>
      </c>
      <c r="F589" s="0" t="n">
        <v>2666</v>
      </c>
      <c r="G589" s="0" t="s">
        <v>281</v>
      </c>
      <c r="H589" s="0" t="s">
        <v>297</v>
      </c>
      <c r="I589" s="0" t="s">
        <v>15866</v>
      </c>
    </row>
    <row r="590" customFormat="false" ht="15" hidden="false" customHeight="false" outlineLevel="0" collapsed="false">
      <c r="A590" s="0" t="n">
        <v>24</v>
      </c>
      <c r="B590" s="0" t="s">
        <v>63</v>
      </c>
      <c r="C590" s="0" t="s">
        <v>15867</v>
      </c>
      <c r="D590" s="0" t="s">
        <v>14676</v>
      </c>
      <c r="E590" s="0" t="s">
        <v>15868</v>
      </c>
      <c r="F590" s="0" t="n">
        <v>2681</v>
      </c>
      <c r="G590" s="0" t="s">
        <v>281</v>
      </c>
      <c r="H590" s="0" t="s">
        <v>297</v>
      </c>
      <c r="I590" s="0" t="s">
        <v>15869</v>
      </c>
    </row>
    <row r="591" customFormat="false" ht="15" hidden="false" customHeight="false" outlineLevel="0" collapsed="false">
      <c r="A591" s="0" t="n">
        <v>24</v>
      </c>
      <c r="B591" s="0" t="s">
        <v>63</v>
      </c>
      <c r="C591" s="0" t="s">
        <v>15870</v>
      </c>
      <c r="D591" s="0" t="s">
        <v>14532</v>
      </c>
      <c r="E591" s="0" t="s">
        <v>15871</v>
      </c>
      <c r="F591" s="0" t="n">
        <v>5930</v>
      </c>
      <c r="G591" s="0" t="s">
        <v>281</v>
      </c>
      <c r="H591" s="0" t="s">
        <v>297</v>
      </c>
      <c r="I591" s="0" t="s">
        <v>15872</v>
      </c>
    </row>
    <row r="592" customFormat="false" ht="15" hidden="false" customHeight="false" outlineLevel="0" collapsed="false">
      <c r="A592" s="0" t="n">
        <v>24</v>
      </c>
      <c r="B592" s="0" t="s">
        <v>63</v>
      </c>
      <c r="C592" s="0" t="s">
        <v>15873</v>
      </c>
      <c r="D592" s="0" t="s">
        <v>514</v>
      </c>
      <c r="E592" s="0" t="s">
        <v>15874</v>
      </c>
      <c r="F592" s="0" t="n">
        <v>2001</v>
      </c>
      <c r="G592" s="0" t="s">
        <v>281</v>
      </c>
      <c r="H592" s="0" t="s">
        <v>297</v>
      </c>
      <c r="I592" s="0" t="s">
        <v>15875</v>
      </c>
    </row>
    <row r="593" customFormat="false" ht="15" hidden="false" customHeight="false" outlineLevel="0" collapsed="false">
      <c r="A593" s="0" t="n">
        <v>24</v>
      </c>
      <c r="B593" s="0" t="s">
        <v>63</v>
      </c>
      <c r="C593" s="0" t="s">
        <v>15876</v>
      </c>
      <c r="D593" s="0" t="s">
        <v>92</v>
      </c>
      <c r="E593" s="0" t="s">
        <v>15877</v>
      </c>
      <c r="F593" s="0" t="n">
        <v>2997</v>
      </c>
      <c r="G593" s="0" t="s">
        <v>281</v>
      </c>
      <c r="H593" s="0" t="s">
        <v>297</v>
      </c>
      <c r="I593" s="0" t="s">
        <v>15878</v>
      </c>
    </row>
    <row r="594" customFormat="false" ht="15" hidden="false" customHeight="false" outlineLevel="0" collapsed="false">
      <c r="A594" s="0" t="n">
        <v>26</v>
      </c>
      <c r="B594" s="0" t="s">
        <v>66</v>
      </c>
      <c r="C594" s="0" t="s">
        <v>15879</v>
      </c>
      <c r="D594" s="0" t="s">
        <v>14541</v>
      </c>
      <c r="E594" s="0" t="s">
        <v>15880</v>
      </c>
      <c r="F594" s="0" t="n">
        <v>765</v>
      </c>
      <c r="G594" s="0" t="s">
        <v>281</v>
      </c>
      <c r="H594" s="0" t="s">
        <v>297</v>
      </c>
      <c r="I594" s="0" t="s">
        <v>15881</v>
      </c>
    </row>
    <row r="595" customFormat="false" ht="15" hidden="false" customHeight="false" outlineLevel="0" collapsed="false">
      <c r="A595" s="0" t="n">
        <v>24</v>
      </c>
      <c r="B595" s="0" t="s">
        <v>63</v>
      </c>
      <c r="C595" s="0" t="s">
        <v>15882</v>
      </c>
      <c r="D595" s="0" t="s">
        <v>14532</v>
      </c>
      <c r="E595" s="0" t="s">
        <v>15883</v>
      </c>
      <c r="F595" s="0" t="n">
        <v>2124</v>
      </c>
      <c r="G595" s="0" t="s">
        <v>281</v>
      </c>
      <c r="H595" s="0" t="s">
        <v>297</v>
      </c>
      <c r="I595" s="0" t="s">
        <v>15884</v>
      </c>
    </row>
    <row r="596" customFormat="false" ht="15" hidden="false" customHeight="false" outlineLevel="0" collapsed="false">
      <c r="A596" s="0" t="n">
        <v>24</v>
      </c>
      <c r="B596" s="0" t="s">
        <v>63</v>
      </c>
      <c r="C596" s="0" t="s">
        <v>15885</v>
      </c>
      <c r="D596" s="0" t="s">
        <v>14532</v>
      </c>
      <c r="E596" s="0" t="s">
        <v>15886</v>
      </c>
      <c r="F596" s="0" t="n">
        <v>1780</v>
      </c>
      <c r="G596" s="0" t="s">
        <v>281</v>
      </c>
      <c r="H596" s="0" t="s">
        <v>297</v>
      </c>
      <c r="I596" s="0" t="s">
        <v>15887</v>
      </c>
    </row>
    <row r="597" customFormat="false" ht="15" hidden="false" customHeight="false" outlineLevel="0" collapsed="false">
      <c r="A597" s="0" t="n">
        <v>26</v>
      </c>
      <c r="B597" s="0" t="s">
        <v>66</v>
      </c>
      <c r="C597" s="0" t="s">
        <v>15888</v>
      </c>
      <c r="D597" s="0" t="s">
        <v>14676</v>
      </c>
      <c r="E597" s="0" t="s">
        <v>15889</v>
      </c>
      <c r="F597" s="0" t="n">
        <v>3399</v>
      </c>
      <c r="G597" s="0" t="s">
        <v>281</v>
      </c>
      <c r="H597" s="0" t="s">
        <v>297</v>
      </c>
      <c r="I597" s="0" t="s">
        <v>15890</v>
      </c>
    </row>
    <row r="598" customFormat="false" ht="15" hidden="false" customHeight="false" outlineLevel="0" collapsed="false">
      <c r="A598" s="0" t="n">
        <v>24</v>
      </c>
      <c r="B598" s="0" t="s">
        <v>63</v>
      </c>
      <c r="C598" s="0" t="s">
        <v>15891</v>
      </c>
      <c r="D598" s="0" t="s">
        <v>14532</v>
      </c>
      <c r="E598" s="0" t="s">
        <v>15892</v>
      </c>
      <c r="F598" s="0" t="n">
        <v>1944</v>
      </c>
      <c r="G598" s="0" t="s">
        <v>281</v>
      </c>
      <c r="H598" s="0" t="s">
        <v>297</v>
      </c>
      <c r="I598" s="0" t="s">
        <v>15893</v>
      </c>
    </row>
    <row r="599" customFormat="false" ht="15" hidden="false" customHeight="false" outlineLevel="0" collapsed="false">
      <c r="A599" s="0" t="n">
        <v>24</v>
      </c>
      <c r="B599" s="0" t="s">
        <v>63</v>
      </c>
      <c r="C599" s="0" t="s">
        <v>15894</v>
      </c>
      <c r="D599" s="0" t="s">
        <v>14532</v>
      </c>
      <c r="E599" s="0" t="s">
        <v>15895</v>
      </c>
      <c r="F599" s="0" t="n">
        <v>1849</v>
      </c>
      <c r="G599" s="0" t="s">
        <v>281</v>
      </c>
      <c r="H599" s="0" t="s">
        <v>297</v>
      </c>
      <c r="I599" s="0" t="s">
        <v>15896</v>
      </c>
    </row>
    <row r="600" customFormat="false" ht="15" hidden="false" customHeight="false" outlineLevel="0" collapsed="false">
      <c r="A600" s="0" t="n">
        <v>24</v>
      </c>
      <c r="B600" s="0" t="s">
        <v>63</v>
      </c>
      <c r="C600" s="0" t="s">
        <v>15897</v>
      </c>
      <c r="D600" s="0" t="s">
        <v>514</v>
      </c>
      <c r="E600" s="0" t="s">
        <v>15898</v>
      </c>
      <c r="F600" s="0" t="n">
        <v>2404</v>
      </c>
      <c r="G600" s="0" t="s">
        <v>281</v>
      </c>
      <c r="H600" s="0" t="s">
        <v>297</v>
      </c>
      <c r="I600" s="0" t="s">
        <v>15899</v>
      </c>
    </row>
    <row r="601" customFormat="false" ht="15" hidden="false" customHeight="false" outlineLevel="0" collapsed="false">
      <c r="A601" s="0" t="n">
        <v>26</v>
      </c>
      <c r="B601" s="0" t="s">
        <v>66</v>
      </c>
      <c r="C601" s="0" t="s">
        <v>15900</v>
      </c>
      <c r="D601" s="0" t="s">
        <v>34</v>
      </c>
      <c r="E601" s="0" t="s">
        <v>15901</v>
      </c>
      <c r="F601" s="0" t="n">
        <v>1541</v>
      </c>
      <c r="G601" s="0" t="s">
        <v>281</v>
      </c>
      <c r="H601" s="0" t="s">
        <v>297</v>
      </c>
      <c r="I601" s="0" t="s">
        <v>15902</v>
      </c>
    </row>
    <row r="602" customFormat="false" ht="15" hidden="false" customHeight="false" outlineLevel="0" collapsed="false">
      <c r="A602" s="0" t="n">
        <v>26</v>
      </c>
      <c r="B602" s="0" t="s">
        <v>66</v>
      </c>
      <c r="C602" s="0" t="s">
        <v>15903</v>
      </c>
      <c r="D602" s="0" t="s">
        <v>14676</v>
      </c>
      <c r="E602" s="0" t="s">
        <v>15904</v>
      </c>
      <c r="F602" s="0" t="n">
        <v>2317</v>
      </c>
      <c r="G602" s="0" t="s">
        <v>281</v>
      </c>
      <c r="H602" s="0" t="s">
        <v>297</v>
      </c>
      <c r="I602" s="0" t="s">
        <v>15905</v>
      </c>
    </row>
    <row r="603" customFormat="false" ht="15" hidden="false" customHeight="false" outlineLevel="0" collapsed="false">
      <c r="A603" s="0" t="n">
        <v>26</v>
      </c>
      <c r="B603" s="0" t="s">
        <v>66</v>
      </c>
      <c r="C603" s="0" t="s">
        <v>15906</v>
      </c>
      <c r="D603" s="0" t="s">
        <v>14541</v>
      </c>
      <c r="E603" s="0" t="s">
        <v>15907</v>
      </c>
      <c r="F603" s="0" t="n">
        <v>756</v>
      </c>
      <c r="G603" s="0" t="s">
        <v>281</v>
      </c>
      <c r="H603" s="0" t="s">
        <v>297</v>
      </c>
      <c r="I603" s="0" t="s">
        <v>15908</v>
      </c>
    </row>
    <row r="604" customFormat="false" ht="15" hidden="false" customHeight="false" outlineLevel="0" collapsed="false">
      <c r="A604" s="0" t="n">
        <v>26</v>
      </c>
      <c r="B604" s="0" t="s">
        <v>66</v>
      </c>
      <c r="C604" s="0" t="s">
        <v>15909</v>
      </c>
      <c r="D604" s="0" t="s">
        <v>339</v>
      </c>
      <c r="E604" s="0" t="s">
        <v>15910</v>
      </c>
      <c r="F604" s="0" t="n">
        <v>399</v>
      </c>
      <c r="G604" s="0" t="s">
        <v>281</v>
      </c>
      <c r="H604" s="0" t="s">
        <v>297</v>
      </c>
      <c r="I604" s="0" t="s">
        <v>15911</v>
      </c>
    </row>
    <row r="605" customFormat="false" ht="15" hidden="false" customHeight="false" outlineLevel="0" collapsed="false">
      <c r="A605" s="0" t="n">
        <v>26</v>
      </c>
      <c r="B605" s="0" t="s">
        <v>66</v>
      </c>
      <c r="C605" s="0" t="s">
        <v>15912</v>
      </c>
      <c r="D605" s="0" t="s">
        <v>14532</v>
      </c>
      <c r="E605" s="0" t="s">
        <v>15913</v>
      </c>
      <c r="F605" s="0" t="n">
        <v>3232</v>
      </c>
      <c r="G605" s="0" t="s">
        <v>281</v>
      </c>
      <c r="H605" s="0" t="s">
        <v>297</v>
      </c>
      <c r="I605" s="0" t="s">
        <v>15914</v>
      </c>
    </row>
    <row r="606" customFormat="false" ht="15" hidden="false" customHeight="false" outlineLevel="0" collapsed="false">
      <c r="A606" s="0" t="n">
        <v>26</v>
      </c>
      <c r="B606" s="0" t="s">
        <v>66</v>
      </c>
      <c r="C606" s="0" t="s">
        <v>15915</v>
      </c>
      <c r="D606" s="0" t="s">
        <v>14532</v>
      </c>
      <c r="E606" s="0" t="s">
        <v>15916</v>
      </c>
      <c r="F606" s="0" t="n">
        <v>3298</v>
      </c>
      <c r="G606" s="0" t="s">
        <v>281</v>
      </c>
      <c r="H606" s="0" t="s">
        <v>297</v>
      </c>
      <c r="I606" s="0" t="s">
        <v>15917</v>
      </c>
    </row>
    <row r="607" customFormat="false" ht="15" hidden="false" customHeight="false" outlineLevel="0" collapsed="false">
      <c r="A607" s="0" t="n">
        <v>26</v>
      </c>
      <c r="B607" s="0" t="s">
        <v>66</v>
      </c>
      <c r="C607" s="0" t="s">
        <v>15918</v>
      </c>
      <c r="D607" s="0" t="s">
        <v>14541</v>
      </c>
      <c r="E607" s="0" t="s">
        <v>15919</v>
      </c>
      <c r="F607" s="0" t="n">
        <v>857</v>
      </c>
      <c r="G607" s="0" t="s">
        <v>281</v>
      </c>
      <c r="H607" s="0" t="s">
        <v>297</v>
      </c>
      <c r="I607" s="0" t="s">
        <v>15920</v>
      </c>
    </row>
    <row r="608" customFormat="false" ht="15" hidden="false" customHeight="false" outlineLevel="0" collapsed="false">
      <c r="A608" s="0" t="n">
        <v>26</v>
      </c>
      <c r="B608" s="0" t="s">
        <v>66</v>
      </c>
      <c r="C608" s="0" t="s">
        <v>15921</v>
      </c>
      <c r="D608" s="0" t="s">
        <v>92</v>
      </c>
      <c r="E608" s="0" t="s">
        <v>15922</v>
      </c>
      <c r="F608" s="0" t="n">
        <v>5446</v>
      </c>
      <c r="G608" s="0" t="s">
        <v>281</v>
      </c>
      <c r="H608" s="0" t="s">
        <v>297</v>
      </c>
      <c r="I608" s="0" t="s">
        <v>15923</v>
      </c>
    </row>
    <row r="609" customFormat="false" ht="15" hidden="false" customHeight="false" outlineLevel="0" collapsed="false">
      <c r="A609" s="0" t="n">
        <v>26</v>
      </c>
      <c r="B609" s="0" t="s">
        <v>66</v>
      </c>
      <c r="C609" s="0" t="s">
        <v>15924</v>
      </c>
      <c r="D609" s="0" t="s">
        <v>14676</v>
      </c>
      <c r="E609" s="0" t="s">
        <v>15925</v>
      </c>
      <c r="F609" s="0" t="n">
        <v>3288</v>
      </c>
      <c r="G609" s="0" t="s">
        <v>281</v>
      </c>
      <c r="H609" s="0" t="s">
        <v>297</v>
      </c>
      <c r="I609" s="0" t="s">
        <v>15926</v>
      </c>
    </row>
    <row r="610" customFormat="false" ht="15" hidden="false" customHeight="false" outlineLevel="0" collapsed="false">
      <c r="A610" s="0" t="n">
        <v>26</v>
      </c>
      <c r="B610" s="0" t="s">
        <v>66</v>
      </c>
      <c r="C610" s="0" t="s">
        <v>15927</v>
      </c>
      <c r="D610" s="0" t="s">
        <v>14532</v>
      </c>
      <c r="E610" s="0" t="s">
        <v>15928</v>
      </c>
      <c r="F610" s="0" t="n">
        <v>3088</v>
      </c>
      <c r="G610" s="0" t="s">
        <v>281</v>
      </c>
      <c r="H610" s="0" t="s">
        <v>297</v>
      </c>
      <c r="I610" s="0" t="s">
        <v>15929</v>
      </c>
    </row>
    <row r="611" customFormat="false" ht="15" hidden="false" customHeight="false" outlineLevel="0" collapsed="false">
      <c r="A611" s="0" t="n">
        <v>26</v>
      </c>
      <c r="B611" s="0" t="s">
        <v>66</v>
      </c>
      <c r="C611" s="0" t="s">
        <v>15930</v>
      </c>
      <c r="D611" s="0" t="s">
        <v>14676</v>
      </c>
      <c r="E611" s="0" t="s">
        <v>15931</v>
      </c>
      <c r="F611" s="0" t="n">
        <v>1733</v>
      </c>
      <c r="G611" s="0" t="s">
        <v>281</v>
      </c>
      <c r="H611" s="0" t="s">
        <v>297</v>
      </c>
      <c r="I611" s="0" t="s">
        <v>15932</v>
      </c>
    </row>
    <row r="612" customFormat="false" ht="15" hidden="false" customHeight="false" outlineLevel="0" collapsed="false">
      <c r="A612" s="0" t="n">
        <v>26</v>
      </c>
      <c r="B612" s="0" t="s">
        <v>66</v>
      </c>
      <c r="C612" s="0" t="s">
        <v>15933</v>
      </c>
      <c r="D612" s="0" t="s">
        <v>14939</v>
      </c>
      <c r="E612" s="0" t="s">
        <v>15775</v>
      </c>
      <c r="F612" s="0" t="n">
        <v>1253</v>
      </c>
      <c r="G612" s="0" t="s">
        <v>281</v>
      </c>
      <c r="H612" s="0" t="s">
        <v>297</v>
      </c>
      <c r="I612" s="0" t="s">
        <v>15776</v>
      </c>
    </row>
    <row r="613" customFormat="false" ht="15" hidden="false" customHeight="false" outlineLevel="0" collapsed="false">
      <c r="A613" s="0" t="n">
        <v>26</v>
      </c>
      <c r="B613" s="0" t="s">
        <v>66</v>
      </c>
      <c r="C613" s="0" t="s">
        <v>15934</v>
      </c>
      <c r="D613" s="0" t="s">
        <v>14939</v>
      </c>
      <c r="E613" s="0" t="s">
        <v>15775</v>
      </c>
      <c r="F613" s="0" t="n">
        <v>1253</v>
      </c>
      <c r="G613" s="0" t="s">
        <v>281</v>
      </c>
      <c r="H613" s="0" t="s">
        <v>297</v>
      </c>
      <c r="I613" s="0" t="s">
        <v>15776</v>
      </c>
    </row>
    <row r="614" customFormat="false" ht="15" hidden="false" customHeight="false" outlineLevel="0" collapsed="false">
      <c r="A614" s="0" t="n">
        <v>26</v>
      </c>
      <c r="B614" s="0" t="s">
        <v>66</v>
      </c>
      <c r="C614" s="0" t="s">
        <v>15935</v>
      </c>
      <c r="D614" s="0" t="s">
        <v>14939</v>
      </c>
      <c r="E614" s="0" t="s">
        <v>15775</v>
      </c>
      <c r="F614" s="0" t="n">
        <v>1253</v>
      </c>
      <c r="G614" s="0" t="s">
        <v>281</v>
      </c>
      <c r="H614" s="0" t="s">
        <v>297</v>
      </c>
      <c r="I614" s="0" t="s">
        <v>15776</v>
      </c>
    </row>
    <row r="615" customFormat="false" ht="15" hidden="false" customHeight="false" outlineLevel="0" collapsed="false">
      <c r="A615" s="0" t="n">
        <v>26</v>
      </c>
      <c r="B615" s="0" t="s">
        <v>66</v>
      </c>
      <c r="C615" s="0" t="s">
        <v>15936</v>
      </c>
      <c r="D615" s="0" t="s">
        <v>14939</v>
      </c>
      <c r="E615" s="0" t="s">
        <v>15775</v>
      </c>
      <c r="F615" s="0" t="n">
        <v>1253</v>
      </c>
      <c r="G615" s="0" t="s">
        <v>281</v>
      </c>
      <c r="H615" s="0" t="s">
        <v>297</v>
      </c>
      <c r="I615" s="0" t="s">
        <v>15776</v>
      </c>
    </row>
    <row r="616" customFormat="false" ht="15" hidden="false" customHeight="false" outlineLevel="0" collapsed="false">
      <c r="A616" s="0" t="n">
        <v>26</v>
      </c>
      <c r="B616" s="0" t="s">
        <v>66</v>
      </c>
      <c r="C616" s="0" t="s">
        <v>15937</v>
      </c>
      <c r="D616" s="0" t="s">
        <v>14939</v>
      </c>
      <c r="E616" s="0" t="s">
        <v>15775</v>
      </c>
      <c r="F616" s="0" t="n">
        <v>1253</v>
      </c>
      <c r="G616" s="0" t="s">
        <v>281</v>
      </c>
      <c r="H616" s="0" t="s">
        <v>297</v>
      </c>
      <c r="I616" s="0" t="s">
        <v>15776</v>
      </c>
    </row>
    <row r="617" customFormat="false" ht="15" hidden="false" customHeight="false" outlineLevel="0" collapsed="false">
      <c r="A617" s="0" t="n">
        <v>26</v>
      </c>
      <c r="B617" s="0" t="s">
        <v>66</v>
      </c>
      <c r="C617" s="0" t="s">
        <v>15938</v>
      </c>
      <c r="D617" s="0" t="s">
        <v>34</v>
      </c>
      <c r="E617" s="0" t="s">
        <v>15939</v>
      </c>
      <c r="F617" s="0" t="n">
        <v>1711</v>
      </c>
      <c r="G617" s="0" t="s">
        <v>281</v>
      </c>
      <c r="H617" s="0" t="s">
        <v>297</v>
      </c>
      <c r="I617" s="0" t="s">
        <v>15940</v>
      </c>
    </row>
    <row r="618" customFormat="false" ht="15" hidden="false" customHeight="false" outlineLevel="0" collapsed="false">
      <c r="A618" s="0" t="n">
        <v>26</v>
      </c>
      <c r="B618" s="0" t="s">
        <v>66</v>
      </c>
      <c r="C618" s="0" t="s">
        <v>15941</v>
      </c>
      <c r="D618" s="0" t="s">
        <v>34</v>
      </c>
      <c r="E618" s="0" t="s">
        <v>15793</v>
      </c>
      <c r="F618" s="0" t="n">
        <v>1525</v>
      </c>
      <c r="G618" s="0" t="s">
        <v>281</v>
      </c>
      <c r="H618" s="0" t="s">
        <v>297</v>
      </c>
      <c r="I618" s="0" t="s">
        <v>15794</v>
      </c>
    </row>
    <row r="619" customFormat="false" ht="15" hidden="false" customHeight="false" outlineLevel="0" collapsed="false">
      <c r="A619" s="0" t="n">
        <v>26</v>
      </c>
      <c r="B619" s="0" t="s">
        <v>66</v>
      </c>
      <c r="C619" s="0" t="s">
        <v>15942</v>
      </c>
      <c r="D619" s="0" t="s">
        <v>14676</v>
      </c>
      <c r="E619" s="0" t="s">
        <v>15889</v>
      </c>
      <c r="F619" s="0" t="n">
        <v>3399</v>
      </c>
      <c r="G619" s="0" t="s">
        <v>281</v>
      </c>
      <c r="H619" s="0" t="s">
        <v>297</v>
      </c>
      <c r="I619" s="0" t="s">
        <v>15943</v>
      </c>
    </row>
    <row r="620" customFormat="false" ht="15" hidden="false" customHeight="false" outlineLevel="0" collapsed="false">
      <c r="A620" s="0" t="n">
        <v>26</v>
      </c>
      <c r="B620" s="0" t="s">
        <v>66</v>
      </c>
      <c r="C620" s="0" t="s">
        <v>15944</v>
      </c>
      <c r="D620" s="0" t="s">
        <v>14532</v>
      </c>
      <c r="E620" s="0" t="s">
        <v>15817</v>
      </c>
      <c r="F620" s="0" t="n">
        <v>3287</v>
      </c>
      <c r="G620" s="0" t="s">
        <v>281</v>
      </c>
      <c r="H620" s="0" t="s">
        <v>297</v>
      </c>
      <c r="I620" s="0" t="s">
        <v>15945</v>
      </c>
    </row>
    <row r="621" customFormat="false" ht="15" hidden="false" customHeight="false" outlineLevel="0" collapsed="false">
      <c r="A621" s="0" t="n">
        <v>26</v>
      </c>
      <c r="B621" s="0" t="s">
        <v>66</v>
      </c>
      <c r="C621" s="0" t="s">
        <v>15946</v>
      </c>
      <c r="D621" s="0" t="s">
        <v>14532</v>
      </c>
      <c r="E621" s="0" t="s">
        <v>15913</v>
      </c>
      <c r="F621" s="0" t="n">
        <v>3232</v>
      </c>
      <c r="G621" s="0" t="s">
        <v>281</v>
      </c>
      <c r="H621" s="0" t="s">
        <v>297</v>
      </c>
      <c r="I621" s="0" t="s">
        <v>15947</v>
      </c>
    </row>
    <row r="622" customFormat="false" ht="15" hidden="false" customHeight="false" outlineLevel="0" collapsed="false">
      <c r="A622" s="0" t="n">
        <v>26</v>
      </c>
      <c r="B622" s="0" t="s">
        <v>66</v>
      </c>
      <c r="C622" s="0" t="s">
        <v>15948</v>
      </c>
      <c r="D622" s="0" t="s">
        <v>339</v>
      </c>
      <c r="E622" s="0" t="s">
        <v>15910</v>
      </c>
      <c r="F622" s="0" t="n">
        <v>399</v>
      </c>
      <c r="G622" s="0" t="s">
        <v>281</v>
      </c>
      <c r="H622" s="0" t="s">
        <v>297</v>
      </c>
      <c r="I622" s="0" t="s">
        <v>15911</v>
      </c>
    </row>
    <row r="623" customFormat="false" ht="15" hidden="false" customHeight="false" outlineLevel="0" collapsed="false">
      <c r="A623" s="0" t="n">
        <v>26</v>
      </c>
      <c r="B623" s="0" t="s">
        <v>66</v>
      </c>
      <c r="C623" s="0" t="s">
        <v>15949</v>
      </c>
      <c r="D623" s="0" t="s">
        <v>14532</v>
      </c>
      <c r="E623" s="0" t="s">
        <v>15916</v>
      </c>
      <c r="F623" s="0" t="n">
        <v>3298</v>
      </c>
      <c r="G623" s="0" t="s">
        <v>281</v>
      </c>
      <c r="H623" s="0" t="s">
        <v>297</v>
      </c>
      <c r="I623" s="0" t="s">
        <v>15950</v>
      </c>
    </row>
    <row r="624" customFormat="false" ht="15" hidden="false" customHeight="false" outlineLevel="0" collapsed="false">
      <c r="A624" s="0" t="n">
        <v>26</v>
      </c>
      <c r="B624" s="0" t="s">
        <v>66</v>
      </c>
      <c r="C624" s="0" t="s">
        <v>15951</v>
      </c>
      <c r="D624" s="0" t="s">
        <v>92</v>
      </c>
      <c r="E624" s="0" t="s">
        <v>15952</v>
      </c>
      <c r="F624" s="0" t="n">
        <v>5079</v>
      </c>
      <c r="G624" s="0" t="s">
        <v>281</v>
      </c>
      <c r="H624" s="0" t="s">
        <v>297</v>
      </c>
      <c r="I624" s="0" t="s">
        <v>15953</v>
      </c>
    </row>
    <row r="625" customFormat="false" ht="15" hidden="false" customHeight="false" outlineLevel="0" collapsed="false">
      <c r="A625" s="0" t="n">
        <v>26</v>
      </c>
      <c r="B625" s="0" t="s">
        <v>66</v>
      </c>
      <c r="C625" s="0" t="s">
        <v>15954</v>
      </c>
      <c r="D625" s="0" t="s">
        <v>92</v>
      </c>
      <c r="E625" s="0" t="s">
        <v>15955</v>
      </c>
      <c r="F625" s="0" t="n">
        <v>5318</v>
      </c>
      <c r="G625" s="0" t="s">
        <v>281</v>
      </c>
      <c r="H625" s="0" t="s">
        <v>297</v>
      </c>
      <c r="I625" s="0" t="s">
        <v>15956</v>
      </c>
    </row>
    <row r="626" customFormat="false" ht="15" hidden="false" customHeight="false" outlineLevel="0" collapsed="false">
      <c r="A626" s="0" t="n">
        <v>26</v>
      </c>
      <c r="B626" s="0" t="s">
        <v>66</v>
      </c>
      <c r="C626" s="0" t="s">
        <v>15957</v>
      </c>
      <c r="D626" s="0" t="s">
        <v>92</v>
      </c>
      <c r="E626" s="0" t="s">
        <v>15958</v>
      </c>
      <c r="F626" s="0" t="n">
        <v>5110</v>
      </c>
      <c r="G626" s="0" t="s">
        <v>281</v>
      </c>
      <c r="H626" s="0" t="s">
        <v>297</v>
      </c>
      <c r="I626" s="0" t="s">
        <v>15959</v>
      </c>
    </row>
    <row r="627" customFormat="false" ht="15" hidden="false" customHeight="false" outlineLevel="0" collapsed="false">
      <c r="A627" s="0" t="n">
        <v>26</v>
      </c>
      <c r="B627" s="0" t="s">
        <v>66</v>
      </c>
      <c r="C627" s="0" t="s">
        <v>15960</v>
      </c>
      <c r="D627" s="0" t="s">
        <v>92</v>
      </c>
      <c r="E627" s="0" t="s">
        <v>15961</v>
      </c>
      <c r="F627" s="0" t="n">
        <v>5764</v>
      </c>
      <c r="G627" s="0" t="s">
        <v>281</v>
      </c>
      <c r="H627" s="0" t="s">
        <v>297</v>
      </c>
      <c r="I627" s="0" t="s">
        <v>15962</v>
      </c>
    </row>
    <row r="628" customFormat="false" ht="15" hidden="false" customHeight="false" outlineLevel="0" collapsed="false">
      <c r="A628" s="0" t="n">
        <v>32</v>
      </c>
      <c r="B628" s="0" t="s">
        <v>73</v>
      </c>
      <c r="C628" s="0" t="s">
        <v>15963</v>
      </c>
      <c r="D628" s="0" t="s">
        <v>14532</v>
      </c>
      <c r="E628" s="0" t="s">
        <v>15964</v>
      </c>
      <c r="F628" s="0" t="n">
        <v>4643</v>
      </c>
      <c r="G628" s="0" t="s">
        <v>281</v>
      </c>
      <c r="H628" s="0" t="s">
        <v>297</v>
      </c>
      <c r="I628" s="0" t="s">
        <v>15965</v>
      </c>
    </row>
    <row r="629" customFormat="false" ht="15" hidden="false" customHeight="false" outlineLevel="0" collapsed="false">
      <c r="A629" s="0" t="n">
        <v>32</v>
      </c>
      <c r="B629" s="0" t="s">
        <v>73</v>
      </c>
      <c r="C629" s="0" t="s">
        <v>15966</v>
      </c>
      <c r="D629" s="0" t="s">
        <v>14532</v>
      </c>
      <c r="E629" s="0" t="s">
        <v>15967</v>
      </c>
      <c r="F629" s="0" t="n">
        <v>1073</v>
      </c>
      <c r="G629" s="0" t="s">
        <v>281</v>
      </c>
      <c r="H629" s="0" t="s">
        <v>297</v>
      </c>
      <c r="I629" s="0" t="s">
        <v>15968</v>
      </c>
    </row>
    <row r="630" customFormat="false" ht="15" hidden="false" customHeight="false" outlineLevel="0" collapsed="false">
      <c r="A630" s="0" t="n">
        <v>32</v>
      </c>
      <c r="B630" s="0" t="s">
        <v>73</v>
      </c>
      <c r="C630" s="0" t="s">
        <v>15969</v>
      </c>
      <c r="D630" s="0" t="s">
        <v>14532</v>
      </c>
      <c r="E630" s="0" t="s">
        <v>15970</v>
      </c>
      <c r="F630" s="0" t="n">
        <v>1309</v>
      </c>
      <c r="G630" s="0" t="s">
        <v>281</v>
      </c>
      <c r="H630" s="0" t="s">
        <v>297</v>
      </c>
      <c r="I630" s="0" t="s">
        <v>15971</v>
      </c>
    </row>
    <row r="631" customFormat="false" ht="15" hidden="false" customHeight="false" outlineLevel="0" collapsed="false">
      <c r="A631" s="0" t="n">
        <v>32</v>
      </c>
      <c r="B631" s="0" t="s">
        <v>73</v>
      </c>
      <c r="C631" s="0" t="s">
        <v>15972</v>
      </c>
      <c r="D631" s="0" t="s">
        <v>14532</v>
      </c>
      <c r="E631" s="0" t="s">
        <v>15964</v>
      </c>
      <c r="F631" s="0" t="n">
        <v>4643</v>
      </c>
      <c r="G631" s="0" t="s">
        <v>281</v>
      </c>
      <c r="H631" s="0" t="s">
        <v>297</v>
      </c>
      <c r="I631" s="0" t="s">
        <v>15965</v>
      </c>
    </row>
    <row r="632" customFormat="false" ht="15" hidden="false" customHeight="false" outlineLevel="0" collapsed="false">
      <c r="A632" s="0" t="n">
        <v>32</v>
      </c>
      <c r="B632" s="0" t="s">
        <v>73</v>
      </c>
      <c r="C632" s="0" t="s">
        <v>15973</v>
      </c>
      <c r="D632" s="0" t="s">
        <v>14541</v>
      </c>
      <c r="E632" s="0" t="s">
        <v>15974</v>
      </c>
      <c r="F632" s="0" t="n">
        <v>1016</v>
      </c>
      <c r="G632" s="0" t="s">
        <v>281</v>
      </c>
      <c r="H632" s="0" t="s">
        <v>297</v>
      </c>
      <c r="I632" s="0" t="s">
        <v>15975</v>
      </c>
    </row>
    <row r="633" customFormat="false" ht="15" hidden="false" customHeight="false" outlineLevel="0" collapsed="false">
      <c r="A633" s="0" t="n">
        <v>34</v>
      </c>
      <c r="B633" s="0" t="s">
        <v>76</v>
      </c>
      <c r="C633" s="0" t="s">
        <v>15976</v>
      </c>
      <c r="D633" s="0" t="s">
        <v>14532</v>
      </c>
      <c r="E633" s="0" t="s">
        <v>15977</v>
      </c>
      <c r="F633" s="0" t="n">
        <v>8992</v>
      </c>
      <c r="G633" s="0" t="s">
        <v>281</v>
      </c>
      <c r="H633" s="0" t="s">
        <v>297</v>
      </c>
      <c r="I633" s="0" t="s">
        <v>15978</v>
      </c>
    </row>
    <row r="634" customFormat="false" ht="15" hidden="false" customHeight="false" outlineLevel="0" collapsed="false">
      <c r="A634" s="0" t="n">
        <v>34</v>
      </c>
      <c r="B634" s="0" t="s">
        <v>76</v>
      </c>
      <c r="C634" s="0" t="s">
        <v>15979</v>
      </c>
      <c r="D634" s="0" t="s">
        <v>14532</v>
      </c>
      <c r="E634" s="0" t="s">
        <v>15980</v>
      </c>
      <c r="F634" s="0" t="n">
        <v>4016</v>
      </c>
      <c r="G634" s="0" t="s">
        <v>281</v>
      </c>
      <c r="H634" s="0" t="s">
        <v>297</v>
      </c>
      <c r="I634" s="0" t="s">
        <v>15981</v>
      </c>
    </row>
    <row r="635" customFormat="false" ht="15" hidden="false" customHeight="false" outlineLevel="0" collapsed="false">
      <c r="A635" s="0" t="n">
        <v>34</v>
      </c>
      <c r="B635" s="0" t="s">
        <v>76</v>
      </c>
      <c r="C635" s="0" t="s">
        <v>15982</v>
      </c>
      <c r="D635" s="0" t="s">
        <v>14541</v>
      </c>
      <c r="E635" s="0" t="s">
        <v>15983</v>
      </c>
      <c r="F635" s="0" t="n">
        <v>1185</v>
      </c>
      <c r="G635" s="0" t="s">
        <v>281</v>
      </c>
      <c r="H635" s="0" t="s">
        <v>297</v>
      </c>
      <c r="I635" s="0" t="s">
        <v>15984</v>
      </c>
    </row>
    <row r="636" customFormat="false" ht="15" hidden="false" customHeight="false" outlineLevel="0" collapsed="false">
      <c r="A636" s="0" t="n">
        <v>34</v>
      </c>
      <c r="B636" s="0" t="s">
        <v>76</v>
      </c>
      <c r="C636" s="0" t="s">
        <v>15985</v>
      </c>
      <c r="D636" s="0" t="s">
        <v>14532</v>
      </c>
      <c r="E636" s="0" t="s">
        <v>15986</v>
      </c>
      <c r="F636" s="0" t="n">
        <v>4105</v>
      </c>
      <c r="G636" s="0" t="s">
        <v>281</v>
      </c>
      <c r="H636" s="0" t="s">
        <v>297</v>
      </c>
      <c r="I636" s="0" t="s">
        <v>15987</v>
      </c>
    </row>
    <row r="637" customFormat="false" ht="15" hidden="false" customHeight="false" outlineLevel="0" collapsed="false">
      <c r="A637" s="0" t="n">
        <v>34</v>
      </c>
      <c r="B637" s="0" t="s">
        <v>76</v>
      </c>
      <c r="C637" s="0" t="s">
        <v>15988</v>
      </c>
      <c r="D637" s="0" t="s">
        <v>92</v>
      </c>
      <c r="E637" s="0" t="s">
        <v>15989</v>
      </c>
      <c r="F637" s="0" t="n">
        <v>1802</v>
      </c>
      <c r="G637" s="0" t="s">
        <v>281</v>
      </c>
      <c r="H637" s="0" t="s">
        <v>297</v>
      </c>
      <c r="I637" s="0" t="s">
        <v>15990</v>
      </c>
    </row>
    <row r="638" customFormat="false" ht="15" hidden="false" customHeight="false" outlineLevel="0" collapsed="false">
      <c r="A638" s="0" t="n">
        <v>34</v>
      </c>
      <c r="B638" s="0" t="s">
        <v>76</v>
      </c>
      <c r="C638" s="0" t="s">
        <v>15991</v>
      </c>
      <c r="D638" s="0" t="s">
        <v>14532</v>
      </c>
      <c r="E638" s="0" t="s">
        <v>15992</v>
      </c>
      <c r="F638" s="0" t="n">
        <v>2377</v>
      </c>
      <c r="G638" s="0" t="s">
        <v>281</v>
      </c>
      <c r="H638" s="0" t="s">
        <v>297</v>
      </c>
      <c r="I638" s="0" t="s">
        <v>15993</v>
      </c>
    </row>
    <row r="639" customFormat="false" ht="15" hidden="false" customHeight="false" outlineLevel="0" collapsed="false">
      <c r="A639" s="0" t="n">
        <v>34</v>
      </c>
      <c r="B639" s="0" t="s">
        <v>76</v>
      </c>
      <c r="C639" s="0" t="s">
        <v>15994</v>
      </c>
      <c r="D639" s="0" t="s">
        <v>14532</v>
      </c>
      <c r="E639" s="0" t="s">
        <v>15995</v>
      </c>
      <c r="F639" s="0" t="n">
        <v>4592</v>
      </c>
      <c r="G639" s="0" t="s">
        <v>281</v>
      </c>
      <c r="H639" s="0" t="s">
        <v>297</v>
      </c>
      <c r="I639" s="0" t="s">
        <v>15996</v>
      </c>
    </row>
    <row r="640" customFormat="false" ht="15" hidden="false" customHeight="false" outlineLevel="0" collapsed="false">
      <c r="A640" s="0" t="n">
        <v>34</v>
      </c>
      <c r="B640" s="0" t="s">
        <v>76</v>
      </c>
      <c r="C640" s="0" t="s">
        <v>15997</v>
      </c>
      <c r="D640" s="0" t="s">
        <v>14541</v>
      </c>
      <c r="E640" s="0" t="s">
        <v>15998</v>
      </c>
      <c r="F640" s="0" t="n">
        <v>1427</v>
      </c>
      <c r="G640" s="0" t="s">
        <v>281</v>
      </c>
      <c r="H640" s="0" t="s">
        <v>297</v>
      </c>
      <c r="I640" s="0" t="s">
        <v>15999</v>
      </c>
    </row>
    <row r="641" customFormat="false" ht="15" hidden="false" customHeight="false" outlineLevel="0" collapsed="false">
      <c r="A641" s="0" t="n">
        <v>34</v>
      </c>
      <c r="B641" s="0" t="s">
        <v>76</v>
      </c>
      <c r="C641" s="0" t="s">
        <v>16000</v>
      </c>
      <c r="D641" s="0" t="s">
        <v>14532</v>
      </c>
      <c r="E641" s="0" t="s">
        <v>16001</v>
      </c>
      <c r="F641" s="0" t="n">
        <v>8183</v>
      </c>
      <c r="G641" s="0" t="s">
        <v>281</v>
      </c>
      <c r="H641" s="0" t="s">
        <v>297</v>
      </c>
      <c r="I641" s="0" t="s">
        <v>16002</v>
      </c>
    </row>
    <row r="642" customFormat="false" ht="15" hidden="false" customHeight="false" outlineLevel="0" collapsed="false">
      <c r="A642" s="0" t="n">
        <v>34</v>
      </c>
      <c r="B642" s="0" t="s">
        <v>76</v>
      </c>
      <c r="C642" s="0" t="s">
        <v>16003</v>
      </c>
      <c r="D642" s="0" t="s">
        <v>92</v>
      </c>
      <c r="E642" s="0" t="s">
        <v>16004</v>
      </c>
      <c r="F642" s="0" t="n">
        <v>2418</v>
      </c>
      <c r="G642" s="0" t="s">
        <v>281</v>
      </c>
      <c r="H642" s="0" t="s">
        <v>297</v>
      </c>
      <c r="I642" s="0" t="s">
        <v>16005</v>
      </c>
    </row>
    <row r="643" customFormat="false" ht="15" hidden="false" customHeight="false" outlineLevel="0" collapsed="false">
      <c r="A643" s="0" t="n">
        <v>34</v>
      </c>
      <c r="B643" s="0" t="s">
        <v>76</v>
      </c>
      <c r="C643" s="0" t="s">
        <v>16006</v>
      </c>
      <c r="D643" s="0" t="s">
        <v>14676</v>
      </c>
      <c r="E643" s="0" t="s">
        <v>16007</v>
      </c>
      <c r="F643" s="0" t="n">
        <v>3532</v>
      </c>
      <c r="G643" s="0" t="s">
        <v>281</v>
      </c>
      <c r="H643" s="0" t="s">
        <v>297</v>
      </c>
      <c r="I643" s="0" t="s">
        <v>16008</v>
      </c>
    </row>
    <row r="644" customFormat="false" ht="15" hidden="false" customHeight="false" outlineLevel="0" collapsed="false">
      <c r="A644" s="0" t="n">
        <v>34</v>
      </c>
      <c r="B644" s="0" t="s">
        <v>76</v>
      </c>
      <c r="C644" s="0" t="s">
        <v>16009</v>
      </c>
      <c r="D644" s="0" t="s">
        <v>514</v>
      </c>
      <c r="E644" s="0" t="s">
        <v>16010</v>
      </c>
      <c r="F644" s="0" t="n">
        <v>1919</v>
      </c>
      <c r="G644" s="0" t="s">
        <v>281</v>
      </c>
      <c r="H644" s="0" t="s">
        <v>297</v>
      </c>
      <c r="I644" s="0" t="s">
        <v>16011</v>
      </c>
    </row>
    <row r="645" customFormat="false" ht="15" hidden="false" customHeight="false" outlineLevel="0" collapsed="false">
      <c r="A645" s="0" t="n">
        <v>34</v>
      </c>
      <c r="B645" s="0" t="s">
        <v>76</v>
      </c>
      <c r="C645" s="0" t="s">
        <v>16012</v>
      </c>
      <c r="D645" s="0" t="s">
        <v>14532</v>
      </c>
      <c r="E645" s="0" t="s">
        <v>16013</v>
      </c>
      <c r="F645" s="0" t="n">
        <v>4933</v>
      </c>
      <c r="G645" s="0" t="s">
        <v>281</v>
      </c>
      <c r="H645" s="0" t="s">
        <v>297</v>
      </c>
      <c r="I645" s="0" t="s">
        <v>16014</v>
      </c>
    </row>
    <row r="646" customFormat="false" ht="15" hidden="false" customHeight="false" outlineLevel="0" collapsed="false">
      <c r="A646" s="0" t="n">
        <v>34</v>
      </c>
      <c r="B646" s="0" t="s">
        <v>76</v>
      </c>
      <c r="C646" s="0" t="s">
        <v>16015</v>
      </c>
      <c r="D646" s="0" t="s">
        <v>339</v>
      </c>
      <c r="E646" s="0" t="s">
        <v>16016</v>
      </c>
      <c r="F646" s="0" t="n">
        <v>5945</v>
      </c>
      <c r="G646" s="0" t="s">
        <v>281</v>
      </c>
      <c r="H646" s="0" t="s">
        <v>297</v>
      </c>
      <c r="I646" s="0" t="s">
        <v>16017</v>
      </c>
    </row>
    <row r="647" customFormat="false" ht="15" hidden="false" customHeight="false" outlineLevel="0" collapsed="false">
      <c r="A647" s="0" t="n">
        <v>34</v>
      </c>
      <c r="B647" s="0" t="s">
        <v>76</v>
      </c>
      <c r="C647" s="0" t="s">
        <v>16018</v>
      </c>
      <c r="D647" s="0" t="s">
        <v>14532</v>
      </c>
      <c r="E647" s="0" t="s">
        <v>16019</v>
      </c>
      <c r="F647" s="0" t="n">
        <v>5741</v>
      </c>
      <c r="G647" s="0" t="s">
        <v>281</v>
      </c>
      <c r="H647" s="0" t="s">
        <v>297</v>
      </c>
      <c r="I647" s="0" t="s">
        <v>16020</v>
      </c>
    </row>
    <row r="648" customFormat="false" ht="15" hidden="false" customHeight="false" outlineLevel="0" collapsed="false">
      <c r="A648" s="0" t="n">
        <v>34</v>
      </c>
      <c r="B648" s="0" t="s">
        <v>76</v>
      </c>
      <c r="C648" s="0" t="s">
        <v>16021</v>
      </c>
      <c r="D648" s="0" t="s">
        <v>14541</v>
      </c>
      <c r="E648" s="0" t="s">
        <v>16022</v>
      </c>
      <c r="F648" s="0" t="n">
        <v>1805</v>
      </c>
      <c r="G648" s="0" t="s">
        <v>281</v>
      </c>
      <c r="H648" s="0" t="s">
        <v>297</v>
      </c>
      <c r="I648" s="0" t="s">
        <v>16023</v>
      </c>
    </row>
    <row r="649" customFormat="false" ht="15" hidden="false" customHeight="false" outlineLevel="0" collapsed="false">
      <c r="A649" s="0" t="n">
        <v>34</v>
      </c>
      <c r="B649" s="0" t="s">
        <v>76</v>
      </c>
      <c r="C649" s="0" t="s">
        <v>16024</v>
      </c>
      <c r="D649" s="0" t="s">
        <v>14532</v>
      </c>
      <c r="E649" s="0" t="s">
        <v>16025</v>
      </c>
      <c r="F649" s="0" t="n">
        <v>2403</v>
      </c>
      <c r="G649" s="0" t="s">
        <v>281</v>
      </c>
      <c r="H649" s="0" t="s">
        <v>297</v>
      </c>
      <c r="I649" s="0" t="s">
        <v>16026</v>
      </c>
    </row>
    <row r="650" customFormat="false" ht="15" hidden="false" customHeight="false" outlineLevel="0" collapsed="false">
      <c r="A650" s="0" t="n">
        <v>35</v>
      </c>
      <c r="B650" s="0" t="s">
        <v>77</v>
      </c>
      <c r="C650" s="0" t="s">
        <v>16027</v>
      </c>
      <c r="D650" s="0" t="s">
        <v>14532</v>
      </c>
      <c r="E650" s="0" t="s">
        <v>16028</v>
      </c>
      <c r="F650" s="0" t="n">
        <v>11710</v>
      </c>
      <c r="G650" s="0" t="s">
        <v>281</v>
      </c>
      <c r="H650" s="0" t="s">
        <v>297</v>
      </c>
      <c r="I650" s="0" t="s">
        <v>16029</v>
      </c>
    </row>
    <row r="651" customFormat="false" ht="15" hidden="false" customHeight="false" outlineLevel="0" collapsed="false">
      <c r="A651" s="0" t="n">
        <v>34</v>
      </c>
      <c r="B651" s="0" t="s">
        <v>76</v>
      </c>
      <c r="C651" s="0" t="s">
        <v>16030</v>
      </c>
      <c r="D651" s="0" t="s">
        <v>92</v>
      </c>
      <c r="E651" s="0" t="s">
        <v>16031</v>
      </c>
      <c r="F651" s="0" t="n">
        <v>2947</v>
      </c>
      <c r="G651" s="0" t="s">
        <v>281</v>
      </c>
      <c r="H651" s="0" t="s">
        <v>297</v>
      </c>
      <c r="I651" s="0" t="s">
        <v>16032</v>
      </c>
    </row>
    <row r="652" customFormat="false" ht="15" hidden="false" customHeight="false" outlineLevel="0" collapsed="false">
      <c r="A652" s="0" t="n">
        <v>35</v>
      </c>
      <c r="B652" s="0" t="s">
        <v>77</v>
      </c>
      <c r="C652" s="0" t="s">
        <v>16033</v>
      </c>
      <c r="D652" s="0" t="s">
        <v>14541</v>
      </c>
      <c r="E652" s="0" t="s">
        <v>16034</v>
      </c>
      <c r="F652" s="0" t="n">
        <v>3916</v>
      </c>
      <c r="G652" s="0" t="s">
        <v>281</v>
      </c>
      <c r="H652" s="0" t="s">
        <v>297</v>
      </c>
      <c r="I652" s="0" t="s">
        <v>16035</v>
      </c>
    </row>
    <row r="653" customFormat="false" ht="15" hidden="false" customHeight="false" outlineLevel="0" collapsed="false">
      <c r="A653" s="0" t="n">
        <v>34</v>
      </c>
      <c r="B653" s="0" t="s">
        <v>76</v>
      </c>
      <c r="C653" s="0" t="s">
        <v>16036</v>
      </c>
      <c r="D653" s="0" t="s">
        <v>14532</v>
      </c>
      <c r="E653" s="0" t="s">
        <v>16037</v>
      </c>
      <c r="F653" s="0" t="n">
        <v>3666</v>
      </c>
      <c r="G653" s="0" t="s">
        <v>281</v>
      </c>
      <c r="H653" s="0" t="s">
        <v>297</v>
      </c>
      <c r="I653" s="0" t="s">
        <v>16038</v>
      </c>
    </row>
    <row r="654" customFormat="false" ht="15" hidden="false" customHeight="false" outlineLevel="0" collapsed="false">
      <c r="A654" s="0" t="n">
        <v>35</v>
      </c>
      <c r="B654" s="0" t="s">
        <v>77</v>
      </c>
      <c r="C654" s="0" t="s">
        <v>16039</v>
      </c>
      <c r="D654" s="0" t="s">
        <v>14532</v>
      </c>
      <c r="E654" s="0" t="s">
        <v>16040</v>
      </c>
      <c r="F654" s="0" t="n">
        <v>3215</v>
      </c>
      <c r="G654" s="0" t="s">
        <v>281</v>
      </c>
      <c r="H654" s="0" t="s">
        <v>297</v>
      </c>
      <c r="I654" s="0" t="s">
        <v>16041</v>
      </c>
    </row>
    <row r="655" customFormat="false" ht="15" hidden="false" customHeight="false" outlineLevel="0" collapsed="false">
      <c r="A655" s="0" t="n">
        <v>34</v>
      </c>
      <c r="B655" s="0" t="s">
        <v>76</v>
      </c>
      <c r="C655" s="0" t="s">
        <v>16042</v>
      </c>
      <c r="D655" s="0" t="s">
        <v>14532</v>
      </c>
      <c r="E655" s="0" t="s">
        <v>16043</v>
      </c>
      <c r="F655" s="0" t="n">
        <v>3134</v>
      </c>
      <c r="G655" s="0" t="s">
        <v>281</v>
      </c>
      <c r="H655" s="0" t="s">
        <v>297</v>
      </c>
      <c r="I655" s="0" t="s">
        <v>16044</v>
      </c>
    </row>
    <row r="656" customFormat="false" ht="15" hidden="false" customHeight="false" outlineLevel="0" collapsed="false">
      <c r="A656" s="0" t="n">
        <v>35</v>
      </c>
      <c r="B656" s="0" t="s">
        <v>77</v>
      </c>
      <c r="C656" s="0" t="s">
        <v>16045</v>
      </c>
      <c r="D656" s="0" t="s">
        <v>14541</v>
      </c>
      <c r="E656" s="0" t="s">
        <v>16046</v>
      </c>
      <c r="F656" s="0" t="n">
        <v>3602</v>
      </c>
      <c r="G656" s="0" t="s">
        <v>281</v>
      </c>
      <c r="H656" s="0" t="s">
        <v>297</v>
      </c>
      <c r="I656" s="0" t="s">
        <v>16047</v>
      </c>
    </row>
    <row r="657" customFormat="false" ht="15" hidden="false" customHeight="false" outlineLevel="0" collapsed="false">
      <c r="A657" s="0" t="n">
        <v>34</v>
      </c>
      <c r="B657" s="0" t="s">
        <v>76</v>
      </c>
      <c r="C657" s="0" t="s">
        <v>16048</v>
      </c>
      <c r="D657" s="0" t="s">
        <v>14541</v>
      </c>
      <c r="E657" s="0" t="s">
        <v>16049</v>
      </c>
      <c r="F657" s="0" t="n">
        <v>4078</v>
      </c>
      <c r="G657" s="0" t="s">
        <v>281</v>
      </c>
      <c r="H657" s="0" t="s">
        <v>297</v>
      </c>
      <c r="I657" s="0" t="s">
        <v>16050</v>
      </c>
    </row>
    <row r="658" customFormat="false" ht="15" hidden="false" customHeight="false" outlineLevel="0" collapsed="false">
      <c r="A658" s="0" t="n">
        <v>35</v>
      </c>
      <c r="B658" s="0" t="s">
        <v>77</v>
      </c>
      <c r="C658" s="0" t="s">
        <v>16051</v>
      </c>
      <c r="D658" s="0" t="s">
        <v>14532</v>
      </c>
      <c r="E658" s="0" t="s">
        <v>16052</v>
      </c>
      <c r="F658" s="0" t="n">
        <v>4511</v>
      </c>
      <c r="G658" s="0" t="s">
        <v>281</v>
      </c>
      <c r="H658" s="0" t="s">
        <v>297</v>
      </c>
      <c r="I658" s="0" t="s">
        <v>16053</v>
      </c>
    </row>
    <row r="659" customFormat="false" ht="15" hidden="false" customHeight="false" outlineLevel="0" collapsed="false">
      <c r="A659" s="0" t="n">
        <v>35</v>
      </c>
      <c r="B659" s="0" t="s">
        <v>77</v>
      </c>
      <c r="C659" s="0" t="s">
        <v>16054</v>
      </c>
      <c r="D659" s="0" t="s">
        <v>14532</v>
      </c>
      <c r="E659" s="0" t="s">
        <v>16052</v>
      </c>
      <c r="F659" s="0" t="n">
        <v>4092</v>
      </c>
      <c r="G659" s="0" t="s">
        <v>281</v>
      </c>
      <c r="H659" s="0" t="s">
        <v>297</v>
      </c>
      <c r="I659" s="0" t="s">
        <v>16055</v>
      </c>
    </row>
    <row r="660" customFormat="false" ht="15" hidden="false" customHeight="false" outlineLevel="0" collapsed="false">
      <c r="A660" s="0" t="n">
        <v>34</v>
      </c>
      <c r="B660" s="0" t="s">
        <v>76</v>
      </c>
      <c r="C660" s="0" t="s">
        <v>16056</v>
      </c>
      <c r="D660" s="0" t="s">
        <v>14532</v>
      </c>
      <c r="E660" s="0" t="s">
        <v>16057</v>
      </c>
      <c r="F660" s="0" t="n">
        <v>7916</v>
      </c>
      <c r="G660" s="0" t="s">
        <v>281</v>
      </c>
      <c r="H660" s="0" t="s">
        <v>297</v>
      </c>
      <c r="I660" s="0" t="s">
        <v>16058</v>
      </c>
    </row>
    <row r="661" customFormat="false" ht="15" hidden="false" customHeight="false" outlineLevel="0" collapsed="false">
      <c r="A661" s="0" t="n">
        <v>34</v>
      </c>
      <c r="B661" s="0" t="s">
        <v>76</v>
      </c>
      <c r="C661" s="0" t="s">
        <v>16059</v>
      </c>
      <c r="D661" s="0" t="s">
        <v>14532</v>
      </c>
      <c r="E661" s="0" t="s">
        <v>16060</v>
      </c>
      <c r="F661" s="0" t="n">
        <v>3692</v>
      </c>
      <c r="G661" s="0" t="s">
        <v>281</v>
      </c>
      <c r="H661" s="0" t="s">
        <v>297</v>
      </c>
      <c r="I661" s="0" t="s">
        <v>16061</v>
      </c>
    </row>
    <row r="662" customFormat="false" ht="15" hidden="false" customHeight="false" outlineLevel="0" collapsed="false">
      <c r="A662" s="0" t="n">
        <v>35</v>
      </c>
      <c r="B662" s="0" t="s">
        <v>77</v>
      </c>
      <c r="C662" s="0" t="s">
        <v>16062</v>
      </c>
      <c r="D662" s="0" t="s">
        <v>14532</v>
      </c>
      <c r="E662" s="0" t="s">
        <v>16063</v>
      </c>
      <c r="F662" s="0" t="n">
        <v>3067</v>
      </c>
      <c r="G662" s="0" t="s">
        <v>281</v>
      </c>
      <c r="H662" s="0" t="s">
        <v>297</v>
      </c>
      <c r="I662" s="0" t="s">
        <v>16064</v>
      </c>
    </row>
    <row r="663" customFormat="false" ht="15" hidden="false" customHeight="false" outlineLevel="0" collapsed="false">
      <c r="A663" s="0" t="n">
        <v>34</v>
      </c>
      <c r="B663" s="0" t="s">
        <v>76</v>
      </c>
      <c r="C663" s="0" t="s">
        <v>16065</v>
      </c>
      <c r="D663" s="0" t="s">
        <v>14541</v>
      </c>
      <c r="E663" s="0" t="s">
        <v>16066</v>
      </c>
      <c r="F663" s="0" t="n">
        <v>1457</v>
      </c>
      <c r="G663" s="0" t="s">
        <v>281</v>
      </c>
      <c r="H663" s="0" t="s">
        <v>297</v>
      </c>
      <c r="I663" s="0" t="s">
        <v>16067</v>
      </c>
    </row>
    <row r="664" customFormat="false" ht="15" hidden="false" customHeight="false" outlineLevel="0" collapsed="false">
      <c r="A664" s="0" t="n">
        <v>35</v>
      </c>
      <c r="B664" s="0" t="s">
        <v>77</v>
      </c>
      <c r="C664" s="0" t="s">
        <v>16068</v>
      </c>
      <c r="D664" s="0" t="s">
        <v>14532</v>
      </c>
      <c r="E664" s="0" t="s">
        <v>16069</v>
      </c>
      <c r="F664" s="0" t="n">
        <v>2969</v>
      </c>
      <c r="G664" s="0" t="s">
        <v>281</v>
      </c>
      <c r="H664" s="0" t="s">
        <v>297</v>
      </c>
      <c r="I664" s="0" t="s">
        <v>16070</v>
      </c>
    </row>
    <row r="665" customFormat="false" ht="15" hidden="false" customHeight="false" outlineLevel="0" collapsed="false">
      <c r="A665" s="0" t="n">
        <v>34</v>
      </c>
      <c r="B665" s="0" t="s">
        <v>76</v>
      </c>
      <c r="C665" s="0" t="s">
        <v>16071</v>
      </c>
      <c r="D665" s="0" t="s">
        <v>14532</v>
      </c>
      <c r="E665" s="0" t="s">
        <v>16072</v>
      </c>
      <c r="F665" s="0" t="n">
        <v>2488</v>
      </c>
      <c r="G665" s="0" t="s">
        <v>281</v>
      </c>
      <c r="H665" s="0" t="s">
        <v>297</v>
      </c>
      <c r="I665" s="0" t="s">
        <v>16073</v>
      </c>
    </row>
    <row r="666" customFormat="false" ht="15" hidden="false" customHeight="false" outlineLevel="0" collapsed="false">
      <c r="A666" s="0" t="n">
        <v>35</v>
      </c>
      <c r="B666" s="0" t="s">
        <v>77</v>
      </c>
      <c r="C666" s="0" t="s">
        <v>16074</v>
      </c>
      <c r="D666" s="0" t="s">
        <v>14532</v>
      </c>
      <c r="E666" s="0" t="s">
        <v>16075</v>
      </c>
      <c r="F666" s="0" t="n">
        <v>3177</v>
      </c>
      <c r="G666" s="0" t="s">
        <v>281</v>
      </c>
      <c r="H666" s="0" t="s">
        <v>297</v>
      </c>
      <c r="I666" s="0" t="s">
        <v>16076</v>
      </c>
    </row>
    <row r="667" customFormat="false" ht="15" hidden="false" customHeight="false" outlineLevel="0" collapsed="false">
      <c r="A667" s="0" t="n">
        <v>32</v>
      </c>
      <c r="B667" s="0" t="s">
        <v>73</v>
      </c>
      <c r="C667" s="0" t="s">
        <v>16077</v>
      </c>
      <c r="D667" s="0" t="s">
        <v>14532</v>
      </c>
      <c r="E667" s="0" t="s">
        <v>16078</v>
      </c>
      <c r="F667" s="0" t="n">
        <v>928</v>
      </c>
      <c r="G667" s="0" t="s">
        <v>281</v>
      </c>
      <c r="H667" s="0" t="s">
        <v>297</v>
      </c>
      <c r="I667" s="0" t="s">
        <v>16079</v>
      </c>
    </row>
    <row r="668" customFormat="false" ht="15" hidden="false" customHeight="false" outlineLevel="0" collapsed="false">
      <c r="A668" s="0" t="n">
        <v>34</v>
      </c>
      <c r="B668" s="0" t="s">
        <v>76</v>
      </c>
      <c r="C668" s="0" t="s">
        <v>16080</v>
      </c>
      <c r="D668" s="0" t="s">
        <v>14532</v>
      </c>
      <c r="E668" s="0" t="s">
        <v>16060</v>
      </c>
      <c r="F668" s="0" t="n">
        <v>3192</v>
      </c>
      <c r="G668" s="0" t="s">
        <v>281</v>
      </c>
      <c r="H668" s="0" t="s">
        <v>297</v>
      </c>
      <c r="I668" s="0" t="s">
        <v>16081</v>
      </c>
    </row>
    <row r="669" customFormat="false" ht="15" hidden="false" customHeight="false" outlineLevel="0" collapsed="false">
      <c r="A669" s="0" t="n">
        <v>35</v>
      </c>
      <c r="B669" s="0" t="s">
        <v>77</v>
      </c>
      <c r="C669" s="0" t="s">
        <v>16082</v>
      </c>
      <c r="D669" s="0" t="s">
        <v>14532</v>
      </c>
      <c r="E669" s="0" t="s">
        <v>16083</v>
      </c>
      <c r="F669" s="0" t="n">
        <v>3063</v>
      </c>
      <c r="G669" s="0" t="s">
        <v>281</v>
      </c>
      <c r="H669" s="0" t="s">
        <v>297</v>
      </c>
      <c r="I669" s="0" t="s">
        <v>16084</v>
      </c>
    </row>
    <row r="670" customFormat="false" ht="15" hidden="false" customHeight="false" outlineLevel="0" collapsed="false">
      <c r="A670" s="0" t="n">
        <v>34</v>
      </c>
      <c r="B670" s="0" t="s">
        <v>76</v>
      </c>
      <c r="C670" s="0" t="s">
        <v>16085</v>
      </c>
      <c r="D670" s="0" t="s">
        <v>14532</v>
      </c>
      <c r="E670" s="0" t="s">
        <v>16086</v>
      </c>
      <c r="F670" s="0" t="n">
        <v>2840</v>
      </c>
      <c r="G670" s="0" t="s">
        <v>281</v>
      </c>
      <c r="H670" s="0" t="s">
        <v>297</v>
      </c>
      <c r="I670" s="0" t="s">
        <v>16087</v>
      </c>
    </row>
    <row r="671" customFormat="false" ht="15" hidden="false" customHeight="false" outlineLevel="0" collapsed="false">
      <c r="A671" s="0" t="n">
        <v>35</v>
      </c>
      <c r="B671" s="0" t="s">
        <v>77</v>
      </c>
      <c r="C671" s="0" t="s">
        <v>16088</v>
      </c>
      <c r="D671" s="0" t="s">
        <v>14532</v>
      </c>
      <c r="E671" s="0" t="s">
        <v>16089</v>
      </c>
      <c r="F671" s="0" t="n">
        <v>3677</v>
      </c>
      <c r="G671" s="0" t="s">
        <v>281</v>
      </c>
      <c r="H671" s="0" t="s">
        <v>297</v>
      </c>
      <c r="I671" s="0" t="s">
        <v>16090</v>
      </c>
    </row>
    <row r="672" customFormat="false" ht="15" hidden="false" customHeight="false" outlineLevel="0" collapsed="false">
      <c r="A672" s="0" t="n">
        <v>34</v>
      </c>
      <c r="B672" s="0" t="s">
        <v>76</v>
      </c>
      <c r="C672" s="0" t="s">
        <v>16091</v>
      </c>
      <c r="D672" s="0" t="s">
        <v>14532</v>
      </c>
      <c r="E672" s="0" t="s">
        <v>16092</v>
      </c>
      <c r="F672" s="0" t="n">
        <v>941</v>
      </c>
      <c r="G672" s="0" t="s">
        <v>281</v>
      </c>
      <c r="H672" s="0" t="s">
        <v>297</v>
      </c>
      <c r="I672" s="0" t="s">
        <v>16093</v>
      </c>
    </row>
    <row r="673" customFormat="false" ht="15" hidden="false" customHeight="false" outlineLevel="0" collapsed="false">
      <c r="A673" s="0" t="n">
        <v>35</v>
      </c>
      <c r="B673" s="0" t="s">
        <v>77</v>
      </c>
      <c r="C673" s="0" t="s">
        <v>16094</v>
      </c>
      <c r="D673" s="0" t="s">
        <v>14532</v>
      </c>
      <c r="E673" s="0" t="s">
        <v>16095</v>
      </c>
      <c r="F673" s="0" t="n">
        <v>3145</v>
      </c>
      <c r="G673" s="0" t="s">
        <v>281</v>
      </c>
      <c r="H673" s="0" t="s">
        <v>297</v>
      </c>
      <c r="I673" s="0" t="s">
        <v>16096</v>
      </c>
    </row>
    <row r="674" customFormat="false" ht="15" hidden="false" customHeight="false" outlineLevel="0" collapsed="false">
      <c r="A674" s="0" t="n">
        <v>34</v>
      </c>
      <c r="B674" s="0" t="s">
        <v>76</v>
      </c>
      <c r="C674" s="0" t="s">
        <v>16097</v>
      </c>
      <c r="D674" s="0" t="s">
        <v>92</v>
      </c>
      <c r="E674" s="0" t="s">
        <v>16098</v>
      </c>
      <c r="F674" s="0" t="n">
        <v>3897</v>
      </c>
      <c r="G674" s="0" t="s">
        <v>281</v>
      </c>
      <c r="H674" s="0" t="s">
        <v>297</v>
      </c>
      <c r="I674" s="0" t="s">
        <v>16099</v>
      </c>
    </row>
    <row r="675" customFormat="false" ht="15" hidden="false" customHeight="false" outlineLevel="0" collapsed="false">
      <c r="A675" s="0" t="n">
        <v>32</v>
      </c>
      <c r="B675" s="0" t="s">
        <v>73</v>
      </c>
      <c r="C675" s="0" t="s">
        <v>16100</v>
      </c>
      <c r="D675" s="0" t="s">
        <v>14532</v>
      </c>
      <c r="E675" s="0" t="s">
        <v>16101</v>
      </c>
      <c r="F675" s="0" t="n">
        <v>2648</v>
      </c>
      <c r="G675" s="0" t="s">
        <v>281</v>
      </c>
      <c r="H675" s="0" t="s">
        <v>297</v>
      </c>
      <c r="I675" s="0" t="s">
        <v>16102</v>
      </c>
    </row>
    <row r="676" customFormat="false" ht="15" hidden="false" customHeight="false" outlineLevel="0" collapsed="false">
      <c r="A676" s="0" t="n">
        <v>35</v>
      </c>
      <c r="B676" s="0" t="s">
        <v>77</v>
      </c>
      <c r="C676" s="0" t="s">
        <v>16103</v>
      </c>
      <c r="D676" s="0" t="s">
        <v>14532</v>
      </c>
      <c r="E676" s="0" t="s">
        <v>16104</v>
      </c>
      <c r="F676" s="0" t="n">
        <v>4037</v>
      </c>
      <c r="G676" s="0" t="s">
        <v>281</v>
      </c>
      <c r="H676" s="0" t="s">
        <v>297</v>
      </c>
      <c r="I676" s="0" t="s">
        <v>16105</v>
      </c>
    </row>
    <row r="677" customFormat="false" ht="15" hidden="false" customHeight="false" outlineLevel="0" collapsed="false">
      <c r="A677" s="0" t="n">
        <v>34</v>
      </c>
      <c r="B677" s="0" t="s">
        <v>76</v>
      </c>
      <c r="C677" s="0" t="s">
        <v>16106</v>
      </c>
      <c r="D677" s="0" t="s">
        <v>14532</v>
      </c>
      <c r="E677" s="0" t="s">
        <v>16107</v>
      </c>
      <c r="F677" s="0" t="n">
        <v>2105</v>
      </c>
      <c r="G677" s="0" t="s">
        <v>281</v>
      </c>
      <c r="H677" s="0" t="s">
        <v>297</v>
      </c>
      <c r="I677" s="0" t="s">
        <v>16108</v>
      </c>
    </row>
    <row r="678" customFormat="false" ht="15" hidden="false" customHeight="false" outlineLevel="0" collapsed="false">
      <c r="A678" s="0" t="n">
        <v>35</v>
      </c>
      <c r="B678" s="0" t="s">
        <v>77</v>
      </c>
      <c r="C678" s="0" t="s">
        <v>16109</v>
      </c>
      <c r="D678" s="0" t="s">
        <v>14532</v>
      </c>
      <c r="E678" s="0" t="s">
        <v>16110</v>
      </c>
      <c r="F678" s="0" t="n">
        <v>3229</v>
      </c>
      <c r="G678" s="0" t="s">
        <v>281</v>
      </c>
      <c r="H678" s="0" t="s">
        <v>297</v>
      </c>
      <c r="I678" s="0" t="s">
        <v>16111</v>
      </c>
    </row>
    <row r="679" customFormat="false" ht="15" hidden="false" customHeight="false" outlineLevel="0" collapsed="false">
      <c r="A679" s="0" t="n">
        <v>32</v>
      </c>
      <c r="B679" s="0" t="s">
        <v>73</v>
      </c>
      <c r="C679" s="0" t="s">
        <v>16112</v>
      </c>
      <c r="D679" s="0" t="s">
        <v>14532</v>
      </c>
      <c r="E679" s="0" t="s">
        <v>16113</v>
      </c>
      <c r="F679" s="0" t="n">
        <v>1921</v>
      </c>
      <c r="G679" s="0" t="s">
        <v>281</v>
      </c>
      <c r="H679" s="0" t="s">
        <v>297</v>
      </c>
      <c r="I679" s="0" t="s">
        <v>16114</v>
      </c>
    </row>
    <row r="680" customFormat="false" ht="15" hidden="false" customHeight="false" outlineLevel="0" collapsed="false">
      <c r="A680" s="0" t="n">
        <v>34</v>
      </c>
      <c r="B680" s="0" t="s">
        <v>76</v>
      </c>
      <c r="C680" s="0" t="s">
        <v>16115</v>
      </c>
      <c r="D680" s="0" t="s">
        <v>15738</v>
      </c>
      <c r="E680" s="0" t="s">
        <v>16116</v>
      </c>
      <c r="F680" s="0" t="n">
        <v>3733</v>
      </c>
      <c r="G680" s="0" t="s">
        <v>281</v>
      </c>
      <c r="H680" s="0" t="s">
        <v>297</v>
      </c>
      <c r="I680" s="0" t="s">
        <v>16117</v>
      </c>
    </row>
    <row r="681" customFormat="false" ht="15" hidden="false" customHeight="false" outlineLevel="0" collapsed="false">
      <c r="A681" s="0" t="n">
        <v>35</v>
      </c>
      <c r="B681" s="0" t="s">
        <v>77</v>
      </c>
      <c r="C681" s="0" t="s">
        <v>16118</v>
      </c>
      <c r="D681" s="0" t="s">
        <v>14541</v>
      </c>
      <c r="E681" s="0" t="s">
        <v>16119</v>
      </c>
      <c r="F681" s="0" t="n">
        <v>3798</v>
      </c>
      <c r="G681" s="0" t="s">
        <v>281</v>
      </c>
      <c r="H681" s="0" t="s">
        <v>297</v>
      </c>
      <c r="I681" s="0" t="s">
        <v>16120</v>
      </c>
    </row>
    <row r="682" customFormat="false" ht="15" hidden="false" customHeight="false" outlineLevel="0" collapsed="false">
      <c r="A682" s="0" t="n">
        <v>32</v>
      </c>
      <c r="B682" s="0" t="s">
        <v>73</v>
      </c>
      <c r="C682" s="0" t="s">
        <v>16121</v>
      </c>
      <c r="D682" s="0" t="s">
        <v>14532</v>
      </c>
      <c r="E682" s="0" t="s">
        <v>16122</v>
      </c>
      <c r="F682" s="0" t="n">
        <v>997</v>
      </c>
      <c r="G682" s="0" t="s">
        <v>281</v>
      </c>
      <c r="H682" s="0" t="s">
        <v>297</v>
      </c>
      <c r="I682" s="0" t="s">
        <v>16123</v>
      </c>
    </row>
    <row r="683" customFormat="false" ht="15" hidden="false" customHeight="false" outlineLevel="0" collapsed="false">
      <c r="A683" s="0" t="n">
        <v>34</v>
      </c>
      <c r="B683" s="0" t="s">
        <v>76</v>
      </c>
      <c r="C683" s="0" t="s">
        <v>16124</v>
      </c>
      <c r="D683" s="0" t="s">
        <v>14532</v>
      </c>
      <c r="E683" s="0" t="s">
        <v>16125</v>
      </c>
      <c r="F683" s="0" t="n">
        <v>1697</v>
      </c>
      <c r="G683" s="0" t="s">
        <v>281</v>
      </c>
      <c r="H683" s="0" t="s">
        <v>297</v>
      </c>
      <c r="I683" s="0" t="s">
        <v>16126</v>
      </c>
    </row>
    <row r="684" customFormat="false" ht="15" hidden="false" customHeight="false" outlineLevel="0" collapsed="false">
      <c r="A684" s="0" t="n">
        <v>35</v>
      </c>
      <c r="B684" s="0" t="s">
        <v>77</v>
      </c>
      <c r="C684" s="0" t="s">
        <v>16127</v>
      </c>
      <c r="D684" s="0" t="s">
        <v>14532</v>
      </c>
      <c r="E684" s="0" t="s">
        <v>16128</v>
      </c>
      <c r="F684" s="0" t="n">
        <v>3050</v>
      </c>
      <c r="G684" s="0" t="s">
        <v>281</v>
      </c>
      <c r="H684" s="0" t="s">
        <v>297</v>
      </c>
      <c r="I684" s="0" t="s">
        <v>16129</v>
      </c>
    </row>
    <row r="685" customFormat="false" ht="15" hidden="false" customHeight="false" outlineLevel="0" collapsed="false">
      <c r="A685" s="0" t="n">
        <v>33</v>
      </c>
      <c r="B685" s="0" t="s">
        <v>74</v>
      </c>
      <c r="C685" s="0" t="s">
        <v>16130</v>
      </c>
      <c r="D685" s="0" t="s">
        <v>14532</v>
      </c>
      <c r="E685" s="0" t="s">
        <v>16131</v>
      </c>
      <c r="F685" s="0" t="n">
        <v>1397</v>
      </c>
      <c r="G685" s="0" t="s">
        <v>281</v>
      </c>
      <c r="H685" s="0" t="s">
        <v>297</v>
      </c>
      <c r="I685" s="0" t="s">
        <v>16132</v>
      </c>
    </row>
    <row r="686" customFormat="false" ht="15" hidden="false" customHeight="false" outlineLevel="0" collapsed="false">
      <c r="A686" s="0" t="n">
        <v>34</v>
      </c>
      <c r="B686" s="0" t="s">
        <v>76</v>
      </c>
      <c r="C686" s="0" t="s">
        <v>16133</v>
      </c>
      <c r="D686" s="0" t="s">
        <v>14541</v>
      </c>
      <c r="E686" s="0" t="s">
        <v>16134</v>
      </c>
      <c r="F686" s="0" t="n">
        <v>1542</v>
      </c>
      <c r="G686" s="0" t="s">
        <v>281</v>
      </c>
      <c r="H686" s="0" t="s">
        <v>297</v>
      </c>
      <c r="I686" s="0" t="s">
        <v>16135</v>
      </c>
    </row>
    <row r="687" customFormat="false" ht="15" hidden="false" customHeight="false" outlineLevel="0" collapsed="false">
      <c r="A687" s="0" t="n">
        <v>35</v>
      </c>
      <c r="B687" s="0" t="s">
        <v>77</v>
      </c>
      <c r="C687" s="0" t="s">
        <v>16136</v>
      </c>
      <c r="D687" s="0" t="s">
        <v>14541</v>
      </c>
      <c r="E687" s="0" t="s">
        <v>16137</v>
      </c>
      <c r="F687" s="0" t="n">
        <v>3635</v>
      </c>
      <c r="G687" s="0" t="s">
        <v>281</v>
      </c>
      <c r="H687" s="0" t="s">
        <v>297</v>
      </c>
      <c r="I687" s="0" t="s">
        <v>16138</v>
      </c>
    </row>
    <row r="688" customFormat="false" ht="15" hidden="false" customHeight="false" outlineLevel="0" collapsed="false">
      <c r="A688" s="0" t="n">
        <v>34</v>
      </c>
      <c r="B688" s="0" t="s">
        <v>76</v>
      </c>
      <c r="C688" s="0" t="s">
        <v>16139</v>
      </c>
      <c r="D688" s="0" t="s">
        <v>868</v>
      </c>
      <c r="E688" s="0" t="s">
        <v>16140</v>
      </c>
      <c r="F688" s="0" t="n">
        <v>2869</v>
      </c>
      <c r="G688" s="0" t="s">
        <v>281</v>
      </c>
      <c r="H688" s="0" t="s">
        <v>297</v>
      </c>
      <c r="I688" s="0" t="s">
        <v>16141</v>
      </c>
    </row>
    <row r="689" customFormat="false" ht="15" hidden="false" customHeight="false" outlineLevel="0" collapsed="false">
      <c r="A689" s="0" t="n">
        <v>34</v>
      </c>
      <c r="B689" s="0" t="s">
        <v>76</v>
      </c>
      <c r="C689" s="0" t="s">
        <v>16142</v>
      </c>
      <c r="D689" s="0" t="s">
        <v>14532</v>
      </c>
      <c r="E689" s="0" t="s">
        <v>16143</v>
      </c>
      <c r="F689" s="0" t="n">
        <v>2911</v>
      </c>
      <c r="G689" s="0" t="s">
        <v>281</v>
      </c>
      <c r="H689" s="0" t="s">
        <v>297</v>
      </c>
      <c r="I689" s="0" t="s">
        <v>16144</v>
      </c>
    </row>
    <row r="690" customFormat="false" ht="15" hidden="false" customHeight="false" outlineLevel="0" collapsed="false">
      <c r="A690" s="0" t="n">
        <v>34</v>
      </c>
      <c r="B690" s="0" t="s">
        <v>76</v>
      </c>
      <c r="C690" s="0" t="s">
        <v>16145</v>
      </c>
      <c r="D690" s="0" t="s">
        <v>14532</v>
      </c>
      <c r="E690" s="0" t="s">
        <v>16146</v>
      </c>
      <c r="F690" s="0" t="n">
        <v>2442</v>
      </c>
      <c r="G690" s="0" t="s">
        <v>281</v>
      </c>
      <c r="H690" s="0" t="s">
        <v>297</v>
      </c>
      <c r="I690" s="0" t="s">
        <v>16147</v>
      </c>
    </row>
    <row r="691" customFormat="false" ht="15" hidden="false" customHeight="false" outlineLevel="0" collapsed="false">
      <c r="A691" s="0" t="n">
        <v>35</v>
      </c>
      <c r="B691" s="0" t="s">
        <v>77</v>
      </c>
      <c r="C691" s="0" t="s">
        <v>16148</v>
      </c>
      <c r="D691" s="0" t="s">
        <v>14532</v>
      </c>
      <c r="E691" s="0" t="s">
        <v>16149</v>
      </c>
      <c r="F691" s="0" t="n">
        <v>2691</v>
      </c>
      <c r="G691" s="0" t="s">
        <v>281</v>
      </c>
      <c r="H691" s="0" t="s">
        <v>297</v>
      </c>
      <c r="I691" s="0" t="s">
        <v>16150</v>
      </c>
    </row>
    <row r="692" customFormat="false" ht="15" hidden="false" customHeight="false" outlineLevel="0" collapsed="false">
      <c r="A692" s="0" t="n">
        <v>34</v>
      </c>
      <c r="B692" s="0" t="s">
        <v>76</v>
      </c>
      <c r="C692" s="0" t="s">
        <v>16151</v>
      </c>
      <c r="D692" s="0" t="s">
        <v>14676</v>
      </c>
      <c r="E692" s="0" t="s">
        <v>16152</v>
      </c>
      <c r="F692" s="0" t="n">
        <v>2277</v>
      </c>
      <c r="G692" s="0" t="s">
        <v>281</v>
      </c>
      <c r="H692" s="0" t="s">
        <v>297</v>
      </c>
      <c r="I692" s="0" t="s">
        <v>16153</v>
      </c>
    </row>
    <row r="693" customFormat="false" ht="15" hidden="false" customHeight="false" outlineLevel="0" collapsed="false">
      <c r="A693" s="0" t="n">
        <v>35</v>
      </c>
      <c r="B693" s="0" t="s">
        <v>77</v>
      </c>
      <c r="C693" s="0" t="s">
        <v>16154</v>
      </c>
      <c r="D693" s="0" t="s">
        <v>14532</v>
      </c>
      <c r="E693" s="0" t="s">
        <v>16155</v>
      </c>
      <c r="F693" s="0" t="n">
        <v>3131</v>
      </c>
      <c r="G693" s="0" t="s">
        <v>281</v>
      </c>
      <c r="H693" s="0" t="s">
        <v>297</v>
      </c>
      <c r="I693" s="0" t="s">
        <v>16156</v>
      </c>
    </row>
    <row r="694" customFormat="false" ht="15" hidden="false" customHeight="false" outlineLevel="0" collapsed="false">
      <c r="A694" s="0" t="n">
        <v>34</v>
      </c>
      <c r="B694" s="0" t="s">
        <v>76</v>
      </c>
      <c r="C694" s="0" t="s">
        <v>16157</v>
      </c>
      <c r="D694" s="0" t="s">
        <v>14532</v>
      </c>
      <c r="E694" s="0" t="s">
        <v>16158</v>
      </c>
      <c r="F694" s="0" t="n">
        <v>2764</v>
      </c>
      <c r="G694" s="0" t="s">
        <v>281</v>
      </c>
      <c r="H694" s="0" t="s">
        <v>297</v>
      </c>
      <c r="I694" s="0" t="s">
        <v>16159</v>
      </c>
    </row>
    <row r="695" customFormat="false" ht="15" hidden="false" customHeight="false" outlineLevel="0" collapsed="false">
      <c r="A695" s="0" t="n">
        <v>35</v>
      </c>
      <c r="B695" s="0" t="s">
        <v>77</v>
      </c>
      <c r="C695" s="0" t="s">
        <v>16160</v>
      </c>
      <c r="D695" s="0" t="s">
        <v>14541</v>
      </c>
      <c r="E695" s="0" t="s">
        <v>16161</v>
      </c>
      <c r="F695" s="0" t="n">
        <v>3492</v>
      </c>
      <c r="G695" s="0" t="s">
        <v>281</v>
      </c>
      <c r="H695" s="0" t="s">
        <v>297</v>
      </c>
      <c r="I695" s="0" t="s">
        <v>16162</v>
      </c>
    </row>
    <row r="696" customFormat="false" ht="15" hidden="false" customHeight="false" outlineLevel="0" collapsed="false">
      <c r="A696" s="0" t="n">
        <v>34</v>
      </c>
      <c r="B696" s="0" t="s">
        <v>76</v>
      </c>
      <c r="C696" s="0" t="s">
        <v>16163</v>
      </c>
      <c r="D696" s="0" t="s">
        <v>14541</v>
      </c>
      <c r="E696" s="0" t="s">
        <v>16164</v>
      </c>
      <c r="F696" s="0" t="n">
        <v>1145</v>
      </c>
      <c r="G696" s="0" t="s">
        <v>281</v>
      </c>
      <c r="H696" s="0" t="s">
        <v>297</v>
      </c>
      <c r="I696" s="0" t="s">
        <v>16165</v>
      </c>
    </row>
    <row r="697" customFormat="false" ht="15" hidden="false" customHeight="false" outlineLevel="0" collapsed="false">
      <c r="A697" s="0" t="n">
        <v>35</v>
      </c>
      <c r="B697" s="0" t="s">
        <v>77</v>
      </c>
      <c r="C697" s="0" t="s">
        <v>16166</v>
      </c>
      <c r="D697" s="0" t="s">
        <v>14541</v>
      </c>
      <c r="E697" s="0" t="s">
        <v>16167</v>
      </c>
      <c r="F697" s="0" t="n">
        <v>3689</v>
      </c>
      <c r="G697" s="0" t="s">
        <v>281</v>
      </c>
      <c r="H697" s="0" t="s">
        <v>297</v>
      </c>
      <c r="I697" s="0" t="s">
        <v>16168</v>
      </c>
    </row>
    <row r="698" customFormat="false" ht="15" hidden="false" customHeight="false" outlineLevel="0" collapsed="false">
      <c r="A698" s="0" t="n">
        <v>34</v>
      </c>
      <c r="B698" s="0" t="s">
        <v>76</v>
      </c>
      <c r="C698" s="0" t="s">
        <v>16169</v>
      </c>
      <c r="D698" s="0" t="s">
        <v>14541</v>
      </c>
      <c r="E698" s="0" t="s">
        <v>16170</v>
      </c>
      <c r="F698" s="0" t="n">
        <v>1437</v>
      </c>
      <c r="G698" s="0" t="s">
        <v>281</v>
      </c>
      <c r="H698" s="0" t="s">
        <v>297</v>
      </c>
      <c r="I698" s="0" t="s">
        <v>16171</v>
      </c>
    </row>
    <row r="699" customFormat="false" ht="15" hidden="false" customHeight="false" outlineLevel="0" collapsed="false">
      <c r="A699" s="0" t="n">
        <v>35</v>
      </c>
      <c r="B699" s="0" t="s">
        <v>77</v>
      </c>
      <c r="C699" s="0" t="s">
        <v>16172</v>
      </c>
      <c r="D699" s="0" t="s">
        <v>14541</v>
      </c>
      <c r="E699" s="0" t="s">
        <v>16173</v>
      </c>
      <c r="F699" s="0" t="n">
        <v>3732</v>
      </c>
      <c r="G699" s="0" t="s">
        <v>281</v>
      </c>
      <c r="H699" s="0" t="s">
        <v>297</v>
      </c>
      <c r="I699" s="0" t="s">
        <v>16174</v>
      </c>
    </row>
    <row r="700" customFormat="false" ht="15" hidden="false" customHeight="false" outlineLevel="0" collapsed="false">
      <c r="A700" s="0" t="n">
        <v>34</v>
      </c>
      <c r="B700" s="0" t="s">
        <v>76</v>
      </c>
      <c r="C700" s="0" t="s">
        <v>16175</v>
      </c>
      <c r="D700" s="0" t="s">
        <v>14532</v>
      </c>
      <c r="E700" s="0" t="s">
        <v>16176</v>
      </c>
      <c r="F700" s="0" t="n">
        <v>4449</v>
      </c>
      <c r="G700" s="0" t="s">
        <v>281</v>
      </c>
      <c r="H700" s="0" t="s">
        <v>297</v>
      </c>
      <c r="I700" s="0" t="s">
        <v>16177</v>
      </c>
    </row>
    <row r="701" customFormat="false" ht="15" hidden="false" customHeight="false" outlineLevel="0" collapsed="false">
      <c r="A701" s="0" t="n">
        <v>35</v>
      </c>
      <c r="B701" s="0" t="s">
        <v>77</v>
      </c>
      <c r="C701" s="0" t="s">
        <v>16178</v>
      </c>
      <c r="D701" s="0" t="s">
        <v>14532</v>
      </c>
      <c r="E701" s="0" t="s">
        <v>16179</v>
      </c>
      <c r="F701" s="0" t="n">
        <v>3165</v>
      </c>
      <c r="G701" s="0" t="s">
        <v>281</v>
      </c>
      <c r="H701" s="0" t="s">
        <v>297</v>
      </c>
      <c r="I701" s="0" t="s">
        <v>16180</v>
      </c>
    </row>
    <row r="702" customFormat="false" ht="15" hidden="false" customHeight="false" outlineLevel="0" collapsed="false">
      <c r="A702" s="0" t="n">
        <v>34</v>
      </c>
      <c r="B702" s="0" t="s">
        <v>76</v>
      </c>
      <c r="C702" s="0" t="s">
        <v>16181</v>
      </c>
      <c r="D702" s="0" t="s">
        <v>14532</v>
      </c>
      <c r="E702" s="0" t="s">
        <v>16182</v>
      </c>
      <c r="F702" s="0" t="n">
        <v>3617</v>
      </c>
      <c r="G702" s="0" t="s">
        <v>281</v>
      </c>
      <c r="H702" s="0" t="s">
        <v>297</v>
      </c>
      <c r="I702" s="0" t="s">
        <v>16183</v>
      </c>
    </row>
    <row r="703" customFormat="false" ht="15" hidden="false" customHeight="false" outlineLevel="0" collapsed="false">
      <c r="A703" s="0" t="n">
        <v>35</v>
      </c>
      <c r="B703" s="0" t="s">
        <v>77</v>
      </c>
      <c r="C703" s="0" t="s">
        <v>16184</v>
      </c>
      <c r="D703" s="0" t="s">
        <v>14532</v>
      </c>
      <c r="E703" s="0" t="s">
        <v>16185</v>
      </c>
      <c r="F703" s="0" t="n">
        <v>2333</v>
      </c>
      <c r="G703" s="0" t="s">
        <v>281</v>
      </c>
      <c r="H703" s="0" t="s">
        <v>297</v>
      </c>
      <c r="I703" s="0" t="s">
        <v>16186</v>
      </c>
    </row>
    <row r="704" customFormat="false" ht="15" hidden="false" customHeight="false" outlineLevel="0" collapsed="false">
      <c r="A704" s="0" t="n">
        <v>34</v>
      </c>
      <c r="B704" s="0" t="s">
        <v>76</v>
      </c>
      <c r="C704" s="0" t="s">
        <v>16187</v>
      </c>
      <c r="D704" s="0" t="s">
        <v>14676</v>
      </c>
      <c r="E704" s="0" t="s">
        <v>16188</v>
      </c>
      <c r="F704" s="0" t="n">
        <v>5981</v>
      </c>
      <c r="G704" s="0" t="s">
        <v>281</v>
      </c>
      <c r="H704" s="0" t="s">
        <v>297</v>
      </c>
      <c r="I704" s="0" t="s">
        <v>16189</v>
      </c>
    </row>
    <row r="705" customFormat="false" ht="15" hidden="false" customHeight="false" outlineLevel="0" collapsed="false">
      <c r="A705" s="0" t="n">
        <v>35</v>
      </c>
      <c r="B705" s="0" t="s">
        <v>77</v>
      </c>
      <c r="C705" s="0" t="s">
        <v>16190</v>
      </c>
      <c r="D705" s="0" t="s">
        <v>14541</v>
      </c>
      <c r="E705" s="0" t="s">
        <v>16191</v>
      </c>
      <c r="F705" s="0" t="n">
        <v>2756</v>
      </c>
      <c r="G705" s="0" t="s">
        <v>281</v>
      </c>
      <c r="H705" s="0" t="s">
        <v>297</v>
      </c>
      <c r="I705" s="0" t="s">
        <v>16192</v>
      </c>
    </row>
    <row r="706" customFormat="false" ht="15" hidden="false" customHeight="false" outlineLevel="0" collapsed="false">
      <c r="A706" s="0" t="n">
        <v>34</v>
      </c>
      <c r="B706" s="0" t="s">
        <v>76</v>
      </c>
      <c r="C706" s="0" t="s">
        <v>16193</v>
      </c>
      <c r="D706" s="0" t="s">
        <v>14541</v>
      </c>
      <c r="E706" s="0" t="s">
        <v>16194</v>
      </c>
      <c r="F706" s="0" t="n">
        <v>1195</v>
      </c>
      <c r="G706" s="0" t="s">
        <v>281</v>
      </c>
      <c r="H706" s="0" t="s">
        <v>297</v>
      </c>
      <c r="I706" s="0" t="s">
        <v>16195</v>
      </c>
    </row>
    <row r="707" customFormat="false" ht="15" hidden="false" customHeight="false" outlineLevel="0" collapsed="false">
      <c r="A707" s="0" t="n">
        <v>35</v>
      </c>
      <c r="B707" s="0" t="s">
        <v>77</v>
      </c>
      <c r="C707" s="0" t="s">
        <v>16196</v>
      </c>
      <c r="D707" s="0" t="s">
        <v>14532</v>
      </c>
      <c r="E707" s="0" t="s">
        <v>16197</v>
      </c>
      <c r="F707" s="0" t="n">
        <v>3151</v>
      </c>
      <c r="G707" s="0" t="s">
        <v>281</v>
      </c>
      <c r="H707" s="0" t="s">
        <v>297</v>
      </c>
      <c r="I707" s="0" t="s">
        <v>16198</v>
      </c>
    </row>
    <row r="708" customFormat="false" ht="15" hidden="false" customHeight="false" outlineLevel="0" collapsed="false">
      <c r="A708" s="0" t="n">
        <v>34</v>
      </c>
      <c r="B708" s="0" t="s">
        <v>76</v>
      </c>
      <c r="C708" s="0" t="s">
        <v>16199</v>
      </c>
      <c r="D708" s="0" t="s">
        <v>14532</v>
      </c>
      <c r="E708" s="0" t="s">
        <v>16200</v>
      </c>
      <c r="F708" s="0" t="n">
        <v>5285</v>
      </c>
      <c r="G708" s="0" t="s">
        <v>281</v>
      </c>
      <c r="H708" s="0" t="s">
        <v>297</v>
      </c>
      <c r="I708" s="0" t="s">
        <v>16201</v>
      </c>
    </row>
    <row r="709" customFormat="false" ht="15" hidden="false" customHeight="false" outlineLevel="0" collapsed="false">
      <c r="A709" s="0" t="n">
        <v>34</v>
      </c>
      <c r="B709" s="0" t="s">
        <v>76</v>
      </c>
      <c r="C709" s="0" t="s">
        <v>16202</v>
      </c>
      <c r="D709" s="0" t="s">
        <v>14541</v>
      </c>
      <c r="E709" s="0" t="s">
        <v>16203</v>
      </c>
      <c r="F709" s="0" t="n">
        <v>1658</v>
      </c>
      <c r="G709" s="0" t="s">
        <v>281</v>
      </c>
      <c r="H709" s="0" t="s">
        <v>297</v>
      </c>
      <c r="I709" s="0" t="s">
        <v>16204</v>
      </c>
    </row>
    <row r="710" customFormat="false" ht="15" hidden="false" customHeight="false" outlineLevel="0" collapsed="false">
      <c r="A710" s="0" t="n">
        <v>34</v>
      </c>
      <c r="B710" s="0" t="s">
        <v>76</v>
      </c>
      <c r="C710" s="0" t="s">
        <v>16205</v>
      </c>
      <c r="D710" s="0" t="s">
        <v>14532</v>
      </c>
      <c r="E710" s="0" t="s">
        <v>16072</v>
      </c>
      <c r="F710" s="0" t="n">
        <v>2903</v>
      </c>
      <c r="G710" s="0" t="s">
        <v>281</v>
      </c>
      <c r="H710" s="0" t="s">
        <v>297</v>
      </c>
      <c r="I710" s="0" t="s">
        <v>16206</v>
      </c>
    </row>
    <row r="711" customFormat="false" ht="15" hidden="false" customHeight="false" outlineLevel="0" collapsed="false">
      <c r="A711" s="0" t="n">
        <v>35</v>
      </c>
      <c r="B711" s="0" t="s">
        <v>77</v>
      </c>
      <c r="C711" s="0" t="s">
        <v>16207</v>
      </c>
      <c r="D711" s="0" t="s">
        <v>34</v>
      </c>
      <c r="E711" s="0" t="s">
        <v>16208</v>
      </c>
      <c r="F711" s="0" t="n">
        <v>1598</v>
      </c>
      <c r="G711" s="0" t="s">
        <v>281</v>
      </c>
      <c r="H711" s="0" t="s">
        <v>297</v>
      </c>
      <c r="I711" s="0" t="s">
        <v>16209</v>
      </c>
    </row>
    <row r="712" customFormat="false" ht="15" hidden="false" customHeight="false" outlineLevel="0" collapsed="false">
      <c r="A712" s="0" t="n">
        <v>34</v>
      </c>
      <c r="B712" s="0" t="s">
        <v>76</v>
      </c>
      <c r="C712" s="0" t="s">
        <v>16210</v>
      </c>
      <c r="D712" s="0" t="s">
        <v>14532</v>
      </c>
      <c r="E712" s="0" t="s">
        <v>16211</v>
      </c>
      <c r="F712" s="0" t="n">
        <v>2138</v>
      </c>
      <c r="G712" s="0" t="s">
        <v>281</v>
      </c>
      <c r="H712" s="0" t="s">
        <v>297</v>
      </c>
      <c r="I712" s="0" t="s">
        <v>16212</v>
      </c>
    </row>
    <row r="713" customFormat="false" ht="15" hidden="false" customHeight="false" outlineLevel="0" collapsed="false">
      <c r="A713" s="0" t="n">
        <v>35</v>
      </c>
      <c r="B713" s="0" t="s">
        <v>77</v>
      </c>
      <c r="C713" s="0" t="s">
        <v>16213</v>
      </c>
      <c r="D713" s="0" t="s">
        <v>14532</v>
      </c>
      <c r="E713" s="0" t="s">
        <v>16214</v>
      </c>
      <c r="F713" s="0" t="n">
        <v>3043</v>
      </c>
      <c r="G713" s="0" t="s">
        <v>281</v>
      </c>
      <c r="H713" s="0" t="s">
        <v>297</v>
      </c>
      <c r="I713" s="0" t="s">
        <v>16215</v>
      </c>
    </row>
    <row r="714" customFormat="false" ht="15" hidden="false" customHeight="false" outlineLevel="0" collapsed="false">
      <c r="A714" s="0" t="n">
        <v>35</v>
      </c>
      <c r="B714" s="0" t="s">
        <v>77</v>
      </c>
      <c r="C714" s="0" t="s">
        <v>16216</v>
      </c>
      <c r="D714" s="0" t="s">
        <v>14532</v>
      </c>
      <c r="E714" s="0" t="s">
        <v>16217</v>
      </c>
      <c r="F714" s="0" t="n">
        <v>3254</v>
      </c>
      <c r="G714" s="0" t="s">
        <v>281</v>
      </c>
      <c r="H714" s="0" t="s">
        <v>297</v>
      </c>
      <c r="I714" s="0" t="s">
        <v>16218</v>
      </c>
    </row>
    <row r="715" customFormat="false" ht="15" hidden="false" customHeight="false" outlineLevel="0" collapsed="false">
      <c r="A715" s="0" t="n">
        <v>34</v>
      </c>
      <c r="B715" s="0" t="s">
        <v>76</v>
      </c>
      <c r="C715" s="0" t="s">
        <v>16219</v>
      </c>
      <c r="D715" s="0" t="s">
        <v>14532</v>
      </c>
      <c r="E715" s="0" t="s">
        <v>16220</v>
      </c>
      <c r="F715" s="0" t="n">
        <v>2022</v>
      </c>
      <c r="G715" s="0" t="s">
        <v>281</v>
      </c>
      <c r="H715" s="0" t="s">
        <v>297</v>
      </c>
      <c r="I715" s="0" t="s">
        <v>16221</v>
      </c>
    </row>
    <row r="716" customFormat="false" ht="15" hidden="false" customHeight="false" outlineLevel="0" collapsed="false">
      <c r="A716" s="0" t="n">
        <v>35</v>
      </c>
      <c r="B716" s="0" t="s">
        <v>77</v>
      </c>
      <c r="C716" s="0" t="s">
        <v>16222</v>
      </c>
      <c r="D716" s="0" t="s">
        <v>92</v>
      </c>
      <c r="E716" s="0" t="s">
        <v>16223</v>
      </c>
      <c r="F716" s="0" t="n">
        <v>4339</v>
      </c>
      <c r="G716" s="0" t="s">
        <v>281</v>
      </c>
      <c r="H716" s="0" t="s">
        <v>297</v>
      </c>
      <c r="I716" s="0" t="s">
        <v>16224</v>
      </c>
    </row>
    <row r="717" customFormat="false" ht="15" hidden="false" customHeight="false" outlineLevel="0" collapsed="false">
      <c r="A717" s="0" t="n">
        <v>34</v>
      </c>
      <c r="B717" s="0" t="s">
        <v>76</v>
      </c>
      <c r="C717" s="0" t="s">
        <v>16225</v>
      </c>
      <c r="D717" s="0" t="s">
        <v>14532</v>
      </c>
      <c r="E717" s="0" t="s">
        <v>16226</v>
      </c>
      <c r="F717" s="0" t="n">
        <v>2561</v>
      </c>
      <c r="G717" s="0" t="s">
        <v>281</v>
      </c>
      <c r="H717" s="0" t="s">
        <v>297</v>
      </c>
      <c r="I717" s="0" t="s">
        <v>16227</v>
      </c>
    </row>
    <row r="718" customFormat="false" ht="15" hidden="false" customHeight="false" outlineLevel="0" collapsed="false">
      <c r="A718" s="0" t="n">
        <v>35</v>
      </c>
      <c r="B718" s="0" t="s">
        <v>77</v>
      </c>
      <c r="C718" s="0" t="s">
        <v>16228</v>
      </c>
      <c r="D718" s="0" t="s">
        <v>14676</v>
      </c>
      <c r="E718" s="0" t="s">
        <v>16229</v>
      </c>
      <c r="F718" s="0" t="n">
        <v>3296</v>
      </c>
      <c r="G718" s="0" t="s">
        <v>281</v>
      </c>
      <c r="H718" s="0" t="s">
        <v>297</v>
      </c>
      <c r="I718" s="0" t="s">
        <v>16230</v>
      </c>
    </row>
    <row r="719" customFormat="false" ht="15" hidden="false" customHeight="false" outlineLevel="0" collapsed="false">
      <c r="A719" s="0" t="n">
        <v>34</v>
      </c>
      <c r="B719" s="0" t="s">
        <v>76</v>
      </c>
      <c r="C719" s="0" t="s">
        <v>16231</v>
      </c>
      <c r="D719" s="0" t="s">
        <v>14541</v>
      </c>
      <c r="E719" s="0" t="s">
        <v>16232</v>
      </c>
      <c r="F719" s="0" t="n">
        <v>1809</v>
      </c>
      <c r="G719" s="0" t="s">
        <v>281</v>
      </c>
      <c r="H719" s="0" t="s">
        <v>297</v>
      </c>
      <c r="I719" s="0" t="s">
        <v>16233</v>
      </c>
    </row>
    <row r="720" customFormat="false" ht="15" hidden="false" customHeight="false" outlineLevel="0" collapsed="false">
      <c r="A720" s="0" t="n">
        <v>35</v>
      </c>
      <c r="B720" s="0" t="s">
        <v>77</v>
      </c>
      <c r="C720" s="0" t="s">
        <v>16234</v>
      </c>
      <c r="D720" s="0" t="s">
        <v>14532</v>
      </c>
      <c r="E720" s="0" t="s">
        <v>16235</v>
      </c>
      <c r="F720" s="0" t="n">
        <v>2539</v>
      </c>
      <c r="G720" s="0" t="s">
        <v>281</v>
      </c>
      <c r="H720" s="0" t="s">
        <v>297</v>
      </c>
      <c r="I720" s="0" t="s">
        <v>16236</v>
      </c>
    </row>
    <row r="721" customFormat="false" ht="15" hidden="false" customHeight="false" outlineLevel="0" collapsed="false">
      <c r="A721" s="0" t="n">
        <v>35</v>
      </c>
      <c r="B721" s="0" t="s">
        <v>77</v>
      </c>
      <c r="C721" s="0" t="s">
        <v>16237</v>
      </c>
      <c r="D721" s="0" t="s">
        <v>339</v>
      </c>
      <c r="E721" s="0" t="s">
        <v>16238</v>
      </c>
      <c r="F721" s="0" t="n">
        <v>1558</v>
      </c>
      <c r="G721" s="0" t="s">
        <v>281</v>
      </c>
      <c r="H721" s="0" t="s">
        <v>297</v>
      </c>
      <c r="I721" s="0" t="s">
        <v>16239</v>
      </c>
    </row>
    <row r="722" customFormat="false" ht="15" hidden="false" customHeight="false" outlineLevel="0" collapsed="false">
      <c r="A722" s="0" t="n">
        <v>35</v>
      </c>
      <c r="B722" s="0" t="s">
        <v>77</v>
      </c>
      <c r="C722" s="0" t="s">
        <v>16240</v>
      </c>
      <c r="D722" s="0" t="s">
        <v>92</v>
      </c>
      <c r="E722" s="0" t="s">
        <v>16241</v>
      </c>
      <c r="F722" s="0" t="n">
        <v>2092</v>
      </c>
      <c r="G722" s="0" t="s">
        <v>281</v>
      </c>
      <c r="H722" s="0" t="s">
        <v>297</v>
      </c>
      <c r="I722" s="0" t="s">
        <v>16242</v>
      </c>
    </row>
    <row r="723" customFormat="false" ht="15" hidden="false" customHeight="false" outlineLevel="0" collapsed="false">
      <c r="A723" s="0" t="n">
        <v>35</v>
      </c>
      <c r="B723" s="0" t="s">
        <v>77</v>
      </c>
      <c r="C723" s="0" t="s">
        <v>16243</v>
      </c>
      <c r="D723" s="0" t="s">
        <v>14532</v>
      </c>
      <c r="E723" s="0" t="s">
        <v>16244</v>
      </c>
      <c r="F723" s="0" t="n">
        <v>3154</v>
      </c>
      <c r="G723" s="0" t="s">
        <v>281</v>
      </c>
      <c r="H723" s="0" t="s">
        <v>297</v>
      </c>
      <c r="I723" s="0" t="s">
        <v>16245</v>
      </c>
    </row>
    <row r="724" customFormat="false" ht="15" hidden="false" customHeight="false" outlineLevel="0" collapsed="false">
      <c r="A724" s="0" t="n">
        <v>35</v>
      </c>
      <c r="B724" s="0" t="s">
        <v>77</v>
      </c>
      <c r="C724" s="0" t="s">
        <v>16246</v>
      </c>
      <c r="D724" s="0" t="s">
        <v>14676</v>
      </c>
      <c r="E724" s="0" t="s">
        <v>16247</v>
      </c>
      <c r="F724" s="0" t="n">
        <v>2849</v>
      </c>
      <c r="G724" s="0" t="s">
        <v>281</v>
      </c>
      <c r="H724" s="0" t="s">
        <v>297</v>
      </c>
      <c r="I724" s="0" t="s">
        <v>16248</v>
      </c>
    </row>
    <row r="725" customFormat="false" ht="15" hidden="false" customHeight="false" outlineLevel="0" collapsed="false">
      <c r="A725" s="0" t="n">
        <v>34</v>
      </c>
      <c r="B725" s="0" t="s">
        <v>76</v>
      </c>
      <c r="C725" s="0" t="s">
        <v>16249</v>
      </c>
      <c r="D725" s="0" t="s">
        <v>14532</v>
      </c>
      <c r="E725" s="0" t="s">
        <v>16060</v>
      </c>
      <c r="F725" s="0" t="n">
        <v>3568</v>
      </c>
      <c r="G725" s="0" t="s">
        <v>281</v>
      </c>
      <c r="H725" s="0" t="s">
        <v>297</v>
      </c>
      <c r="I725" s="0" t="s">
        <v>16250</v>
      </c>
    </row>
    <row r="726" customFormat="false" ht="15" hidden="false" customHeight="false" outlineLevel="0" collapsed="false">
      <c r="A726" s="0" t="n">
        <v>35</v>
      </c>
      <c r="B726" s="0" t="s">
        <v>77</v>
      </c>
      <c r="C726" s="0" t="s">
        <v>16251</v>
      </c>
      <c r="D726" s="0" t="s">
        <v>14541</v>
      </c>
      <c r="E726" s="0" t="s">
        <v>16252</v>
      </c>
      <c r="F726" s="0" t="n">
        <v>3869</v>
      </c>
      <c r="G726" s="0" t="s">
        <v>281</v>
      </c>
      <c r="H726" s="0" t="s">
        <v>297</v>
      </c>
      <c r="I726" s="0" t="s">
        <v>16253</v>
      </c>
    </row>
    <row r="727" customFormat="false" ht="15" hidden="false" customHeight="false" outlineLevel="0" collapsed="false">
      <c r="A727" s="0" t="n">
        <v>35</v>
      </c>
      <c r="B727" s="0" t="s">
        <v>77</v>
      </c>
      <c r="C727" s="0" t="s">
        <v>16254</v>
      </c>
      <c r="D727" s="0" t="s">
        <v>14532</v>
      </c>
      <c r="E727" s="0" t="s">
        <v>16255</v>
      </c>
      <c r="F727" s="0" t="n">
        <v>1481</v>
      </c>
      <c r="G727" s="0" t="s">
        <v>281</v>
      </c>
      <c r="H727" s="0" t="s">
        <v>297</v>
      </c>
      <c r="I727" s="0" t="s">
        <v>16256</v>
      </c>
    </row>
    <row r="728" customFormat="false" ht="15" hidden="false" customHeight="false" outlineLevel="0" collapsed="false">
      <c r="A728" s="0" t="n">
        <v>32</v>
      </c>
      <c r="B728" s="0" t="s">
        <v>73</v>
      </c>
      <c r="C728" s="0" t="s">
        <v>16257</v>
      </c>
      <c r="D728" s="0" t="s">
        <v>14532</v>
      </c>
      <c r="E728" s="0" t="s">
        <v>16258</v>
      </c>
      <c r="F728" s="0" t="n">
        <v>274</v>
      </c>
      <c r="G728" s="0" t="s">
        <v>281</v>
      </c>
      <c r="H728" s="0" t="s">
        <v>297</v>
      </c>
      <c r="I728" s="0" t="s">
        <v>16259</v>
      </c>
    </row>
    <row r="729" customFormat="false" ht="15" hidden="false" customHeight="false" outlineLevel="0" collapsed="false">
      <c r="A729" s="0" t="n">
        <v>35</v>
      </c>
      <c r="B729" s="0" t="s">
        <v>77</v>
      </c>
      <c r="C729" s="0" t="s">
        <v>16260</v>
      </c>
      <c r="D729" s="0" t="s">
        <v>14532</v>
      </c>
      <c r="E729" s="0" t="s">
        <v>16261</v>
      </c>
      <c r="F729" s="0" t="n">
        <v>3100</v>
      </c>
      <c r="G729" s="0" t="s">
        <v>281</v>
      </c>
      <c r="H729" s="0" t="s">
        <v>297</v>
      </c>
      <c r="I729" s="0" t="s">
        <v>16262</v>
      </c>
    </row>
    <row r="730" customFormat="false" ht="15" hidden="false" customHeight="false" outlineLevel="0" collapsed="false">
      <c r="A730" s="0" t="n">
        <v>32</v>
      </c>
      <c r="B730" s="0" t="s">
        <v>73</v>
      </c>
      <c r="C730" s="0" t="s">
        <v>16263</v>
      </c>
      <c r="D730" s="0" t="s">
        <v>14532</v>
      </c>
      <c r="E730" s="0" t="s">
        <v>16264</v>
      </c>
      <c r="F730" s="0" t="n">
        <v>1845</v>
      </c>
      <c r="G730" s="0" t="s">
        <v>281</v>
      </c>
      <c r="H730" s="0" t="s">
        <v>297</v>
      </c>
      <c r="I730" s="0" t="s">
        <v>16265</v>
      </c>
    </row>
    <row r="731" customFormat="false" ht="15" hidden="false" customHeight="false" outlineLevel="0" collapsed="false">
      <c r="A731" s="0" t="n">
        <v>34</v>
      </c>
      <c r="B731" s="0" t="s">
        <v>76</v>
      </c>
      <c r="C731" s="0" t="s">
        <v>16266</v>
      </c>
      <c r="D731" s="0" t="s">
        <v>14192</v>
      </c>
      <c r="E731" s="0" t="s">
        <v>16267</v>
      </c>
      <c r="F731" s="0" t="n">
        <v>2188</v>
      </c>
      <c r="G731" s="0" t="s">
        <v>281</v>
      </c>
      <c r="H731" s="0" t="s">
        <v>297</v>
      </c>
      <c r="I731" s="0" t="s">
        <v>16268</v>
      </c>
    </row>
    <row r="732" customFormat="false" ht="15" hidden="false" customHeight="false" outlineLevel="0" collapsed="false">
      <c r="A732" s="0" t="n">
        <v>35</v>
      </c>
      <c r="B732" s="0" t="s">
        <v>77</v>
      </c>
      <c r="C732" s="0" t="s">
        <v>16269</v>
      </c>
      <c r="D732" s="0" t="s">
        <v>14532</v>
      </c>
      <c r="E732" s="0" t="s">
        <v>16270</v>
      </c>
      <c r="F732" s="0" t="n">
        <v>4030</v>
      </c>
      <c r="G732" s="0" t="s">
        <v>281</v>
      </c>
      <c r="H732" s="0" t="s">
        <v>297</v>
      </c>
      <c r="I732" s="0" t="s">
        <v>16271</v>
      </c>
    </row>
    <row r="733" customFormat="false" ht="15" hidden="false" customHeight="false" outlineLevel="0" collapsed="false">
      <c r="A733" s="0" t="n">
        <v>32</v>
      </c>
      <c r="B733" s="0" t="s">
        <v>73</v>
      </c>
      <c r="C733" s="0" t="s">
        <v>16272</v>
      </c>
      <c r="D733" s="0" t="s">
        <v>14532</v>
      </c>
      <c r="E733" s="0" t="s">
        <v>16273</v>
      </c>
      <c r="F733" s="0" t="n">
        <v>1485</v>
      </c>
      <c r="G733" s="0" t="s">
        <v>281</v>
      </c>
      <c r="H733" s="0" t="s">
        <v>297</v>
      </c>
      <c r="I733" s="0" t="s">
        <v>16274</v>
      </c>
    </row>
    <row r="734" customFormat="false" ht="15" hidden="false" customHeight="false" outlineLevel="0" collapsed="false">
      <c r="A734" s="0" t="n">
        <v>35</v>
      </c>
      <c r="B734" s="0" t="s">
        <v>77</v>
      </c>
      <c r="C734" s="0" t="s">
        <v>16275</v>
      </c>
      <c r="D734" s="0" t="s">
        <v>14541</v>
      </c>
      <c r="E734" s="0" t="s">
        <v>16276</v>
      </c>
      <c r="F734" s="0" t="n">
        <v>3498</v>
      </c>
      <c r="G734" s="0" t="s">
        <v>281</v>
      </c>
      <c r="H734" s="0" t="s">
        <v>297</v>
      </c>
      <c r="I734" s="0" t="s">
        <v>16277</v>
      </c>
    </row>
    <row r="735" customFormat="false" ht="15" hidden="false" customHeight="false" outlineLevel="0" collapsed="false">
      <c r="A735" s="0" t="n">
        <v>35</v>
      </c>
      <c r="B735" s="0" t="s">
        <v>77</v>
      </c>
      <c r="C735" s="0" t="s">
        <v>16278</v>
      </c>
      <c r="D735" s="0" t="s">
        <v>339</v>
      </c>
      <c r="E735" s="0" t="s">
        <v>16279</v>
      </c>
      <c r="F735" s="0" t="n">
        <v>2753</v>
      </c>
      <c r="G735" s="0" t="s">
        <v>281</v>
      </c>
      <c r="H735" s="0" t="s">
        <v>297</v>
      </c>
      <c r="I735" s="0" t="s">
        <v>16280</v>
      </c>
    </row>
    <row r="736" customFormat="false" ht="15" hidden="false" customHeight="false" outlineLevel="0" collapsed="false">
      <c r="A736" s="0" t="n">
        <v>32</v>
      </c>
      <c r="B736" s="0" t="s">
        <v>73</v>
      </c>
      <c r="C736" s="0" t="s">
        <v>16281</v>
      </c>
      <c r="D736" s="0" t="s">
        <v>14541</v>
      </c>
      <c r="E736" s="0" t="s">
        <v>16282</v>
      </c>
      <c r="F736" s="0" t="n">
        <v>1122</v>
      </c>
      <c r="G736" s="0" t="s">
        <v>281</v>
      </c>
      <c r="H736" s="0" t="s">
        <v>297</v>
      </c>
      <c r="I736" s="0" t="s">
        <v>16283</v>
      </c>
    </row>
    <row r="737" customFormat="false" ht="15" hidden="false" customHeight="false" outlineLevel="0" collapsed="false">
      <c r="A737" s="0" t="n">
        <v>32</v>
      </c>
      <c r="B737" s="0" t="s">
        <v>73</v>
      </c>
      <c r="C737" s="0" t="s">
        <v>16284</v>
      </c>
      <c r="D737" s="0" t="s">
        <v>14532</v>
      </c>
      <c r="E737" s="0" t="s">
        <v>16285</v>
      </c>
      <c r="F737" s="0" t="n">
        <v>1325</v>
      </c>
      <c r="G737" s="0" t="s">
        <v>281</v>
      </c>
      <c r="H737" s="0" t="s">
        <v>297</v>
      </c>
      <c r="I737" s="0" t="s">
        <v>16286</v>
      </c>
    </row>
    <row r="738" customFormat="false" ht="15" hidden="false" customHeight="false" outlineLevel="0" collapsed="false">
      <c r="A738" s="0" t="n">
        <v>35</v>
      </c>
      <c r="B738" s="0" t="s">
        <v>77</v>
      </c>
      <c r="C738" s="0" t="s">
        <v>16287</v>
      </c>
      <c r="D738" s="0" t="s">
        <v>14676</v>
      </c>
      <c r="E738" s="0" t="s">
        <v>16288</v>
      </c>
      <c r="F738" s="0" t="n">
        <v>5251</v>
      </c>
      <c r="G738" s="0" t="s">
        <v>281</v>
      </c>
      <c r="H738" s="0" t="s">
        <v>297</v>
      </c>
      <c r="I738" s="0" t="s">
        <v>16289</v>
      </c>
    </row>
    <row r="739" customFormat="false" ht="15" hidden="false" customHeight="false" outlineLevel="0" collapsed="false">
      <c r="A739" s="0" t="n">
        <v>35</v>
      </c>
      <c r="B739" s="0" t="s">
        <v>77</v>
      </c>
      <c r="C739" s="0" t="s">
        <v>16290</v>
      </c>
      <c r="D739" s="0" t="s">
        <v>14532</v>
      </c>
      <c r="E739" s="0" t="s">
        <v>16291</v>
      </c>
      <c r="F739" s="0" t="n">
        <v>7912</v>
      </c>
      <c r="G739" s="0" t="s">
        <v>281</v>
      </c>
      <c r="H739" s="0" t="s">
        <v>297</v>
      </c>
      <c r="I739" s="0" t="s">
        <v>16292</v>
      </c>
    </row>
    <row r="740" customFormat="false" ht="15" hidden="false" customHeight="false" outlineLevel="0" collapsed="false">
      <c r="A740" s="0" t="n">
        <v>32</v>
      </c>
      <c r="B740" s="0" t="s">
        <v>73</v>
      </c>
      <c r="C740" s="0" t="s">
        <v>16293</v>
      </c>
      <c r="D740" s="0" t="s">
        <v>14532</v>
      </c>
      <c r="E740" s="0" t="s">
        <v>16294</v>
      </c>
      <c r="F740" s="0" t="n">
        <v>1988</v>
      </c>
      <c r="G740" s="0" t="s">
        <v>281</v>
      </c>
      <c r="H740" s="0" t="s">
        <v>297</v>
      </c>
      <c r="I740" s="0" t="s">
        <v>16295</v>
      </c>
    </row>
    <row r="741" customFormat="false" ht="15" hidden="false" customHeight="false" outlineLevel="0" collapsed="false">
      <c r="A741" s="0" t="n">
        <v>32</v>
      </c>
      <c r="B741" s="0" t="s">
        <v>73</v>
      </c>
      <c r="C741" s="0" t="s">
        <v>16296</v>
      </c>
      <c r="D741" s="0" t="s">
        <v>14532</v>
      </c>
      <c r="E741" s="0" t="s">
        <v>16297</v>
      </c>
      <c r="F741" s="0" t="n">
        <v>1470</v>
      </c>
      <c r="G741" s="0" t="s">
        <v>281</v>
      </c>
      <c r="H741" s="0" t="s">
        <v>297</v>
      </c>
      <c r="I741" s="0" t="s">
        <v>16298</v>
      </c>
    </row>
    <row r="742" customFormat="false" ht="15" hidden="false" customHeight="false" outlineLevel="0" collapsed="false">
      <c r="A742" s="0" t="n">
        <v>35</v>
      </c>
      <c r="B742" s="0" t="s">
        <v>77</v>
      </c>
      <c r="C742" s="0" t="s">
        <v>16299</v>
      </c>
      <c r="D742" s="0" t="s">
        <v>14676</v>
      </c>
      <c r="E742" s="0" t="s">
        <v>16300</v>
      </c>
      <c r="F742" s="0" t="n">
        <v>3000</v>
      </c>
      <c r="G742" s="0" t="s">
        <v>281</v>
      </c>
      <c r="H742" s="0" t="s">
        <v>297</v>
      </c>
      <c r="I742" s="0" t="s">
        <v>16301</v>
      </c>
    </row>
    <row r="743" customFormat="false" ht="15" hidden="false" customHeight="false" outlineLevel="0" collapsed="false">
      <c r="A743" s="0" t="n">
        <v>35</v>
      </c>
      <c r="B743" s="0" t="s">
        <v>77</v>
      </c>
      <c r="C743" s="0" t="s">
        <v>16302</v>
      </c>
      <c r="D743" s="0" t="s">
        <v>14532</v>
      </c>
      <c r="E743" s="0" t="s">
        <v>16303</v>
      </c>
      <c r="F743" s="0" t="n">
        <v>4761</v>
      </c>
      <c r="G743" s="0" t="s">
        <v>281</v>
      </c>
      <c r="H743" s="0" t="s">
        <v>297</v>
      </c>
      <c r="I743" s="0" t="s">
        <v>16304</v>
      </c>
    </row>
    <row r="744" customFormat="false" ht="15" hidden="false" customHeight="false" outlineLevel="0" collapsed="false">
      <c r="A744" s="0" t="n">
        <v>35</v>
      </c>
      <c r="B744" s="0" t="s">
        <v>77</v>
      </c>
      <c r="C744" s="0" t="s">
        <v>16305</v>
      </c>
      <c r="D744" s="0" t="s">
        <v>14532</v>
      </c>
      <c r="E744" s="0" t="s">
        <v>16306</v>
      </c>
      <c r="F744" s="0" t="n">
        <v>3253</v>
      </c>
      <c r="G744" s="0" t="s">
        <v>281</v>
      </c>
      <c r="H744" s="0" t="s">
        <v>297</v>
      </c>
      <c r="I744" s="0" t="s">
        <v>16307</v>
      </c>
    </row>
    <row r="745" customFormat="false" ht="15" hidden="false" customHeight="false" outlineLevel="0" collapsed="false">
      <c r="A745" s="0" t="n">
        <v>32</v>
      </c>
      <c r="B745" s="0" t="s">
        <v>73</v>
      </c>
      <c r="C745" s="0" t="s">
        <v>16308</v>
      </c>
      <c r="D745" s="0" t="s">
        <v>14676</v>
      </c>
      <c r="E745" s="0" t="s">
        <v>16309</v>
      </c>
      <c r="F745" s="0" t="n">
        <v>955</v>
      </c>
      <c r="G745" s="0" t="s">
        <v>281</v>
      </c>
      <c r="H745" s="0" t="s">
        <v>297</v>
      </c>
      <c r="I745" s="0" t="s">
        <v>16310</v>
      </c>
    </row>
    <row r="746" customFormat="false" ht="15" hidden="false" customHeight="false" outlineLevel="0" collapsed="false">
      <c r="A746" s="0" t="n">
        <v>35</v>
      </c>
      <c r="B746" s="0" t="s">
        <v>77</v>
      </c>
      <c r="C746" s="0" t="s">
        <v>16311</v>
      </c>
      <c r="D746" s="0" t="s">
        <v>14541</v>
      </c>
      <c r="E746" s="0" t="s">
        <v>16312</v>
      </c>
      <c r="F746" s="0" t="n">
        <v>3626</v>
      </c>
      <c r="G746" s="0" t="s">
        <v>281</v>
      </c>
      <c r="H746" s="0" t="s">
        <v>297</v>
      </c>
      <c r="I746" s="0" t="s">
        <v>16313</v>
      </c>
    </row>
    <row r="747" customFormat="false" ht="15" hidden="false" customHeight="false" outlineLevel="0" collapsed="false">
      <c r="A747" s="0" t="n">
        <v>32</v>
      </c>
      <c r="B747" s="0" t="s">
        <v>73</v>
      </c>
      <c r="C747" s="0" t="s">
        <v>16314</v>
      </c>
      <c r="D747" s="0" t="s">
        <v>34</v>
      </c>
      <c r="E747" s="0" t="s">
        <v>16315</v>
      </c>
      <c r="F747" s="0" t="n">
        <v>630</v>
      </c>
      <c r="G747" s="0" t="s">
        <v>281</v>
      </c>
      <c r="H747" s="0" t="s">
        <v>297</v>
      </c>
      <c r="I747" s="0" t="s">
        <v>16316</v>
      </c>
    </row>
    <row r="748" customFormat="false" ht="15" hidden="false" customHeight="false" outlineLevel="0" collapsed="false">
      <c r="A748" s="0" t="n">
        <v>35</v>
      </c>
      <c r="B748" s="0" t="s">
        <v>77</v>
      </c>
      <c r="C748" s="0" t="s">
        <v>16317</v>
      </c>
      <c r="D748" s="0" t="s">
        <v>514</v>
      </c>
      <c r="E748" s="0" t="s">
        <v>16318</v>
      </c>
      <c r="F748" s="0" t="n">
        <v>3252</v>
      </c>
      <c r="G748" s="0" t="s">
        <v>281</v>
      </c>
      <c r="H748" s="0" t="s">
        <v>297</v>
      </c>
      <c r="I748" s="0" t="s">
        <v>16319</v>
      </c>
    </row>
    <row r="749" customFormat="false" ht="15" hidden="false" customHeight="false" outlineLevel="0" collapsed="false">
      <c r="A749" s="0" t="n">
        <v>35</v>
      </c>
      <c r="B749" s="0" t="s">
        <v>77</v>
      </c>
      <c r="C749" s="0" t="s">
        <v>16320</v>
      </c>
      <c r="D749" s="0" t="s">
        <v>14532</v>
      </c>
      <c r="E749" s="0" t="s">
        <v>16321</v>
      </c>
      <c r="F749" s="0" t="n">
        <v>3748</v>
      </c>
      <c r="G749" s="0" t="s">
        <v>281</v>
      </c>
      <c r="H749" s="0" t="s">
        <v>297</v>
      </c>
      <c r="I749" s="0" t="s">
        <v>16322</v>
      </c>
    </row>
    <row r="750" customFormat="false" ht="15" hidden="false" customHeight="false" outlineLevel="0" collapsed="false">
      <c r="A750" s="0" t="n">
        <v>32</v>
      </c>
      <c r="B750" s="0" t="s">
        <v>73</v>
      </c>
      <c r="C750" s="0" t="s">
        <v>16323</v>
      </c>
      <c r="D750" s="0" t="s">
        <v>14532</v>
      </c>
      <c r="E750" s="0" t="s">
        <v>16324</v>
      </c>
      <c r="F750" s="0" t="n">
        <v>1324</v>
      </c>
      <c r="G750" s="0" t="s">
        <v>281</v>
      </c>
      <c r="H750" s="0" t="s">
        <v>297</v>
      </c>
      <c r="I750" s="0" t="s">
        <v>16325</v>
      </c>
    </row>
    <row r="751" customFormat="false" ht="15" hidden="false" customHeight="false" outlineLevel="0" collapsed="false">
      <c r="A751" s="0" t="n">
        <v>32</v>
      </c>
      <c r="B751" s="0" t="s">
        <v>73</v>
      </c>
      <c r="C751" s="0" t="s">
        <v>16326</v>
      </c>
      <c r="D751" s="0" t="s">
        <v>14532</v>
      </c>
      <c r="E751" s="0" t="s">
        <v>16327</v>
      </c>
      <c r="F751" s="0" t="n">
        <v>682</v>
      </c>
      <c r="G751" s="0" t="s">
        <v>281</v>
      </c>
      <c r="H751" s="0" t="s">
        <v>297</v>
      </c>
      <c r="I751" s="0" t="s">
        <v>16328</v>
      </c>
    </row>
    <row r="752" customFormat="false" ht="15" hidden="false" customHeight="false" outlineLevel="0" collapsed="false">
      <c r="A752" s="0" t="n">
        <v>35</v>
      </c>
      <c r="B752" s="0" t="s">
        <v>77</v>
      </c>
      <c r="C752" s="0" t="s">
        <v>16329</v>
      </c>
      <c r="D752" s="0" t="s">
        <v>14532</v>
      </c>
      <c r="E752" s="0" t="s">
        <v>16330</v>
      </c>
      <c r="F752" s="0" t="n">
        <v>1846</v>
      </c>
      <c r="G752" s="0" t="s">
        <v>281</v>
      </c>
      <c r="H752" s="0" t="s">
        <v>297</v>
      </c>
      <c r="I752" s="0" t="s">
        <v>16331</v>
      </c>
    </row>
    <row r="753" customFormat="false" ht="15" hidden="false" customHeight="false" outlineLevel="0" collapsed="false">
      <c r="A753" s="0" t="n">
        <v>32</v>
      </c>
      <c r="B753" s="0" t="s">
        <v>73</v>
      </c>
      <c r="C753" s="0" t="s">
        <v>16332</v>
      </c>
      <c r="D753" s="0" t="s">
        <v>14532</v>
      </c>
      <c r="E753" s="0" t="s">
        <v>16333</v>
      </c>
      <c r="F753" s="0" t="n">
        <v>757</v>
      </c>
      <c r="G753" s="0" t="s">
        <v>281</v>
      </c>
      <c r="H753" s="0" t="s">
        <v>297</v>
      </c>
      <c r="I753" s="0" t="s">
        <v>16334</v>
      </c>
    </row>
    <row r="754" customFormat="false" ht="15" hidden="false" customHeight="false" outlineLevel="0" collapsed="false">
      <c r="A754" s="0" t="n">
        <v>35</v>
      </c>
      <c r="B754" s="0" t="s">
        <v>77</v>
      </c>
      <c r="C754" s="0" t="s">
        <v>16335</v>
      </c>
      <c r="D754" s="0" t="s">
        <v>14541</v>
      </c>
      <c r="E754" s="0" t="s">
        <v>16336</v>
      </c>
      <c r="F754" s="0" t="n">
        <v>3381</v>
      </c>
      <c r="G754" s="0" t="s">
        <v>281</v>
      </c>
      <c r="H754" s="0" t="s">
        <v>297</v>
      </c>
      <c r="I754" s="0" t="s">
        <v>16337</v>
      </c>
    </row>
    <row r="755" customFormat="false" ht="15" hidden="false" customHeight="false" outlineLevel="0" collapsed="false">
      <c r="A755" s="0" t="n">
        <v>35</v>
      </c>
      <c r="B755" s="0" t="s">
        <v>77</v>
      </c>
      <c r="C755" s="0" t="s">
        <v>16338</v>
      </c>
      <c r="D755" s="0" t="s">
        <v>14541</v>
      </c>
      <c r="E755" s="0" t="s">
        <v>16339</v>
      </c>
      <c r="F755" s="0" t="n">
        <v>3689</v>
      </c>
      <c r="G755" s="0" t="s">
        <v>281</v>
      </c>
      <c r="H755" s="0" t="s">
        <v>297</v>
      </c>
      <c r="I755" s="0" t="s">
        <v>16340</v>
      </c>
    </row>
    <row r="756" customFormat="false" ht="15" hidden="false" customHeight="false" outlineLevel="0" collapsed="false">
      <c r="A756" s="0" t="n">
        <v>35</v>
      </c>
      <c r="B756" s="0" t="s">
        <v>77</v>
      </c>
      <c r="C756" s="0" t="s">
        <v>16341</v>
      </c>
      <c r="D756" s="0" t="s">
        <v>14541</v>
      </c>
      <c r="E756" s="0" t="s">
        <v>16342</v>
      </c>
      <c r="F756" s="0" t="n">
        <v>3996</v>
      </c>
      <c r="G756" s="0" t="s">
        <v>281</v>
      </c>
      <c r="H756" s="0" t="s">
        <v>297</v>
      </c>
      <c r="I756" s="0" t="s">
        <v>16343</v>
      </c>
    </row>
    <row r="757" customFormat="false" ht="15" hidden="false" customHeight="false" outlineLevel="0" collapsed="false">
      <c r="A757" s="0" t="n">
        <v>35</v>
      </c>
      <c r="B757" s="0" t="s">
        <v>77</v>
      </c>
      <c r="C757" s="0" t="s">
        <v>16344</v>
      </c>
      <c r="D757" s="0" t="s">
        <v>14532</v>
      </c>
      <c r="E757" s="0" t="s">
        <v>16345</v>
      </c>
      <c r="F757" s="0" t="n">
        <v>2050</v>
      </c>
      <c r="G757" s="0" t="s">
        <v>281</v>
      </c>
      <c r="H757" s="0" t="s">
        <v>297</v>
      </c>
      <c r="I757" s="0" t="s">
        <v>16346</v>
      </c>
    </row>
    <row r="758" customFormat="false" ht="15" hidden="false" customHeight="false" outlineLevel="0" collapsed="false">
      <c r="A758" s="0" t="n">
        <v>32</v>
      </c>
      <c r="B758" s="0" t="s">
        <v>73</v>
      </c>
      <c r="C758" s="0" t="s">
        <v>16347</v>
      </c>
      <c r="D758" s="0" t="s">
        <v>14532</v>
      </c>
      <c r="E758" s="0" t="s">
        <v>16348</v>
      </c>
      <c r="F758" s="0" t="n">
        <v>1506</v>
      </c>
      <c r="G758" s="0" t="s">
        <v>281</v>
      </c>
      <c r="H758" s="0" t="s">
        <v>297</v>
      </c>
      <c r="I758" s="0" t="s">
        <v>16349</v>
      </c>
    </row>
    <row r="759" customFormat="false" ht="15" hidden="false" customHeight="false" outlineLevel="0" collapsed="false">
      <c r="A759" s="0" t="n">
        <v>35</v>
      </c>
      <c r="B759" s="0" t="s">
        <v>77</v>
      </c>
      <c r="C759" s="0" t="s">
        <v>16350</v>
      </c>
      <c r="D759" s="0" t="s">
        <v>514</v>
      </c>
      <c r="E759" s="2" t="s">
        <v>16351</v>
      </c>
      <c r="F759" s="0" t="n">
        <v>5169</v>
      </c>
      <c r="G759" s="0" t="s">
        <v>281</v>
      </c>
      <c r="H759" s="0" t="s">
        <v>297</v>
      </c>
      <c r="I759" s="0" t="s">
        <v>16352</v>
      </c>
    </row>
    <row r="760" customFormat="false" ht="15" hidden="false" customHeight="false" outlineLevel="0" collapsed="false">
      <c r="A760" s="0" t="n">
        <v>35</v>
      </c>
      <c r="B760" s="0" t="s">
        <v>77</v>
      </c>
      <c r="C760" s="0" t="s">
        <v>16353</v>
      </c>
      <c r="D760" s="0" t="s">
        <v>14676</v>
      </c>
      <c r="E760" s="0" t="s">
        <v>16288</v>
      </c>
      <c r="F760" s="0" t="n">
        <v>5251</v>
      </c>
      <c r="G760" s="0" t="s">
        <v>281</v>
      </c>
      <c r="H760" s="0" t="s">
        <v>297</v>
      </c>
      <c r="I760" s="0" t="s">
        <v>16354</v>
      </c>
    </row>
    <row r="761" customFormat="false" ht="15" hidden="false" customHeight="false" outlineLevel="0" collapsed="false">
      <c r="A761" s="0" t="n">
        <v>32</v>
      </c>
      <c r="B761" s="0" t="s">
        <v>73</v>
      </c>
      <c r="C761" s="0" t="s">
        <v>16355</v>
      </c>
      <c r="D761" s="0" t="s">
        <v>14532</v>
      </c>
      <c r="E761" s="0" t="s">
        <v>16356</v>
      </c>
      <c r="F761" s="0" t="n">
        <v>1481</v>
      </c>
      <c r="G761" s="0" t="s">
        <v>281</v>
      </c>
      <c r="H761" s="0" t="s">
        <v>297</v>
      </c>
      <c r="I761" s="0" t="s">
        <v>16357</v>
      </c>
    </row>
    <row r="762" customFormat="false" ht="15" hidden="false" customHeight="false" outlineLevel="0" collapsed="false">
      <c r="A762" s="0" t="n">
        <v>32</v>
      </c>
      <c r="B762" s="0" t="s">
        <v>73</v>
      </c>
      <c r="C762" s="0" t="s">
        <v>16358</v>
      </c>
      <c r="D762" s="0" t="s">
        <v>14532</v>
      </c>
      <c r="E762" s="0" t="s">
        <v>16359</v>
      </c>
      <c r="F762" s="0" t="n">
        <v>1346</v>
      </c>
      <c r="G762" s="0" t="s">
        <v>281</v>
      </c>
      <c r="H762" s="0" t="s">
        <v>297</v>
      </c>
      <c r="I762" s="0" t="s">
        <v>16360</v>
      </c>
    </row>
    <row r="763" customFormat="false" ht="15" hidden="false" customHeight="false" outlineLevel="0" collapsed="false">
      <c r="A763" s="0" t="n">
        <v>35</v>
      </c>
      <c r="B763" s="0" t="s">
        <v>77</v>
      </c>
      <c r="C763" s="0" t="s">
        <v>16361</v>
      </c>
      <c r="D763" s="0" t="s">
        <v>14541</v>
      </c>
      <c r="E763" s="0" t="s">
        <v>16362</v>
      </c>
      <c r="F763" s="0" t="n">
        <v>3608</v>
      </c>
      <c r="G763" s="0" t="s">
        <v>281</v>
      </c>
      <c r="H763" s="0" t="s">
        <v>297</v>
      </c>
      <c r="I763" s="0" t="s">
        <v>16363</v>
      </c>
    </row>
    <row r="764" customFormat="false" ht="15" hidden="false" customHeight="false" outlineLevel="0" collapsed="false">
      <c r="A764" s="0" t="n">
        <v>35</v>
      </c>
      <c r="B764" s="0" t="s">
        <v>77</v>
      </c>
      <c r="C764" s="0" t="s">
        <v>16364</v>
      </c>
      <c r="D764" s="0" t="s">
        <v>514</v>
      </c>
      <c r="E764" s="2" t="s">
        <v>16365</v>
      </c>
      <c r="F764" s="0" t="n">
        <v>7532</v>
      </c>
      <c r="G764" s="0" t="s">
        <v>281</v>
      </c>
      <c r="H764" s="0" t="s">
        <v>297</v>
      </c>
      <c r="I764" s="0" t="s">
        <v>16352</v>
      </c>
    </row>
    <row r="765" customFormat="false" ht="15" hidden="false" customHeight="false" outlineLevel="0" collapsed="false">
      <c r="A765" s="0" t="n">
        <v>35</v>
      </c>
      <c r="B765" s="0" t="s">
        <v>77</v>
      </c>
      <c r="C765" s="0" t="s">
        <v>16366</v>
      </c>
      <c r="D765" s="0" t="s">
        <v>514</v>
      </c>
      <c r="E765" s="0" t="s">
        <v>16367</v>
      </c>
      <c r="F765" s="0" t="n">
        <v>8954</v>
      </c>
      <c r="G765" s="0" t="s">
        <v>281</v>
      </c>
      <c r="H765" s="0" t="s">
        <v>297</v>
      </c>
      <c r="I765" s="0" t="s">
        <v>16352</v>
      </c>
    </row>
    <row r="766" customFormat="false" ht="15" hidden="false" customHeight="false" outlineLevel="0" collapsed="false">
      <c r="A766" s="0" t="n">
        <v>32</v>
      </c>
      <c r="B766" s="0" t="s">
        <v>73</v>
      </c>
      <c r="C766" s="0" t="s">
        <v>16368</v>
      </c>
      <c r="D766" s="0" t="s">
        <v>14532</v>
      </c>
      <c r="E766" s="0" t="s">
        <v>16369</v>
      </c>
      <c r="F766" s="0" t="n">
        <v>755</v>
      </c>
      <c r="G766" s="0" t="s">
        <v>281</v>
      </c>
      <c r="H766" s="0" t="s">
        <v>297</v>
      </c>
      <c r="I766" s="0" t="s">
        <v>16370</v>
      </c>
    </row>
    <row r="767" customFormat="false" ht="15" hidden="false" customHeight="false" outlineLevel="0" collapsed="false">
      <c r="A767" s="0" t="n">
        <v>35</v>
      </c>
      <c r="B767" s="0" t="s">
        <v>77</v>
      </c>
      <c r="C767" s="0" t="s">
        <v>16371</v>
      </c>
      <c r="D767" s="0" t="s">
        <v>14541</v>
      </c>
      <c r="E767" s="2" t="s">
        <v>16372</v>
      </c>
      <c r="F767" s="0" t="n">
        <v>1967</v>
      </c>
      <c r="G767" s="0" t="s">
        <v>281</v>
      </c>
      <c r="H767" s="0" t="s">
        <v>297</v>
      </c>
      <c r="I767" s="0" t="s">
        <v>16035</v>
      </c>
    </row>
    <row r="768" customFormat="false" ht="15" hidden="false" customHeight="false" outlineLevel="0" collapsed="false">
      <c r="A768" s="0" t="n">
        <v>35</v>
      </c>
      <c r="B768" s="0" t="s">
        <v>77</v>
      </c>
      <c r="C768" s="0" t="s">
        <v>16373</v>
      </c>
      <c r="D768" s="0" t="s">
        <v>14541</v>
      </c>
      <c r="E768" s="2" t="s">
        <v>16374</v>
      </c>
      <c r="F768" s="0" t="n">
        <v>1152</v>
      </c>
      <c r="G768" s="0" t="s">
        <v>281</v>
      </c>
      <c r="H768" s="0" t="s">
        <v>297</v>
      </c>
      <c r="I768" s="0" t="s">
        <v>16035</v>
      </c>
    </row>
    <row r="769" customFormat="false" ht="15" hidden="false" customHeight="false" outlineLevel="0" collapsed="false">
      <c r="A769" s="0" t="n">
        <v>32</v>
      </c>
      <c r="B769" s="0" t="s">
        <v>73</v>
      </c>
      <c r="C769" s="0" t="s">
        <v>16375</v>
      </c>
      <c r="D769" s="0" t="s">
        <v>14541</v>
      </c>
      <c r="E769" s="0" t="s">
        <v>16376</v>
      </c>
      <c r="F769" s="0" t="n">
        <v>3285</v>
      </c>
      <c r="G769" s="0" t="s">
        <v>281</v>
      </c>
      <c r="H769" s="0" t="s">
        <v>297</v>
      </c>
      <c r="I769" s="0" t="s">
        <v>16377</v>
      </c>
    </row>
    <row r="770" customFormat="false" ht="15" hidden="false" customHeight="false" outlineLevel="0" collapsed="false">
      <c r="A770" s="0" t="n">
        <v>35</v>
      </c>
      <c r="B770" s="0" t="s">
        <v>77</v>
      </c>
      <c r="C770" s="0" t="s">
        <v>16378</v>
      </c>
      <c r="D770" s="0" t="s">
        <v>14532</v>
      </c>
      <c r="E770" s="2" t="s">
        <v>16379</v>
      </c>
      <c r="F770" s="0" t="n">
        <v>4503</v>
      </c>
      <c r="G770" s="0" t="s">
        <v>281</v>
      </c>
      <c r="H770" s="0" t="s">
        <v>297</v>
      </c>
      <c r="I770" s="0" t="s">
        <v>16380</v>
      </c>
    </row>
    <row r="771" customFormat="false" ht="15" hidden="false" customHeight="false" outlineLevel="0" collapsed="false">
      <c r="A771" s="0" t="n">
        <v>32</v>
      </c>
      <c r="B771" s="0" t="s">
        <v>73</v>
      </c>
      <c r="C771" s="0" t="s">
        <v>16381</v>
      </c>
      <c r="D771" s="0" t="s">
        <v>14532</v>
      </c>
      <c r="E771" s="0" t="s">
        <v>16382</v>
      </c>
      <c r="F771" s="0" t="n">
        <v>1857</v>
      </c>
      <c r="G771" s="0" t="s">
        <v>281</v>
      </c>
      <c r="H771" s="0" t="s">
        <v>297</v>
      </c>
      <c r="I771" s="0" t="s">
        <v>16383</v>
      </c>
    </row>
    <row r="772" customFormat="false" ht="15" hidden="false" customHeight="false" outlineLevel="0" collapsed="false">
      <c r="A772" s="0" t="n">
        <v>32</v>
      </c>
      <c r="B772" s="0" t="s">
        <v>73</v>
      </c>
      <c r="C772" s="0" t="s">
        <v>16384</v>
      </c>
      <c r="D772" s="0" t="s">
        <v>14541</v>
      </c>
      <c r="E772" s="0" t="s">
        <v>16385</v>
      </c>
      <c r="F772" s="0" t="n">
        <v>917</v>
      </c>
      <c r="G772" s="0" t="s">
        <v>281</v>
      </c>
      <c r="H772" s="0" t="s">
        <v>297</v>
      </c>
      <c r="I772" s="0" t="s">
        <v>16386</v>
      </c>
    </row>
    <row r="773" customFormat="false" ht="15" hidden="false" customHeight="false" outlineLevel="0" collapsed="false">
      <c r="A773" s="0" t="n">
        <v>35</v>
      </c>
      <c r="B773" s="0" t="s">
        <v>77</v>
      </c>
      <c r="C773" s="0" t="s">
        <v>16387</v>
      </c>
      <c r="D773" s="0" t="s">
        <v>14532</v>
      </c>
      <c r="E773" s="2" t="s">
        <v>16388</v>
      </c>
      <c r="F773" s="0" t="n">
        <v>982</v>
      </c>
      <c r="G773" s="0" t="s">
        <v>281</v>
      </c>
      <c r="H773" s="0" t="s">
        <v>297</v>
      </c>
      <c r="I773" s="0" t="s">
        <v>16041</v>
      </c>
    </row>
    <row r="774" customFormat="false" ht="15" hidden="false" customHeight="false" outlineLevel="0" collapsed="false">
      <c r="A774" s="0" t="n">
        <v>32</v>
      </c>
      <c r="B774" s="0" t="s">
        <v>73</v>
      </c>
      <c r="C774" s="0" t="s">
        <v>16389</v>
      </c>
      <c r="D774" s="0" t="s">
        <v>14532</v>
      </c>
      <c r="E774" s="0" t="s">
        <v>16390</v>
      </c>
      <c r="F774" s="0" t="n">
        <v>6241</v>
      </c>
      <c r="G774" s="0" t="s">
        <v>281</v>
      </c>
      <c r="H774" s="0" t="s">
        <v>297</v>
      </c>
      <c r="I774" s="0" t="s">
        <v>16391</v>
      </c>
    </row>
    <row r="775" customFormat="false" ht="15" hidden="false" customHeight="false" outlineLevel="0" collapsed="false">
      <c r="A775" s="0" t="n">
        <v>35</v>
      </c>
      <c r="B775" s="0" t="s">
        <v>77</v>
      </c>
      <c r="C775" s="0" t="s">
        <v>16392</v>
      </c>
      <c r="D775" s="0" t="s">
        <v>14541</v>
      </c>
      <c r="E775" s="2" t="s">
        <v>16393</v>
      </c>
      <c r="F775" s="0" t="n">
        <v>1050</v>
      </c>
      <c r="G775" s="0" t="s">
        <v>281</v>
      </c>
      <c r="H775" s="0" t="s">
        <v>297</v>
      </c>
      <c r="I775" s="0" t="s">
        <v>16047</v>
      </c>
    </row>
    <row r="776" customFormat="false" ht="15" hidden="false" customHeight="false" outlineLevel="0" collapsed="false">
      <c r="A776" s="0" t="n">
        <v>32</v>
      </c>
      <c r="B776" s="0" t="s">
        <v>73</v>
      </c>
      <c r="C776" s="0" t="s">
        <v>16394</v>
      </c>
      <c r="D776" s="0" t="s">
        <v>14532</v>
      </c>
      <c r="E776" s="0" t="s">
        <v>16395</v>
      </c>
      <c r="F776" s="0" t="n">
        <v>1043</v>
      </c>
      <c r="G776" s="0" t="s">
        <v>281</v>
      </c>
      <c r="H776" s="0" t="s">
        <v>297</v>
      </c>
      <c r="I776" s="0" t="s">
        <v>16396</v>
      </c>
    </row>
    <row r="777" customFormat="false" ht="15" hidden="false" customHeight="false" outlineLevel="0" collapsed="false">
      <c r="A777" s="0" t="n">
        <v>35</v>
      </c>
      <c r="B777" s="0" t="s">
        <v>77</v>
      </c>
      <c r="C777" s="0" t="s">
        <v>16397</v>
      </c>
      <c r="D777" s="0" t="s">
        <v>14541</v>
      </c>
      <c r="E777" s="2" t="s">
        <v>16398</v>
      </c>
      <c r="F777" s="0" t="n">
        <v>1805</v>
      </c>
      <c r="G777" s="0" t="s">
        <v>281</v>
      </c>
      <c r="H777" s="0" t="s">
        <v>297</v>
      </c>
      <c r="I777" s="0" t="s">
        <v>16047</v>
      </c>
    </row>
    <row r="778" customFormat="false" ht="15" hidden="false" customHeight="false" outlineLevel="0" collapsed="false">
      <c r="A778" s="0" t="n">
        <v>32</v>
      </c>
      <c r="B778" s="0" t="s">
        <v>73</v>
      </c>
      <c r="C778" s="0" t="s">
        <v>16399</v>
      </c>
      <c r="D778" s="0" t="s">
        <v>14532</v>
      </c>
      <c r="E778" s="0" t="s">
        <v>16400</v>
      </c>
      <c r="F778" s="0" t="n">
        <v>3634</v>
      </c>
      <c r="G778" s="0" t="s">
        <v>281</v>
      </c>
      <c r="H778" s="0" t="s">
        <v>297</v>
      </c>
      <c r="I778" s="0" t="s">
        <v>16401</v>
      </c>
    </row>
    <row r="779" customFormat="false" ht="15" hidden="false" customHeight="false" outlineLevel="0" collapsed="false">
      <c r="A779" s="0" t="n">
        <v>35</v>
      </c>
      <c r="B779" s="0" t="s">
        <v>77</v>
      </c>
      <c r="C779" s="0" t="s">
        <v>16402</v>
      </c>
      <c r="D779" s="0" t="s">
        <v>868</v>
      </c>
      <c r="E779" s="2" t="s">
        <v>16403</v>
      </c>
      <c r="F779" s="0" t="n">
        <v>2200</v>
      </c>
      <c r="G779" s="0" t="s">
        <v>281</v>
      </c>
      <c r="H779" s="0" t="s">
        <v>297</v>
      </c>
      <c r="I779" s="0" t="s">
        <v>16404</v>
      </c>
    </row>
    <row r="780" customFormat="false" ht="15" hidden="false" customHeight="false" outlineLevel="0" collapsed="false">
      <c r="A780" s="0" t="n">
        <v>32</v>
      </c>
      <c r="B780" s="0" t="s">
        <v>73</v>
      </c>
      <c r="C780" s="0" t="s">
        <v>16405</v>
      </c>
      <c r="D780" s="0" t="s">
        <v>14532</v>
      </c>
      <c r="E780" s="0" t="s">
        <v>16113</v>
      </c>
      <c r="F780" s="0" t="n">
        <v>2413</v>
      </c>
      <c r="G780" s="0" t="s">
        <v>281</v>
      </c>
      <c r="H780" s="0" t="s">
        <v>297</v>
      </c>
      <c r="I780" s="0" t="s">
        <v>16406</v>
      </c>
    </row>
    <row r="781" customFormat="false" ht="15" hidden="false" customHeight="false" outlineLevel="0" collapsed="false">
      <c r="A781" s="0" t="n">
        <v>35</v>
      </c>
      <c r="B781" s="0" t="s">
        <v>77</v>
      </c>
      <c r="C781" s="0" t="s">
        <v>16407</v>
      </c>
      <c r="D781" s="0" t="s">
        <v>14532</v>
      </c>
      <c r="E781" s="0" t="s">
        <v>16052</v>
      </c>
      <c r="F781" s="0" t="n">
        <v>4281</v>
      </c>
      <c r="G781" s="0" t="s">
        <v>281</v>
      </c>
      <c r="H781" s="0" t="s">
        <v>297</v>
      </c>
      <c r="I781" s="0" t="s">
        <v>16053</v>
      </c>
    </row>
    <row r="782" customFormat="false" ht="15" hidden="false" customHeight="false" outlineLevel="0" collapsed="false">
      <c r="A782" s="0" t="n">
        <v>35</v>
      </c>
      <c r="B782" s="0" t="s">
        <v>77</v>
      </c>
      <c r="C782" s="0" t="s">
        <v>16408</v>
      </c>
      <c r="D782" s="0" t="s">
        <v>868</v>
      </c>
      <c r="E782" s="2" t="s">
        <v>16409</v>
      </c>
      <c r="F782" s="0" t="n">
        <v>1294</v>
      </c>
      <c r="G782" s="0" t="s">
        <v>281</v>
      </c>
      <c r="H782" s="0" t="s">
        <v>297</v>
      </c>
      <c r="I782" s="0" t="s">
        <v>16410</v>
      </c>
    </row>
    <row r="783" customFormat="false" ht="15" hidden="false" customHeight="false" outlineLevel="0" collapsed="false">
      <c r="A783" s="0" t="n">
        <v>35</v>
      </c>
      <c r="B783" s="0" t="s">
        <v>77</v>
      </c>
      <c r="C783" s="0" t="s">
        <v>16411</v>
      </c>
      <c r="D783" s="0" t="s">
        <v>14532</v>
      </c>
      <c r="E783" s="0" t="s">
        <v>16052</v>
      </c>
      <c r="F783" s="0" t="n">
        <v>3864</v>
      </c>
      <c r="G783" s="0" t="s">
        <v>281</v>
      </c>
      <c r="H783" s="0" t="s">
        <v>297</v>
      </c>
      <c r="I783" s="0" t="s">
        <v>16412</v>
      </c>
    </row>
    <row r="784" customFormat="false" ht="15" hidden="false" customHeight="false" outlineLevel="0" collapsed="false">
      <c r="A784" s="0" t="n">
        <v>38</v>
      </c>
      <c r="B784" s="0" t="s">
        <v>80</v>
      </c>
      <c r="C784" s="0" t="s">
        <v>16413</v>
      </c>
      <c r="D784" s="0" t="s">
        <v>14532</v>
      </c>
      <c r="E784" s="0" t="s">
        <v>16414</v>
      </c>
      <c r="F784" s="0" t="n">
        <v>12497</v>
      </c>
      <c r="G784" s="0" t="s">
        <v>281</v>
      </c>
      <c r="H784" s="0" t="s">
        <v>297</v>
      </c>
      <c r="I784" s="0" t="s">
        <v>16415</v>
      </c>
    </row>
    <row r="785" customFormat="false" ht="15" hidden="false" customHeight="false" outlineLevel="0" collapsed="false">
      <c r="A785" s="0" t="n">
        <v>38</v>
      </c>
      <c r="B785" s="0" t="s">
        <v>80</v>
      </c>
      <c r="C785" s="0" t="s">
        <v>16416</v>
      </c>
      <c r="D785" s="0" t="s">
        <v>14532</v>
      </c>
      <c r="E785" s="0" t="s">
        <v>16417</v>
      </c>
      <c r="F785" s="0" t="n">
        <v>4152</v>
      </c>
      <c r="G785" s="0" t="s">
        <v>281</v>
      </c>
      <c r="H785" s="0" t="s">
        <v>297</v>
      </c>
      <c r="I785" s="0" t="s">
        <v>16418</v>
      </c>
    </row>
    <row r="786" customFormat="false" ht="15" hidden="false" customHeight="false" outlineLevel="0" collapsed="false">
      <c r="A786" s="0" t="n">
        <v>32</v>
      </c>
      <c r="B786" s="0" t="s">
        <v>73</v>
      </c>
      <c r="C786" s="0" t="s">
        <v>16419</v>
      </c>
      <c r="D786" s="0" t="s">
        <v>92</v>
      </c>
      <c r="E786" s="0" t="s">
        <v>16420</v>
      </c>
      <c r="F786" s="0" t="n">
        <v>279</v>
      </c>
      <c r="G786" s="0" t="s">
        <v>281</v>
      </c>
      <c r="H786" s="0" t="s">
        <v>297</v>
      </c>
      <c r="I786" s="0" t="s">
        <v>16421</v>
      </c>
    </row>
    <row r="787" customFormat="false" ht="15" hidden="false" customHeight="false" outlineLevel="0" collapsed="false">
      <c r="A787" s="0" t="n">
        <v>38</v>
      </c>
      <c r="B787" s="0" t="s">
        <v>80</v>
      </c>
      <c r="C787" s="0" t="s">
        <v>16422</v>
      </c>
      <c r="D787" s="0" t="s">
        <v>14541</v>
      </c>
      <c r="E787" s="0" t="s">
        <v>16423</v>
      </c>
      <c r="F787" s="0" t="n">
        <v>6112</v>
      </c>
      <c r="G787" s="0" t="s">
        <v>281</v>
      </c>
      <c r="H787" s="0" t="s">
        <v>297</v>
      </c>
      <c r="I787" s="0" t="s">
        <v>16424</v>
      </c>
    </row>
    <row r="788" customFormat="false" ht="15" hidden="false" customHeight="false" outlineLevel="0" collapsed="false">
      <c r="A788" s="0" t="n">
        <v>38</v>
      </c>
      <c r="B788" s="0" t="s">
        <v>80</v>
      </c>
      <c r="C788" s="0" t="s">
        <v>16425</v>
      </c>
      <c r="D788" s="0" t="s">
        <v>14541</v>
      </c>
      <c r="E788" s="0" t="s">
        <v>16426</v>
      </c>
      <c r="F788" s="0" t="n">
        <v>2224</v>
      </c>
      <c r="G788" s="0" t="s">
        <v>281</v>
      </c>
      <c r="H788" s="0" t="s">
        <v>297</v>
      </c>
      <c r="I788" s="0" t="s">
        <v>16427</v>
      </c>
    </row>
    <row r="789" customFormat="false" ht="15" hidden="false" customHeight="false" outlineLevel="0" collapsed="false">
      <c r="A789" s="0" t="n">
        <v>38</v>
      </c>
      <c r="B789" s="0" t="s">
        <v>80</v>
      </c>
      <c r="C789" s="0" t="s">
        <v>16428</v>
      </c>
      <c r="D789" s="0" t="s">
        <v>14532</v>
      </c>
      <c r="E789" s="0" t="s">
        <v>16429</v>
      </c>
      <c r="F789" s="0" t="n">
        <v>6306</v>
      </c>
      <c r="G789" s="0" t="s">
        <v>281</v>
      </c>
      <c r="H789" s="0" t="s">
        <v>297</v>
      </c>
      <c r="I789" s="0" t="s">
        <v>16430</v>
      </c>
    </row>
    <row r="790" customFormat="false" ht="15" hidden="false" customHeight="false" outlineLevel="0" collapsed="false">
      <c r="A790" s="0" t="n">
        <v>38</v>
      </c>
      <c r="B790" s="0" t="s">
        <v>80</v>
      </c>
      <c r="C790" s="0" t="s">
        <v>16431</v>
      </c>
      <c r="D790" s="0" t="s">
        <v>14532</v>
      </c>
      <c r="E790" s="0" t="s">
        <v>16432</v>
      </c>
      <c r="F790" s="0" t="n">
        <v>3428</v>
      </c>
      <c r="G790" s="0" t="s">
        <v>281</v>
      </c>
      <c r="H790" s="0" t="s">
        <v>297</v>
      </c>
      <c r="I790" s="0" t="s">
        <v>16433</v>
      </c>
    </row>
    <row r="791" customFormat="false" ht="15" hidden="false" customHeight="false" outlineLevel="0" collapsed="false">
      <c r="A791" s="0" t="n">
        <v>38</v>
      </c>
      <c r="B791" s="0" t="s">
        <v>80</v>
      </c>
      <c r="C791" s="0" t="s">
        <v>16434</v>
      </c>
      <c r="D791" s="0" t="s">
        <v>14532</v>
      </c>
      <c r="E791" s="0" t="s">
        <v>16435</v>
      </c>
      <c r="F791" s="0" t="n">
        <v>5719</v>
      </c>
      <c r="G791" s="0" t="s">
        <v>281</v>
      </c>
      <c r="H791" s="0" t="s">
        <v>297</v>
      </c>
      <c r="I791" s="0" t="s">
        <v>16436</v>
      </c>
    </row>
    <row r="792" customFormat="false" ht="15" hidden="false" customHeight="false" outlineLevel="0" collapsed="false">
      <c r="A792" s="0" t="n">
        <v>38</v>
      </c>
      <c r="B792" s="0" t="s">
        <v>80</v>
      </c>
      <c r="C792" s="0" t="s">
        <v>16437</v>
      </c>
      <c r="D792" s="0" t="s">
        <v>14532</v>
      </c>
      <c r="E792" s="0" t="s">
        <v>16438</v>
      </c>
      <c r="F792" s="0" t="n">
        <v>1477</v>
      </c>
      <c r="G792" s="0" t="s">
        <v>281</v>
      </c>
      <c r="H792" s="0" t="s">
        <v>297</v>
      </c>
      <c r="I792" s="0" t="s">
        <v>16439</v>
      </c>
    </row>
    <row r="793" customFormat="false" ht="15" hidden="false" customHeight="false" outlineLevel="0" collapsed="false">
      <c r="A793" s="0" t="n">
        <v>29</v>
      </c>
      <c r="B793" s="0" t="s">
        <v>69</v>
      </c>
      <c r="C793" s="0" t="s">
        <v>16440</v>
      </c>
      <c r="D793" s="0" t="s">
        <v>14192</v>
      </c>
      <c r="E793" s="0" t="s">
        <v>16441</v>
      </c>
      <c r="F793" s="0" t="n">
        <v>226</v>
      </c>
      <c r="G793" s="0" t="s">
        <v>281</v>
      </c>
      <c r="H793" s="0" t="s">
        <v>297</v>
      </c>
      <c r="I793" s="0" t="s">
        <v>16442</v>
      </c>
    </row>
    <row r="794" customFormat="false" ht="15" hidden="false" customHeight="false" outlineLevel="0" collapsed="false">
      <c r="A794" s="0" t="n">
        <v>38</v>
      </c>
      <c r="B794" s="0" t="s">
        <v>80</v>
      </c>
      <c r="C794" s="0" t="s">
        <v>16443</v>
      </c>
      <c r="D794" s="0" t="s">
        <v>14541</v>
      </c>
      <c r="E794" s="0" t="s">
        <v>16444</v>
      </c>
      <c r="F794" s="0" t="n">
        <v>5369</v>
      </c>
      <c r="G794" s="0" t="s">
        <v>281</v>
      </c>
      <c r="H794" s="0" t="s">
        <v>297</v>
      </c>
      <c r="I794" s="0" t="s">
        <v>16445</v>
      </c>
    </row>
    <row r="795" customFormat="false" ht="15" hidden="false" customHeight="false" outlineLevel="0" collapsed="false">
      <c r="A795" s="0" t="n">
        <v>38</v>
      </c>
      <c r="B795" s="0" t="s">
        <v>80</v>
      </c>
      <c r="C795" s="0" t="s">
        <v>16446</v>
      </c>
      <c r="D795" s="0" t="s">
        <v>14532</v>
      </c>
      <c r="E795" s="0" t="s">
        <v>16447</v>
      </c>
      <c r="F795" s="0" t="n">
        <v>2957</v>
      </c>
      <c r="G795" s="0" t="s">
        <v>281</v>
      </c>
      <c r="H795" s="0" t="s">
        <v>297</v>
      </c>
      <c r="I795" s="0" t="s">
        <v>16448</v>
      </c>
    </row>
    <row r="796" customFormat="false" ht="15" hidden="false" customHeight="false" outlineLevel="0" collapsed="false">
      <c r="A796" s="0" t="n">
        <v>32</v>
      </c>
      <c r="B796" s="0" t="s">
        <v>73</v>
      </c>
      <c r="C796" s="0" t="s">
        <v>16449</v>
      </c>
      <c r="D796" s="0" t="s">
        <v>14532</v>
      </c>
      <c r="E796" s="0" t="s">
        <v>16450</v>
      </c>
      <c r="F796" s="0" t="n">
        <v>1730</v>
      </c>
      <c r="G796" s="0" t="s">
        <v>281</v>
      </c>
      <c r="H796" s="0" t="s">
        <v>297</v>
      </c>
      <c r="I796" s="0" t="s">
        <v>16451</v>
      </c>
    </row>
    <row r="797" customFormat="false" ht="15" hidden="false" customHeight="false" outlineLevel="0" collapsed="false">
      <c r="A797" s="0" t="n">
        <v>32</v>
      </c>
      <c r="B797" s="0" t="s">
        <v>73</v>
      </c>
      <c r="C797" s="0" t="s">
        <v>16452</v>
      </c>
      <c r="D797" s="0" t="s">
        <v>14532</v>
      </c>
      <c r="E797" s="0" t="s">
        <v>16453</v>
      </c>
      <c r="F797" s="0" t="n">
        <v>4174</v>
      </c>
      <c r="G797" s="0" t="s">
        <v>281</v>
      </c>
      <c r="H797" s="0" t="s">
        <v>297</v>
      </c>
      <c r="I797" s="0" t="s">
        <v>16454</v>
      </c>
    </row>
    <row r="798" customFormat="false" ht="15" hidden="false" customHeight="false" outlineLevel="0" collapsed="false">
      <c r="A798" s="0" t="n">
        <v>32</v>
      </c>
      <c r="B798" s="0" t="s">
        <v>73</v>
      </c>
      <c r="C798" s="0" t="s">
        <v>16455</v>
      </c>
      <c r="D798" s="0" t="s">
        <v>14532</v>
      </c>
      <c r="E798" s="0" t="s">
        <v>16456</v>
      </c>
      <c r="F798" s="0" t="n">
        <v>5398</v>
      </c>
      <c r="G798" s="0" t="s">
        <v>281</v>
      </c>
      <c r="H798" s="0" t="s">
        <v>297</v>
      </c>
      <c r="I798" s="0" t="s">
        <v>16457</v>
      </c>
    </row>
    <row r="799" customFormat="false" ht="15" hidden="false" customHeight="false" outlineLevel="0" collapsed="false">
      <c r="A799" s="0" t="n">
        <v>32</v>
      </c>
      <c r="B799" s="0" t="s">
        <v>73</v>
      </c>
      <c r="C799" s="0" t="s">
        <v>16458</v>
      </c>
      <c r="D799" s="0" t="s">
        <v>14532</v>
      </c>
      <c r="E799" s="0" t="s">
        <v>16459</v>
      </c>
      <c r="F799" s="0" t="n">
        <v>2586</v>
      </c>
      <c r="G799" s="0" t="s">
        <v>281</v>
      </c>
      <c r="H799" s="0" t="s">
        <v>297</v>
      </c>
      <c r="I799" s="0" t="s">
        <v>16460</v>
      </c>
    </row>
    <row r="800" customFormat="false" ht="15" hidden="false" customHeight="false" outlineLevel="0" collapsed="false">
      <c r="A800" s="0" t="n">
        <v>32</v>
      </c>
      <c r="B800" s="0" t="s">
        <v>73</v>
      </c>
      <c r="C800" s="0" t="s">
        <v>16461</v>
      </c>
      <c r="D800" s="0" t="s">
        <v>14532</v>
      </c>
      <c r="E800" s="0" t="s">
        <v>16462</v>
      </c>
      <c r="F800" s="0" t="n">
        <v>678</v>
      </c>
      <c r="G800" s="0" t="s">
        <v>281</v>
      </c>
      <c r="H800" s="0" t="s">
        <v>297</v>
      </c>
      <c r="I800" s="0" t="s">
        <v>16463</v>
      </c>
    </row>
    <row r="801" customFormat="false" ht="15" hidden="false" customHeight="false" outlineLevel="0" collapsed="false">
      <c r="A801" s="0" t="n">
        <v>32</v>
      </c>
      <c r="B801" s="0" t="s">
        <v>73</v>
      </c>
      <c r="C801" s="0" t="s">
        <v>16464</v>
      </c>
      <c r="D801" s="0" t="s">
        <v>14532</v>
      </c>
      <c r="E801" s="0" t="s">
        <v>16465</v>
      </c>
      <c r="F801" s="0" t="n">
        <v>5617</v>
      </c>
      <c r="G801" s="0" t="s">
        <v>281</v>
      </c>
      <c r="H801" s="0" t="s">
        <v>297</v>
      </c>
      <c r="I801" s="0" t="s">
        <v>16466</v>
      </c>
    </row>
    <row r="802" customFormat="false" ht="15" hidden="false" customHeight="false" outlineLevel="0" collapsed="false">
      <c r="A802" s="0" t="n">
        <v>38</v>
      </c>
      <c r="B802" s="0" t="s">
        <v>80</v>
      </c>
      <c r="C802" s="0" t="s">
        <v>16467</v>
      </c>
      <c r="D802" s="0" t="s">
        <v>14532</v>
      </c>
      <c r="E802" s="0" t="s">
        <v>16468</v>
      </c>
      <c r="F802" s="0" t="n">
        <v>283</v>
      </c>
      <c r="G802" s="0" t="s">
        <v>281</v>
      </c>
      <c r="H802" s="0" t="s">
        <v>297</v>
      </c>
      <c r="I802" s="0" t="s">
        <v>16469</v>
      </c>
    </row>
    <row r="803" customFormat="false" ht="15" hidden="false" customHeight="false" outlineLevel="0" collapsed="false">
      <c r="A803" s="0" t="n">
        <v>38</v>
      </c>
      <c r="B803" s="0" t="s">
        <v>80</v>
      </c>
      <c r="C803" s="0" t="s">
        <v>16470</v>
      </c>
      <c r="D803" s="0" t="s">
        <v>14532</v>
      </c>
      <c r="E803" s="0" t="s">
        <v>16471</v>
      </c>
      <c r="F803" s="0" t="n">
        <v>2936</v>
      </c>
      <c r="G803" s="0" t="s">
        <v>281</v>
      </c>
      <c r="H803" s="0" t="s">
        <v>297</v>
      </c>
      <c r="I803" s="0" t="s">
        <v>16472</v>
      </c>
    </row>
    <row r="804" customFormat="false" ht="15" hidden="false" customHeight="false" outlineLevel="0" collapsed="false">
      <c r="A804" s="0" t="n">
        <v>38</v>
      </c>
      <c r="B804" s="0" t="s">
        <v>80</v>
      </c>
      <c r="C804" s="0" t="s">
        <v>16473</v>
      </c>
      <c r="D804" s="0" t="s">
        <v>14532</v>
      </c>
      <c r="E804" s="0" t="s">
        <v>16474</v>
      </c>
      <c r="F804" s="0" t="n">
        <v>1747</v>
      </c>
      <c r="G804" s="0" t="s">
        <v>281</v>
      </c>
      <c r="H804" s="0" t="s">
        <v>297</v>
      </c>
      <c r="I804" s="0" t="s">
        <v>16475</v>
      </c>
    </row>
    <row r="805" customFormat="false" ht="15" hidden="false" customHeight="false" outlineLevel="0" collapsed="false">
      <c r="A805" s="0" t="n">
        <v>38</v>
      </c>
      <c r="B805" s="0" t="s">
        <v>80</v>
      </c>
      <c r="C805" s="0" t="s">
        <v>16476</v>
      </c>
      <c r="D805" s="0" t="s">
        <v>14532</v>
      </c>
      <c r="E805" s="0" t="s">
        <v>16477</v>
      </c>
      <c r="F805" s="0" t="n">
        <v>3839</v>
      </c>
      <c r="G805" s="0" t="s">
        <v>281</v>
      </c>
      <c r="H805" s="0" t="s">
        <v>297</v>
      </c>
      <c r="I805" s="0" t="s">
        <v>16478</v>
      </c>
    </row>
    <row r="806" customFormat="false" ht="15" hidden="false" customHeight="false" outlineLevel="0" collapsed="false">
      <c r="A806" s="0" t="n">
        <v>32</v>
      </c>
      <c r="B806" s="0" t="s">
        <v>73</v>
      </c>
      <c r="C806" s="0" t="s">
        <v>16479</v>
      </c>
      <c r="D806" s="0" t="s">
        <v>14541</v>
      </c>
      <c r="E806" s="0" t="s">
        <v>16480</v>
      </c>
      <c r="F806" s="0" t="n">
        <v>1201</v>
      </c>
      <c r="G806" s="0" t="s">
        <v>281</v>
      </c>
      <c r="H806" s="0" t="s">
        <v>297</v>
      </c>
      <c r="I806" s="0" t="s">
        <v>16481</v>
      </c>
    </row>
    <row r="807" customFormat="false" ht="15" hidden="false" customHeight="false" outlineLevel="0" collapsed="false">
      <c r="A807" s="0" t="n">
        <v>32</v>
      </c>
      <c r="B807" s="0" t="s">
        <v>73</v>
      </c>
      <c r="C807" s="0" t="s">
        <v>16482</v>
      </c>
      <c r="D807" s="0" t="s">
        <v>14532</v>
      </c>
      <c r="E807" s="0" t="s">
        <v>16483</v>
      </c>
      <c r="F807" s="0" t="n">
        <v>838</v>
      </c>
      <c r="G807" s="0" t="s">
        <v>281</v>
      </c>
      <c r="H807" s="0" t="s">
        <v>297</v>
      </c>
      <c r="I807" s="0" t="s">
        <v>16484</v>
      </c>
    </row>
    <row r="808" customFormat="false" ht="15" hidden="false" customHeight="false" outlineLevel="0" collapsed="false">
      <c r="A808" s="0" t="n">
        <v>32</v>
      </c>
      <c r="B808" s="0" t="s">
        <v>73</v>
      </c>
      <c r="C808" s="0" t="s">
        <v>16485</v>
      </c>
      <c r="D808" s="0" t="s">
        <v>14532</v>
      </c>
      <c r="E808" s="0" t="s">
        <v>16486</v>
      </c>
      <c r="F808" s="0" t="n">
        <v>1100</v>
      </c>
      <c r="G808" s="0" t="s">
        <v>281</v>
      </c>
      <c r="H808" s="0" t="s">
        <v>297</v>
      </c>
      <c r="I808" s="0" t="s">
        <v>16487</v>
      </c>
    </row>
    <row r="809" customFormat="false" ht="15" hidden="false" customHeight="false" outlineLevel="0" collapsed="false">
      <c r="A809" s="0" t="n">
        <v>32</v>
      </c>
      <c r="B809" s="0" t="s">
        <v>73</v>
      </c>
      <c r="C809" s="0" t="s">
        <v>16488</v>
      </c>
      <c r="D809" s="0" t="s">
        <v>92</v>
      </c>
      <c r="E809" s="0" t="s">
        <v>16489</v>
      </c>
      <c r="F809" s="0" t="n">
        <v>993</v>
      </c>
      <c r="G809" s="0" t="s">
        <v>281</v>
      </c>
      <c r="H809" s="0" t="s">
        <v>297</v>
      </c>
      <c r="I809" s="0" t="s">
        <v>16490</v>
      </c>
    </row>
    <row r="810" customFormat="false" ht="15" hidden="false" customHeight="false" outlineLevel="0" collapsed="false">
      <c r="A810" s="0" t="n">
        <v>32</v>
      </c>
      <c r="B810" s="0" t="s">
        <v>73</v>
      </c>
      <c r="C810" s="0" t="s">
        <v>16491</v>
      </c>
      <c r="D810" s="0" t="s">
        <v>14532</v>
      </c>
      <c r="E810" s="0" t="s">
        <v>16492</v>
      </c>
      <c r="F810" s="0" t="n">
        <v>4774</v>
      </c>
      <c r="G810" s="0" t="s">
        <v>281</v>
      </c>
      <c r="H810" s="0" t="s">
        <v>297</v>
      </c>
      <c r="I810" s="0" t="s">
        <v>16493</v>
      </c>
    </row>
    <row r="811" customFormat="false" ht="15" hidden="false" customHeight="false" outlineLevel="0" collapsed="false">
      <c r="A811" s="0" t="n">
        <v>32</v>
      </c>
      <c r="B811" s="0" t="s">
        <v>73</v>
      </c>
      <c r="C811" s="0" t="s">
        <v>16494</v>
      </c>
      <c r="D811" s="0" t="s">
        <v>14532</v>
      </c>
      <c r="E811" s="0" t="s">
        <v>16495</v>
      </c>
      <c r="F811" s="0" t="n">
        <v>442</v>
      </c>
      <c r="G811" s="0" t="s">
        <v>281</v>
      </c>
      <c r="H811" s="0" t="s">
        <v>297</v>
      </c>
      <c r="I811" s="0" t="s">
        <v>16496</v>
      </c>
    </row>
    <row r="812" customFormat="false" ht="15" hidden="false" customHeight="false" outlineLevel="0" collapsed="false">
      <c r="A812" s="0" t="n">
        <v>38</v>
      </c>
      <c r="B812" s="0" t="s">
        <v>80</v>
      </c>
      <c r="C812" s="0" t="s">
        <v>16497</v>
      </c>
      <c r="D812" s="0" t="s">
        <v>14532</v>
      </c>
      <c r="E812" s="0" t="s">
        <v>16498</v>
      </c>
      <c r="F812" s="0" t="n">
        <v>5001</v>
      </c>
      <c r="G812" s="0" t="s">
        <v>281</v>
      </c>
      <c r="H812" s="0" t="s">
        <v>297</v>
      </c>
      <c r="I812" s="0" t="s">
        <v>16499</v>
      </c>
    </row>
    <row r="813" customFormat="false" ht="15" hidden="false" customHeight="false" outlineLevel="0" collapsed="false">
      <c r="A813" s="0" t="n">
        <v>32</v>
      </c>
      <c r="B813" s="0" t="s">
        <v>73</v>
      </c>
      <c r="C813" s="0" t="s">
        <v>16500</v>
      </c>
      <c r="D813" s="0" t="s">
        <v>14532</v>
      </c>
      <c r="E813" s="0" t="s">
        <v>16501</v>
      </c>
      <c r="F813" s="0" t="n">
        <v>1277</v>
      </c>
      <c r="G813" s="0" t="s">
        <v>281</v>
      </c>
      <c r="H813" s="0" t="s">
        <v>297</v>
      </c>
      <c r="I813" s="0" t="s">
        <v>16502</v>
      </c>
    </row>
    <row r="814" customFormat="false" ht="15" hidden="false" customHeight="false" outlineLevel="0" collapsed="false">
      <c r="A814" s="0" t="n">
        <v>32</v>
      </c>
      <c r="B814" s="0" t="s">
        <v>73</v>
      </c>
      <c r="C814" s="0" t="s">
        <v>16503</v>
      </c>
      <c r="D814" s="0" t="s">
        <v>14541</v>
      </c>
      <c r="E814" s="0" t="s">
        <v>16504</v>
      </c>
      <c r="F814" s="0" t="n">
        <v>690</v>
      </c>
      <c r="G814" s="0" t="s">
        <v>281</v>
      </c>
      <c r="H814" s="0" t="s">
        <v>297</v>
      </c>
      <c r="I814" s="0" t="s">
        <v>16505</v>
      </c>
    </row>
    <row r="815" customFormat="false" ht="15" hidden="false" customHeight="false" outlineLevel="0" collapsed="false">
      <c r="A815" s="0" t="n">
        <v>38</v>
      </c>
      <c r="B815" s="0" t="s">
        <v>80</v>
      </c>
      <c r="C815" s="0" t="s">
        <v>16506</v>
      </c>
      <c r="D815" s="0" t="s">
        <v>14676</v>
      </c>
      <c r="E815" s="0" t="s">
        <v>16507</v>
      </c>
      <c r="F815" s="0" t="n">
        <v>4029</v>
      </c>
      <c r="G815" s="0" t="s">
        <v>281</v>
      </c>
      <c r="H815" s="0" t="s">
        <v>297</v>
      </c>
      <c r="I815" s="0" t="s">
        <v>16508</v>
      </c>
    </row>
    <row r="816" customFormat="false" ht="15" hidden="false" customHeight="false" outlineLevel="0" collapsed="false">
      <c r="A816" s="0" t="n">
        <v>38</v>
      </c>
      <c r="B816" s="0" t="s">
        <v>80</v>
      </c>
      <c r="C816" s="0" t="s">
        <v>16509</v>
      </c>
      <c r="D816" s="0" t="s">
        <v>14532</v>
      </c>
      <c r="E816" s="0" t="s">
        <v>16510</v>
      </c>
      <c r="F816" s="0" t="n">
        <v>5456</v>
      </c>
      <c r="G816" s="0" t="s">
        <v>281</v>
      </c>
      <c r="H816" s="0" t="s">
        <v>297</v>
      </c>
      <c r="I816" s="0" t="s">
        <v>16511</v>
      </c>
    </row>
    <row r="817" customFormat="false" ht="15" hidden="false" customHeight="false" outlineLevel="0" collapsed="false">
      <c r="A817" s="0" t="n">
        <v>38</v>
      </c>
      <c r="B817" s="0" t="s">
        <v>80</v>
      </c>
      <c r="C817" s="0" t="s">
        <v>16512</v>
      </c>
      <c r="D817" s="0" t="s">
        <v>14541</v>
      </c>
      <c r="E817" s="0" t="s">
        <v>16513</v>
      </c>
      <c r="F817" s="0" t="n">
        <v>3032</v>
      </c>
      <c r="G817" s="0" t="s">
        <v>281</v>
      </c>
      <c r="H817" s="0" t="s">
        <v>297</v>
      </c>
      <c r="I817" s="0" t="s">
        <v>16514</v>
      </c>
    </row>
    <row r="818" customFormat="false" ht="15" hidden="false" customHeight="false" outlineLevel="0" collapsed="false">
      <c r="A818" s="0" t="n">
        <v>38</v>
      </c>
      <c r="B818" s="0" t="s">
        <v>80</v>
      </c>
      <c r="C818" s="0" t="s">
        <v>16515</v>
      </c>
      <c r="D818" s="0" t="s">
        <v>92</v>
      </c>
      <c r="E818" s="0" t="s">
        <v>16516</v>
      </c>
      <c r="F818" s="0" t="n">
        <v>3978</v>
      </c>
      <c r="G818" s="0" t="s">
        <v>281</v>
      </c>
      <c r="H818" s="0" t="s">
        <v>297</v>
      </c>
      <c r="I818" s="0" t="s">
        <v>16517</v>
      </c>
    </row>
    <row r="819" customFormat="false" ht="15" hidden="false" customHeight="false" outlineLevel="0" collapsed="false">
      <c r="A819" s="0" t="n">
        <v>38</v>
      </c>
      <c r="B819" s="0" t="s">
        <v>80</v>
      </c>
      <c r="C819" s="0" t="s">
        <v>16518</v>
      </c>
      <c r="D819" s="0" t="s">
        <v>14532</v>
      </c>
      <c r="E819" s="0" t="s">
        <v>16519</v>
      </c>
      <c r="F819" s="0" t="n">
        <v>4237</v>
      </c>
      <c r="G819" s="0" t="s">
        <v>281</v>
      </c>
      <c r="H819" s="0" t="s">
        <v>297</v>
      </c>
      <c r="I819" s="0" t="s">
        <v>16520</v>
      </c>
    </row>
    <row r="820" customFormat="false" ht="15" hidden="false" customHeight="false" outlineLevel="0" collapsed="false">
      <c r="A820" s="0" t="n">
        <v>38</v>
      </c>
      <c r="B820" s="0" t="s">
        <v>80</v>
      </c>
      <c r="C820" s="0" t="s">
        <v>16521</v>
      </c>
      <c r="D820" s="0" t="s">
        <v>14532</v>
      </c>
      <c r="E820" s="0" t="s">
        <v>16522</v>
      </c>
      <c r="F820" s="0" t="n">
        <v>2094</v>
      </c>
      <c r="G820" s="0" t="s">
        <v>281</v>
      </c>
      <c r="H820" s="0" t="s">
        <v>297</v>
      </c>
      <c r="I820" s="0" t="s">
        <v>16523</v>
      </c>
    </row>
    <row r="821" customFormat="false" ht="15" hidden="false" customHeight="false" outlineLevel="0" collapsed="false">
      <c r="A821" s="0" t="n">
        <v>38</v>
      </c>
      <c r="B821" s="0" t="s">
        <v>80</v>
      </c>
      <c r="C821" s="0" t="s">
        <v>16524</v>
      </c>
      <c r="D821" s="0" t="s">
        <v>14532</v>
      </c>
      <c r="E821" s="0" t="s">
        <v>16525</v>
      </c>
      <c r="F821" s="0" t="n">
        <v>2546</v>
      </c>
      <c r="G821" s="0" t="s">
        <v>281</v>
      </c>
      <c r="H821" s="0" t="s">
        <v>297</v>
      </c>
      <c r="I821" s="0" t="s">
        <v>16526</v>
      </c>
    </row>
    <row r="822" customFormat="false" ht="15" hidden="false" customHeight="false" outlineLevel="0" collapsed="false">
      <c r="A822" s="0" t="n">
        <v>38</v>
      </c>
      <c r="B822" s="0" t="s">
        <v>80</v>
      </c>
      <c r="C822" s="0" t="s">
        <v>16527</v>
      </c>
      <c r="D822" s="0" t="s">
        <v>14532</v>
      </c>
      <c r="E822" s="0" t="s">
        <v>16528</v>
      </c>
      <c r="F822" s="0" t="n">
        <v>4849</v>
      </c>
      <c r="G822" s="0" t="s">
        <v>281</v>
      </c>
      <c r="H822" s="0" t="s">
        <v>297</v>
      </c>
      <c r="I822" s="0" t="s">
        <v>16529</v>
      </c>
    </row>
    <row r="823" customFormat="false" ht="15" hidden="false" customHeight="false" outlineLevel="0" collapsed="false">
      <c r="A823" s="0" t="n">
        <v>38</v>
      </c>
      <c r="B823" s="0" t="s">
        <v>80</v>
      </c>
      <c r="C823" s="0" t="s">
        <v>16530</v>
      </c>
      <c r="D823" s="0" t="s">
        <v>14532</v>
      </c>
      <c r="E823" s="0" t="s">
        <v>16531</v>
      </c>
      <c r="F823" s="0" t="n">
        <v>1989</v>
      </c>
      <c r="G823" s="0" t="s">
        <v>281</v>
      </c>
      <c r="H823" s="0" t="s">
        <v>297</v>
      </c>
      <c r="I823" s="0" t="s">
        <v>16532</v>
      </c>
    </row>
    <row r="824" customFormat="false" ht="15" hidden="false" customHeight="false" outlineLevel="0" collapsed="false">
      <c r="A824" s="0" t="n">
        <v>38</v>
      </c>
      <c r="B824" s="0" t="s">
        <v>80</v>
      </c>
      <c r="C824" s="0" t="s">
        <v>16533</v>
      </c>
      <c r="D824" s="0" t="s">
        <v>14532</v>
      </c>
      <c r="E824" s="0" t="s">
        <v>16534</v>
      </c>
      <c r="F824" s="0" t="n">
        <v>3202</v>
      </c>
      <c r="G824" s="0" t="s">
        <v>281</v>
      </c>
      <c r="H824" s="0" t="s">
        <v>297</v>
      </c>
      <c r="I824" s="0" t="s">
        <v>16535</v>
      </c>
    </row>
    <row r="825" customFormat="false" ht="15" hidden="false" customHeight="false" outlineLevel="0" collapsed="false">
      <c r="A825" s="0" t="n">
        <v>38</v>
      </c>
      <c r="B825" s="0" t="s">
        <v>80</v>
      </c>
      <c r="C825" s="0" t="s">
        <v>16536</v>
      </c>
      <c r="D825" s="0" t="s">
        <v>14532</v>
      </c>
      <c r="E825" s="0" t="s">
        <v>16537</v>
      </c>
      <c r="F825" s="0" t="n">
        <v>3172</v>
      </c>
      <c r="G825" s="0" t="s">
        <v>281</v>
      </c>
      <c r="H825" s="0" t="s">
        <v>297</v>
      </c>
      <c r="I825" s="0" t="s">
        <v>16538</v>
      </c>
    </row>
    <row r="826" customFormat="false" ht="15" hidden="false" customHeight="false" outlineLevel="0" collapsed="false">
      <c r="A826" s="0" t="n">
        <v>38</v>
      </c>
      <c r="B826" s="0" t="s">
        <v>80</v>
      </c>
      <c r="C826" s="0" t="s">
        <v>16539</v>
      </c>
      <c r="D826" s="0" t="s">
        <v>92</v>
      </c>
      <c r="E826" s="0" t="s">
        <v>16540</v>
      </c>
      <c r="F826" s="0" t="n">
        <v>1470</v>
      </c>
      <c r="G826" s="0" t="s">
        <v>281</v>
      </c>
      <c r="H826" s="0" t="s">
        <v>297</v>
      </c>
      <c r="I826" s="0" t="s">
        <v>16541</v>
      </c>
    </row>
    <row r="827" customFormat="false" ht="15" hidden="false" customHeight="false" outlineLevel="0" collapsed="false">
      <c r="A827" s="0" t="n">
        <v>38</v>
      </c>
      <c r="B827" s="0" t="s">
        <v>80</v>
      </c>
      <c r="C827" s="0" t="s">
        <v>16542</v>
      </c>
      <c r="D827" s="0" t="s">
        <v>14532</v>
      </c>
      <c r="E827" s="0" t="s">
        <v>16543</v>
      </c>
      <c r="F827" s="0" t="n">
        <v>4087</v>
      </c>
      <c r="G827" s="0" t="s">
        <v>281</v>
      </c>
      <c r="H827" s="0" t="s">
        <v>297</v>
      </c>
      <c r="I827" s="0" t="s">
        <v>16544</v>
      </c>
    </row>
    <row r="828" customFormat="false" ht="15" hidden="false" customHeight="false" outlineLevel="0" collapsed="false">
      <c r="A828" s="0" t="n">
        <v>38</v>
      </c>
      <c r="B828" s="0" t="s">
        <v>80</v>
      </c>
      <c r="C828" s="0" t="s">
        <v>16545</v>
      </c>
      <c r="D828" s="0" t="s">
        <v>14532</v>
      </c>
      <c r="E828" s="0" t="s">
        <v>16546</v>
      </c>
      <c r="F828" s="0" t="n">
        <v>1950</v>
      </c>
      <c r="G828" s="0" t="s">
        <v>281</v>
      </c>
      <c r="H828" s="0" t="s">
        <v>297</v>
      </c>
      <c r="I828" s="0" t="s">
        <v>16547</v>
      </c>
    </row>
    <row r="829" customFormat="false" ht="15" hidden="false" customHeight="false" outlineLevel="0" collapsed="false">
      <c r="A829" s="0" t="n">
        <v>38</v>
      </c>
      <c r="B829" s="0" t="s">
        <v>80</v>
      </c>
      <c r="C829" s="0" t="s">
        <v>16548</v>
      </c>
      <c r="D829" s="0" t="s">
        <v>14532</v>
      </c>
      <c r="E829" s="0" t="s">
        <v>16549</v>
      </c>
      <c r="F829" s="0" t="n">
        <v>5907</v>
      </c>
      <c r="G829" s="0" t="s">
        <v>281</v>
      </c>
      <c r="H829" s="0" t="s">
        <v>297</v>
      </c>
      <c r="I829" s="0" t="s">
        <v>16550</v>
      </c>
    </row>
    <row r="830" customFormat="false" ht="15" hidden="false" customHeight="false" outlineLevel="0" collapsed="false">
      <c r="A830" s="0" t="n">
        <v>38</v>
      </c>
      <c r="B830" s="0" t="s">
        <v>80</v>
      </c>
      <c r="C830" s="0" t="s">
        <v>16551</v>
      </c>
      <c r="D830" s="0" t="s">
        <v>14532</v>
      </c>
      <c r="E830" s="0" t="s">
        <v>16552</v>
      </c>
      <c r="F830" s="0" t="n">
        <v>5546</v>
      </c>
      <c r="G830" s="0" t="s">
        <v>281</v>
      </c>
      <c r="H830" s="0" t="s">
        <v>297</v>
      </c>
      <c r="I830" s="0" t="s">
        <v>16553</v>
      </c>
    </row>
    <row r="831" customFormat="false" ht="15" hidden="false" customHeight="false" outlineLevel="0" collapsed="false">
      <c r="A831" s="0" t="n">
        <v>38</v>
      </c>
      <c r="B831" s="0" t="s">
        <v>80</v>
      </c>
      <c r="C831" s="0" t="s">
        <v>16554</v>
      </c>
      <c r="D831" s="0" t="s">
        <v>14541</v>
      </c>
      <c r="E831" s="0" t="s">
        <v>16555</v>
      </c>
      <c r="F831" s="0" t="n">
        <v>5463</v>
      </c>
      <c r="G831" s="0" t="s">
        <v>281</v>
      </c>
      <c r="H831" s="0" t="s">
        <v>297</v>
      </c>
      <c r="I831" s="0" t="s">
        <v>16556</v>
      </c>
    </row>
    <row r="832" customFormat="false" ht="15" hidden="false" customHeight="false" outlineLevel="0" collapsed="false">
      <c r="A832" s="0" t="n">
        <v>43</v>
      </c>
      <c r="B832" s="0" t="s">
        <v>88</v>
      </c>
      <c r="C832" s="0" t="s">
        <v>16557</v>
      </c>
      <c r="D832" s="0" t="s">
        <v>14532</v>
      </c>
      <c r="E832" s="0" t="s">
        <v>16558</v>
      </c>
      <c r="F832" s="0" t="n">
        <v>716</v>
      </c>
      <c r="G832" s="0" t="s">
        <v>281</v>
      </c>
      <c r="H832" s="0" t="s">
        <v>297</v>
      </c>
      <c r="I832" s="0" t="s">
        <v>16559</v>
      </c>
    </row>
    <row r="833" customFormat="false" ht="15" hidden="false" customHeight="false" outlineLevel="0" collapsed="false">
      <c r="A833" s="0" t="n">
        <v>43</v>
      </c>
      <c r="B833" s="0" t="s">
        <v>88</v>
      </c>
      <c r="C833" s="0" t="s">
        <v>16560</v>
      </c>
      <c r="D833" s="0" t="s">
        <v>14532</v>
      </c>
      <c r="E833" s="0" t="s">
        <v>16561</v>
      </c>
      <c r="F833" s="0" t="n">
        <v>597</v>
      </c>
      <c r="G833" s="0" t="s">
        <v>281</v>
      </c>
      <c r="H833" s="0" t="s">
        <v>297</v>
      </c>
      <c r="I833" s="0" t="s">
        <v>16562</v>
      </c>
    </row>
    <row r="834" customFormat="false" ht="15" hidden="false" customHeight="false" outlineLevel="0" collapsed="false">
      <c r="A834" s="0" t="n">
        <v>45</v>
      </c>
      <c r="B834" s="0" t="s">
        <v>91</v>
      </c>
      <c r="C834" s="0" t="s">
        <v>16563</v>
      </c>
      <c r="D834" s="0" t="s">
        <v>14532</v>
      </c>
      <c r="E834" s="0" t="s">
        <v>16564</v>
      </c>
      <c r="F834" s="0" t="n">
        <v>17545</v>
      </c>
      <c r="G834" s="0" t="s">
        <v>281</v>
      </c>
      <c r="H834" s="0" t="s">
        <v>297</v>
      </c>
      <c r="I834" s="0" t="s">
        <v>16565</v>
      </c>
    </row>
    <row r="835" customFormat="false" ht="15" hidden="false" customHeight="false" outlineLevel="0" collapsed="false">
      <c r="A835" s="0" t="n">
        <v>43</v>
      </c>
      <c r="B835" s="0" t="s">
        <v>88</v>
      </c>
      <c r="C835" s="0" t="s">
        <v>16566</v>
      </c>
      <c r="D835" s="0" t="s">
        <v>14532</v>
      </c>
      <c r="E835" s="0" t="s">
        <v>16567</v>
      </c>
      <c r="F835" s="0" t="n">
        <v>2576</v>
      </c>
      <c r="G835" s="0" t="s">
        <v>281</v>
      </c>
      <c r="H835" s="0" t="s">
        <v>297</v>
      </c>
      <c r="I835" s="0" t="s">
        <v>16568</v>
      </c>
    </row>
    <row r="836" customFormat="false" ht="15" hidden="false" customHeight="false" outlineLevel="0" collapsed="false">
      <c r="A836" s="0" t="n">
        <v>43</v>
      </c>
      <c r="B836" s="0" t="s">
        <v>88</v>
      </c>
      <c r="C836" s="0" t="s">
        <v>16569</v>
      </c>
      <c r="D836" s="0" t="s">
        <v>14541</v>
      </c>
      <c r="E836" s="0" t="s">
        <v>16570</v>
      </c>
      <c r="F836" s="0" t="n">
        <v>643</v>
      </c>
      <c r="G836" s="0" t="s">
        <v>281</v>
      </c>
      <c r="H836" s="0" t="s">
        <v>297</v>
      </c>
      <c r="I836" s="0" t="s">
        <v>16571</v>
      </c>
    </row>
    <row r="837" customFormat="false" ht="15" hidden="false" customHeight="false" outlineLevel="0" collapsed="false">
      <c r="A837" s="0" t="n">
        <v>43</v>
      </c>
      <c r="B837" s="0" t="s">
        <v>88</v>
      </c>
      <c r="C837" s="0" t="s">
        <v>16572</v>
      </c>
      <c r="D837" s="0" t="s">
        <v>14541</v>
      </c>
      <c r="E837" s="0" t="s">
        <v>16573</v>
      </c>
      <c r="F837" s="0" t="n">
        <v>477</v>
      </c>
      <c r="G837" s="0" t="s">
        <v>281</v>
      </c>
      <c r="H837" s="0" t="s">
        <v>297</v>
      </c>
      <c r="I837" s="0" t="s">
        <v>16574</v>
      </c>
    </row>
    <row r="838" customFormat="false" ht="15" hidden="false" customHeight="false" outlineLevel="0" collapsed="false">
      <c r="A838" s="0" t="n">
        <v>43</v>
      </c>
      <c r="B838" s="0" t="s">
        <v>88</v>
      </c>
      <c r="C838" s="0" t="s">
        <v>16575</v>
      </c>
      <c r="D838" s="0" t="s">
        <v>14532</v>
      </c>
      <c r="E838" s="0" t="s">
        <v>16576</v>
      </c>
      <c r="F838" s="0" t="n">
        <v>1058</v>
      </c>
      <c r="G838" s="0" t="s">
        <v>281</v>
      </c>
      <c r="H838" s="0" t="s">
        <v>297</v>
      </c>
      <c r="I838" s="0" t="s">
        <v>16577</v>
      </c>
    </row>
    <row r="839" customFormat="false" ht="15" hidden="false" customHeight="false" outlineLevel="0" collapsed="false">
      <c r="A839" s="0" t="n">
        <v>43</v>
      </c>
      <c r="B839" s="0" t="s">
        <v>88</v>
      </c>
      <c r="C839" s="0" t="s">
        <v>16578</v>
      </c>
      <c r="D839" s="0" t="s">
        <v>14532</v>
      </c>
      <c r="E839" s="0" t="s">
        <v>16579</v>
      </c>
      <c r="F839" s="0" t="n">
        <v>1099</v>
      </c>
      <c r="G839" s="0" t="s">
        <v>281</v>
      </c>
      <c r="H839" s="0" t="s">
        <v>297</v>
      </c>
      <c r="I839" s="0" t="s">
        <v>16580</v>
      </c>
    </row>
    <row r="840" customFormat="false" ht="15" hidden="false" customHeight="false" outlineLevel="0" collapsed="false">
      <c r="A840" s="0" t="n">
        <v>43</v>
      </c>
      <c r="B840" s="0" t="s">
        <v>88</v>
      </c>
      <c r="C840" s="0" t="s">
        <v>16581</v>
      </c>
      <c r="D840" s="0" t="s">
        <v>14541</v>
      </c>
      <c r="E840" s="0" t="s">
        <v>16582</v>
      </c>
      <c r="F840" s="0" t="n">
        <v>553</v>
      </c>
      <c r="G840" s="0" t="s">
        <v>281</v>
      </c>
      <c r="H840" s="0" t="s">
        <v>297</v>
      </c>
      <c r="I840" s="0" t="s">
        <v>16583</v>
      </c>
    </row>
    <row r="841" customFormat="false" ht="15" hidden="false" customHeight="false" outlineLevel="0" collapsed="false">
      <c r="A841" s="0" t="n">
        <v>43</v>
      </c>
      <c r="B841" s="0" t="s">
        <v>88</v>
      </c>
      <c r="C841" s="0" t="s">
        <v>16584</v>
      </c>
      <c r="D841" s="0" t="s">
        <v>14532</v>
      </c>
      <c r="E841" s="0" t="s">
        <v>16585</v>
      </c>
      <c r="F841" s="0" t="n">
        <v>1119</v>
      </c>
      <c r="G841" s="0" t="s">
        <v>281</v>
      </c>
      <c r="H841" s="0" t="s">
        <v>297</v>
      </c>
      <c r="I841" s="0" t="s">
        <v>16586</v>
      </c>
    </row>
    <row r="842" customFormat="false" ht="15" hidden="false" customHeight="false" outlineLevel="0" collapsed="false">
      <c r="A842" s="0" t="n">
        <v>43</v>
      </c>
      <c r="B842" s="0" t="s">
        <v>88</v>
      </c>
      <c r="C842" s="0" t="s">
        <v>16587</v>
      </c>
      <c r="D842" s="0" t="s">
        <v>14532</v>
      </c>
      <c r="E842" s="0" t="s">
        <v>16588</v>
      </c>
      <c r="F842" s="0" t="n">
        <v>975</v>
      </c>
      <c r="G842" s="0" t="s">
        <v>281</v>
      </c>
      <c r="H842" s="0" t="s">
        <v>297</v>
      </c>
      <c r="I842" s="0" t="s">
        <v>16589</v>
      </c>
    </row>
    <row r="843" customFormat="false" ht="15" hidden="false" customHeight="false" outlineLevel="0" collapsed="false">
      <c r="A843" s="0" t="n">
        <v>43</v>
      </c>
      <c r="B843" s="0" t="s">
        <v>88</v>
      </c>
      <c r="C843" s="0" t="s">
        <v>16590</v>
      </c>
      <c r="D843" s="0" t="s">
        <v>14676</v>
      </c>
      <c r="E843" s="0" t="s">
        <v>16591</v>
      </c>
      <c r="F843" s="0" t="n">
        <v>1079</v>
      </c>
      <c r="G843" s="0" t="s">
        <v>281</v>
      </c>
      <c r="H843" s="0" t="s">
        <v>297</v>
      </c>
      <c r="I843" s="0" t="s">
        <v>16592</v>
      </c>
    </row>
    <row r="844" customFormat="false" ht="15" hidden="false" customHeight="false" outlineLevel="0" collapsed="false">
      <c r="A844" s="0" t="n">
        <v>43</v>
      </c>
      <c r="B844" s="0" t="s">
        <v>88</v>
      </c>
      <c r="C844" s="0" t="s">
        <v>16593</v>
      </c>
      <c r="D844" s="0" t="s">
        <v>92</v>
      </c>
      <c r="E844" s="0" t="s">
        <v>16594</v>
      </c>
      <c r="F844" s="0" t="n">
        <v>1363</v>
      </c>
      <c r="G844" s="0" t="s">
        <v>281</v>
      </c>
      <c r="H844" s="0" t="s">
        <v>297</v>
      </c>
      <c r="I844" s="0" t="s">
        <v>16595</v>
      </c>
    </row>
    <row r="845" customFormat="false" ht="15" hidden="false" customHeight="false" outlineLevel="0" collapsed="false">
      <c r="A845" s="0" t="n">
        <v>43</v>
      </c>
      <c r="B845" s="0" t="s">
        <v>88</v>
      </c>
      <c r="C845" s="0" t="s">
        <v>16596</v>
      </c>
      <c r="D845" s="0" t="s">
        <v>14676</v>
      </c>
      <c r="E845" s="0" t="s">
        <v>16597</v>
      </c>
      <c r="F845" s="0" t="n">
        <v>404</v>
      </c>
      <c r="G845" s="0" t="s">
        <v>281</v>
      </c>
      <c r="H845" s="0" t="s">
        <v>297</v>
      </c>
      <c r="I845" s="0" t="s">
        <v>16598</v>
      </c>
    </row>
    <row r="846" customFormat="false" ht="15" hidden="false" customHeight="false" outlineLevel="0" collapsed="false">
      <c r="A846" s="0" t="n">
        <v>43</v>
      </c>
      <c r="B846" s="0" t="s">
        <v>88</v>
      </c>
      <c r="C846" s="0" t="s">
        <v>16599</v>
      </c>
      <c r="D846" s="0" t="s">
        <v>14532</v>
      </c>
      <c r="E846" s="0" t="s">
        <v>16600</v>
      </c>
      <c r="F846" s="0" t="n">
        <v>724</v>
      </c>
      <c r="G846" s="0" t="s">
        <v>281</v>
      </c>
      <c r="H846" s="0" t="s">
        <v>297</v>
      </c>
      <c r="I846" s="0" t="s">
        <v>16601</v>
      </c>
    </row>
    <row r="847" customFormat="false" ht="15" hidden="false" customHeight="false" outlineLevel="0" collapsed="false">
      <c r="A847" s="0" t="n">
        <v>43</v>
      </c>
      <c r="B847" s="0" t="s">
        <v>88</v>
      </c>
      <c r="C847" s="0" t="s">
        <v>16602</v>
      </c>
      <c r="D847" s="0" t="s">
        <v>14532</v>
      </c>
      <c r="E847" s="0" t="s">
        <v>16603</v>
      </c>
      <c r="F847" s="0" t="n">
        <v>1047</v>
      </c>
      <c r="G847" s="0" t="s">
        <v>281</v>
      </c>
      <c r="H847" s="0" t="s">
        <v>297</v>
      </c>
      <c r="I847" s="0" t="s">
        <v>16604</v>
      </c>
    </row>
    <row r="848" customFormat="false" ht="15" hidden="false" customHeight="false" outlineLevel="0" collapsed="false">
      <c r="A848" s="0" t="n">
        <v>43</v>
      </c>
      <c r="B848" s="0" t="s">
        <v>88</v>
      </c>
      <c r="C848" s="0" t="s">
        <v>16605</v>
      </c>
      <c r="D848" s="0" t="s">
        <v>14676</v>
      </c>
      <c r="E848" s="0" t="s">
        <v>16606</v>
      </c>
      <c r="F848" s="0" t="n">
        <v>308</v>
      </c>
      <c r="G848" s="0" t="s">
        <v>281</v>
      </c>
      <c r="H848" s="0" t="s">
        <v>297</v>
      </c>
      <c r="I848" s="0" t="s">
        <v>16607</v>
      </c>
    </row>
    <row r="849" customFormat="false" ht="15" hidden="false" customHeight="false" outlineLevel="0" collapsed="false">
      <c r="A849" s="0" t="n">
        <v>43</v>
      </c>
      <c r="B849" s="0" t="s">
        <v>88</v>
      </c>
      <c r="C849" s="0" t="s">
        <v>16608</v>
      </c>
      <c r="D849" s="0" t="s">
        <v>14532</v>
      </c>
      <c r="E849" s="0" t="s">
        <v>16609</v>
      </c>
      <c r="F849" s="0" t="n">
        <v>1103</v>
      </c>
      <c r="G849" s="0" t="s">
        <v>281</v>
      </c>
      <c r="H849" s="0" t="s">
        <v>297</v>
      </c>
      <c r="I849" s="0" t="s">
        <v>16610</v>
      </c>
    </row>
    <row r="850" customFormat="false" ht="15" hidden="false" customHeight="false" outlineLevel="0" collapsed="false">
      <c r="A850" s="0" t="n">
        <v>43</v>
      </c>
      <c r="B850" s="0" t="s">
        <v>88</v>
      </c>
      <c r="C850" s="0" t="s">
        <v>16611</v>
      </c>
      <c r="D850" s="0" t="s">
        <v>14541</v>
      </c>
      <c r="E850" s="0" t="s">
        <v>16612</v>
      </c>
      <c r="F850" s="0" t="n">
        <v>840</v>
      </c>
      <c r="G850" s="0" t="s">
        <v>281</v>
      </c>
      <c r="H850" s="0" t="s">
        <v>297</v>
      </c>
      <c r="I850" s="0" t="s">
        <v>16613</v>
      </c>
    </row>
    <row r="851" customFormat="false" ht="15" hidden="false" customHeight="false" outlineLevel="0" collapsed="false">
      <c r="A851" s="0" t="n">
        <v>43</v>
      </c>
      <c r="B851" s="0" t="s">
        <v>88</v>
      </c>
      <c r="C851" s="0" t="s">
        <v>16614</v>
      </c>
      <c r="D851" s="0" t="s">
        <v>14541</v>
      </c>
      <c r="E851" s="0" t="s">
        <v>16615</v>
      </c>
      <c r="F851" s="0" t="n">
        <v>719</v>
      </c>
      <c r="G851" s="0" t="s">
        <v>281</v>
      </c>
      <c r="H851" s="0" t="s">
        <v>297</v>
      </c>
      <c r="I851" s="0" t="s">
        <v>16616</v>
      </c>
    </row>
    <row r="852" customFormat="false" ht="15" hidden="false" customHeight="false" outlineLevel="0" collapsed="false">
      <c r="A852" s="0" t="n">
        <v>43</v>
      </c>
      <c r="B852" s="0" t="s">
        <v>88</v>
      </c>
      <c r="C852" s="0" t="s">
        <v>16617</v>
      </c>
      <c r="D852" s="0" t="s">
        <v>14541</v>
      </c>
      <c r="E852" s="0" t="s">
        <v>16618</v>
      </c>
      <c r="F852" s="0" t="n">
        <v>682</v>
      </c>
      <c r="G852" s="0" t="s">
        <v>281</v>
      </c>
      <c r="H852" s="0" t="s">
        <v>297</v>
      </c>
      <c r="I852" s="0" t="s">
        <v>16619</v>
      </c>
    </row>
    <row r="853" customFormat="false" ht="15" hidden="false" customHeight="false" outlineLevel="0" collapsed="false">
      <c r="A853" s="0" t="n">
        <v>43</v>
      </c>
      <c r="B853" s="0" t="s">
        <v>88</v>
      </c>
      <c r="C853" s="0" t="s">
        <v>16620</v>
      </c>
      <c r="D853" s="0" t="s">
        <v>14532</v>
      </c>
      <c r="E853" s="0" t="s">
        <v>16621</v>
      </c>
      <c r="F853" s="0" t="n">
        <v>277</v>
      </c>
      <c r="G853" s="0" t="s">
        <v>281</v>
      </c>
      <c r="H853" s="0" t="s">
        <v>297</v>
      </c>
      <c r="I853" s="0" t="s">
        <v>16622</v>
      </c>
    </row>
    <row r="854" customFormat="false" ht="15" hidden="false" customHeight="false" outlineLevel="0" collapsed="false">
      <c r="A854" s="0" t="n">
        <v>43</v>
      </c>
      <c r="B854" s="0" t="s">
        <v>88</v>
      </c>
      <c r="C854" s="0" t="s">
        <v>16623</v>
      </c>
      <c r="D854" s="0" t="s">
        <v>14676</v>
      </c>
      <c r="E854" s="0" t="s">
        <v>16624</v>
      </c>
      <c r="F854" s="0" t="n">
        <v>223</v>
      </c>
      <c r="G854" s="0" t="s">
        <v>281</v>
      </c>
      <c r="H854" s="0" t="s">
        <v>297</v>
      </c>
      <c r="I854" s="0" t="s">
        <v>16625</v>
      </c>
    </row>
    <row r="855" customFormat="false" ht="15" hidden="false" customHeight="false" outlineLevel="0" collapsed="false">
      <c r="A855" s="0" t="n">
        <v>43</v>
      </c>
      <c r="B855" s="0" t="s">
        <v>88</v>
      </c>
      <c r="C855" s="0" t="s">
        <v>16626</v>
      </c>
      <c r="D855" s="0" t="s">
        <v>14532</v>
      </c>
      <c r="E855" s="0" t="s">
        <v>16627</v>
      </c>
      <c r="F855" s="0" t="n">
        <v>4331</v>
      </c>
      <c r="G855" s="0" t="s">
        <v>281</v>
      </c>
      <c r="H855" s="0" t="s">
        <v>297</v>
      </c>
      <c r="I855" s="0" t="s">
        <v>16628</v>
      </c>
    </row>
    <row r="856" customFormat="false" ht="15" hidden="false" customHeight="false" outlineLevel="0" collapsed="false">
      <c r="A856" s="0" t="n">
        <v>44</v>
      </c>
      <c r="B856" s="0" t="s">
        <v>89</v>
      </c>
      <c r="C856" s="0" t="s">
        <v>16629</v>
      </c>
      <c r="D856" s="0" t="s">
        <v>14532</v>
      </c>
      <c r="E856" s="0" t="s">
        <v>16630</v>
      </c>
      <c r="F856" s="0" t="n">
        <v>1900</v>
      </c>
      <c r="G856" s="0" t="s">
        <v>281</v>
      </c>
      <c r="H856" s="0" t="s">
        <v>297</v>
      </c>
      <c r="I856" s="0" t="s">
        <v>16631</v>
      </c>
    </row>
    <row r="857" customFormat="false" ht="15" hidden="false" customHeight="false" outlineLevel="0" collapsed="false">
      <c r="A857" s="0" t="n">
        <v>43</v>
      </c>
      <c r="B857" s="0" t="s">
        <v>88</v>
      </c>
      <c r="C857" s="0" t="s">
        <v>16632</v>
      </c>
      <c r="D857" s="0" t="s">
        <v>14532</v>
      </c>
      <c r="E857" s="0" t="s">
        <v>16633</v>
      </c>
      <c r="F857" s="0" t="n">
        <v>20984</v>
      </c>
      <c r="G857" s="0" t="s">
        <v>281</v>
      </c>
      <c r="H857" s="0" t="s">
        <v>297</v>
      </c>
      <c r="I857" s="0" t="s">
        <v>16634</v>
      </c>
    </row>
    <row r="858" customFormat="false" ht="15" hidden="false" customHeight="false" outlineLevel="0" collapsed="false">
      <c r="A858" s="0" t="n">
        <v>44</v>
      </c>
      <c r="B858" s="0" t="s">
        <v>89</v>
      </c>
      <c r="C858" s="0" t="s">
        <v>16635</v>
      </c>
      <c r="D858" s="0" t="s">
        <v>14541</v>
      </c>
      <c r="E858" s="0" t="s">
        <v>16636</v>
      </c>
      <c r="F858" s="0" t="n">
        <v>6333</v>
      </c>
      <c r="G858" s="0" t="s">
        <v>281</v>
      </c>
      <c r="H858" s="0" t="s">
        <v>297</v>
      </c>
      <c r="I858" s="0" t="s">
        <v>16637</v>
      </c>
    </row>
    <row r="859" customFormat="false" ht="15" hidden="false" customHeight="false" outlineLevel="0" collapsed="false">
      <c r="A859" s="0" t="n">
        <v>43</v>
      </c>
      <c r="B859" s="0" t="s">
        <v>88</v>
      </c>
      <c r="C859" s="0" t="s">
        <v>16638</v>
      </c>
      <c r="D859" s="0" t="s">
        <v>14532</v>
      </c>
      <c r="E859" s="0" t="s">
        <v>16639</v>
      </c>
      <c r="F859" s="0" t="n">
        <v>585</v>
      </c>
      <c r="G859" s="0" t="s">
        <v>281</v>
      </c>
      <c r="H859" s="0" t="s">
        <v>297</v>
      </c>
      <c r="I859" s="0" t="s">
        <v>16640</v>
      </c>
    </row>
    <row r="860" customFormat="false" ht="15" hidden="false" customHeight="false" outlineLevel="0" collapsed="false">
      <c r="A860" s="0" t="n">
        <v>44</v>
      </c>
      <c r="B860" s="0" t="s">
        <v>89</v>
      </c>
      <c r="C860" s="0" t="s">
        <v>16641</v>
      </c>
      <c r="D860" s="0" t="s">
        <v>92</v>
      </c>
      <c r="E860" s="0" t="s">
        <v>16642</v>
      </c>
      <c r="F860" s="0" t="n">
        <v>2302</v>
      </c>
      <c r="G860" s="0" t="s">
        <v>281</v>
      </c>
      <c r="H860" s="0" t="s">
        <v>297</v>
      </c>
      <c r="I860" s="0" t="s">
        <v>16643</v>
      </c>
    </row>
    <row r="861" customFormat="false" ht="15" hidden="false" customHeight="false" outlineLevel="0" collapsed="false">
      <c r="A861" s="0" t="n">
        <v>44</v>
      </c>
      <c r="B861" s="0" t="s">
        <v>89</v>
      </c>
      <c r="C861" s="0" t="s">
        <v>16644</v>
      </c>
      <c r="D861" s="0" t="s">
        <v>14676</v>
      </c>
      <c r="E861" s="0" t="s">
        <v>16645</v>
      </c>
      <c r="F861" s="0" t="n">
        <v>2253</v>
      </c>
      <c r="G861" s="0" t="s">
        <v>281</v>
      </c>
      <c r="H861" s="0" t="s">
        <v>297</v>
      </c>
      <c r="I861" s="0" t="s">
        <v>16646</v>
      </c>
    </row>
    <row r="862" customFormat="false" ht="15" hidden="false" customHeight="false" outlineLevel="0" collapsed="false">
      <c r="A862" s="0" t="n">
        <v>43</v>
      </c>
      <c r="B862" s="0" t="s">
        <v>88</v>
      </c>
      <c r="C862" s="0" t="s">
        <v>16647</v>
      </c>
      <c r="D862" s="0" t="s">
        <v>14532</v>
      </c>
      <c r="E862" s="0" t="s">
        <v>16648</v>
      </c>
      <c r="F862" s="0" t="n">
        <v>588</v>
      </c>
      <c r="G862" s="0" t="s">
        <v>281</v>
      </c>
      <c r="H862" s="0" t="s">
        <v>297</v>
      </c>
      <c r="I862" s="0" t="s">
        <v>16649</v>
      </c>
    </row>
    <row r="863" customFormat="false" ht="15" hidden="false" customHeight="false" outlineLevel="0" collapsed="false">
      <c r="A863" s="0" t="n">
        <v>44</v>
      </c>
      <c r="B863" s="0" t="s">
        <v>89</v>
      </c>
      <c r="C863" s="0" t="s">
        <v>16650</v>
      </c>
      <c r="D863" s="0" t="s">
        <v>14532</v>
      </c>
      <c r="E863" s="0" t="s">
        <v>16651</v>
      </c>
      <c r="F863" s="0" t="n">
        <v>5615</v>
      </c>
      <c r="G863" s="0" t="s">
        <v>281</v>
      </c>
      <c r="H863" s="0" t="s">
        <v>297</v>
      </c>
      <c r="I863" s="0" t="s">
        <v>16652</v>
      </c>
    </row>
    <row r="864" customFormat="false" ht="15" hidden="false" customHeight="false" outlineLevel="0" collapsed="false">
      <c r="A864" s="0" t="n">
        <v>43</v>
      </c>
      <c r="B864" s="0" t="s">
        <v>88</v>
      </c>
      <c r="C864" s="0" t="s">
        <v>16653</v>
      </c>
      <c r="D864" s="0" t="s">
        <v>14532</v>
      </c>
      <c r="E864" s="0" t="s">
        <v>16654</v>
      </c>
      <c r="F864" s="0" t="n">
        <v>955</v>
      </c>
      <c r="G864" s="0" t="s">
        <v>281</v>
      </c>
      <c r="H864" s="0" t="s">
        <v>297</v>
      </c>
      <c r="I864" s="0" t="s">
        <v>16655</v>
      </c>
    </row>
    <row r="865" customFormat="false" ht="15" hidden="false" customHeight="false" outlineLevel="0" collapsed="false">
      <c r="A865" s="0" t="n">
        <v>44</v>
      </c>
      <c r="B865" s="0" t="s">
        <v>89</v>
      </c>
      <c r="C865" s="0" t="s">
        <v>16656</v>
      </c>
      <c r="D865" s="0" t="s">
        <v>14532</v>
      </c>
      <c r="E865" s="0" t="s">
        <v>16657</v>
      </c>
      <c r="F865" s="0" t="n">
        <v>12296</v>
      </c>
      <c r="G865" s="0" t="s">
        <v>281</v>
      </c>
      <c r="H865" s="0" t="s">
        <v>297</v>
      </c>
      <c r="I865" s="0" t="s">
        <v>16658</v>
      </c>
    </row>
    <row r="866" customFormat="false" ht="15" hidden="false" customHeight="false" outlineLevel="0" collapsed="false">
      <c r="A866" s="0" t="n">
        <v>43</v>
      </c>
      <c r="B866" s="0" t="s">
        <v>88</v>
      </c>
      <c r="C866" s="0" t="s">
        <v>16659</v>
      </c>
      <c r="D866" s="0" t="s">
        <v>14532</v>
      </c>
      <c r="E866" s="0" t="s">
        <v>16660</v>
      </c>
      <c r="F866" s="0" t="n">
        <v>766</v>
      </c>
      <c r="G866" s="0" t="s">
        <v>281</v>
      </c>
      <c r="H866" s="0" t="s">
        <v>297</v>
      </c>
      <c r="I866" s="0" t="s">
        <v>16661</v>
      </c>
    </row>
    <row r="867" customFormat="false" ht="15" hidden="false" customHeight="false" outlineLevel="0" collapsed="false">
      <c r="A867" s="0" t="n">
        <v>44</v>
      </c>
      <c r="B867" s="0" t="s">
        <v>89</v>
      </c>
      <c r="C867" s="0" t="s">
        <v>16662</v>
      </c>
      <c r="D867" s="0" t="s">
        <v>34</v>
      </c>
      <c r="E867" s="0" t="s">
        <v>16663</v>
      </c>
      <c r="F867" s="0" t="n">
        <v>387</v>
      </c>
      <c r="G867" s="0" t="s">
        <v>281</v>
      </c>
      <c r="H867" s="0" t="s">
        <v>297</v>
      </c>
      <c r="I867" s="0" t="s">
        <v>16664</v>
      </c>
    </row>
    <row r="868" customFormat="false" ht="15" hidden="false" customHeight="false" outlineLevel="0" collapsed="false">
      <c r="A868" s="0" t="n">
        <v>44</v>
      </c>
      <c r="B868" s="0" t="s">
        <v>89</v>
      </c>
      <c r="C868" s="0" t="s">
        <v>16665</v>
      </c>
      <c r="D868" s="0" t="s">
        <v>14532</v>
      </c>
      <c r="E868" s="0" t="s">
        <v>16666</v>
      </c>
      <c r="F868" s="0" t="n">
        <v>3688</v>
      </c>
      <c r="G868" s="0" t="s">
        <v>281</v>
      </c>
      <c r="H868" s="0" t="s">
        <v>297</v>
      </c>
      <c r="I868" s="0" t="s">
        <v>16667</v>
      </c>
    </row>
    <row r="869" customFormat="false" ht="15" hidden="false" customHeight="false" outlineLevel="0" collapsed="false">
      <c r="A869" s="0" t="n">
        <v>43</v>
      </c>
      <c r="B869" s="0" t="s">
        <v>88</v>
      </c>
      <c r="C869" s="0" t="s">
        <v>16668</v>
      </c>
      <c r="D869" s="0" t="s">
        <v>14532</v>
      </c>
      <c r="E869" s="0" t="s">
        <v>16669</v>
      </c>
      <c r="F869" s="0" t="n">
        <v>1399</v>
      </c>
      <c r="G869" s="0" t="s">
        <v>281</v>
      </c>
      <c r="H869" s="0" t="s">
        <v>297</v>
      </c>
      <c r="I869" s="0" t="s">
        <v>16670</v>
      </c>
    </row>
    <row r="870" customFormat="false" ht="15" hidden="false" customHeight="false" outlineLevel="0" collapsed="false">
      <c r="A870" s="0" t="n">
        <v>44</v>
      </c>
      <c r="B870" s="0" t="s">
        <v>89</v>
      </c>
      <c r="C870" s="0" t="s">
        <v>16671</v>
      </c>
      <c r="D870" s="0" t="s">
        <v>14532</v>
      </c>
      <c r="E870" s="0" t="s">
        <v>16672</v>
      </c>
      <c r="F870" s="0" t="n">
        <v>1724</v>
      </c>
      <c r="G870" s="0" t="s">
        <v>281</v>
      </c>
      <c r="H870" s="0" t="s">
        <v>297</v>
      </c>
      <c r="I870" s="0" t="s">
        <v>16673</v>
      </c>
    </row>
    <row r="871" customFormat="false" ht="15" hidden="false" customHeight="false" outlineLevel="0" collapsed="false">
      <c r="A871" s="0" t="n">
        <v>43</v>
      </c>
      <c r="B871" s="0" t="s">
        <v>88</v>
      </c>
      <c r="C871" s="0" t="s">
        <v>16674</v>
      </c>
      <c r="D871" s="0" t="s">
        <v>14532</v>
      </c>
      <c r="E871" s="0" t="s">
        <v>16675</v>
      </c>
      <c r="F871" s="0" t="n">
        <v>1056</v>
      </c>
      <c r="G871" s="0" t="s">
        <v>281</v>
      </c>
      <c r="H871" s="0" t="s">
        <v>297</v>
      </c>
      <c r="I871" s="0" t="s">
        <v>16676</v>
      </c>
    </row>
    <row r="872" customFormat="false" ht="15" hidden="false" customHeight="false" outlineLevel="0" collapsed="false">
      <c r="A872" s="0" t="n">
        <v>44</v>
      </c>
      <c r="B872" s="0" t="s">
        <v>89</v>
      </c>
      <c r="C872" s="0" t="s">
        <v>16677</v>
      </c>
      <c r="D872" s="0" t="s">
        <v>14532</v>
      </c>
      <c r="E872" s="0" t="s">
        <v>16678</v>
      </c>
      <c r="F872" s="0" t="n">
        <v>2926</v>
      </c>
      <c r="G872" s="0" t="s">
        <v>281</v>
      </c>
      <c r="H872" s="0" t="s">
        <v>297</v>
      </c>
      <c r="I872" s="0" t="s">
        <v>16679</v>
      </c>
    </row>
    <row r="873" customFormat="false" ht="15" hidden="false" customHeight="false" outlineLevel="0" collapsed="false">
      <c r="A873" s="0" t="n">
        <v>43</v>
      </c>
      <c r="B873" s="0" t="s">
        <v>88</v>
      </c>
      <c r="C873" s="0" t="s">
        <v>16680</v>
      </c>
      <c r="D873" s="0" t="s">
        <v>14532</v>
      </c>
      <c r="E873" s="0" t="s">
        <v>16681</v>
      </c>
      <c r="F873" s="0" t="n">
        <v>481</v>
      </c>
      <c r="G873" s="0" t="s">
        <v>281</v>
      </c>
      <c r="H873" s="0" t="s">
        <v>297</v>
      </c>
      <c r="I873" s="0" t="s">
        <v>16682</v>
      </c>
    </row>
    <row r="874" customFormat="false" ht="15" hidden="false" customHeight="false" outlineLevel="0" collapsed="false">
      <c r="A874" s="0" t="n">
        <v>44</v>
      </c>
      <c r="B874" s="0" t="s">
        <v>89</v>
      </c>
      <c r="C874" s="0" t="s">
        <v>16683</v>
      </c>
      <c r="D874" s="0" t="s">
        <v>14532</v>
      </c>
      <c r="E874" s="0" t="s">
        <v>16684</v>
      </c>
      <c r="F874" s="0" t="n">
        <v>1390</v>
      </c>
      <c r="G874" s="0" t="s">
        <v>281</v>
      </c>
      <c r="H874" s="0" t="s">
        <v>297</v>
      </c>
      <c r="I874" s="0" t="s">
        <v>16685</v>
      </c>
    </row>
    <row r="875" customFormat="false" ht="15" hidden="false" customHeight="false" outlineLevel="0" collapsed="false">
      <c r="A875" s="0" t="n">
        <v>43</v>
      </c>
      <c r="B875" s="0" t="s">
        <v>88</v>
      </c>
      <c r="C875" s="0" t="s">
        <v>16686</v>
      </c>
      <c r="D875" s="0" t="s">
        <v>14532</v>
      </c>
      <c r="E875" s="0" t="s">
        <v>16687</v>
      </c>
      <c r="F875" s="0" t="n">
        <v>1094</v>
      </c>
      <c r="G875" s="0" t="s">
        <v>281</v>
      </c>
      <c r="H875" s="0" t="s">
        <v>297</v>
      </c>
      <c r="I875" s="0" t="s">
        <v>16688</v>
      </c>
    </row>
    <row r="876" customFormat="false" ht="15" hidden="false" customHeight="false" outlineLevel="0" collapsed="false">
      <c r="A876" s="0" t="n">
        <v>44</v>
      </c>
      <c r="B876" s="0" t="s">
        <v>89</v>
      </c>
      <c r="C876" s="0" t="s">
        <v>16689</v>
      </c>
      <c r="D876" s="0" t="s">
        <v>34</v>
      </c>
      <c r="E876" s="0" t="s">
        <v>16690</v>
      </c>
      <c r="F876" s="0" t="n">
        <v>2099</v>
      </c>
      <c r="G876" s="0" t="s">
        <v>281</v>
      </c>
      <c r="H876" s="0" t="s">
        <v>297</v>
      </c>
      <c r="I876" s="0" t="s">
        <v>16691</v>
      </c>
    </row>
    <row r="877" customFormat="false" ht="15" hidden="false" customHeight="false" outlineLevel="0" collapsed="false">
      <c r="A877" s="0" t="n">
        <v>43</v>
      </c>
      <c r="B877" s="0" t="s">
        <v>88</v>
      </c>
      <c r="C877" s="0" t="s">
        <v>16692</v>
      </c>
      <c r="D877" s="0" t="s">
        <v>14541</v>
      </c>
      <c r="E877" s="0" t="s">
        <v>16693</v>
      </c>
      <c r="F877" s="0" t="n">
        <v>398</v>
      </c>
      <c r="G877" s="0" t="s">
        <v>281</v>
      </c>
      <c r="H877" s="0" t="s">
        <v>297</v>
      </c>
      <c r="I877" s="0" t="s">
        <v>16694</v>
      </c>
    </row>
    <row r="878" customFormat="false" ht="15" hidden="false" customHeight="false" outlineLevel="0" collapsed="false">
      <c r="A878" s="0" t="n">
        <v>44</v>
      </c>
      <c r="B878" s="0" t="s">
        <v>89</v>
      </c>
      <c r="C878" s="0" t="s">
        <v>16695</v>
      </c>
      <c r="D878" s="0" t="s">
        <v>14532</v>
      </c>
      <c r="E878" s="0" t="s">
        <v>16696</v>
      </c>
      <c r="F878" s="0" t="n">
        <v>3173</v>
      </c>
      <c r="G878" s="0" t="s">
        <v>281</v>
      </c>
      <c r="H878" s="0" t="s">
        <v>297</v>
      </c>
      <c r="I878" s="0" t="s">
        <v>16697</v>
      </c>
    </row>
    <row r="879" customFormat="false" ht="15" hidden="false" customHeight="false" outlineLevel="0" collapsed="false">
      <c r="A879" s="0" t="n">
        <v>43</v>
      </c>
      <c r="B879" s="0" t="s">
        <v>88</v>
      </c>
      <c r="C879" s="0" t="s">
        <v>16698</v>
      </c>
      <c r="D879" s="0" t="s">
        <v>14532</v>
      </c>
      <c r="E879" s="0" t="s">
        <v>16699</v>
      </c>
      <c r="F879" s="0" t="n">
        <v>1718</v>
      </c>
      <c r="G879" s="0" t="s">
        <v>281</v>
      </c>
      <c r="H879" s="0" t="s">
        <v>297</v>
      </c>
      <c r="I879" s="0" t="s">
        <v>16700</v>
      </c>
    </row>
    <row r="880" customFormat="false" ht="15" hidden="false" customHeight="false" outlineLevel="0" collapsed="false">
      <c r="A880" s="0" t="n">
        <v>44</v>
      </c>
      <c r="B880" s="0" t="s">
        <v>89</v>
      </c>
      <c r="C880" s="0" t="s">
        <v>16701</v>
      </c>
      <c r="D880" s="0" t="s">
        <v>14532</v>
      </c>
      <c r="E880" s="0" t="s">
        <v>16702</v>
      </c>
      <c r="F880" s="0" t="n">
        <v>14434</v>
      </c>
      <c r="G880" s="0" t="s">
        <v>281</v>
      </c>
      <c r="H880" s="0" t="s">
        <v>297</v>
      </c>
      <c r="I880" s="0" t="s">
        <v>16703</v>
      </c>
    </row>
    <row r="881" customFormat="false" ht="15" hidden="false" customHeight="false" outlineLevel="0" collapsed="false">
      <c r="A881" s="0" t="n">
        <v>43</v>
      </c>
      <c r="B881" s="0" t="s">
        <v>88</v>
      </c>
      <c r="C881" s="0" t="s">
        <v>16704</v>
      </c>
      <c r="D881" s="0" t="s">
        <v>14532</v>
      </c>
      <c r="E881" s="0" t="s">
        <v>16705</v>
      </c>
      <c r="F881" s="0" t="n">
        <v>1430</v>
      </c>
      <c r="G881" s="0" t="s">
        <v>281</v>
      </c>
      <c r="H881" s="0" t="s">
        <v>297</v>
      </c>
      <c r="I881" s="0" t="s">
        <v>16706</v>
      </c>
    </row>
    <row r="882" customFormat="false" ht="15" hidden="false" customHeight="false" outlineLevel="0" collapsed="false">
      <c r="A882" s="0" t="n">
        <v>44</v>
      </c>
      <c r="B882" s="0" t="s">
        <v>89</v>
      </c>
      <c r="C882" s="0" t="s">
        <v>16707</v>
      </c>
      <c r="D882" s="0" t="s">
        <v>14532</v>
      </c>
      <c r="E882" s="0" t="s">
        <v>16708</v>
      </c>
      <c r="F882" s="0" t="n">
        <v>7985</v>
      </c>
      <c r="G882" s="0" t="s">
        <v>281</v>
      </c>
      <c r="H882" s="0" t="s">
        <v>297</v>
      </c>
      <c r="I882" s="0" t="s">
        <v>16709</v>
      </c>
    </row>
    <row r="883" customFormat="false" ht="15" hidden="false" customHeight="false" outlineLevel="0" collapsed="false">
      <c r="A883" s="0" t="n">
        <v>44</v>
      </c>
      <c r="B883" s="0" t="s">
        <v>89</v>
      </c>
      <c r="C883" s="0" t="s">
        <v>16710</v>
      </c>
      <c r="D883" s="0" t="s">
        <v>34</v>
      </c>
      <c r="E883" s="0" t="s">
        <v>16711</v>
      </c>
      <c r="F883" s="0" t="n">
        <v>590</v>
      </c>
      <c r="G883" s="0" t="s">
        <v>281</v>
      </c>
      <c r="H883" s="0" t="s">
        <v>297</v>
      </c>
      <c r="I883" s="0" t="s">
        <v>16712</v>
      </c>
    </row>
    <row r="884" customFormat="false" ht="15" hidden="false" customHeight="false" outlineLevel="0" collapsed="false">
      <c r="A884" s="0" t="n">
        <v>43</v>
      </c>
      <c r="B884" s="0" t="s">
        <v>88</v>
      </c>
      <c r="C884" s="0" t="s">
        <v>16713</v>
      </c>
      <c r="D884" s="0" t="s">
        <v>14532</v>
      </c>
      <c r="E884" s="0" t="s">
        <v>16714</v>
      </c>
      <c r="F884" s="0" t="n">
        <v>1624</v>
      </c>
      <c r="G884" s="0" t="s">
        <v>281</v>
      </c>
      <c r="H884" s="0" t="s">
        <v>297</v>
      </c>
      <c r="I884" s="0" t="s">
        <v>16715</v>
      </c>
    </row>
    <row r="885" customFormat="false" ht="15" hidden="false" customHeight="false" outlineLevel="0" collapsed="false">
      <c r="A885" s="0" t="n">
        <v>44</v>
      </c>
      <c r="B885" s="0" t="s">
        <v>89</v>
      </c>
      <c r="C885" s="0" t="s">
        <v>16716</v>
      </c>
      <c r="D885" s="0" t="s">
        <v>92</v>
      </c>
      <c r="E885" s="0" t="s">
        <v>16717</v>
      </c>
      <c r="F885" s="0" t="n">
        <v>1853</v>
      </c>
      <c r="G885" s="0" t="s">
        <v>281</v>
      </c>
      <c r="H885" s="0" t="s">
        <v>297</v>
      </c>
      <c r="I885" s="0" t="s">
        <v>16718</v>
      </c>
    </row>
    <row r="886" customFormat="false" ht="15" hidden="false" customHeight="false" outlineLevel="0" collapsed="false">
      <c r="A886" s="0" t="n">
        <v>44</v>
      </c>
      <c r="B886" s="0" t="s">
        <v>89</v>
      </c>
      <c r="C886" s="0" t="s">
        <v>16719</v>
      </c>
      <c r="D886" s="0" t="s">
        <v>14532</v>
      </c>
      <c r="E886" s="0" t="s">
        <v>16720</v>
      </c>
      <c r="F886" s="0" t="n">
        <v>1614</v>
      </c>
      <c r="G886" s="0" t="s">
        <v>281</v>
      </c>
      <c r="H886" s="0" t="s">
        <v>297</v>
      </c>
      <c r="I886" s="0" t="s">
        <v>16721</v>
      </c>
    </row>
    <row r="887" customFormat="false" ht="15" hidden="false" customHeight="false" outlineLevel="0" collapsed="false">
      <c r="A887" s="0" t="n">
        <v>43</v>
      </c>
      <c r="B887" s="0" t="s">
        <v>88</v>
      </c>
      <c r="C887" s="0" t="s">
        <v>16722</v>
      </c>
      <c r="D887" s="0" t="s">
        <v>14532</v>
      </c>
      <c r="E887" s="0" t="s">
        <v>16723</v>
      </c>
      <c r="F887" s="0" t="n">
        <v>285</v>
      </c>
      <c r="G887" s="0" t="s">
        <v>281</v>
      </c>
      <c r="H887" s="0" t="s">
        <v>297</v>
      </c>
      <c r="I887" s="0" t="s">
        <v>16724</v>
      </c>
    </row>
    <row r="888" customFormat="false" ht="15" hidden="false" customHeight="false" outlineLevel="0" collapsed="false">
      <c r="A888" s="0" t="n">
        <v>44</v>
      </c>
      <c r="B888" s="0" t="s">
        <v>89</v>
      </c>
      <c r="C888" s="0" t="s">
        <v>16725</v>
      </c>
      <c r="D888" s="0" t="s">
        <v>14532</v>
      </c>
      <c r="E888" s="0" t="s">
        <v>16726</v>
      </c>
      <c r="F888" s="0" t="n">
        <v>1868</v>
      </c>
      <c r="G888" s="0" t="s">
        <v>281</v>
      </c>
      <c r="H888" s="0" t="s">
        <v>297</v>
      </c>
      <c r="I888" s="0" t="s">
        <v>16727</v>
      </c>
    </row>
    <row r="889" customFormat="false" ht="15" hidden="false" customHeight="false" outlineLevel="0" collapsed="false">
      <c r="A889" s="0" t="n">
        <v>43</v>
      </c>
      <c r="B889" s="0" t="s">
        <v>88</v>
      </c>
      <c r="C889" s="0" t="s">
        <v>16728</v>
      </c>
      <c r="D889" s="0" t="s">
        <v>14541</v>
      </c>
      <c r="E889" s="0" t="s">
        <v>16729</v>
      </c>
      <c r="F889" s="0" t="n">
        <v>563</v>
      </c>
      <c r="G889" s="0" t="s">
        <v>281</v>
      </c>
      <c r="H889" s="0" t="s">
        <v>297</v>
      </c>
      <c r="I889" s="0" t="s">
        <v>16730</v>
      </c>
    </row>
    <row r="890" customFormat="false" ht="15" hidden="false" customHeight="false" outlineLevel="0" collapsed="false">
      <c r="A890" s="0" t="n">
        <v>44</v>
      </c>
      <c r="B890" s="0" t="s">
        <v>89</v>
      </c>
      <c r="C890" s="0" t="s">
        <v>16731</v>
      </c>
      <c r="D890" s="0" t="s">
        <v>14532</v>
      </c>
      <c r="E890" s="0" t="s">
        <v>16732</v>
      </c>
      <c r="F890" s="0" t="n">
        <v>537</v>
      </c>
      <c r="G890" s="0" t="s">
        <v>281</v>
      </c>
      <c r="H890" s="0" t="s">
        <v>297</v>
      </c>
      <c r="I890" s="0" t="s">
        <v>16733</v>
      </c>
    </row>
    <row r="891" customFormat="false" ht="15" hidden="false" customHeight="false" outlineLevel="0" collapsed="false">
      <c r="A891" s="0" t="n">
        <v>44</v>
      </c>
      <c r="B891" s="0" t="s">
        <v>89</v>
      </c>
      <c r="C891" s="0" t="s">
        <v>16734</v>
      </c>
      <c r="D891" s="0" t="s">
        <v>14532</v>
      </c>
      <c r="E891" s="0" t="s">
        <v>16735</v>
      </c>
      <c r="F891" s="0" t="n">
        <v>2234</v>
      </c>
      <c r="G891" s="0" t="s">
        <v>281</v>
      </c>
      <c r="H891" s="0" t="s">
        <v>297</v>
      </c>
      <c r="I891" s="0" t="s">
        <v>16736</v>
      </c>
    </row>
    <row r="892" customFormat="false" ht="15" hidden="false" customHeight="false" outlineLevel="0" collapsed="false">
      <c r="A892" s="0" t="n">
        <v>43</v>
      </c>
      <c r="B892" s="0" t="s">
        <v>88</v>
      </c>
      <c r="C892" s="0" t="s">
        <v>16737</v>
      </c>
      <c r="D892" s="0" t="s">
        <v>14676</v>
      </c>
      <c r="E892" s="0" t="s">
        <v>16591</v>
      </c>
      <c r="F892" s="0" t="n">
        <v>1079</v>
      </c>
      <c r="G892" s="0" t="s">
        <v>281</v>
      </c>
      <c r="H892" s="0" t="s">
        <v>297</v>
      </c>
      <c r="I892" s="0" t="s">
        <v>16592</v>
      </c>
    </row>
    <row r="893" customFormat="false" ht="15" hidden="false" customHeight="false" outlineLevel="0" collapsed="false">
      <c r="A893" s="0" t="n">
        <v>44</v>
      </c>
      <c r="B893" s="0" t="s">
        <v>89</v>
      </c>
      <c r="C893" s="0" t="s">
        <v>16738</v>
      </c>
      <c r="D893" s="0" t="s">
        <v>14532</v>
      </c>
      <c r="E893" s="0" t="s">
        <v>16739</v>
      </c>
      <c r="F893" s="0" t="n">
        <v>3391</v>
      </c>
      <c r="G893" s="0" t="s">
        <v>281</v>
      </c>
      <c r="H893" s="0" t="s">
        <v>297</v>
      </c>
      <c r="I893" s="0" t="s">
        <v>16740</v>
      </c>
    </row>
    <row r="894" customFormat="false" ht="15" hidden="false" customHeight="false" outlineLevel="0" collapsed="false">
      <c r="A894" s="0" t="n">
        <v>43</v>
      </c>
      <c r="B894" s="0" t="s">
        <v>88</v>
      </c>
      <c r="C894" s="0" t="s">
        <v>16741</v>
      </c>
      <c r="D894" s="0" t="s">
        <v>14676</v>
      </c>
      <c r="E894" s="0" t="s">
        <v>16597</v>
      </c>
      <c r="F894" s="0" t="n">
        <v>404</v>
      </c>
      <c r="G894" s="0" t="s">
        <v>281</v>
      </c>
      <c r="H894" s="0" t="s">
        <v>297</v>
      </c>
      <c r="I894" s="0" t="s">
        <v>16742</v>
      </c>
    </row>
    <row r="895" customFormat="false" ht="15" hidden="false" customHeight="false" outlineLevel="0" collapsed="false">
      <c r="A895" s="0" t="n">
        <v>44</v>
      </c>
      <c r="B895" s="0" t="s">
        <v>89</v>
      </c>
      <c r="C895" s="0" t="s">
        <v>16743</v>
      </c>
      <c r="D895" s="0" t="s">
        <v>14532</v>
      </c>
      <c r="E895" s="0" t="s">
        <v>16744</v>
      </c>
      <c r="F895" s="0" t="n">
        <v>3820</v>
      </c>
      <c r="G895" s="0" t="s">
        <v>281</v>
      </c>
      <c r="H895" s="0" t="s">
        <v>297</v>
      </c>
      <c r="I895" s="0" t="s">
        <v>16745</v>
      </c>
    </row>
    <row r="896" customFormat="false" ht="15" hidden="false" customHeight="false" outlineLevel="0" collapsed="false">
      <c r="A896" s="0" t="n">
        <v>43</v>
      </c>
      <c r="B896" s="0" t="s">
        <v>88</v>
      </c>
      <c r="C896" s="0" t="s">
        <v>16746</v>
      </c>
      <c r="D896" s="0" t="s">
        <v>92</v>
      </c>
      <c r="E896" s="0" t="s">
        <v>16594</v>
      </c>
      <c r="F896" s="0" t="n">
        <v>1363</v>
      </c>
      <c r="G896" s="0" t="s">
        <v>281</v>
      </c>
      <c r="H896" s="0" t="s">
        <v>297</v>
      </c>
      <c r="I896" s="0" t="s">
        <v>16595</v>
      </c>
    </row>
    <row r="897" customFormat="false" ht="15" hidden="false" customHeight="false" outlineLevel="0" collapsed="false">
      <c r="A897" s="0" t="n">
        <v>44</v>
      </c>
      <c r="B897" s="0" t="s">
        <v>89</v>
      </c>
      <c r="C897" s="0" t="s">
        <v>16747</v>
      </c>
      <c r="D897" s="0" t="s">
        <v>14532</v>
      </c>
      <c r="E897" s="0" t="s">
        <v>16748</v>
      </c>
      <c r="F897" s="0" t="n">
        <v>19423</v>
      </c>
      <c r="G897" s="0" t="s">
        <v>281</v>
      </c>
      <c r="H897" s="0" t="s">
        <v>297</v>
      </c>
      <c r="I897" s="0" t="s">
        <v>16749</v>
      </c>
    </row>
    <row r="898" customFormat="false" ht="15" hidden="false" customHeight="false" outlineLevel="0" collapsed="false">
      <c r="A898" s="0" t="n">
        <v>43</v>
      </c>
      <c r="B898" s="0" t="s">
        <v>88</v>
      </c>
      <c r="C898" s="0" t="s">
        <v>16750</v>
      </c>
      <c r="D898" s="0" t="s">
        <v>14532</v>
      </c>
      <c r="E898" s="0" t="s">
        <v>16687</v>
      </c>
      <c r="F898" s="0" t="n">
        <v>1094</v>
      </c>
      <c r="G898" s="0" t="s">
        <v>281</v>
      </c>
      <c r="H898" s="0" t="s">
        <v>297</v>
      </c>
      <c r="I898" s="0" t="s">
        <v>16751</v>
      </c>
    </row>
    <row r="899" customFormat="false" ht="15" hidden="false" customHeight="false" outlineLevel="0" collapsed="false">
      <c r="A899" s="0" t="n">
        <v>44</v>
      </c>
      <c r="B899" s="0" t="s">
        <v>89</v>
      </c>
      <c r="C899" s="0" t="s">
        <v>16752</v>
      </c>
      <c r="D899" s="0" t="s">
        <v>14532</v>
      </c>
      <c r="E899" s="0" t="s">
        <v>16753</v>
      </c>
      <c r="F899" s="0" t="n">
        <v>9630</v>
      </c>
      <c r="G899" s="0" t="s">
        <v>281</v>
      </c>
      <c r="H899" s="0" t="s">
        <v>297</v>
      </c>
      <c r="I899" s="0" t="s">
        <v>16754</v>
      </c>
    </row>
    <row r="900" customFormat="false" ht="15" hidden="false" customHeight="false" outlineLevel="0" collapsed="false">
      <c r="A900" s="0" t="n">
        <v>43</v>
      </c>
      <c r="B900" s="0" t="s">
        <v>88</v>
      </c>
      <c r="C900" s="0" t="s">
        <v>16755</v>
      </c>
      <c r="D900" s="0" t="s">
        <v>14532</v>
      </c>
      <c r="E900" s="0" t="s">
        <v>16621</v>
      </c>
      <c r="F900" s="0" t="n">
        <v>277</v>
      </c>
      <c r="G900" s="0" t="s">
        <v>281</v>
      </c>
      <c r="H900" s="0" t="s">
        <v>297</v>
      </c>
      <c r="I900" s="0" t="s">
        <v>16622</v>
      </c>
    </row>
    <row r="901" customFormat="false" ht="15" hidden="false" customHeight="false" outlineLevel="0" collapsed="false">
      <c r="A901" s="0" t="n">
        <v>44</v>
      </c>
      <c r="B901" s="0" t="s">
        <v>89</v>
      </c>
      <c r="C901" s="0" t="s">
        <v>16756</v>
      </c>
      <c r="D901" s="0" t="s">
        <v>14532</v>
      </c>
      <c r="E901" s="0" t="s">
        <v>16757</v>
      </c>
      <c r="F901" s="0" t="n">
        <v>490</v>
      </c>
      <c r="G901" s="0" t="s">
        <v>281</v>
      </c>
      <c r="H901" s="0" t="s">
        <v>297</v>
      </c>
      <c r="I901" s="0" t="s">
        <v>16758</v>
      </c>
    </row>
    <row r="902" customFormat="false" ht="15" hidden="false" customHeight="false" outlineLevel="0" collapsed="false">
      <c r="A902" s="0" t="n">
        <v>43</v>
      </c>
      <c r="B902" s="0" t="s">
        <v>88</v>
      </c>
      <c r="C902" s="0" t="s">
        <v>16759</v>
      </c>
      <c r="D902" s="0" t="s">
        <v>14532</v>
      </c>
      <c r="E902" s="0" t="s">
        <v>16585</v>
      </c>
      <c r="F902" s="0" t="n">
        <v>1119</v>
      </c>
      <c r="G902" s="0" t="s">
        <v>281</v>
      </c>
      <c r="H902" s="0" t="s">
        <v>297</v>
      </c>
      <c r="I902" s="0" t="s">
        <v>16760</v>
      </c>
    </row>
    <row r="903" customFormat="false" ht="15" hidden="false" customHeight="false" outlineLevel="0" collapsed="false">
      <c r="A903" s="0" t="n">
        <v>43</v>
      </c>
      <c r="B903" s="0" t="s">
        <v>88</v>
      </c>
      <c r="C903" s="0" t="s">
        <v>16761</v>
      </c>
      <c r="D903" s="0" t="s">
        <v>14541</v>
      </c>
      <c r="E903" s="0" t="s">
        <v>16762</v>
      </c>
      <c r="F903" s="0" t="n">
        <v>601</v>
      </c>
      <c r="G903" s="0" t="s">
        <v>281</v>
      </c>
      <c r="H903" s="0" t="s">
        <v>297</v>
      </c>
      <c r="I903" s="0" t="s">
        <v>16763</v>
      </c>
    </row>
    <row r="904" customFormat="false" ht="15" hidden="false" customHeight="false" outlineLevel="0" collapsed="false">
      <c r="A904" s="0" t="n">
        <v>43</v>
      </c>
      <c r="B904" s="0" t="s">
        <v>88</v>
      </c>
      <c r="C904" s="0" t="s">
        <v>16764</v>
      </c>
      <c r="D904" s="0" t="s">
        <v>14676</v>
      </c>
      <c r="E904" s="0" t="s">
        <v>16597</v>
      </c>
      <c r="F904" s="0" t="n">
        <v>404</v>
      </c>
      <c r="G904" s="0" t="s">
        <v>281</v>
      </c>
      <c r="H904" s="0" t="s">
        <v>297</v>
      </c>
      <c r="I904" s="0" t="s">
        <v>16742</v>
      </c>
    </row>
    <row r="905" customFormat="false" ht="15" hidden="false" customHeight="false" outlineLevel="0" collapsed="false">
      <c r="A905" s="0" t="n">
        <v>43</v>
      </c>
      <c r="B905" s="0" t="s">
        <v>88</v>
      </c>
      <c r="C905" s="0" t="s">
        <v>16765</v>
      </c>
      <c r="D905" s="0" t="s">
        <v>14532</v>
      </c>
      <c r="E905" s="0" t="s">
        <v>16681</v>
      </c>
      <c r="F905" s="0" t="n">
        <v>481</v>
      </c>
      <c r="G905" s="0" t="s">
        <v>281</v>
      </c>
      <c r="H905" s="0" t="s">
        <v>297</v>
      </c>
      <c r="I905" s="0" t="s">
        <v>16682</v>
      </c>
    </row>
    <row r="906" customFormat="false" ht="15" hidden="false" customHeight="false" outlineLevel="0" collapsed="false">
      <c r="A906" s="0" t="n">
        <v>43</v>
      </c>
      <c r="B906" s="0" t="s">
        <v>88</v>
      </c>
      <c r="C906" s="0" t="s">
        <v>16766</v>
      </c>
      <c r="D906" s="0" t="s">
        <v>14541</v>
      </c>
      <c r="E906" s="0" t="s">
        <v>16729</v>
      </c>
      <c r="F906" s="0" t="n">
        <v>563</v>
      </c>
      <c r="G906" s="0" t="s">
        <v>281</v>
      </c>
      <c r="H906" s="0" t="s">
        <v>297</v>
      </c>
      <c r="I906" s="0" t="s">
        <v>16730</v>
      </c>
    </row>
    <row r="907" customFormat="false" ht="15" hidden="false" customHeight="false" outlineLevel="0" collapsed="false">
      <c r="A907" s="0" t="n">
        <v>43</v>
      </c>
      <c r="B907" s="0" t="s">
        <v>88</v>
      </c>
      <c r="C907" s="0" t="s">
        <v>16767</v>
      </c>
      <c r="D907" s="0" t="s">
        <v>14532</v>
      </c>
      <c r="E907" s="0" t="s">
        <v>16603</v>
      </c>
      <c r="F907" s="0" t="n">
        <v>1047</v>
      </c>
      <c r="G907" s="0" t="s">
        <v>281</v>
      </c>
      <c r="H907" s="0" t="s">
        <v>297</v>
      </c>
      <c r="I907" s="0" t="s">
        <v>16604</v>
      </c>
    </row>
    <row r="908" customFormat="false" ht="15" hidden="false" customHeight="false" outlineLevel="0" collapsed="false">
      <c r="A908" s="0" t="n">
        <v>43</v>
      </c>
      <c r="B908" s="0" t="s">
        <v>88</v>
      </c>
      <c r="C908" s="0" t="s">
        <v>16768</v>
      </c>
      <c r="D908" s="0" t="s">
        <v>14541</v>
      </c>
      <c r="E908" s="0" t="s">
        <v>16573</v>
      </c>
      <c r="F908" s="0" t="n">
        <v>477</v>
      </c>
      <c r="G908" s="0" t="s">
        <v>281</v>
      </c>
      <c r="H908" s="0" t="s">
        <v>297</v>
      </c>
      <c r="I908" s="0" t="s">
        <v>16574</v>
      </c>
    </row>
    <row r="909" customFormat="false" ht="15" hidden="false" customHeight="false" outlineLevel="0" collapsed="false">
      <c r="A909" s="0" t="n">
        <v>43</v>
      </c>
      <c r="B909" s="0" t="s">
        <v>88</v>
      </c>
      <c r="C909" s="0" t="s">
        <v>16769</v>
      </c>
      <c r="D909" s="0" t="s">
        <v>14532</v>
      </c>
      <c r="E909" s="0" t="s">
        <v>16576</v>
      </c>
      <c r="F909" s="0" t="n">
        <v>1058</v>
      </c>
      <c r="G909" s="0" t="s">
        <v>281</v>
      </c>
      <c r="H909" s="0" t="s">
        <v>297</v>
      </c>
      <c r="I909" s="0" t="s">
        <v>16577</v>
      </c>
    </row>
    <row r="910" customFormat="false" ht="15" hidden="false" customHeight="false" outlineLevel="0" collapsed="false">
      <c r="A910" s="0" t="n">
        <v>43</v>
      </c>
      <c r="B910" s="0" t="s">
        <v>88</v>
      </c>
      <c r="C910" s="0" t="s">
        <v>16770</v>
      </c>
      <c r="D910" s="0" t="s">
        <v>14532</v>
      </c>
      <c r="E910" s="0" t="s">
        <v>16627</v>
      </c>
      <c r="F910" s="0" t="n">
        <v>4331</v>
      </c>
      <c r="G910" s="0" t="s">
        <v>281</v>
      </c>
      <c r="H910" s="0" t="s">
        <v>297</v>
      </c>
      <c r="I910" s="0" t="s">
        <v>16628</v>
      </c>
    </row>
    <row r="911" customFormat="false" ht="15" hidden="false" customHeight="false" outlineLevel="0" collapsed="false">
      <c r="A911" s="0" t="n">
        <v>43</v>
      </c>
      <c r="B911" s="0" t="s">
        <v>88</v>
      </c>
      <c r="C911" s="0" t="s">
        <v>16771</v>
      </c>
      <c r="D911" s="0" t="s">
        <v>14532</v>
      </c>
      <c r="E911" s="0" t="s">
        <v>16633</v>
      </c>
      <c r="F911" s="0" t="n">
        <v>20984</v>
      </c>
      <c r="G911" s="0" t="s">
        <v>281</v>
      </c>
      <c r="H911" s="0" t="s">
        <v>297</v>
      </c>
      <c r="I911" s="0" t="s">
        <v>16634</v>
      </c>
    </row>
    <row r="912" customFormat="false" ht="15" hidden="false" customHeight="false" outlineLevel="0" collapsed="false">
      <c r="A912" s="0" t="n">
        <v>43</v>
      </c>
      <c r="B912" s="0" t="s">
        <v>88</v>
      </c>
      <c r="C912" s="0" t="s">
        <v>16772</v>
      </c>
      <c r="D912" s="0" t="s">
        <v>14532</v>
      </c>
      <c r="E912" s="0" t="s">
        <v>16705</v>
      </c>
      <c r="F912" s="0" t="n">
        <v>1430</v>
      </c>
      <c r="G912" s="0" t="s">
        <v>281</v>
      </c>
      <c r="H912" s="0" t="s">
        <v>297</v>
      </c>
      <c r="I912" s="0" t="s">
        <v>16706</v>
      </c>
    </row>
    <row r="913" customFormat="false" ht="15" hidden="false" customHeight="false" outlineLevel="0" collapsed="false">
      <c r="A913" s="0" t="n">
        <v>43</v>
      </c>
      <c r="B913" s="0" t="s">
        <v>88</v>
      </c>
      <c r="C913" s="0" t="s">
        <v>16773</v>
      </c>
      <c r="D913" s="0" t="s">
        <v>14541</v>
      </c>
      <c r="E913" s="0" t="s">
        <v>16618</v>
      </c>
      <c r="F913" s="0" t="n">
        <v>682</v>
      </c>
      <c r="G913" s="0" t="s">
        <v>281</v>
      </c>
      <c r="H913" s="0" t="s">
        <v>297</v>
      </c>
      <c r="I913" s="0" t="s">
        <v>16619</v>
      </c>
    </row>
    <row r="914" customFormat="false" ht="15" hidden="false" customHeight="false" outlineLevel="0" collapsed="false">
      <c r="A914" s="0" t="n">
        <v>43</v>
      </c>
      <c r="B914" s="0" t="s">
        <v>88</v>
      </c>
      <c r="C914" s="0" t="s">
        <v>16774</v>
      </c>
      <c r="D914" s="0" t="s">
        <v>14541</v>
      </c>
      <c r="E914" s="0" t="s">
        <v>16570</v>
      </c>
      <c r="F914" s="0" t="n">
        <v>643</v>
      </c>
      <c r="G914" s="0" t="s">
        <v>281</v>
      </c>
      <c r="H914" s="0" t="s">
        <v>297</v>
      </c>
      <c r="I914" s="0" t="s">
        <v>16571</v>
      </c>
    </row>
    <row r="915" customFormat="false" ht="15" hidden="false" customHeight="false" outlineLevel="0" collapsed="false">
      <c r="A915" s="0" t="n">
        <v>43</v>
      </c>
      <c r="B915" s="0" t="s">
        <v>88</v>
      </c>
      <c r="C915" s="0" t="s">
        <v>16775</v>
      </c>
      <c r="D915" s="0" t="s">
        <v>14532</v>
      </c>
      <c r="E915" s="0" t="s">
        <v>16705</v>
      </c>
      <c r="F915" s="0" t="n">
        <v>1430</v>
      </c>
      <c r="G915" s="0" t="s">
        <v>281</v>
      </c>
      <c r="H915" s="0" t="s">
        <v>297</v>
      </c>
      <c r="I915" s="0" t="s">
        <v>16776</v>
      </c>
    </row>
    <row r="916" customFormat="false" ht="15" hidden="false" customHeight="false" outlineLevel="0" collapsed="false">
      <c r="A916" s="0" t="n">
        <v>43</v>
      </c>
      <c r="B916" s="0" t="s">
        <v>88</v>
      </c>
      <c r="C916" s="0" t="s">
        <v>16777</v>
      </c>
      <c r="D916" s="0" t="s">
        <v>14676</v>
      </c>
      <c r="E916" s="0" t="s">
        <v>16606</v>
      </c>
      <c r="F916" s="0" t="n">
        <v>308</v>
      </c>
      <c r="G916" s="0" t="s">
        <v>281</v>
      </c>
      <c r="H916" s="0" t="s">
        <v>297</v>
      </c>
      <c r="I916" s="0" t="s">
        <v>16607</v>
      </c>
    </row>
    <row r="917" customFormat="false" ht="15" hidden="false" customHeight="false" outlineLevel="0" collapsed="false">
      <c r="A917" s="0" t="n">
        <v>49</v>
      </c>
      <c r="B917" s="0" t="s">
        <v>97</v>
      </c>
      <c r="C917" s="0" t="s">
        <v>16778</v>
      </c>
      <c r="D917" s="0" t="s">
        <v>14532</v>
      </c>
      <c r="E917" s="0" t="s">
        <v>16779</v>
      </c>
      <c r="F917" s="0" t="n">
        <v>7721</v>
      </c>
      <c r="G917" s="0" t="s">
        <v>281</v>
      </c>
      <c r="H917" s="0" t="s">
        <v>297</v>
      </c>
      <c r="I917" s="0" t="s">
        <v>16780</v>
      </c>
    </row>
    <row r="918" customFormat="false" ht="15" hidden="false" customHeight="false" outlineLevel="0" collapsed="false">
      <c r="A918" s="0" t="n">
        <v>49</v>
      </c>
      <c r="B918" s="0" t="s">
        <v>97</v>
      </c>
      <c r="C918" s="0" t="s">
        <v>16781</v>
      </c>
      <c r="D918" s="0" t="s">
        <v>14532</v>
      </c>
      <c r="E918" s="0" t="s">
        <v>16782</v>
      </c>
      <c r="F918" s="0" t="n">
        <v>1674</v>
      </c>
      <c r="G918" s="0" t="s">
        <v>281</v>
      </c>
      <c r="H918" s="0" t="s">
        <v>297</v>
      </c>
      <c r="I918" s="0" t="s">
        <v>16783</v>
      </c>
    </row>
    <row r="919" customFormat="false" ht="15" hidden="false" customHeight="false" outlineLevel="0" collapsed="false">
      <c r="A919" s="0" t="n">
        <v>49</v>
      </c>
      <c r="B919" s="0" t="s">
        <v>97</v>
      </c>
      <c r="C919" s="0" t="s">
        <v>16784</v>
      </c>
      <c r="D919" s="0" t="s">
        <v>34</v>
      </c>
      <c r="E919" s="0" t="s">
        <v>16785</v>
      </c>
      <c r="F919" s="0" t="n">
        <v>1424</v>
      </c>
      <c r="G919" s="0" t="s">
        <v>281</v>
      </c>
      <c r="H919" s="0" t="s">
        <v>297</v>
      </c>
      <c r="I919" s="0" t="s">
        <v>16786</v>
      </c>
    </row>
    <row r="920" customFormat="false" ht="15" hidden="false" customHeight="false" outlineLevel="0" collapsed="false">
      <c r="A920" s="0" t="n">
        <v>49</v>
      </c>
      <c r="B920" s="0" t="s">
        <v>97</v>
      </c>
      <c r="C920" s="0" t="s">
        <v>16787</v>
      </c>
      <c r="D920" s="0" t="s">
        <v>14532</v>
      </c>
      <c r="E920" s="0" t="s">
        <v>16788</v>
      </c>
      <c r="F920" s="0" t="n">
        <v>1100</v>
      </c>
      <c r="G920" s="0" t="s">
        <v>281</v>
      </c>
      <c r="H920" s="0" t="s">
        <v>297</v>
      </c>
      <c r="I920" s="0" t="s">
        <v>16789</v>
      </c>
    </row>
    <row r="921" customFormat="false" ht="15" hidden="false" customHeight="false" outlineLevel="0" collapsed="false">
      <c r="A921" s="0" t="n">
        <v>49</v>
      </c>
      <c r="B921" s="0" t="s">
        <v>97</v>
      </c>
      <c r="C921" s="0" t="s">
        <v>16790</v>
      </c>
      <c r="D921" s="0" t="s">
        <v>14532</v>
      </c>
      <c r="E921" s="0" t="s">
        <v>16791</v>
      </c>
      <c r="F921" s="0" t="n">
        <v>4490</v>
      </c>
      <c r="G921" s="0" t="s">
        <v>281</v>
      </c>
      <c r="H921" s="0" t="s">
        <v>297</v>
      </c>
      <c r="I921" s="0" t="s">
        <v>16792</v>
      </c>
    </row>
    <row r="922" customFormat="false" ht="15" hidden="false" customHeight="false" outlineLevel="0" collapsed="false">
      <c r="A922" s="0" t="n">
        <v>49</v>
      </c>
      <c r="B922" s="0" t="s">
        <v>97</v>
      </c>
      <c r="C922" s="0" t="s">
        <v>16793</v>
      </c>
      <c r="D922" s="0" t="s">
        <v>34</v>
      </c>
      <c r="E922" s="0" t="s">
        <v>16794</v>
      </c>
      <c r="F922" s="0" t="n">
        <v>858</v>
      </c>
      <c r="G922" s="0" t="s">
        <v>281</v>
      </c>
      <c r="H922" s="0" t="s">
        <v>297</v>
      </c>
      <c r="I922" s="0" t="s">
        <v>16795</v>
      </c>
    </row>
    <row r="923" customFormat="false" ht="15" hidden="false" customHeight="false" outlineLevel="0" collapsed="false">
      <c r="A923" s="0" t="n">
        <v>49</v>
      </c>
      <c r="B923" s="0" t="s">
        <v>97</v>
      </c>
      <c r="C923" s="0" t="s">
        <v>16796</v>
      </c>
      <c r="D923" s="0" t="s">
        <v>14532</v>
      </c>
      <c r="E923" s="0" t="s">
        <v>16779</v>
      </c>
      <c r="F923" s="0" t="n">
        <v>7721</v>
      </c>
      <c r="G923" s="0" t="s">
        <v>281</v>
      </c>
      <c r="H923" s="0" t="s">
        <v>297</v>
      </c>
      <c r="I923" s="0" t="s">
        <v>16797</v>
      </c>
    </row>
    <row r="924" customFormat="false" ht="15" hidden="false" customHeight="false" outlineLevel="0" collapsed="false">
      <c r="A924" s="0" t="n">
        <v>49</v>
      </c>
      <c r="B924" s="0" t="s">
        <v>97</v>
      </c>
      <c r="C924" s="0" t="s">
        <v>16798</v>
      </c>
      <c r="D924" s="0" t="s">
        <v>14532</v>
      </c>
      <c r="E924" s="0" t="s">
        <v>16799</v>
      </c>
      <c r="F924" s="0" t="n">
        <v>1078</v>
      </c>
      <c r="G924" s="0" t="s">
        <v>281</v>
      </c>
      <c r="H924" s="0" t="s">
        <v>297</v>
      </c>
      <c r="I924" s="0" t="s">
        <v>16800</v>
      </c>
    </row>
    <row r="925" customFormat="false" ht="15" hidden="false" customHeight="false" outlineLevel="0" collapsed="false">
      <c r="A925" s="0" t="n">
        <v>49</v>
      </c>
      <c r="B925" s="0" t="s">
        <v>97</v>
      </c>
      <c r="C925" s="0" t="s">
        <v>16801</v>
      </c>
      <c r="D925" s="0" t="s">
        <v>34</v>
      </c>
      <c r="E925" s="0" t="s">
        <v>16802</v>
      </c>
      <c r="F925" s="0" t="n">
        <v>3937</v>
      </c>
      <c r="G925" s="0" t="s">
        <v>281</v>
      </c>
      <c r="H925" s="0" t="s">
        <v>297</v>
      </c>
      <c r="I925" s="0" t="s">
        <v>16803</v>
      </c>
    </row>
    <row r="926" customFormat="false" ht="15" hidden="false" customHeight="false" outlineLevel="0" collapsed="false">
      <c r="A926" s="0" t="n">
        <v>49</v>
      </c>
      <c r="B926" s="0" t="s">
        <v>97</v>
      </c>
      <c r="C926" s="0" t="s">
        <v>16804</v>
      </c>
      <c r="D926" s="0" t="s">
        <v>34</v>
      </c>
      <c r="E926" s="0" t="s">
        <v>16805</v>
      </c>
      <c r="F926" s="0" t="n">
        <v>809</v>
      </c>
      <c r="G926" s="0" t="s">
        <v>281</v>
      </c>
      <c r="H926" s="0" t="s">
        <v>297</v>
      </c>
      <c r="I926" s="0" t="s">
        <v>16806</v>
      </c>
    </row>
    <row r="927" customFormat="false" ht="15" hidden="false" customHeight="false" outlineLevel="0" collapsed="false">
      <c r="A927" s="0" t="n">
        <v>49</v>
      </c>
      <c r="B927" s="0" t="s">
        <v>97</v>
      </c>
      <c r="C927" s="0" t="s">
        <v>16807</v>
      </c>
      <c r="D927" s="0" t="s">
        <v>14532</v>
      </c>
      <c r="E927" s="0" t="s">
        <v>16808</v>
      </c>
      <c r="F927" s="0" t="n">
        <v>2536</v>
      </c>
      <c r="G927" s="0" t="s">
        <v>281</v>
      </c>
      <c r="H927" s="0" t="s">
        <v>297</v>
      </c>
      <c r="I927" s="0" t="s">
        <v>16809</v>
      </c>
    </row>
    <row r="928" customFormat="false" ht="15" hidden="false" customHeight="false" outlineLevel="0" collapsed="false">
      <c r="A928" s="0" t="n">
        <v>49</v>
      </c>
      <c r="B928" s="0" t="s">
        <v>97</v>
      </c>
      <c r="C928" s="0" t="s">
        <v>16810</v>
      </c>
      <c r="D928" s="0" t="s">
        <v>34</v>
      </c>
      <c r="E928" s="0" t="s">
        <v>16811</v>
      </c>
      <c r="F928" s="0" t="n">
        <v>1396</v>
      </c>
      <c r="G928" s="0" t="s">
        <v>281</v>
      </c>
      <c r="H928" s="0" t="s">
        <v>297</v>
      </c>
      <c r="I928" s="0" t="s">
        <v>16812</v>
      </c>
    </row>
    <row r="929" customFormat="false" ht="15" hidden="false" customHeight="false" outlineLevel="0" collapsed="false">
      <c r="A929" s="0" t="n">
        <v>49</v>
      </c>
      <c r="B929" s="0" t="s">
        <v>97</v>
      </c>
      <c r="C929" s="0" t="s">
        <v>16813</v>
      </c>
      <c r="D929" s="0" t="s">
        <v>14532</v>
      </c>
      <c r="E929" s="0" t="s">
        <v>16814</v>
      </c>
      <c r="F929" s="0" t="n">
        <v>3815</v>
      </c>
      <c r="G929" s="0" t="s">
        <v>281</v>
      </c>
      <c r="H929" s="0" t="s">
        <v>297</v>
      </c>
      <c r="I929" s="0" t="s">
        <v>16815</v>
      </c>
    </row>
    <row r="930" customFormat="false" ht="15" hidden="false" customHeight="false" outlineLevel="0" collapsed="false">
      <c r="A930" s="0" t="n">
        <v>49</v>
      </c>
      <c r="B930" s="0" t="s">
        <v>97</v>
      </c>
      <c r="C930" s="0" t="s">
        <v>16816</v>
      </c>
      <c r="D930" s="0" t="s">
        <v>34</v>
      </c>
      <c r="E930" s="0" t="s">
        <v>16817</v>
      </c>
      <c r="F930" s="0" t="n">
        <v>1935</v>
      </c>
      <c r="G930" s="0" t="s">
        <v>281</v>
      </c>
      <c r="H930" s="0" t="s">
        <v>297</v>
      </c>
      <c r="I930" s="0" t="s">
        <v>16818</v>
      </c>
    </row>
    <row r="931" customFormat="false" ht="15" hidden="false" customHeight="false" outlineLevel="0" collapsed="false">
      <c r="A931" s="0" t="n">
        <v>49</v>
      </c>
      <c r="B931" s="0" t="s">
        <v>97</v>
      </c>
      <c r="C931" s="0" t="s">
        <v>16819</v>
      </c>
      <c r="D931" s="0" t="s">
        <v>14532</v>
      </c>
      <c r="E931" s="0" t="s">
        <v>16820</v>
      </c>
      <c r="F931" s="0" t="n">
        <v>4653</v>
      </c>
      <c r="G931" s="0" t="s">
        <v>281</v>
      </c>
      <c r="H931" s="0" t="s">
        <v>297</v>
      </c>
      <c r="I931" s="0" t="s">
        <v>16821</v>
      </c>
    </row>
    <row r="932" customFormat="false" ht="15" hidden="false" customHeight="false" outlineLevel="0" collapsed="false">
      <c r="A932" s="0" t="n">
        <v>44</v>
      </c>
      <c r="B932" s="0" t="s">
        <v>89</v>
      </c>
      <c r="C932" s="0" t="s">
        <v>16822</v>
      </c>
      <c r="D932" s="0" t="s">
        <v>14532</v>
      </c>
      <c r="E932" s="0" t="s">
        <v>16823</v>
      </c>
      <c r="F932" s="0" t="n">
        <v>10465</v>
      </c>
      <c r="G932" s="0" t="s">
        <v>281</v>
      </c>
      <c r="H932" s="0" t="s">
        <v>297</v>
      </c>
      <c r="I932" s="0" t="s">
        <v>16824</v>
      </c>
    </row>
    <row r="933" customFormat="false" ht="15" hidden="false" customHeight="false" outlineLevel="0" collapsed="false">
      <c r="A933" s="0" t="n">
        <v>44</v>
      </c>
      <c r="B933" s="0" t="s">
        <v>89</v>
      </c>
      <c r="C933" s="0" t="s">
        <v>16825</v>
      </c>
      <c r="D933" s="0" t="s">
        <v>14532</v>
      </c>
      <c r="E933" s="2" t="s">
        <v>16826</v>
      </c>
      <c r="F933" s="0" t="n">
        <v>4114</v>
      </c>
      <c r="G933" s="0" t="s">
        <v>281</v>
      </c>
      <c r="H933" s="0" t="s">
        <v>297</v>
      </c>
      <c r="I933" s="0" t="s">
        <v>16827</v>
      </c>
    </row>
    <row r="934" customFormat="false" ht="15" hidden="false" customHeight="false" outlineLevel="0" collapsed="false">
      <c r="A934" s="0" t="n">
        <v>49</v>
      </c>
      <c r="B934" s="0" t="s">
        <v>97</v>
      </c>
      <c r="C934" s="0" t="s">
        <v>16828</v>
      </c>
      <c r="D934" s="0" t="s">
        <v>34</v>
      </c>
      <c r="E934" s="0" t="s">
        <v>16829</v>
      </c>
      <c r="F934" s="0" t="n">
        <v>1005</v>
      </c>
      <c r="G934" s="0" t="s">
        <v>281</v>
      </c>
      <c r="H934" s="0" t="s">
        <v>297</v>
      </c>
      <c r="I934" s="0" t="s">
        <v>16830</v>
      </c>
    </row>
    <row r="935" customFormat="false" ht="15" hidden="false" customHeight="false" outlineLevel="0" collapsed="false">
      <c r="A935" s="0" t="n">
        <v>44</v>
      </c>
      <c r="B935" s="0" t="s">
        <v>89</v>
      </c>
      <c r="C935" s="0" t="s">
        <v>16831</v>
      </c>
      <c r="D935" s="0" t="s">
        <v>14532</v>
      </c>
      <c r="E935" s="0" t="s">
        <v>16832</v>
      </c>
      <c r="F935" s="0" t="n">
        <v>438</v>
      </c>
      <c r="G935" s="0" t="s">
        <v>281</v>
      </c>
      <c r="H935" s="0" t="s">
        <v>297</v>
      </c>
      <c r="I935" s="0" t="s">
        <v>16833</v>
      </c>
    </row>
    <row r="936" customFormat="false" ht="15" hidden="false" customHeight="false" outlineLevel="0" collapsed="false">
      <c r="A936" s="0" t="n">
        <v>49</v>
      </c>
      <c r="B936" s="0" t="s">
        <v>97</v>
      </c>
      <c r="C936" s="0" t="s">
        <v>16834</v>
      </c>
      <c r="D936" s="0" t="s">
        <v>14532</v>
      </c>
      <c r="E936" s="0" t="s">
        <v>16835</v>
      </c>
      <c r="F936" s="0" t="n">
        <v>757</v>
      </c>
      <c r="G936" s="0" t="s">
        <v>281</v>
      </c>
      <c r="H936" s="0" t="s">
        <v>297</v>
      </c>
      <c r="I936" s="0" t="s">
        <v>16836</v>
      </c>
    </row>
    <row r="937" customFormat="false" ht="15" hidden="false" customHeight="false" outlineLevel="0" collapsed="false">
      <c r="A937" s="0" t="n">
        <v>44</v>
      </c>
      <c r="B937" s="0" t="s">
        <v>89</v>
      </c>
      <c r="C937" s="0" t="s">
        <v>16837</v>
      </c>
      <c r="D937" s="0" t="s">
        <v>14532</v>
      </c>
      <c r="E937" s="0" t="s">
        <v>16838</v>
      </c>
      <c r="F937" s="0" t="n">
        <v>2455</v>
      </c>
      <c r="G937" s="0" t="s">
        <v>281</v>
      </c>
      <c r="H937" s="0" t="s">
        <v>297</v>
      </c>
      <c r="I937" s="0" t="s">
        <v>16839</v>
      </c>
    </row>
    <row r="938" customFormat="false" ht="15" hidden="false" customHeight="false" outlineLevel="0" collapsed="false">
      <c r="A938" s="0" t="n">
        <v>44</v>
      </c>
      <c r="B938" s="0" t="s">
        <v>89</v>
      </c>
      <c r="C938" s="0" t="s">
        <v>16840</v>
      </c>
      <c r="D938" s="0" t="s">
        <v>14532</v>
      </c>
      <c r="E938" s="0" t="s">
        <v>16841</v>
      </c>
      <c r="F938" s="0" t="n">
        <v>10106</v>
      </c>
      <c r="G938" s="0" t="s">
        <v>281</v>
      </c>
      <c r="H938" s="0" t="s">
        <v>297</v>
      </c>
      <c r="I938" s="0" t="s">
        <v>16842</v>
      </c>
    </row>
    <row r="939" customFormat="false" ht="15" hidden="false" customHeight="false" outlineLevel="0" collapsed="false">
      <c r="A939" s="0" t="n">
        <v>49</v>
      </c>
      <c r="B939" s="0" t="s">
        <v>97</v>
      </c>
      <c r="C939" s="0" t="s">
        <v>16843</v>
      </c>
      <c r="D939" s="0" t="s">
        <v>34</v>
      </c>
      <c r="E939" s="0" t="s">
        <v>16844</v>
      </c>
      <c r="F939" s="0" t="n">
        <v>3861</v>
      </c>
      <c r="G939" s="0" t="s">
        <v>281</v>
      </c>
      <c r="H939" s="0" t="s">
        <v>297</v>
      </c>
      <c r="I939" s="0" t="s">
        <v>16845</v>
      </c>
    </row>
    <row r="940" customFormat="false" ht="15" hidden="false" customHeight="false" outlineLevel="0" collapsed="false">
      <c r="A940" s="0" t="n">
        <v>49</v>
      </c>
      <c r="B940" s="0" t="s">
        <v>97</v>
      </c>
      <c r="C940" s="0" t="s">
        <v>16846</v>
      </c>
      <c r="D940" s="0" t="s">
        <v>34</v>
      </c>
      <c r="E940" s="0" t="s">
        <v>16847</v>
      </c>
      <c r="F940" s="0" t="n">
        <v>698</v>
      </c>
      <c r="G940" s="0" t="s">
        <v>281</v>
      </c>
      <c r="H940" s="0" t="s">
        <v>297</v>
      </c>
      <c r="I940" s="0" t="s">
        <v>16848</v>
      </c>
    </row>
    <row r="941" customFormat="false" ht="15" hidden="false" customHeight="false" outlineLevel="0" collapsed="false">
      <c r="A941" s="0" t="n">
        <v>49</v>
      </c>
      <c r="B941" s="0" t="s">
        <v>97</v>
      </c>
      <c r="C941" s="0" t="s">
        <v>16849</v>
      </c>
      <c r="D941" s="0" t="s">
        <v>14532</v>
      </c>
      <c r="E941" s="0" t="s">
        <v>16850</v>
      </c>
      <c r="F941" s="0" t="n">
        <v>2782</v>
      </c>
      <c r="G941" s="0" t="s">
        <v>281</v>
      </c>
      <c r="H941" s="0" t="s">
        <v>297</v>
      </c>
      <c r="I941" s="0" t="s">
        <v>16851</v>
      </c>
    </row>
    <row r="942" customFormat="false" ht="15" hidden="false" customHeight="false" outlineLevel="0" collapsed="false">
      <c r="A942" s="0" t="n">
        <v>49</v>
      </c>
      <c r="B942" s="0" t="s">
        <v>97</v>
      </c>
      <c r="C942" s="0" t="s">
        <v>16852</v>
      </c>
      <c r="D942" s="0" t="s">
        <v>14532</v>
      </c>
      <c r="E942" s="0" t="s">
        <v>16853</v>
      </c>
      <c r="F942" s="0" t="n">
        <v>2671</v>
      </c>
      <c r="G942" s="0" t="s">
        <v>281</v>
      </c>
      <c r="H942" s="0" t="s">
        <v>297</v>
      </c>
      <c r="I942" s="0" t="s">
        <v>16854</v>
      </c>
    </row>
    <row r="943" customFormat="false" ht="15" hidden="false" customHeight="false" outlineLevel="0" collapsed="false">
      <c r="A943" s="0" t="n">
        <v>49</v>
      </c>
      <c r="B943" s="0" t="s">
        <v>97</v>
      </c>
      <c r="C943" s="0" t="s">
        <v>16855</v>
      </c>
      <c r="D943" s="0" t="s">
        <v>34</v>
      </c>
      <c r="E943" s="0" t="s">
        <v>16856</v>
      </c>
      <c r="F943" s="0" t="n">
        <v>3748</v>
      </c>
      <c r="G943" s="0" t="s">
        <v>281</v>
      </c>
      <c r="H943" s="0" t="s">
        <v>297</v>
      </c>
      <c r="I943" s="0" t="s">
        <v>16857</v>
      </c>
    </row>
    <row r="944" customFormat="false" ht="15" hidden="false" customHeight="false" outlineLevel="0" collapsed="false">
      <c r="A944" s="0" t="n">
        <v>49</v>
      </c>
      <c r="B944" s="0" t="s">
        <v>97</v>
      </c>
      <c r="C944" s="0" t="s">
        <v>16858</v>
      </c>
      <c r="D944" s="0" t="s">
        <v>514</v>
      </c>
      <c r="E944" s="0" t="s">
        <v>16859</v>
      </c>
      <c r="F944" s="0" t="n">
        <v>1263</v>
      </c>
      <c r="G944" s="0" t="s">
        <v>281</v>
      </c>
      <c r="H944" s="0" t="s">
        <v>297</v>
      </c>
      <c r="I944" s="0" t="s">
        <v>16860</v>
      </c>
    </row>
    <row r="945" customFormat="false" ht="15" hidden="false" customHeight="false" outlineLevel="0" collapsed="false">
      <c r="A945" s="0" t="n">
        <v>49</v>
      </c>
      <c r="B945" s="0" t="s">
        <v>97</v>
      </c>
      <c r="C945" s="0" t="s">
        <v>16861</v>
      </c>
      <c r="D945" s="0" t="s">
        <v>14541</v>
      </c>
      <c r="E945" s="0" t="s">
        <v>16862</v>
      </c>
      <c r="F945" s="0" t="n">
        <v>634</v>
      </c>
      <c r="G945" s="0" t="s">
        <v>281</v>
      </c>
      <c r="H945" s="0" t="s">
        <v>297</v>
      </c>
      <c r="I945" s="0" t="s">
        <v>16863</v>
      </c>
    </row>
    <row r="946" customFormat="false" ht="15" hidden="false" customHeight="false" outlineLevel="0" collapsed="false">
      <c r="A946" s="0" t="n">
        <v>49</v>
      </c>
      <c r="B946" s="0" t="s">
        <v>97</v>
      </c>
      <c r="C946" s="0" t="s">
        <v>16864</v>
      </c>
      <c r="D946" s="0" t="s">
        <v>14532</v>
      </c>
      <c r="E946" s="0" t="s">
        <v>16865</v>
      </c>
      <c r="F946" s="0" t="n">
        <v>3004</v>
      </c>
      <c r="G946" s="0" t="s">
        <v>281</v>
      </c>
      <c r="H946" s="0" t="s">
        <v>297</v>
      </c>
      <c r="I946" s="0" t="s">
        <v>16866</v>
      </c>
    </row>
    <row r="947" customFormat="false" ht="15" hidden="false" customHeight="false" outlineLevel="0" collapsed="false">
      <c r="A947" s="0" t="n">
        <v>49</v>
      </c>
      <c r="B947" s="0" t="s">
        <v>97</v>
      </c>
      <c r="C947" s="0" t="s">
        <v>16867</v>
      </c>
      <c r="D947" s="0" t="s">
        <v>34</v>
      </c>
      <c r="E947" s="0" t="s">
        <v>16868</v>
      </c>
      <c r="F947" s="0" t="n">
        <v>696</v>
      </c>
      <c r="G947" s="0" t="s">
        <v>281</v>
      </c>
      <c r="H947" s="0" t="s">
        <v>297</v>
      </c>
      <c r="I947" s="0" t="s">
        <v>16869</v>
      </c>
    </row>
    <row r="948" customFormat="false" ht="15" hidden="false" customHeight="false" outlineLevel="0" collapsed="false">
      <c r="A948" s="0" t="n">
        <v>49</v>
      </c>
      <c r="B948" s="0" t="s">
        <v>97</v>
      </c>
      <c r="C948" s="0" t="s">
        <v>16870</v>
      </c>
      <c r="D948" s="0" t="s">
        <v>14532</v>
      </c>
      <c r="E948" s="0" t="s">
        <v>16871</v>
      </c>
      <c r="F948" s="0" t="n">
        <v>2953</v>
      </c>
      <c r="G948" s="0" t="s">
        <v>281</v>
      </c>
      <c r="H948" s="0" t="s">
        <v>297</v>
      </c>
      <c r="I948" s="0" t="s">
        <v>16872</v>
      </c>
    </row>
    <row r="949" customFormat="false" ht="15" hidden="false" customHeight="false" outlineLevel="0" collapsed="false">
      <c r="A949" s="0" t="n">
        <v>50</v>
      </c>
      <c r="B949" s="0" t="s">
        <v>98</v>
      </c>
      <c r="C949" s="0" t="s">
        <v>16873</v>
      </c>
      <c r="D949" s="0" t="s">
        <v>14676</v>
      </c>
      <c r="E949" s="0" t="s">
        <v>16874</v>
      </c>
      <c r="F949" s="0" t="n">
        <v>10557</v>
      </c>
      <c r="G949" s="0" t="s">
        <v>281</v>
      </c>
      <c r="H949" s="0" t="s">
        <v>297</v>
      </c>
      <c r="I949" s="0" t="s">
        <v>16875</v>
      </c>
    </row>
    <row r="950" customFormat="false" ht="15" hidden="false" customHeight="false" outlineLevel="0" collapsed="false">
      <c r="A950" s="0" t="n">
        <v>49</v>
      </c>
      <c r="B950" s="0" t="s">
        <v>97</v>
      </c>
      <c r="C950" s="0" t="s">
        <v>16876</v>
      </c>
      <c r="D950" s="0" t="s">
        <v>14532</v>
      </c>
      <c r="E950" s="0" t="s">
        <v>16877</v>
      </c>
      <c r="F950" s="0" t="n">
        <v>2130</v>
      </c>
      <c r="G950" s="0" t="s">
        <v>281</v>
      </c>
      <c r="H950" s="0" t="s">
        <v>297</v>
      </c>
      <c r="I950" s="0" t="s">
        <v>16878</v>
      </c>
    </row>
    <row r="951" customFormat="false" ht="15" hidden="false" customHeight="false" outlineLevel="0" collapsed="false">
      <c r="A951" s="0" t="n">
        <v>49</v>
      </c>
      <c r="B951" s="0" t="s">
        <v>97</v>
      </c>
      <c r="C951" s="0" t="s">
        <v>16879</v>
      </c>
      <c r="D951" s="0" t="s">
        <v>14532</v>
      </c>
      <c r="E951" s="0" t="s">
        <v>16880</v>
      </c>
      <c r="F951" s="0" t="n">
        <v>3043</v>
      </c>
      <c r="G951" s="0" t="s">
        <v>281</v>
      </c>
      <c r="H951" s="0" t="s">
        <v>297</v>
      </c>
      <c r="I951" s="0" t="s">
        <v>16881</v>
      </c>
    </row>
    <row r="952" customFormat="false" ht="15" hidden="false" customHeight="false" outlineLevel="0" collapsed="false">
      <c r="A952" s="0" t="n">
        <v>49</v>
      </c>
      <c r="B952" s="0" t="s">
        <v>97</v>
      </c>
      <c r="C952" s="0" t="s">
        <v>16882</v>
      </c>
      <c r="D952" s="0" t="s">
        <v>14532</v>
      </c>
      <c r="E952" s="0" t="s">
        <v>16883</v>
      </c>
      <c r="F952" s="0" t="n">
        <v>2579</v>
      </c>
      <c r="G952" s="0" t="s">
        <v>281</v>
      </c>
      <c r="H952" s="0" t="s">
        <v>297</v>
      </c>
      <c r="I952" s="0" t="s">
        <v>16884</v>
      </c>
    </row>
    <row r="953" customFormat="false" ht="15" hidden="false" customHeight="false" outlineLevel="0" collapsed="false">
      <c r="A953" s="0" t="n">
        <v>49</v>
      </c>
      <c r="B953" s="0" t="s">
        <v>97</v>
      </c>
      <c r="C953" s="0" t="s">
        <v>16885</v>
      </c>
      <c r="D953" s="0" t="s">
        <v>14532</v>
      </c>
      <c r="E953" s="0" t="s">
        <v>16886</v>
      </c>
      <c r="F953" s="0" t="n">
        <v>846</v>
      </c>
      <c r="G953" s="0" t="s">
        <v>281</v>
      </c>
      <c r="H953" s="0" t="s">
        <v>297</v>
      </c>
      <c r="I953" s="0" t="s">
        <v>16887</v>
      </c>
    </row>
    <row r="954" customFormat="false" ht="15" hidden="false" customHeight="false" outlineLevel="0" collapsed="false">
      <c r="A954" s="0" t="n">
        <v>49</v>
      </c>
      <c r="B954" s="0" t="s">
        <v>97</v>
      </c>
      <c r="C954" s="0" t="s">
        <v>16888</v>
      </c>
      <c r="D954" s="0" t="s">
        <v>14532</v>
      </c>
      <c r="E954" s="0" t="s">
        <v>16889</v>
      </c>
      <c r="F954" s="0" t="n">
        <v>2196</v>
      </c>
      <c r="G954" s="0" t="s">
        <v>281</v>
      </c>
      <c r="H954" s="0" t="s">
        <v>297</v>
      </c>
      <c r="I954" s="0" t="s">
        <v>16890</v>
      </c>
    </row>
    <row r="955" customFormat="false" ht="15" hidden="false" customHeight="false" outlineLevel="0" collapsed="false">
      <c r="A955" s="0" t="n">
        <v>49</v>
      </c>
      <c r="B955" s="0" t="s">
        <v>97</v>
      </c>
      <c r="C955" s="0" t="s">
        <v>16891</v>
      </c>
      <c r="D955" s="0" t="s">
        <v>14532</v>
      </c>
      <c r="E955" s="0" t="s">
        <v>16892</v>
      </c>
      <c r="F955" s="0" t="n">
        <v>4789</v>
      </c>
      <c r="G955" s="0" t="s">
        <v>281</v>
      </c>
      <c r="H955" s="0" t="s">
        <v>297</v>
      </c>
      <c r="I955" s="0" t="s">
        <v>16893</v>
      </c>
    </row>
    <row r="956" customFormat="false" ht="15" hidden="false" customHeight="false" outlineLevel="0" collapsed="false">
      <c r="A956" s="0" t="n">
        <v>50</v>
      </c>
      <c r="B956" s="0" t="s">
        <v>98</v>
      </c>
      <c r="C956" s="0" t="s">
        <v>16894</v>
      </c>
      <c r="D956" s="0" t="s">
        <v>14532</v>
      </c>
      <c r="E956" s="0" t="s">
        <v>16895</v>
      </c>
      <c r="F956" s="0" t="n">
        <v>1563</v>
      </c>
      <c r="G956" s="0" t="s">
        <v>281</v>
      </c>
      <c r="H956" s="0" t="s">
        <v>297</v>
      </c>
      <c r="I956" s="0" t="s">
        <v>16896</v>
      </c>
    </row>
    <row r="957" customFormat="false" ht="15" hidden="false" customHeight="false" outlineLevel="0" collapsed="false">
      <c r="A957" s="0" t="n">
        <v>49</v>
      </c>
      <c r="B957" s="0" t="s">
        <v>97</v>
      </c>
      <c r="C957" s="0" t="s">
        <v>16897</v>
      </c>
      <c r="D957" s="0" t="s">
        <v>14532</v>
      </c>
      <c r="E957" s="0" t="s">
        <v>16898</v>
      </c>
      <c r="F957" s="0" t="n">
        <v>11855</v>
      </c>
      <c r="G957" s="0" t="s">
        <v>281</v>
      </c>
      <c r="H957" s="0" t="s">
        <v>297</v>
      </c>
      <c r="I957" s="0" t="s">
        <v>16899</v>
      </c>
    </row>
    <row r="958" customFormat="false" ht="15" hidden="false" customHeight="false" outlineLevel="0" collapsed="false">
      <c r="A958" s="0" t="n">
        <v>49</v>
      </c>
      <c r="B958" s="0" t="s">
        <v>97</v>
      </c>
      <c r="C958" s="0" t="s">
        <v>16900</v>
      </c>
      <c r="D958" s="0" t="s">
        <v>34</v>
      </c>
      <c r="E958" s="0" t="s">
        <v>16901</v>
      </c>
      <c r="F958" s="0" t="n">
        <v>365</v>
      </c>
      <c r="G958" s="0" t="s">
        <v>281</v>
      </c>
      <c r="H958" s="0" t="s">
        <v>297</v>
      </c>
      <c r="I958" s="0" t="s">
        <v>16902</v>
      </c>
    </row>
    <row r="959" customFormat="false" ht="15" hidden="false" customHeight="false" outlineLevel="0" collapsed="false">
      <c r="A959" s="0" t="n">
        <v>49</v>
      </c>
      <c r="B959" s="0" t="s">
        <v>97</v>
      </c>
      <c r="C959" s="0" t="s">
        <v>16903</v>
      </c>
      <c r="D959" s="0" t="s">
        <v>34</v>
      </c>
      <c r="E959" s="0" t="s">
        <v>16904</v>
      </c>
      <c r="F959" s="0" t="n">
        <v>826</v>
      </c>
      <c r="G959" s="0" t="s">
        <v>281</v>
      </c>
      <c r="H959" s="0" t="s">
        <v>297</v>
      </c>
      <c r="I959" s="0" t="s">
        <v>16905</v>
      </c>
    </row>
    <row r="960" customFormat="false" ht="15" hidden="false" customHeight="false" outlineLevel="0" collapsed="false">
      <c r="A960" s="0" t="n">
        <v>44</v>
      </c>
      <c r="B960" s="0" t="s">
        <v>89</v>
      </c>
      <c r="C960" s="0" t="s">
        <v>16906</v>
      </c>
      <c r="D960" s="0" t="s">
        <v>14676</v>
      </c>
      <c r="E960" s="0" t="s">
        <v>16907</v>
      </c>
      <c r="F960" s="0" t="n">
        <v>386</v>
      </c>
      <c r="G960" s="0" t="s">
        <v>281</v>
      </c>
      <c r="H960" s="0" t="s">
        <v>297</v>
      </c>
      <c r="I960" s="0" t="s">
        <v>16908</v>
      </c>
    </row>
    <row r="961" customFormat="false" ht="15" hidden="false" customHeight="false" outlineLevel="0" collapsed="false">
      <c r="A961" s="0" t="n">
        <v>44</v>
      </c>
      <c r="B961" s="0" t="s">
        <v>89</v>
      </c>
      <c r="C961" s="0" t="s">
        <v>16909</v>
      </c>
      <c r="D961" s="0" t="s">
        <v>14676</v>
      </c>
      <c r="E961" s="0" t="s">
        <v>16645</v>
      </c>
      <c r="F961" s="0" t="n">
        <v>2253</v>
      </c>
      <c r="G961" s="0" t="s">
        <v>281</v>
      </c>
      <c r="H961" s="0" t="s">
        <v>297</v>
      </c>
      <c r="I961" s="0" t="s">
        <v>16910</v>
      </c>
    </row>
    <row r="962" customFormat="false" ht="15" hidden="false" customHeight="false" outlineLevel="0" collapsed="false">
      <c r="A962" s="0" t="n">
        <v>49</v>
      </c>
      <c r="B962" s="0" t="s">
        <v>97</v>
      </c>
      <c r="C962" s="0" t="s">
        <v>16911</v>
      </c>
      <c r="D962" s="0" t="s">
        <v>92</v>
      </c>
      <c r="E962" s="0" t="s">
        <v>16912</v>
      </c>
      <c r="F962" s="0" t="n">
        <v>2090</v>
      </c>
      <c r="G962" s="0" t="s">
        <v>281</v>
      </c>
      <c r="H962" s="0" t="s">
        <v>297</v>
      </c>
      <c r="I962" s="0" t="s">
        <v>16913</v>
      </c>
    </row>
    <row r="963" customFormat="false" ht="15" hidden="false" customHeight="false" outlineLevel="0" collapsed="false">
      <c r="A963" s="0" t="n">
        <v>49</v>
      </c>
      <c r="B963" s="0" t="s">
        <v>97</v>
      </c>
      <c r="C963" s="0" t="s">
        <v>16914</v>
      </c>
      <c r="D963" s="0" t="s">
        <v>14541</v>
      </c>
      <c r="E963" s="0" t="s">
        <v>16915</v>
      </c>
      <c r="F963" s="0" t="n">
        <v>611</v>
      </c>
      <c r="G963" s="0" t="s">
        <v>281</v>
      </c>
      <c r="H963" s="0" t="s">
        <v>297</v>
      </c>
      <c r="I963" s="0" t="s">
        <v>16916</v>
      </c>
    </row>
    <row r="964" customFormat="false" ht="15" hidden="false" customHeight="false" outlineLevel="0" collapsed="false">
      <c r="A964" s="0" t="n">
        <v>50</v>
      </c>
      <c r="B964" s="0" t="s">
        <v>98</v>
      </c>
      <c r="C964" s="0" t="s">
        <v>16917</v>
      </c>
      <c r="D964" s="0" t="s">
        <v>14532</v>
      </c>
      <c r="E964" s="0" t="s">
        <v>16918</v>
      </c>
      <c r="F964" s="0" t="n">
        <v>340</v>
      </c>
      <c r="G964" s="0" t="s">
        <v>281</v>
      </c>
      <c r="H964" s="0" t="s">
        <v>297</v>
      </c>
      <c r="I964" s="0" t="s">
        <v>16919</v>
      </c>
    </row>
    <row r="965" customFormat="false" ht="15" hidden="false" customHeight="false" outlineLevel="0" collapsed="false">
      <c r="A965" s="0" t="n">
        <v>49</v>
      </c>
      <c r="B965" s="0" t="s">
        <v>97</v>
      </c>
      <c r="C965" s="0" t="s">
        <v>16920</v>
      </c>
      <c r="D965" s="0" t="s">
        <v>14541</v>
      </c>
      <c r="E965" s="0" t="s">
        <v>16921</v>
      </c>
      <c r="F965" s="0" t="n">
        <v>2652</v>
      </c>
      <c r="G965" s="0" t="s">
        <v>281</v>
      </c>
      <c r="H965" s="0" t="s">
        <v>297</v>
      </c>
      <c r="I965" s="0" t="s">
        <v>16922</v>
      </c>
    </row>
    <row r="966" customFormat="false" ht="15" hidden="false" customHeight="false" outlineLevel="0" collapsed="false">
      <c r="A966" s="0" t="n">
        <v>49</v>
      </c>
      <c r="B966" s="0" t="s">
        <v>97</v>
      </c>
      <c r="C966" s="0" t="s">
        <v>16923</v>
      </c>
      <c r="D966" s="0" t="s">
        <v>14532</v>
      </c>
      <c r="E966" s="0" t="s">
        <v>16924</v>
      </c>
      <c r="F966" s="0" t="n">
        <v>1589</v>
      </c>
      <c r="G966" s="0" t="s">
        <v>281</v>
      </c>
      <c r="H966" s="0" t="s">
        <v>297</v>
      </c>
      <c r="I966" s="0" t="s">
        <v>16925</v>
      </c>
    </row>
    <row r="967" customFormat="false" ht="15" hidden="false" customHeight="false" outlineLevel="0" collapsed="false">
      <c r="A967" s="0" t="n">
        <v>50</v>
      </c>
      <c r="B967" s="0" t="s">
        <v>98</v>
      </c>
      <c r="C967" s="0" t="s">
        <v>16926</v>
      </c>
      <c r="D967" s="0" t="s">
        <v>92</v>
      </c>
      <c r="E967" s="0" t="s">
        <v>16927</v>
      </c>
      <c r="F967" s="0" t="n">
        <v>2280</v>
      </c>
      <c r="G967" s="0" t="s">
        <v>281</v>
      </c>
      <c r="H967" s="0" t="s">
        <v>297</v>
      </c>
      <c r="I967" s="0" t="s">
        <v>16928</v>
      </c>
    </row>
    <row r="968" customFormat="false" ht="15" hidden="false" customHeight="false" outlineLevel="0" collapsed="false">
      <c r="A968" s="0" t="n">
        <v>49</v>
      </c>
      <c r="B968" s="0" t="s">
        <v>97</v>
      </c>
      <c r="C968" s="0" t="s">
        <v>16929</v>
      </c>
      <c r="D968" s="0" t="s">
        <v>14532</v>
      </c>
      <c r="E968" s="0" t="s">
        <v>16930</v>
      </c>
      <c r="F968" s="0" t="n">
        <v>3883</v>
      </c>
      <c r="G968" s="0" t="s">
        <v>281</v>
      </c>
      <c r="H968" s="0" t="s">
        <v>297</v>
      </c>
      <c r="I968" s="0" t="s">
        <v>16931</v>
      </c>
    </row>
    <row r="969" customFormat="false" ht="15" hidden="false" customHeight="false" outlineLevel="0" collapsed="false">
      <c r="A969" s="0" t="n">
        <v>50</v>
      </c>
      <c r="B969" s="0" t="s">
        <v>98</v>
      </c>
      <c r="C969" s="0" t="s">
        <v>16932</v>
      </c>
      <c r="D969" s="0" t="s">
        <v>15738</v>
      </c>
      <c r="E969" s="0" t="s">
        <v>16933</v>
      </c>
      <c r="F969" s="0" t="n">
        <v>2144</v>
      </c>
      <c r="G969" s="0" t="s">
        <v>281</v>
      </c>
      <c r="H969" s="0" t="s">
        <v>297</v>
      </c>
      <c r="I969" s="0" t="s">
        <v>16934</v>
      </c>
    </row>
    <row r="970" customFormat="false" ht="15" hidden="false" customHeight="false" outlineLevel="0" collapsed="false">
      <c r="A970" s="0" t="n">
        <v>49</v>
      </c>
      <c r="B970" s="0" t="s">
        <v>97</v>
      </c>
      <c r="C970" s="0" t="s">
        <v>16935</v>
      </c>
      <c r="D970" s="0" t="s">
        <v>34</v>
      </c>
      <c r="E970" s="0" t="s">
        <v>16936</v>
      </c>
      <c r="F970" s="0" t="n">
        <v>1842</v>
      </c>
      <c r="G970" s="0" t="s">
        <v>281</v>
      </c>
      <c r="H970" s="0" t="s">
        <v>297</v>
      </c>
      <c r="I970" s="0" t="s">
        <v>16937</v>
      </c>
    </row>
    <row r="971" customFormat="false" ht="15" hidden="false" customHeight="false" outlineLevel="0" collapsed="false">
      <c r="A971" s="0" t="n">
        <v>49</v>
      </c>
      <c r="B971" s="0" t="s">
        <v>97</v>
      </c>
      <c r="C971" s="0" t="s">
        <v>16938</v>
      </c>
      <c r="D971" s="0" t="s">
        <v>14532</v>
      </c>
      <c r="E971" s="0" t="s">
        <v>16939</v>
      </c>
      <c r="F971" s="0" t="n">
        <v>44805</v>
      </c>
      <c r="G971" s="0" t="s">
        <v>281</v>
      </c>
      <c r="H971" s="0" t="s">
        <v>297</v>
      </c>
      <c r="I971" s="0" t="s">
        <v>16940</v>
      </c>
    </row>
    <row r="972" customFormat="false" ht="15" hidden="false" customHeight="false" outlineLevel="0" collapsed="false">
      <c r="A972" s="0" t="n">
        <v>50</v>
      </c>
      <c r="B972" s="0" t="s">
        <v>98</v>
      </c>
      <c r="C972" s="0" t="s">
        <v>16941</v>
      </c>
      <c r="D972" s="0" t="s">
        <v>34</v>
      </c>
      <c r="E972" s="0" t="s">
        <v>16942</v>
      </c>
      <c r="F972" s="0" t="n">
        <v>462</v>
      </c>
      <c r="G972" s="0" t="s">
        <v>281</v>
      </c>
      <c r="H972" s="0" t="s">
        <v>297</v>
      </c>
      <c r="I972" s="0" t="s">
        <v>16943</v>
      </c>
    </row>
    <row r="973" customFormat="false" ht="15" hidden="false" customHeight="false" outlineLevel="0" collapsed="false">
      <c r="A973" s="0" t="n">
        <v>51</v>
      </c>
      <c r="B973" s="0" t="s">
        <v>100</v>
      </c>
      <c r="C973" s="0" t="s">
        <v>16944</v>
      </c>
      <c r="D973" s="0" t="s">
        <v>14676</v>
      </c>
      <c r="E973" s="0" t="s">
        <v>16945</v>
      </c>
      <c r="F973" s="0" t="n">
        <v>343</v>
      </c>
      <c r="G973" s="0" t="s">
        <v>281</v>
      </c>
      <c r="H973" s="0" t="s">
        <v>297</v>
      </c>
      <c r="I973" s="0" t="s">
        <v>16946</v>
      </c>
    </row>
    <row r="974" customFormat="false" ht="15" hidden="false" customHeight="false" outlineLevel="0" collapsed="false">
      <c r="A974" s="0" t="n">
        <v>49</v>
      </c>
      <c r="B974" s="0" t="s">
        <v>97</v>
      </c>
      <c r="C974" s="0" t="s">
        <v>16947</v>
      </c>
      <c r="D974" s="0" t="s">
        <v>34</v>
      </c>
      <c r="E974" s="0" t="s">
        <v>16948</v>
      </c>
      <c r="F974" s="0" t="n">
        <v>725</v>
      </c>
      <c r="G974" s="0" t="s">
        <v>281</v>
      </c>
      <c r="H974" s="0" t="s">
        <v>297</v>
      </c>
      <c r="I974" s="0" t="s">
        <v>16949</v>
      </c>
    </row>
    <row r="975" customFormat="false" ht="15" hidden="false" customHeight="false" outlineLevel="0" collapsed="false">
      <c r="A975" s="0" t="n">
        <v>51</v>
      </c>
      <c r="B975" s="0" t="s">
        <v>100</v>
      </c>
      <c r="C975" s="0" t="s">
        <v>16950</v>
      </c>
      <c r="D975" s="0" t="s">
        <v>514</v>
      </c>
      <c r="F975" s="0" t="n">
        <v>3507</v>
      </c>
      <c r="G975" s="0" t="s">
        <v>281</v>
      </c>
      <c r="H975" s="0" t="s">
        <v>297</v>
      </c>
      <c r="I975" s="0" t="s">
        <v>16951</v>
      </c>
    </row>
    <row r="976" customFormat="false" ht="15" hidden="false" customHeight="false" outlineLevel="0" collapsed="false">
      <c r="A976" s="0" t="n">
        <v>51</v>
      </c>
      <c r="B976" s="0" t="s">
        <v>100</v>
      </c>
      <c r="C976" s="0" t="s">
        <v>16952</v>
      </c>
      <c r="D976" s="0" t="s">
        <v>14676</v>
      </c>
      <c r="E976" s="0" t="s">
        <v>16953</v>
      </c>
      <c r="F976" s="0" t="n">
        <v>496</v>
      </c>
      <c r="G976" s="0" t="s">
        <v>281</v>
      </c>
      <c r="H976" s="0" t="s">
        <v>297</v>
      </c>
      <c r="I976" s="0" t="s">
        <v>16954</v>
      </c>
    </row>
    <row r="977" customFormat="false" ht="15" hidden="false" customHeight="false" outlineLevel="0" collapsed="false">
      <c r="A977" s="0" t="n">
        <v>49</v>
      </c>
      <c r="B977" s="0" t="s">
        <v>97</v>
      </c>
      <c r="C977" s="0" t="s">
        <v>16955</v>
      </c>
      <c r="D977" s="0" t="s">
        <v>14532</v>
      </c>
      <c r="E977" s="0" t="s">
        <v>16865</v>
      </c>
      <c r="F977" s="0" t="n">
        <v>3004</v>
      </c>
      <c r="G977" s="0" t="s">
        <v>281</v>
      </c>
      <c r="H977" s="0" t="s">
        <v>297</v>
      </c>
      <c r="I977" s="0" t="s">
        <v>16956</v>
      </c>
    </row>
    <row r="978" customFormat="false" ht="15" hidden="false" customHeight="false" outlineLevel="0" collapsed="false">
      <c r="A978" s="0" t="n">
        <v>51</v>
      </c>
      <c r="B978" s="0" t="s">
        <v>100</v>
      </c>
      <c r="C978" s="0" t="s">
        <v>16957</v>
      </c>
      <c r="D978" s="0" t="s">
        <v>14676</v>
      </c>
      <c r="E978" s="0" t="s">
        <v>16958</v>
      </c>
      <c r="F978" s="0" t="n">
        <v>584</v>
      </c>
      <c r="G978" s="0" t="s">
        <v>281</v>
      </c>
      <c r="H978" s="0" t="s">
        <v>297</v>
      </c>
      <c r="I978" s="0" t="s">
        <v>16959</v>
      </c>
    </row>
    <row r="979" customFormat="false" ht="15" hidden="false" customHeight="false" outlineLevel="0" collapsed="false">
      <c r="A979" s="0" t="n">
        <v>51</v>
      </c>
      <c r="B979" s="0" t="s">
        <v>100</v>
      </c>
      <c r="C979" s="0" t="s">
        <v>16960</v>
      </c>
      <c r="D979" s="0" t="s">
        <v>14676</v>
      </c>
      <c r="E979" s="0" t="s">
        <v>16961</v>
      </c>
      <c r="F979" s="0" t="n">
        <v>664</v>
      </c>
      <c r="G979" s="0" t="s">
        <v>281</v>
      </c>
      <c r="H979" s="0" t="s">
        <v>297</v>
      </c>
      <c r="I979" s="0" t="s">
        <v>16962</v>
      </c>
    </row>
    <row r="980" customFormat="false" ht="15" hidden="false" customHeight="false" outlineLevel="0" collapsed="false">
      <c r="A980" s="0" t="n">
        <v>51</v>
      </c>
      <c r="B980" s="0" t="s">
        <v>100</v>
      </c>
      <c r="C980" s="0" t="s">
        <v>16963</v>
      </c>
      <c r="D980" s="0" t="s">
        <v>14541</v>
      </c>
      <c r="E980" s="0" t="s">
        <v>16964</v>
      </c>
      <c r="F980" s="0" t="n">
        <v>432</v>
      </c>
      <c r="G980" s="0" t="s">
        <v>281</v>
      </c>
      <c r="H980" s="0" t="s">
        <v>297</v>
      </c>
      <c r="I980" s="0" t="s">
        <v>16965</v>
      </c>
    </row>
    <row r="981" customFormat="false" ht="15" hidden="false" customHeight="false" outlineLevel="0" collapsed="false">
      <c r="A981" s="0" t="n">
        <v>49</v>
      </c>
      <c r="B981" s="0" t="s">
        <v>97</v>
      </c>
      <c r="C981" s="0" t="s">
        <v>16966</v>
      </c>
      <c r="D981" s="0" t="s">
        <v>14532</v>
      </c>
      <c r="E981" s="0" t="s">
        <v>16967</v>
      </c>
      <c r="F981" s="0" t="n">
        <v>3764</v>
      </c>
      <c r="G981" s="0" t="s">
        <v>281</v>
      </c>
      <c r="H981" s="0" t="s">
        <v>297</v>
      </c>
      <c r="I981" s="0" t="s">
        <v>16968</v>
      </c>
    </row>
    <row r="982" customFormat="false" ht="15" hidden="false" customHeight="false" outlineLevel="0" collapsed="false">
      <c r="A982" s="0" t="n">
        <v>51</v>
      </c>
      <c r="B982" s="0" t="s">
        <v>100</v>
      </c>
      <c r="C982" s="0" t="s">
        <v>16969</v>
      </c>
      <c r="D982" s="0" t="s">
        <v>14541</v>
      </c>
      <c r="E982" s="0" t="s">
        <v>16970</v>
      </c>
      <c r="F982" s="0" t="n">
        <v>684</v>
      </c>
      <c r="G982" s="0" t="s">
        <v>281</v>
      </c>
      <c r="H982" s="0" t="s">
        <v>297</v>
      </c>
      <c r="I982" s="0" t="s">
        <v>16971</v>
      </c>
    </row>
    <row r="983" customFormat="false" ht="15" hidden="false" customHeight="false" outlineLevel="0" collapsed="false">
      <c r="A983" s="0" t="n">
        <v>51</v>
      </c>
      <c r="B983" s="0" t="s">
        <v>100</v>
      </c>
      <c r="C983" s="0" t="s">
        <v>16972</v>
      </c>
      <c r="D983" s="0" t="s">
        <v>514</v>
      </c>
      <c r="F983" s="0" t="n">
        <v>2228</v>
      </c>
      <c r="G983" s="0" t="s">
        <v>281</v>
      </c>
      <c r="H983" s="0" t="s">
        <v>297</v>
      </c>
      <c r="I983" s="0" t="s">
        <v>16973</v>
      </c>
    </row>
    <row r="984" customFormat="false" ht="15" hidden="false" customHeight="false" outlineLevel="0" collapsed="false">
      <c r="A984" s="0" t="n">
        <v>49</v>
      </c>
      <c r="B984" s="0" t="s">
        <v>97</v>
      </c>
      <c r="C984" s="0" t="s">
        <v>16974</v>
      </c>
      <c r="D984" s="0" t="s">
        <v>14541</v>
      </c>
      <c r="E984" s="0" t="s">
        <v>16975</v>
      </c>
      <c r="F984" s="0" t="n">
        <v>2322</v>
      </c>
      <c r="G984" s="0" t="s">
        <v>281</v>
      </c>
      <c r="H984" s="0" t="s">
        <v>297</v>
      </c>
      <c r="I984" s="0" t="s">
        <v>16976</v>
      </c>
    </row>
    <row r="985" customFormat="false" ht="15" hidden="false" customHeight="false" outlineLevel="0" collapsed="false">
      <c r="A985" s="0" t="n">
        <v>51</v>
      </c>
      <c r="B985" s="0" t="s">
        <v>100</v>
      </c>
      <c r="C985" s="0" t="s">
        <v>16977</v>
      </c>
      <c r="D985" s="0" t="s">
        <v>14532</v>
      </c>
      <c r="F985" s="0" t="n">
        <v>8070</v>
      </c>
      <c r="G985" s="0" t="s">
        <v>281</v>
      </c>
      <c r="H985" s="0" t="s">
        <v>297</v>
      </c>
      <c r="I985" s="0" t="s">
        <v>16978</v>
      </c>
    </row>
    <row r="986" customFormat="false" ht="15" hidden="false" customHeight="false" outlineLevel="0" collapsed="false">
      <c r="A986" s="0" t="n">
        <v>51</v>
      </c>
      <c r="B986" s="0" t="s">
        <v>100</v>
      </c>
      <c r="C986" s="0" t="s">
        <v>16979</v>
      </c>
      <c r="D986" s="0" t="s">
        <v>14676</v>
      </c>
      <c r="E986" s="0" t="s">
        <v>16980</v>
      </c>
      <c r="F986" s="0" t="n">
        <v>1389</v>
      </c>
      <c r="G986" s="0" t="s">
        <v>281</v>
      </c>
      <c r="H986" s="0" t="s">
        <v>297</v>
      </c>
      <c r="I986" s="0" t="s">
        <v>16981</v>
      </c>
    </row>
    <row r="987" customFormat="false" ht="15" hidden="false" customHeight="false" outlineLevel="0" collapsed="false">
      <c r="A987" s="0" t="n">
        <v>50</v>
      </c>
      <c r="B987" s="0" t="s">
        <v>98</v>
      </c>
      <c r="C987" s="0" t="s">
        <v>16982</v>
      </c>
      <c r="D987" s="0" t="s">
        <v>14532</v>
      </c>
      <c r="E987" s="0" t="s">
        <v>16983</v>
      </c>
      <c r="F987" s="0" t="n">
        <v>375</v>
      </c>
      <c r="G987" s="0" t="s">
        <v>281</v>
      </c>
      <c r="H987" s="0" t="s">
        <v>297</v>
      </c>
      <c r="I987" s="0" t="s">
        <v>16984</v>
      </c>
    </row>
    <row r="988" customFormat="false" ht="15" hidden="false" customHeight="false" outlineLevel="0" collapsed="false">
      <c r="A988" s="0" t="n">
        <v>51</v>
      </c>
      <c r="B988" s="0" t="s">
        <v>100</v>
      </c>
      <c r="C988" s="0" t="s">
        <v>16985</v>
      </c>
      <c r="D988" s="0" t="s">
        <v>14676</v>
      </c>
      <c r="E988" s="0" t="s">
        <v>16986</v>
      </c>
      <c r="F988" s="0" t="n">
        <v>1814</v>
      </c>
      <c r="G988" s="0" t="s">
        <v>281</v>
      </c>
      <c r="H988" s="0" t="s">
        <v>297</v>
      </c>
      <c r="I988" s="0" t="s">
        <v>16987</v>
      </c>
    </row>
    <row r="989" customFormat="false" ht="15" hidden="false" customHeight="false" outlineLevel="0" collapsed="false">
      <c r="A989" s="0" t="n">
        <v>49</v>
      </c>
      <c r="B989" s="0" t="s">
        <v>97</v>
      </c>
      <c r="C989" s="0" t="s">
        <v>16988</v>
      </c>
      <c r="D989" s="0" t="s">
        <v>34</v>
      </c>
      <c r="E989" s="0" t="s">
        <v>16989</v>
      </c>
      <c r="F989" s="0" t="n">
        <v>806</v>
      </c>
      <c r="G989" s="0" t="s">
        <v>281</v>
      </c>
      <c r="H989" s="0" t="s">
        <v>297</v>
      </c>
      <c r="I989" s="0" t="s">
        <v>16990</v>
      </c>
    </row>
    <row r="990" customFormat="false" ht="15" hidden="false" customHeight="false" outlineLevel="0" collapsed="false">
      <c r="A990" s="0" t="n">
        <v>51</v>
      </c>
      <c r="B990" s="0" t="s">
        <v>100</v>
      </c>
      <c r="C990" s="0" t="s">
        <v>16991</v>
      </c>
      <c r="D990" s="0" t="s">
        <v>14532</v>
      </c>
      <c r="F990" s="0" t="n">
        <v>2742</v>
      </c>
      <c r="G990" s="0" t="s">
        <v>281</v>
      </c>
      <c r="H990" s="0" t="s">
        <v>297</v>
      </c>
      <c r="I990" s="0" t="s">
        <v>16992</v>
      </c>
    </row>
    <row r="991" customFormat="false" ht="15" hidden="false" customHeight="false" outlineLevel="0" collapsed="false">
      <c r="A991" s="0" t="n">
        <v>51</v>
      </c>
      <c r="B991" s="0" t="s">
        <v>100</v>
      </c>
      <c r="C991" s="0" t="s">
        <v>16993</v>
      </c>
      <c r="D991" s="0" t="s">
        <v>14532</v>
      </c>
      <c r="F991" s="0" t="n">
        <v>5555</v>
      </c>
      <c r="G991" s="0" t="s">
        <v>281</v>
      </c>
      <c r="H991" s="0" t="s">
        <v>297</v>
      </c>
      <c r="I991" s="0" t="s">
        <v>16994</v>
      </c>
    </row>
    <row r="992" customFormat="false" ht="15" hidden="false" customHeight="false" outlineLevel="0" collapsed="false">
      <c r="A992" s="0" t="n">
        <v>50</v>
      </c>
      <c r="B992" s="0" t="s">
        <v>98</v>
      </c>
      <c r="C992" s="0" t="s">
        <v>16995</v>
      </c>
      <c r="D992" s="0" t="s">
        <v>14532</v>
      </c>
      <c r="E992" s="0" t="s">
        <v>16996</v>
      </c>
      <c r="F992" s="0" t="n">
        <v>4116</v>
      </c>
      <c r="G992" s="0" t="s">
        <v>281</v>
      </c>
      <c r="H992" s="0" t="s">
        <v>297</v>
      </c>
      <c r="I992" s="0" t="s">
        <v>16997</v>
      </c>
    </row>
    <row r="993" customFormat="false" ht="15" hidden="false" customHeight="false" outlineLevel="0" collapsed="false">
      <c r="A993" s="0" t="n">
        <v>49</v>
      </c>
      <c r="B993" s="0" t="s">
        <v>97</v>
      </c>
      <c r="C993" s="0" t="s">
        <v>16998</v>
      </c>
      <c r="D993" s="0" t="s">
        <v>14532</v>
      </c>
      <c r="E993" s="0" t="s">
        <v>16999</v>
      </c>
      <c r="F993" s="0" t="n">
        <v>441</v>
      </c>
      <c r="G993" s="0" t="s">
        <v>281</v>
      </c>
      <c r="H993" s="0" t="s">
        <v>297</v>
      </c>
      <c r="I993" s="0" t="s">
        <v>17000</v>
      </c>
    </row>
    <row r="994" customFormat="false" ht="15" hidden="false" customHeight="false" outlineLevel="0" collapsed="false">
      <c r="A994" s="0" t="n">
        <v>51</v>
      </c>
      <c r="B994" s="0" t="s">
        <v>100</v>
      </c>
      <c r="C994" s="0" t="s">
        <v>17001</v>
      </c>
      <c r="D994" s="0" t="s">
        <v>14541</v>
      </c>
      <c r="F994" s="0" t="n">
        <v>5145</v>
      </c>
      <c r="G994" s="0" t="s">
        <v>281</v>
      </c>
      <c r="H994" s="0" t="s">
        <v>297</v>
      </c>
      <c r="I994" s="0" t="s">
        <v>17002</v>
      </c>
    </row>
    <row r="995" customFormat="false" ht="15" hidden="false" customHeight="false" outlineLevel="0" collapsed="false">
      <c r="A995" s="0" t="n">
        <v>44</v>
      </c>
      <c r="B995" s="0" t="s">
        <v>89</v>
      </c>
      <c r="C995" s="0" t="s">
        <v>17003</v>
      </c>
      <c r="D995" s="0" t="s">
        <v>34</v>
      </c>
      <c r="E995" s="0" t="s">
        <v>16711</v>
      </c>
      <c r="F995" s="0" t="n">
        <v>590</v>
      </c>
      <c r="G995" s="0" t="s">
        <v>281</v>
      </c>
      <c r="H995" s="0" t="s">
        <v>297</v>
      </c>
      <c r="I995" s="0" t="s">
        <v>16712</v>
      </c>
    </row>
    <row r="996" customFormat="false" ht="15" hidden="false" customHeight="false" outlineLevel="0" collapsed="false">
      <c r="A996" s="0" t="n">
        <v>51</v>
      </c>
      <c r="B996" s="0" t="s">
        <v>100</v>
      </c>
      <c r="C996" s="0" t="s">
        <v>17004</v>
      </c>
      <c r="D996" s="0" t="s">
        <v>14532</v>
      </c>
      <c r="F996" s="0" t="n">
        <v>2287</v>
      </c>
      <c r="G996" s="0" t="s">
        <v>281</v>
      </c>
      <c r="H996" s="0" t="s">
        <v>297</v>
      </c>
      <c r="I996" s="0" t="s">
        <v>17005</v>
      </c>
    </row>
    <row r="997" customFormat="false" ht="15" hidden="false" customHeight="false" outlineLevel="0" collapsed="false">
      <c r="A997" s="0" t="n">
        <v>50</v>
      </c>
      <c r="B997" s="0" t="s">
        <v>98</v>
      </c>
      <c r="C997" s="0" t="s">
        <v>17006</v>
      </c>
      <c r="D997" s="0" t="s">
        <v>14532</v>
      </c>
      <c r="E997" s="0" t="s">
        <v>17007</v>
      </c>
      <c r="F997" s="0" t="n">
        <v>609</v>
      </c>
      <c r="G997" s="0" t="s">
        <v>281</v>
      </c>
      <c r="H997" s="0" t="s">
        <v>297</v>
      </c>
      <c r="I997" s="0" t="s">
        <v>17008</v>
      </c>
    </row>
    <row r="998" customFormat="false" ht="15" hidden="false" customHeight="false" outlineLevel="0" collapsed="false">
      <c r="A998" s="0" t="n">
        <v>44</v>
      </c>
      <c r="B998" s="0" t="s">
        <v>89</v>
      </c>
      <c r="C998" s="0" t="s">
        <v>17009</v>
      </c>
      <c r="D998" s="0" t="s">
        <v>34</v>
      </c>
      <c r="E998" s="0" t="s">
        <v>17010</v>
      </c>
      <c r="F998" s="0" t="n">
        <v>588</v>
      </c>
      <c r="G998" s="0" t="s">
        <v>281</v>
      </c>
      <c r="H998" s="0" t="s">
        <v>297</v>
      </c>
      <c r="I998" s="0" t="s">
        <v>16712</v>
      </c>
    </row>
    <row r="999" customFormat="false" ht="15" hidden="false" customHeight="false" outlineLevel="0" collapsed="false">
      <c r="A999" s="0" t="n">
        <v>51</v>
      </c>
      <c r="B999" s="0" t="s">
        <v>100</v>
      </c>
      <c r="C999" s="0" t="s">
        <v>17011</v>
      </c>
      <c r="D999" s="0" t="s">
        <v>514</v>
      </c>
      <c r="F999" s="0" t="n">
        <v>4548</v>
      </c>
      <c r="G999" s="0" t="s">
        <v>281</v>
      </c>
      <c r="H999" s="0" t="s">
        <v>297</v>
      </c>
      <c r="I999" s="0" t="s">
        <v>17012</v>
      </c>
    </row>
    <row r="1000" customFormat="false" ht="15" hidden="false" customHeight="false" outlineLevel="0" collapsed="false">
      <c r="A1000" s="0" t="n">
        <v>44</v>
      </c>
      <c r="B1000" s="0" t="s">
        <v>89</v>
      </c>
      <c r="C1000" s="0" t="s">
        <v>17013</v>
      </c>
      <c r="D1000" s="0" t="s">
        <v>34</v>
      </c>
      <c r="E1000" s="0" t="s">
        <v>17014</v>
      </c>
      <c r="F1000" s="0" t="n">
        <v>587</v>
      </c>
      <c r="G1000" s="0" t="s">
        <v>281</v>
      </c>
      <c r="H1000" s="0" t="s">
        <v>297</v>
      </c>
      <c r="I1000" s="0" t="s">
        <v>16712</v>
      </c>
    </row>
    <row r="1001" customFormat="false" ht="15" hidden="false" customHeight="false" outlineLevel="0" collapsed="false">
      <c r="A1001" s="0" t="n">
        <v>51</v>
      </c>
      <c r="B1001" s="0" t="s">
        <v>100</v>
      </c>
      <c r="C1001" s="0" t="s">
        <v>17015</v>
      </c>
      <c r="D1001" s="0" t="s">
        <v>14676</v>
      </c>
      <c r="E1001" s="0" t="s">
        <v>17016</v>
      </c>
      <c r="F1001" s="0" t="n">
        <v>515</v>
      </c>
      <c r="G1001" s="0" t="s">
        <v>281</v>
      </c>
      <c r="H1001" s="0" t="s">
        <v>297</v>
      </c>
      <c r="I1001" s="0" t="s">
        <v>17017</v>
      </c>
    </row>
    <row r="1002" customFormat="false" ht="15" hidden="false" customHeight="false" outlineLevel="0" collapsed="false">
      <c r="A1002" s="0" t="n">
        <v>49</v>
      </c>
      <c r="B1002" s="0" t="s">
        <v>97</v>
      </c>
      <c r="C1002" s="0" t="s">
        <v>17018</v>
      </c>
      <c r="D1002" s="0" t="s">
        <v>34</v>
      </c>
      <c r="E1002" s="0" t="s">
        <v>17019</v>
      </c>
      <c r="F1002" s="0" t="n">
        <v>954</v>
      </c>
      <c r="G1002" s="0" t="s">
        <v>281</v>
      </c>
      <c r="H1002" s="0" t="s">
        <v>297</v>
      </c>
      <c r="I1002" s="0" t="s">
        <v>17020</v>
      </c>
    </row>
    <row r="1003" customFormat="false" ht="15" hidden="false" customHeight="false" outlineLevel="0" collapsed="false">
      <c r="A1003" s="0" t="n">
        <v>44</v>
      </c>
      <c r="B1003" s="0" t="s">
        <v>89</v>
      </c>
      <c r="C1003" s="0" t="s">
        <v>17021</v>
      </c>
      <c r="D1003" s="0" t="s">
        <v>34</v>
      </c>
      <c r="E1003" s="0" t="s">
        <v>17022</v>
      </c>
      <c r="F1003" s="0" t="n">
        <v>587</v>
      </c>
      <c r="G1003" s="0" t="s">
        <v>281</v>
      </c>
      <c r="H1003" s="0" t="s">
        <v>297</v>
      </c>
      <c r="I1003" s="0" t="s">
        <v>16712</v>
      </c>
    </row>
    <row r="1004" customFormat="false" ht="15" hidden="false" customHeight="false" outlineLevel="0" collapsed="false">
      <c r="A1004" s="0" t="n">
        <v>51</v>
      </c>
      <c r="B1004" s="0" t="s">
        <v>100</v>
      </c>
      <c r="C1004" s="0" t="s">
        <v>17023</v>
      </c>
      <c r="D1004" s="0" t="s">
        <v>14541</v>
      </c>
      <c r="F1004" s="0" t="n">
        <v>3218</v>
      </c>
      <c r="G1004" s="0" t="s">
        <v>281</v>
      </c>
      <c r="H1004" s="0" t="s">
        <v>297</v>
      </c>
      <c r="I1004" s="0" t="s">
        <v>17024</v>
      </c>
    </row>
    <row r="1005" customFormat="false" ht="15" hidden="false" customHeight="false" outlineLevel="0" collapsed="false">
      <c r="A1005" s="0" t="n">
        <v>50</v>
      </c>
      <c r="B1005" s="0" t="s">
        <v>98</v>
      </c>
      <c r="C1005" s="0" t="s">
        <v>17025</v>
      </c>
      <c r="D1005" s="0" t="s">
        <v>92</v>
      </c>
      <c r="E1005" s="0" t="s">
        <v>17026</v>
      </c>
      <c r="F1005" s="0" t="n">
        <v>1420</v>
      </c>
      <c r="G1005" s="0" t="s">
        <v>281</v>
      </c>
      <c r="H1005" s="0" t="s">
        <v>297</v>
      </c>
      <c r="I1005" s="0" t="s">
        <v>17027</v>
      </c>
    </row>
    <row r="1006" customFormat="false" ht="15" hidden="false" customHeight="false" outlineLevel="0" collapsed="false">
      <c r="A1006" s="0" t="n">
        <v>51</v>
      </c>
      <c r="B1006" s="0" t="s">
        <v>100</v>
      </c>
      <c r="C1006" s="0" t="s">
        <v>17028</v>
      </c>
      <c r="D1006" s="0" t="s">
        <v>15738</v>
      </c>
      <c r="F1006" s="0" t="n">
        <v>1104</v>
      </c>
      <c r="G1006" s="0" t="s">
        <v>281</v>
      </c>
      <c r="H1006" s="0" t="s">
        <v>297</v>
      </c>
      <c r="I1006" s="0" t="s">
        <v>17029</v>
      </c>
    </row>
    <row r="1007" customFormat="false" ht="15" hidden="false" customHeight="false" outlineLevel="0" collapsed="false">
      <c r="A1007" s="0" t="n">
        <v>44</v>
      </c>
      <c r="B1007" s="0" t="s">
        <v>89</v>
      </c>
      <c r="C1007" s="0" t="s">
        <v>17030</v>
      </c>
      <c r="D1007" s="0" t="s">
        <v>34</v>
      </c>
      <c r="E1007" s="0" t="s">
        <v>17031</v>
      </c>
      <c r="F1007" s="0" t="n">
        <v>587</v>
      </c>
      <c r="G1007" s="0" t="s">
        <v>281</v>
      </c>
      <c r="H1007" s="0" t="s">
        <v>297</v>
      </c>
      <c r="I1007" s="0" t="s">
        <v>16712</v>
      </c>
    </row>
    <row r="1008" customFormat="false" ht="15" hidden="false" customHeight="false" outlineLevel="0" collapsed="false">
      <c r="A1008" s="0" t="n">
        <v>50</v>
      </c>
      <c r="B1008" s="0" t="s">
        <v>98</v>
      </c>
      <c r="C1008" s="0" t="s">
        <v>17032</v>
      </c>
      <c r="D1008" s="0" t="s">
        <v>14532</v>
      </c>
      <c r="E1008" s="0" t="s">
        <v>17033</v>
      </c>
      <c r="F1008" s="0" t="n">
        <v>444</v>
      </c>
      <c r="G1008" s="0" t="s">
        <v>281</v>
      </c>
      <c r="H1008" s="0" t="s">
        <v>297</v>
      </c>
      <c r="I1008" s="0" t="s">
        <v>17034</v>
      </c>
    </row>
    <row r="1009" customFormat="false" ht="15" hidden="false" customHeight="false" outlineLevel="0" collapsed="false">
      <c r="A1009" s="0" t="n">
        <v>44</v>
      </c>
      <c r="B1009" s="0" t="s">
        <v>89</v>
      </c>
      <c r="C1009" s="0" t="s">
        <v>17035</v>
      </c>
      <c r="D1009" s="0" t="s">
        <v>34</v>
      </c>
      <c r="E1009" s="0" t="s">
        <v>17036</v>
      </c>
      <c r="F1009" s="0" t="n">
        <v>588</v>
      </c>
      <c r="G1009" s="0" t="s">
        <v>281</v>
      </c>
      <c r="H1009" s="0" t="s">
        <v>297</v>
      </c>
      <c r="I1009" s="0" t="s">
        <v>16712</v>
      </c>
    </row>
    <row r="1010" customFormat="false" ht="15" hidden="false" customHeight="false" outlineLevel="0" collapsed="false">
      <c r="A1010" s="0" t="n">
        <v>51</v>
      </c>
      <c r="B1010" s="0" t="s">
        <v>100</v>
      </c>
      <c r="C1010" s="0" t="s">
        <v>17037</v>
      </c>
      <c r="D1010" s="0" t="s">
        <v>14532</v>
      </c>
      <c r="E1010" s="0" t="s">
        <v>17038</v>
      </c>
      <c r="F1010" s="0" t="n">
        <v>4609</v>
      </c>
      <c r="G1010" s="0" t="s">
        <v>281</v>
      </c>
      <c r="H1010" s="0" t="s">
        <v>297</v>
      </c>
      <c r="I1010" s="0" t="s">
        <v>17039</v>
      </c>
    </row>
    <row r="1011" customFormat="false" ht="15" hidden="false" customHeight="false" outlineLevel="0" collapsed="false">
      <c r="A1011" s="0" t="n">
        <v>49</v>
      </c>
      <c r="B1011" s="0" t="s">
        <v>97</v>
      </c>
      <c r="C1011" s="0" t="s">
        <v>17040</v>
      </c>
      <c r="D1011" s="0" t="s">
        <v>14541</v>
      </c>
      <c r="E1011" s="0" t="s">
        <v>17041</v>
      </c>
      <c r="F1011" s="0" t="n">
        <v>2193</v>
      </c>
      <c r="G1011" s="0" t="s">
        <v>281</v>
      </c>
      <c r="H1011" s="0" t="s">
        <v>297</v>
      </c>
      <c r="I1011" s="0" t="s">
        <v>17042</v>
      </c>
    </row>
    <row r="1012" customFormat="false" ht="15" hidden="false" customHeight="false" outlineLevel="0" collapsed="false">
      <c r="A1012" s="0" t="n">
        <v>51</v>
      </c>
      <c r="B1012" s="0" t="s">
        <v>100</v>
      </c>
      <c r="C1012" s="0" t="s">
        <v>17043</v>
      </c>
      <c r="D1012" s="0" t="s">
        <v>14676</v>
      </c>
      <c r="E1012" s="0" t="s">
        <v>17044</v>
      </c>
      <c r="F1012" s="0" t="n">
        <v>3953</v>
      </c>
      <c r="G1012" s="0" t="s">
        <v>281</v>
      </c>
      <c r="H1012" s="0" t="s">
        <v>297</v>
      </c>
      <c r="I1012" s="0" t="s">
        <v>17045</v>
      </c>
    </row>
    <row r="1013" customFormat="false" ht="15" hidden="false" customHeight="false" outlineLevel="0" collapsed="false">
      <c r="A1013" s="0" t="n">
        <v>44</v>
      </c>
      <c r="B1013" s="0" t="s">
        <v>89</v>
      </c>
      <c r="C1013" s="0" t="s">
        <v>17046</v>
      </c>
      <c r="D1013" s="0" t="s">
        <v>34</v>
      </c>
      <c r="E1013" s="0" t="s">
        <v>17047</v>
      </c>
      <c r="F1013" s="0" t="n">
        <v>588</v>
      </c>
      <c r="G1013" s="0" t="s">
        <v>281</v>
      </c>
      <c r="H1013" s="0" t="s">
        <v>297</v>
      </c>
      <c r="I1013" s="0" t="s">
        <v>16712</v>
      </c>
    </row>
    <row r="1014" customFormat="false" ht="15" hidden="false" customHeight="false" outlineLevel="0" collapsed="false">
      <c r="A1014" s="0" t="n">
        <v>51</v>
      </c>
      <c r="B1014" s="0" t="s">
        <v>100</v>
      </c>
      <c r="C1014" s="0" t="s">
        <v>17048</v>
      </c>
      <c r="D1014" s="0" t="s">
        <v>14676</v>
      </c>
      <c r="E1014" s="0" t="s">
        <v>17049</v>
      </c>
      <c r="F1014" s="0" t="n">
        <v>417</v>
      </c>
      <c r="G1014" s="0" t="s">
        <v>281</v>
      </c>
      <c r="H1014" s="0" t="s">
        <v>297</v>
      </c>
      <c r="I1014" s="0" t="s">
        <v>17050</v>
      </c>
    </row>
    <row r="1015" customFormat="false" ht="15" hidden="false" customHeight="false" outlineLevel="0" collapsed="false">
      <c r="A1015" s="0" t="n">
        <v>44</v>
      </c>
      <c r="B1015" s="0" t="s">
        <v>89</v>
      </c>
      <c r="C1015" s="0" t="s">
        <v>17051</v>
      </c>
      <c r="D1015" s="0" t="s">
        <v>34</v>
      </c>
      <c r="E1015" s="0" t="s">
        <v>17052</v>
      </c>
      <c r="F1015" s="0" t="n">
        <v>598</v>
      </c>
      <c r="G1015" s="0" t="s">
        <v>281</v>
      </c>
      <c r="H1015" s="0" t="s">
        <v>297</v>
      </c>
      <c r="I1015" s="0" t="s">
        <v>16712</v>
      </c>
    </row>
    <row r="1016" customFormat="false" ht="15" hidden="false" customHeight="false" outlineLevel="0" collapsed="false">
      <c r="A1016" s="0" t="n">
        <v>51</v>
      </c>
      <c r="B1016" s="0" t="s">
        <v>100</v>
      </c>
      <c r="C1016" s="0" t="s">
        <v>17053</v>
      </c>
      <c r="D1016" s="0" t="s">
        <v>92</v>
      </c>
      <c r="F1016" s="0" t="n">
        <v>1139</v>
      </c>
      <c r="G1016" s="0" t="s">
        <v>281</v>
      </c>
      <c r="H1016" s="0" t="s">
        <v>297</v>
      </c>
      <c r="I1016" s="0" t="s">
        <v>17054</v>
      </c>
    </row>
    <row r="1017" customFormat="false" ht="15" hidden="false" customHeight="false" outlineLevel="0" collapsed="false">
      <c r="A1017" s="0" t="n">
        <v>49</v>
      </c>
      <c r="B1017" s="0" t="s">
        <v>97</v>
      </c>
      <c r="C1017" s="0" t="s">
        <v>17055</v>
      </c>
      <c r="D1017" s="0" t="s">
        <v>92</v>
      </c>
      <c r="E1017" s="0" t="s">
        <v>17056</v>
      </c>
      <c r="F1017" s="0" t="n">
        <v>2329</v>
      </c>
      <c r="G1017" s="0" t="s">
        <v>281</v>
      </c>
      <c r="H1017" s="0" t="s">
        <v>297</v>
      </c>
      <c r="I1017" s="0" t="s">
        <v>17057</v>
      </c>
    </row>
    <row r="1018" customFormat="false" ht="15" hidden="false" customHeight="false" outlineLevel="0" collapsed="false">
      <c r="A1018" s="0" t="n">
        <v>44</v>
      </c>
      <c r="B1018" s="0" t="s">
        <v>89</v>
      </c>
      <c r="C1018" s="0" t="s">
        <v>17058</v>
      </c>
      <c r="D1018" s="0" t="s">
        <v>34</v>
      </c>
      <c r="E1018" s="0" t="s">
        <v>17059</v>
      </c>
      <c r="F1018" s="0" t="n">
        <v>588</v>
      </c>
      <c r="G1018" s="0" t="s">
        <v>281</v>
      </c>
      <c r="H1018" s="0" t="s">
        <v>297</v>
      </c>
      <c r="I1018" s="0" t="s">
        <v>16712</v>
      </c>
    </row>
    <row r="1019" customFormat="false" ht="15" hidden="false" customHeight="false" outlineLevel="0" collapsed="false">
      <c r="A1019" s="0" t="n">
        <v>51</v>
      </c>
      <c r="B1019" s="0" t="s">
        <v>100</v>
      </c>
      <c r="C1019" s="0" t="s">
        <v>17060</v>
      </c>
      <c r="D1019" s="0" t="s">
        <v>14676</v>
      </c>
      <c r="E1019" s="0" t="s">
        <v>17061</v>
      </c>
      <c r="F1019" s="0" t="n">
        <v>355</v>
      </c>
      <c r="G1019" s="0" t="s">
        <v>281</v>
      </c>
      <c r="H1019" s="0" t="s">
        <v>297</v>
      </c>
      <c r="I1019" s="0" t="s">
        <v>17062</v>
      </c>
    </row>
    <row r="1020" customFormat="false" ht="15" hidden="false" customHeight="false" outlineLevel="0" collapsed="false">
      <c r="A1020" s="0" t="n">
        <v>44</v>
      </c>
      <c r="B1020" s="0" t="s">
        <v>89</v>
      </c>
      <c r="C1020" s="0" t="s">
        <v>17063</v>
      </c>
      <c r="D1020" s="0" t="s">
        <v>34</v>
      </c>
      <c r="E1020" s="0" t="s">
        <v>17064</v>
      </c>
      <c r="F1020" s="0" t="n">
        <v>598</v>
      </c>
      <c r="G1020" s="0" t="s">
        <v>281</v>
      </c>
      <c r="H1020" s="0" t="s">
        <v>297</v>
      </c>
      <c r="I1020" s="0" t="s">
        <v>16712</v>
      </c>
    </row>
    <row r="1021" customFormat="false" ht="15" hidden="false" customHeight="false" outlineLevel="0" collapsed="false">
      <c r="A1021" s="0" t="n">
        <v>44</v>
      </c>
      <c r="B1021" s="0" t="s">
        <v>89</v>
      </c>
      <c r="C1021" s="0" t="s">
        <v>17065</v>
      </c>
      <c r="D1021" s="0" t="s">
        <v>34</v>
      </c>
      <c r="E1021" s="0" t="s">
        <v>17066</v>
      </c>
      <c r="F1021" s="0" t="n">
        <v>588</v>
      </c>
      <c r="G1021" s="0" t="s">
        <v>281</v>
      </c>
      <c r="H1021" s="0" t="s">
        <v>297</v>
      </c>
      <c r="I1021" s="0" t="s">
        <v>16712</v>
      </c>
    </row>
    <row r="1022" customFormat="false" ht="15" hidden="false" customHeight="false" outlineLevel="0" collapsed="false">
      <c r="A1022" s="0" t="n">
        <v>51</v>
      </c>
      <c r="B1022" s="0" t="s">
        <v>100</v>
      </c>
      <c r="C1022" s="0" t="s">
        <v>17067</v>
      </c>
      <c r="D1022" s="0" t="s">
        <v>14541</v>
      </c>
      <c r="F1022" s="0" t="n">
        <v>1617</v>
      </c>
      <c r="G1022" s="0" t="s">
        <v>281</v>
      </c>
      <c r="H1022" s="0" t="s">
        <v>297</v>
      </c>
      <c r="I1022" s="0" t="s">
        <v>17068</v>
      </c>
    </row>
    <row r="1023" customFormat="false" ht="15" hidden="false" customHeight="false" outlineLevel="0" collapsed="false">
      <c r="A1023" s="0" t="n">
        <v>49</v>
      </c>
      <c r="B1023" s="0" t="s">
        <v>97</v>
      </c>
      <c r="C1023" s="0" t="s">
        <v>17069</v>
      </c>
      <c r="D1023" s="0" t="s">
        <v>14532</v>
      </c>
      <c r="E1023" s="0" t="s">
        <v>17070</v>
      </c>
      <c r="F1023" s="0" t="n">
        <v>965</v>
      </c>
      <c r="G1023" s="0" t="s">
        <v>281</v>
      </c>
      <c r="H1023" s="0" t="s">
        <v>297</v>
      </c>
      <c r="I1023" s="0" t="s">
        <v>17071</v>
      </c>
    </row>
    <row r="1024" customFormat="false" ht="15" hidden="false" customHeight="false" outlineLevel="0" collapsed="false">
      <c r="A1024" s="0" t="n">
        <v>44</v>
      </c>
      <c r="B1024" s="0" t="s">
        <v>89</v>
      </c>
      <c r="C1024" s="0" t="s">
        <v>17072</v>
      </c>
      <c r="D1024" s="0" t="s">
        <v>34</v>
      </c>
      <c r="E1024" s="0" t="s">
        <v>16711</v>
      </c>
      <c r="F1024" s="0" t="n">
        <v>590</v>
      </c>
      <c r="G1024" s="0" t="s">
        <v>281</v>
      </c>
      <c r="H1024" s="0" t="s">
        <v>297</v>
      </c>
      <c r="I1024" s="0" t="s">
        <v>16712</v>
      </c>
    </row>
    <row r="1025" customFormat="false" ht="15" hidden="false" customHeight="false" outlineLevel="0" collapsed="false">
      <c r="A1025" s="0" t="n">
        <v>51</v>
      </c>
      <c r="B1025" s="0" t="s">
        <v>100</v>
      </c>
      <c r="C1025" s="0" t="s">
        <v>17073</v>
      </c>
      <c r="D1025" s="0" t="s">
        <v>14676</v>
      </c>
      <c r="E1025" s="0" t="s">
        <v>17074</v>
      </c>
      <c r="F1025" s="0" t="n">
        <v>513</v>
      </c>
      <c r="G1025" s="0" t="s">
        <v>281</v>
      </c>
      <c r="H1025" s="0" t="s">
        <v>297</v>
      </c>
      <c r="I1025" s="0" t="s">
        <v>17075</v>
      </c>
    </row>
    <row r="1026" customFormat="false" ht="15" hidden="false" customHeight="false" outlineLevel="0" collapsed="false">
      <c r="A1026" s="0" t="n">
        <v>50</v>
      </c>
      <c r="B1026" s="0" t="s">
        <v>98</v>
      </c>
      <c r="C1026" s="0" t="s">
        <v>17076</v>
      </c>
      <c r="D1026" s="0" t="s">
        <v>14541</v>
      </c>
      <c r="E1026" s="0" t="s">
        <v>17077</v>
      </c>
      <c r="F1026" s="0" t="n">
        <v>2317</v>
      </c>
      <c r="G1026" s="0" t="s">
        <v>281</v>
      </c>
      <c r="H1026" s="0" t="s">
        <v>297</v>
      </c>
      <c r="I1026" s="0" t="s">
        <v>17078</v>
      </c>
    </row>
    <row r="1027" customFormat="false" ht="15" hidden="false" customHeight="false" outlineLevel="0" collapsed="false">
      <c r="A1027" s="0" t="n">
        <v>51</v>
      </c>
      <c r="B1027" s="0" t="s">
        <v>100</v>
      </c>
      <c r="C1027" s="0" t="s">
        <v>17079</v>
      </c>
      <c r="D1027" s="0" t="s">
        <v>14532</v>
      </c>
      <c r="F1027" s="0" t="n">
        <v>3625</v>
      </c>
      <c r="G1027" s="0" t="s">
        <v>281</v>
      </c>
      <c r="H1027" s="0" t="s">
        <v>297</v>
      </c>
      <c r="I1027" s="0" t="s">
        <v>17080</v>
      </c>
    </row>
    <row r="1028" customFormat="false" ht="15" hidden="false" customHeight="false" outlineLevel="0" collapsed="false">
      <c r="A1028" s="0" t="n">
        <v>44</v>
      </c>
      <c r="B1028" s="0" t="s">
        <v>89</v>
      </c>
      <c r="C1028" s="0" t="s">
        <v>17081</v>
      </c>
      <c r="D1028" s="0" t="s">
        <v>34</v>
      </c>
      <c r="E1028" s="0" t="s">
        <v>17082</v>
      </c>
      <c r="F1028" s="0" t="n">
        <v>588</v>
      </c>
      <c r="G1028" s="0" t="s">
        <v>281</v>
      </c>
      <c r="H1028" s="0" t="s">
        <v>297</v>
      </c>
      <c r="I1028" s="0" t="s">
        <v>16712</v>
      </c>
    </row>
    <row r="1029" customFormat="false" ht="15" hidden="false" customHeight="false" outlineLevel="0" collapsed="false">
      <c r="A1029" s="0" t="n">
        <v>51</v>
      </c>
      <c r="B1029" s="0" t="s">
        <v>100</v>
      </c>
      <c r="C1029" s="0" t="s">
        <v>17083</v>
      </c>
      <c r="D1029" s="0" t="s">
        <v>14676</v>
      </c>
      <c r="E1029" s="0" t="s">
        <v>17084</v>
      </c>
      <c r="F1029" s="0" t="n">
        <v>1788</v>
      </c>
      <c r="G1029" s="0" t="s">
        <v>281</v>
      </c>
      <c r="H1029" s="0" t="s">
        <v>297</v>
      </c>
      <c r="I1029" s="0" t="s">
        <v>17085</v>
      </c>
    </row>
    <row r="1030" customFormat="false" ht="15" hidden="false" customHeight="false" outlineLevel="0" collapsed="false">
      <c r="A1030" s="0" t="n">
        <v>49</v>
      </c>
      <c r="B1030" s="0" t="s">
        <v>97</v>
      </c>
      <c r="C1030" s="0" t="s">
        <v>17086</v>
      </c>
      <c r="D1030" s="0" t="s">
        <v>14532</v>
      </c>
      <c r="E1030" s="0" t="s">
        <v>17087</v>
      </c>
      <c r="F1030" s="0" t="n">
        <v>3999</v>
      </c>
      <c r="G1030" s="0" t="s">
        <v>281</v>
      </c>
      <c r="H1030" s="0" t="s">
        <v>297</v>
      </c>
      <c r="I1030" s="0" t="s">
        <v>17088</v>
      </c>
    </row>
    <row r="1031" customFormat="false" ht="15" hidden="false" customHeight="false" outlineLevel="0" collapsed="false">
      <c r="A1031" s="0" t="n">
        <v>44</v>
      </c>
      <c r="B1031" s="0" t="s">
        <v>89</v>
      </c>
      <c r="C1031" s="0" t="s">
        <v>17089</v>
      </c>
      <c r="D1031" s="0" t="s">
        <v>34</v>
      </c>
      <c r="E1031" s="0" t="s">
        <v>17090</v>
      </c>
      <c r="F1031" s="0" t="n">
        <v>598</v>
      </c>
      <c r="G1031" s="0" t="s">
        <v>281</v>
      </c>
      <c r="H1031" s="0" t="s">
        <v>297</v>
      </c>
      <c r="I1031" s="0" t="s">
        <v>16712</v>
      </c>
    </row>
    <row r="1032" customFormat="false" ht="15" hidden="false" customHeight="false" outlineLevel="0" collapsed="false">
      <c r="A1032" s="0" t="n">
        <v>51</v>
      </c>
      <c r="B1032" s="0" t="s">
        <v>100</v>
      </c>
      <c r="C1032" s="0" t="s">
        <v>17091</v>
      </c>
      <c r="D1032" s="0" t="s">
        <v>14676</v>
      </c>
      <c r="F1032" s="0" t="n">
        <v>3061</v>
      </c>
      <c r="G1032" s="0" t="s">
        <v>281</v>
      </c>
      <c r="H1032" s="0" t="s">
        <v>297</v>
      </c>
      <c r="I1032" s="0" t="s">
        <v>17092</v>
      </c>
    </row>
    <row r="1033" customFormat="false" ht="15" hidden="false" customHeight="false" outlineLevel="0" collapsed="false">
      <c r="A1033" s="0" t="n">
        <v>44</v>
      </c>
      <c r="B1033" s="0" t="s">
        <v>89</v>
      </c>
      <c r="C1033" s="0" t="s">
        <v>17093</v>
      </c>
      <c r="D1033" s="0" t="s">
        <v>34</v>
      </c>
      <c r="E1033" s="0" t="s">
        <v>17094</v>
      </c>
      <c r="F1033" s="0" t="n">
        <v>587</v>
      </c>
      <c r="G1033" s="0" t="s">
        <v>281</v>
      </c>
      <c r="H1033" s="0" t="s">
        <v>297</v>
      </c>
      <c r="I1033" s="0" t="s">
        <v>16712</v>
      </c>
    </row>
    <row r="1034" customFormat="false" ht="15" hidden="false" customHeight="false" outlineLevel="0" collapsed="false">
      <c r="A1034" s="0" t="n">
        <v>51</v>
      </c>
      <c r="B1034" s="0" t="s">
        <v>100</v>
      </c>
      <c r="C1034" s="0" t="s">
        <v>17095</v>
      </c>
      <c r="D1034" s="0" t="s">
        <v>514</v>
      </c>
      <c r="F1034" s="0" t="n">
        <v>830</v>
      </c>
      <c r="G1034" s="0" t="s">
        <v>281</v>
      </c>
      <c r="H1034" s="0" t="s">
        <v>297</v>
      </c>
      <c r="I1034" s="0" t="s">
        <v>17096</v>
      </c>
    </row>
    <row r="1035" customFormat="false" ht="15" hidden="false" customHeight="false" outlineLevel="0" collapsed="false">
      <c r="A1035" s="0" t="n">
        <v>44</v>
      </c>
      <c r="B1035" s="0" t="s">
        <v>89</v>
      </c>
      <c r="C1035" s="0" t="s">
        <v>17097</v>
      </c>
      <c r="D1035" s="0" t="s">
        <v>34</v>
      </c>
      <c r="E1035" s="0" t="s">
        <v>17098</v>
      </c>
      <c r="F1035" s="0" t="n">
        <v>587</v>
      </c>
      <c r="G1035" s="0" t="s">
        <v>281</v>
      </c>
      <c r="H1035" s="0" t="s">
        <v>297</v>
      </c>
      <c r="I1035" s="0" t="s">
        <v>16712</v>
      </c>
    </row>
    <row r="1036" customFormat="false" ht="15" hidden="false" customHeight="false" outlineLevel="0" collapsed="false">
      <c r="A1036" s="0" t="n">
        <v>50</v>
      </c>
      <c r="B1036" s="0" t="s">
        <v>98</v>
      </c>
      <c r="C1036" s="0" t="s">
        <v>17099</v>
      </c>
      <c r="D1036" s="0" t="s">
        <v>15738</v>
      </c>
      <c r="E1036" s="0" t="s">
        <v>17100</v>
      </c>
      <c r="F1036" s="0" t="n">
        <v>1890</v>
      </c>
      <c r="G1036" s="0" t="s">
        <v>281</v>
      </c>
      <c r="H1036" s="0" t="s">
        <v>297</v>
      </c>
      <c r="I1036" s="0" t="s">
        <v>17101</v>
      </c>
    </row>
    <row r="1037" customFormat="false" ht="15" hidden="false" customHeight="false" outlineLevel="0" collapsed="false">
      <c r="A1037" s="0" t="n">
        <v>51</v>
      </c>
      <c r="B1037" s="0" t="s">
        <v>100</v>
      </c>
      <c r="C1037" s="0" t="s">
        <v>17102</v>
      </c>
      <c r="D1037" s="0" t="s">
        <v>14676</v>
      </c>
      <c r="E1037" s="0" t="s">
        <v>17103</v>
      </c>
      <c r="F1037" s="0" t="n">
        <v>923</v>
      </c>
      <c r="G1037" s="0" t="s">
        <v>281</v>
      </c>
      <c r="H1037" s="0" t="s">
        <v>297</v>
      </c>
      <c r="I1037" s="0" t="s">
        <v>17104</v>
      </c>
    </row>
    <row r="1038" customFormat="false" ht="15" hidden="false" customHeight="false" outlineLevel="0" collapsed="false">
      <c r="A1038" s="0" t="n">
        <v>49</v>
      </c>
      <c r="B1038" s="0" t="s">
        <v>97</v>
      </c>
      <c r="C1038" s="0" t="s">
        <v>17105</v>
      </c>
      <c r="D1038" s="0" t="s">
        <v>14676</v>
      </c>
      <c r="E1038" s="0" t="s">
        <v>17106</v>
      </c>
      <c r="F1038" s="0" t="n">
        <v>2281</v>
      </c>
      <c r="G1038" s="0" t="s">
        <v>281</v>
      </c>
      <c r="H1038" s="0" t="s">
        <v>297</v>
      </c>
      <c r="I1038" s="0" t="s">
        <v>17107</v>
      </c>
    </row>
    <row r="1039" customFormat="false" ht="15" hidden="false" customHeight="false" outlineLevel="0" collapsed="false">
      <c r="A1039" s="0" t="n">
        <v>44</v>
      </c>
      <c r="B1039" s="0" t="s">
        <v>89</v>
      </c>
      <c r="C1039" s="0" t="s">
        <v>17108</v>
      </c>
      <c r="D1039" s="0" t="s">
        <v>34</v>
      </c>
      <c r="E1039" s="0" t="s">
        <v>17109</v>
      </c>
      <c r="F1039" s="0" t="n">
        <v>588</v>
      </c>
      <c r="G1039" s="0" t="s">
        <v>281</v>
      </c>
      <c r="H1039" s="0" t="s">
        <v>297</v>
      </c>
      <c r="I1039" s="0" t="s">
        <v>16712</v>
      </c>
    </row>
    <row r="1040" customFormat="false" ht="15" hidden="false" customHeight="false" outlineLevel="0" collapsed="false">
      <c r="A1040" s="0" t="n">
        <v>51</v>
      </c>
      <c r="B1040" s="0" t="s">
        <v>100</v>
      </c>
      <c r="C1040" s="0" t="s">
        <v>17110</v>
      </c>
      <c r="D1040" s="0" t="s">
        <v>14676</v>
      </c>
      <c r="E1040" s="0" t="s">
        <v>17111</v>
      </c>
      <c r="F1040" s="0" t="n">
        <v>646</v>
      </c>
      <c r="G1040" s="0" t="s">
        <v>281</v>
      </c>
      <c r="H1040" s="0" t="s">
        <v>297</v>
      </c>
      <c r="I1040" s="0" t="s">
        <v>17112</v>
      </c>
    </row>
    <row r="1041" customFormat="false" ht="15" hidden="false" customHeight="false" outlineLevel="0" collapsed="false">
      <c r="A1041" s="0" t="n">
        <v>44</v>
      </c>
      <c r="B1041" s="0" t="s">
        <v>89</v>
      </c>
      <c r="C1041" s="0" t="s">
        <v>17113</v>
      </c>
      <c r="D1041" s="0" t="s">
        <v>34</v>
      </c>
      <c r="E1041" s="0" t="s">
        <v>17114</v>
      </c>
      <c r="F1041" s="0" t="n">
        <v>588</v>
      </c>
      <c r="G1041" s="0" t="s">
        <v>281</v>
      </c>
      <c r="H1041" s="0" t="s">
        <v>297</v>
      </c>
      <c r="I1041" s="0" t="s">
        <v>16712</v>
      </c>
    </row>
    <row r="1042" customFormat="false" ht="15" hidden="false" customHeight="false" outlineLevel="0" collapsed="false">
      <c r="A1042" s="0" t="n">
        <v>51</v>
      </c>
      <c r="B1042" s="0" t="s">
        <v>100</v>
      </c>
      <c r="C1042" s="0" t="s">
        <v>17115</v>
      </c>
      <c r="D1042" s="0" t="s">
        <v>339</v>
      </c>
      <c r="F1042" s="0" t="n">
        <v>6579</v>
      </c>
      <c r="G1042" s="0" t="s">
        <v>281</v>
      </c>
      <c r="H1042" s="0" t="s">
        <v>297</v>
      </c>
      <c r="I1042" s="0" t="s">
        <v>17116</v>
      </c>
    </row>
    <row r="1043" customFormat="false" ht="15" hidden="false" customHeight="false" outlineLevel="0" collapsed="false">
      <c r="A1043" s="0" t="n">
        <v>50</v>
      </c>
      <c r="B1043" s="0" t="s">
        <v>98</v>
      </c>
      <c r="C1043" s="0" t="s">
        <v>17117</v>
      </c>
      <c r="D1043" s="0" t="s">
        <v>92</v>
      </c>
      <c r="E1043" s="0" t="s">
        <v>17118</v>
      </c>
      <c r="F1043" s="0" t="n">
        <v>3536</v>
      </c>
      <c r="G1043" s="0" t="s">
        <v>281</v>
      </c>
      <c r="H1043" s="0" t="s">
        <v>297</v>
      </c>
      <c r="I1043" s="0" t="s">
        <v>17119</v>
      </c>
    </row>
    <row r="1044" customFormat="false" ht="15" hidden="false" customHeight="false" outlineLevel="0" collapsed="false">
      <c r="A1044" s="0" t="n">
        <v>44</v>
      </c>
      <c r="B1044" s="0" t="s">
        <v>89</v>
      </c>
      <c r="C1044" s="0" t="s">
        <v>17120</v>
      </c>
      <c r="D1044" s="0" t="s">
        <v>34</v>
      </c>
      <c r="E1044" s="0" t="s">
        <v>17121</v>
      </c>
      <c r="F1044" s="0" t="n">
        <v>588</v>
      </c>
      <c r="G1044" s="0" t="s">
        <v>281</v>
      </c>
      <c r="H1044" s="0" t="s">
        <v>297</v>
      </c>
      <c r="I1044" s="0" t="s">
        <v>16712</v>
      </c>
    </row>
    <row r="1045" customFormat="false" ht="15" hidden="false" customHeight="false" outlineLevel="0" collapsed="false">
      <c r="A1045" s="0" t="n">
        <v>49</v>
      </c>
      <c r="B1045" s="0" t="s">
        <v>97</v>
      </c>
      <c r="C1045" s="0" t="s">
        <v>17122</v>
      </c>
      <c r="D1045" s="0" t="s">
        <v>14676</v>
      </c>
      <c r="E1045" s="0" t="s">
        <v>17123</v>
      </c>
      <c r="F1045" s="0" t="n">
        <v>2164</v>
      </c>
      <c r="G1045" s="0" t="s">
        <v>281</v>
      </c>
      <c r="H1045" s="0" t="s">
        <v>297</v>
      </c>
      <c r="I1045" s="0" t="s">
        <v>17124</v>
      </c>
    </row>
    <row r="1046" customFormat="false" ht="15" hidden="false" customHeight="false" outlineLevel="0" collapsed="false">
      <c r="A1046" s="0" t="n">
        <v>44</v>
      </c>
      <c r="B1046" s="0" t="s">
        <v>89</v>
      </c>
      <c r="C1046" s="0" t="s">
        <v>17125</v>
      </c>
      <c r="D1046" s="0" t="s">
        <v>34</v>
      </c>
      <c r="F1046" s="0" t="n">
        <v>11872</v>
      </c>
      <c r="G1046" s="0" t="s">
        <v>281</v>
      </c>
      <c r="H1046" s="0" t="s">
        <v>297</v>
      </c>
      <c r="I1046" s="0" t="s">
        <v>16712</v>
      </c>
    </row>
    <row r="1047" customFormat="false" ht="15" hidden="false" customHeight="false" outlineLevel="0" collapsed="false">
      <c r="A1047" s="0" t="n">
        <v>44</v>
      </c>
      <c r="B1047" s="0" t="s">
        <v>89</v>
      </c>
      <c r="C1047" s="0" t="s">
        <v>17126</v>
      </c>
      <c r="D1047" s="0" t="s">
        <v>34</v>
      </c>
      <c r="E1047" s="0" t="s">
        <v>17127</v>
      </c>
      <c r="F1047" s="0" t="n">
        <v>587</v>
      </c>
      <c r="G1047" s="0" t="s">
        <v>281</v>
      </c>
      <c r="H1047" s="0" t="s">
        <v>297</v>
      </c>
      <c r="I1047" s="0" t="s">
        <v>16712</v>
      </c>
    </row>
    <row r="1048" customFormat="false" ht="15" hidden="false" customHeight="false" outlineLevel="0" collapsed="false">
      <c r="A1048" s="0" t="n">
        <v>51</v>
      </c>
      <c r="B1048" s="0" t="s">
        <v>100</v>
      </c>
      <c r="C1048" s="0" t="s">
        <v>17128</v>
      </c>
      <c r="D1048" s="0" t="s">
        <v>92</v>
      </c>
      <c r="F1048" s="0" t="n">
        <v>2806</v>
      </c>
      <c r="G1048" s="0" t="s">
        <v>281</v>
      </c>
      <c r="H1048" s="0" t="s">
        <v>297</v>
      </c>
      <c r="I1048" s="0" t="s">
        <v>17129</v>
      </c>
    </row>
    <row r="1049" customFormat="false" ht="15" hidden="false" customHeight="false" outlineLevel="0" collapsed="false">
      <c r="A1049" s="0" t="n">
        <v>44</v>
      </c>
      <c r="B1049" s="0" t="s">
        <v>89</v>
      </c>
      <c r="C1049" s="0" t="s">
        <v>17130</v>
      </c>
      <c r="D1049" s="0" t="s">
        <v>34</v>
      </c>
      <c r="E1049" s="0" t="s">
        <v>17131</v>
      </c>
      <c r="F1049" s="0" t="n">
        <v>587</v>
      </c>
      <c r="G1049" s="0" t="s">
        <v>281</v>
      </c>
      <c r="H1049" s="0" t="s">
        <v>297</v>
      </c>
      <c r="I1049" s="0" t="s">
        <v>16712</v>
      </c>
    </row>
    <row r="1050" customFormat="false" ht="15" hidden="false" customHeight="false" outlineLevel="0" collapsed="false">
      <c r="A1050" s="0" t="n">
        <v>51</v>
      </c>
      <c r="B1050" s="0" t="s">
        <v>100</v>
      </c>
      <c r="C1050" s="0" t="s">
        <v>17132</v>
      </c>
      <c r="D1050" s="0" t="s">
        <v>14676</v>
      </c>
      <c r="E1050" s="0" t="s">
        <v>17133</v>
      </c>
      <c r="F1050" s="0" t="n">
        <v>512</v>
      </c>
      <c r="G1050" s="0" t="s">
        <v>281</v>
      </c>
      <c r="H1050" s="0" t="s">
        <v>297</v>
      </c>
      <c r="I1050" s="0" t="s">
        <v>17134</v>
      </c>
    </row>
    <row r="1051" customFormat="false" ht="15" hidden="false" customHeight="false" outlineLevel="0" collapsed="false">
      <c r="A1051" s="0" t="n">
        <v>44</v>
      </c>
      <c r="B1051" s="0" t="s">
        <v>89</v>
      </c>
      <c r="C1051" s="0" t="s">
        <v>17135</v>
      </c>
      <c r="D1051" s="0" t="s">
        <v>34</v>
      </c>
      <c r="E1051" s="0" t="s">
        <v>17136</v>
      </c>
      <c r="F1051" s="0" t="n">
        <v>588</v>
      </c>
      <c r="G1051" s="0" t="s">
        <v>281</v>
      </c>
      <c r="H1051" s="0" t="s">
        <v>297</v>
      </c>
      <c r="I1051" s="0" t="s">
        <v>16712</v>
      </c>
    </row>
    <row r="1052" customFormat="false" ht="15" hidden="false" customHeight="false" outlineLevel="0" collapsed="false">
      <c r="A1052" s="0" t="n">
        <v>51</v>
      </c>
      <c r="B1052" s="0" t="s">
        <v>100</v>
      </c>
      <c r="C1052" s="0" t="s">
        <v>17137</v>
      </c>
      <c r="D1052" s="0" t="s">
        <v>14676</v>
      </c>
      <c r="F1052" s="0" t="n">
        <v>755</v>
      </c>
      <c r="G1052" s="0" t="s">
        <v>281</v>
      </c>
      <c r="H1052" s="0" t="s">
        <v>297</v>
      </c>
      <c r="I1052" s="0" t="s">
        <v>17138</v>
      </c>
    </row>
    <row r="1053" customFormat="false" ht="15" hidden="false" customHeight="false" outlineLevel="0" collapsed="false">
      <c r="A1053" s="0" t="n">
        <v>49</v>
      </c>
      <c r="B1053" s="0" t="s">
        <v>97</v>
      </c>
      <c r="C1053" s="0" t="s">
        <v>17139</v>
      </c>
      <c r="D1053" s="0" t="s">
        <v>14541</v>
      </c>
      <c r="E1053" s="0" t="s">
        <v>17140</v>
      </c>
      <c r="F1053" s="0" t="n">
        <v>2864</v>
      </c>
      <c r="G1053" s="0" t="s">
        <v>281</v>
      </c>
      <c r="H1053" s="0" t="s">
        <v>297</v>
      </c>
      <c r="I1053" s="0" t="s">
        <v>17141</v>
      </c>
    </row>
    <row r="1054" customFormat="false" ht="15" hidden="false" customHeight="false" outlineLevel="0" collapsed="false">
      <c r="A1054" s="0" t="n">
        <v>44</v>
      </c>
      <c r="B1054" s="0" t="s">
        <v>89</v>
      </c>
      <c r="C1054" s="0" t="s">
        <v>17142</v>
      </c>
      <c r="D1054" s="0" t="s">
        <v>34</v>
      </c>
      <c r="E1054" s="0" t="s">
        <v>17143</v>
      </c>
      <c r="F1054" s="0" t="n">
        <v>587</v>
      </c>
      <c r="G1054" s="0" t="s">
        <v>281</v>
      </c>
      <c r="H1054" s="0" t="s">
        <v>297</v>
      </c>
      <c r="I1054" s="0" t="s">
        <v>16712</v>
      </c>
    </row>
    <row r="1055" customFormat="false" ht="15" hidden="false" customHeight="false" outlineLevel="0" collapsed="false">
      <c r="A1055" s="0" t="n">
        <v>51</v>
      </c>
      <c r="B1055" s="0" t="s">
        <v>100</v>
      </c>
      <c r="C1055" s="0" t="s">
        <v>17144</v>
      </c>
      <c r="D1055" s="0" t="s">
        <v>14541</v>
      </c>
      <c r="E1055" s="0" t="s">
        <v>17145</v>
      </c>
      <c r="F1055" s="0" t="n">
        <v>882</v>
      </c>
      <c r="G1055" s="0" t="s">
        <v>281</v>
      </c>
      <c r="H1055" s="0" t="s">
        <v>297</v>
      </c>
      <c r="I1055" s="0" t="s">
        <v>17146</v>
      </c>
    </row>
    <row r="1056" customFormat="false" ht="15" hidden="false" customHeight="false" outlineLevel="0" collapsed="false">
      <c r="A1056" s="0" t="n">
        <v>44</v>
      </c>
      <c r="B1056" s="0" t="s">
        <v>89</v>
      </c>
      <c r="C1056" s="0" t="s">
        <v>17147</v>
      </c>
      <c r="D1056" s="0" t="s">
        <v>34</v>
      </c>
      <c r="E1056" s="0" t="s">
        <v>17148</v>
      </c>
      <c r="F1056" s="0" t="n">
        <v>588</v>
      </c>
      <c r="G1056" s="0" t="s">
        <v>281</v>
      </c>
      <c r="H1056" s="0" t="s">
        <v>297</v>
      </c>
      <c r="I1056" s="0" t="s">
        <v>16712</v>
      </c>
    </row>
    <row r="1057" customFormat="false" ht="15" hidden="false" customHeight="false" outlineLevel="0" collapsed="false">
      <c r="A1057" s="0" t="n">
        <v>51</v>
      </c>
      <c r="B1057" s="0" t="s">
        <v>100</v>
      </c>
      <c r="C1057" s="0" t="s">
        <v>17149</v>
      </c>
      <c r="D1057" s="0" t="s">
        <v>14676</v>
      </c>
      <c r="F1057" s="0" t="n">
        <v>2549</v>
      </c>
      <c r="G1057" s="0" t="s">
        <v>281</v>
      </c>
      <c r="H1057" s="0" t="s">
        <v>297</v>
      </c>
      <c r="I1057" s="0" t="s">
        <v>17150</v>
      </c>
    </row>
    <row r="1058" customFormat="false" ht="15" hidden="false" customHeight="false" outlineLevel="0" collapsed="false">
      <c r="A1058" s="0" t="n">
        <v>44</v>
      </c>
      <c r="B1058" s="0" t="s">
        <v>89</v>
      </c>
      <c r="C1058" s="0" t="s">
        <v>17151</v>
      </c>
      <c r="D1058" s="0" t="s">
        <v>34</v>
      </c>
      <c r="E1058" s="0" t="s">
        <v>17152</v>
      </c>
      <c r="F1058" s="0" t="n">
        <v>588</v>
      </c>
      <c r="G1058" s="0" t="s">
        <v>281</v>
      </c>
      <c r="H1058" s="0" t="s">
        <v>297</v>
      </c>
      <c r="I1058" s="0" t="s">
        <v>16712</v>
      </c>
    </row>
    <row r="1059" customFormat="false" ht="15" hidden="false" customHeight="false" outlineLevel="0" collapsed="false">
      <c r="A1059" s="0" t="n">
        <v>51</v>
      </c>
      <c r="B1059" s="0" t="s">
        <v>100</v>
      </c>
      <c r="C1059" s="0" t="s">
        <v>17153</v>
      </c>
      <c r="D1059" s="0" t="s">
        <v>14532</v>
      </c>
      <c r="F1059" s="0" t="n">
        <v>1849</v>
      </c>
      <c r="G1059" s="0" t="s">
        <v>281</v>
      </c>
      <c r="H1059" s="0" t="s">
        <v>297</v>
      </c>
      <c r="I1059" s="0" t="s">
        <v>17154</v>
      </c>
    </row>
    <row r="1060" customFormat="false" ht="15" hidden="false" customHeight="false" outlineLevel="0" collapsed="false">
      <c r="A1060" s="0" t="n">
        <v>49</v>
      </c>
      <c r="B1060" s="0" t="s">
        <v>97</v>
      </c>
      <c r="C1060" s="0" t="s">
        <v>17155</v>
      </c>
      <c r="D1060" s="0" t="s">
        <v>14532</v>
      </c>
      <c r="E1060" s="0" t="s">
        <v>17156</v>
      </c>
      <c r="F1060" s="0" t="n">
        <v>3753</v>
      </c>
      <c r="G1060" s="0" t="s">
        <v>281</v>
      </c>
      <c r="H1060" s="0" t="s">
        <v>297</v>
      </c>
      <c r="I1060" s="0" t="s">
        <v>17157</v>
      </c>
    </row>
    <row r="1061" customFormat="false" ht="15" hidden="false" customHeight="false" outlineLevel="0" collapsed="false">
      <c r="A1061" s="0" t="n">
        <v>44</v>
      </c>
      <c r="B1061" s="0" t="s">
        <v>89</v>
      </c>
      <c r="C1061" s="0" t="s">
        <v>17158</v>
      </c>
      <c r="D1061" s="0" t="s">
        <v>34</v>
      </c>
      <c r="E1061" s="0" t="s">
        <v>17159</v>
      </c>
      <c r="F1061" s="0" t="n">
        <v>588</v>
      </c>
      <c r="G1061" s="0" t="s">
        <v>281</v>
      </c>
      <c r="H1061" s="0" t="s">
        <v>297</v>
      </c>
      <c r="I1061" s="0" t="s">
        <v>16712</v>
      </c>
    </row>
    <row r="1062" customFormat="false" ht="15" hidden="false" customHeight="false" outlineLevel="0" collapsed="false">
      <c r="A1062" s="0" t="n">
        <v>44</v>
      </c>
      <c r="B1062" s="0" t="s">
        <v>89</v>
      </c>
      <c r="C1062" s="0" t="s">
        <v>17160</v>
      </c>
      <c r="D1062" s="0" t="s">
        <v>34</v>
      </c>
      <c r="E1062" s="0" t="s">
        <v>17161</v>
      </c>
      <c r="F1062" s="0" t="n">
        <v>9586</v>
      </c>
      <c r="G1062" s="0" t="s">
        <v>281</v>
      </c>
      <c r="H1062" s="0" t="s">
        <v>297</v>
      </c>
      <c r="I1062" s="0" t="s">
        <v>16712</v>
      </c>
    </row>
    <row r="1063" customFormat="false" ht="15" hidden="false" customHeight="false" outlineLevel="0" collapsed="false">
      <c r="A1063" s="0" t="n">
        <v>51</v>
      </c>
      <c r="B1063" s="0" t="s">
        <v>100</v>
      </c>
      <c r="C1063" s="0" t="s">
        <v>17162</v>
      </c>
      <c r="D1063" s="0" t="s">
        <v>14541</v>
      </c>
      <c r="F1063" s="0" t="n">
        <v>2699</v>
      </c>
      <c r="G1063" s="0" t="s">
        <v>281</v>
      </c>
      <c r="H1063" s="0" t="s">
        <v>297</v>
      </c>
      <c r="I1063" s="0" t="s">
        <v>17163</v>
      </c>
    </row>
    <row r="1064" customFormat="false" ht="15" hidden="false" customHeight="false" outlineLevel="0" collapsed="false">
      <c r="A1064" s="0" t="n">
        <v>44</v>
      </c>
      <c r="B1064" s="0" t="s">
        <v>89</v>
      </c>
      <c r="C1064" s="0" t="s">
        <v>17164</v>
      </c>
      <c r="D1064" s="0" t="s">
        <v>34</v>
      </c>
      <c r="E1064" s="0" t="s">
        <v>17165</v>
      </c>
      <c r="F1064" s="0" t="n">
        <v>588</v>
      </c>
      <c r="G1064" s="0" t="s">
        <v>281</v>
      </c>
      <c r="H1064" s="0" t="s">
        <v>297</v>
      </c>
      <c r="I1064" s="0" t="s">
        <v>16712</v>
      </c>
    </row>
    <row r="1065" customFormat="false" ht="15" hidden="false" customHeight="false" outlineLevel="0" collapsed="false">
      <c r="A1065" s="0" t="n">
        <v>51</v>
      </c>
      <c r="B1065" s="0" t="s">
        <v>100</v>
      </c>
      <c r="C1065" s="0" t="s">
        <v>17166</v>
      </c>
      <c r="D1065" s="0" t="s">
        <v>14541</v>
      </c>
      <c r="E1065" s="0" t="s">
        <v>17167</v>
      </c>
      <c r="F1065" s="0" t="n">
        <v>925</v>
      </c>
      <c r="G1065" s="0" t="s">
        <v>281</v>
      </c>
      <c r="H1065" s="0" t="s">
        <v>297</v>
      </c>
      <c r="I1065" s="0" t="s">
        <v>17168</v>
      </c>
    </row>
    <row r="1066" customFormat="false" ht="15" hidden="false" customHeight="false" outlineLevel="0" collapsed="false">
      <c r="A1066" s="0" t="n">
        <v>44</v>
      </c>
      <c r="B1066" s="0" t="s">
        <v>89</v>
      </c>
      <c r="C1066" s="0" t="s">
        <v>17169</v>
      </c>
      <c r="D1066" s="0" t="s">
        <v>34</v>
      </c>
      <c r="E1066" s="0" t="s">
        <v>17170</v>
      </c>
      <c r="F1066" s="0" t="n">
        <v>591</v>
      </c>
      <c r="G1066" s="0" t="s">
        <v>281</v>
      </c>
      <c r="H1066" s="0" t="s">
        <v>297</v>
      </c>
      <c r="I1066" s="0" t="s">
        <v>16712</v>
      </c>
    </row>
    <row r="1067" customFormat="false" ht="15" hidden="false" customHeight="false" outlineLevel="0" collapsed="false">
      <c r="A1067" s="0" t="n">
        <v>51</v>
      </c>
      <c r="B1067" s="0" t="s">
        <v>100</v>
      </c>
      <c r="C1067" s="0" t="s">
        <v>17171</v>
      </c>
      <c r="D1067" s="0" t="s">
        <v>14676</v>
      </c>
      <c r="E1067" s="0" t="s">
        <v>17172</v>
      </c>
      <c r="F1067" s="0" t="n">
        <v>404</v>
      </c>
      <c r="G1067" s="0" t="s">
        <v>281</v>
      </c>
      <c r="H1067" s="0" t="s">
        <v>297</v>
      </c>
      <c r="I1067" s="0" t="s">
        <v>17173</v>
      </c>
    </row>
    <row r="1068" customFormat="false" ht="15" hidden="false" customHeight="false" outlineLevel="0" collapsed="false">
      <c r="A1068" s="0" t="n">
        <v>49</v>
      </c>
      <c r="B1068" s="0" t="s">
        <v>97</v>
      </c>
      <c r="C1068" s="0" t="s">
        <v>17174</v>
      </c>
      <c r="D1068" s="0" t="s">
        <v>14532</v>
      </c>
      <c r="E1068" s="0" t="s">
        <v>17175</v>
      </c>
      <c r="F1068" s="0" t="n">
        <v>2396</v>
      </c>
      <c r="G1068" s="0" t="s">
        <v>281</v>
      </c>
      <c r="H1068" s="0" t="s">
        <v>297</v>
      </c>
      <c r="I1068" s="0" t="s">
        <v>17176</v>
      </c>
    </row>
    <row r="1069" customFormat="false" ht="15" hidden="false" customHeight="false" outlineLevel="0" collapsed="false">
      <c r="A1069" s="0" t="n">
        <v>44</v>
      </c>
      <c r="B1069" s="0" t="s">
        <v>89</v>
      </c>
      <c r="C1069" s="0" t="s">
        <v>17177</v>
      </c>
      <c r="D1069" s="0" t="s">
        <v>34</v>
      </c>
      <c r="E1069" s="0" t="s">
        <v>17178</v>
      </c>
      <c r="F1069" s="0" t="n">
        <v>588</v>
      </c>
      <c r="G1069" s="0" t="s">
        <v>281</v>
      </c>
      <c r="H1069" s="0" t="s">
        <v>297</v>
      </c>
      <c r="I1069" s="0" t="s">
        <v>16712</v>
      </c>
    </row>
    <row r="1070" customFormat="false" ht="15" hidden="false" customHeight="false" outlineLevel="0" collapsed="false">
      <c r="A1070" s="0" t="n">
        <v>51</v>
      </c>
      <c r="B1070" s="0" t="s">
        <v>100</v>
      </c>
      <c r="C1070" s="0" t="s">
        <v>17179</v>
      </c>
      <c r="D1070" s="0" t="s">
        <v>282</v>
      </c>
      <c r="F1070" s="0" t="n">
        <v>2544</v>
      </c>
      <c r="G1070" s="0" t="s">
        <v>281</v>
      </c>
      <c r="H1070" s="0" t="s">
        <v>297</v>
      </c>
      <c r="I1070" s="0" t="s">
        <v>17180</v>
      </c>
    </row>
    <row r="1071" customFormat="false" ht="15" hidden="false" customHeight="false" outlineLevel="0" collapsed="false">
      <c r="A1071" s="0" t="n">
        <v>50</v>
      </c>
      <c r="B1071" s="0" t="s">
        <v>98</v>
      </c>
      <c r="C1071" s="0" t="s">
        <v>17181</v>
      </c>
      <c r="D1071" s="0" t="s">
        <v>14676</v>
      </c>
      <c r="E1071" s="0" t="s">
        <v>17182</v>
      </c>
      <c r="F1071" s="0" t="n">
        <v>481</v>
      </c>
      <c r="G1071" s="0" t="s">
        <v>281</v>
      </c>
      <c r="H1071" s="0" t="s">
        <v>297</v>
      </c>
      <c r="I1071" s="0" t="s">
        <v>17183</v>
      </c>
    </row>
    <row r="1072" customFormat="false" ht="15" hidden="false" customHeight="false" outlineLevel="0" collapsed="false">
      <c r="A1072" s="0" t="n">
        <v>44</v>
      </c>
      <c r="B1072" s="0" t="s">
        <v>89</v>
      </c>
      <c r="C1072" s="0" t="s">
        <v>17184</v>
      </c>
      <c r="D1072" s="0" t="s">
        <v>34</v>
      </c>
      <c r="E1072" s="0" t="s">
        <v>17185</v>
      </c>
      <c r="F1072" s="0" t="n">
        <v>588</v>
      </c>
      <c r="G1072" s="0" t="s">
        <v>281</v>
      </c>
      <c r="H1072" s="0" t="s">
        <v>297</v>
      </c>
      <c r="I1072" s="0" t="s">
        <v>16712</v>
      </c>
    </row>
    <row r="1073" customFormat="false" ht="15" hidden="false" customHeight="false" outlineLevel="0" collapsed="false">
      <c r="A1073" s="0" t="n">
        <v>51</v>
      </c>
      <c r="B1073" s="0" t="s">
        <v>100</v>
      </c>
      <c r="C1073" s="0" t="s">
        <v>17186</v>
      </c>
      <c r="D1073" s="0" t="s">
        <v>14676</v>
      </c>
      <c r="E1073" s="0" t="s">
        <v>17187</v>
      </c>
      <c r="F1073" s="0" t="n">
        <v>416</v>
      </c>
      <c r="G1073" s="0" t="s">
        <v>281</v>
      </c>
      <c r="H1073" s="0" t="s">
        <v>297</v>
      </c>
      <c r="I1073" s="0" t="s">
        <v>17188</v>
      </c>
    </row>
    <row r="1074" customFormat="false" ht="15" hidden="false" customHeight="false" outlineLevel="0" collapsed="false">
      <c r="A1074" s="0" t="n">
        <v>44</v>
      </c>
      <c r="B1074" s="0" t="s">
        <v>89</v>
      </c>
      <c r="C1074" s="0" t="s">
        <v>17189</v>
      </c>
      <c r="D1074" s="0" t="s">
        <v>34</v>
      </c>
      <c r="E1074" s="0" t="s">
        <v>17190</v>
      </c>
      <c r="F1074" s="0" t="n">
        <v>588</v>
      </c>
      <c r="G1074" s="0" t="s">
        <v>281</v>
      </c>
      <c r="H1074" s="0" t="s">
        <v>297</v>
      </c>
      <c r="I1074" s="0" t="s">
        <v>16712</v>
      </c>
    </row>
    <row r="1075" customFormat="false" ht="15" hidden="false" customHeight="false" outlineLevel="0" collapsed="false">
      <c r="A1075" s="0" t="n">
        <v>50</v>
      </c>
      <c r="B1075" s="0" t="s">
        <v>98</v>
      </c>
      <c r="C1075" s="0" t="s">
        <v>17191</v>
      </c>
      <c r="D1075" s="0" t="s">
        <v>14532</v>
      </c>
      <c r="E1075" s="0" t="s">
        <v>17033</v>
      </c>
      <c r="F1075" s="0" t="n">
        <v>444</v>
      </c>
      <c r="G1075" s="0" t="s">
        <v>281</v>
      </c>
      <c r="H1075" s="0" t="s">
        <v>297</v>
      </c>
      <c r="I1075" s="0" t="s">
        <v>17192</v>
      </c>
    </row>
    <row r="1076" customFormat="false" ht="15" hidden="false" customHeight="false" outlineLevel="0" collapsed="false">
      <c r="A1076" s="0" t="n">
        <v>44</v>
      </c>
      <c r="B1076" s="0" t="s">
        <v>89</v>
      </c>
      <c r="C1076" s="0" t="s">
        <v>17193</v>
      </c>
      <c r="D1076" s="0" t="s">
        <v>34</v>
      </c>
      <c r="E1076" s="0" t="s">
        <v>17194</v>
      </c>
      <c r="F1076" s="0" t="n">
        <v>598</v>
      </c>
      <c r="G1076" s="0" t="s">
        <v>281</v>
      </c>
      <c r="H1076" s="0" t="s">
        <v>297</v>
      </c>
      <c r="I1076" s="0" t="s">
        <v>16712</v>
      </c>
    </row>
    <row r="1077" customFormat="false" ht="15" hidden="false" customHeight="false" outlineLevel="0" collapsed="false">
      <c r="A1077" s="0" t="n">
        <v>49</v>
      </c>
      <c r="B1077" s="0" t="s">
        <v>97</v>
      </c>
      <c r="C1077" s="0" t="s">
        <v>17195</v>
      </c>
      <c r="D1077" s="0" t="s">
        <v>34</v>
      </c>
      <c r="E1077" s="0" t="s">
        <v>17196</v>
      </c>
      <c r="F1077" s="0" t="n">
        <v>1338</v>
      </c>
      <c r="G1077" s="0" t="s">
        <v>281</v>
      </c>
      <c r="H1077" s="0" t="s">
        <v>297</v>
      </c>
      <c r="I1077" s="0" t="s">
        <v>17197</v>
      </c>
    </row>
    <row r="1078" customFormat="false" ht="15" hidden="false" customHeight="false" outlineLevel="0" collapsed="false">
      <c r="A1078" s="0" t="n">
        <v>51</v>
      </c>
      <c r="B1078" s="0" t="s">
        <v>100</v>
      </c>
      <c r="C1078" s="0" t="s">
        <v>17198</v>
      </c>
      <c r="D1078" s="0" t="s">
        <v>14532</v>
      </c>
      <c r="F1078" s="0" t="n">
        <v>3087</v>
      </c>
      <c r="G1078" s="0" t="s">
        <v>281</v>
      </c>
      <c r="H1078" s="0" t="s">
        <v>297</v>
      </c>
      <c r="I1078" s="0" t="s">
        <v>17199</v>
      </c>
    </row>
    <row r="1079" customFormat="false" ht="15" hidden="false" customHeight="false" outlineLevel="0" collapsed="false">
      <c r="A1079" s="0" t="n">
        <v>44</v>
      </c>
      <c r="B1079" s="0" t="s">
        <v>89</v>
      </c>
      <c r="C1079" s="0" t="s">
        <v>17200</v>
      </c>
      <c r="D1079" s="0" t="s">
        <v>34</v>
      </c>
      <c r="E1079" s="0" t="s">
        <v>17201</v>
      </c>
      <c r="F1079" s="0" t="n">
        <v>588</v>
      </c>
      <c r="G1079" s="0" t="s">
        <v>281</v>
      </c>
      <c r="H1079" s="0" t="s">
        <v>297</v>
      </c>
      <c r="I1079" s="0" t="s">
        <v>16712</v>
      </c>
    </row>
    <row r="1080" customFormat="false" ht="15" hidden="false" customHeight="false" outlineLevel="0" collapsed="false">
      <c r="A1080" s="0" t="n">
        <v>51</v>
      </c>
      <c r="B1080" s="0" t="s">
        <v>100</v>
      </c>
      <c r="C1080" s="0" t="s">
        <v>17202</v>
      </c>
      <c r="D1080" s="0" t="s">
        <v>14676</v>
      </c>
      <c r="E1080" s="0" t="s">
        <v>17203</v>
      </c>
      <c r="F1080" s="0" t="n">
        <v>864</v>
      </c>
      <c r="G1080" s="0" t="s">
        <v>281</v>
      </c>
      <c r="H1080" s="0" t="s">
        <v>297</v>
      </c>
      <c r="I1080" s="0" t="s">
        <v>17204</v>
      </c>
    </row>
    <row r="1081" customFormat="false" ht="15" hidden="false" customHeight="false" outlineLevel="0" collapsed="false">
      <c r="A1081" s="0" t="n">
        <v>44</v>
      </c>
      <c r="B1081" s="0" t="s">
        <v>89</v>
      </c>
      <c r="C1081" s="0" t="s">
        <v>17205</v>
      </c>
      <c r="D1081" s="0" t="s">
        <v>34</v>
      </c>
      <c r="E1081" s="0" t="s">
        <v>17206</v>
      </c>
      <c r="F1081" s="0" t="n">
        <v>588</v>
      </c>
      <c r="G1081" s="0" t="s">
        <v>281</v>
      </c>
      <c r="H1081" s="0" t="s">
        <v>297</v>
      </c>
      <c r="I1081" s="0" t="s">
        <v>16712</v>
      </c>
    </row>
    <row r="1082" customFormat="false" ht="15" hidden="false" customHeight="false" outlineLevel="0" collapsed="false">
      <c r="A1082" s="0" t="n">
        <v>50</v>
      </c>
      <c r="B1082" s="0" t="s">
        <v>98</v>
      </c>
      <c r="C1082" s="0" t="s">
        <v>17207</v>
      </c>
      <c r="D1082" s="0" t="s">
        <v>339</v>
      </c>
      <c r="E1082" s="0" t="s">
        <v>17208</v>
      </c>
      <c r="F1082" s="0" t="n">
        <v>255</v>
      </c>
      <c r="G1082" s="0" t="s">
        <v>281</v>
      </c>
      <c r="H1082" s="0" t="s">
        <v>297</v>
      </c>
      <c r="I1082" s="0" t="s">
        <v>17209</v>
      </c>
    </row>
    <row r="1083" customFormat="false" ht="15" hidden="false" customHeight="false" outlineLevel="0" collapsed="false">
      <c r="A1083" s="0" t="n">
        <v>51</v>
      </c>
      <c r="B1083" s="0" t="s">
        <v>100</v>
      </c>
      <c r="C1083" s="0" t="s">
        <v>17210</v>
      </c>
      <c r="D1083" s="0" t="s">
        <v>514</v>
      </c>
      <c r="F1083" s="0" t="n">
        <v>2980</v>
      </c>
      <c r="G1083" s="0" t="s">
        <v>281</v>
      </c>
      <c r="H1083" s="0" t="s">
        <v>297</v>
      </c>
      <c r="I1083" s="0" t="s">
        <v>17211</v>
      </c>
    </row>
    <row r="1084" customFormat="false" ht="15" hidden="false" customHeight="false" outlineLevel="0" collapsed="false">
      <c r="A1084" s="0" t="n">
        <v>49</v>
      </c>
      <c r="B1084" s="0" t="s">
        <v>97</v>
      </c>
      <c r="C1084" s="0" t="s">
        <v>17212</v>
      </c>
      <c r="D1084" s="0" t="s">
        <v>34</v>
      </c>
      <c r="E1084" s="0" t="s">
        <v>17213</v>
      </c>
      <c r="F1084" s="0" t="n">
        <v>850</v>
      </c>
      <c r="G1084" s="0" t="s">
        <v>281</v>
      </c>
      <c r="H1084" s="0" t="s">
        <v>297</v>
      </c>
      <c r="I1084" s="0" t="s">
        <v>17214</v>
      </c>
    </row>
    <row r="1085" customFormat="false" ht="15" hidden="false" customHeight="false" outlineLevel="0" collapsed="false">
      <c r="A1085" s="0" t="n">
        <v>51</v>
      </c>
      <c r="B1085" s="0" t="s">
        <v>100</v>
      </c>
      <c r="C1085" s="0" t="s">
        <v>17215</v>
      </c>
      <c r="D1085" s="0" t="s">
        <v>14532</v>
      </c>
      <c r="F1085" s="0" t="n">
        <v>4389</v>
      </c>
      <c r="G1085" s="0" t="s">
        <v>281</v>
      </c>
      <c r="H1085" s="0" t="s">
        <v>297</v>
      </c>
      <c r="I1085" s="0" t="s">
        <v>17216</v>
      </c>
    </row>
    <row r="1086" customFormat="false" ht="15" hidden="false" customHeight="false" outlineLevel="0" collapsed="false">
      <c r="A1086" s="0" t="n">
        <v>51</v>
      </c>
      <c r="B1086" s="0" t="s">
        <v>100</v>
      </c>
      <c r="C1086" s="0" t="s">
        <v>17217</v>
      </c>
      <c r="D1086" s="0" t="s">
        <v>15738</v>
      </c>
      <c r="E1086" s="0" t="s">
        <v>17218</v>
      </c>
      <c r="F1086" s="0" t="n">
        <v>636</v>
      </c>
      <c r="G1086" s="0" t="s">
        <v>281</v>
      </c>
      <c r="H1086" s="0" t="s">
        <v>297</v>
      </c>
      <c r="I1086" s="0" t="s">
        <v>17219</v>
      </c>
    </row>
    <row r="1087" customFormat="false" ht="15" hidden="false" customHeight="false" outlineLevel="0" collapsed="false">
      <c r="A1087" s="0" t="n">
        <v>49</v>
      </c>
      <c r="B1087" s="0" t="s">
        <v>97</v>
      </c>
      <c r="C1087" s="0" t="s">
        <v>17220</v>
      </c>
      <c r="D1087" s="0" t="s">
        <v>14676</v>
      </c>
      <c r="E1087" s="0" t="s">
        <v>17221</v>
      </c>
      <c r="F1087" s="0" t="n">
        <v>3583</v>
      </c>
      <c r="G1087" s="0" t="s">
        <v>281</v>
      </c>
      <c r="H1087" s="0" t="s">
        <v>297</v>
      </c>
      <c r="I1087" s="0" t="s">
        <v>17222</v>
      </c>
    </row>
    <row r="1088" customFormat="false" ht="15" hidden="false" customHeight="false" outlineLevel="0" collapsed="false">
      <c r="A1088" s="0" t="n">
        <v>51</v>
      </c>
      <c r="B1088" s="0" t="s">
        <v>100</v>
      </c>
      <c r="C1088" s="0" t="s">
        <v>17223</v>
      </c>
      <c r="D1088" s="0" t="s">
        <v>14532</v>
      </c>
      <c r="F1088" s="0" t="n">
        <v>2175</v>
      </c>
      <c r="G1088" s="0" t="s">
        <v>281</v>
      </c>
      <c r="H1088" s="0" t="s">
        <v>297</v>
      </c>
      <c r="I1088" s="0" t="s">
        <v>17224</v>
      </c>
    </row>
    <row r="1089" customFormat="false" ht="15" hidden="false" customHeight="false" outlineLevel="0" collapsed="false">
      <c r="A1089" s="0" t="n">
        <v>51</v>
      </c>
      <c r="B1089" s="0" t="s">
        <v>100</v>
      </c>
      <c r="C1089" s="0" t="s">
        <v>17225</v>
      </c>
      <c r="D1089" s="0" t="s">
        <v>14676</v>
      </c>
      <c r="F1089" s="0" t="n">
        <v>2756</v>
      </c>
      <c r="G1089" s="0" t="s">
        <v>281</v>
      </c>
      <c r="H1089" s="0" t="s">
        <v>297</v>
      </c>
      <c r="I1089" s="0" t="s">
        <v>17226</v>
      </c>
    </row>
    <row r="1090" customFormat="false" ht="15" hidden="false" customHeight="false" outlineLevel="0" collapsed="false">
      <c r="A1090" s="0" t="n">
        <v>51</v>
      </c>
      <c r="B1090" s="0" t="s">
        <v>100</v>
      </c>
      <c r="C1090" s="0" t="s">
        <v>17227</v>
      </c>
      <c r="D1090" s="0" t="s">
        <v>14676</v>
      </c>
      <c r="E1090" s="0" t="s">
        <v>17228</v>
      </c>
      <c r="F1090" s="0" t="n">
        <v>2018</v>
      </c>
      <c r="G1090" s="0" t="s">
        <v>281</v>
      </c>
      <c r="H1090" s="0" t="s">
        <v>297</v>
      </c>
      <c r="I1090" s="0" t="s">
        <v>17229</v>
      </c>
    </row>
    <row r="1091" customFormat="false" ht="15" hidden="false" customHeight="false" outlineLevel="0" collapsed="false">
      <c r="A1091" s="0" t="n">
        <v>49</v>
      </c>
      <c r="B1091" s="0" t="s">
        <v>97</v>
      </c>
      <c r="C1091" s="0" t="s">
        <v>17230</v>
      </c>
      <c r="D1091" s="0" t="s">
        <v>14532</v>
      </c>
      <c r="E1091" s="0" t="s">
        <v>16871</v>
      </c>
      <c r="F1091" s="0" t="n">
        <v>2953</v>
      </c>
      <c r="G1091" s="0" t="s">
        <v>281</v>
      </c>
      <c r="H1091" s="0" t="s">
        <v>297</v>
      </c>
      <c r="I1091" s="0" t="s">
        <v>17231</v>
      </c>
    </row>
    <row r="1092" customFormat="false" ht="15" hidden="false" customHeight="false" outlineLevel="0" collapsed="false">
      <c r="A1092" s="0" t="n">
        <v>51</v>
      </c>
      <c r="B1092" s="0" t="s">
        <v>100</v>
      </c>
      <c r="C1092" s="0" t="s">
        <v>17232</v>
      </c>
      <c r="D1092" s="0" t="s">
        <v>15738</v>
      </c>
      <c r="F1092" s="0" t="n">
        <v>1791</v>
      </c>
      <c r="G1092" s="0" t="s">
        <v>281</v>
      </c>
      <c r="H1092" s="0" t="s">
        <v>297</v>
      </c>
      <c r="I1092" s="0" t="s">
        <v>17233</v>
      </c>
    </row>
    <row r="1093" customFormat="false" ht="15" hidden="false" customHeight="false" outlineLevel="0" collapsed="false">
      <c r="A1093" s="0" t="n">
        <v>50</v>
      </c>
      <c r="B1093" s="0" t="s">
        <v>98</v>
      </c>
      <c r="C1093" s="0" t="s">
        <v>17234</v>
      </c>
      <c r="D1093" s="0" t="s">
        <v>92</v>
      </c>
      <c r="E1093" s="0" t="s">
        <v>17235</v>
      </c>
      <c r="F1093" s="0" t="n">
        <v>902</v>
      </c>
      <c r="G1093" s="0" t="s">
        <v>281</v>
      </c>
      <c r="H1093" s="0" t="s">
        <v>297</v>
      </c>
      <c r="I1093" s="0" t="s">
        <v>17236</v>
      </c>
    </row>
    <row r="1094" customFormat="false" ht="15" hidden="false" customHeight="false" outlineLevel="0" collapsed="false">
      <c r="A1094" s="0" t="n">
        <v>51</v>
      </c>
      <c r="B1094" s="0" t="s">
        <v>100</v>
      </c>
      <c r="C1094" s="0" t="s">
        <v>17237</v>
      </c>
      <c r="D1094" s="0" t="s">
        <v>282</v>
      </c>
      <c r="F1094" s="0" t="n">
        <v>2287</v>
      </c>
      <c r="G1094" s="0" t="s">
        <v>281</v>
      </c>
      <c r="H1094" s="0" t="s">
        <v>297</v>
      </c>
      <c r="I1094" s="0" t="s">
        <v>17238</v>
      </c>
    </row>
    <row r="1095" customFormat="false" ht="15" hidden="false" customHeight="false" outlineLevel="0" collapsed="false">
      <c r="A1095" s="0" t="n">
        <v>51</v>
      </c>
      <c r="B1095" s="0" t="s">
        <v>100</v>
      </c>
      <c r="C1095" s="0" t="s">
        <v>17239</v>
      </c>
      <c r="D1095" s="0" t="s">
        <v>14532</v>
      </c>
      <c r="F1095" s="0" t="n">
        <v>7195</v>
      </c>
      <c r="G1095" s="0" t="s">
        <v>281</v>
      </c>
      <c r="H1095" s="0" t="s">
        <v>297</v>
      </c>
      <c r="I1095" s="0" t="s">
        <v>17240</v>
      </c>
    </row>
    <row r="1096" customFormat="false" ht="15" hidden="false" customHeight="false" outlineLevel="0" collapsed="false">
      <c r="A1096" s="0" t="n">
        <v>49</v>
      </c>
      <c r="B1096" s="0" t="s">
        <v>97</v>
      </c>
      <c r="C1096" s="0" t="s">
        <v>17241</v>
      </c>
      <c r="D1096" s="0" t="s">
        <v>34</v>
      </c>
      <c r="E1096" s="0" t="s">
        <v>17242</v>
      </c>
      <c r="F1096" s="0" t="n">
        <v>896</v>
      </c>
      <c r="G1096" s="0" t="s">
        <v>281</v>
      </c>
      <c r="H1096" s="0" t="s">
        <v>297</v>
      </c>
      <c r="I1096" s="0" t="s">
        <v>17243</v>
      </c>
    </row>
    <row r="1097" customFormat="false" ht="15" hidden="false" customHeight="false" outlineLevel="0" collapsed="false">
      <c r="A1097" s="0" t="n">
        <v>49</v>
      </c>
      <c r="B1097" s="0" t="s">
        <v>97</v>
      </c>
      <c r="C1097" s="0" t="s">
        <v>17244</v>
      </c>
      <c r="D1097" s="0" t="s">
        <v>14532</v>
      </c>
      <c r="E1097" s="0" t="s">
        <v>17245</v>
      </c>
      <c r="F1097" s="0" t="n">
        <v>1403</v>
      </c>
      <c r="G1097" s="0" t="s">
        <v>281</v>
      </c>
      <c r="H1097" s="0" t="s">
        <v>297</v>
      </c>
      <c r="I1097" s="0" t="s">
        <v>17246</v>
      </c>
    </row>
    <row r="1098" customFormat="false" ht="15" hidden="false" customHeight="false" outlineLevel="0" collapsed="false">
      <c r="A1098" s="0" t="n">
        <v>50</v>
      </c>
      <c r="B1098" s="0" t="s">
        <v>98</v>
      </c>
      <c r="C1098" s="0" t="s">
        <v>17247</v>
      </c>
      <c r="D1098" s="0" t="s">
        <v>14532</v>
      </c>
      <c r="E1098" s="0" t="s">
        <v>16918</v>
      </c>
      <c r="F1098" s="0" t="n">
        <v>340</v>
      </c>
      <c r="G1098" s="0" t="s">
        <v>281</v>
      </c>
      <c r="H1098" s="0" t="s">
        <v>297</v>
      </c>
      <c r="I1098" s="0" t="s">
        <v>17248</v>
      </c>
    </row>
    <row r="1099" customFormat="false" ht="15" hidden="false" customHeight="false" outlineLevel="0" collapsed="false">
      <c r="A1099" s="0" t="n">
        <v>51</v>
      </c>
      <c r="B1099" s="0" t="s">
        <v>100</v>
      </c>
      <c r="C1099" s="0" t="s">
        <v>17249</v>
      </c>
      <c r="D1099" s="0" t="s">
        <v>14676</v>
      </c>
      <c r="E1099" s="0" t="s">
        <v>17250</v>
      </c>
      <c r="F1099" s="0" t="n">
        <v>2318</v>
      </c>
      <c r="G1099" s="0" t="s">
        <v>281</v>
      </c>
      <c r="H1099" s="0" t="s">
        <v>297</v>
      </c>
      <c r="I1099" s="0" t="s">
        <v>17251</v>
      </c>
    </row>
    <row r="1100" customFormat="false" ht="15" hidden="false" customHeight="false" outlineLevel="0" collapsed="false">
      <c r="A1100" s="0" t="n">
        <v>51</v>
      </c>
      <c r="B1100" s="0" t="s">
        <v>100</v>
      </c>
      <c r="C1100" s="0" t="s">
        <v>17252</v>
      </c>
      <c r="D1100" s="0" t="s">
        <v>14532</v>
      </c>
      <c r="F1100" s="0" t="n">
        <v>3229</v>
      </c>
      <c r="G1100" s="0" t="s">
        <v>281</v>
      </c>
      <c r="H1100" s="0" t="s">
        <v>297</v>
      </c>
      <c r="I1100" s="0" t="s">
        <v>17253</v>
      </c>
    </row>
    <row r="1101" customFormat="false" ht="15" hidden="false" customHeight="false" outlineLevel="0" collapsed="false">
      <c r="A1101" s="0" t="n">
        <v>51</v>
      </c>
      <c r="B1101" s="0" t="s">
        <v>100</v>
      </c>
      <c r="C1101" s="0" t="s">
        <v>17254</v>
      </c>
      <c r="D1101" s="0" t="s">
        <v>14676</v>
      </c>
      <c r="F1101" s="0" t="n">
        <v>1735</v>
      </c>
      <c r="G1101" s="0" t="s">
        <v>281</v>
      </c>
      <c r="H1101" s="0" t="s">
        <v>297</v>
      </c>
      <c r="I1101" s="0" t="s">
        <v>17255</v>
      </c>
    </row>
    <row r="1102" customFormat="false" ht="15" hidden="false" customHeight="false" outlineLevel="0" collapsed="false">
      <c r="A1102" s="0" t="n">
        <v>49</v>
      </c>
      <c r="B1102" s="0" t="s">
        <v>97</v>
      </c>
      <c r="C1102" s="0" t="s">
        <v>17256</v>
      </c>
      <c r="D1102" s="0" t="s">
        <v>92</v>
      </c>
      <c r="E1102" s="0" t="s">
        <v>17257</v>
      </c>
      <c r="F1102" s="0" t="n">
        <v>1746</v>
      </c>
      <c r="G1102" s="0" t="s">
        <v>281</v>
      </c>
      <c r="H1102" s="0" t="s">
        <v>297</v>
      </c>
      <c r="I1102" s="0" t="s">
        <v>17258</v>
      </c>
    </row>
    <row r="1103" customFormat="false" ht="15" hidden="false" customHeight="false" outlineLevel="0" collapsed="false">
      <c r="A1103" s="0" t="n">
        <v>51</v>
      </c>
      <c r="B1103" s="0" t="s">
        <v>100</v>
      </c>
      <c r="C1103" s="0" t="s">
        <v>17259</v>
      </c>
      <c r="D1103" s="0" t="s">
        <v>14532</v>
      </c>
      <c r="F1103" s="0" t="n">
        <v>1909</v>
      </c>
      <c r="G1103" s="0" t="s">
        <v>281</v>
      </c>
      <c r="H1103" s="0" t="s">
        <v>297</v>
      </c>
      <c r="I1103" s="0" t="s">
        <v>17260</v>
      </c>
    </row>
    <row r="1104" customFormat="false" ht="15" hidden="false" customHeight="false" outlineLevel="0" collapsed="false">
      <c r="A1104" s="0" t="n">
        <v>51</v>
      </c>
      <c r="B1104" s="0" t="s">
        <v>100</v>
      </c>
      <c r="C1104" s="0" t="s">
        <v>17261</v>
      </c>
      <c r="D1104" s="0" t="s">
        <v>14676</v>
      </c>
      <c r="E1104" s="0" t="s">
        <v>17262</v>
      </c>
      <c r="F1104" s="0" t="n">
        <v>721</v>
      </c>
      <c r="G1104" s="0" t="s">
        <v>281</v>
      </c>
      <c r="H1104" s="0" t="s">
        <v>297</v>
      </c>
      <c r="I1104" s="0" t="s">
        <v>17263</v>
      </c>
    </row>
    <row r="1105" customFormat="false" ht="15" hidden="false" customHeight="false" outlineLevel="0" collapsed="false">
      <c r="A1105" s="0" t="n">
        <v>49</v>
      </c>
      <c r="B1105" s="0" t="s">
        <v>97</v>
      </c>
      <c r="C1105" s="0" t="s">
        <v>17264</v>
      </c>
      <c r="D1105" s="0" t="s">
        <v>14532</v>
      </c>
      <c r="E1105" s="0" t="s">
        <v>17265</v>
      </c>
      <c r="F1105" s="0" t="n">
        <v>4014</v>
      </c>
      <c r="G1105" s="0" t="s">
        <v>281</v>
      </c>
      <c r="H1105" s="0" t="s">
        <v>297</v>
      </c>
      <c r="I1105" s="0" t="s">
        <v>17266</v>
      </c>
    </row>
    <row r="1106" customFormat="false" ht="15" hidden="false" customHeight="false" outlineLevel="0" collapsed="false">
      <c r="A1106" s="0" t="n">
        <v>51</v>
      </c>
      <c r="B1106" s="0" t="s">
        <v>100</v>
      </c>
      <c r="C1106" s="0" t="s">
        <v>17267</v>
      </c>
      <c r="D1106" s="0" t="s">
        <v>868</v>
      </c>
      <c r="F1106" s="0" t="n">
        <v>2184</v>
      </c>
      <c r="G1106" s="0" t="s">
        <v>281</v>
      </c>
      <c r="H1106" s="0" t="s">
        <v>297</v>
      </c>
      <c r="I1106" s="0" t="s">
        <v>17268</v>
      </c>
    </row>
    <row r="1107" customFormat="false" ht="15" hidden="false" customHeight="false" outlineLevel="0" collapsed="false">
      <c r="A1107" s="0" t="n">
        <v>51</v>
      </c>
      <c r="B1107" s="0" t="s">
        <v>100</v>
      </c>
      <c r="C1107" s="0" t="s">
        <v>17269</v>
      </c>
      <c r="D1107" s="0" t="s">
        <v>14192</v>
      </c>
      <c r="F1107" s="0" t="n">
        <v>2256</v>
      </c>
      <c r="G1107" s="0" t="s">
        <v>281</v>
      </c>
      <c r="H1107" s="0" t="s">
        <v>297</v>
      </c>
      <c r="I1107" s="0" t="s">
        <v>17270</v>
      </c>
    </row>
    <row r="1108" customFormat="false" ht="15" hidden="false" customHeight="false" outlineLevel="0" collapsed="false">
      <c r="A1108" s="0" t="n">
        <v>49</v>
      </c>
      <c r="B1108" s="0" t="s">
        <v>97</v>
      </c>
      <c r="C1108" s="0" t="s">
        <v>17271</v>
      </c>
      <c r="D1108" s="0" t="s">
        <v>14532</v>
      </c>
      <c r="E1108" s="0" t="s">
        <v>16799</v>
      </c>
      <c r="F1108" s="0" t="n">
        <v>1078</v>
      </c>
      <c r="G1108" s="0" t="s">
        <v>281</v>
      </c>
      <c r="H1108" s="0" t="s">
        <v>297</v>
      </c>
      <c r="I1108" s="0" t="s">
        <v>17272</v>
      </c>
    </row>
    <row r="1109" customFormat="false" ht="15" hidden="false" customHeight="false" outlineLevel="0" collapsed="false">
      <c r="A1109" s="0" t="n">
        <v>51</v>
      </c>
      <c r="B1109" s="0" t="s">
        <v>100</v>
      </c>
      <c r="C1109" s="0" t="s">
        <v>17273</v>
      </c>
      <c r="D1109" s="0" t="s">
        <v>92</v>
      </c>
      <c r="E1109" s="0" t="s">
        <v>17274</v>
      </c>
      <c r="F1109" s="0" t="n">
        <v>773</v>
      </c>
      <c r="G1109" s="0" t="s">
        <v>281</v>
      </c>
      <c r="H1109" s="0" t="s">
        <v>297</v>
      </c>
      <c r="I1109" s="0" t="s">
        <v>17275</v>
      </c>
    </row>
    <row r="1110" customFormat="false" ht="15" hidden="false" customHeight="false" outlineLevel="0" collapsed="false">
      <c r="A1110" s="0" t="n">
        <v>49</v>
      </c>
      <c r="B1110" s="0" t="s">
        <v>97</v>
      </c>
      <c r="C1110" s="0" t="s">
        <v>17276</v>
      </c>
      <c r="D1110" s="0" t="s">
        <v>92</v>
      </c>
      <c r="E1110" s="0" t="s">
        <v>17277</v>
      </c>
      <c r="F1110" s="0" t="n">
        <v>2253</v>
      </c>
      <c r="G1110" s="0" t="s">
        <v>281</v>
      </c>
      <c r="H1110" s="0" t="s">
        <v>297</v>
      </c>
      <c r="I1110" s="0" t="s">
        <v>17278</v>
      </c>
    </row>
    <row r="1111" customFormat="false" ht="15" hidden="false" customHeight="false" outlineLevel="0" collapsed="false">
      <c r="A1111" s="0" t="n">
        <v>51</v>
      </c>
      <c r="B1111" s="0" t="s">
        <v>100</v>
      </c>
      <c r="C1111" s="0" t="s">
        <v>17279</v>
      </c>
      <c r="D1111" s="0" t="s">
        <v>14541</v>
      </c>
      <c r="E1111" s="0" t="s">
        <v>17280</v>
      </c>
      <c r="F1111" s="0" t="n">
        <v>1117</v>
      </c>
      <c r="G1111" s="0" t="s">
        <v>281</v>
      </c>
      <c r="H1111" s="0" t="s">
        <v>297</v>
      </c>
      <c r="I1111" s="0" t="s">
        <v>17281</v>
      </c>
    </row>
    <row r="1112" customFormat="false" ht="15" hidden="false" customHeight="false" outlineLevel="0" collapsed="false">
      <c r="A1112" s="0" t="n">
        <v>50</v>
      </c>
      <c r="B1112" s="0" t="s">
        <v>98</v>
      </c>
      <c r="C1112" s="0" t="s">
        <v>17282</v>
      </c>
      <c r="D1112" s="0" t="s">
        <v>14532</v>
      </c>
      <c r="E1112" s="0" t="s">
        <v>16983</v>
      </c>
      <c r="F1112" s="0" t="n">
        <v>375</v>
      </c>
      <c r="G1112" s="0" t="s">
        <v>281</v>
      </c>
      <c r="H1112" s="0" t="s">
        <v>297</v>
      </c>
      <c r="I1112" s="0" t="s">
        <v>17283</v>
      </c>
    </row>
    <row r="1113" customFormat="false" ht="15" hidden="false" customHeight="false" outlineLevel="0" collapsed="false">
      <c r="A1113" s="0" t="n">
        <v>51</v>
      </c>
      <c r="B1113" s="0" t="s">
        <v>100</v>
      </c>
      <c r="C1113" s="0" t="s">
        <v>17284</v>
      </c>
      <c r="D1113" s="0" t="s">
        <v>14676</v>
      </c>
      <c r="F1113" s="0" t="n">
        <v>4083</v>
      </c>
      <c r="G1113" s="0" t="s">
        <v>281</v>
      </c>
      <c r="H1113" s="0" t="s">
        <v>297</v>
      </c>
      <c r="I1113" s="0" t="s">
        <v>17285</v>
      </c>
    </row>
    <row r="1114" customFormat="false" ht="15" hidden="false" customHeight="false" outlineLevel="0" collapsed="false">
      <c r="A1114" s="0" t="n">
        <v>51</v>
      </c>
      <c r="B1114" s="0" t="s">
        <v>100</v>
      </c>
      <c r="C1114" s="0" t="s">
        <v>17286</v>
      </c>
      <c r="D1114" s="0" t="s">
        <v>14676</v>
      </c>
      <c r="F1114" s="0" t="n">
        <v>3598</v>
      </c>
      <c r="G1114" s="0" t="s">
        <v>281</v>
      </c>
      <c r="H1114" s="0" t="s">
        <v>297</v>
      </c>
      <c r="I1114" s="0" t="s">
        <v>17287</v>
      </c>
    </row>
    <row r="1115" customFormat="false" ht="15" hidden="false" customHeight="false" outlineLevel="0" collapsed="false">
      <c r="A1115" s="0" t="n">
        <v>50</v>
      </c>
      <c r="B1115" s="0" t="s">
        <v>98</v>
      </c>
      <c r="C1115" s="0" t="s">
        <v>17288</v>
      </c>
      <c r="D1115" s="0" t="s">
        <v>14532</v>
      </c>
      <c r="E1115" s="0" t="s">
        <v>17289</v>
      </c>
      <c r="F1115" s="0" t="n">
        <v>1840</v>
      </c>
      <c r="G1115" s="0" t="s">
        <v>281</v>
      </c>
      <c r="H1115" s="0" t="s">
        <v>297</v>
      </c>
      <c r="I1115" s="0" t="s">
        <v>17290</v>
      </c>
    </row>
    <row r="1116" customFormat="false" ht="15" hidden="false" customHeight="false" outlineLevel="0" collapsed="false">
      <c r="A1116" s="0" t="n">
        <v>51</v>
      </c>
      <c r="B1116" s="0" t="s">
        <v>100</v>
      </c>
      <c r="C1116" s="0" t="s">
        <v>17291</v>
      </c>
      <c r="D1116" s="0" t="s">
        <v>868</v>
      </c>
      <c r="F1116" s="0" t="n">
        <v>684</v>
      </c>
      <c r="G1116" s="0" t="s">
        <v>281</v>
      </c>
      <c r="H1116" s="0" t="s">
        <v>297</v>
      </c>
      <c r="I1116" s="0" t="s">
        <v>17292</v>
      </c>
    </row>
    <row r="1117" customFormat="false" ht="15" hidden="false" customHeight="false" outlineLevel="0" collapsed="false">
      <c r="A1117" s="0" t="n">
        <v>54</v>
      </c>
      <c r="B1117" s="0" t="s">
        <v>103</v>
      </c>
      <c r="C1117" s="0" t="s">
        <v>17293</v>
      </c>
      <c r="D1117" s="0" t="s">
        <v>14676</v>
      </c>
      <c r="E1117" s="0" t="s">
        <v>103</v>
      </c>
      <c r="F1117" s="0" t="n">
        <v>317</v>
      </c>
      <c r="G1117" s="0" t="s">
        <v>281</v>
      </c>
      <c r="H1117" s="0" t="s">
        <v>297</v>
      </c>
      <c r="I1117" s="0" t="s">
        <v>17294</v>
      </c>
    </row>
    <row r="1118" customFormat="false" ht="15" hidden="false" customHeight="false" outlineLevel="0" collapsed="false">
      <c r="A1118" s="0" t="n">
        <v>54</v>
      </c>
      <c r="B1118" s="0" t="s">
        <v>103</v>
      </c>
      <c r="C1118" s="0" t="s">
        <v>17295</v>
      </c>
      <c r="D1118" s="0" t="s">
        <v>14676</v>
      </c>
      <c r="E1118" s="0" t="s">
        <v>17296</v>
      </c>
      <c r="F1118" s="0" t="n">
        <v>1393</v>
      </c>
      <c r="G1118" s="0" t="s">
        <v>281</v>
      </c>
      <c r="H1118" s="0" t="s">
        <v>297</v>
      </c>
      <c r="I1118" s="0" t="s">
        <v>17297</v>
      </c>
    </row>
    <row r="1119" customFormat="false" ht="15" hidden="false" customHeight="false" outlineLevel="0" collapsed="false">
      <c r="A1119" s="0" t="n">
        <v>54</v>
      </c>
      <c r="B1119" s="0" t="s">
        <v>103</v>
      </c>
      <c r="C1119" s="0" t="s">
        <v>17298</v>
      </c>
      <c r="D1119" s="0" t="s">
        <v>14676</v>
      </c>
      <c r="E1119" s="0" t="s">
        <v>17299</v>
      </c>
      <c r="F1119" s="0" t="n">
        <v>355</v>
      </c>
      <c r="G1119" s="0" t="s">
        <v>281</v>
      </c>
      <c r="H1119" s="0" t="s">
        <v>297</v>
      </c>
      <c r="I1119" s="0" t="s">
        <v>17300</v>
      </c>
    </row>
    <row r="1120" customFormat="false" ht="15" hidden="false" customHeight="false" outlineLevel="0" collapsed="false">
      <c r="A1120" s="0" t="n">
        <v>54</v>
      </c>
      <c r="B1120" s="0" t="s">
        <v>103</v>
      </c>
      <c r="C1120" s="0" t="s">
        <v>17301</v>
      </c>
      <c r="D1120" s="0" t="s">
        <v>14676</v>
      </c>
      <c r="E1120" s="0" t="s">
        <v>103</v>
      </c>
      <c r="F1120" s="0" t="n">
        <v>317</v>
      </c>
      <c r="G1120" s="0" t="s">
        <v>281</v>
      </c>
      <c r="H1120" s="0" t="s">
        <v>297</v>
      </c>
      <c r="I1120" s="0" t="s">
        <v>17294</v>
      </c>
    </row>
    <row r="1121" customFormat="false" ht="15" hidden="false" customHeight="false" outlineLevel="0" collapsed="false">
      <c r="A1121" s="0" t="n">
        <v>54</v>
      </c>
      <c r="B1121" s="0" t="s">
        <v>103</v>
      </c>
      <c r="C1121" s="0" t="s">
        <v>17302</v>
      </c>
      <c r="D1121" s="0" t="s">
        <v>14676</v>
      </c>
      <c r="E1121" s="0" t="s">
        <v>17303</v>
      </c>
      <c r="F1121" s="0" t="n">
        <v>713</v>
      </c>
      <c r="G1121" s="0" t="s">
        <v>281</v>
      </c>
      <c r="H1121" s="0" t="s">
        <v>297</v>
      </c>
      <c r="I1121" s="0" t="s">
        <v>17304</v>
      </c>
    </row>
    <row r="1122" customFormat="false" ht="15" hidden="false" customHeight="false" outlineLevel="0" collapsed="false">
      <c r="A1122" s="0" t="n">
        <v>52</v>
      </c>
      <c r="B1122" s="0" t="s">
        <v>101</v>
      </c>
      <c r="C1122" s="0" t="s">
        <v>17305</v>
      </c>
      <c r="D1122" s="0" t="s">
        <v>14532</v>
      </c>
      <c r="E1122" s="0" t="s">
        <v>17306</v>
      </c>
      <c r="F1122" s="0" t="n">
        <v>691</v>
      </c>
      <c r="G1122" s="0" t="s">
        <v>281</v>
      </c>
      <c r="H1122" s="0" t="s">
        <v>297</v>
      </c>
      <c r="I1122" s="0" t="s">
        <v>17307</v>
      </c>
    </row>
    <row r="1123" customFormat="false" ht="15" hidden="false" customHeight="false" outlineLevel="0" collapsed="false">
      <c r="A1123" s="0" t="n">
        <v>54</v>
      </c>
      <c r="B1123" s="0" t="s">
        <v>103</v>
      </c>
      <c r="C1123" s="0" t="s">
        <v>17308</v>
      </c>
      <c r="D1123" s="0" t="s">
        <v>14541</v>
      </c>
      <c r="E1123" s="0" t="s">
        <v>17309</v>
      </c>
      <c r="F1123" s="0" t="n">
        <v>662</v>
      </c>
      <c r="G1123" s="0" t="s">
        <v>281</v>
      </c>
      <c r="H1123" s="0" t="s">
        <v>297</v>
      </c>
      <c r="I1123" s="0" t="s">
        <v>17310</v>
      </c>
    </row>
    <row r="1124" customFormat="false" ht="15" hidden="false" customHeight="false" outlineLevel="0" collapsed="false">
      <c r="A1124" s="0" t="n">
        <v>54</v>
      </c>
      <c r="B1124" s="0" t="s">
        <v>103</v>
      </c>
      <c r="C1124" s="0" t="s">
        <v>17311</v>
      </c>
      <c r="D1124" s="0" t="s">
        <v>14541</v>
      </c>
      <c r="E1124" s="0" t="s">
        <v>17312</v>
      </c>
      <c r="F1124" s="0" t="n">
        <v>808</v>
      </c>
      <c r="G1124" s="0" t="s">
        <v>281</v>
      </c>
      <c r="H1124" s="0" t="s">
        <v>297</v>
      </c>
      <c r="I1124" s="0" t="s">
        <v>17313</v>
      </c>
    </row>
    <row r="1125" customFormat="false" ht="15" hidden="false" customHeight="false" outlineLevel="0" collapsed="false">
      <c r="A1125" s="0" t="n">
        <v>54</v>
      </c>
      <c r="B1125" s="0" t="s">
        <v>103</v>
      </c>
      <c r="C1125" s="0" t="s">
        <v>17314</v>
      </c>
      <c r="D1125" s="0" t="s">
        <v>14541</v>
      </c>
      <c r="E1125" s="0" t="s">
        <v>17315</v>
      </c>
      <c r="F1125" s="0" t="n">
        <v>785</v>
      </c>
      <c r="G1125" s="0" t="s">
        <v>281</v>
      </c>
      <c r="H1125" s="0" t="s">
        <v>297</v>
      </c>
      <c r="I1125" s="0" t="s">
        <v>17316</v>
      </c>
    </row>
    <row r="1126" customFormat="false" ht="15" hidden="false" customHeight="false" outlineLevel="0" collapsed="false">
      <c r="A1126" s="0" t="n">
        <v>52</v>
      </c>
      <c r="B1126" s="0" t="s">
        <v>101</v>
      </c>
      <c r="C1126" s="0" t="s">
        <v>17317</v>
      </c>
      <c r="D1126" s="0" t="s">
        <v>14532</v>
      </c>
      <c r="E1126" s="0" t="s">
        <v>17318</v>
      </c>
      <c r="F1126" s="0" t="n">
        <v>2657</v>
      </c>
      <c r="G1126" s="0" t="s">
        <v>281</v>
      </c>
      <c r="H1126" s="0" t="s">
        <v>297</v>
      </c>
      <c r="I1126" s="0" t="s">
        <v>17319</v>
      </c>
    </row>
    <row r="1127" customFormat="false" ht="15" hidden="false" customHeight="false" outlineLevel="0" collapsed="false">
      <c r="A1127" s="0" t="n">
        <v>54</v>
      </c>
      <c r="B1127" s="0" t="s">
        <v>103</v>
      </c>
      <c r="C1127" s="0" t="s">
        <v>17320</v>
      </c>
      <c r="D1127" s="0" t="s">
        <v>14676</v>
      </c>
      <c r="E1127" s="0" t="s">
        <v>17321</v>
      </c>
      <c r="F1127" s="0" t="n">
        <v>661</v>
      </c>
      <c r="G1127" s="0" t="s">
        <v>281</v>
      </c>
      <c r="H1127" s="0" t="s">
        <v>297</v>
      </c>
      <c r="I1127" s="0" t="s">
        <v>17322</v>
      </c>
    </row>
    <row r="1128" customFormat="false" ht="15" hidden="false" customHeight="false" outlineLevel="0" collapsed="false">
      <c r="A1128" s="0" t="n">
        <v>54</v>
      </c>
      <c r="B1128" s="0" t="s">
        <v>103</v>
      </c>
      <c r="C1128" s="0" t="s">
        <v>17323</v>
      </c>
      <c r="D1128" s="0" t="s">
        <v>868</v>
      </c>
      <c r="E1128" s="0" t="s">
        <v>17324</v>
      </c>
      <c r="F1128" s="0" t="n">
        <v>5137</v>
      </c>
      <c r="G1128" s="0" t="s">
        <v>281</v>
      </c>
      <c r="H1128" s="0" t="s">
        <v>297</v>
      </c>
      <c r="I1128" s="0" t="s">
        <v>17325</v>
      </c>
    </row>
    <row r="1129" customFormat="false" ht="15" hidden="false" customHeight="false" outlineLevel="0" collapsed="false">
      <c r="A1129" s="0" t="n">
        <v>54</v>
      </c>
      <c r="B1129" s="0" t="s">
        <v>103</v>
      </c>
      <c r="C1129" s="0" t="s">
        <v>17326</v>
      </c>
      <c r="D1129" s="0" t="s">
        <v>14541</v>
      </c>
      <c r="E1129" s="0" t="s">
        <v>17327</v>
      </c>
      <c r="F1129" s="0" t="n">
        <v>701</v>
      </c>
      <c r="G1129" s="0" t="s">
        <v>281</v>
      </c>
      <c r="H1129" s="0" t="s">
        <v>297</v>
      </c>
      <c r="I1129" s="0" t="s">
        <v>17328</v>
      </c>
    </row>
    <row r="1130" customFormat="false" ht="15" hidden="false" customHeight="false" outlineLevel="0" collapsed="false">
      <c r="A1130" s="0" t="n">
        <v>52</v>
      </c>
      <c r="B1130" s="0" t="s">
        <v>101</v>
      </c>
      <c r="C1130" s="0" t="s">
        <v>17329</v>
      </c>
      <c r="D1130" s="0" t="s">
        <v>14532</v>
      </c>
      <c r="E1130" s="0" t="s">
        <v>17330</v>
      </c>
      <c r="F1130" s="0" t="n">
        <v>691</v>
      </c>
      <c r="G1130" s="0" t="s">
        <v>281</v>
      </c>
      <c r="H1130" s="0" t="s">
        <v>297</v>
      </c>
      <c r="I1130" s="0" t="s">
        <v>17331</v>
      </c>
    </row>
    <row r="1131" customFormat="false" ht="15" hidden="false" customHeight="false" outlineLevel="0" collapsed="false">
      <c r="A1131" s="0" t="n">
        <v>54</v>
      </c>
      <c r="B1131" s="0" t="s">
        <v>103</v>
      </c>
      <c r="C1131" s="0" t="s">
        <v>17332</v>
      </c>
      <c r="D1131" s="0" t="s">
        <v>14541</v>
      </c>
      <c r="E1131" s="0" t="s">
        <v>17333</v>
      </c>
      <c r="F1131" s="0" t="n">
        <v>988</v>
      </c>
      <c r="G1131" s="0" t="s">
        <v>281</v>
      </c>
      <c r="H1131" s="0" t="s">
        <v>297</v>
      </c>
      <c r="I1131" s="0" t="s">
        <v>17334</v>
      </c>
    </row>
    <row r="1132" customFormat="false" ht="15" hidden="false" customHeight="false" outlineLevel="0" collapsed="false">
      <c r="A1132" s="0" t="n">
        <v>53</v>
      </c>
      <c r="B1132" s="0" t="s">
        <v>102</v>
      </c>
      <c r="C1132" s="0" t="s">
        <v>17335</v>
      </c>
      <c r="D1132" s="0" t="s">
        <v>14192</v>
      </c>
      <c r="E1132" s="0" t="s">
        <v>17336</v>
      </c>
      <c r="F1132" s="0" t="n">
        <v>1638</v>
      </c>
      <c r="G1132" s="0" t="s">
        <v>281</v>
      </c>
      <c r="H1132" s="0" t="s">
        <v>297</v>
      </c>
      <c r="I1132" s="0" t="s">
        <v>17337</v>
      </c>
    </row>
    <row r="1133" customFormat="false" ht="15" hidden="false" customHeight="false" outlineLevel="0" collapsed="false">
      <c r="A1133" s="0" t="n">
        <v>54</v>
      </c>
      <c r="B1133" s="0" t="s">
        <v>103</v>
      </c>
      <c r="C1133" s="0" t="s">
        <v>17338</v>
      </c>
      <c r="D1133" s="0" t="s">
        <v>14676</v>
      </c>
      <c r="E1133" s="0" t="s">
        <v>17339</v>
      </c>
      <c r="F1133" s="0" t="n">
        <v>721</v>
      </c>
      <c r="G1133" s="0" t="s">
        <v>281</v>
      </c>
      <c r="H1133" s="0" t="s">
        <v>297</v>
      </c>
      <c r="I1133" s="0" t="s">
        <v>17340</v>
      </c>
    </row>
    <row r="1134" customFormat="false" ht="15" hidden="false" customHeight="false" outlineLevel="0" collapsed="false">
      <c r="A1134" s="0" t="n">
        <v>52</v>
      </c>
      <c r="B1134" s="0" t="s">
        <v>101</v>
      </c>
      <c r="C1134" s="0" t="s">
        <v>17341</v>
      </c>
      <c r="D1134" s="0" t="s">
        <v>14532</v>
      </c>
      <c r="E1134" s="0" t="s">
        <v>17342</v>
      </c>
      <c r="F1134" s="0" t="n">
        <v>691</v>
      </c>
      <c r="G1134" s="0" t="s">
        <v>281</v>
      </c>
      <c r="H1134" s="0" t="s">
        <v>297</v>
      </c>
      <c r="I1134" s="0" t="s">
        <v>17343</v>
      </c>
    </row>
    <row r="1135" customFormat="false" ht="15" hidden="false" customHeight="false" outlineLevel="0" collapsed="false">
      <c r="A1135" s="0" t="n">
        <v>54</v>
      </c>
      <c r="B1135" s="0" t="s">
        <v>103</v>
      </c>
      <c r="C1135" s="0" t="s">
        <v>17344</v>
      </c>
      <c r="D1135" s="0" t="s">
        <v>14676</v>
      </c>
      <c r="E1135" s="0" t="s">
        <v>17345</v>
      </c>
      <c r="F1135" s="0" t="n">
        <v>686</v>
      </c>
      <c r="G1135" s="0" t="s">
        <v>281</v>
      </c>
      <c r="H1135" s="0" t="s">
        <v>297</v>
      </c>
      <c r="I1135" s="0" t="s">
        <v>17346</v>
      </c>
    </row>
    <row r="1136" customFormat="false" ht="15" hidden="false" customHeight="false" outlineLevel="0" collapsed="false">
      <c r="A1136" s="0" t="n">
        <v>54</v>
      </c>
      <c r="B1136" s="0" t="s">
        <v>103</v>
      </c>
      <c r="C1136" s="0" t="s">
        <v>17347</v>
      </c>
      <c r="D1136" s="0" t="s">
        <v>14676</v>
      </c>
      <c r="E1136" s="0" t="s">
        <v>17348</v>
      </c>
      <c r="F1136" s="0" t="n">
        <v>721</v>
      </c>
      <c r="G1136" s="0" t="s">
        <v>281</v>
      </c>
      <c r="H1136" s="0" t="s">
        <v>297</v>
      </c>
      <c r="I1136" s="0" t="s">
        <v>17349</v>
      </c>
    </row>
    <row r="1137" customFormat="false" ht="15" hidden="false" customHeight="false" outlineLevel="0" collapsed="false">
      <c r="A1137" s="0" t="n">
        <v>54</v>
      </c>
      <c r="B1137" s="0" t="s">
        <v>103</v>
      </c>
      <c r="C1137" s="0" t="s">
        <v>17350</v>
      </c>
      <c r="D1137" s="0" t="s">
        <v>92</v>
      </c>
      <c r="F1137" s="0" t="n">
        <v>1116</v>
      </c>
      <c r="G1137" s="0" t="s">
        <v>281</v>
      </c>
      <c r="H1137" s="0" t="s">
        <v>297</v>
      </c>
      <c r="I1137" s="0" t="s">
        <v>17351</v>
      </c>
    </row>
    <row r="1138" customFormat="false" ht="15" hidden="false" customHeight="false" outlineLevel="0" collapsed="false">
      <c r="A1138" s="0" t="n">
        <v>52</v>
      </c>
      <c r="B1138" s="0" t="s">
        <v>101</v>
      </c>
      <c r="C1138" s="0" t="s">
        <v>17352</v>
      </c>
      <c r="D1138" s="0" t="s">
        <v>14532</v>
      </c>
      <c r="E1138" s="0" t="s">
        <v>17353</v>
      </c>
      <c r="F1138" s="0" t="n">
        <v>3839</v>
      </c>
      <c r="G1138" s="0" t="s">
        <v>281</v>
      </c>
      <c r="H1138" s="0" t="s">
        <v>297</v>
      </c>
      <c r="I1138" s="0" t="s">
        <v>17354</v>
      </c>
    </row>
    <row r="1139" customFormat="false" ht="15" hidden="false" customHeight="false" outlineLevel="0" collapsed="false">
      <c r="A1139" s="0" t="n">
        <v>54</v>
      </c>
      <c r="B1139" s="0" t="s">
        <v>103</v>
      </c>
      <c r="C1139" s="0" t="s">
        <v>17355</v>
      </c>
      <c r="D1139" s="0" t="s">
        <v>14676</v>
      </c>
      <c r="E1139" s="0" t="s">
        <v>17356</v>
      </c>
      <c r="F1139" s="0" t="n">
        <v>3231</v>
      </c>
      <c r="G1139" s="0" t="s">
        <v>281</v>
      </c>
      <c r="H1139" s="0" t="s">
        <v>297</v>
      </c>
      <c r="I1139" s="0" t="s">
        <v>17357</v>
      </c>
    </row>
    <row r="1140" customFormat="false" ht="15" hidden="false" customHeight="false" outlineLevel="0" collapsed="false">
      <c r="A1140" s="0" t="n">
        <v>54</v>
      </c>
      <c r="B1140" s="0" t="s">
        <v>103</v>
      </c>
      <c r="C1140" s="0" t="s">
        <v>17358</v>
      </c>
      <c r="D1140" s="0" t="s">
        <v>14676</v>
      </c>
      <c r="E1140" s="0" t="s">
        <v>17359</v>
      </c>
      <c r="F1140" s="0" t="n">
        <v>2261</v>
      </c>
      <c r="G1140" s="0" t="s">
        <v>281</v>
      </c>
      <c r="H1140" s="0" t="s">
        <v>297</v>
      </c>
      <c r="I1140" s="0" t="s">
        <v>17360</v>
      </c>
    </row>
    <row r="1141" customFormat="false" ht="15" hidden="false" customHeight="false" outlineLevel="0" collapsed="false">
      <c r="A1141" s="0" t="n">
        <v>54</v>
      </c>
      <c r="B1141" s="0" t="s">
        <v>103</v>
      </c>
      <c r="C1141" s="0" t="s">
        <v>17361</v>
      </c>
      <c r="D1141" s="0" t="s">
        <v>14541</v>
      </c>
      <c r="E1141" s="0" t="s">
        <v>17362</v>
      </c>
      <c r="F1141" s="0" t="n">
        <v>708</v>
      </c>
      <c r="G1141" s="0" t="s">
        <v>281</v>
      </c>
      <c r="H1141" s="0" t="s">
        <v>297</v>
      </c>
      <c r="I1141" s="0" t="s">
        <v>17363</v>
      </c>
    </row>
    <row r="1142" customFormat="false" ht="15" hidden="false" customHeight="false" outlineLevel="0" collapsed="false">
      <c r="A1142" s="0" t="n">
        <v>52</v>
      </c>
      <c r="B1142" s="0" t="s">
        <v>101</v>
      </c>
      <c r="C1142" s="0" t="s">
        <v>17364</v>
      </c>
      <c r="D1142" s="0" t="s">
        <v>14532</v>
      </c>
      <c r="E1142" s="0" t="s">
        <v>17365</v>
      </c>
      <c r="F1142" s="0" t="n">
        <v>691</v>
      </c>
      <c r="G1142" s="0" t="s">
        <v>281</v>
      </c>
      <c r="H1142" s="0" t="s">
        <v>297</v>
      </c>
      <c r="I1142" s="0" t="s">
        <v>17366</v>
      </c>
    </row>
    <row r="1143" customFormat="false" ht="15" hidden="false" customHeight="false" outlineLevel="0" collapsed="false">
      <c r="A1143" s="0" t="n">
        <v>54</v>
      </c>
      <c r="B1143" s="0" t="s">
        <v>103</v>
      </c>
      <c r="C1143" s="0" t="s">
        <v>17367</v>
      </c>
      <c r="D1143" s="0" t="s">
        <v>14676</v>
      </c>
      <c r="E1143" s="0" t="s">
        <v>17368</v>
      </c>
      <c r="F1143" s="0" t="n">
        <v>577</v>
      </c>
      <c r="G1143" s="0" t="s">
        <v>281</v>
      </c>
      <c r="H1143" s="0" t="s">
        <v>297</v>
      </c>
      <c r="I1143" s="0" t="s">
        <v>17369</v>
      </c>
    </row>
    <row r="1144" customFormat="false" ht="15" hidden="false" customHeight="false" outlineLevel="0" collapsed="false">
      <c r="A1144" s="0" t="n">
        <v>54</v>
      </c>
      <c r="B1144" s="0" t="s">
        <v>103</v>
      </c>
      <c r="C1144" s="0" t="s">
        <v>17370</v>
      </c>
      <c r="D1144" s="0" t="s">
        <v>14676</v>
      </c>
      <c r="E1144" s="0" t="s">
        <v>17371</v>
      </c>
      <c r="F1144" s="0" t="n">
        <v>1901</v>
      </c>
      <c r="G1144" s="0" t="s">
        <v>281</v>
      </c>
      <c r="H1144" s="0" t="s">
        <v>297</v>
      </c>
      <c r="I1144" s="0" t="s">
        <v>17372</v>
      </c>
    </row>
    <row r="1145" customFormat="false" ht="15" hidden="false" customHeight="false" outlineLevel="0" collapsed="false">
      <c r="A1145" s="0" t="n">
        <v>52</v>
      </c>
      <c r="B1145" s="0" t="s">
        <v>101</v>
      </c>
      <c r="C1145" s="0" t="s">
        <v>17373</v>
      </c>
      <c r="D1145" s="0" t="s">
        <v>14532</v>
      </c>
      <c r="E1145" s="0" t="s">
        <v>17374</v>
      </c>
      <c r="F1145" s="0" t="n">
        <v>691</v>
      </c>
      <c r="G1145" s="0" t="s">
        <v>281</v>
      </c>
      <c r="H1145" s="0" t="s">
        <v>297</v>
      </c>
      <c r="I1145" s="0" t="s">
        <v>17375</v>
      </c>
    </row>
    <row r="1146" customFormat="false" ht="15" hidden="false" customHeight="false" outlineLevel="0" collapsed="false">
      <c r="A1146" s="0" t="n">
        <v>54</v>
      </c>
      <c r="B1146" s="0" t="s">
        <v>103</v>
      </c>
      <c r="C1146" s="0" t="s">
        <v>17376</v>
      </c>
      <c r="D1146" s="0" t="s">
        <v>14541</v>
      </c>
      <c r="E1146" s="0" t="s">
        <v>17377</v>
      </c>
      <c r="F1146" s="0" t="n">
        <v>1952</v>
      </c>
      <c r="G1146" s="0" t="s">
        <v>281</v>
      </c>
      <c r="H1146" s="0" t="s">
        <v>297</v>
      </c>
      <c r="I1146" s="0" t="s">
        <v>17378</v>
      </c>
    </row>
    <row r="1147" customFormat="false" ht="15" hidden="false" customHeight="false" outlineLevel="0" collapsed="false">
      <c r="A1147" s="0" t="n">
        <v>54</v>
      </c>
      <c r="B1147" s="0" t="s">
        <v>103</v>
      </c>
      <c r="C1147" s="0" t="s">
        <v>17379</v>
      </c>
      <c r="D1147" s="0" t="s">
        <v>14676</v>
      </c>
      <c r="E1147" s="0" t="s">
        <v>17380</v>
      </c>
      <c r="F1147" s="0" t="n">
        <v>498</v>
      </c>
      <c r="G1147" s="0" t="s">
        <v>281</v>
      </c>
      <c r="H1147" s="0" t="s">
        <v>297</v>
      </c>
      <c r="I1147" s="0" t="s">
        <v>17381</v>
      </c>
    </row>
    <row r="1148" customFormat="false" ht="15" hidden="false" customHeight="false" outlineLevel="0" collapsed="false">
      <c r="A1148" s="0" t="n">
        <v>54</v>
      </c>
      <c r="B1148" s="0" t="s">
        <v>103</v>
      </c>
      <c r="C1148" s="0" t="s">
        <v>17382</v>
      </c>
      <c r="D1148" s="0" t="s">
        <v>14676</v>
      </c>
      <c r="E1148" s="0" t="s">
        <v>17383</v>
      </c>
      <c r="F1148" s="0" t="n">
        <v>1115</v>
      </c>
      <c r="G1148" s="0" t="s">
        <v>281</v>
      </c>
      <c r="H1148" s="0" t="s">
        <v>297</v>
      </c>
      <c r="I1148" s="0" t="s">
        <v>17384</v>
      </c>
    </row>
    <row r="1149" customFormat="false" ht="15" hidden="false" customHeight="false" outlineLevel="0" collapsed="false">
      <c r="A1149" s="0" t="n">
        <v>52</v>
      </c>
      <c r="B1149" s="0" t="s">
        <v>101</v>
      </c>
      <c r="C1149" s="0" t="s">
        <v>17385</v>
      </c>
      <c r="D1149" s="0" t="s">
        <v>14532</v>
      </c>
      <c r="E1149" s="0" t="s">
        <v>17386</v>
      </c>
      <c r="F1149" s="0" t="n">
        <v>691</v>
      </c>
      <c r="G1149" s="0" t="s">
        <v>281</v>
      </c>
      <c r="H1149" s="0" t="s">
        <v>297</v>
      </c>
      <c r="I1149" s="0" t="s">
        <v>17387</v>
      </c>
    </row>
    <row r="1150" customFormat="false" ht="15" hidden="false" customHeight="false" outlineLevel="0" collapsed="false">
      <c r="A1150" s="0" t="n">
        <v>54</v>
      </c>
      <c r="B1150" s="0" t="s">
        <v>103</v>
      </c>
      <c r="C1150" s="0" t="s">
        <v>17388</v>
      </c>
      <c r="D1150" s="0" t="s">
        <v>14676</v>
      </c>
      <c r="E1150" s="0" t="s">
        <v>17389</v>
      </c>
      <c r="F1150" s="0" t="n">
        <v>1696</v>
      </c>
      <c r="G1150" s="0" t="s">
        <v>281</v>
      </c>
      <c r="H1150" s="0" t="s">
        <v>297</v>
      </c>
      <c r="I1150" s="0" t="s">
        <v>17390</v>
      </c>
    </row>
    <row r="1151" customFormat="false" ht="15" hidden="false" customHeight="false" outlineLevel="0" collapsed="false">
      <c r="A1151" s="0" t="n">
        <v>54</v>
      </c>
      <c r="B1151" s="0" t="s">
        <v>103</v>
      </c>
      <c r="C1151" s="0" t="s">
        <v>17391</v>
      </c>
      <c r="D1151" s="0" t="s">
        <v>14676</v>
      </c>
      <c r="E1151" s="0" t="s">
        <v>17392</v>
      </c>
      <c r="F1151" s="0" t="n">
        <v>200</v>
      </c>
      <c r="G1151" s="0" t="s">
        <v>281</v>
      </c>
      <c r="H1151" s="0" t="s">
        <v>297</v>
      </c>
      <c r="I1151" s="0" t="s">
        <v>17393</v>
      </c>
    </row>
    <row r="1152" customFormat="false" ht="15" hidden="false" customHeight="false" outlineLevel="0" collapsed="false">
      <c r="A1152" s="0" t="n">
        <v>54</v>
      </c>
      <c r="B1152" s="0" t="s">
        <v>103</v>
      </c>
      <c r="C1152" s="0" t="s">
        <v>17394</v>
      </c>
      <c r="D1152" s="0" t="s">
        <v>14676</v>
      </c>
      <c r="E1152" s="0" t="s">
        <v>17395</v>
      </c>
      <c r="F1152" s="0" t="n">
        <v>902</v>
      </c>
      <c r="G1152" s="0" t="s">
        <v>281</v>
      </c>
      <c r="H1152" s="0" t="s">
        <v>297</v>
      </c>
      <c r="I1152" s="0" t="s">
        <v>17396</v>
      </c>
    </row>
    <row r="1153" customFormat="false" ht="15" hidden="false" customHeight="false" outlineLevel="0" collapsed="false">
      <c r="A1153" s="0" t="n">
        <v>52</v>
      </c>
      <c r="B1153" s="0" t="s">
        <v>101</v>
      </c>
      <c r="C1153" s="0" t="s">
        <v>17397</v>
      </c>
      <c r="D1153" s="0" t="s">
        <v>92</v>
      </c>
      <c r="E1153" s="0" t="s">
        <v>17398</v>
      </c>
      <c r="F1153" s="0" t="n">
        <v>691</v>
      </c>
      <c r="G1153" s="0" t="s">
        <v>281</v>
      </c>
      <c r="H1153" s="0" t="s">
        <v>297</v>
      </c>
      <c r="I1153" s="0" t="s">
        <v>17399</v>
      </c>
    </row>
    <row r="1154" customFormat="false" ht="15" hidden="false" customHeight="false" outlineLevel="0" collapsed="false">
      <c r="A1154" s="0" t="n">
        <v>54</v>
      </c>
      <c r="B1154" s="0" t="s">
        <v>103</v>
      </c>
      <c r="C1154" s="0" t="s">
        <v>17400</v>
      </c>
      <c r="D1154" s="0" t="s">
        <v>14532</v>
      </c>
      <c r="F1154" s="0" t="n">
        <v>1695</v>
      </c>
      <c r="G1154" s="0" t="s">
        <v>281</v>
      </c>
      <c r="H1154" s="0" t="s">
        <v>297</v>
      </c>
      <c r="I1154" s="0" t="s">
        <v>17401</v>
      </c>
    </row>
    <row r="1155" customFormat="false" ht="15" hidden="false" customHeight="false" outlineLevel="0" collapsed="false">
      <c r="A1155" s="0" t="n">
        <v>54</v>
      </c>
      <c r="B1155" s="0" t="s">
        <v>103</v>
      </c>
      <c r="C1155" s="0" t="s">
        <v>17402</v>
      </c>
      <c r="D1155" s="0" t="s">
        <v>14676</v>
      </c>
      <c r="E1155" s="0" t="s">
        <v>17403</v>
      </c>
      <c r="F1155" s="0" t="n">
        <v>1303</v>
      </c>
      <c r="G1155" s="0" t="s">
        <v>281</v>
      </c>
      <c r="H1155" s="0" t="s">
        <v>297</v>
      </c>
      <c r="I1155" s="0" t="s">
        <v>17404</v>
      </c>
    </row>
    <row r="1156" customFormat="false" ht="15" hidden="false" customHeight="false" outlineLevel="0" collapsed="false">
      <c r="A1156" s="0" t="n">
        <v>57</v>
      </c>
      <c r="B1156" s="0" t="s">
        <v>106</v>
      </c>
      <c r="C1156" s="0" t="s">
        <v>17405</v>
      </c>
      <c r="D1156" s="0" t="s">
        <v>14532</v>
      </c>
      <c r="E1156" s="0" t="s">
        <v>17406</v>
      </c>
      <c r="F1156" s="0" t="n">
        <v>4022</v>
      </c>
      <c r="G1156" s="0" t="s">
        <v>281</v>
      </c>
      <c r="H1156" s="0" t="s">
        <v>297</v>
      </c>
      <c r="I1156" s="0" t="s">
        <v>17407</v>
      </c>
    </row>
    <row r="1157" customFormat="false" ht="15" hidden="false" customHeight="false" outlineLevel="0" collapsed="false">
      <c r="A1157" s="0" t="n">
        <v>54</v>
      </c>
      <c r="B1157" s="0" t="s">
        <v>103</v>
      </c>
      <c r="C1157" s="0" t="s">
        <v>17408</v>
      </c>
      <c r="D1157" s="0" t="s">
        <v>14676</v>
      </c>
      <c r="E1157" s="0" t="s">
        <v>17409</v>
      </c>
      <c r="F1157" s="0" t="n">
        <v>875</v>
      </c>
      <c r="G1157" s="0" t="s">
        <v>281</v>
      </c>
      <c r="H1157" s="0" t="s">
        <v>297</v>
      </c>
      <c r="I1157" s="0" t="s">
        <v>17410</v>
      </c>
    </row>
    <row r="1158" customFormat="false" ht="15" hidden="false" customHeight="false" outlineLevel="0" collapsed="false">
      <c r="A1158" s="0" t="n">
        <v>52</v>
      </c>
      <c r="B1158" s="0" t="s">
        <v>101</v>
      </c>
      <c r="C1158" s="0" t="s">
        <v>17411</v>
      </c>
      <c r="D1158" s="0" t="s">
        <v>14532</v>
      </c>
      <c r="E1158" s="0" t="s">
        <v>17412</v>
      </c>
      <c r="F1158" s="0" t="n">
        <v>3022</v>
      </c>
      <c r="G1158" s="0" t="s">
        <v>281</v>
      </c>
      <c r="H1158" s="0" t="s">
        <v>297</v>
      </c>
      <c r="I1158" s="0" t="s">
        <v>17413</v>
      </c>
    </row>
    <row r="1159" customFormat="false" ht="15" hidden="false" customHeight="false" outlineLevel="0" collapsed="false">
      <c r="A1159" s="0" t="n">
        <v>54</v>
      </c>
      <c r="B1159" s="0" t="s">
        <v>103</v>
      </c>
      <c r="C1159" s="0" t="s">
        <v>17414</v>
      </c>
      <c r="D1159" s="0" t="s">
        <v>14676</v>
      </c>
      <c r="E1159" s="0" t="s">
        <v>17415</v>
      </c>
      <c r="F1159" s="0" t="n">
        <v>1114</v>
      </c>
      <c r="G1159" s="0" t="s">
        <v>281</v>
      </c>
      <c r="H1159" s="0" t="s">
        <v>297</v>
      </c>
      <c r="I1159" s="0" t="s">
        <v>17416</v>
      </c>
    </row>
    <row r="1160" customFormat="false" ht="15" hidden="false" customHeight="false" outlineLevel="0" collapsed="false">
      <c r="A1160" s="0" t="n">
        <v>57</v>
      </c>
      <c r="B1160" s="0" t="s">
        <v>106</v>
      </c>
      <c r="C1160" s="0" t="s">
        <v>17417</v>
      </c>
      <c r="D1160" s="0" t="s">
        <v>92</v>
      </c>
      <c r="E1160" s="0" t="s">
        <v>17418</v>
      </c>
      <c r="F1160" s="0" t="n">
        <v>6106</v>
      </c>
      <c r="G1160" s="0" t="s">
        <v>281</v>
      </c>
      <c r="H1160" s="0" t="s">
        <v>297</v>
      </c>
      <c r="I1160" s="0" t="s">
        <v>17419</v>
      </c>
    </row>
    <row r="1161" customFormat="false" ht="15" hidden="false" customHeight="false" outlineLevel="0" collapsed="false">
      <c r="A1161" s="0" t="n">
        <v>54</v>
      </c>
      <c r="B1161" s="0" t="s">
        <v>103</v>
      </c>
      <c r="C1161" s="0" t="s">
        <v>17420</v>
      </c>
      <c r="D1161" s="0" t="s">
        <v>14676</v>
      </c>
      <c r="E1161" s="0" t="s">
        <v>17421</v>
      </c>
      <c r="F1161" s="0" t="n">
        <v>726</v>
      </c>
      <c r="G1161" s="0" t="s">
        <v>281</v>
      </c>
      <c r="H1161" s="0" t="s">
        <v>297</v>
      </c>
      <c r="I1161" s="0" t="s">
        <v>17422</v>
      </c>
    </row>
    <row r="1162" customFormat="false" ht="15" hidden="false" customHeight="false" outlineLevel="0" collapsed="false">
      <c r="A1162" s="0" t="n">
        <v>57</v>
      </c>
      <c r="B1162" s="0" t="s">
        <v>106</v>
      </c>
      <c r="C1162" s="0" t="s">
        <v>17423</v>
      </c>
      <c r="D1162" s="0" t="s">
        <v>14532</v>
      </c>
      <c r="E1162" s="0" t="s">
        <v>17424</v>
      </c>
      <c r="F1162" s="0" t="n">
        <v>550</v>
      </c>
      <c r="G1162" s="0" t="s">
        <v>281</v>
      </c>
      <c r="H1162" s="0" t="s">
        <v>297</v>
      </c>
      <c r="I1162" s="0" t="s">
        <v>17425</v>
      </c>
    </row>
    <row r="1163" customFormat="false" ht="15" hidden="false" customHeight="false" outlineLevel="0" collapsed="false">
      <c r="A1163" s="0" t="n">
        <v>54</v>
      </c>
      <c r="B1163" s="0" t="s">
        <v>103</v>
      </c>
      <c r="C1163" s="0" t="s">
        <v>17426</v>
      </c>
      <c r="D1163" s="0" t="s">
        <v>15738</v>
      </c>
      <c r="F1163" s="0" t="n">
        <v>925</v>
      </c>
      <c r="G1163" s="0" t="s">
        <v>281</v>
      </c>
      <c r="H1163" s="0" t="s">
        <v>297</v>
      </c>
      <c r="I1163" s="0" t="s">
        <v>17427</v>
      </c>
    </row>
    <row r="1164" customFormat="false" ht="15" hidden="false" customHeight="false" outlineLevel="0" collapsed="false">
      <c r="A1164" s="0" t="n">
        <v>52</v>
      </c>
      <c r="B1164" s="0" t="s">
        <v>101</v>
      </c>
      <c r="C1164" s="0" t="s">
        <v>17428</v>
      </c>
      <c r="D1164" s="0" t="s">
        <v>14532</v>
      </c>
      <c r="E1164" s="0" t="s">
        <v>17429</v>
      </c>
      <c r="F1164" s="0" t="n">
        <v>4337</v>
      </c>
      <c r="G1164" s="0" t="s">
        <v>281</v>
      </c>
      <c r="H1164" s="0" t="s">
        <v>297</v>
      </c>
      <c r="I1164" s="0" t="s">
        <v>17430</v>
      </c>
    </row>
    <row r="1165" customFormat="false" ht="15" hidden="false" customHeight="false" outlineLevel="0" collapsed="false">
      <c r="A1165" s="0" t="n">
        <v>57</v>
      </c>
      <c r="B1165" s="0" t="s">
        <v>106</v>
      </c>
      <c r="C1165" s="0" t="s">
        <v>17431</v>
      </c>
      <c r="D1165" s="0" t="s">
        <v>14532</v>
      </c>
      <c r="E1165" s="0" t="s">
        <v>17432</v>
      </c>
      <c r="F1165" s="0" t="n">
        <v>1445</v>
      </c>
      <c r="G1165" s="0" t="s">
        <v>281</v>
      </c>
      <c r="H1165" s="0" t="s">
        <v>297</v>
      </c>
      <c r="I1165" s="0" t="s">
        <v>17433</v>
      </c>
    </row>
    <row r="1166" customFormat="false" ht="15" hidden="false" customHeight="false" outlineLevel="0" collapsed="false">
      <c r="A1166" s="0" t="n">
        <v>54</v>
      </c>
      <c r="B1166" s="0" t="s">
        <v>103</v>
      </c>
      <c r="C1166" s="0" t="s">
        <v>17434</v>
      </c>
      <c r="D1166" s="0" t="s">
        <v>14676</v>
      </c>
      <c r="E1166" s="0" t="s">
        <v>17435</v>
      </c>
      <c r="F1166" s="0" t="n">
        <v>660</v>
      </c>
      <c r="G1166" s="0" t="s">
        <v>281</v>
      </c>
      <c r="H1166" s="0" t="s">
        <v>297</v>
      </c>
      <c r="I1166" s="0" t="s">
        <v>17436</v>
      </c>
    </row>
    <row r="1167" customFormat="false" ht="15" hidden="false" customHeight="false" outlineLevel="0" collapsed="false">
      <c r="A1167" s="0" t="n">
        <v>54</v>
      </c>
      <c r="B1167" s="0" t="s">
        <v>103</v>
      </c>
      <c r="C1167" s="0" t="s">
        <v>17437</v>
      </c>
      <c r="D1167" s="0" t="s">
        <v>14541</v>
      </c>
      <c r="E1167" s="0" t="s">
        <v>17438</v>
      </c>
      <c r="F1167" s="0" t="n">
        <v>659</v>
      </c>
      <c r="G1167" s="0" t="s">
        <v>281</v>
      </c>
      <c r="H1167" s="0" t="s">
        <v>297</v>
      </c>
      <c r="I1167" s="0" t="s">
        <v>17439</v>
      </c>
    </row>
    <row r="1168" customFormat="false" ht="15" hidden="false" customHeight="false" outlineLevel="0" collapsed="false">
      <c r="A1168" s="0" t="n">
        <v>52</v>
      </c>
      <c r="B1168" s="0" t="s">
        <v>101</v>
      </c>
      <c r="C1168" s="0" t="s">
        <v>17440</v>
      </c>
      <c r="D1168" s="0" t="s">
        <v>14532</v>
      </c>
      <c r="E1168" s="0" t="s">
        <v>17441</v>
      </c>
      <c r="F1168" s="0" t="n">
        <v>691</v>
      </c>
      <c r="G1168" s="0" t="s">
        <v>281</v>
      </c>
      <c r="H1168" s="0" t="s">
        <v>297</v>
      </c>
      <c r="I1168" s="0" t="s">
        <v>17442</v>
      </c>
    </row>
    <row r="1169" customFormat="false" ht="15" hidden="false" customHeight="false" outlineLevel="0" collapsed="false">
      <c r="A1169" s="0" t="n">
        <v>54</v>
      </c>
      <c r="B1169" s="0" t="s">
        <v>103</v>
      </c>
      <c r="C1169" s="0" t="s">
        <v>17443</v>
      </c>
      <c r="D1169" s="0" t="s">
        <v>14676</v>
      </c>
      <c r="E1169" s="0" t="s">
        <v>17389</v>
      </c>
      <c r="F1169" s="0" t="n">
        <v>1696</v>
      </c>
      <c r="G1169" s="0" t="s">
        <v>281</v>
      </c>
      <c r="H1169" s="0" t="s">
        <v>297</v>
      </c>
      <c r="I1169" s="0" t="s">
        <v>17390</v>
      </c>
    </row>
    <row r="1170" customFormat="false" ht="15" hidden="false" customHeight="false" outlineLevel="0" collapsed="false">
      <c r="A1170" s="0" t="n">
        <v>57</v>
      </c>
      <c r="B1170" s="0" t="s">
        <v>106</v>
      </c>
      <c r="C1170" s="0" t="s">
        <v>17444</v>
      </c>
      <c r="D1170" s="0" t="s">
        <v>14532</v>
      </c>
      <c r="E1170" s="0" t="s">
        <v>17445</v>
      </c>
      <c r="F1170" s="0" t="n">
        <v>4532</v>
      </c>
      <c r="G1170" s="0" t="s">
        <v>281</v>
      </c>
      <c r="H1170" s="0" t="s">
        <v>297</v>
      </c>
      <c r="I1170" s="0" t="s">
        <v>17446</v>
      </c>
    </row>
    <row r="1171" customFormat="false" ht="15" hidden="false" customHeight="false" outlineLevel="0" collapsed="false">
      <c r="A1171" s="0" t="n">
        <v>54</v>
      </c>
      <c r="B1171" s="0" t="s">
        <v>103</v>
      </c>
      <c r="C1171" s="0" t="s">
        <v>17447</v>
      </c>
      <c r="D1171" s="0" t="s">
        <v>14676</v>
      </c>
      <c r="E1171" s="0" t="s">
        <v>17421</v>
      </c>
      <c r="F1171" s="0" t="n">
        <v>726</v>
      </c>
      <c r="G1171" s="0" t="s">
        <v>281</v>
      </c>
      <c r="H1171" s="0" t="s">
        <v>297</v>
      </c>
      <c r="I1171" s="0" t="s">
        <v>17422</v>
      </c>
    </row>
    <row r="1172" customFormat="false" ht="15" hidden="false" customHeight="false" outlineLevel="0" collapsed="false">
      <c r="A1172" s="0" t="n">
        <v>57</v>
      </c>
      <c r="B1172" s="0" t="s">
        <v>106</v>
      </c>
      <c r="C1172" s="0" t="s">
        <v>17448</v>
      </c>
      <c r="D1172" s="0" t="s">
        <v>14532</v>
      </c>
      <c r="E1172" s="0" t="s">
        <v>17449</v>
      </c>
      <c r="F1172" s="0" t="n">
        <v>1696</v>
      </c>
      <c r="G1172" s="0" t="s">
        <v>281</v>
      </c>
      <c r="H1172" s="0" t="s">
        <v>297</v>
      </c>
      <c r="I1172" s="0" t="s">
        <v>17450</v>
      </c>
    </row>
    <row r="1173" customFormat="false" ht="15" hidden="false" customHeight="false" outlineLevel="0" collapsed="false">
      <c r="A1173" s="0" t="n">
        <v>52</v>
      </c>
      <c r="B1173" s="0" t="s">
        <v>101</v>
      </c>
      <c r="C1173" s="0" t="s">
        <v>17451</v>
      </c>
      <c r="D1173" s="0" t="s">
        <v>14541</v>
      </c>
      <c r="E1173" s="0" t="s">
        <v>17452</v>
      </c>
      <c r="F1173" s="0" t="n">
        <v>691</v>
      </c>
      <c r="G1173" s="0" t="s">
        <v>281</v>
      </c>
      <c r="H1173" s="0" t="s">
        <v>297</v>
      </c>
      <c r="I1173" s="0" t="s">
        <v>17453</v>
      </c>
    </row>
    <row r="1174" customFormat="false" ht="15" hidden="false" customHeight="false" outlineLevel="0" collapsed="false">
      <c r="A1174" s="0" t="n">
        <v>54</v>
      </c>
      <c r="B1174" s="0" t="s">
        <v>103</v>
      </c>
      <c r="C1174" s="0" t="s">
        <v>17454</v>
      </c>
      <c r="D1174" s="0" t="s">
        <v>14676</v>
      </c>
      <c r="E1174" s="0" t="s">
        <v>17296</v>
      </c>
      <c r="F1174" s="0" t="n">
        <v>1393</v>
      </c>
      <c r="G1174" s="0" t="s">
        <v>281</v>
      </c>
      <c r="H1174" s="0" t="s">
        <v>297</v>
      </c>
      <c r="I1174" s="0" t="s">
        <v>17297</v>
      </c>
    </row>
    <row r="1175" customFormat="false" ht="15" hidden="false" customHeight="false" outlineLevel="0" collapsed="false">
      <c r="A1175" s="0" t="n">
        <v>52</v>
      </c>
      <c r="B1175" s="0" t="s">
        <v>101</v>
      </c>
      <c r="C1175" s="0" t="s">
        <v>17455</v>
      </c>
      <c r="D1175" s="0" t="s">
        <v>14532</v>
      </c>
      <c r="E1175" s="0" t="s">
        <v>17456</v>
      </c>
      <c r="F1175" s="0" t="n">
        <v>691</v>
      </c>
      <c r="G1175" s="0" t="s">
        <v>281</v>
      </c>
      <c r="H1175" s="0" t="s">
        <v>297</v>
      </c>
      <c r="I1175" s="0" t="s">
        <v>17457</v>
      </c>
    </row>
    <row r="1176" customFormat="false" ht="15" hidden="false" customHeight="false" outlineLevel="0" collapsed="false">
      <c r="A1176" s="0" t="n">
        <v>54</v>
      </c>
      <c r="B1176" s="0" t="s">
        <v>103</v>
      </c>
      <c r="C1176" s="0" t="s">
        <v>17458</v>
      </c>
      <c r="D1176" s="0" t="s">
        <v>14676</v>
      </c>
      <c r="E1176" s="0" t="s">
        <v>17371</v>
      </c>
      <c r="F1176" s="0" t="n">
        <v>1901</v>
      </c>
      <c r="G1176" s="0" t="s">
        <v>281</v>
      </c>
      <c r="H1176" s="0" t="s">
        <v>297</v>
      </c>
      <c r="I1176" s="0" t="s">
        <v>17372</v>
      </c>
    </row>
    <row r="1177" customFormat="false" ht="15" hidden="false" customHeight="false" outlineLevel="0" collapsed="false">
      <c r="A1177" s="0" t="n">
        <v>54</v>
      </c>
      <c r="B1177" s="0" t="s">
        <v>103</v>
      </c>
      <c r="C1177" s="0" t="s">
        <v>17459</v>
      </c>
      <c r="D1177" s="0" t="s">
        <v>14676</v>
      </c>
      <c r="E1177" s="0" t="s">
        <v>17299</v>
      </c>
      <c r="F1177" s="0" t="n">
        <v>355</v>
      </c>
      <c r="G1177" s="0" t="s">
        <v>281</v>
      </c>
      <c r="H1177" s="0" t="s">
        <v>297</v>
      </c>
      <c r="I1177" s="0" t="s">
        <v>17300</v>
      </c>
    </row>
    <row r="1178" customFormat="false" ht="15" hidden="false" customHeight="false" outlineLevel="0" collapsed="false">
      <c r="A1178" s="0" t="n">
        <v>57</v>
      </c>
      <c r="B1178" s="0" t="s">
        <v>106</v>
      </c>
      <c r="C1178" s="0" t="s">
        <v>17460</v>
      </c>
      <c r="D1178" s="0" t="s">
        <v>14532</v>
      </c>
      <c r="E1178" s="0" t="s">
        <v>17461</v>
      </c>
      <c r="F1178" s="0" t="n">
        <v>909</v>
      </c>
      <c r="G1178" s="0" t="s">
        <v>281</v>
      </c>
      <c r="H1178" s="0" t="s">
        <v>297</v>
      </c>
      <c r="I1178" s="0" t="s">
        <v>17462</v>
      </c>
    </row>
    <row r="1179" customFormat="false" ht="15" hidden="false" customHeight="false" outlineLevel="0" collapsed="false">
      <c r="A1179" s="0" t="n">
        <v>54</v>
      </c>
      <c r="B1179" s="0" t="s">
        <v>103</v>
      </c>
      <c r="C1179" s="0" t="s">
        <v>17463</v>
      </c>
      <c r="D1179" s="0" t="s">
        <v>14541</v>
      </c>
      <c r="E1179" s="0" t="s">
        <v>17377</v>
      </c>
      <c r="F1179" s="0" t="n">
        <v>1952</v>
      </c>
      <c r="G1179" s="0" t="s">
        <v>281</v>
      </c>
      <c r="H1179" s="0" t="s">
        <v>297</v>
      </c>
      <c r="I1179" s="0" t="s">
        <v>17378</v>
      </c>
    </row>
    <row r="1180" customFormat="false" ht="15" hidden="false" customHeight="false" outlineLevel="0" collapsed="false">
      <c r="A1180" s="0" t="n">
        <v>52</v>
      </c>
      <c r="B1180" s="0" t="s">
        <v>101</v>
      </c>
      <c r="C1180" s="0" t="s">
        <v>17464</v>
      </c>
      <c r="D1180" s="0" t="s">
        <v>14532</v>
      </c>
      <c r="E1180" s="0" t="s">
        <v>17465</v>
      </c>
      <c r="F1180" s="0" t="n">
        <v>691</v>
      </c>
      <c r="G1180" s="0" t="s">
        <v>281</v>
      </c>
      <c r="H1180" s="0" t="s">
        <v>297</v>
      </c>
      <c r="I1180" s="0" t="s">
        <v>17466</v>
      </c>
    </row>
    <row r="1181" customFormat="false" ht="15" hidden="false" customHeight="false" outlineLevel="0" collapsed="false">
      <c r="A1181" s="0" t="n">
        <v>54</v>
      </c>
      <c r="B1181" s="0" t="s">
        <v>103</v>
      </c>
      <c r="C1181" s="0" t="s">
        <v>17467</v>
      </c>
      <c r="D1181" s="0" t="s">
        <v>14676</v>
      </c>
      <c r="E1181" s="0" t="s">
        <v>17359</v>
      </c>
      <c r="F1181" s="0" t="n">
        <v>2261</v>
      </c>
      <c r="G1181" s="0" t="s">
        <v>281</v>
      </c>
      <c r="H1181" s="0" t="s">
        <v>297</v>
      </c>
      <c r="I1181" s="0" t="s">
        <v>17360</v>
      </c>
    </row>
    <row r="1182" customFormat="false" ht="15" hidden="false" customHeight="false" outlineLevel="0" collapsed="false">
      <c r="A1182" s="0" t="n">
        <v>57</v>
      </c>
      <c r="B1182" s="0" t="s">
        <v>106</v>
      </c>
      <c r="C1182" s="0" t="s">
        <v>17468</v>
      </c>
      <c r="D1182" s="0" t="s">
        <v>14532</v>
      </c>
      <c r="E1182" s="0" t="s">
        <v>17469</v>
      </c>
      <c r="F1182" s="0" t="n">
        <v>206</v>
      </c>
      <c r="G1182" s="0" t="s">
        <v>281</v>
      </c>
      <c r="H1182" s="0" t="s">
        <v>297</v>
      </c>
      <c r="I1182" s="0" t="s">
        <v>17470</v>
      </c>
    </row>
    <row r="1183" customFormat="false" ht="15" hidden="false" customHeight="false" outlineLevel="0" collapsed="false">
      <c r="A1183" s="0" t="n">
        <v>54</v>
      </c>
      <c r="B1183" s="0" t="s">
        <v>103</v>
      </c>
      <c r="C1183" s="0" t="s">
        <v>17471</v>
      </c>
      <c r="D1183" s="0" t="s">
        <v>14676</v>
      </c>
      <c r="E1183" s="0" t="s">
        <v>17435</v>
      </c>
      <c r="F1183" s="0" t="n">
        <v>660</v>
      </c>
      <c r="G1183" s="0" t="s">
        <v>281</v>
      </c>
      <c r="H1183" s="0" t="s">
        <v>297</v>
      </c>
      <c r="I1183" s="0" t="s">
        <v>17436</v>
      </c>
    </row>
    <row r="1184" customFormat="false" ht="15" hidden="false" customHeight="false" outlineLevel="0" collapsed="false">
      <c r="A1184" s="0" t="n">
        <v>54</v>
      </c>
      <c r="B1184" s="0" t="s">
        <v>103</v>
      </c>
      <c r="C1184" s="0" t="s">
        <v>17472</v>
      </c>
      <c r="D1184" s="0" t="s">
        <v>14676</v>
      </c>
      <c r="E1184" s="0" t="s">
        <v>103</v>
      </c>
      <c r="F1184" s="0" t="n">
        <v>317</v>
      </c>
      <c r="G1184" s="0" t="s">
        <v>281</v>
      </c>
      <c r="H1184" s="0" t="s">
        <v>297</v>
      </c>
      <c r="I1184" s="0" t="s">
        <v>17294</v>
      </c>
    </row>
    <row r="1185" customFormat="false" ht="15" hidden="false" customHeight="false" outlineLevel="0" collapsed="false">
      <c r="A1185" s="0" t="n">
        <v>57</v>
      </c>
      <c r="B1185" s="0" t="s">
        <v>106</v>
      </c>
      <c r="C1185" s="0" t="s">
        <v>17473</v>
      </c>
      <c r="D1185" s="0" t="s">
        <v>14532</v>
      </c>
      <c r="E1185" s="0" t="s">
        <v>17474</v>
      </c>
      <c r="F1185" s="0" t="n">
        <v>414</v>
      </c>
      <c r="G1185" s="0" t="s">
        <v>281</v>
      </c>
      <c r="H1185" s="0" t="s">
        <v>297</v>
      </c>
      <c r="I1185" s="0" t="s">
        <v>17475</v>
      </c>
    </row>
    <row r="1186" customFormat="false" ht="15" hidden="false" customHeight="false" outlineLevel="0" collapsed="false">
      <c r="A1186" s="0" t="n">
        <v>52</v>
      </c>
      <c r="B1186" s="0" t="s">
        <v>101</v>
      </c>
      <c r="C1186" s="0" t="s">
        <v>17476</v>
      </c>
      <c r="D1186" s="0" t="s">
        <v>14532</v>
      </c>
      <c r="E1186" s="0" t="s">
        <v>17477</v>
      </c>
      <c r="F1186" s="0" t="n">
        <v>691</v>
      </c>
      <c r="G1186" s="0" t="s">
        <v>281</v>
      </c>
      <c r="H1186" s="0" t="s">
        <v>297</v>
      </c>
      <c r="I1186" s="0" t="s">
        <v>17478</v>
      </c>
    </row>
    <row r="1187" customFormat="false" ht="15" hidden="false" customHeight="false" outlineLevel="0" collapsed="false">
      <c r="A1187" s="0" t="n">
        <v>54</v>
      </c>
      <c r="B1187" s="0" t="s">
        <v>103</v>
      </c>
      <c r="C1187" s="0" t="s">
        <v>17479</v>
      </c>
      <c r="D1187" s="0" t="s">
        <v>14541</v>
      </c>
      <c r="E1187" s="0" t="s">
        <v>17333</v>
      </c>
      <c r="F1187" s="0" t="n">
        <v>988</v>
      </c>
      <c r="G1187" s="0" t="s">
        <v>281</v>
      </c>
      <c r="H1187" s="0" t="s">
        <v>297</v>
      </c>
      <c r="I1187" s="0" t="s">
        <v>17334</v>
      </c>
    </row>
    <row r="1188" customFormat="false" ht="15" hidden="false" customHeight="false" outlineLevel="0" collapsed="false">
      <c r="A1188" s="0" t="n">
        <v>54</v>
      </c>
      <c r="B1188" s="0" t="s">
        <v>103</v>
      </c>
      <c r="C1188" s="0" t="s">
        <v>17480</v>
      </c>
      <c r="D1188" s="0" t="s">
        <v>14541</v>
      </c>
      <c r="E1188" s="0" t="s">
        <v>17312</v>
      </c>
      <c r="F1188" s="0" t="n">
        <v>808</v>
      </c>
      <c r="G1188" s="0" t="s">
        <v>281</v>
      </c>
      <c r="H1188" s="0" t="s">
        <v>297</v>
      </c>
      <c r="I1188" s="0" t="s">
        <v>17313</v>
      </c>
    </row>
    <row r="1189" customFormat="false" ht="15" hidden="false" customHeight="false" outlineLevel="0" collapsed="false">
      <c r="A1189" s="0" t="n">
        <v>57</v>
      </c>
      <c r="B1189" s="0" t="s">
        <v>106</v>
      </c>
      <c r="C1189" s="0" t="s">
        <v>17481</v>
      </c>
      <c r="D1189" s="0" t="s">
        <v>92</v>
      </c>
      <c r="E1189" s="0" t="s">
        <v>17482</v>
      </c>
      <c r="F1189" s="0" t="n">
        <v>3177</v>
      </c>
      <c r="G1189" s="0" t="s">
        <v>281</v>
      </c>
      <c r="H1189" s="0" t="s">
        <v>297</v>
      </c>
      <c r="I1189" s="0" t="s">
        <v>17483</v>
      </c>
    </row>
    <row r="1190" customFormat="false" ht="15" hidden="false" customHeight="false" outlineLevel="0" collapsed="false">
      <c r="A1190" s="0" t="n">
        <v>57</v>
      </c>
      <c r="B1190" s="0" t="s">
        <v>106</v>
      </c>
      <c r="C1190" s="0" t="s">
        <v>17484</v>
      </c>
      <c r="D1190" s="0" t="s">
        <v>14532</v>
      </c>
      <c r="E1190" s="0" t="s">
        <v>17485</v>
      </c>
      <c r="F1190" s="0" t="n">
        <v>1779</v>
      </c>
      <c r="G1190" s="0" t="s">
        <v>281</v>
      </c>
      <c r="H1190" s="0" t="s">
        <v>297</v>
      </c>
      <c r="I1190" s="0" t="s">
        <v>17486</v>
      </c>
    </row>
    <row r="1191" customFormat="false" ht="15" hidden="false" customHeight="false" outlineLevel="0" collapsed="false">
      <c r="A1191" s="0" t="n">
        <v>54</v>
      </c>
      <c r="B1191" s="0" t="s">
        <v>103</v>
      </c>
      <c r="C1191" s="0" t="s">
        <v>17487</v>
      </c>
      <c r="D1191" s="0" t="s">
        <v>14541</v>
      </c>
      <c r="E1191" s="0" t="s">
        <v>17362</v>
      </c>
      <c r="F1191" s="0" t="n">
        <v>708</v>
      </c>
      <c r="G1191" s="0" t="s">
        <v>281</v>
      </c>
      <c r="H1191" s="0" t="s">
        <v>297</v>
      </c>
      <c r="I1191" s="0" t="s">
        <v>17363</v>
      </c>
    </row>
    <row r="1192" customFormat="false" ht="15" hidden="false" customHeight="false" outlineLevel="0" collapsed="false">
      <c r="A1192" s="0" t="n">
        <v>52</v>
      </c>
      <c r="B1192" s="0" t="s">
        <v>101</v>
      </c>
      <c r="C1192" s="0" t="s">
        <v>17488</v>
      </c>
      <c r="D1192" s="0" t="s">
        <v>14532</v>
      </c>
      <c r="E1192" s="0" t="s">
        <v>17489</v>
      </c>
      <c r="F1192" s="0" t="n">
        <v>691</v>
      </c>
      <c r="G1192" s="0" t="s">
        <v>281</v>
      </c>
      <c r="H1192" s="0" t="s">
        <v>297</v>
      </c>
      <c r="I1192" s="0" t="s">
        <v>17490</v>
      </c>
    </row>
    <row r="1193" customFormat="false" ht="15" hidden="false" customHeight="false" outlineLevel="0" collapsed="false">
      <c r="A1193" s="0" t="n">
        <v>54</v>
      </c>
      <c r="B1193" s="0" t="s">
        <v>103</v>
      </c>
      <c r="C1193" s="0" t="s">
        <v>17491</v>
      </c>
      <c r="D1193" s="0" t="s">
        <v>14541</v>
      </c>
      <c r="E1193" s="0" t="s">
        <v>17327</v>
      </c>
      <c r="F1193" s="0" t="n">
        <v>701</v>
      </c>
      <c r="G1193" s="0" t="s">
        <v>281</v>
      </c>
      <c r="H1193" s="0" t="s">
        <v>297</v>
      </c>
      <c r="I1193" s="0" t="s">
        <v>17328</v>
      </c>
    </row>
    <row r="1194" customFormat="false" ht="15" hidden="false" customHeight="false" outlineLevel="0" collapsed="false">
      <c r="A1194" s="0" t="n">
        <v>57</v>
      </c>
      <c r="B1194" s="0" t="s">
        <v>106</v>
      </c>
      <c r="C1194" s="0" t="s">
        <v>17492</v>
      </c>
      <c r="D1194" s="0" t="s">
        <v>14532</v>
      </c>
      <c r="E1194" s="0" t="s">
        <v>17493</v>
      </c>
      <c r="F1194" s="0" t="n">
        <v>3995</v>
      </c>
      <c r="G1194" s="0" t="s">
        <v>281</v>
      </c>
      <c r="H1194" s="0" t="s">
        <v>297</v>
      </c>
      <c r="I1194" s="0" t="s">
        <v>17494</v>
      </c>
    </row>
    <row r="1195" customFormat="false" ht="15" hidden="false" customHeight="false" outlineLevel="0" collapsed="false">
      <c r="A1195" s="0" t="n">
        <v>54</v>
      </c>
      <c r="B1195" s="0" t="s">
        <v>103</v>
      </c>
      <c r="C1195" s="0" t="s">
        <v>17495</v>
      </c>
      <c r="D1195" s="0" t="s">
        <v>14541</v>
      </c>
      <c r="E1195" s="0" t="s">
        <v>17309</v>
      </c>
      <c r="F1195" s="0" t="n">
        <v>662</v>
      </c>
      <c r="G1195" s="0" t="s">
        <v>281</v>
      </c>
      <c r="H1195" s="0" t="s">
        <v>297</v>
      </c>
      <c r="I1195" s="0" t="s">
        <v>17310</v>
      </c>
    </row>
    <row r="1196" customFormat="false" ht="15" hidden="false" customHeight="false" outlineLevel="0" collapsed="false">
      <c r="A1196" s="0" t="n">
        <v>54</v>
      </c>
      <c r="B1196" s="0" t="s">
        <v>103</v>
      </c>
      <c r="C1196" s="0" t="s">
        <v>17496</v>
      </c>
      <c r="D1196" s="0" t="s">
        <v>14541</v>
      </c>
      <c r="E1196" s="0" t="s">
        <v>17315</v>
      </c>
      <c r="F1196" s="0" t="n">
        <v>785</v>
      </c>
      <c r="G1196" s="0" t="s">
        <v>281</v>
      </c>
      <c r="H1196" s="0" t="s">
        <v>297</v>
      </c>
      <c r="I1196" s="0" t="s">
        <v>17316</v>
      </c>
    </row>
    <row r="1197" customFormat="false" ht="15" hidden="false" customHeight="false" outlineLevel="0" collapsed="false">
      <c r="A1197" s="0" t="n">
        <v>52</v>
      </c>
      <c r="B1197" s="0" t="s">
        <v>101</v>
      </c>
      <c r="C1197" s="0" t="s">
        <v>17497</v>
      </c>
      <c r="D1197" s="0" t="s">
        <v>14532</v>
      </c>
      <c r="E1197" s="0" t="s">
        <v>17498</v>
      </c>
      <c r="F1197" s="0" t="n">
        <v>2883</v>
      </c>
      <c r="G1197" s="0" t="s">
        <v>281</v>
      </c>
      <c r="H1197" s="0" t="s">
        <v>297</v>
      </c>
      <c r="I1197" s="0" t="s">
        <v>17499</v>
      </c>
    </row>
    <row r="1198" customFormat="false" ht="15" hidden="false" customHeight="false" outlineLevel="0" collapsed="false">
      <c r="A1198" s="0" t="n">
        <v>54</v>
      </c>
      <c r="B1198" s="0" t="s">
        <v>103</v>
      </c>
      <c r="C1198" s="0" t="s">
        <v>17500</v>
      </c>
      <c r="D1198" s="0" t="s">
        <v>14541</v>
      </c>
      <c r="E1198" s="0" t="s">
        <v>17438</v>
      </c>
      <c r="F1198" s="0" t="n">
        <v>659</v>
      </c>
      <c r="G1198" s="0" t="s">
        <v>281</v>
      </c>
      <c r="H1198" s="0" t="s">
        <v>297</v>
      </c>
      <c r="I1198" s="0" t="s">
        <v>17439</v>
      </c>
    </row>
    <row r="1199" customFormat="false" ht="15" hidden="false" customHeight="false" outlineLevel="0" collapsed="false">
      <c r="A1199" s="0" t="n">
        <v>54</v>
      </c>
      <c r="B1199" s="0" t="s">
        <v>103</v>
      </c>
      <c r="C1199" s="0" t="s">
        <v>17501</v>
      </c>
      <c r="D1199" s="0" t="s">
        <v>15738</v>
      </c>
      <c r="F1199" s="0" t="n">
        <v>925</v>
      </c>
      <c r="G1199" s="0" t="s">
        <v>281</v>
      </c>
      <c r="H1199" s="0" t="s">
        <v>297</v>
      </c>
      <c r="I1199" s="0" t="s">
        <v>17427</v>
      </c>
    </row>
    <row r="1200" customFormat="false" ht="15" hidden="false" customHeight="false" outlineLevel="0" collapsed="false">
      <c r="A1200" s="0" t="n">
        <v>54</v>
      </c>
      <c r="B1200" s="0" t="s">
        <v>103</v>
      </c>
      <c r="C1200" s="0" t="s">
        <v>17502</v>
      </c>
      <c r="D1200" s="0" t="s">
        <v>14532</v>
      </c>
      <c r="F1200" s="0" t="n">
        <v>1695</v>
      </c>
      <c r="G1200" s="0" t="s">
        <v>281</v>
      </c>
      <c r="H1200" s="0" t="s">
        <v>297</v>
      </c>
      <c r="I1200" s="0" t="s">
        <v>17401</v>
      </c>
    </row>
    <row r="1201" customFormat="false" ht="15" hidden="false" customHeight="false" outlineLevel="0" collapsed="false">
      <c r="A1201" s="0" t="n">
        <v>57</v>
      </c>
      <c r="B1201" s="0" t="s">
        <v>106</v>
      </c>
      <c r="C1201" s="0" t="s">
        <v>17503</v>
      </c>
      <c r="D1201" s="0" t="s">
        <v>14532</v>
      </c>
      <c r="E1201" s="0" t="s">
        <v>17504</v>
      </c>
      <c r="F1201" s="0" t="n">
        <v>601</v>
      </c>
      <c r="G1201" s="0" t="s">
        <v>281</v>
      </c>
      <c r="H1201" s="0" t="s">
        <v>297</v>
      </c>
      <c r="I1201" s="0" t="s">
        <v>17505</v>
      </c>
    </row>
    <row r="1202" customFormat="false" ht="15" hidden="false" customHeight="false" outlineLevel="0" collapsed="false">
      <c r="A1202" s="0" t="n">
        <v>52</v>
      </c>
      <c r="B1202" s="0" t="s">
        <v>101</v>
      </c>
      <c r="C1202" s="0" t="s">
        <v>17506</v>
      </c>
      <c r="D1202" s="0" t="s">
        <v>14532</v>
      </c>
      <c r="E1202" s="0" t="s">
        <v>17507</v>
      </c>
      <c r="F1202" s="0" t="n">
        <v>3723</v>
      </c>
      <c r="G1202" s="0" t="s">
        <v>281</v>
      </c>
      <c r="H1202" s="0" t="s">
        <v>297</v>
      </c>
      <c r="I1202" s="0" t="s">
        <v>17508</v>
      </c>
    </row>
    <row r="1203" customFormat="false" ht="15" hidden="false" customHeight="false" outlineLevel="0" collapsed="false">
      <c r="A1203" s="0" t="n">
        <v>54</v>
      </c>
      <c r="B1203" s="0" t="s">
        <v>103</v>
      </c>
      <c r="C1203" s="0" t="s">
        <v>17509</v>
      </c>
      <c r="D1203" s="0" t="s">
        <v>92</v>
      </c>
      <c r="F1203" s="0" t="n">
        <v>1116</v>
      </c>
      <c r="G1203" s="0" t="s">
        <v>281</v>
      </c>
      <c r="H1203" s="0" t="s">
        <v>297</v>
      </c>
      <c r="I1203" s="0" t="s">
        <v>17351</v>
      </c>
    </row>
    <row r="1204" customFormat="false" ht="15" hidden="false" customHeight="false" outlineLevel="0" collapsed="false">
      <c r="A1204" s="0" t="n">
        <v>54</v>
      </c>
      <c r="B1204" s="0" t="s">
        <v>103</v>
      </c>
      <c r="C1204" s="0" t="s">
        <v>17510</v>
      </c>
      <c r="D1204" s="0" t="s">
        <v>14676</v>
      </c>
      <c r="E1204" s="0" t="s">
        <v>17395</v>
      </c>
      <c r="F1204" s="0" t="n">
        <v>902</v>
      </c>
      <c r="G1204" s="0" t="s">
        <v>281</v>
      </c>
      <c r="H1204" s="0" t="s">
        <v>297</v>
      </c>
      <c r="I1204" s="0" t="s">
        <v>17396</v>
      </c>
    </row>
    <row r="1205" customFormat="false" ht="15" hidden="false" customHeight="false" outlineLevel="0" collapsed="false">
      <c r="A1205" s="0" t="n">
        <v>57</v>
      </c>
      <c r="B1205" s="0" t="s">
        <v>106</v>
      </c>
      <c r="C1205" s="0" t="s">
        <v>17511</v>
      </c>
      <c r="D1205" s="0" t="s">
        <v>14541</v>
      </c>
      <c r="E1205" s="0" t="s">
        <v>17512</v>
      </c>
      <c r="F1205" s="0" t="n">
        <v>215</v>
      </c>
      <c r="G1205" s="0" t="s">
        <v>281</v>
      </c>
      <c r="H1205" s="0" t="s">
        <v>297</v>
      </c>
      <c r="I1205" s="0" t="s">
        <v>17513</v>
      </c>
    </row>
    <row r="1206" customFormat="false" ht="15" hidden="false" customHeight="false" outlineLevel="0" collapsed="false">
      <c r="A1206" s="0" t="n">
        <v>54</v>
      </c>
      <c r="B1206" s="0" t="s">
        <v>103</v>
      </c>
      <c r="C1206" s="0" t="s">
        <v>17514</v>
      </c>
      <c r="D1206" s="0" t="s">
        <v>14676</v>
      </c>
      <c r="E1206" s="0" t="s">
        <v>17339</v>
      </c>
      <c r="F1206" s="0" t="n">
        <v>721</v>
      </c>
      <c r="G1206" s="0" t="s">
        <v>281</v>
      </c>
      <c r="H1206" s="0" t="s">
        <v>297</v>
      </c>
      <c r="I1206" s="0" t="s">
        <v>17340</v>
      </c>
    </row>
    <row r="1207" customFormat="false" ht="15" hidden="false" customHeight="false" outlineLevel="0" collapsed="false">
      <c r="A1207" s="0" t="n">
        <v>54</v>
      </c>
      <c r="B1207" s="0" t="s">
        <v>103</v>
      </c>
      <c r="C1207" s="0" t="s">
        <v>17515</v>
      </c>
      <c r="D1207" s="0" t="s">
        <v>14676</v>
      </c>
      <c r="E1207" s="0" t="s">
        <v>17303</v>
      </c>
      <c r="F1207" s="0" t="n">
        <v>713</v>
      </c>
      <c r="G1207" s="0" t="s">
        <v>281</v>
      </c>
      <c r="H1207" s="0" t="s">
        <v>297</v>
      </c>
      <c r="I1207" s="0" t="s">
        <v>17304</v>
      </c>
    </row>
    <row r="1208" customFormat="false" ht="15" hidden="false" customHeight="false" outlineLevel="0" collapsed="false">
      <c r="A1208" s="0" t="n">
        <v>54</v>
      </c>
      <c r="B1208" s="0" t="s">
        <v>103</v>
      </c>
      <c r="C1208" s="0" t="s">
        <v>17516</v>
      </c>
      <c r="D1208" s="0" t="s">
        <v>14676</v>
      </c>
      <c r="E1208" s="0" t="s">
        <v>17409</v>
      </c>
      <c r="F1208" s="0" t="n">
        <v>875</v>
      </c>
      <c r="G1208" s="0" t="s">
        <v>281</v>
      </c>
      <c r="H1208" s="0" t="s">
        <v>297</v>
      </c>
      <c r="I1208" s="0" t="s">
        <v>17410</v>
      </c>
    </row>
    <row r="1209" customFormat="false" ht="15" hidden="false" customHeight="false" outlineLevel="0" collapsed="false">
      <c r="A1209" s="0" t="n">
        <v>52</v>
      </c>
      <c r="B1209" s="0" t="s">
        <v>101</v>
      </c>
      <c r="C1209" s="0" t="s">
        <v>17517</v>
      </c>
      <c r="D1209" s="0" t="s">
        <v>14532</v>
      </c>
      <c r="E1209" s="0" t="s">
        <v>17441</v>
      </c>
      <c r="F1209" s="0" t="n">
        <v>691</v>
      </c>
      <c r="G1209" s="0" t="s">
        <v>281</v>
      </c>
      <c r="H1209" s="0" t="s">
        <v>297</v>
      </c>
      <c r="I1209" s="0" t="s">
        <v>17518</v>
      </c>
    </row>
    <row r="1210" customFormat="false" ht="15" hidden="false" customHeight="false" outlineLevel="0" collapsed="false">
      <c r="A1210" s="0" t="n">
        <v>54</v>
      </c>
      <c r="B1210" s="0" t="s">
        <v>103</v>
      </c>
      <c r="C1210" s="0" t="s">
        <v>17519</v>
      </c>
      <c r="D1210" s="0" t="s">
        <v>14676</v>
      </c>
      <c r="E1210" s="0" t="s">
        <v>17383</v>
      </c>
      <c r="F1210" s="0" t="n">
        <v>1115</v>
      </c>
      <c r="G1210" s="0" t="s">
        <v>281</v>
      </c>
      <c r="H1210" s="0" t="s">
        <v>297</v>
      </c>
      <c r="I1210" s="0" t="s">
        <v>17384</v>
      </c>
    </row>
    <row r="1211" customFormat="false" ht="15" hidden="false" customHeight="false" outlineLevel="0" collapsed="false">
      <c r="A1211" s="0" t="n">
        <v>54</v>
      </c>
      <c r="B1211" s="0" t="s">
        <v>103</v>
      </c>
      <c r="C1211" s="0" t="s">
        <v>17520</v>
      </c>
      <c r="D1211" s="0" t="s">
        <v>14676</v>
      </c>
      <c r="E1211" s="0" t="s">
        <v>17415</v>
      </c>
      <c r="F1211" s="0" t="n">
        <v>1114</v>
      </c>
      <c r="G1211" s="0" t="s">
        <v>281</v>
      </c>
      <c r="H1211" s="0" t="s">
        <v>297</v>
      </c>
      <c r="I1211" s="0" t="s">
        <v>17416</v>
      </c>
    </row>
    <row r="1212" customFormat="false" ht="15" hidden="false" customHeight="false" outlineLevel="0" collapsed="false">
      <c r="A1212" s="0" t="n">
        <v>54</v>
      </c>
      <c r="B1212" s="0" t="s">
        <v>103</v>
      </c>
      <c r="C1212" s="0" t="s">
        <v>17521</v>
      </c>
      <c r="D1212" s="0" t="s">
        <v>14676</v>
      </c>
      <c r="E1212" s="0" t="s">
        <v>17321</v>
      </c>
      <c r="F1212" s="0" t="n">
        <v>661</v>
      </c>
      <c r="G1212" s="0" t="s">
        <v>281</v>
      </c>
      <c r="H1212" s="0" t="s">
        <v>297</v>
      </c>
      <c r="I1212" s="0" t="s">
        <v>17322</v>
      </c>
    </row>
    <row r="1213" customFormat="false" ht="15" hidden="false" customHeight="false" outlineLevel="0" collapsed="false">
      <c r="A1213" s="0" t="n">
        <v>54</v>
      </c>
      <c r="B1213" s="0" t="s">
        <v>103</v>
      </c>
      <c r="C1213" s="0" t="s">
        <v>17522</v>
      </c>
      <c r="D1213" s="0" t="s">
        <v>14676</v>
      </c>
      <c r="E1213" s="0" t="s">
        <v>17345</v>
      </c>
      <c r="F1213" s="0" t="n">
        <v>686</v>
      </c>
      <c r="G1213" s="0" t="s">
        <v>281</v>
      </c>
      <c r="H1213" s="0" t="s">
        <v>297</v>
      </c>
      <c r="I1213" s="0" t="s">
        <v>17346</v>
      </c>
    </row>
    <row r="1214" customFormat="false" ht="15" hidden="false" customHeight="false" outlineLevel="0" collapsed="false">
      <c r="A1214" s="0" t="n">
        <v>52</v>
      </c>
      <c r="B1214" s="0" t="s">
        <v>101</v>
      </c>
      <c r="C1214" s="0" t="s">
        <v>17523</v>
      </c>
      <c r="D1214" s="0" t="s">
        <v>14532</v>
      </c>
      <c r="E1214" s="0" t="s">
        <v>17524</v>
      </c>
      <c r="F1214" s="0" t="n">
        <v>5537</v>
      </c>
      <c r="G1214" s="0" t="s">
        <v>281</v>
      </c>
      <c r="H1214" s="0" t="s">
        <v>297</v>
      </c>
      <c r="I1214" s="0" t="s">
        <v>17525</v>
      </c>
    </row>
    <row r="1215" customFormat="false" ht="15" hidden="false" customHeight="false" outlineLevel="0" collapsed="false">
      <c r="A1215" s="0" t="n">
        <v>54</v>
      </c>
      <c r="B1215" s="0" t="s">
        <v>103</v>
      </c>
      <c r="C1215" s="0" t="s">
        <v>17526</v>
      </c>
      <c r="D1215" s="0" t="s">
        <v>14676</v>
      </c>
      <c r="E1215" s="0" t="s">
        <v>17368</v>
      </c>
      <c r="F1215" s="0" t="n">
        <v>577</v>
      </c>
      <c r="G1215" s="0" t="s">
        <v>281</v>
      </c>
      <c r="H1215" s="0" t="s">
        <v>297</v>
      </c>
      <c r="I1215" s="0" t="s">
        <v>17369</v>
      </c>
    </row>
    <row r="1216" customFormat="false" ht="15" hidden="false" customHeight="false" outlineLevel="0" collapsed="false">
      <c r="A1216" s="0" t="n">
        <v>54</v>
      </c>
      <c r="B1216" s="0" t="s">
        <v>103</v>
      </c>
      <c r="C1216" s="0" t="s">
        <v>17527</v>
      </c>
      <c r="D1216" s="0" t="s">
        <v>14676</v>
      </c>
      <c r="E1216" s="0" t="s">
        <v>17403</v>
      </c>
      <c r="F1216" s="0" t="n">
        <v>1303</v>
      </c>
      <c r="G1216" s="0" t="s">
        <v>281</v>
      </c>
      <c r="H1216" s="0" t="s">
        <v>297</v>
      </c>
      <c r="I1216" s="0" t="s">
        <v>17404</v>
      </c>
    </row>
    <row r="1217" customFormat="false" ht="15" hidden="false" customHeight="false" outlineLevel="0" collapsed="false">
      <c r="A1217" s="0" t="n">
        <v>52</v>
      </c>
      <c r="B1217" s="0" t="s">
        <v>101</v>
      </c>
      <c r="C1217" s="0" t="s">
        <v>17528</v>
      </c>
      <c r="D1217" s="0" t="s">
        <v>14532</v>
      </c>
      <c r="E1217" s="0" t="s">
        <v>17529</v>
      </c>
      <c r="F1217" s="0" t="n">
        <v>3344</v>
      </c>
      <c r="G1217" s="0" t="s">
        <v>281</v>
      </c>
      <c r="H1217" s="0" t="s">
        <v>297</v>
      </c>
      <c r="I1217" s="0" t="s">
        <v>17530</v>
      </c>
    </row>
    <row r="1218" customFormat="false" ht="15" hidden="false" customHeight="false" outlineLevel="0" collapsed="false">
      <c r="A1218" s="0" t="n">
        <v>59</v>
      </c>
      <c r="B1218" s="0" t="s">
        <v>109</v>
      </c>
      <c r="C1218" s="0" t="s">
        <v>17531</v>
      </c>
      <c r="D1218" s="0" t="s">
        <v>14532</v>
      </c>
      <c r="E1218" s="0" t="s">
        <v>17532</v>
      </c>
      <c r="F1218" s="0" t="n">
        <v>757</v>
      </c>
      <c r="G1218" s="0" t="s">
        <v>281</v>
      </c>
      <c r="H1218" s="0" t="s">
        <v>297</v>
      </c>
      <c r="I1218" s="0" t="s">
        <v>17533</v>
      </c>
    </row>
    <row r="1219" customFormat="false" ht="15" hidden="false" customHeight="false" outlineLevel="0" collapsed="false">
      <c r="A1219" s="0" t="n">
        <v>57</v>
      </c>
      <c r="B1219" s="0" t="s">
        <v>106</v>
      </c>
      <c r="C1219" s="0" t="s">
        <v>17534</v>
      </c>
      <c r="D1219" s="0" t="s">
        <v>14532</v>
      </c>
      <c r="E1219" s="0" t="s">
        <v>17535</v>
      </c>
      <c r="F1219" s="0" t="n">
        <v>828</v>
      </c>
      <c r="G1219" s="0" t="s">
        <v>281</v>
      </c>
      <c r="H1219" s="0" t="s">
        <v>297</v>
      </c>
      <c r="I1219" s="0" t="s">
        <v>17536</v>
      </c>
    </row>
    <row r="1220" customFormat="false" ht="15" hidden="false" customHeight="false" outlineLevel="0" collapsed="false">
      <c r="A1220" s="0" t="n">
        <v>57</v>
      </c>
      <c r="B1220" s="0" t="s">
        <v>106</v>
      </c>
      <c r="C1220" s="0" t="s">
        <v>17537</v>
      </c>
      <c r="D1220" s="0" t="s">
        <v>14532</v>
      </c>
      <c r="E1220" s="0" t="s">
        <v>17538</v>
      </c>
      <c r="F1220" s="0" t="n">
        <v>5455</v>
      </c>
      <c r="G1220" s="0" t="s">
        <v>281</v>
      </c>
      <c r="H1220" s="0" t="s">
        <v>297</v>
      </c>
      <c r="I1220" s="0" t="s">
        <v>17539</v>
      </c>
    </row>
    <row r="1221" customFormat="false" ht="15" hidden="false" customHeight="false" outlineLevel="0" collapsed="false">
      <c r="A1221" s="0" t="n">
        <v>52</v>
      </c>
      <c r="B1221" s="0" t="s">
        <v>101</v>
      </c>
      <c r="C1221" s="0" t="s">
        <v>17540</v>
      </c>
      <c r="D1221" s="0" t="s">
        <v>14532</v>
      </c>
      <c r="E1221" s="0" t="s">
        <v>17541</v>
      </c>
      <c r="F1221" s="0" t="n">
        <v>3007</v>
      </c>
      <c r="G1221" s="0" t="s">
        <v>281</v>
      </c>
      <c r="H1221" s="0" t="s">
        <v>297</v>
      </c>
      <c r="I1221" s="0" t="s">
        <v>17542</v>
      </c>
    </row>
    <row r="1222" customFormat="false" ht="15" hidden="false" customHeight="false" outlineLevel="0" collapsed="false">
      <c r="A1222" s="0" t="n">
        <v>52</v>
      </c>
      <c r="B1222" s="0" t="s">
        <v>101</v>
      </c>
      <c r="C1222" s="0" t="s">
        <v>17543</v>
      </c>
      <c r="D1222" s="0" t="s">
        <v>14532</v>
      </c>
      <c r="E1222" s="0" t="s">
        <v>17544</v>
      </c>
      <c r="F1222" s="0" t="n">
        <v>691</v>
      </c>
      <c r="G1222" s="0" t="s">
        <v>281</v>
      </c>
      <c r="H1222" s="0" t="s">
        <v>297</v>
      </c>
      <c r="I1222" s="0" t="s">
        <v>17545</v>
      </c>
    </row>
    <row r="1223" customFormat="false" ht="15" hidden="false" customHeight="false" outlineLevel="0" collapsed="false">
      <c r="A1223" s="0" t="n">
        <v>57</v>
      </c>
      <c r="B1223" s="0" t="s">
        <v>106</v>
      </c>
      <c r="C1223" s="0" t="s">
        <v>17546</v>
      </c>
      <c r="D1223" s="0" t="s">
        <v>14676</v>
      </c>
      <c r="E1223" s="0" t="s">
        <v>17547</v>
      </c>
      <c r="F1223" s="0" t="n">
        <v>203</v>
      </c>
      <c r="G1223" s="0" t="s">
        <v>281</v>
      </c>
      <c r="H1223" s="0" t="s">
        <v>297</v>
      </c>
      <c r="I1223" s="0" t="s">
        <v>17548</v>
      </c>
    </row>
    <row r="1224" customFormat="false" ht="15" hidden="false" customHeight="false" outlineLevel="0" collapsed="false">
      <c r="A1224" s="0" t="n">
        <v>52</v>
      </c>
      <c r="B1224" s="0" t="s">
        <v>101</v>
      </c>
      <c r="C1224" s="0" t="s">
        <v>17549</v>
      </c>
      <c r="D1224" s="0" t="s">
        <v>14532</v>
      </c>
      <c r="E1224" s="0" t="s">
        <v>17550</v>
      </c>
      <c r="F1224" s="0" t="n">
        <v>2968</v>
      </c>
      <c r="G1224" s="0" t="s">
        <v>281</v>
      </c>
      <c r="H1224" s="0" t="s">
        <v>297</v>
      </c>
      <c r="I1224" s="0" t="s">
        <v>17551</v>
      </c>
    </row>
    <row r="1225" customFormat="false" ht="15" hidden="false" customHeight="false" outlineLevel="0" collapsed="false">
      <c r="A1225" s="0" t="n">
        <v>57</v>
      </c>
      <c r="B1225" s="0" t="s">
        <v>106</v>
      </c>
      <c r="C1225" s="0" t="s">
        <v>17552</v>
      </c>
      <c r="D1225" s="0" t="s">
        <v>14676</v>
      </c>
      <c r="E1225" s="0" t="s">
        <v>17553</v>
      </c>
      <c r="F1225" s="0" t="n">
        <v>414</v>
      </c>
      <c r="G1225" s="0" t="s">
        <v>281</v>
      </c>
      <c r="H1225" s="0" t="s">
        <v>297</v>
      </c>
      <c r="I1225" s="0" t="s">
        <v>17554</v>
      </c>
    </row>
    <row r="1226" customFormat="false" ht="15" hidden="false" customHeight="false" outlineLevel="0" collapsed="false">
      <c r="A1226" s="0" t="n">
        <v>57</v>
      </c>
      <c r="B1226" s="0" t="s">
        <v>106</v>
      </c>
      <c r="C1226" s="0" t="s">
        <v>17555</v>
      </c>
      <c r="D1226" s="0" t="s">
        <v>14532</v>
      </c>
      <c r="E1226" s="0" t="s">
        <v>17556</v>
      </c>
      <c r="F1226" s="0" t="n">
        <v>3152</v>
      </c>
      <c r="G1226" s="0" t="s">
        <v>281</v>
      </c>
      <c r="H1226" s="0" t="s">
        <v>297</v>
      </c>
      <c r="I1226" s="0" t="s">
        <v>17557</v>
      </c>
    </row>
    <row r="1227" customFormat="false" ht="15" hidden="false" customHeight="false" outlineLevel="0" collapsed="false">
      <c r="A1227" s="0" t="n">
        <v>52</v>
      </c>
      <c r="B1227" s="0" t="s">
        <v>101</v>
      </c>
      <c r="C1227" s="0" t="s">
        <v>17558</v>
      </c>
      <c r="D1227" s="0" t="s">
        <v>14532</v>
      </c>
      <c r="E1227" s="0" t="s">
        <v>17559</v>
      </c>
      <c r="F1227" s="0" t="n">
        <v>691</v>
      </c>
      <c r="G1227" s="0" t="s">
        <v>281</v>
      </c>
      <c r="H1227" s="0" t="s">
        <v>297</v>
      </c>
      <c r="I1227" s="0" t="s">
        <v>17560</v>
      </c>
    </row>
    <row r="1228" customFormat="false" ht="15" hidden="false" customHeight="false" outlineLevel="0" collapsed="false">
      <c r="A1228" s="0" t="n">
        <v>57</v>
      </c>
      <c r="B1228" s="0" t="s">
        <v>106</v>
      </c>
      <c r="C1228" s="0" t="s">
        <v>17561</v>
      </c>
      <c r="D1228" s="0" t="s">
        <v>14532</v>
      </c>
      <c r="E1228" s="0" t="s">
        <v>17562</v>
      </c>
      <c r="F1228" s="0" t="n">
        <v>2180</v>
      </c>
      <c r="G1228" s="0" t="s">
        <v>281</v>
      </c>
      <c r="H1228" s="0" t="s">
        <v>297</v>
      </c>
      <c r="I1228" s="0" t="s">
        <v>17563</v>
      </c>
    </row>
    <row r="1229" customFormat="false" ht="15" hidden="false" customHeight="false" outlineLevel="0" collapsed="false">
      <c r="A1229" s="0" t="n">
        <v>52</v>
      </c>
      <c r="B1229" s="0" t="s">
        <v>101</v>
      </c>
      <c r="C1229" s="0" t="s">
        <v>17564</v>
      </c>
      <c r="D1229" s="0" t="s">
        <v>14532</v>
      </c>
      <c r="E1229" s="0" t="s">
        <v>17565</v>
      </c>
      <c r="F1229" s="0" t="n">
        <v>691</v>
      </c>
      <c r="G1229" s="0" t="s">
        <v>281</v>
      </c>
      <c r="H1229" s="0" t="s">
        <v>297</v>
      </c>
      <c r="I1229" s="0" t="s">
        <v>17566</v>
      </c>
    </row>
    <row r="1230" customFormat="false" ht="15" hidden="false" customHeight="false" outlineLevel="0" collapsed="false">
      <c r="A1230" s="0" t="n">
        <v>52</v>
      </c>
      <c r="B1230" s="0" t="s">
        <v>101</v>
      </c>
      <c r="C1230" s="0" t="s">
        <v>17567</v>
      </c>
      <c r="D1230" s="0" t="s">
        <v>14532</v>
      </c>
      <c r="E1230" s="0" t="s">
        <v>17568</v>
      </c>
      <c r="F1230" s="0" t="n">
        <v>2183</v>
      </c>
      <c r="G1230" s="0" t="s">
        <v>281</v>
      </c>
      <c r="H1230" s="0" t="s">
        <v>297</v>
      </c>
      <c r="I1230" s="0" t="s">
        <v>17569</v>
      </c>
    </row>
    <row r="1231" customFormat="false" ht="15" hidden="false" customHeight="false" outlineLevel="0" collapsed="false">
      <c r="A1231" s="0" t="n">
        <v>52</v>
      </c>
      <c r="B1231" s="0" t="s">
        <v>101</v>
      </c>
      <c r="C1231" s="0" t="s">
        <v>17570</v>
      </c>
      <c r="D1231" s="0" t="s">
        <v>14541</v>
      </c>
      <c r="E1231" s="0" t="s">
        <v>17571</v>
      </c>
      <c r="F1231" s="0" t="n">
        <v>691</v>
      </c>
      <c r="G1231" s="0" t="s">
        <v>281</v>
      </c>
      <c r="H1231" s="0" t="s">
        <v>297</v>
      </c>
      <c r="I1231" s="0" t="s">
        <v>17572</v>
      </c>
    </row>
    <row r="1232" customFormat="false" ht="15" hidden="false" customHeight="false" outlineLevel="0" collapsed="false">
      <c r="A1232" s="0" t="n">
        <v>52</v>
      </c>
      <c r="B1232" s="0" t="s">
        <v>101</v>
      </c>
      <c r="C1232" s="0" t="s">
        <v>17573</v>
      </c>
      <c r="D1232" s="0" t="s">
        <v>14532</v>
      </c>
      <c r="E1232" s="0" t="s">
        <v>17574</v>
      </c>
      <c r="F1232" s="0" t="n">
        <v>3465</v>
      </c>
      <c r="G1232" s="0" t="s">
        <v>281</v>
      </c>
      <c r="H1232" s="0" t="s">
        <v>297</v>
      </c>
      <c r="I1232" s="0" t="s">
        <v>17575</v>
      </c>
    </row>
    <row r="1233" customFormat="false" ht="15" hidden="false" customHeight="false" outlineLevel="0" collapsed="false">
      <c r="A1233" s="0" t="n">
        <v>52</v>
      </c>
      <c r="B1233" s="0" t="s">
        <v>101</v>
      </c>
      <c r="C1233" s="0" t="s">
        <v>17576</v>
      </c>
      <c r="D1233" s="0" t="s">
        <v>14532</v>
      </c>
      <c r="E1233" s="0" t="s">
        <v>17577</v>
      </c>
      <c r="F1233" s="0" t="n">
        <v>691</v>
      </c>
      <c r="G1233" s="0" t="s">
        <v>281</v>
      </c>
      <c r="H1233" s="0" t="s">
        <v>297</v>
      </c>
      <c r="I1233" s="0" t="s">
        <v>17578</v>
      </c>
    </row>
    <row r="1234" customFormat="false" ht="15" hidden="false" customHeight="false" outlineLevel="0" collapsed="false">
      <c r="A1234" s="0" t="n">
        <v>52</v>
      </c>
      <c r="B1234" s="0" t="s">
        <v>101</v>
      </c>
      <c r="C1234" s="0" t="s">
        <v>17579</v>
      </c>
      <c r="D1234" s="0" t="s">
        <v>14532</v>
      </c>
      <c r="E1234" s="0" t="s">
        <v>17580</v>
      </c>
      <c r="F1234" s="0" t="n">
        <v>2730</v>
      </c>
      <c r="G1234" s="0" t="s">
        <v>281</v>
      </c>
      <c r="H1234" s="0" t="s">
        <v>297</v>
      </c>
      <c r="I1234" s="0" t="s">
        <v>17581</v>
      </c>
    </row>
    <row r="1235" customFormat="false" ht="15" hidden="false" customHeight="false" outlineLevel="0" collapsed="false">
      <c r="A1235" s="0" t="n">
        <v>52</v>
      </c>
      <c r="B1235" s="0" t="s">
        <v>101</v>
      </c>
      <c r="C1235" s="0" t="s">
        <v>17582</v>
      </c>
      <c r="D1235" s="0" t="s">
        <v>14541</v>
      </c>
      <c r="E1235" s="0" t="s">
        <v>17583</v>
      </c>
      <c r="F1235" s="0" t="n">
        <v>691</v>
      </c>
      <c r="G1235" s="0" t="s">
        <v>281</v>
      </c>
      <c r="H1235" s="0" t="s">
        <v>297</v>
      </c>
      <c r="I1235" s="0" t="s">
        <v>17584</v>
      </c>
    </row>
    <row r="1236" customFormat="false" ht="15" hidden="false" customHeight="false" outlineLevel="0" collapsed="false">
      <c r="A1236" s="0" t="n">
        <v>52</v>
      </c>
      <c r="B1236" s="0" t="s">
        <v>101</v>
      </c>
      <c r="C1236" s="0" t="s">
        <v>17585</v>
      </c>
      <c r="D1236" s="0" t="s">
        <v>14532</v>
      </c>
      <c r="E1236" s="0" t="s">
        <v>17586</v>
      </c>
      <c r="F1236" s="0" t="n">
        <v>2157</v>
      </c>
      <c r="G1236" s="0" t="s">
        <v>281</v>
      </c>
      <c r="H1236" s="0" t="s">
        <v>297</v>
      </c>
      <c r="I1236" s="0" t="s">
        <v>17587</v>
      </c>
    </row>
    <row r="1237" customFormat="false" ht="15" hidden="false" customHeight="false" outlineLevel="0" collapsed="false">
      <c r="A1237" s="0" t="n">
        <v>52</v>
      </c>
      <c r="B1237" s="0" t="s">
        <v>101</v>
      </c>
      <c r="C1237" s="0" t="s">
        <v>17588</v>
      </c>
      <c r="D1237" s="0" t="s">
        <v>14676</v>
      </c>
      <c r="E1237" s="0" t="s">
        <v>17589</v>
      </c>
      <c r="F1237" s="0" t="n">
        <v>2255</v>
      </c>
      <c r="G1237" s="0" t="s">
        <v>281</v>
      </c>
      <c r="H1237" s="0" t="s">
        <v>297</v>
      </c>
      <c r="I1237" s="0" t="s">
        <v>17590</v>
      </c>
    </row>
    <row r="1238" customFormat="false" ht="15" hidden="false" customHeight="false" outlineLevel="0" collapsed="false">
      <c r="A1238" s="0" t="n">
        <v>52</v>
      </c>
      <c r="B1238" s="0" t="s">
        <v>101</v>
      </c>
      <c r="C1238" s="0" t="s">
        <v>17591</v>
      </c>
      <c r="D1238" s="0" t="s">
        <v>14532</v>
      </c>
      <c r="E1238" s="0" t="s">
        <v>17592</v>
      </c>
      <c r="F1238" s="0" t="n">
        <v>3731</v>
      </c>
      <c r="G1238" s="0" t="s">
        <v>281</v>
      </c>
      <c r="H1238" s="0" t="s">
        <v>297</v>
      </c>
      <c r="I1238" s="0" t="s">
        <v>17593</v>
      </c>
    </row>
    <row r="1239" customFormat="false" ht="15" hidden="false" customHeight="false" outlineLevel="0" collapsed="false">
      <c r="A1239" s="0" t="n">
        <v>52</v>
      </c>
      <c r="B1239" s="0" t="s">
        <v>101</v>
      </c>
      <c r="C1239" s="0" t="s">
        <v>17594</v>
      </c>
      <c r="D1239" s="0" t="s">
        <v>14532</v>
      </c>
      <c r="E1239" s="0" t="s">
        <v>17595</v>
      </c>
      <c r="F1239" s="0" t="n">
        <v>4350</v>
      </c>
      <c r="G1239" s="0" t="s">
        <v>281</v>
      </c>
      <c r="H1239" s="0" t="s">
        <v>297</v>
      </c>
      <c r="I1239" s="0" t="s">
        <v>17596</v>
      </c>
    </row>
    <row r="1240" customFormat="false" ht="15" hidden="false" customHeight="false" outlineLevel="0" collapsed="false">
      <c r="A1240" s="0" t="n">
        <v>52</v>
      </c>
      <c r="B1240" s="0" t="s">
        <v>101</v>
      </c>
      <c r="C1240" s="0" t="s">
        <v>17597</v>
      </c>
      <c r="D1240" s="0" t="s">
        <v>14532</v>
      </c>
      <c r="E1240" s="0" t="s">
        <v>17598</v>
      </c>
      <c r="F1240" s="0" t="n">
        <v>765</v>
      </c>
      <c r="G1240" s="0" t="s">
        <v>281</v>
      </c>
      <c r="H1240" s="0" t="s">
        <v>297</v>
      </c>
      <c r="I1240" s="0" t="s">
        <v>17599</v>
      </c>
    </row>
    <row r="1241" customFormat="false" ht="15" hidden="false" customHeight="false" outlineLevel="0" collapsed="false">
      <c r="A1241" s="0" t="n">
        <v>52</v>
      </c>
      <c r="B1241" s="0" t="s">
        <v>101</v>
      </c>
      <c r="C1241" s="0" t="s">
        <v>17600</v>
      </c>
      <c r="D1241" s="0" t="s">
        <v>14541</v>
      </c>
      <c r="E1241" s="0" t="s">
        <v>17601</v>
      </c>
      <c r="F1241" s="0" t="n">
        <v>2891</v>
      </c>
      <c r="G1241" s="0" t="s">
        <v>281</v>
      </c>
      <c r="H1241" s="0" t="s">
        <v>297</v>
      </c>
      <c r="I1241" s="0" t="s">
        <v>17602</v>
      </c>
    </row>
    <row r="1242" customFormat="false" ht="15" hidden="false" customHeight="false" outlineLevel="0" collapsed="false">
      <c r="A1242" s="0" t="n">
        <v>52</v>
      </c>
      <c r="B1242" s="0" t="s">
        <v>101</v>
      </c>
      <c r="C1242" s="0" t="s">
        <v>17603</v>
      </c>
      <c r="D1242" s="0" t="s">
        <v>14532</v>
      </c>
      <c r="E1242" s="0" t="s">
        <v>17604</v>
      </c>
      <c r="F1242" s="0" t="n">
        <v>691</v>
      </c>
      <c r="G1242" s="0" t="s">
        <v>281</v>
      </c>
      <c r="H1242" s="0" t="s">
        <v>297</v>
      </c>
      <c r="I1242" s="0" t="s">
        <v>17605</v>
      </c>
    </row>
    <row r="1243" customFormat="false" ht="15" hidden="false" customHeight="false" outlineLevel="0" collapsed="false">
      <c r="A1243" s="0" t="n">
        <v>52</v>
      </c>
      <c r="B1243" s="0" t="s">
        <v>101</v>
      </c>
      <c r="C1243" s="0" t="s">
        <v>17606</v>
      </c>
      <c r="D1243" s="0" t="s">
        <v>14532</v>
      </c>
      <c r="E1243" s="0" t="s">
        <v>17607</v>
      </c>
      <c r="F1243" s="0" t="n">
        <v>4356</v>
      </c>
      <c r="G1243" s="0" t="s">
        <v>281</v>
      </c>
      <c r="H1243" s="0" t="s">
        <v>297</v>
      </c>
      <c r="I1243" s="0" t="s">
        <v>17608</v>
      </c>
    </row>
    <row r="1244" customFormat="false" ht="15" hidden="false" customHeight="false" outlineLevel="0" collapsed="false">
      <c r="A1244" s="0" t="n">
        <v>52</v>
      </c>
      <c r="B1244" s="0" t="s">
        <v>101</v>
      </c>
      <c r="C1244" s="0" t="s">
        <v>17609</v>
      </c>
      <c r="D1244" s="0" t="s">
        <v>14532</v>
      </c>
      <c r="E1244" s="0" t="s">
        <v>17610</v>
      </c>
      <c r="F1244" s="0" t="n">
        <v>2705</v>
      </c>
      <c r="G1244" s="0" t="s">
        <v>281</v>
      </c>
      <c r="H1244" s="0" t="s">
        <v>297</v>
      </c>
      <c r="I1244" s="0" t="s">
        <v>17611</v>
      </c>
    </row>
    <row r="1245" customFormat="false" ht="15" hidden="false" customHeight="false" outlineLevel="0" collapsed="false">
      <c r="A1245" s="0" t="n">
        <v>52</v>
      </c>
      <c r="B1245" s="0" t="s">
        <v>101</v>
      </c>
      <c r="C1245" s="0" t="s">
        <v>17612</v>
      </c>
      <c r="D1245" s="0" t="s">
        <v>14541</v>
      </c>
      <c r="E1245" s="0" t="s">
        <v>17598</v>
      </c>
      <c r="F1245" s="0" t="n">
        <v>765</v>
      </c>
      <c r="G1245" s="0" t="s">
        <v>281</v>
      </c>
      <c r="H1245" s="0" t="s">
        <v>297</v>
      </c>
      <c r="I1245" s="0" t="s">
        <v>17613</v>
      </c>
    </row>
    <row r="1246" customFormat="false" ht="15" hidden="false" customHeight="false" outlineLevel="0" collapsed="false">
      <c r="A1246" s="0" t="n">
        <v>52</v>
      </c>
      <c r="B1246" s="0" t="s">
        <v>101</v>
      </c>
      <c r="C1246" s="0" t="s">
        <v>17614</v>
      </c>
      <c r="D1246" s="0" t="s">
        <v>14532</v>
      </c>
      <c r="E1246" s="0" t="s">
        <v>17615</v>
      </c>
      <c r="F1246" s="0" t="n">
        <v>3063</v>
      </c>
      <c r="G1246" s="0" t="s">
        <v>281</v>
      </c>
      <c r="H1246" s="0" t="s">
        <v>297</v>
      </c>
      <c r="I1246" s="0" t="s">
        <v>17616</v>
      </c>
    </row>
    <row r="1247" customFormat="false" ht="15" hidden="false" customHeight="false" outlineLevel="0" collapsed="false">
      <c r="A1247" s="0" t="n">
        <v>52</v>
      </c>
      <c r="B1247" s="0" t="s">
        <v>101</v>
      </c>
      <c r="C1247" s="0" t="s">
        <v>17617</v>
      </c>
      <c r="D1247" s="0" t="s">
        <v>14676</v>
      </c>
      <c r="E1247" s="0" t="s">
        <v>17618</v>
      </c>
      <c r="F1247" s="0" t="n">
        <v>5547</v>
      </c>
      <c r="G1247" s="0" t="s">
        <v>281</v>
      </c>
      <c r="H1247" s="0" t="s">
        <v>297</v>
      </c>
      <c r="I1247" s="0" t="s">
        <v>17619</v>
      </c>
    </row>
    <row r="1248" customFormat="false" ht="15" hidden="false" customHeight="false" outlineLevel="0" collapsed="false">
      <c r="A1248" s="0" t="n">
        <v>52</v>
      </c>
      <c r="B1248" s="0" t="s">
        <v>101</v>
      </c>
      <c r="C1248" s="0" t="s">
        <v>17620</v>
      </c>
      <c r="D1248" s="0" t="s">
        <v>14676</v>
      </c>
      <c r="E1248" s="0" t="s">
        <v>17621</v>
      </c>
      <c r="F1248" s="0" t="n">
        <v>691</v>
      </c>
      <c r="G1248" s="0" t="s">
        <v>281</v>
      </c>
      <c r="H1248" s="0" t="s">
        <v>297</v>
      </c>
      <c r="I1248" s="0" t="s">
        <v>17622</v>
      </c>
    </row>
    <row r="1249" customFormat="false" ht="15" hidden="false" customHeight="false" outlineLevel="0" collapsed="false">
      <c r="A1249" s="0" t="n">
        <v>52</v>
      </c>
      <c r="B1249" s="0" t="s">
        <v>101</v>
      </c>
      <c r="C1249" s="0" t="s">
        <v>17623</v>
      </c>
      <c r="D1249" s="0" t="s">
        <v>14532</v>
      </c>
      <c r="E1249" s="0" t="s">
        <v>17624</v>
      </c>
      <c r="F1249" s="0" t="n">
        <v>2917</v>
      </c>
      <c r="G1249" s="0" t="s">
        <v>281</v>
      </c>
      <c r="H1249" s="0" t="s">
        <v>297</v>
      </c>
      <c r="I1249" s="0" t="s">
        <v>17625</v>
      </c>
    </row>
    <row r="1250" customFormat="false" ht="15" hidden="false" customHeight="false" outlineLevel="0" collapsed="false">
      <c r="A1250" s="0" t="n">
        <v>52</v>
      </c>
      <c r="B1250" s="0" t="s">
        <v>101</v>
      </c>
      <c r="C1250" s="0" t="s">
        <v>17626</v>
      </c>
      <c r="D1250" s="0" t="s">
        <v>14532</v>
      </c>
      <c r="E1250" s="0" t="s">
        <v>17627</v>
      </c>
      <c r="F1250" s="0" t="n">
        <v>691</v>
      </c>
      <c r="G1250" s="0" t="s">
        <v>281</v>
      </c>
      <c r="H1250" s="0" t="s">
        <v>297</v>
      </c>
      <c r="I1250" s="0" t="s">
        <v>17628</v>
      </c>
    </row>
    <row r="1251" customFormat="false" ht="15" hidden="false" customHeight="false" outlineLevel="0" collapsed="false">
      <c r="A1251" s="0" t="n">
        <v>52</v>
      </c>
      <c r="B1251" s="0" t="s">
        <v>101</v>
      </c>
      <c r="C1251" s="0" t="s">
        <v>17629</v>
      </c>
      <c r="D1251" s="0" t="s">
        <v>14532</v>
      </c>
      <c r="E1251" s="0" t="s">
        <v>17630</v>
      </c>
      <c r="F1251" s="0" t="n">
        <v>3491</v>
      </c>
      <c r="G1251" s="0" t="s">
        <v>281</v>
      </c>
      <c r="H1251" s="0" t="s">
        <v>297</v>
      </c>
      <c r="I1251" s="0" t="s">
        <v>17631</v>
      </c>
    </row>
    <row r="1252" customFormat="false" ht="15" hidden="false" customHeight="false" outlineLevel="0" collapsed="false">
      <c r="A1252" s="0" t="n">
        <v>52</v>
      </c>
      <c r="B1252" s="0" t="s">
        <v>101</v>
      </c>
      <c r="C1252" s="0" t="s">
        <v>17632</v>
      </c>
      <c r="D1252" s="0" t="s">
        <v>14532</v>
      </c>
      <c r="E1252" s="0" t="s">
        <v>17633</v>
      </c>
      <c r="F1252" s="0" t="n">
        <v>4265</v>
      </c>
      <c r="G1252" s="0" t="s">
        <v>281</v>
      </c>
      <c r="H1252" s="0" t="s">
        <v>297</v>
      </c>
      <c r="I1252" s="0" t="s">
        <v>17634</v>
      </c>
    </row>
    <row r="1253" customFormat="false" ht="15" hidden="false" customHeight="false" outlineLevel="0" collapsed="false">
      <c r="A1253" s="0" t="n">
        <v>52</v>
      </c>
      <c r="B1253" s="0" t="s">
        <v>101</v>
      </c>
      <c r="C1253" s="0" t="s">
        <v>17635</v>
      </c>
      <c r="D1253" s="0" t="s">
        <v>14532</v>
      </c>
      <c r="E1253" s="0" t="s">
        <v>17636</v>
      </c>
      <c r="F1253" s="0" t="n">
        <v>691</v>
      </c>
      <c r="G1253" s="0" t="s">
        <v>281</v>
      </c>
      <c r="H1253" s="0" t="s">
        <v>297</v>
      </c>
      <c r="I1253" s="0" t="s">
        <v>17637</v>
      </c>
    </row>
    <row r="1254" customFormat="false" ht="15" hidden="false" customHeight="false" outlineLevel="0" collapsed="false">
      <c r="A1254" s="0" t="n">
        <v>52</v>
      </c>
      <c r="B1254" s="0" t="s">
        <v>101</v>
      </c>
      <c r="C1254" s="0" t="s">
        <v>17638</v>
      </c>
      <c r="D1254" s="0" t="s">
        <v>14532</v>
      </c>
      <c r="E1254" s="0" t="s">
        <v>17639</v>
      </c>
      <c r="F1254" s="0" t="n">
        <v>691</v>
      </c>
      <c r="G1254" s="0" t="s">
        <v>281</v>
      </c>
      <c r="H1254" s="0" t="s">
        <v>297</v>
      </c>
      <c r="I1254" s="0" t="s">
        <v>17640</v>
      </c>
    </row>
    <row r="1255" customFormat="false" ht="15" hidden="false" customHeight="false" outlineLevel="0" collapsed="false">
      <c r="A1255" s="0" t="n">
        <v>52</v>
      </c>
      <c r="B1255" s="0" t="s">
        <v>101</v>
      </c>
      <c r="C1255" s="0" t="s">
        <v>17641</v>
      </c>
      <c r="D1255" s="0" t="s">
        <v>14541</v>
      </c>
      <c r="E1255" s="0" t="s">
        <v>17642</v>
      </c>
      <c r="F1255" s="0" t="n">
        <v>691</v>
      </c>
      <c r="G1255" s="0" t="s">
        <v>281</v>
      </c>
      <c r="H1255" s="0" t="s">
        <v>297</v>
      </c>
      <c r="I1255" s="0" t="s">
        <v>17643</v>
      </c>
    </row>
    <row r="1256" customFormat="false" ht="15" hidden="false" customHeight="false" outlineLevel="0" collapsed="false">
      <c r="A1256" s="0" t="n">
        <v>52</v>
      </c>
      <c r="B1256" s="0" t="s">
        <v>101</v>
      </c>
      <c r="C1256" s="0" t="s">
        <v>17644</v>
      </c>
      <c r="D1256" s="0" t="s">
        <v>14532</v>
      </c>
      <c r="E1256" s="0" t="s">
        <v>17645</v>
      </c>
      <c r="F1256" s="0" t="n">
        <v>4554</v>
      </c>
      <c r="G1256" s="0" t="s">
        <v>281</v>
      </c>
      <c r="H1256" s="0" t="s">
        <v>297</v>
      </c>
      <c r="I1256" s="0" t="s">
        <v>17646</v>
      </c>
    </row>
    <row r="1257" customFormat="false" ht="15" hidden="false" customHeight="false" outlineLevel="0" collapsed="false">
      <c r="A1257" s="0" t="n">
        <v>52</v>
      </c>
      <c r="B1257" s="0" t="s">
        <v>101</v>
      </c>
      <c r="C1257" s="0" t="s">
        <v>17647</v>
      </c>
      <c r="D1257" s="0" t="s">
        <v>14532</v>
      </c>
      <c r="E1257" s="0" t="s">
        <v>17648</v>
      </c>
      <c r="F1257" s="0" t="n">
        <v>5429</v>
      </c>
      <c r="G1257" s="0" t="s">
        <v>281</v>
      </c>
      <c r="H1257" s="0" t="s">
        <v>297</v>
      </c>
      <c r="I1257" s="0" t="s">
        <v>17649</v>
      </c>
    </row>
    <row r="1258" customFormat="false" ht="15" hidden="false" customHeight="false" outlineLevel="0" collapsed="false">
      <c r="A1258" s="0" t="n">
        <v>52</v>
      </c>
      <c r="B1258" s="0" t="s">
        <v>101</v>
      </c>
      <c r="C1258" s="0" t="s">
        <v>17650</v>
      </c>
      <c r="D1258" s="0" t="s">
        <v>14532</v>
      </c>
      <c r="E1258" s="0" t="s">
        <v>17651</v>
      </c>
      <c r="F1258" s="0" t="n">
        <v>2960</v>
      </c>
      <c r="G1258" s="0" t="s">
        <v>281</v>
      </c>
      <c r="H1258" s="0" t="s">
        <v>297</v>
      </c>
      <c r="I1258" s="0" t="s">
        <v>17652</v>
      </c>
    </row>
    <row r="1259" customFormat="false" ht="15" hidden="false" customHeight="false" outlineLevel="0" collapsed="false">
      <c r="A1259" s="0" t="n">
        <v>52</v>
      </c>
      <c r="B1259" s="0" t="s">
        <v>101</v>
      </c>
      <c r="C1259" s="0" t="s">
        <v>17653</v>
      </c>
      <c r="D1259" s="0" t="s">
        <v>14532</v>
      </c>
      <c r="E1259" s="0" t="s">
        <v>17654</v>
      </c>
      <c r="F1259" s="0" t="n">
        <v>1170</v>
      </c>
      <c r="G1259" s="0" t="s">
        <v>281</v>
      </c>
      <c r="H1259" s="0" t="s">
        <v>297</v>
      </c>
      <c r="I1259" s="0" t="s">
        <v>17655</v>
      </c>
    </row>
    <row r="1260" customFormat="false" ht="15" hidden="false" customHeight="false" outlineLevel="0" collapsed="false">
      <c r="A1260" s="0" t="n">
        <v>52</v>
      </c>
      <c r="B1260" s="0" t="s">
        <v>101</v>
      </c>
      <c r="C1260" s="0" t="s">
        <v>17656</v>
      </c>
      <c r="D1260" s="0" t="s">
        <v>14541</v>
      </c>
      <c r="E1260" s="0" t="s">
        <v>17657</v>
      </c>
      <c r="F1260" s="0" t="n">
        <v>2971</v>
      </c>
      <c r="G1260" s="0" t="s">
        <v>281</v>
      </c>
      <c r="H1260" s="0" t="s">
        <v>297</v>
      </c>
      <c r="I1260" s="0" t="s">
        <v>17658</v>
      </c>
    </row>
    <row r="1261" customFormat="false" ht="15" hidden="false" customHeight="false" outlineLevel="0" collapsed="false">
      <c r="A1261" s="0" t="n">
        <v>52</v>
      </c>
      <c r="B1261" s="0" t="s">
        <v>101</v>
      </c>
      <c r="C1261" s="0" t="s">
        <v>17659</v>
      </c>
      <c r="D1261" s="0" t="s">
        <v>14532</v>
      </c>
      <c r="E1261" s="0" t="s">
        <v>17660</v>
      </c>
      <c r="F1261" s="0" t="n">
        <v>2644</v>
      </c>
      <c r="G1261" s="0" t="s">
        <v>281</v>
      </c>
      <c r="H1261" s="0" t="s">
        <v>297</v>
      </c>
      <c r="I1261" s="0" t="s">
        <v>17661</v>
      </c>
    </row>
    <row r="1262" customFormat="false" ht="15" hidden="false" customHeight="false" outlineLevel="0" collapsed="false">
      <c r="A1262" s="0" t="n">
        <v>52</v>
      </c>
      <c r="B1262" s="0" t="s">
        <v>101</v>
      </c>
      <c r="C1262" s="0" t="s">
        <v>17662</v>
      </c>
      <c r="D1262" s="0" t="s">
        <v>14532</v>
      </c>
      <c r="E1262" s="0" t="s">
        <v>17663</v>
      </c>
      <c r="F1262" s="0" t="n">
        <v>4571</v>
      </c>
      <c r="G1262" s="0" t="s">
        <v>281</v>
      </c>
      <c r="H1262" s="0" t="s">
        <v>297</v>
      </c>
      <c r="I1262" s="0" t="s">
        <v>17664</v>
      </c>
    </row>
    <row r="1263" customFormat="false" ht="15" hidden="false" customHeight="false" outlineLevel="0" collapsed="false">
      <c r="A1263" s="0" t="n">
        <v>52</v>
      </c>
      <c r="B1263" s="0" t="s">
        <v>101</v>
      </c>
      <c r="C1263" s="0" t="s">
        <v>17665</v>
      </c>
      <c r="D1263" s="0" t="s">
        <v>14532</v>
      </c>
      <c r="E1263" s="0" t="s">
        <v>17666</v>
      </c>
      <c r="F1263" s="0" t="n">
        <v>3099</v>
      </c>
      <c r="G1263" s="0" t="s">
        <v>281</v>
      </c>
      <c r="H1263" s="0" t="s">
        <v>297</v>
      </c>
      <c r="I1263" s="0" t="s">
        <v>17667</v>
      </c>
    </row>
    <row r="1264" customFormat="false" ht="15" hidden="false" customHeight="false" outlineLevel="0" collapsed="false">
      <c r="A1264" s="0" t="n">
        <v>52</v>
      </c>
      <c r="B1264" s="0" t="s">
        <v>101</v>
      </c>
      <c r="C1264" s="0" t="s">
        <v>17668</v>
      </c>
      <c r="D1264" s="0" t="s">
        <v>14532</v>
      </c>
      <c r="E1264" s="0" t="s">
        <v>17669</v>
      </c>
      <c r="F1264" s="0" t="n">
        <v>652</v>
      </c>
      <c r="G1264" s="0" t="s">
        <v>281</v>
      </c>
      <c r="H1264" s="0" t="s">
        <v>297</v>
      </c>
      <c r="I1264" s="0" t="s">
        <v>17670</v>
      </c>
    </row>
    <row r="1265" customFormat="false" ht="15" hidden="false" customHeight="false" outlineLevel="0" collapsed="false">
      <c r="A1265" s="0" t="n">
        <v>52</v>
      </c>
      <c r="B1265" s="0" t="s">
        <v>101</v>
      </c>
      <c r="C1265" s="0" t="s">
        <v>17671</v>
      </c>
      <c r="D1265" s="0" t="s">
        <v>14532</v>
      </c>
      <c r="E1265" s="0" t="s">
        <v>17672</v>
      </c>
      <c r="F1265" s="0" t="n">
        <v>2479</v>
      </c>
      <c r="G1265" s="0" t="s">
        <v>281</v>
      </c>
      <c r="H1265" s="0" t="s">
        <v>297</v>
      </c>
      <c r="I1265" s="0" t="s">
        <v>17673</v>
      </c>
    </row>
    <row r="1266" customFormat="false" ht="15" hidden="false" customHeight="false" outlineLevel="0" collapsed="false">
      <c r="A1266" s="0" t="n">
        <v>52</v>
      </c>
      <c r="B1266" s="0" t="s">
        <v>101</v>
      </c>
      <c r="C1266" s="0" t="s">
        <v>17674</v>
      </c>
      <c r="D1266" s="0" t="s">
        <v>14532</v>
      </c>
      <c r="E1266" s="0" t="s">
        <v>17675</v>
      </c>
      <c r="F1266" s="0" t="n">
        <v>2882</v>
      </c>
      <c r="G1266" s="0" t="s">
        <v>281</v>
      </c>
      <c r="H1266" s="0" t="s">
        <v>297</v>
      </c>
      <c r="I1266" s="0" t="s">
        <v>17676</v>
      </c>
    </row>
    <row r="1267" customFormat="false" ht="15" hidden="false" customHeight="false" outlineLevel="0" collapsed="false">
      <c r="A1267" s="0" t="n">
        <v>52</v>
      </c>
      <c r="B1267" s="0" t="s">
        <v>101</v>
      </c>
      <c r="C1267" s="0" t="s">
        <v>17677</v>
      </c>
      <c r="D1267" s="0" t="s">
        <v>14532</v>
      </c>
      <c r="E1267" s="0" t="s">
        <v>17678</v>
      </c>
      <c r="F1267" s="0" t="n">
        <v>2780</v>
      </c>
      <c r="G1267" s="0" t="s">
        <v>281</v>
      </c>
      <c r="H1267" s="0" t="s">
        <v>297</v>
      </c>
      <c r="I1267" s="0" t="s">
        <v>17679</v>
      </c>
    </row>
    <row r="1268" customFormat="false" ht="15" hidden="false" customHeight="false" outlineLevel="0" collapsed="false">
      <c r="A1268" s="0" t="n">
        <v>52</v>
      </c>
      <c r="B1268" s="0" t="s">
        <v>101</v>
      </c>
      <c r="C1268" s="0" t="s">
        <v>17680</v>
      </c>
      <c r="D1268" s="0" t="s">
        <v>14541</v>
      </c>
      <c r="E1268" s="0" t="s">
        <v>17681</v>
      </c>
      <c r="F1268" s="0" t="n">
        <v>682</v>
      </c>
      <c r="G1268" s="0" t="s">
        <v>281</v>
      </c>
      <c r="H1268" s="0" t="s">
        <v>297</v>
      </c>
      <c r="I1268" s="0" t="s">
        <v>17682</v>
      </c>
    </row>
    <row r="1269" customFormat="false" ht="15" hidden="false" customHeight="false" outlineLevel="0" collapsed="false">
      <c r="A1269" s="0" t="n">
        <v>52</v>
      </c>
      <c r="B1269" s="0" t="s">
        <v>101</v>
      </c>
      <c r="C1269" s="0" t="s">
        <v>17683</v>
      </c>
      <c r="D1269" s="0" t="s">
        <v>34</v>
      </c>
      <c r="E1269" s="0" t="s">
        <v>17684</v>
      </c>
      <c r="F1269" s="0" t="n">
        <v>2231</v>
      </c>
      <c r="G1269" s="0" t="s">
        <v>281</v>
      </c>
      <c r="H1269" s="0" t="s">
        <v>297</v>
      </c>
      <c r="I1269" s="0" t="s">
        <v>17685</v>
      </c>
    </row>
    <row r="1270" customFormat="false" ht="15" hidden="false" customHeight="false" outlineLevel="0" collapsed="false">
      <c r="A1270" s="0" t="n">
        <v>52</v>
      </c>
      <c r="B1270" s="0" t="s">
        <v>101</v>
      </c>
      <c r="C1270" s="0" t="s">
        <v>17686</v>
      </c>
      <c r="D1270" s="0" t="s">
        <v>14532</v>
      </c>
      <c r="E1270" s="0" t="s">
        <v>17687</v>
      </c>
      <c r="F1270" s="0" t="n">
        <v>691</v>
      </c>
      <c r="G1270" s="0" t="s">
        <v>281</v>
      </c>
      <c r="H1270" s="0" t="s">
        <v>297</v>
      </c>
      <c r="I1270" s="0" t="s">
        <v>17688</v>
      </c>
    </row>
    <row r="1271" customFormat="false" ht="15" hidden="false" customHeight="false" outlineLevel="0" collapsed="false">
      <c r="A1271" s="0" t="n">
        <v>52</v>
      </c>
      <c r="B1271" s="0" t="s">
        <v>101</v>
      </c>
      <c r="C1271" s="0" t="s">
        <v>17689</v>
      </c>
      <c r="D1271" s="0" t="s">
        <v>14532</v>
      </c>
      <c r="E1271" s="0" t="s">
        <v>17690</v>
      </c>
      <c r="F1271" s="0" t="n">
        <v>691</v>
      </c>
      <c r="G1271" s="0" t="s">
        <v>281</v>
      </c>
      <c r="H1271" s="0" t="s">
        <v>297</v>
      </c>
      <c r="I1271" s="0" t="s">
        <v>17691</v>
      </c>
    </row>
    <row r="1272" customFormat="false" ht="15" hidden="false" customHeight="false" outlineLevel="0" collapsed="false">
      <c r="A1272" s="0" t="n">
        <v>52</v>
      </c>
      <c r="B1272" s="0" t="s">
        <v>101</v>
      </c>
      <c r="C1272" s="0" t="s">
        <v>17692</v>
      </c>
      <c r="D1272" s="0" t="s">
        <v>14532</v>
      </c>
      <c r="E1272" s="0" t="s">
        <v>17693</v>
      </c>
      <c r="F1272" s="0" t="n">
        <v>3982</v>
      </c>
      <c r="G1272" s="0" t="s">
        <v>281</v>
      </c>
      <c r="H1272" s="0" t="s">
        <v>297</v>
      </c>
      <c r="I1272" s="0" t="s">
        <v>17694</v>
      </c>
    </row>
    <row r="1273" customFormat="false" ht="15" hidden="false" customHeight="false" outlineLevel="0" collapsed="false">
      <c r="A1273" s="0" t="n">
        <v>123</v>
      </c>
      <c r="B1273" s="0" t="s">
        <v>181</v>
      </c>
      <c r="C1273" s="0" t="s">
        <v>17695</v>
      </c>
      <c r="D1273" s="0" t="s">
        <v>14532</v>
      </c>
      <c r="E1273" s="0" t="s">
        <v>17696</v>
      </c>
      <c r="F1273" s="0" t="n">
        <v>332</v>
      </c>
      <c r="G1273" s="0" t="s">
        <v>281</v>
      </c>
      <c r="H1273" s="0" t="s">
        <v>274</v>
      </c>
      <c r="I1273" s="0" t="s">
        <v>17697</v>
      </c>
    </row>
    <row r="1274" customFormat="false" ht="15" hidden="false" customHeight="false" outlineLevel="0" collapsed="false">
      <c r="A1274" s="0" t="n">
        <v>11</v>
      </c>
      <c r="B1274" s="0" t="s">
        <v>45</v>
      </c>
      <c r="C1274" s="0" t="s">
        <v>17698</v>
      </c>
      <c r="D1274" s="0" t="s">
        <v>14532</v>
      </c>
      <c r="E1274" s="0" t="s">
        <v>17699</v>
      </c>
      <c r="F1274" s="0" t="n">
        <v>3537</v>
      </c>
      <c r="G1274" s="0" t="s">
        <v>281</v>
      </c>
      <c r="H1274" s="0" t="s">
        <v>274</v>
      </c>
      <c r="I1274" s="0" t="s">
        <v>17700</v>
      </c>
    </row>
    <row r="1275" customFormat="false" ht="15" hidden="false" customHeight="false" outlineLevel="0" collapsed="false">
      <c r="A1275" s="0" t="n">
        <v>93</v>
      </c>
      <c r="B1275" s="0" t="s">
        <v>146</v>
      </c>
      <c r="C1275" s="0" t="s">
        <v>17701</v>
      </c>
      <c r="D1275" s="0" t="s">
        <v>14532</v>
      </c>
      <c r="E1275" s="0" t="s">
        <v>17702</v>
      </c>
      <c r="F1275" s="0" t="n">
        <v>2397</v>
      </c>
      <c r="G1275" s="0" t="s">
        <v>281</v>
      </c>
      <c r="H1275" s="0" t="s">
        <v>274</v>
      </c>
      <c r="I1275" s="0" t="s">
        <v>17703</v>
      </c>
    </row>
    <row r="1276" customFormat="false" ht="15" hidden="false" customHeight="false" outlineLevel="0" collapsed="false">
      <c r="A1276" s="0" t="n">
        <v>97</v>
      </c>
      <c r="B1276" s="0" t="s">
        <v>152</v>
      </c>
      <c r="C1276" s="0" t="s">
        <v>17704</v>
      </c>
      <c r="D1276" s="0" t="s">
        <v>14532</v>
      </c>
      <c r="E1276" s="0" t="s">
        <v>17705</v>
      </c>
      <c r="F1276" s="0" t="n">
        <v>2453</v>
      </c>
      <c r="G1276" s="0" t="s">
        <v>281</v>
      </c>
      <c r="H1276" s="0" t="s">
        <v>274</v>
      </c>
      <c r="I1276" s="0" t="s">
        <v>17706</v>
      </c>
    </row>
    <row r="1277" customFormat="false" ht="15" hidden="false" customHeight="false" outlineLevel="0" collapsed="false">
      <c r="A1277" s="0" t="n">
        <v>152</v>
      </c>
      <c r="B1277" s="0" t="s">
        <v>212</v>
      </c>
      <c r="C1277" s="0" t="s">
        <v>17707</v>
      </c>
      <c r="D1277" s="0" t="s">
        <v>14532</v>
      </c>
      <c r="E1277" s="0" t="s">
        <v>17708</v>
      </c>
      <c r="F1277" s="0" t="n">
        <v>2809</v>
      </c>
      <c r="G1277" s="0" t="s">
        <v>281</v>
      </c>
      <c r="H1277" s="0" t="s">
        <v>274</v>
      </c>
      <c r="I1277" s="0" t="s">
        <v>17709</v>
      </c>
    </row>
    <row r="1278" customFormat="false" ht="15" hidden="false" customHeight="false" outlineLevel="0" collapsed="false">
      <c r="A1278" s="0" t="n">
        <v>12</v>
      </c>
      <c r="B1278" s="0" t="s">
        <v>46</v>
      </c>
      <c r="C1278" s="0" t="s">
        <v>17710</v>
      </c>
      <c r="D1278" s="0" t="s">
        <v>14532</v>
      </c>
      <c r="E1278" s="0" t="s">
        <v>17711</v>
      </c>
      <c r="F1278" s="0" t="n">
        <v>2024</v>
      </c>
      <c r="G1278" s="0" t="s">
        <v>281</v>
      </c>
      <c r="H1278" s="0" t="s">
        <v>274</v>
      </c>
      <c r="I1278" s="0" t="s">
        <v>17712</v>
      </c>
    </row>
    <row r="1279" customFormat="false" ht="15" hidden="false" customHeight="false" outlineLevel="0" collapsed="false">
      <c r="A1279" s="0" t="n">
        <v>93</v>
      </c>
      <c r="B1279" s="0" t="s">
        <v>146</v>
      </c>
      <c r="C1279" s="0" t="s">
        <v>17713</v>
      </c>
      <c r="D1279" s="0" t="s">
        <v>14532</v>
      </c>
      <c r="E1279" s="0" t="s">
        <v>17714</v>
      </c>
      <c r="F1279" s="0" t="n">
        <v>2303</v>
      </c>
      <c r="G1279" s="0" t="s">
        <v>281</v>
      </c>
      <c r="H1279" s="0" t="s">
        <v>274</v>
      </c>
      <c r="I1279" s="0" t="s">
        <v>17715</v>
      </c>
    </row>
    <row r="1280" customFormat="false" ht="15" hidden="false" customHeight="false" outlineLevel="0" collapsed="false">
      <c r="A1280" s="0" t="n">
        <v>74</v>
      </c>
      <c r="B1280" s="0" t="s">
        <v>125</v>
      </c>
      <c r="C1280" s="0" t="s">
        <v>17716</v>
      </c>
      <c r="D1280" s="0" t="s">
        <v>14532</v>
      </c>
      <c r="E1280" s="0" t="s">
        <v>17717</v>
      </c>
      <c r="F1280" s="0" t="n">
        <v>276</v>
      </c>
      <c r="G1280" s="0" t="s">
        <v>281</v>
      </c>
      <c r="H1280" s="0" t="s">
        <v>274</v>
      </c>
      <c r="I1280" s="0" t="s">
        <v>17718</v>
      </c>
    </row>
    <row r="1281" customFormat="false" ht="15" hidden="false" customHeight="false" outlineLevel="0" collapsed="false">
      <c r="A1281" s="0" t="n">
        <v>91</v>
      </c>
      <c r="B1281" s="0" t="s">
        <v>143</v>
      </c>
      <c r="C1281" s="0" t="s">
        <v>17719</v>
      </c>
      <c r="D1281" s="0" t="s">
        <v>14532</v>
      </c>
      <c r="E1281" s="0" t="s">
        <v>17720</v>
      </c>
      <c r="F1281" s="0" t="n">
        <v>2125</v>
      </c>
      <c r="G1281" s="0" t="s">
        <v>281</v>
      </c>
      <c r="H1281" s="0" t="s">
        <v>274</v>
      </c>
      <c r="I1281" s="0" t="s">
        <v>17721</v>
      </c>
    </row>
    <row r="1282" customFormat="false" ht="15" hidden="false" customHeight="false" outlineLevel="0" collapsed="false">
      <c r="A1282" s="0" t="n">
        <v>174</v>
      </c>
      <c r="B1282" s="0" t="s">
        <v>238</v>
      </c>
      <c r="C1282" s="0" t="s">
        <v>17722</v>
      </c>
      <c r="D1282" s="0" t="s">
        <v>14532</v>
      </c>
      <c r="E1282" s="0" t="s">
        <v>17723</v>
      </c>
      <c r="F1282" s="0" t="n">
        <v>3205</v>
      </c>
      <c r="G1282" s="0" t="s">
        <v>281</v>
      </c>
      <c r="H1282" s="0" t="s">
        <v>274</v>
      </c>
      <c r="I1282" s="0" t="s">
        <v>17724</v>
      </c>
    </row>
    <row r="1283" customFormat="false" ht="15" hidden="false" customHeight="false" outlineLevel="0" collapsed="false">
      <c r="A1283" s="0" t="n">
        <v>67</v>
      </c>
      <c r="B1283" s="0" t="s">
        <v>117</v>
      </c>
      <c r="C1283" s="0" t="s">
        <v>17725</v>
      </c>
      <c r="D1283" s="0" t="s">
        <v>14532</v>
      </c>
      <c r="E1283" s="0" t="s">
        <v>17726</v>
      </c>
      <c r="F1283" s="0" t="n">
        <v>387</v>
      </c>
      <c r="G1283" s="0" t="s">
        <v>281</v>
      </c>
      <c r="H1283" s="0" t="s">
        <v>274</v>
      </c>
      <c r="I1283" s="0" t="s">
        <v>17727</v>
      </c>
    </row>
    <row r="1284" customFormat="false" ht="15" hidden="false" customHeight="false" outlineLevel="0" collapsed="false">
      <c r="A1284" s="0" t="n">
        <v>94</v>
      </c>
      <c r="B1284" s="0" t="s">
        <v>147</v>
      </c>
      <c r="C1284" s="0" t="s">
        <v>17728</v>
      </c>
      <c r="D1284" s="0" t="s">
        <v>14532</v>
      </c>
      <c r="E1284" s="0" t="s">
        <v>17729</v>
      </c>
      <c r="F1284" s="0" t="n">
        <v>280</v>
      </c>
      <c r="G1284" s="0" t="s">
        <v>281</v>
      </c>
      <c r="H1284" s="0" t="s">
        <v>274</v>
      </c>
      <c r="I1284" s="0" t="s">
        <v>17730</v>
      </c>
    </row>
    <row r="1285" customFormat="false" ht="15" hidden="false" customHeight="false" outlineLevel="0" collapsed="false">
      <c r="A1285" s="0" t="n">
        <v>12</v>
      </c>
      <c r="B1285" s="0" t="s">
        <v>46</v>
      </c>
      <c r="C1285" s="0" t="s">
        <v>17731</v>
      </c>
      <c r="D1285" s="0" t="s">
        <v>14532</v>
      </c>
      <c r="E1285" s="0" t="s">
        <v>17732</v>
      </c>
      <c r="F1285" s="0" t="n">
        <v>3392</v>
      </c>
      <c r="G1285" s="0" t="s">
        <v>281</v>
      </c>
      <c r="H1285" s="0" t="s">
        <v>274</v>
      </c>
      <c r="I1285" s="0" t="s">
        <v>17733</v>
      </c>
    </row>
    <row r="1286" customFormat="false" ht="15" hidden="false" customHeight="false" outlineLevel="0" collapsed="false">
      <c r="A1286" s="0" t="n">
        <v>11</v>
      </c>
      <c r="B1286" s="0" t="s">
        <v>45</v>
      </c>
      <c r="C1286" s="0" t="s">
        <v>17734</v>
      </c>
      <c r="D1286" s="0" t="s">
        <v>14532</v>
      </c>
      <c r="E1286" s="0" t="s">
        <v>17735</v>
      </c>
      <c r="F1286" s="0" t="n">
        <v>2913</v>
      </c>
      <c r="G1286" s="0" t="s">
        <v>281</v>
      </c>
      <c r="H1286" s="0" t="s">
        <v>274</v>
      </c>
      <c r="I1286" s="0" t="s">
        <v>17736</v>
      </c>
    </row>
    <row r="1287" customFormat="false" ht="15" hidden="false" customHeight="false" outlineLevel="0" collapsed="false">
      <c r="A1287" s="0" t="n">
        <v>93</v>
      </c>
      <c r="B1287" s="0" t="s">
        <v>146</v>
      </c>
      <c r="C1287" s="0" t="s">
        <v>17737</v>
      </c>
      <c r="D1287" s="0" t="s">
        <v>14532</v>
      </c>
      <c r="E1287" s="0" t="s">
        <v>17738</v>
      </c>
      <c r="F1287" s="0" t="n">
        <v>2603</v>
      </c>
      <c r="G1287" s="0" t="s">
        <v>281</v>
      </c>
      <c r="H1287" s="0" t="s">
        <v>274</v>
      </c>
      <c r="I1287" s="0" t="s">
        <v>17739</v>
      </c>
    </row>
    <row r="1288" customFormat="false" ht="15" hidden="false" customHeight="false" outlineLevel="0" collapsed="false">
      <c r="A1288" s="0" t="n">
        <v>84</v>
      </c>
      <c r="B1288" s="0" t="s">
        <v>135</v>
      </c>
      <c r="C1288" s="0" t="s">
        <v>17740</v>
      </c>
      <c r="D1288" s="0" t="s">
        <v>14532</v>
      </c>
      <c r="E1288" s="0" t="s">
        <v>17741</v>
      </c>
      <c r="F1288" s="0" t="n">
        <v>3956</v>
      </c>
      <c r="G1288" s="0" t="s">
        <v>281</v>
      </c>
      <c r="H1288" s="0" t="s">
        <v>274</v>
      </c>
      <c r="I1288" s="0" t="s">
        <v>17742</v>
      </c>
    </row>
    <row r="1289" customFormat="false" ht="15" hidden="false" customHeight="false" outlineLevel="0" collapsed="false">
      <c r="A1289" s="0" t="n">
        <v>47</v>
      </c>
      <c r="B1289" s="0" t="s">
        <v>95</v>
      </c>
      <c r="C1289" s="0" t="s">
        <v>17743</v>
      </c>
      <c r="D1289" s="0" t="s">
        <v>14532</v>
      </c>
      <c r="E1289" s="0" t="s">
        <v>17744</v>
      </c>
      <c r="F1289" s="0" t="n">
        <v>287</v>
      </c>
      <c r="G1289" s="0" t="s">
        <v>281</v>
      </c>
      <c r="H1289" s="0" t="s">
        <v>274</v>
      </c>
      <c r="I1289" s="0" t="s">
        <v>17745</v>
      </c>
    </row>
    <row r="1290" customFormat="false" ht="15" hidden="false" customHeight="false" outlineLevel="0" collapsed="false">
      <c r="A1290" s="0" t="n">
        <v>11</v>
      </c>
      <c r="B1290" s="0" t="s">
        <v>45</v>
      </c>
      <c r="C1290" s="0" t="s">
        <v>17746</v>
      </c>
      <c r="D1290" s="0" t="s">
        <v>14532</v>
      </c>
      <c r="E1290" s="0" t="s">
        <v>17747</v>
      </c>
      <c r="F1290" s="0" t="n">
        <v>2334</v>
      </c>
      <c r="G1290" s="0" t="s">
        <v>281</v>
      </c>
      <c r="H1290" s="0" t="s">
        <v>274</v>
      </c>
      <c r="I1290" s="0" t="s">
        <v>17748</v>
      </c>
    </row>
    <row r="1291" customFormat="false" ht="15" hidden="false" customHeight="false" outlineLevel="0" collapsed="false">
      <c r="A1291" s="0" t="n">
        <v>129</v>
      </c>
      <c r="B1291" s="0" t="s">
        <v>187</v>
      </c>
      <c r="C1291" s="0" t="s">
        <v>17749</v>
      </c>
      <c r="D1291" s="0" t="s">
        <v>14532</v>
      </c>
      <c r="E1291" s="0" t="s">
        <v>17750</v>
      </c>
      <c r="F1291" s="0" t="n">
        <v>688</v>
      </c>
      <c r="G1291" s="0" t="s">
        <v>281</v>
      </c>
      <c r="H1291" s="0" t="s">
        <v>274</v>
      </c>
      <c r="I1291" s="0" t="s">
        <v>17751</v>
      </c>
    </row>
    <row r="1292" customFormat="false" ht="15" hidden="false" customHeight="false" outlineLevel="0" collapsed="false">
      <c r="A1292" s="0" t="n">
        <v>93</v>
      </c>
      <c r="B1292" s="0" t="s">
        <v>146</v>
      </c>
      <c r="C1292" s="0" t="s">
        <v>17752</v>
      </c>
      <c r="D1292" s="0" t="s">
        <v>14532</v>
      </c>
      <c r="E1292" s="0" t="s">
        <v>17753</v>
      </c>
      <c r="F1292" s="0" t="n">
        <v>2437</v>
      </c>
      <c r="G1292" s="0" t="s">
        <v>281</v>
      </c>
      <c r="H1292" s="0" t="s">
        <v>274</v>
      </c>
      <c r="I1292" s="0" t="s">
        <v>17754</v>
      </c>
    </row>
    <row r="1293" customFormat="false" ht="15" hidden="false" customHeight="false" outlineLevel="0" collapsed="false">
      <c r="A1293" s="0" t="n">
        <v>42</v>
      </c>
      <c r="B1293" s="0" t="s">
        <v>87</v>
      </c>
      <c r="C1293" s="0" t="s">
        <v>17755</v>
      </c>
      <c r="D1293" s="0" t="s">
        <v>14532</v>
      </c>
      <c r="E1293" s="0" t="s">
        <v>17756</v>
      </c>
      <c r="F1293" s="0" t="n">
        <v>2212</v>
      </c>
      <c r="G1293" s="0" t="s">
        <v>281</v>
      </c>
      <c r="H1293" s="0" t="s">
        <v>274</v>
      </c>
      <c r="I1293" s="0" t="s">
        <v>17757</v>
      </c>
    </row>
    <row r="1294" customFormat="false" ht="15" hidden="false" customHeight="false" outlineLevel="0" collapsed="false">
      <c r="A1294" s="0" t="n">
        <v>93</v>
      </c>
      <c r="B1294" s="0" t="s">
        <v>146</v>
      </c>
      <c r="C1294" s="0" t="s">
        <v>17758</v>
      </c>
      <c r="D1294" s="0" t="s">
        <v>14532</v>
      </c>
      <c r="E1294" s="0" t="s">
        <v>17759</v>
      </c>
      <c r="F1294" s="0" t="n">
        <v>2664</v>
      </c>
      <c r="G1294" s="0" t="s">
        <v>281</v>
      </c>
      <c r="H1294" s="0" t="s">
        <v>274</v>
      </c>
      <c r="I1294" s="0" t="s">
        <v>17760</v>
      </c>
    </row>
    <row r="1295" customFormat="false" ht="15" hidden="false" customHeight="false" outlineLevel="0" collapsed="false">
      <c r="A1295" s="0" t="n">
        <v>27</v>
      </c>
      <c r="B1295" s="0" t="s">
        <v>67</v>
      </c>
      <c r="C1295" s="0" t="s">
        <v>17761</v>
      </c>
      <c r="D1295" s="0" t="s">
        <v>14532</v>
      </c>
      <c r="E1295" s="0" t="s">
        <v>17762</v>
      </c>
      <c r="F1295" s="0" t="n">
        <v>344</v>
      </c>
      <c r="G1295" s="0" t="s">
        <v>281</v>
      </c>
      <c r="H1295" s="0" t="s">
        <v>274</v>
      </c>
      <c r="I1295" s="0" t="s">
        <v>17763</v>
      </c>
    </row>
    <row r="1296" customFormat="false" ht="15" hidden="false" customHeight="false" outlineLevel="0" collapsed="false">
      <c r="A1296" s="0" t="n">
        <v>117</v>
      </c>
      <c r="B1296" s="0" t="s">
        <v>174</v>
      </c>
      <c r="C1296" s="0" t="s">
        <v>17764</v>
      </c>
      <c r="D1296" s="0" t="s">
        <v>14532</v>
      </c>
      <c r="E1296" s="0" t="s">
        <v>17765</v>
      </c>
      <c r="F1296" s="0" t="n">
        <v>5148</v>
      </c>
      <c r="G1296" s="0" t="s">
        <v>281</v>
      </c>
      <c r="H1296" s="0" t="s">
        <v>274</v>
      </c>
      <c r="I1296" s="0" t="s">
        <v>17766</v>
      </c>
    </row>
    <row r="1297" customFormat="false" ht="15" hidden="false" customHeight="false" outlineLevel="0" collapsed="false">
      <c r="A1297" s="0" t="n">
        <v>159</v>
      </c>
      <c r="B1297" s="0" t="s">
        <v>220</v>
      </c>
      <c r="C1297" s="0" t="s">
        <v>17767</v>
      </c>
      <c r="D1297" s="0" t="s">
        <v>14532</v>
      </c>
      <c r="E1297" s="0" t="s">
        <v>17768</v>
      </c>
      <c r="F1297" s="0" t="n">
        <v>16404</v>
      </c>
      <c r="G1297" s="0" t="s">
        <v>281</v>
      </c>
      <c r="H1297" s="0" t="s">
        <v>274</v>
      </c>
      <c r="I1297" s="0" t="s">
        <v>17769</v>
      </c>
    </row>
    <row r="1298" customFormat="false" ht="15" hidden="false" customHeight="false" outlineLevel="0" collapsed="false">
      <c r="A1298" s="0" t="n">
        <v>75</v>
      </c>
      <c r="B1298" s="0" t="s">
        <v>126</v>
      </c>
      <c r="C1298" s="0" t="s">
        <v>17770</v>
      </c>
      <c r="D1298" s="0" t="s">
        <v>92</v>
      </c>
      <c r="E1298" s="0" t="s">
        <v>17771</v>
      </c>
      <c r="F1298" s="0" t="n">
        <v>2190</v>
      </c>
      <c r="G1298" s="0" t="s">
        <v>281</v>
      </c>
      <c r="H1298" s="0" t="s">
        <v>274</v>
      </c>
      <c r="I1298" s="0" t="s">
        <v>17772</v>
      </c>
    </row>
    <row r="1299" customFormat="false" ht="15" hidden="false" customHeight="false" outlineLevel="0" collapsed="false">
      <c r="A1299" s="0" t="n">
        <v>105</v>
      </c>
      <c r="B1299" s="0" t="s">
        <v>161</v>
      </c>
      <c r="C1299" s="0" t="s">
        <v>17773</v>
      </c>
      <c r="D1299" s="0" t="s">
        <v>14676</v>
      </c>
      <c r="E1299" s="0" t="s">
        <v>17774</v>
      </c>
      <c r="F1299" s="0" t="n">
        <v>2501</v>
      </c>
      <c r="G1299" s="0" t="s">
        <v>281</v>
      </c>
      <c r="H1299" s="0" t="s">
        <v>274</v>
      </c>
      <c r="I1299" s="0" t="s">
        <v>17775</v>
      </c>
    </row>
    <row r="1300" customFormat="false" ht="15" hidden="false" customHeight="false" outlineLevel="0" collapsed="false">
      <c r="A1300" s="0" t="n">
        <v>157</v>
      </c>
      <c r="B1300" s="0" t="s">
        <v>218</v>
      </c>
      <c r="C1300" s="0" t="s">
        <v>17776</v>
      </c>
      <c r="D1300" s="0" t="s">
        <v>14532</v>
      </c>
      <c r="E1300" s="0" t="s">
        <v>17777</v>
      </c>
      <c r="F1300" s="0" t="n">
        <v>1457</v>
      </c>
      <c r="G1300" s="0" t="s">
        <v>281</v>
      </c>
      <c r="H1300" s="0" t="s">
        <v>274</v>
      </c>
      <c r="I1300" s="0" t="s">
        <v>17778</v>
      </c>
    </row>
    <row r="1301" customFormat="false" ht="15" hidden="false" customHeight="false" outlineLevel="0" collapsed="false">
      <c r="A1301" s="0" t="n">
        <v>14</v>
      </c>
      <c r="B1301" s="0" t="s">
        <v>50</v>
      </c>
      <c r="C1301" s="0" t="s">
        <v>17779</v>
      </c>
      <c r="D1301" s="0" t="s">
        <v>14532</v>
      </c>
      <c r="E1301" s="0" t="s">
        <v>17780</v>
      </c>
      <c r="F1301" s="0" t="n">
        <v>5208</v>
      </c>
      <c r="G1301" s="0" t="s">
        <v>281</v>
      </c>
      <c r="H1301" s="0" t="s">
        <v>274</v>
      </c>
      <c r="I1301" s="0" t="s">
        <v>17781</v>
      </c>
    </row>
    <row r="1302" customFormat="false" ht="15" hidden="false" customHeight="false" outlineLevel="0" collapsed="false">
      <c r="A1302" s="0" t="n">
        <v>2</v>
      </c>
      <c r="B1302" s="0" t="s">
        <v>29</v>
      </c>
      <c r="C1302" s="0" t="s">
        <v>17782</v>
      </c>
      <c r="D1302" s="0" t="s">
        <v>14532</v>
      </c>
      <c r="E1302" s="0" t="s">
        <v>17783</v>
      </c>
      <c r="F1302" s="0" t="n">
        <v>2898</v>
      </c>
      <c r="G1302" s="0" t="s">
        <v>281</v>
      </c>
      <c r="H1302" s="0" t="s">
        <v>274</v>
      </c>
      <c r="I1302" s="0" t="s">
        <v>17784</v>
      </c>
    </row>
    <row r="1303" customFormat="false" ht="15" hidden="false" customHeight="false" outlineLevel="0" collapsed="false">
      <c r="A1303" s="0" t="n">
        <v>82</v>
      </c>
      <c r="B1303" s="0" t="s">
        <v>133</v>
      </c>
      <c r="C1303" s="0" t="s">
        <v>17785</v>
      </c>
      <c r="D1303" s="0" t="s">
        <v>92</v>
      </c>
      <c r="E1303" s="0" t="s">
        <v>17786</v>
      </c>
      <c r="F1303" s="0" t="n">
        <v>2054</v>
      </c>
      <c r="G1303" s="0" t="s">
        <v>281</v>
      </c>
      <c r="H1303" s="0" t="s">
        <v>274</v>
      </c>
      <c r="I1303" s="0" t="s">
        <v>17787</v>
      </c>
    </row>
    <row r="1304" customFormat="false" ht="15" hidden="false" customHeight="false" outlineLevel="0" collapsed="false">
      <c r="A1304" s="0" t="n">
        <v>84</v>
      </c>
      <c r="B1304" s="0" t="s">
        <v>135</v>
      </c>
      <c r="C1304" s="0" t="s">
        <v>17788</v>
      </c>
      <c r="D1304" s="0" t="s">
        <v>14532</v>
      </c>
      <c r="E1304" s="0" t="s">
        <v>17789</v>
      </c>
      <c r="F1304" s="0" t="n">
        <v>2053</v>
      </c>
      <c r="G1304" s="0" t="s">
        <v>281</v>
      </c>
      <c r="H1304" s="0" t="s">
        <v>274</v>
      </c>
      <c r="I1304" s="0" t="s">
        <v>17790</v>
      </c>
    </row>
    <row r="1305" customFormat="false" ht="15" hidden="false" customHeight="false" outlineLevel="0" collapsed="false">
      <c r="A1305" s="0" t="n">
        <v>75</v>
      </c>
      <c r="B1305" s="0" t="s">
        <v>126</v>
      </c>
      <c r="C1305" s="0" t="s">
        <v>17791</v>
      </c>
      <c r="D1305" s="0" t="s">
        <v>14532</v>
      </c>
      <c r="E1305" s="0" t="s">
        <v>17792</v>
      </c>
      <c r="F1305" s="0" t="n">
        <v>279</v>
      </c>
      <c r="G1305" s="0" t="s">
        <v>281</v>
      </c>
      <c r="H1305" s="0" t="s">
        <v>274</v>
      </c>
      <c r="I1305" s="0" t="s">
        <v>17793</v>
      </c>
    </row>
    <row r="1306" customFormat="false" ht="15" hidden="false" customHeight="false" outlineLevel="0" collapsed="false">
      <c r="A1306" s="0" t="n">
        <v>114</v>
      </c>
      <c r="B1306" s="0" t="s">
        <v>170</v>
      </c>
      <c r="C1306" s="0" t="s">
        <v>17794</v>
      </c>
      <c r="D1306" s="0" t="s">
        <v>14532</v>
      </c>
      <c r="E1306" s="0" t="s">
        <v>17795</v>
      </c>
      <c r="F1306" s="0" t="n">
        <v>2408</v>
      </c>
      <c r="G1306" s="0" t="s">
        <v>281</v>
      </c>
      <c r="H1306" s="0" t="s">
        <v>274</v>
      </c>
      <c r="I1306" s="0" t="s">
        <v>17796</v>
      </c>
    </row>
    <row r="1307" customFormat="false" ht="15" hidden="false" customHeight="false" outlineLevel="0" collapsed="false">
      <c r="A1307" s="0" t="n">
        <v>126</v>
      </c>
      <c r="B1307" s="0" t="s">
        <v>184</v>
      </c>
      <c r="C1307" s="0" t="s">
        <v>17797</v>
      </c>
      <c r="D1307" s="0" t="s">
        <v>14676</v>
      </c>
      <c r="E1307" s="0" t="s">
        <v>17798</v>
      </c>
      <c r="F1307" s="0" t="n">
        <v>3062</v>
      </c>
      <c r="G1307" s="0" t="s">
        <v>281</v>
      </c>
      <c r="H1307" s="0" t="s">
        <v>274</v>
      </c>
      <c r="I1307" s="0" t="s">
        <v>17799</v>
      </c>
    </row>
    <row r="1308" customFormat="false" ht="15" hidden="false" customHeight="false" outlineLevel="0" collapsed="false">
      <c r="A1308" s="0" t="n">
        <v>45</v>
      </c>
      <c r="B1308" s="0" t="s">
        <v>91</v>
      </c>
      <c r="C1308" s="0" t="s">
        <v>17800</v>
      </c>
      <c r="D1308" s="0" t="s">
        <v>14532</v>
      </c>
      <c r="E1308" s="0" t="s">
        <v>17801</v>
      </c>
      <c r="F1308" s="0" t="n">
        <v>293</v>
      </c>
      <c r="G1308" s="0" t="s">
        <v>281</v>
      </c>
      <c r="H1308" s="0" t="s">
        <v>274</v>
      </c>
      <c r="I1308" s="0" t="s">
        <v>17802</v>
      </c>
    </row>
    <row r="1309" customFormat="false" ht="15" hidden="false" customHeight="false" outlineLevel="0" collapsed="false">
      <c r="A1309" s="0" t="n">
        <v>57</v>
      </c>
      <c r="B1309" s="0" t="s">
        <v>106</v>
      </c>
      <c r="C1309" s="0" t="s">
        <v>17803</v>
      </c>
      <c r="D1309" s="0" t="s">
        <v>14532</v>
      </c>
      <c r="E1309" s="0" t="s">
        <v>17804</v>
      </c>
      <c r="F1309" s="0" t="n">
        <v>1035</v>
      </c>
      <c r="G1309" s="0" t="s">
        <v>281</v>
      </c>
      <c r="H1309" s="0" t="s">
        <v>274</v>
      </c>
      <c r="I1309" s="0" t="s">
        <v>17805</v>
      </c>
    </row>
    <row r="1310" customFormat="false" ht="15" hidden="false" customHeight="false" outlineLevel="0" collapsed="false">
      <c r="A1310" s="0" t="n">
        <v>173</v>
      </c>
      <c r="B1310" s="0" t="s">
        <v>236</v>
      </c>
      <c r="C1310" s="0" t="s">
        <v>17806</v>
      </c>
      <c r="D1310" s="0" t="s">
        <v>14532</v>
      </c>
      <c r="E1310" s="0" t="s">
        <v>17807</v>
      </c>
      <c r="F1310" s="0" t="n">
        <v>16103</v>
      </c>
      <c r="G1310" s="0" t="s">
        <v>281</v>
      </c>
      <c r="H1310" s="0" t="s">
        <v>274</v>
      </c>
      <c r="I1310" s="0" t="s">
        <v>17808</v>
      </c>
    </row>
    <row r="1311" customFormat="false" ht="15" hidden="false" customHeight="false" outlineLevel="0" collapsed="false">
      <c r="A1311" s="0" t="n">
        <v>93</v>
      </c>
      <c r="B1311" s="0" t="s">
        <v>146</v>
      </c>
      <c r="C1311" s="0" t="s">
        <v>17809</v>
      </c>
      <c r="D1311" s="0" t="s">
        <v>14532</v>
      </c>
      <c r="E1311" s="0" t="s">
        <v>17810</v>
      </c>
      <c r="F1311" s="0" t="n">
        <v>1903</v>
      </c>
      <c r="G1311" s="0" t="s">
        <v>281</v>
      </c>
      <c r="H1311" s="0" t="s">
        <v>274</v>
      </c>
      <c r="I1311" s="0" t="s">
        <v>17811</v>
      </c>
    </row>
    <row r="1312" customFormat="false" ht="15" hidden="false" customHeight="false" outlineLevel="0" collapsed="false">
      <c r="A1312" s="0" t="n">
        <v>69</v>
      </c>
      <c r="B1312" s="0" t="s">
        <v>119</v>
      </c>
      <c r="C1312" s="0" t="s">
        <v>17812</v>
      </c>
      <c r="D1312" s="0" t="s">
        <v>14532</v>
      </c>
      <c r="E1312" s="0" t="s">
        <v>17813</v>
      </c>
      <c r="F1312" s="0" t="n">
        <v>1948</v>
      </c>
      <c r="G1312" s="0" t="s">
        <v>281</v>
      </c>
      <c r="H1312" s="0" t="s">
        <v>274</v>
      </c>
      <c r="I1312" s="0" t="s">
        <v>17814</v>
      </c>
    </row>
    <row r="1313" customFormat="false" ht="15" hidden="false" customHeight="false" outlineLevel="0" collapsed="false">
      <c r="A1313" s="0" t="n">
        <v>74</v>
      </c>
      <c r="B1313" s="0" t="s">
        <v>125</v>
      </c>
      <c r="C1313" s="0" t="s">
        <v>17815</v>
      </c>
      <c r="D1313" s="0" t="s">
        <v>14532</v>
      </c>
      <c r="E1313" s="0" t="s">
        <v>17816</v>
      </c>
      <c r="F1313" s="0" t="n">
        <v>2383</v>
      </c>
      <c r="G1313" s="0" t="s">
        <v>281</v>
      </c>
      <c r="H1313" s="0" t="s">
        <v>274</v>
      </c>
      <c r="I1313" s="0" t="s">
        <v>17817</v>
      </c>
    </row>
    <row r="1314" customFormat="false" ht="15" hidden="false" customHeight="false" outlineLevel="0" collapsed="false">
      <c r="A1314" s="0" t="n">
        <v>156</v>
      </c>
      <c r="B1314" s="0" t="s">
        <v>217</v>
      </c>
      <c r="C1314" s="0" t="s">
        <v>17818</v>
      </c>
      <c r="D1314" s="0" t="s">
        <v>14541</v>
      </c>
      <c r="E1314" s="0" t="s">
        <v>17819</v>
      </c>
      <c r="F1314" s="0" t="n">
        <v>2375</v>
      </c>
      <c r="G1314" s="0" t="s">
        <v>281</v>
      </c>
      <c r="H1314" s="0" t="s">
        <v>274</v>
      </c>
      <c r="I1314" s="0" t="s">
        <v>17820</v>
      </c>
    </row>
    <row r="1315" customFormat="false" ht="15" hidden="false" customHeight="false" outlineLevel="0" collapsed="false">
      <c r="A1315" s="0" t="n">
        <v>82</v>
      </c>
      <c r="B1315" s="0" t="s">
        <v>133</v>
      </c>
      <c r="C1315" s="0" t="s">
        <v>17821</v>
      </c>
      <c r="D1315" s="0" t="s">
        <v>14532</v>
      </c>
      <c r="E1315" s="0" t="s">
        <v>17822</v>
      </c>
      <c r="F1315" s="0" t="n">
        <v>3564</v>
      </c>
      <c r="G1315" s="0" t="s">
        <v>281</v>
      </c>
      <c r="H1315" s="0" t="s">
        <v>274</v>
      </c>
      <c r="I1315" s="0" t="s">
        <v>17823</v>
      </c>
    </row>
    <row r="1316" customFormat="false" ht="15" hidden="false" customHeight="false" outlineLevel="0" collapsed="false">
      <c r="A1316" s="0" t="n">
        <v>97</v>
      </c>
      <c r="B1316" s="0" t="s">
        <v>152</v>
      </c>
      <c r="C1316" s="0" t="s">
        <v>17824</v>
      </c>
      <c r="D1316" s="0" t="s">
        <v>14532</v>
      </c>
      <c r="E1316" s="0" t="s">
        <v>17825</v>
      </c>
      <c r="F1316" s="0" t="n">
        <v>1009</v>
      </c>
      <c r="G1316" s="0" t="s">
        <v>281</v>
      </c>
      <c r="H1316" s="0" t="s">
        <v>274</v>
      </c>
      <c r="I1316" s="0" t="s">
        <v>17826</v>
      </c>
    </row>
    <row r="1317" customFormat="false" ht="15" hidden="false" customHeight="false" outlineLevel="0" collapsed="false">
      <c r="A1317" s="0" t="n">
        <v>65</v>
      </c>
      <c r="B1317" s="0" t="s">
        <v>115</v>
      </c>
      <c r="C1317" s="0" t="s">
        <v>17827</v>
      </c>
      <c r="D1317" s="0" t="s">
        <v>14532</v>
      </c>
      <c r="E1317" s="0" t="s">
        <v>17828</v>
      </c>
      <c r="F1317" s="0" t="n">
        <v>2396</v>
      </c>
      <c r="G1317" s="0" t="s">
        <v>281</v>
      </c>
      <c r="H1317" s="0" t="s">
        <v>274</v>
      </c>
      <c r="I1317" s="0" t="s">
        <v>17829</v>
      </c>
    </row>
    <row r="1318" customFormat="false" ht="15" hidden="false" customHeight="false" outlineLevel="0" collapsed="false">
      <c r="A1318" s="0" t="n">
        <v>128</v>
      </c>
      <c r="B1318" s="0" t="s">
        <v>186</v>
      </c>
      <c r="C1318" s="0" t="s">
        <v>17830</v>
      </c>
      <c r="D1318" s="0" t="s">
        <v>14532</v>
      </c>
      <c r="E1318" s="0" t="s">
        <v>17831</v>
      </c>
      <c r="F1318" s="0" t="n">
        <v>2159</v>
      </c>
      <c r="G1318" s="0" t="s">
        <v>281</v>
      </c>
      <c r="H1318" s="0" t="s">
        <v>274</v>
      </c>
      <c r="I1318" s="0" t="s">
        <v>17832</v>
      </c>
    </row>
    <row r="1319" customFormat="false" ht="15" hidden="false" customHeight="false" outlineLevel="0" collapsed="false">
      <c r="A1319" s="0" t="n">
        <v>134</v>
      </c>
      <c r="B1319" s="0" t="s">
        <v>193</v>
      </c>
      <c r="C1319" s="0" t="s">
        <v>17833</v>
      </c>
      <c r="D1319" s="0" t="s">
        <v>14676</v>
      </c>
      <c r="E1319" s="0" t="s">
        <v>17834</v>
      </c>
      <c r="F1319" s="0" t="n">
        <v>1715</v>
      </c>
      <c r="G1319" s="0" t="s">
        <v>281</v>
      </c>
      <c r="H1319" s="0" t="s">
        <v>274</v>
      </c>
      <c r="I1319" s="0" t="s">
        <v>17835</v>
      </c>
    </row>
    <row r="1320" customFormat="false" ht="15" hidden="false" customHeight="false" outlineLevel="0" collapsed="false">
      <c r="A1320" s="0" t="n">
        <v>32</v>
      </c>
      <c r="B1320" s="0" t="s">
        <v>73</v>
      </c>
      <c r="C1320" s="0" t="s">
        <v>17836</v>
      </c>
      <c r="D1320" s="0" t="s">
        <v>14532</v>
      </c>
      <c r="E1320" s="0" t="s">
        <v>17837</v>
      </c>
      <c r="F1320" s="0" t="n">
        <v>1280</v>
      </c>
      <c r="G1320" s="0" t="s">
        <v>281</v>
      </c>
      <c r="H1320" s="0" t="s">
        <v>274</v>
      </c>
      <c r="I1320" s="0" t="s">
        <v>17838</v>
      </c>
    </row>
    <row r="1321" customFormat="false" ht="15" hidden="false" customHeight="false" outlineLevel="0" collapsed="false">
      <c r="A1321" s="0" t="n">
        <v>93</v>
      </c>
      <c r="B1321" s="0" t="s">
        <v>146</v>
      </c>
      <c r="C1321" s="0" t="s">
        <v>17839</v>
      </c>
      <c r="D1321" s="0" t="s">
        <v>14532</v>
      </c>
      <c r="E1321" s="0" t="s">
        <v>17840</v>
      </c>
      <c r="F1321" s="0" t="n">
        <v>1992</v>
      </c>
      <c r="G1321" s="0" t="s">
        <v>281</v>
      </c>
      <c r="H1321" s="0" t="s">
        <v>274</v>
      </c>
      <c r="I1321" s="0" t="s">
        <v>17841</v>
      </c>
    </row>
    <row r="1322" customFormat="false" ht="15" hidden="false" customHeight="false" outlineLevel="0" collapsed="false">
      <c r="A1322" s="0" t="n">
        <v>64</v>
      </c>
      <c r="B1322" s="0" t="s">
        <v>114</v>
      </c>
      <c r="C1322" s="0" t="s">
        <v>17842</v>
      </c>
      <c r="D1322" s="0" t="s">
        <v>14532</v>
      </c>
      <c r="E1322" s="0" t="s">
        <v>17843</v>
      </c>
      <c r="F1322" s="0" t="n">
        <v>2013</v>
      </c>
      <c r="G1322" s="0" t="s">
        <v>281</v>
      </c>
      <c r="H1322" s="0" t="s">
        <v>274</v>
      </c>
      <c r="I1322" s="0" t="s">
        <v>17844</v>
      </c>
    </row>
    <row r="1323" customFormat="false" ht="15" hidden="false" customHeight="false" outlineLevel="0" collapsed="false">
      <c r="A1323" s="0" t="n">
        <v>33</v>
      </c>
      <c r="B1323" s="0" t="s">
        <v>74</v>
      </c>
      <c r="C1323" s="0" t="s">
        <v>17845</v>
      </c>
      <c r="D1323" s="0" t="s">
        <v>14532</v>
      </c>
      <c r="E1323" s="0" t="s">
        <v>17846</v>
      </c>
      <c r="F1323" s="0" t="n">
        <v>19893</v>
      </c>
      <c r="G1323" s="0" t="s">
        <v>281</v>
      </c>
      <c r="H1323" s="0" t="s">
        <v>274</v>
      </c>
      <c r="I1323" s="0" t="s">
        <v>17847</v>
      </c>
    </row>
    <row r="1324" customFormat="false" ht="15" hidden="false" customHeight="false" outlineLevel="0" collapsed="false">
      <c r="A1324" s="0" t="n">
        <v>126</v>
      </c>
      <c r="B1324" s="0" t="s">
        <v>184</v>
      </c>
      <c r="C1324" s="0" t="s">
        <v>17848</v>
      </c>
      <c r="D1324" s="0" t="s">
        <v>14532</v>
      </c>
      <c r="E1324" s="0" t="s">
        <v>17849</v>
      </c>
      <c r="F1324" s="0" t="n">
        <v>2481</v>
      </c>
      <c r="G1324" s="0" t="s">
        <v>281</v>
      </c>
      <c r="H1324" s="0" t="s">
        <v>274</v>
      </c>
      <c r="I1324" s="0" t="s">
        <v>17850</v>
      </c>
    </row>
    <row r="1325" customFormat="false" ht="15" hidden="false" customHeight="false" outlineLevel="0" collapsed="false">
      <c r="A1325" s="0" t="n">
        <v>37</v>
      </c>
      <c r="B1325" s="0" t="s">
        <v>79</v>
      </c>
      <c r="C1325" s="0" t="s">
        <v>17851</v>
      </c>
      <c r="D1325" s="0" t="s">
        <v>14532</v>
      </c>
      <c r="E1325" s="0" t="s">
        <v>17852</v>
      </c>
      <c r="F1325" s="0" t="n">
        <v>3867</v>
      </c>
      <c r="G1325" s="0" t="s">
        <v>281</v>
      </c>
      <c r="H1325" s="0" t="s">
        <v>274</v>
      </c>
      <c r="I1325" s="0" t="s">
        <v>17853</v>
      </c>
    </row>
    <row r="1326" customFormat="false" ht="15" hidden="false" customHeight="false" outlineLevel="0" collapsed="false">
      <c r="A1326" s="0" t="n">
        <v>13</v>
      </c>
      <c r="B1326" s="0" t="s">
        <v>48</v>
      </c>
      <c r="C1326" s="0" t="s">
        <v>17854</v>
      </c>
      <c r="D1326" s="0" t="s">
        <v>14532</v>
      </c>
      <c r="E1326" s="0" t="s">
        <v>17855</v>
      </c>
      <c r="F1326" s="0" t="n">
        <v>1927</v>
      </c>
      <c r="G1326" s="0" t="s">
        <v>281</v>
      </c>
      <c r="H1326" s="0" t="s">
        <v>274</v>
      </c>
      <c r="I1326" s="0" t="s">
        <v>17856</v>
      </c>
    </row>
    <row r="1327" customFormat="false" ht="15" hidden="false" customHeight="false" outlineLevel="0" collapsed="false">
      <c r="A1327" s="0" t="n">
        <v>30</v>
      </c>
      <c r="B1327" s="0" t="s">
        <v>71</v>
      </c>
      <c r="C1327" s="0" t="s">
        <v>17857</v>
      </c>
      <c r="D1327" s="0" t="s">
        <v>14532</v>
      </c>
      <c r="E1327" s="0" t="s">
        <v>17858</v>
      </c>
      <c r="F1327" s="0" t="n">
        <v>4546</v>
      </c>
      <c r="G1327" s="0" t="s">
        <v>281</v>
      </c>
      <c r="H1327" s="0" t="s">
        <v>274</v>
      </c>
      <c r="I1327" s="0" t="s">
        <v>17859</v>
      </c>
    </row>
    <row r="1328" customFormat="false" ht="15" hidden="false" customHeight="false" outlineLevel="0" collapsed="false">
      <c r="A1328" s="0" t="n">
        <v>69</v>
      </c>
      <c r="B1328" s="0" t="s">
        <v>119</v>
      </c>
      <c r="C1328" s="0" t="s">
        <v>17860</v>
      </c>
      <c r="D1328" s="0" t="s">
        <v>14532</v>
      </c>
      <c r="E1328" s="0" t="s">
        <v>17861</v>
      </c>
      <c r="F1328" s="0" t="n">
        <v>342</v>
      </c>
      <c r="G1328" s="0" t="s">
        <v>281</v>
      </c>
      <c r="H1328" s="0" t="s">
        <v>274</v>
      </c>
      <c r="I1328" s="0" t="s">
        <v>17862</v>
      </c>
    </row>
    <row r="1329" customFormat="false" ht="15" hidden="false" customHeight="false" outlineLevel="0" collapsed="false">
      <c r="A1329" s="0" t="n">
        <v>167</v>
      </c>
      <c r="B1329" s="0" t="s">
        <v>229</v>
      </c>
      <c r="C1329" s="0" t="s">
        <v>17863</v>
      </c>
      <c r="D1329" s="0" t="s">
        <v>14541</v>
      </c>
      <c r="E1329" s="0" t="s">
        <v>17864</v>
      </c>
      <c r="F1329" s="0" t="n">
        <v>2843</v>
      </c>
      <c r="G1329" s="0" t="s">
        <v>281</v>
      </c>
      <c r="H1329" s="0" t="s">
        <v>274</v>
      </c>
      <c r="I1329" s="0" t="s">
        <v>17865</v>
      </c>
    </row>
    <row r="1330" customFormat="false" ht="15" hidden="false" customHeight="false" outlineLevel="0" collapsed="false">
      <c r="A1330" s="0" t="n">
        <v>147</v>
      </c>
      <c r="B1330" s="0" t="s">
        <v>206</v>
      </c>
      <c r="C1330" s="0" t="s">
        <v>17866</v>
      </c>
      <c r="D1330" s="0" t="s">
        <v>92</v>
      </c>
      <c r="E1330" s="0" t="s">
        <v>17867</v>
      </c>
      <c r="F1330" s="0" t="n">
        <v>1846</v>
      </c>
      <c r="G1330" s="0" t="s">
        <v>281</v>
      </c>
      <c r="H1330" s="0" t="s">
        <v>274</v>
      </c>
      <c r="I1330" s="0" t="s">
        <v>17868</v>
      </c>
    </row>
    <row r="1331" customFormat="false" ht="15" hidden="false" customHeight="false" outlineLevel="0" collapsed="false">
      <c r="A1331" s="0" t="n">
        <v>57</v>
      </c>
      <c r="B1331" s="0" t="s">
        <v>106</v>
      </c>
      <c r="C1331" s="0" t="s">
        <v>17869</v>
      </c>
      <c r="D1331" s="0" t="s">
        <v>92</v>
      </c>
      <c r="E1331" s="0" t="s">
        <v>17870</v>
      </c>
      <c r="F1331" s="0" t="n">
        <v>2078</v>
      </c>
      <c r="G1331" s="0" t="s">
        <v>281</v>
      </c>
      <c r="H1331" s="0" t="s">
        <v>274</v>
      </c>
      <c r="I1331" s="0" t="s">
        <v>17871</v>
      </c>
    </row>
    <row r="1332" customFormat="false" ht="15" hidden="false" customHeight="false" outlineLevel="0" collapsed="false">
      <c r="A1332" s="0" t="n">
        <v>11</v>
      </c>
      <c r="B1332" s="0" t="s">
        <v>45</v>
      </c>
      <c r="C1332" s="0" t="s">
        <v>17872</v>
      </c>
      <c r="D1332" s="0" t="s">
        <v>14532</v>
      </c>
      <c r="E1332" s="0" t="s">
        <v>17873</v>
      </c>
      <c r="F1332" s="0" t="n">
        <v>2300</v>
      </c>
      <c r="G1332" s="0" t="s">
        <v>281</v>
      </c>
      <c r="H1332" s="0" t="s">
        <v>274</v>
      </c>
      <c r="I1332" s="0" t="s">
        <v>17874</v>
      </c>
    </row>
    <row r="1333" customFormat="false" ht="15" hidden="false" customHeight="false" outlineLevel="0" collapsed="false">
      <c r="A1333" s="0" t="n">
        <v>139</v>
      </c>
      <c r="B1333" s="0" t="s">
        <v>198</v>
      </c>
      <c r="C1333" s="0" t="s">
        <v>17875</v>
      </c>
      <c r="D1333" s="0" t="s">
        <v>14676</v>
      </c>
      <c r="E1333" s="0" t="s">
        <v>17876</v>
      </c>
      <c r="F1333" s="0" t="n">
        <v>246</v>
      </c>
      <c r="G1333" s="0" t="s">
        <v>281</v>
      </c>
      <c r="H1333" s="0" t="s">
        <v>274</v>
      </c>
      <c r="I1333" s="0" t="s">
        <v>17877</v>
      </c>
    </row>
    <row r="1334" customFormat="false" ht="15" hidden="false" customHeight="false" outlineLevel="0" collapsed="false">
      <c r="A1334" s="0" t="n">
        <v>50</v>
      </c>
      <c r="B1334" s="0" t="s">
        <v>98</v>
      </c>
      <c r="C1334" s="0" t="s">
        <v>17878</v>
      </c>
      <c r="D1334" s="0" t="s">
        <v>14532</v>
      </c>
      <c r="E1334" s="0" t="s">
        <v>17879</v>
      </c>
      <c r="F1334" s="0" t="n">
        <v>3179</v>
      </c>
      <c r="G1334" s="0" t="s">
        <v>281</v>
      </c>
      <c r="H1334" s="0" t="s">
        <v>274</v>
      </c>
      <c r="I1334" s="0" t="s">
        <v>17880</v>
      </c>
    </row>
    <row r="1335" customFormat="false" ht="15" hidden="false" customHeight="false" outlineLevel="0" collapsed="false">
      <c r="A1335" s="0" t="n">
        <v>15</v>
      </c>
      <c r="B1335" s="0" t="s">
        <v>51</v>
      </c>
      <c r="C1335" s="0" t="s">
        <v>17881</v>
      </c>
      <c r="D1335" s="0" t="s">
        <v>14532</v>
      </c>
      <c r="E1335" s="0" t="s">
        <v>17882</v>
      </c>
      <c r="F1335" s="0" t="n">
        <v>2207</v>
      </c>
      <c r="G1335" s="0" t="s">
        <v>281</v>
      </c>
      <c r="H1335" s="0" t="s">
        <v>274</v>
      </c>
      <c r="I1335" s="0" t="s">
        <v>17883</v>
      </c>
    </row>
    <row r="1336" customFormat="false" ht="15" hidden="false" customHeight="false" outlineLevel="0" collapsed="false">
      <c r="A1336" s="0" t="n">
        <v>165</v>
      </c>
      <c r="B1336" s="0" t="s">
        <v>226</v>
      </c>
      <c r="C1336" s="0" t="s">
        <v>17884</v>
      </c>
      <c r="D1336" s="0" t="s">
        <v>14532</v>
      </c>
      <c r="E1336" s="0" t="s">
        <v>17885</v>
      </c>
      <c r="F1336" s="0" t="n">
        <v>2360</v>
      </c>
      <c r="G1336" s="0" t="s">
        <v>281</v>
      </c>
      <c r="H1336" s="0" t="s">
        <v>274</v>
      </c>
      <c r="I1336" s="0" t="s">
        <v>17886</v>
      </c>
    </row>
    <row r="1337" customFormat="false" ht="15" hidden="false" customHeight="false" outlineLevel="0" collapsed="false">
      <c r="A1337" s="0" t="n">
        <v>56</v>
      </c>
      <c r="B1337" s="0" t="s">
        <v>105</v>
      </c>
      <c r="C1337" s="0" t="s">
        <v>17887</v>
      </c>
      <c r="D1337" s="0" t="s">
        <v>14532</v>
      </c>
      <c r="E1337" s="0" t="s">
        <v>17888</v>
      </c>
      <c r="F1337" s="0" t="n">
        <v>296</v>
      </c>
      <c r="G1337" s="0" t="s">
        <v>281</v>
      </c>
      <c r="H1337" s="0" t="s">
        <v>274</v>
      </c>
      <c r="I1337" s="0" t="s">
        <v>17889</v>
      </c>
    </row>
    <row r="1338" customFormat="false" ht="15" hidden="false" customHeight="false" outlineLevel="0" collapsed="false">
      <c r="A1338" s="0" t="n">
        <v>38</v>
      </c>
      <c r="B1338" s="0" t="s">
        <v>80</v>
      </c>
      <c r="C1338" s="0" t="s">
        <v>17890</v>
      </c>
      <c r="D1338" s="0" t="s">
        <v>14676</v>
      </c>
      <c r="E1338" s="0" t="s">
        <v>17891</v>
      </c>
      <c r="F1338" s="0" t="n">
        <v>1700</v>
      </c>
      <c r="G1338" s="0" t="s">
        <v>281</v>
      </c>
      <c r="H1338" s="0" t="s">
        <v>274</v>
      </c>
      <c r="I1338" s="0" t="s">
        <v>17892</v>
      </c>
    </row>
    <row r="1339" customFormat="false" ht="15" hidden="false" customHeight="false" outlineLevel="0" collapsed="false">
      <c r="A1339" s="0" t="n">
        <v>107</v>
      </c>
      <c r="B1339" s="0" t="s">
        <v>163</v>
      </c>
      <c r="C1339" s="0" t="s">
        <v>17893</v>
      </c>
      <c r="D1339" s="0" t="s">
        <v>14532</v>
      </c>
      <c r="E1339" s="0" t="s">
        <v>17894</v>
      </c>
      <c r="F1339" s="0" t="n">
        <v>3431</v>
      </c>
      <c r="G1339" s="0" t="s">
        <v>281</v>
      </c>
      <c r="H1339" s="0" t="s">
        <v>274</v>
      </c>
      <c r="I1339" s="0" t="s">
        <v>17895</v>
      </c>
    </row>
    <row r="1340" customFormat="false" ht="15" hidden="false" customHeight="false" outlineLevel="0" collapsed="false">
      <c r="A1340" s="0" t="n">
        <v>142</v>
      </c>
      <c r="B1340" s="0" t="s">
        <v>201</v>
      </c>
      <c r="C1340" s="0" t="s">
        <v>17896</v>
      </c>
      <c r="D1340" s="0" t="s">
        <v>14532</v>
      </c>
      <c r="E1340" s="0" t="s">
        <v>17897</v>
      </c>
      <c r="F1340" s="0" t="n">
        <v>2229</v>
      </c>
      <c r="G1340" s="0" t="s">
        <v>281</v>
      </c>
      <c r="H1340" s="0" t="s">
        <v>274</v>
      </c>
      <c r="I1340" s="0" t="s">
        <v>17898</v>
      </c>
    </row>
    <row r="1341" customFormat="false" ht="15" hidden="false" customHeight="false" outlineLevel="0" collapsed="false">
      <c r="A1341" s="0" t="n">
        <v>152</v>
      </c>
      <c r="B1341" s="0" t="s">
        <v>212</v>
      </c>
      <c r="C1341" s="0" t="s">
        <v>17899</v>
      </c>
      <c r="D1341" s="0" t="s">
        <v>14532</v>
      </c>
      <c r="E1341" s="0" t="s">
        <v>17900</v>
      </c>
      <c r="F1341" s="0" t="n">
        <v>2229</v>
      </c>
      <c r="G1341" s="0" t="s">
        <v>281</v>
      </c>
      <c r="H1341" s="0" t="s">
        <v>274</v>
      </c>
      <c r="I1341" s="0" t="s">
        <v>17901</v>
      </c>
    </row>
    <row r="1342" customFormat="false" ht="15" hidden="false" customHeight="false" outlineLevel="0" collapsed="false">
      <c r="A1342" s="0" t="n">
        <v>61</v>
      </c>
      <c r="B1342" s="0" t="s">
        <v>111</v>
      </c>
      <c r="C1342" s="0" t="s">
        <v>17902</v>
      </c>
      <c r="D1342" s="0" t="s">
        <v>14532</v>
      </c>
      <c r="E1342" s="0" t="s">
        <v>17903</v>
      </c>
      <c r="F1342" s="0" t="n">
        <v>890</v>
      </c>
      <c r="G1342" s="0" t="s">
        <v>281</v>
      </c>
      <c r="H1342" s="0" t="s">
        <v>274</v>
      </c>
      <c r="I1342" s="0" t="s">
        <v>17904</v>
      </c>
    </row>
    <row r="1343" customFormat="false" ht="15" hidden="false" customHeight="false" outlineLevel="0" collapsed="false">
      <c r="A1343" s="0" t="n">
        <v>12</v>
      </c>
      <c r="B1343" s="0" t="s">
        <v>46</v>
      </c>
      <c r="C1343" s="0" t="s">
        <v>17905</v>
      </c>
      <c r="D1343" s="0" t="s">
        <v>14532</v>
      </c>
      <c r="E1343" s="0" t="s">
        <v>17906</v>
      </c>
      <c r="F1343" s="0" t="n">
        <v>2307</v>
      </c>
      <c r="G1343" s="0" t="s">
        <v>281</v>
      </c>
      <c r="H1343" s="0" t="s">
        <v>274</v>
      </c>
      <c r="I1343" s="0" t="s">
        <v>17907</v>
      </c>
    </row>
    <row r="1344" customFormat="false" ht="15" hidden="false" customHeight="false" outlineLevel="0" collapsed="false">
      <c r="A1344" s="0" t="n">
        <v>114</v>
      </c>
      <c r="B1344" s="0" t="s">
        <v>170</v>
      </c>
      <c r="C1344" s="0" t="s">
        <v>17908</v>
      </c>
      <c r="D1344" s="0" t="s">
        <v>14532</v>
      </c>
      <c r="E1344" s="0" t="s">
        <v>17909</v>
      </c>
      <c r="F1344" s="0" t="n">
        <v>2414</v>
      </c>
      <c r="G1344" s="0" t="s">
        <v>281</v>
      </c>
      <c r="H1344" s="0" t="s">
        <v>274</v>
      </c>
      <c r="I1344" s="0" t="s">
        <v>17910</v>
      </c>
    </row>
    <row r="1345" customFormat="false" ht="15" hidden="false" customHeight="false" outlineLevel="0" collapsed="false">
      <c r="A1345" s="0" t="n">
        <v>145</v>
      </c>
      <c r="B1345" s="0" t="s">
        <v>204</v>
      </c>
      <c r="C1345" s="0" t="s">
        <v>17911</v>
      </c>
      <c r="D1345" s="0" t="s">
        <v>14532</v>
      </c>
      <c r="E1345" s="0" t="s">
        <v>17912</v>
      </c>
      <c r="F1345" s="0" t="n">
        <v>1614</v>
      </c>
      <c r="G1345" s="0" t="s">
        <v>281</v>
      </c>
      <c r="H1345" s="0" t="s">
        <v>274</v>
      </c>
      <c r="I1345" s="0" t="s">
        <v>17913</v>
      </c>
    </row>
    <row r="1346" customFormat="false" ht="15" hidden="false" customHeight="false" outlineLevel="0" collapsed="false">
      <c r="A1346" s="0" t="n">
        <v>179</v>
      </c>
      <c r="B1346" s="0" t="s">
        <v>244</v>
      </c>
      <c r="C1346" s="0" t="s">
        <v>17914</v>
      </c>
      <c r="D1346" s="0" t="s">
        <v>14532</v>
      </c>
      <c r="E1346" s="0" t="s">
        <v>17915</v>
      </c>
      <c r="F1346" s="0" t="n">
        <v>2075</v>
      </c>
      <c r="G1346" s="0" t="s">
        <v>281</v>
      </c>
      <c r="H1346" s="0" t="s">
        <v>274</v>
      </c>
      <c r="I1346" s="0" t="s">
        <v>17916</v>
      </c>
    </row>
    <row r="1347" customFormat="false" ht="15" hidden="false" customHeight="false" outlineLevel="0" collapsed="false">
      <c r="A1347" s="0" t="n">
        <v>49</v>
      </c>
      <c r="B1347" s="0" t="s">
        <v>97</v>
      </c>
      <c r="C1347" s="0" t="s">
        <v>17917</v>
      </c>
      <c r="D1347" s="0" t="s">
        <v>14532</v>
      </c>
      <c r="E1347" s="0" t="s">
        <v>17918</v>
      </c>
      <c r="F1347" s="0" t="n">
        <v>274</v>
      </c>
      <c r="G1347" s="0" t="s">
        <v>281</v>
      </c>
      <c r="H1347" s="0" t="s">
        <v>274</v>
      </c>
      <c r="I1347" s="0" t="s">
        <v>17919</v>
      </c>
    </row>
    <row r="1348" customFormat="false" ht="15" hidden="false" customHeight="false" outlineLevel="0" collapsed="false">
      <c r="A1348" s="0" t="n">
        <v>96</v>
      </c>
      <c r="B1348" s="0" t="s">
        <v>150</v>
      </c>
      <c r="C1348" s="0" t="s">
        <v>17920</v>
      </c>
      <c r="D1348" s="0" t="s">
        <v>14532</v>
      </c>
      <c r="E1348" s="0" t="s">
        <v>17921</v>
      </c>
      <c r="F1348" s="0" t="n">
        <v>388</v>
      </c>
      <c r="G1348" s="0" t="s">
        <v>281</v>
      </c>
      <c r="H1348" s="0" t="s">
        <v>274</v>
      </c>
      <c r="I1348" s="0" t="s">
        <v>17922</v>
      </c>
    </row>
    <row r="1349" customFormat="false" ht="15" hidden="false" customHeight="false" outlineLevel="0" collapsed="false">
      <c r="A1349" s="0" t="n">
        <v>161</v>
      </c>
      <c r="B1349" s="0" t="s">
        <v>222</v>
      </c>
      <c r="C1349" s="0" t="s">
        <v>17923</v>
      </c>
      <c r="D1349" s="0" t="s">
        <v>14532</v>
      </c>
      <c r="E1349" s="0" t="s">
        <v>17924</v>
      </c>
      <c r="F1349" s="0" t="n">
        <v>1984</v>
      </c>
      <c r="G1349" s="0" t="s">
        <v>281</v>
      </c>
      <c r="H1349" s="0" t="s">
        <v>274</v>
      </c>
      <c r="I1349" s="0" t="s">
        <v>17925</v>
      </c>
    </row>
    <row r="1350" customFormat="false" ht="15" hidden="false" customHeight="false" outlineLevel="0" collapsed="false">
      <c r="A1350" s="0" t="n">
        <v>178</v>
      </c>
      <c r="B1350" s="0" t="s">
        <v>243</v>
      </c>
      <c r="C1350" s="0" t="s">
        <v>17926</v>
      </c>
      <c r="D1350" s="0" t="s">
        <v>14532</v>
      </c>
      <c r="E1350" s="0" t="s">
        <v>17927</v>
      </c>
      <c r="F1350" s="0" t="n">
        <v>1834</v>
      </c>
      <c r="G1350" s="0" t="s">
        <v>281</v>
      </c>
      <c r="H1350" s="0" t="s">
        <v>274</v>
      </c>
      <c r="I1350" s="0" t="s">
        <v>17928</v>
      </c>
    </row>
    <row r="1351" customFormat="false" ht="15" hidden="false" customHeight="false" outlineLevel="0" collapsed="false">
      <c r="A1351" s="0" t="n">
        <v>177</v>
      </c>
      <c r="B1351" s="0" t="s">
        <v>242</v>
      </c>
      <c r="C1351" s="0" t="s">
        <v>17929</v>
      </c>
      <c r="D1351" s="0" t="s">
        <v>14532</v>
      </c>
      <c r="E1351" s="0" t="s">
        <v>17930</v>
      </c>
      <c r="F1351" s="0" t="n">
        <v>2012</v>
      </c>
      <c r="G1351" s="0" t="s">
        <v>281</v>
      </c>
      <c r="H1351" s="0" t="s">
        <v>274</v>
      </c>
      <c r="I1351" s="0" t="s">
        <v>17931</v>
      </c>
    </row>
    <row r="1352" customFormat="false" ht="15" hidden="false" customHeight="false" outlineLevel="0" collapsed="false">
      <c r="A1352" s="0" t="n">
        <v>68</v>
      </c>
      <c r="B1352" s="0" t="s">
        <v>118</v>
      </c>
      <c r="C1352" s="0" t="s">
        <v>17932</v>
      </c>
      <c r="D1352" s="0" t="s">
        <v>14541</v>
      </c>
      <c r="E1352" s="0" t="s">
        <v>17933</v>
      </c>
      <c r="F1352" s="0" t="n">
        <v>3413</v>
      </c>
      <c r="G1352" s="0" t="s">
        <v>281</v>
      </c>
      <c r="H1352" s="0" t="s">
        <v>274</v>
      </c>
      <c r="I1352" s="0" t="s">
        <v>17934</v>
      </c>
    </row>
    <row r="1353" customFormat="false" ht="15" hidden="false" customHeight="false" outlineLevel="0" collapsed="false">
      <c r="A1353" s="0" t="n">
        <v>58</v>
      </c>
      <c r="B1353" s="0" t="s">
        <v>107</v>
      </c>
      <c r="C1353" s="0" t="s">
        <v>17935</v>
      </c>
      <c r="D1353" s="0" t="s">
        <v>92</v>
      </c>
      <c r="E1353" s="0" t="s">
        <v>17936</v>
      </c>
      <c r="F1353" s="0" t="n">
        <v>1481</v>
      </c>
      <c r="G1353" s="0" t="s">
        <v>281</v>
      </c>
      <c r="H1353" s="0" t="s">
        <v>274</v>
      </c>
      <c r="I1353" s="0" t="s">
        <v>17937</v>
      </c>
    </row>
    <row r="1354" customFormat="false" ht="15" hidden="false" customHeight="false" outlineLevel="0" collapsed="false">
      <c r="A1354" s="0" t="n">
        <v>169</v>
      </c>
      <c r="B1354" s="0" t="s">
        <v>232</v>
      </c>
      <c r="C1354" s="0" t="s">
        <v>17938</v>
      </c>
      <c r="D1354" s="0" t="s">
        <v>14532</v>
      </c>
      <c r="E1354" s="0" t="s">
        <v>17939</v>
      </c>
      <c r="F1354" s="0" t="n">
        <v>297</v>
      </c>
      <c r="G1354" s="0" t="s">
        <v>281</v>
      </c>
      <c r="H1354" s="0" t="s">
        <v>274</v>
      </c>
      <c r="I1354" s="0" t="s">
        <v>17940</v>
      </c>
    </row>
    <row r="1355" customFormat="false" ht="15" hidden="false" customHeight="false" outlineLevel="0" collapsed="false">
      <c r="A1355" s="0" t="n">
        <v>42</v>
      </c>
      <c r="B1355" s="0" t="s">
        <v>87</v>
      </c>
      <c r="C1355" s="0" t="s">
        <v>17941</v>
      </c>
      <c r="D1355" s="0" t="s">
        <v>14532</v>
      </c>
      <c r="E1355" s="0" t="s">
        <v>17942</v>
      </c>
      <c r="F1355" s="0" t="n">
        <v>329</v>
      </c>
      <c r="G1355" s="0" t="s">
        <v>281</v>
      </c>
      <c r="H1355" s="0" t="s">
        <v>274</v>
      </c>
      <c r="I1355" s="0" t="s">
        <v>17943</v>
      </c>
    </row>
    <row r="1356" customFormat="false" ht="15" hidden="false" customHeight="false" outlineLevel="0" collapsed="false">
      <c r="A1356" s="0" t="n">
        <v>97</v>
      </c>
      <c r="B1356" s="0" t="s">
        <v>152</v>
      </c>
      <c r="C1356" s="0" t="s">
        <v>17944</v>
      </c>
      <c r="D1356" s="0" t="s">
        <v>14532</v>
      </c>
      <c r="E1356" s="0" t="s">
        <v>17945</v>
      </c>
      <c r="F1356" s="0" t="n">
        <v>319</v>
      </c>
      <c r="G1356" s="0" t="s">
        <v>281</v>
      </c>
      <c r="H1356" s="0" t="s">
        <v>274</v>
      </c>
      <c r="I1356" s="0" t="s">
        <v>17946</v>
      </c>
    </row>
    <row r="1357" customFormat="false" ht="15" hidden="false" customHeight="false" outlineLevel="0" collapsed="false">
      <c r="A1357" s="0" t="n">
        <v>159</v>
      </c>
      <c r="B1357" s="0" t="s">
        <v>220</v>
      </c>
      <c r="C1357" s="0" t="s">
        <v>17947</v>
      </c>
      <c r="D1357" s="0" t="s">
        <v>14532</v>
      </c>
      <c r="E1357" s="0" t="s">
        <v>17948</v>
      </c>
      <c r="F1357" s="0" t="n">
        <v>5700</v>
      </c>
      <c r="G1357" s="0" t="s">
        <v>281</v>
      </c>
      <c r="H1357" s="0" t="s">
        <v>274</v>
      </c>
      <c r="I1357" s="0" t="s">
        <v>17949</v>
      </c>
    </row>
    <row r="1358" customFormat="false" ht="15" hidden="false" customHeight="false" outlineLevel="0" collapsed="false">
      <c r="A1358" s="0" t="n">
        <v>48</v>
      </c>
      <c r="B1358" s="0" t="s">
        <v>96</v>
      </c>
      <c r="C1358" s="0" t="s">
        <v>17950</v>
      </c>
      <c r="D1358" s="0" t="s">
        <v>14532</v>
      </c>
      <c r="E1358" s="0" t="s">
        <v>17951</v>
      </c>
      <c r="F1358" s="0" t="n">
        <v>1156</v>
      </c>
      <c r="G1358" s="0" t="s">
        <v>281</v>
      </c>
      <c r="H1358" s="0" t="s">
        <v>274</v>
      </c>
      <c r="I1358" s="0" t="s">
        <v>17952</v>
      </c>
    </row>
    <row r="1359" customFormat="false" ht="15" hidden="false" customHeight="false" outlineLevel="0" collapsed="false">
      <c r="A1359" s="0" t="n">
        <v>135</v>
      </c>
      <c r="B1359" s="0" t="s">
        <v>194</v>
      </c>
      <c r="C1359" s="0" t="s">
        <v>17953</v>
      </c>
      <c r="D1359" s="0" t="s">
        <v>14532</v>
      </c>
      <c r="E1359" s="0" t="s">
        <v>17954</v>
      </c>
      <c r="F1359" s="0" t="n">
        <v>2539</v>
      </c>
      <c r="G1359" s="0" t="s">
        <v>281</v>
      </c>
      <c r="H1359" s="0" t="s">
        <v>274</v>
      </c>
      <c r="I1359" s="0" t="s">
        <v>17955</v>
      </c>
    </row>
    <row r="1360" customFormat="false" ht="15" hidden="false" customHeight="false" outlineLevel="0" collapsed="false">
      <c r="A1360" s="0" t="n">
        <v>91</v>
      </c>
      <c r="B1360" s="0" t="s">
        <v>143</v>
      </c>
      <c r="C1360" s="0" t="s">
        <v>17956</v>
      </c>
      <c r="D1360" s="0" t="s">
        <v>14532</v>
      </c>
      <c r="E1360" s="0" t="s">
        <v>17957</v>
      </c>
      <c r="F1360" s="0" t="n">
        <v>2138</v>
      </c>
      <c r="G1360" s="0" t="s">
        <v>281</v>
      </c>
      <c r="H1360" s="0" t="s">
        <v>274</v>
      </c>
      <c r="I1360" s="0" t="s">
        <v>17958</v>
      </c>
    </row>
    <row r="1361" customFormat="false" ht="15" hidden="false" customHeight="false" outlineLevel="0" collapsed="false">
      <c r="A1361" s="0" t="n">
        <v>119</v>
      </c>
      <c r="B1361" s="0" t="s">
        <v>176</v>
      </c>
      <c r="C1361" s="0" t="s">
        <v>17959</v>
      </c>
      <c r="D1361" s="0" t="s">
        <v>14532</v>
      </c>
      <c r="E1361" s="0" t="s">
        <v>17960</v>
      </c>
      <c r="F1361" s="0" t="n">
        <v>854</v>
      </c>
      <c r="G1361" s="0" t="s">
        <v>281</v>
      </c>
      <c r="H1361" s="0" t="s">
        <v>274</v>
      </c>
      <c r="I1361" s="0" t="s">
        <v>17961</v>
      </c>
    </row>
    <row r="1362" customFormat="false" ht="15" hidden="false" customHeight="false" outlineLevel="0" collapsed="false">
      <c r="A1362" s="0" t="n">
        <v>119</v>
      </c>
      <c r="B1362" s="0" t="s">
        <v>176</v>
      </c>
      <c r="C1362" s="0" t="s">
        <v>17962</v>
      </c>
      <c r="D1362" s="0" t="s">
        <v>14532</v>
      </c>
      <c r="E1362" s="0" t="s">
        <v>17963</v>
      </c>
      <c r="F1362" s="0" t="n">
        <v>2230</v>
      </c>
      <c r="G1362" s="0" t="s">
        <v>281</v>
      </c>
      <c r="H1362" s="0" t="s">
        <v>274</v>
      </c>
      <c r="I1362" s="0" t="s">
        <v>17964</v>
      </c>
    </row>
    <row r="1363" customFormat="false" ht="15" hidden="false" customHeight="false" outlineLevel="0" collapsed="false">
      <c r="A1363" s="0" t="n">
        <v>69</v>
      </c>
      <c r="B1363" s="0" t="s">
        <v>119</v>
      </c>
      <c r="C1363" s="0" t="s">
        <v>17965</v>
      </c>
      <c r="D1363" s="0" t="s">
        <v>14541</v>
      </c>
      <c r="E1363" s="0" t="s">
        <v>17966</v>
      </c>
      <c r="F1363" s="0" t="n">
        <v>2568</v>
      </c>
      <c r="G1363" s="0" t="s">
        <v>281</v>
      </c>
      <c r="H1363" s="0" t="s">
        <v>274</v>
      </c>
      <c r="I1363" s="0" t="s">
        <v>17967</v>
      </c>
    </row>
    <row r="1364" customFormat="false" ht="15" hidden="false" customHeight="false" outlineLevel="0" collapsed="false">
      <c r="A1364" s="0" t="n">
        <v>102</v>
      </c>
      <c r="B1364" s="0" t="s">
        <v>158</v>
      </c>
      <c r="C1364" s="0" t="s">
        <v>17968</v>
      </c>
      <c r="D1364" s="0" t="s">
        <v>14532</v>
      </c>
      <c r="E1364" s="0" t="s">
        <v>17969</v>
      </c>
      <c r="F1364" s="0" t="n">
        <v>1888</v>
      </c>
      <c r="G1364" s="0" t="s">
        <v>281</v>
      </c>
      <c r="H1364" s="0" t="s">
        <v>274</v>
      </c>
      <c r="I1364" s="0" t="s">
        <v>17970</v>
      </c>
    </row>
    <row r="1365" customFormat="false" ht="15" hidden="false" customHeight="false" outlineLevel="0" collapsed="false">
      <c r="A1365" s="0" t="n">
        <v>93</v>
      </c>
      <c r="B1365" s="0" t="s">
        <v>146</v>
      </c>
      <c r="C1365" s="0" t="s">
        <v>17971</v>
      </c>
      <c r="D1365" s="0" t="s">
        <v>14532</v>
      </c>
      <c r="E1365" s="0" t="s">
        <v>17972</v>
      </c>
      <c r="F1365" s="0" t="n">
        <v>2148</v>
      </c>
      <c r="G1365" s="0" t="s">
        <v>281</v>
      </c>
      <c r="H1365" s="0" t="s">
        <v>274</v>
      </c>
      <c r="I1365" s="0" t="s">
        <v>17973</v>
      </c>
    </row>
    <row r="1366" customFormat="false" ht="15" hidden="false" customHeight="false" outlineLevel="0" collapsed="false">
      <c r="A1366" s="0" t="n">
        <v>157</v>
      </c>
      <c r="B1366" s="0" t="s">
        <v>218</v>
      </c>
      <c r="C1366" s="0" t="s">
        <v>17974</v>
      </c>
      <c r="D1366" s="0" t="s">
        <v>14532</v>
      </c>
      <c r="E1366" s="0" t="s">
        <v>17975</v>
      </c>
      <c r="F1366" s="0" t="n">
        <v>1631</v>
      </c>
      <c r="G1366" s="0" t="s">
        <v>281</v>
      </c>
      <c r="H1366" s="0" t="s">
        <v>274</v>
      </c>
      <c r="I1366" s="0" t="s">
        <v>17976</v>
      </c>
    </row>
    <row r="1367" customFormat="false" ht="15" hidden="false" customHeight="false" outlineLevel="0" collapsed="false">
      <c r="A1367" s="0" t="n">
        <v>174</v>
      </c>
      <c r="B1367" s="0" t="s">
        <v>238</v>
      </c>
      <c r="C1367" s="0" t="s">
        <v>17977</v>
      </c>
      <c r="D1367" s="0" t="s">
        <v>14532</v>
      </c>
      <c r="E1367" s="0" t="s">
        <v>17978</v>
      </c>
      <c r="F1367" s="0" t="n">
        <v>5552</v>
      </c>
      <c r="G1367" s="0" t="s">
        <v>281</v>
      </c>
      <c r="H1367" s="0" t="s">
        <v>274</v>
      </c>
      <c r="I1367" s="0" t="s">
        <v>17979</v>
      </c>
    </row>
    <row r="1368" customFormat="false" ht="15" hidden="false" customHeight="false" outlineLevel="0" collapsed="false">
      <c r="A1368" s="0" t="n">
        <v>174</v>
      </c>
      <c r="B1368" s="0" t="s">
        <v>238</v>
      </c>
      <c r="C1368" s="0" t="s">
        <v>17980</v>
      </c>
      <c r="D1368" s="0" t="s">
        <v>14532</v>
      </c>
      <c r="E1368" s="0" t="s">
        <v>17981</v>
      </c>
      <c r="F1368" s="0" t="n">
        <v>1821</v>
      </c>
      <c r="G1368" s="0" t="s">
        <v>281</v>
      </c>
      <c r="H1368" s="0" t="s">
        <v>274</v>
      </c>
      <c r="I1368" s="0" t="s">
        <v>17982</v>
      </c>
    </row>
    <row r="1369" customFormat="false" ht="15" hidden="false" customHeight="false" outlineLevel="0" collapsed="false">
      <c r="A1369" s="0" t="n">
        <v>114</v>
      </c>
      <c r="B1369" s="0" t="s">
        <v>170</v>
      </c>
      <c r="C1369" s="0" t="s">
        <v>17983</v>
      </c>
      <c r="D1369" s="0" t="s">
        <v>14532</v>
      </c>
      <c r="E1369" s="0" t="s">
        <v>17984</v>
      </c>
      <c r="F1369" s="0" t="n">
        <v>2177</v>
      </c>
      <c r="G1369" s="0" t="s">
        <v>281</v>
      </c>
      <c r="H1369" s="0" t="s">
        <v>274</v>
      </c>
      <c r="I1369" s="0" t="s">
        <v>17985</v>
      </c>
    </row>
    <row r="1370" customFormat="false" ht="15" hidden="false" customHeight="false" outlineLevel="0" collapsed="false">
      <c r="A1370" s="0" t="n">
        <v>171</v>
      </c>
      <c r="B1370" s="0" t="s">
        <v>234</v>
      </c>
      <c r="C1370" s="0" t="s">
        <v>17986</v>
      </c>
      <c r="D1370" s="0" t="s">
        <v>14541</v>
      </c>
      <c r="E1370" s="0" t="s">
        <v>17987</v>
      </c>
      <c r="F1370" s="0" t="n">
        <v>4979</v>
      </c>
      <c r="G1370" s="0" t="s">
        <v>281</v>
      </c>
      <c r="H1370" s="0" t="s">
        <v>274</v>
      </c>
      <c r="I1370" s="0" t="s">
        <v>17988</v>
      </c>
    </row>
    <row r="1371" customFormat="false" ht="15" hidden="false" customHeight="false" outlineLevel="0" collapsed="false">
      <c r="A1371" s="0" t="n">
        <v>82</v>
      </c>
      <c r="B1371" s="0" t="s">
        <v>133</v>
      </c>
      <c r="C1371" s="0" t="s">
        <v>17989</v>
      </c>
      <c r="D1371" s="0" t="s">
        <v>14532</v>
      </c>
      <c r="E1371" s="0" t="s">
        <v>17990</v>
      </c>
      <c r="F1371" s="0" t="n">
        <v>2431</v>
      </c>
      <c r="G1371" s="0" t="s">
        <v>281</v>
      </c>
      <c r="H1371" s="0" t="s">
        <v>274</v>
      </c>
      <c r="I1371" s="0" t="s">
        <v>17991</v>
      </c>
    </row>
    <row r="1372" customFormat="false" ht="15" hidden="false" customHeight="false" outlineLevel="0" collapsed="false">
      <c r="A1372" s="0" t="n">
        <v>114</v>
      </c>
      <c r="B1372" s="0" t="s">
        <v>170</v>
      </c>
      <c r="C1372" s="0" t="s">
        <v>17992</v>
      </c>
      <c r="D1372" s="0" t="s">
        <v>14532</v>
      </c>
      <c r="E1372" s="0" t="s">
        <v>17993</v>
      </c>
      <c r="F1372" s="0" t="n">
        <v>2281</v>
      </c>
      <c r="G1372" s="0" t="s">
        <v>281</v>
      </c>
      <c r="H1372" s="0" t="s">
        <v>274</v>
      </c>
      <c r="I1372" s="0" t="s">
        <v>17994</v>
      </c>
    </row>
    <row r="1373" customFormat="false" ht="15" hidden="false" customHeight="false" outlineLevel="0" collapsed="false">
      <c r="A1373" s="0" t="n">
        <v>97</v>
      </c>
      <c r="B1373" s="0" t="s">
        <v>152</v>
      </c>
      <c r="C1373" s="0" t="s">
        <v>17995</v>
      </c>
      <c r="D1373" s="0" t="s">
        <v>14532</v>
      </c>
      <c r="E1373" s="0" t="s">
        <v>17996</v>
      </c>
      <c r="F1373" s="0" t="n">
        <v>3216</v>
      </c>
      <c r="G1373" s="0" t="s">
        <v>281</v>
      </c>
      <c r="H1373" s="0" t="s">
        <v>274</v>
      </c>
      <c r="I1373" s="0" t="s">
        <v>17997</v>
      </c>
    </row>
    <row r="1374" customFormat="false" ht="15" hidden="false" customHeight="false" outlineLevel="0" collapsed="false">
      <c r="A1374" s="0" t="n">
        <v>4</v>
      </c>
      <c r="B1374" s="0" t="s">
        <v>33</v>
      </c>
      <c r="C1374" s="0" t="s">
        <v>17998</v>
      </c>
      <c r="D1374" s="0" t="s">
        <v>14532</v>
      </c>
      <c r="E1374" s="0" t="s">
        <v>17999</v>
      </c>
      <c r="F1374" s="0" t="n">
        <v>2250</v>
      </c>
      <c r="G1374" s="0" t="s">
        <v>281</v>
      </c>
      <c r="H1374" s="0" t="s">
        <v>274</v>
      </c>
      <c r="I1374" s="0" t="s">
        <v>18000</v>
      </c>
    </row>
    <row r="1375" customFormat="false" ht="15" hidden="false" customHeight="false" outlineLevel="0" collapsed="false">
      <c r="A1375" s="0" t="n">
        <v>111</v>
      </c>
      <c r="B1375" s="0" t="s">
        <v>167</v>
      </c>
      <c r="C1375" s="0" t="s">
        <v>18001</v>
      </c>
      <c r="D1375" s="0" t="s">
        <v>514</v>
      </c>
      <c r="E1375" s="0" t="s">
        <v>18002</v>
      </c>
      <c r="F1375" s="0" t="n">
        <v>18296</v>
      </c>
      <c r="G1375" s="0" t="s">
        <v>281</v>
      </c>
      <c r="H1375" s="0" t="s">
        <v>274</v>
      </c>
      <c r="I1375" s="0" t="s">
        <v>18003</v>
      </c>
    </row>
    <row r="1376" customFormat="false" ht="15" hidden="false" customHeight="false" outlineLevel="0" collapsed="false">
      <c r="A1376" s="0" t="n">
        <v>59</v>
      </c>
      <c r="B1376" s="0" t="s">
        <v>109</v>
      </c>
      <c r="C1376" s="0" t="s">
        <v>18004</v>
      </c>
      <c r="D1376" s="0" t="s">
        <v>92</v>
      </c>
      <c r="E1376" s="0" t="s">
        <v>18005</v>
      </c>
      <c r="F1376" s="0" t="n">
        <v>3325</v>
      </c>
      <c r="G1376" s="0" t="s">
        <v>281</v>
      </c>
      <c r="H1376" s="0" t="s">
        <v>274</v>
      </c>
      <c r="I1376" s="0" t="s">
        <v>18006</v>
      </c>
    </row>
    <row r="1377" customFormat="false" ht="15" hidden="false" customHeight="false" outlineLevel="0" collapsed="false">
      <c r="A1377" s="0" t="n">
        <v>164</v>
      </c>
      <c r="B1377" s="0" t="s">
        <v>225</v>
      </c>
      <c r="C1377" s="0" t="s">
        <v>18007</v>
      </c>
      <c r="D1377" s="0" t="s">
        <v>14541</v>
      </c>
      <c r="E1377" s="0" t="s">
        <v>18008</v>
      </c>
      <c r="F1377" s="0" t="n">
        <v>3026</v>
      </c>
      <c r="G1377" s="0" t="s">
        <v>281</v>
      </c>
      <c r="H1377" s="0" t="s">
        <v>274</v>
      </c>
      <c r="I1377" s="0" t="s">
        <v>18009</v>
      </c>
    </row>
    <row r="1378" customFormat="false" ht="15" hidden="false" customHeight="false" outlineLevel="0" collapsed="false">
      <c r="A1378" s="0" t="n">
        <v>127</v>
      </c>
      <c r="B1378" s="0" t="s">
        <v>185</v>
      </c>
      <c r="C1378" s="0" t="s">
        <v>18010</v>
      </c>
      <c r="D1378" s="0" t="s">
        <v>14532</v>
      </c>
      <c r="E1378" s="0" t="s">
        <v>18011</v>
      </c>
      <c r="F1378" s="0" t="n">
        <v>2018</v>
      </c>
      <c r="G1378" s="0" t="s">
        <v>281</v>
      </c>
      <c r="H1378" s="0" t="s">
        <v>274</v>
      </c>
      <c r="I1378" s="0" t="s">
        <v>18012</v>
      </c>
    </row>
    <row r="1379" customFormat="false" ht="15" hidden="false" customHeight="false" outlineLevel="0" collapsed="false">
      <c r="A1379" s="0" t="n">
        <v>103</v>
      </c>
      <c r="B1379" s="0" t="s">
        <v>159</v>
      </c>
      <c r="C1379" s="0" t="s">
        <v>18013</v>
      </c>
      <c r="D1379" s="0" t="s">
        <v>14676</v>
      </c>
      <c r="E1379" s="0" t="s">
        <v>18014</v>
      </c>
      <c r="F1379" s="0" t="n">
        <v>2233</v>
      </c>
      <c r="G1379" s="0" t="s">
        <v>281</v>
      </c>
      <c r="H1379" s="0" t="s">
        <v>274</v>
      </c>
      <c r="I1379" s="0" t="s">
        <v>18015</v>
      </c>
    </row>
    <row r="1380" customFormat="false" ht="15" hidden="false" customHeight="false" outlineLevel="0" collapsed="false">
      <c r="A1380" s="0" t="n">
        <v>167</v>
      </c>
      <c r="B1380" s="0" t="s">
        <v>229</v>
      </c>
      <c r="C1380" s="0" t="s">
        <v>18016</v>
      </c>
      <c r="D1380" s="0" t="s">
        <v>14532</v>
      </c>
      <c r="E1380" s="0" t="s">
        <v>18017</v>
      </c>
      <c r="F1380" s="0" t="n">
        <v>14349</v>
      </c>
      <c r="G1380" s="0" t="s">
        <v>281</v>
      </c>
      <c r="H1380" s="0" t="s">
        <v>274</v>
      </c>
      <c r="I1380" s="0" t="s">
        <v>18018</v>
      </c>
    </row>
    <row r="1381" customFormat="false" ht="15" hidden="false" customHeight="false" outlineLevel="0" collapsed="false">
      <c r="A1381" s="0" t="n">
        <v>55</v>
      </c>
      <c r="B1381" s="0" t="s">
        <v>104</v>
      </c>
      <c r="C1381" s="0" t="s">
        <v>18019</v>
      </c>
      <c r="D1381" s="0" t="s">
        <v>14532</v>
      </c>
      <c r="E1381" s="0" t="s">
        <v>18020</v>
      </c>
      <c r="F1381" s="0" t="n">
        <v>1832</v>
      </c>
      <c r="G1381" s="0" t="s">
        <v>281</v>
      </c>
      <c r="H1381" s="0" t="s">
        <v>274</v>
      </c>
      <c r="I1381" s="0" t="s">
        <v>18021</v>
      </c>
    </row>
    <row r="1382" customFormat="false" ht="15" hidden="false" customHeight="false" outlineLevel="0" collapsed="false">
      <c r="A1382" s="0" t="n">
        <v>93</v>
      </c>
      <c r="B1382" s="0" t="s">
        <v>146</v>
      </c>
      <c r="C1382" s="0" t="s">
        <v>18022</v>
      </c>
      <c r="D1382" s="0" t="s">
        <v>14532</v>
      </c>
      <c r="E1382" s="0" t="s">
        <v>18023</v>
      </c>
      <c r="F1382" s="0" t="n">
        <v>2350</v>
      </c>
      <c r="G1382" s="0" t="s">
        <v>281</v>
      </c>
      <c r="H1382" s="0" t="s">
        <v>274</v>
      </c>
      <c r="I1382" s="0" t="s">
        <v>18024</v>
      </c>
    </row>
    <row r="1383" customFormat="false" ht="15" hidden="false" customHeight="false" outlineLevel="0" collapsed="false">
      <c r="A1383" s="0" t="n">
        <v>134</v>
      </c>
      <c r="B1383" s="0" t="s">
        <v>193</v>
      </c>
      <c r="C1383" s="0" t="s">
        <v>18025</v>
      </c>
      <c r="D1383" s="0" t="s">
        <v>14532</v>
      </c>
      <c r="E1383" s="0" t="s">
        <v>18026</v>
      </c>
      <c r="F1383" s="0" t="n">
        <v>3364</v>
      </c>
      <c r="G1383" s="0" t="s">
        <v>281</v>
      </c>
      <c r="H1383" s="0" t="s">
        <v>274</v>
      </c>
      <c r="I1383" s="0" t="s">
        <v>18027</v>
      </c>
    </row>
    <row r="1384" customFormat="false" ht="15" hidden="false" customHeight="false" outlineLevel="0" collapsed="false">
      <c r="A1384" s="0" t="n">
        <v>69</v>
      </c>
      <c r="B1384" s="0" t="s">
        <v>119</v>
      </c>
      <c r="C1384" s="0" t="s">
        <v>18028</v>
      </c>
      <c r="D1384" s="0" t="s">
        <v>14532</v>
      </c>
      <c r="E1384" s="0" t="s">
        <v>18029</v>
      </c>
      <c r="F1384" s="0" t="n">
        <v>703</v>
      </c>
      <c r="G1384" s="0" t="s">
        <v>281</v>
      </c>
      <c r="H1384" s="0" t="s">
        <v>274</v>
      </c>
      <c r="I1384" s="0" t="s">
        <v>18030</v>
      </c>
    </row>
    <row r="1385" customFormat="false" ht="15" hidden="false" customHeight="false" outlineLevel="0" collapsed="false">
      <c r="A1385" s="0" t="n">
        <v>53</v>
      </c>
      <c r="B1385" s="0" t="s">
        <v>102</v>
      </c>
      <c r="C1385" s="0" t="s">
        <v>18031</v>
      </c>
      <c r="D1385" s="0" t="s">
        <v>14532</v>
      </c>
      <c r="E1385" s="0" t="s">
        <v>18032</v>
      </c>
      <c r="F1385" s="0" t="n">
        <v>3279</v>
      </c>
      <c r="G1385" s="0" t="s">
        <v>281</v>
      </c>
      <c r="H1385" s="0" t="s">
        <v>274</v>
      </c>
      <c r="I1385" s="0" t="s">
        <v>18033</v>
      </c>
    </row>
    <row r="1386" customFormat="false" ht="15" hidden="false" customHeight="false" outlineLevel="0" collapsed="false">
      <c r="A1386" s="0" t="n">
        <v>164</v>
      </c>
      <c r="B1386" s="0" t="s">
        <v>225</v>
      </c>
      <c r="C1386" s="0" t="s">
        <v>18034</v>
      </c>
      <c r="D1386" s="0" t="s">
        <v>14541</v>
      </c>
      <c r="E1386" s="0" t="s">
        <v>18035</v>
      </c>
      <c r="F1386" s="0" t="n">
        <v>15947</v>
      </c>
      <c r="G1386" s="0" t="s">
        <v>281</v>
      </c>
      <c r="H1386" s="0" t="s">
        <v>274</v>
      </c>
      <c r="I1386" s="0" t="s">
        <v>18036</v>
      </c>
    </row>
    <row r="1387" customFormat="false" ht="15" hidden="false" customHeight="false" outlineLevel="0" collapsed="false">
      <c r="A1387" s="0" t="n">
        <v>114</v>
      </c>
      <c r="B1387" s="0" t="s">
        <v>170</v>
      </c>
      <c r="C1387" s="0" t="s">
        <v>18037</v>
      </c>
      <c r="D1387" s="0" t="s">
        <v>14532</v>
      </c>
      <c r="E1387" s="0" t="s">
        <v>18038</v>
      </c>
      <c r="F1387" s="0" t="n">
        <v>1851</v>
      </c>
      <c r="G1387" s="0" t="s">
        <v>281</v>
      </c>
      <c r="H1387" s="0" t="s">
        <v>274</v>
      </c>
      <c r="I1387" s="0" t="s">
        <v>18039</v>
      </c>
    </row>
    <row r="1388" customFormat="false" ht="15" hidden="false" customHeight="false" outlineLevel="0" collapsed="false">
      <c r="A1388" s="0" t="n">
        <v>142</v>
      </c>
      <c r="B1388" s="0" t="s">
        <v>201</v>
      </c>
      <c r="C1388" s="0" t="s">
        <v>18040</v>
      </c>
      <c r="D1388" s="0" t="s">
        <v>14532</v>
      </c>
      <c r="E1388" s="0" t="s">
        <v>18041</v>
      </c>
      <c r="F1388" s="0" t="n">
        <v>2543</v>
      </c>
      <c r="G1388" s="0" t="s">
        <v>281</v>
      </c>
      <c r="H1388" s="0" t="s">
        <v>274</v>
      </c>
      <c r="I1388" s="0" t="s">
        <v>18042</v>
      </c>
    </row>
    <row r="1389" customFormat="false" ht="15" hidden="false" customHeight="false" outlineLevel="0" collapsed="false">
      <c r="A1389" s="0" t="n">
        <v>174</v>
      </c>
      <c r="B1389" s="0" t="s">
        <v>238</v>
      </c>
      <c r="C1389" s="0" t="s">
        <v>18043</v>
      </c>
      <c r="D1389" s="0" t="s">
        <v>14532</v>
      </c>
      <c r="E1389" s="0" t="s">
        <v>18044</v>
      </c>
      <c r="F1389" s="0" t="n">
        <v>3509</v>
      </c>
      <c r="G1389" s="0" t="s">
        <v>281</v>
      </c>
      <c r="H1389" s="0" t="s">
        <v>274</v>
      </c>
      <c r="I1389" s="0" t="s">
        <v>18045</v>
      </c>
    </row>
    <row r="1390" customFormat="false" ht="15" hidden="false" customHeight="false" outlineLevel="0" collapsed="false">
      <c r="A1390" s="0" t="n">
        <v>148</v>
      </c>
      <c r="B1390" s="0" t="s">
        <v>207</v>
      </c>
      <c r="C1390" s="0" t="s">
        <v>18046</v>
      </c>
      <c r="D1390" s="0" t="s">
        <v>92</v>
      </c>
      <c r="E1390" s="0" t="s">
        <v>18047</v>
      </c>
      <c r="F1390" s="0" t="n">
        <v>2259</v>
      </c>
      <c r="G1390" s="0" t="s">
        <v>281</v>
      </c>
      <c r="H1390" s="0" t="s">
        <v>274</v>
      </c>
      <c r="I1390" s="0" t="s">
        <v>18048</v>
      </c>
    </row>
    <row r="1391" customFormat="false" ht="15" hidden="false" customHeight="false" outlineLevel="0" collapsed="false">
      <c r="A1391" s="0" t="n">
        <v>2</v>
      </c>
      <c r="B1391" s="0" t="s">
        <v>29</v>
      </c>
      <c r="C1391" s="0" t="s">
        <v>18049</v>
      </c>
      <c r="D1391" s="0" t="s">
        <v>14532</v>
      </c>
      <c r="E1391" s="0" t="s">
        <v>18050</v>
      </c>
      <c r="F1391" s="0" t="n">
        <v>2836</v>
      </c>
      <c r="G1391" s="0" t="s">
        <v>281</v>
      </c>
      <c r="H1391" s="0" t="s">
        <v>274</v>
      </c>
      <c r="I1391" s="0" t="s">
        <v>18051</v>
      </c>
    </row>
    <row r="1392" customFormat="false" ht="15" hidden="false" customHeight="false" outlineLevel="0" collapsed="false">
      <c r="A1392" s="0" t="n">
        <v>166</v>
      </c>
      <c r="B1392" s="0" t="s">
        <v>228</v>
      </c>
      <c r="C1392" s="0" t="s">
        <v>18052</v>
      </c>
      <c r="D1392" s="0" t="s">
        <v>14676</v>
      </c>
      <c r="E1392" s="0" t="s">
        <v>18053</v>
      </c>
      <c r="F1392" s="0" t="n">
        <v>1027</v>
      </c>
      <c r="G1392" s="0" t="s">
        <v>281</v>
      </c>
      <c r="H1392" s="0" t="s">
        <v>274</v>
      </c>
      <c r="I1392" s="0" t="s">
        <v>18054</v>
      </c>
    </row>
    <row r="1393" customFormat="false" ht="15" hidden="false" customHeight="false" outlineLevel="0" collapsed="false">
      <c r="A1393" s="0" t="n">
        <v>93</v>
      </c>
      <c r="B1393" s="0" t="s">
        <v>146</v>
      </c>
      <c r="C1393" s="0" t="s">
        <v>18055</v>
      </c>
      <c r="D1393" s="0" t="s">
        <v>14532</v>
      </c>
      <c r="E1393" s="0" t="s">
        <v>18056</v>
      </c>
      <c r="F1393" s="0" t="n">
        <v>355</v>
      </c>
      <c r="G1393" s="0" t="s">
        <v>281</v>
      </c>
      <c r="H1393" s="0" t="s">
        <v>274</v>
      </c>
      <c r="I1393" s="0" t="s">
        <v>18057</v>
      </c>
    </row>
    <row r="1394" customFormat="false" ht="15" hidden="false" customHeight="false" outlineLevel="0" collapsed="false">
      <c r="A1394" s="0" t="n">
        <v>4</v>
      </c>
      <c r="B1394" s="0" t="s">
        <v>33</v>
      </c>
      <c r="C1394" s="0" t="s">
        <v>18058</v>
      </c>
      <c r="D1394" s="0" t="s">
        <v>14532</v>
      </c>
      <c r="E1394" s="0" t="s">
        <v>18059</v>
      </c>
      <c r="F1394" s="0" t="n">
        <v>3557</v>
      </c>
      <c r="G1394" s="0" t="s">
        <v>281</v>
      </c>
      <c r="H1394" s="0" t="s">
        <v>274</v>
      </c>
      <c r="I1394" s="0" t="s">
        <v>18060</v>
      </c>
    </row>
    <row r="1395" customFormat="false" ht="15" hidden="false" customHeight="false" outlineLevel="0" collapsed="false">
      <c r="A1395" s="0" t="n">
        <v>165</v>
      </c>
      <c r="B1395" s="0" t="s">
        <v>226</v>
      </c>
      <c r="C1395" s="0" t="s">
        <v>18061</v>
      </c>
      <c r="D1395" s="0" t="s">
        <v>14532</v>
      </c>
      <c r="E1395" s="0" t="s">
        <v>18062</v>
      </c>
      <c r="F1395" s="0" t="n">
        <v>14873</v>
      </c>
      <c r="G1395" s="0" t="s">
        <v>281</v>
      </c>
      <c r="H1395" s="0" t="s">
        <v>274</v>
      </c>
      <c r="I1395" s="0" t="s">
        <v>18063</v>
      </c>
    </row>
    <row r="1396" customFormat="false" ht="15" hidden="false" customHeight="false" outlineLevel="0" collapsed="false">
      <c r="A1396" s="0" t="n">
        <v>136</v>
      </c>
      <c r="B1396" s="0" t="s">
        <v>195</v>
      </c>
      <c r="C1396" s="0" t="s">
        <v>18064</v>
      </c>
      <c r="D1396" s="0" t="s">
        <v>14532</v>
      </c>
      <c r="E1396" s="0" t="s">
        <v>18065</v>
      </c>
      <c r="F1396" s="0" t="n">
        <v>1480</v>
      </c>
      <c r="G1396" s="0" t="s">
        <v>281</v>
      </c>
      <c r="H1396" s="0" t="s">
        <v>274</v>
      </c>
      <c r="I1396" s="0" t="s">
        <v>18066</v>
      </c>
    </row>
    <row r="1397" customFormat="false" ht="15" hidden="false" customHeight="false" outlineLevel="0" collapsed="false">
      <c r="A1397" s="0" t="n">
        <v>177</v>
      </c>
      <c r="B1397" s="0" t="s">
        <v>242</v>
      </c>
      <c r="C1397" s="0" t="s">
        <v>18067</v>
      </c>
      <c r="D1397" s="0" t="s">
        <v>14532</v>
      </c>
      <c r="E1397" s="0" t="s">
        <v>18068</v>
      </c>
      <c r="F1397" s="0" t="n">
        <v>2861</v>
      </c>
      <c r="G1397" s="0" t="s">
        <v>281</v>
      </c>
      <c r="H1397" s="0" t="s">
        <v>274</v>
      </c>
      <c r="I1397" s="0" t="s">
        <v>18069</v>
      </c>
    </row>
    <row r="1398" customFormat="false" ht="15" hidden="false" customHeight="false" outlineLevel="0" collapsed="false">
      <c r="A1398" s="0" t="n">
        <v>11</v>
      </c>
      <c r="B1398" s="0" t="s">
        <v>45</v>
      </c>
      <c r="C1398" s="0" t="s">
        <v>18070</v>
      </c>
      <c r="D1398" s="0" t="s">
        <v>14532</v>
      </c>
      <c r="E1398" s="0" t="s">
        <v>18071</v>
      </c>
      <c r="F1398" s="0" t="n">
        <v>1828</v>
      </c>
      <c r="G1398" s="0" t="s">
        <v>281</v>
      </c>
      <c r="H1398" s="0" t="s">
        <v>274</v>
      </c>
      <c r="I1398" s="0" t="s">
        <v>18072</v>
      </c>
    </row>
    <row r="1399" customFormat="false" ht="15" hidden="false" customHeight="false" outlineLevel="0" collapsed="false">
      <c r="A1399" s="0" t="n">
        <v>119</v>
      </c>
      <c r="B1399" s="0" t="s">
        <v>176</v>
      </c>
      <c r="C1399" s="0" t="s">
        <v>18073</v>
      </c>
      <c r="D1399" s="0" t="s">
        <v>14676</v>
      </c>
      <c r="E1399" s="0" t="s">
        <v>18074</v>
      </c>
      <c r="F1399" s="0" t="n">
        <v>1746</v>
      </c>
      <c r="G1399" s="0" t="s">
        <v>281</v>
      </c>
      <c r="H1399" s="0" t="s">
        <v>274</v>
      </c>
      <c r="I1399" s="0" t="s">
        <v>18075</v>
      </c>
    </row>
    <row r="1400" customFormat="false" ht="15" hidden="false" customHeight="false" outlineLevel="0" collapsed="false">
      <c r="A1400" s="0" t="n">
        <v>88</v>
      </c>
      <c r="B1400" s="0" t="s">
        <v>140</v>
      </c>
      <c r="C1400" s="0" t="s">
        <v>18076</v>
      </c>
      <c r="D1400" s="0" t="s">
        <v>14532</v>
      </c>
      <c r="E1400" s="0" t="s">
        <v>18077</v>
      </c>
      <c r="F1400" s="0" t="n">
        <v>2613</v>
      </c>
      <c r="G1400" s="0" t="s">
        <v>281</v>
      </c>
      <c r="H1400" s="0" t="s">
        <v>274</v>
      </c>
      <c r="I1400" s="0" t="s">
        <v>18078</v>
      </c>
    </row>
    <row r="1401" customFormat="false" ht="15" hidden="false" customHeight="false" outlineLevel="0" collapsed="false">
      <c r="A1401" s="0" t="n">
        <v>134</v>
      </c>
      <c r="B1401" s="0" t="s">
        <v>193</v>
      </c>
      <c r="C1401" s="0" t="s">
        <v>18079</v>
      </c>
      <c r="D1401" s="0" t="s">
        <v>14532</v>
      </c>
      <c r="E1401" s="0" t="s">
        <v>18080</v>
      </c>
      <c r="F1401" s="0" t="n">
        <v>2597</v>
      </c>
      <c r="G1401" s="0" t="s">
        <v>281</v>
      </c>
      <c r="H1401" s="0" t="s">
        <v>274</v>
      </c>
      <c r="I1401" s="0" t="s">
        <v>18081</v>
      </c>
    </row>
    <row r="1402" customFormat="false" ht="15" hidden="false" customHeight="false" outlineLevel="0" collapsed="false">
      <c r="A1402" s="0" t="n">
        <v>93</v>
      </c>
      <c r="B1402" s="0" t="s">
        <v>146</v>
      </c>
      <c r="C1402" s="0" t="s">
        <v>18082</v>
      </c>
      <c r="D1402" s="0" t="s">
        <v>14532</v>
      </c>
      <c r="E1402" s="0" t="s">
        <v>18083</v>
      </c>
      <c r="F1402" s="0" t="n">
        <v>1899</v>
      </c>
      <c r="G1402" s="0" t="s">
        <v>281</v>
      </c>
      <c r="H1402" s="0" t="s">
        <v>274</v>
      </c>
      <c r="I1402" s="0" t="s">
        <v>18084</v>
      </c>
    </row>
    <row r="1403" customFormat="false" ht="15" hidden="false" customHeight="false" outlineLevel="0" collapsed="false">
      <c r="A1403" s="0" t="n">
        <v>132</v>
      </c>
      <c r="B1403" s="0" t="s">
        <v>190</v>
      </c>
      <c r="C1403" s="0" t="s">
        <v>18085</v>
      </c>
      <c r="D1403" s="0" t="s">
        <v>14532</v>
      </c>
      <c r="E1403" s="0" t="s">
        <v>18086</v>
      </c>
      <c r="F1403" s="0" t="n">
        <v>2488</v>
      </c>
      <c r="G1403" s="0" t="s">
        <v>281</v>
      </c>
      <c r="H1403" s="0" t="s">
        <v>274</v>
      </c>
      <c r="I1403" s="0" t="s">
        <v>18087</v>
      </c>
    </row>
    <row r="1404" customFormat="false" ht="15" hidden="false" customHeight="false" outlineLevel="0" collapsed="false">
      <c r="A1404" s="0" t="n">
        <v>69</v>
      </c>
      <c r="B1404" s="0" t="s">
        <v>119</v>
      </c>
      <c r="C1404" s="0" t="s">
        <v>18088</v>
      </c>
      <c r="D1404" s="0" t="s">
        <v>14532</v>
      </c>
      <c r="E1404" s="0" t="s">
        <v>18089</v>
      </c>
      <c r="F1404" s="0" t="n">
        <v>2367</v>
      </c>
      <c r="G1404" s="0" t="s">
        <v>281</v>
      </c>
      <c r="H1404" s="0" t="s">
        <v>274</v>
      </c>
      <c r="I1404" s="0" t="s">
        <v>18090</v>
      </c>
    </row>
    <row r="1405" customFormat="false" ht="15" hidden="false" customHeight="false" outlineLevel="0" collapsed="false">
      <c r="A1405" s="0" t="n">
        <v>77</v>
      </c>
      <c r="B1405" s="0" t="s">
        <v>128</v>
      </c>
      <c r="C1405" s="0" t="s">
        <v>18091</v>
      </c>
      <c r="D1405" s="0" t="s">
        <v>14532</v>
      </c>
      <c r="E1405" s="0" t="s">
        <v>18092</v>
      </c>
      <c r="F1405" s="0" t="n">
        <v>1931</v>
      </c>
      <c r="G1405" s="0" t="s">
        <v>281</v>
      </c>
      <c r="H1405" s="0" t="s">
        <v>274</v>
      </c>
      <c r="I1405" s="0" t="s">
        <v>18093</v>
      </c>
    </row>
    <row r="1406" customFormat="false" ht="15" hidden="false" customHeight="false" outlineLevel="0" collapsed="false">
      <c r="A1406" s="0" t="n">
        <v>27</v>
      </c>
      <c r="B1406" s="0" t="s">
        <v>67</v>
      </c>
      <c r="C1406" s="0" t="s">
        <v>18094</v>
      </c>
      <c r="D1406" s="0" t="s">
        <v>14532</v>
      </c>
      <c r="E1406" s="0" t="s">
        <v>18095</v>
      </c>
      <c r="F1406" s="0" t="n">
        <v>1585</v>
      </c>
      <c r="G1406" s="0" t="s">
        <v>281</v>
      </c>
      <c r="H1406" s="0" t="s">
        <v>274</v>
      </c>
      <c r="I1406" s="0" t="s">
        <v>18096</v>
      </c>
    </row>
    <row r="1407" customFormat="false" ht="15" hidden="false" customHeight="false" outlineLevel="0" collapsed="false">
      <c r="A1407" s="0" t="n">
        <v>46</v>
      </c>
      <c r="B1407" s="0" t="s">
        <v>94</v>
      </c>
      <c r="C1407" s="0" t="s">
        <v>18097</v>
      </c>
      <c r="D1407" s="0" t="s">
        <v>14541</v>
      </c>
      <c r="E1407" s="0" t="s">
        <v>18098</v>
      </c>
      <c r="F1407" s="0" t="n">
        <v>3256</v>
      </c>
      <c r="G1407" s="0" t="s">
        <v>281</v>
      </c>
      <c r="H1407" s="0" t="s">
        <v>274</v>
      </c>
      <c r="I1407" s="0" t="s">
        <v>18099</v>
      </c>
    </row>
    <row r="1408" customFormat="false" ht="15" hidden="false" customHeight="false" outlineLevel="0" collapsed="false">
      <c r="A1408" s="0" t="n">
        <v>125</v>
      </c>
      <c r="B1408" s="0" t="s">
        <v>183</v>
      </c>
      <c r="C1408" s="0" t="s">
        <v>18100</v>
      </c>
      <c r="D1408" s="0" t="s">
        <v>14532</v>
      </c>
      <c r="E1408" s="0" t="s">
        <v>18101</v>
      </c>
      <c r="F1408" s="0" t="n">
        <v>1868</v>
      </c>
      <c r="G1408" s="0" t="s">
        <v>281</v>
      </c>
      <c r="H1408" s="0" t="s">
        <v>274</v>
      </c>
      <c r="I1408" s="0" t="s">
        <v>18102</v>
      </c>
    </row>
    <row r="1409" customFormat="false" ht="15" hidden="false" customHeight="false" outlineLevel="0" collapsed="false">
      <c r="A1409" s="0" t="n">
        <v>135</v>
      </c>
      <c r="B1409" s="0" t="s">
        <v>194</v>
      </c>
      <c r="C1409" s="0" t="s">
        <v>18103</v>
      </c>
      <c r="D1409" s="0" t="s">
        <v>14532</v>
      </c>
      <c r="E1409" s="0" t="s">
        <v>18104</v>
      </c>
      <c r="F1409" s="0" t="n">
        <v>3322</v>
      </c>
      <c r="G1409" s="0" t="s">
        <v>281</v>
      </c>
      <c r="H1409" s="0" t="s">
        <v>274</v>
      </c>
      <c r="I1409" s="0" t="s">
        <v>18105</v>
      </c>
    </row>
    <row r="1410" customFormat="false" ht="15" hidden="false" customHeight="false" outlineLevel="0" collapsed="false">
      <c r="A1410" s="0" t="n">
        <v>32</v>
      </c>
      <c r="B1410" s="0" t="s">
        <v>73</v>
      </c>
      <c r="C1410" s="0" t="s">
        <v>18106</v>
      </c>
      <c r="D1410" s="0" t="s">
        <v>14532</v>
      </c>
      <c r="E1410" s="0" t="s">
        <v>18107</v>
      </c>
      <c r="F1410" s="0" t="n">
        <v>1761</v>
      </c>
      <c r="G1410" s="0" t="s">
        <v>281</v>
      </c>
      <c r="H1410" s="0" t="s">
        <v>274</v>
      </c>
      <c r="I1410" s="0" t="s">
        <v>18108</v>
      </c>
    </row>
    <row r="1411" customFormat="false" ht="15" hidden="false" customHeight="false" outlineLevel="0" collapsed="false">
      <c r="A1411" s="0" t="n">
        <v>150</v>
      </c>
      <c r="B1411" s="0" t="s">
        <v>210</v>
      </c>
      <c r="C1411" s="0" t="s">
        <v>18109</v>
      </c>
      <c r="D1411" s="0" t="s">
        <v>92</v>
      </c>
      <c r="E1411" s="0" t="s">
        <v>18110</v>
      </c>
      <c r="F1411" s="0" t="n">
        <v>2317</v>
      </c>
      <c r="G1411" s="0" t="s">
        <v>281</v>
      </c>
      <c r="H1411" s="0" t="s">
        <v>274</v>
      </c>
      <c r="I1411" s="0" t="s">
        <v>18111</v>
      </c>
    </row>
    <row r="1412" customFormat="false" ht="15" hidden="false" customHeight="false" outlineLevel="0" collapsed="false">
      <c r="A1412" s="0" t="n">
        <v>37</v>
      </c>
      <c r="B1412" s="0" t="s">
        <v>79</v>
      </c>
      <c r="C1412" s="0" t="s">
        <v>18112</v>
      </c>
      <c r="D1412" s="0" t="s">
        <v>14532</v>
      </c>
      <c r="E1412" s="0" t="s">
        <v>18113</v>
      </c>
      <c r="F1412" s="0" t="n">
        <v>1456</v>
      </c>
      <c r="G1412" s="0" t="s">
        <v>281</v>
      </c>
      <c r="H1412" s="0" t="s">
        <v>274</v>
      </c>
      <c r="I1412" s="0" t="s">
        <v>18114</v>
      </c>
    </row>
    <row r="1413" customFormat="false" ht="15" hidden="false" customHeight="false" outlineLevel="0" collapsed="false">
      <c r="A1413" s="0" t="n">
        <v>69</v>
      </c>
      <c r="B1413" s="0" t="s">
        <v>119</v>
      </c>
      <c r="C1413" s="0" t="s">
        <v>18115</v>
      </c>
      <c r="D1413" s="0" t="s">
        <v>14532</v>
      </c>
      <c r="E1413" s="0" t="s">
        <v>18116</v>
      </c>
      <c r="F1413" s="0" t="n">
        <v>2491</v>
      </c>
      <c r="G1413" s="0" t="s">
        <v>281</v>
      </c>
      <c r="H1413" s="0" t="s">
        <v>274</v>
      </c>
      <c r="I1413" s="0" t="s">
        <v>18117</v>
      </c>
    </row>
    <row r="1414" customFormat="false" ht="15" hidden="false" customHeight="false" outlineLevel="0" collapsed="false">
      <c r="A1414" s="0" t="n">
        <v>93</v>
      </c>
      <c r="B1414" s="0" t="s">
        <v>146</v>
      </c>
      <c r="C1414" s="0" t="s">
        <v>18118</v>
      </c>
      <c r="D1414" s="0" t="s">
        <v>14532</v>
      </c>
      <c r="E1414" s="0" t="s">
        <v>18119</v>
      </c>
      <c r="F1414" s="0" t="n">
        <v>2595</v>
      </c>
      <c r="G1414" s="0" t="s">
        <v>281</v>
      </c>
      <c r="H1414" s="0" t="s">
        <v>274</v>
      </c>
      <c r="I1414" s="0" t="s">
        <v>18120</v>
      </c>
    </row>
    <row r="1415" customFormat="false" ht="15" hidden="false" customHeight="false" outlineLevel="0" collapsed="false">
      <c r="A1415" s="0" t="n">
        <v>118</v>
      </c>
      <c r="B1415" s="0" t="s">
        <v>175</v>
      </c>
      <c r="C1415" s="0" t="s">
        <v>18121</v>
      </c>
      <c r="D1415" s="0" t="s">
        <v>92</v>
      </c>
      <c r="E1415" s="0" t="s">
        <v>18122</v>
      </c>
      <c r="F1415" s="0" t="n">
        <v>2480</v>
      </c>
      <c r="G1415" s="0" t="s">
        <v>281</v>
      </c>
      <c r="H1415" s="0" t="s">
        <v>274</v>
      </c>
      <c r="I1415" s="0" t="s">
        <v>18123</v>
      </c>
    </row>
    <row r="1416" customFormat="false" ht="15" hidden="false" customHeight="false" outlineLevel="0" collapsed="false">
      <c r="A1416" s="0" t="n">
        <v>93</v>
      </c>
      <c r="B1416" s="0" t="s">
        <v>146</v>
      </c>
      <c r="C1416" s="0" t="s">
        <v>18124</v>
      </c>
      <c r="D1416" s="0" t="s">
        <v>14532</v>
      </c>
      <c r="E1416" s="0" t="s">
        <v>18125</v>
      </c>
      <c r="F1416" s="0" t="n">
        <v>2870</v>
      </c>
      <c r="G1416" s="0" t="s">
        <v>281</v>
      </c>
      <c r="H1416" s="0" t="s">
        <v>274</v>
      </c>
      <c r="I1416" s="0" t="s">
        <v>18126</v>
      </c>
    </row>
    <row r="1417" customFormat="false" ht="15" hidden="false" customHeight="false" outlineLevel="0" collapsed="false">
      <c r="A1417" s="0" t="n">
        <v>139</v>
      </c>
      <c r="B1417" s="0" t="s">
        <v>198</v>
      </c>
      <c r="C1417" s="0" t="s">
        <v>18127</v>
      </c>
      <c r="D1417" s="0" t="s">
        <v>14676</v>
      </c>
      <c r="E1417" s="0" t="s">
        <v>18128</v>
      </c>
      <c r="F1417" s="0" t="n">
        <v>2393</v>
      </c>
      <c r="G1417" s="0" t="s">
        <v>281</v>
      </c>
      <c r="H1417" s="0" t="s">
        <v>274</v>
      </c>
      <c r="I1417" s="0" t="s">
        <v>18129</v>
      </c>
    </row>
    <row r="1418" customFormat="false" ht="15" hidden="false" customHeight="false" outlineLevel="0" collapsed="false">
      <c r="A1418" s="0" t="n">
        <v>27</v>
      </c>
      <c r="B1418" s="0" t="s">
        <v>67</v>
      </c>
      <c r="C1418" s="0" t="s">
        <v>18130</v>
      </c>
      <c r="D1418" s="0" t="s">
        <v>14532</v>
      </c>
      <c r="E1418" s="0" t="s">
        <v>18131</v>
      </c>
      <c r="F1418" s="0" t="n">
        <v>1304</v>
      </c>
      <c r="G1418" s="0" t="s">
        <v>281</v>
      </c>
      <c r="H1418" s="0" t="s">
        <v>274</v>
      </c>
      <c r="I1418" s="0" t="s">
        <v>18132</v>
      </c>
    </row>
    <row r="1419" customFormat="false" ht="15" hidden="false" customHeight="false" outlineLevel="0" collapsed="false">
      <c r="A1419" s="0" t="n">
        <v>148</v>
      </c>
      <c r="B1419" s="0" t="s">
        <v>207</v>
      </c>
      <c r="C1419" s="0" t="s">
        <v>18133</v>
      </c>
      <c r="D1419" s="0" t="s">
        <v>14532</v>
      </c>
      <c r="E1419" s="0" t="s">
        <v>18134</v>
      </c>
      <c r="F1419" s="0" t="n">
        <v>3601</v>
      </c>
      <c r="G1419" s="0" t="s">
        <v>281</v>
      </c>
      <c r="H1419" s="0" t="s">
        <v>274</v>
      </c>
      <c r="I1419" s="0" t="s">
        <v>18135</v>
      </c>
    </row>
    <row r="1420" customFormat="false" ht="15" hidden="false" customHeight="false" outlineLevel="0" collapsed="false">
      <c r="A1420" s="0" t="n">
        <v>178</v>
      </c>
      <c r="B1420" s="0" t="s">
        <v>243</v>
      </c>
      <c r="C1420" s="0" t="s">
        <v>18136</v>
      </c>
      <c r="D1420" s="0" t="s">
        <v>14532</v>
      </c>
      <c r="E1420" s="0" t="s">
        <v>18137</v>
      </c>
      <c r="F1420" s="0" t="n">
        <v>263</v>
      </c>
      <c r="G1420" s="0" t="s">
        <v>281</v>
      </c>
      <c r="H1420" s="0" t="s">
        <v>274</v>
      </c>
      <c r="I1420" s="0" t="s">
        <v>18138</v>
      </c>
    </row>
    <row r="1421" customFormat="false" ht="15" hidden="false" customHeight="false" outlineLevel="0" collapsed="false">
      <c r="A1421" s="0" t="n">
        <v>48</v>
      </c>
      <c r="B1421" s="0" t="s">
        <v>96</v>
      </c>
      <c r="C1421" s="0" t="s">
        <v>18139</v>
      </c>
      <c r="D1421" s="0" t="s">
        <v>14532</v>
      </c>
      <c r="E1421" s="0" t="s">
        <v>18140</v>
      </c>
      <c r="F1421" s="0" t="n">
        <v>4876</v>
      </c>
      <c r="G1421" s="0" t="s">
        <v>281</v>
      </c>
      <c r="H1421" s="0" t="s">
        <v>274</v>
      </c>
      <c r="I1421" s="0" t="s">
        <v>18141</v>
      </c>
    </row>
    <row r="1422" customFormat="false" ht="15" hidden="false" customHeight="false" outlineLevel="0" collapsed="false">
      <c r="A1422" s="0" t="n">
        <v>93</v>
      </c>
      <c r="B1422" s="0" t="s">
        <v>146</v>
      </c>
      <c r="C1422" s="0" t="s">
        <v>18142</v>
      </c>
      <c r="D1422" s="0" t="s">
        <v>14532</v>
      </c>
      <c r="E1422" s="0" t="s">
        <v>18143</v>
      </c>
      <c r="F1422" s="0" t="n">
        <v>253</v>
      </c>
      <c r="G1422" s="0" t="s">
        <v>281</v>
      </c>
      <c r="H1422" s="0" t="s">
        <v>274</v>
      </c>
      <c r="I1422" s="0" t="s">
        <v>18144</v>
      </c>
    </row>
    <row r="1423" customFormat="false" ht="15" hidden="false" customHeight="false" outlineLevel="0" collapsed="false">
      <c r="A1423" s="0" t="n">
        <v>121</v>
      </c>
      <c r="B1423" s="0" t="s">
        <v>179</v>
      </c>
      <c r="C1423" s="0" t="s">
        <v>18145</v>
      </c>
      <c r="D1423" s="0" t="s">
        <v>14192</v>
      </c>
      <c r="E1423" s="0" t="s">
        <v>18146</v>
      </c>
      <c r="F1423" s="0" t="n">
        <v>4866</v>
      </c>
      <c r="G1423" s="0" t="s">
        <v>281</v>
      </c>
      <c r="H1423" s="0" t="s">
        <v>274</v>
      </c>
      <c r="I1423" s="0" t="s">
        <v>18147</v>
      </c>
    </row>
    <row r="1424" customFormat="false" ht="15" hidden="false" customHeight="false" outlineLevel="0" collapsed="false">
      <c r="A1424" s="0" t="n">
        <v>148</v>
      </c>
      <c r="B1424" s="0" t="s">
        <v>207</v>
      </c>
      <c r="C1424" s="0" t="s">
        <v>18148</v>
      </c>
      <c r="D1424" s="0" t="s">
        <v>14532</v>
      </c>
      <c r="E1424" s="0" t="s">
        <v>18149</v>
      </c>
      <c r="F1424" s="0" t="n">
        <v>8382</v>
      </c>
      <c r="G1424" s="0" t="s">
        <v>281</v>
      </c>
      <c r="H1424" s="0" t="s">
        <v>274</v>
      </c>
      <c r="I1424" s="0" t="s">
        <v>18150</v>
      </c>
    </row>
    <row r="1425" customFormat="false" ht="15" hidden="false" customHeight="false" outlineLevel="0" collapsed="false">
      <c r="A1425" s="0" t="n">
        <v>174</v>
      </c>
      <c r="B1425" s="0" t="s">
        <v>238</v>
      </c>
      <c r="C1425" s="0" t="s">
        <v>18151</v>
      </c>
      <c r="D1425" s="0" t="s">
        <v>14532</v>
      </c>
      <c r="E1425" s="0" t="s">
        <v>18152</v>
      </c>
      <c r="F1425" s="0" t="n">
        <v>2337</v>
      </c>
      <c r="G1425" s="0" t="s">
        <v>281</v>
      </c>
      <c r="H1425" s="0" t="s">
        <v>274</v>
      </c>
      <c r="I1425" s="0" t="s">
        <v>18153</v>
      </c>
    </row>
    <row r="1426" customFormat="false" ht="15" hidden="false" customHeight="false" outlineLevel="0" collapsed="false">
      <c r="A1426" s="0" t="n">
        <v>93</v>
      </c>
      <c r="B1426" s="0" t="s">
        <v>146</v>
      </c>
      <c r="C1426" s="0" t="s">
        <v>18154</v>
      </c>
      <c r="D1426" s="0" t="s">
        <v>14532</v>
      </c>
      <c r="E1426" s="0" t="s">
        <v>18155</v>
      </c>
      <c r="F1426" s="0" t="n">
        <v>2972</v>
      </c>
      <c r="G1426" s="0" t="s">
        <v>281</v>
      </c>
      <c r="H1426" s="0" t="s">
        <v>274</v>
      </c>
      <c r="I1426" s="0" t="s">
        <v>18156</v>
      </c>
    </row>
    <row r="1427" customFormat="false" ht="15" hidden="false" customHeight="false" outlineLevel="0" collapsed="false">
      <c r="A1427" s="0" t="n">
        <v>162</v>
      </c>
      <c r="B1427" s="0" t="s">
        <v>223</v>
      </c>
      <c r="C1427" s="0" t="s">
        <v>18157</v>
      </c>
      <c r="D1427" s="0" t="s">
        <v>92</v>
      </c>
      <c r="E1427" s="0" t="s">
        <v>18158</v>
      </c>
      <c r="F1427" s="0" t="n">
        <v>760</v>
      </c>
      <c r="G1427" s="0" t="s">
        <v>281</v>
      </c>
      <c r="H1427" s="0" t="s">
        <v>274</v>
      </c>
      <c r="I1427" s="0" t="s">
        <v>18159</v>
      </c>
    </row>
    <row r="1428" customFormat="false" ht="15" hidden="false" customHeight="false" outlineLevel="0" collapsed="false">
      <c r="A1428" s="0" t="n">
        <v>174</v>
      </c>
      <c r="B1428" s="0" t="s">
        <v>238</v>
      </c>
      <c r="C1428" s="0" t="s">
        <v>18160</v>
      </c>
      <c r="D1428" s="0" t="s">
        <v>14532</v>
      </c>
      <c r="E1428" s="0" t="s">
        <v>18161</v>
      </c>
      <c r="F1428" s="0" t="n">
        <v>3102</v>
      </c>
      <c r="G1428" s="0" t="s">
        <v>281</v>
      </c>
      <c r="H1428" s="0" t="s">
        <v>274</v>
      </c>
      <c r="I1428" s="0" t="s">
        <v>18162</v>
      </c>
    </row>
    <row r="1429" customFormat="false" ht="15" hidden="false" customHeight="false" outlineLevel="0" collapsed="false">
      <c r="A1429" s="0" t="n">
        <v>75</v>
      </c>
      <c r="B1429" s="0" t="s">
        <v>126</v>
      </c>
      <c r="C1429" s="0" t="s">
        <v>18163</v>
      </c>
      <c r="D1429" s="0" t="s">
        <v>14532</v>
      </c>
      <c r="E1429" s="0" t="s">
        <v>18164</v>
      </c>
      <c r="F1429" s="0" t="n">
        <v>3135</v>
      </c>
      <c r="G1429" s="0" t="s">
        <v>281</v>
      </c>
      <c r="H1429" s="0" t="s">
        <v>274</v>
      </c>
      <c r="I1429" s="0" t="s">
        <v>18165</v>
      </c>
    </row>
    <row r="1430" customFormat="false" ht="15" hidden="false" customHeight="false" outlineLevel="0" collapsed="false">
      <c r="A1430" s="0" t="n">
        <v>68</v>
      </c>
      <c r="B1430" s="0" t="s">
        <v>118</v>
      </c>
      <c r="C1430" s="0" t="s">
        <v>18166</v>
      </c>
      <c r="D1430" s="0" t="s">
        <v>14676</v>
      </c>
      <c r="E1430" s="0" t="s">
        <v>18167</v>
      </c>
      <c r="F1430" s="0" t="n">
        <v>2231</v>
      </c>
      <c r="G1430" s="0" t="s">
        <v>281</v>
      </c>
      <c r="H1430" s="0" t="s">
        <v>274</v>
      </c>
      <c r="I1430" s="0" t="s">
        <v>18168</v>
      </c>
    </row>
    <row r="1431" customFormat="false" ht="15" hidden="false" customHeight="false" outlineLevel="0" collapsed="false">
      <c r="A1431" s="0" t="n">
        <v>18</v>
      </c>
      <c r="B1431" s="0" t="s">
        <v>55</v>
      </c>
      <c r="C1431" s="0" t="s">
        <v>18169</v>
      </c>
      <c r="D1431" s="0" t="s">
        <v>14676</v>
      </c>
      <c r="E1431" s="0" t="s">
        <v>18170</v>
      </c>
      <c r="F1431" s="0" t="n">
        <v>3215</v>
      </c>
      <c r="G1431" s="0" t="s">
        <v>281</v>
      </c>
      <c r="H1431" s="0" t="s">
        <v>274</v>
      </c>
      <c r="I1431" s="0" t="s">
        <v>18171</v>
      </c>
    </row>
    <row r="1432" customFormat="false" ht="15" hidden="false" customHeight="false" outlineLevel="0" collapsed="false">
      <c r="A1432" s="0" t="n">
        <v>164</v>
      </c>
      <c r="B1432" s="0" t="s">
        <v>225</v>
      </c>
      <c r="C1432" s="0" t="s">
        <v>18172</v>
      </c>
      <c r="D1432" s="0" t="s">
        <v>14541</v>
      </c>
      <c r="E1432" s="0" t="s">
        <v>18173</v>
      </c>
      <c r="F1432" s="0" t="n">
        <v>3135</v>
      </c>
      <c r="G1432" s="0" t="s">
        <v>281</v>
      </c>
      <c r="H1432" s="0" t="s">
        <v>274</v>
      </c>
      <c r="I1432" s="0" t="s">
        <v>18174</v>
      </c>
    </row>
    <row r="1433" customFormat="false" ht="15" hidden="false" customHeight="false" outlineLevel="0" collapsed="false">
      <c r="A1433" s="0" t="n">
        <v>102</v>
      </c>
      <c r="B1433" s="0" t="s">
        <v>158</v>
      </c>
      <c r="C1433" s="0" t="s">
        <v>18175</v>
      </c>
      <c r="D1433" s="0" t="s">
        <v>14532</v>
      </c>
      <c r="E1433" s="0" t="s">
        <v>18176</v>
      </c>
      <c r="F1433" s="0" t="n">
        <v>255</v>
      </c>
      <c r="G1433" s="0" t="s">
        <v>281</v>
      </c>
      <c r="H1433" s="0" t="s">
        <v>274</v>
      </c>
      <c r="I1433" s="0" t="s">
        <v>18177</v>
      </c>
    </row>
    <row r="1434" customFormat="false" ht="15" hidden="false" customHeight="false" outlineLevel="0" collapsed="false">
      <c r="A1434" s="0" t="n">
        <v>134</v>
      </c>
      <c r="B1434" s="0" t="s">
        <v>193</v>
      </c>
      <c r="C1434" s="0" t="s">
        <v>18178</v>
      </c>
      <c r="D1434" s="0" t="s">
        <v>14532</v>
      </c>
      <c r="E1434" s="0" t="s">
        <v>18179</v>
      </c>
      <c r="F1434" s="0" t="n">
        <v>731</v>
      </c>
      <c r="G1434" s="0" t="s">
        <v>281</v>
      </c>
      <c r="H1434" s="0" t="s">
        <v>274</v>
      </c>
      <c r="I1434" s="0" t="s">
        <v>18180</v>
      </c>
    </row>
    <row r="1435" customFormat="false" ht="15" hidden="false" customHeight="false" outlineLevel="0" collapsed="false">
      <c r="A1435" s="0" t="n">
        <v>128</v>
      </c>
      <c r="B1435" s="0" t="s">
        <v>186</v>
      </c>
      <c r="C1435" s="0" t="s">
        <v>18181</v>
      </c>
      <c r="D1435" s="0" t="s">
        <v>14532</v>
      </c>
      <c r="E1435" s="0" t="s">
        <v>18182</v>
      </c>
      <c r="F1435" s="0" t="n">
        <v>2610</v>
      </c>
      <c r="G1435" s="0" t="s">
        <v>281</v>
      </c>
      <c r="H1435" s="0" t="s">
        <v>274</v>
      </c>
      <c r="I1435" s="0" t="s">
        <v>18183</v>
      </c>
    </row>
    <row r="1436" customFormat="false" ht="15" hidden="false" customHeight="false" outlineLevel="0" collapsed="false">
      <c r="A1436" s="0" t="n">
        <v>75</v>
      </c>
      <c r="B1436" s="0" t="s">
        <v>126</v>
      </c>
      <c r="C1436" s="0" t="s">
        <v>18184</v>
      </c>
      <c r="D1436" s="0" t="s">
        <v>14532</v>
      </c>
      <c r="E1436" s="0" t="s">
        <v>126</v>
      </c>
      <c r="F1436" s="0" t="n">
        <v>218</v>
      </c>
      <c r="G1436" s="0" t="s">
        <v>281</v>
      </c>
      <c r="H1436" s="0" t="s">
        <v>274</v>
      </c>
      <c r="I1436" s="0" t="s">
        <v>18185</v>
      </c>
    </row>
    <row r="1437" customFormat="false" ht="15" hidden="false" customHeight="false" outlineLevel="0" collapsed="false">
      <c r="A1437" s="0" t="n">
        <v>131</v>
      </c>
      <c r="B1437" s="0" t="s">
        <v>189</v>
      </c>
      <c r="C1437" s="0" t="s">
        <v>18186</v>
      </c>
      <c r="D1437" s="0" t="s">
        <v>14532</v>
      </c>
      <c r="E1437" s="0" t="s">
        <v>18187</v>
      </c>
      <c r="F1437" s="0" t="n">
        <v>2423</v>
      </c>
      <c r="G1437" s="0" t="s">
        <v>281</v>
      </c>
      <c r="H1437" s="0" t="s">
        <v>274</v>
      </c>
      <c r="I1437" s="0" t="s">
        <v>18188</v>
      </c>
    </row>
    <row r="1438" customFormat="false" ht="15" hidden="false" customHeight="false" outlineLevel="0" collapsed="false">
      <c r="A1438" s="0" t="n">
        <v>56</v>
      </c>
      <c r="B1438" s="0" t="s">
        <v>105</v>
      </c>
      <c r="C1438" s="0" t="s">
        <v>18189</v>
      </c>
      <c r="D1438" s="0" t="s">
        <v>14532</v>
      </c>
      <c r="E1438" s="0" t="s">
        <v>18190</v>
      </c>
      <c r="F1438" s="0" t="n">
        <v>1981</v>
      </c>
      <c r="G1438" s="0" t="s">
        <v>281</v>
      </c>
      <c r="H1438" s="0" t="s">
        <v>274</v>
      </c>
      <c r="I1438" s="0" t="s">
        <v>18191</v>
      </c>
    </row>
    <row r="1439" customFormat="false" ht="15" hidden="false" customHeight="false" outlineLevel="0" collapsed="false">
      <c r="A1439" s="0" t="n">
        <v>157</v>
      </c>
      <c r="B1439" s="0" t="s">
        <v>218</v>
      </c>
      <c r="C1439" s="0" t="s">
        <v>18192</v>
      </c>
      <c r="D1439" s="0" t="s">
        <v>14532</v>
      </c>
      <c r="E1439" s="0" t="s">
        <v>18193</v>
      </c>
      <c r="F1439" s="0" t="n">
        <v>288</v>
      </c>
      <c r="G1439" s="0" t="s">
        <v>281</v>
      </c>
      <c r="H1439" s="0" t="s">
        <v>274</v>
      </c>
      <c r="I1439" s="0" t="s">
        <v>18194</v>
      </c>
    </row>
    <row r="1440" customFormat="false" ht="15" hidden="false" customHeight="false" outlineLevel="0" collapsed="false">
      <c r="A1440" s="0" t="n">
        <v>97</v>
      </c>
      <c r="B1440" s="0" t="s">
        <v>152</v>
      </c>
      <c r="C1440" s="0" t="s">
        <v>18195</v>
      </c>
      <c r="D1440" s="0" t="s">
        <v>14532</v>
      </c>
      <c r="E1440" s="0" t="s">
        <v>18196</v>
      </c>
      <c r="F1440" s="0" t="n">
        <v>1873</v>
      </c>
      <c r="G1440" s="0" t="s">
        <v>281</v>
      </c>
      <c r="H1440" s="0" t="s">
        <v>274</v>
      </c>
      <c r="I1440" s="0" t="s">
        <v>18197</v>
      </c>
    </row>
    <row r="1441" customFormat="false" ht="15" hidden="false" customHeight="false" outlineLevel="0" collapsed="false">
      <c r="A1441" s="0" t="n">
        <v>162</v>
      </c>
      <c r="B1441" s="0" t="s">
        <v>223</v>
      </c>
      <c r="C1441" s="0" t="s">
        <v>18198</v>
      </c>
      <c r="D1441" s="0" t="s">
        <v>92</v>
      </c>
      <c r="E1441" s="0" t="s">
        <v>18199</v>
      </c>
      <c r="F1441" s="0" t="n">
        <v>3317</v>
      </c>
      <c r="G1441" s="0" t="s">
        <v>281</v>
      </c>
      <c r="H1441" s="0" t="s">
        <v>274</v>
      </c>
      <c r="I1441" s="0" t="s">
        <v>18200</v>
      </c>
    </row>
    <row r="1442" customFormat="false" ht="15" hidden="false" customHeight="false" outlineLevel="0" collapsed="false">
      <c r="A1442" s="0" t="n">
        <v>1</v>
      </c>
      <c r="B1442" s="0" t="s">
        <v>26</v>
      </c>
      <c r="C1442" s="0" t="s">
        <v>18201</v>
      </c>
      <c r="D1442" s="0" t="s">
        <v>14532</v>
      </c>
      <c r="E1442" s="0" t="s">
        <v>18202</v>
      </c>
      <c r="F1442" s="0" t="n">
        <v>324</v>
      </c>
      <c r="G1442" s="0" t="s">
        <v>281</v>
      </c>
      <c r="H1442" s="0" t="s">
        <v>274</v>
      </c>
      <c r="I1442" s="0" t="s">
        <v>18203</v>
      </c>
    </row>
    <row r="1443" customFormat="false" ht="15" hidden="false" customHeight="false" outlineLevel="0" collapsed="false">
      <c r="A1443" s="0" t="n">
        <v>77</v>
      </c>
      <c r="B1443" s="0" t="s">
        <v>128</v>
      </c>
      <c r="C1443" s="0" t="s">
        <v>18204</v>
      </c>
      <c r="D1443" s="0" t="s">
        <v>14532</v>
      </c>
      <c r="E1443" s="0" t="s">
        <v>18205</v>
      </c>
      <c r="F1443" s="0" t="n">
        <v>3168</v>
      </c>
      <c r="G1443" s="0" t="s">
        <v>281</v>
      </c>
      <c r="H1443" s="0" t="s">
        <v>274</v>
      </c>
      <c r="I1443" s="0" t="s">
        <v>18206</v>
      </c>
    </row>
    <row r="1444" customFormat="false" ht="15" hidden="false" customHeight="false" outlineLevel="0" collapsed="false">
      <c r="A1444" s="0" t="n">
        <v>18</v>
      </c>
      <c r="B1444" s="0" t="s">
        <v>55</v>
      </c>
      <c r="C1444" s="0" t="s">
        <v>18207</v>
      </c>
      <c r="D1444" s="0" t="s">
        <v>92</v>
      </c>
      <c r="E1444" s="0" t="s">
        <v>18208</v>
      </c>
      <c r="F1444" s="0" t="n">
        <v>1162</v>
      </c>
      <c r="G1444" s="0" t="s">
        <v>281</v>
      </c>
      <c r="H1444" s="0" t="s">
        <v>274</v>
      </c>
      <c r="I1444" s="0" t="s">
        <v>18209</v>
      </c>
    </row>
    <row r="1445" customFormat="false" ht="15" hidden="false" customHeight="false" outlineLevel="0" collapsed="false">
      <c r="A1445" s="0" t="n">
        <v>66</v>
      </c>
      <c r="B1445" s="0" t="s">
        <v>116</v>
      </c>
      <c r="C1445" s="0" t="s">
        <v>18210</v>
      </c>
      <c r="D1445" s="0" t="s">
        <v>14532</v>
      </c>
      <c r="E1445" s="0" t="s">
        <v>18211</v>
      </c>
      <c r="F1445" s="0" t="n">
        <v>320</v>
      </c>
      <c r="G1445" s="0" t="s">
        <v>281</v>
      </c>
      <c r="H1445" s="0" t="s">
        <v>274</v>
      </c>
      <c r="I1445" s="0" t="s">
        <v>18212</v>
      </c>
    </row>
    <row r="1446" customFormat="false" ht="15" hidden="false" customHeight="false" outlineLevel="0" collapsed="false">
      <c r="A1446" s="0" t="n">
        <v>101</v>
      </c>
      <c r="B1446" s="0" t="s">
        <v>157</v>
      </c>
      <c r="C1446" s="0" t="s">
        <v>18213</v>
      </c>
      <c r="D1446" s="0" t="s">
        <v>14532</v>
      </c>
      <c r="E1446" s="0" t="s">
        <v>18214</v>
      </c>
      <c r="F1446" s="0" t="n">
        <v>1587</v>
      </c>
      <c r="G1446" s="0" t="s">
        <v>281</v>
      </c>
      <c r="H1446" s="0" t="s">
        <v>274</v>
      </c>
      <c r="I1446" s="0" t="s">
        <v>18215</v>
      </c>
    </row>
    <row r="1447" customFormat="false" ht="15" hidden="false" customHeight="false" outlineLevel="0" collapsed="false">
      <c r="A1447" s="0" t="n">
        <v>46</v>
      </c>
      <c r="B1447" s="0" t="s">
        <v>94</v>
      </c>
      <c r="C1447" s="0" t="s">
        <v>18216</v>
      </c>
      <c r="D1447" s="0" t="s">
        <v>14532</v>
      </c>
      <c r="E1447" s="0" t="s">
        <v>18217</v>
      </c>
      <c r="F1447" s="0" t="n">
        <v>3157</v>
      </c>
      <c r="G1447" s="0" t="s">
        <v>281</v>
      </c>
      <c r="H1447" s="0" t="s">
        <v>274</v>
      </c>
      <c r="I1447" s="0" t="s">
        <v>18218</v>
      </c>
    </row>
    <row r="1448" customFormat="false" ht="15" hidden="false" customHeight="false" outlineLevel="0" collapsed="false">
      <c r="A1448" s="0" t="n">
        <v>174</v>
      </c>
      <c r="B1448" s="0" t="s">
        <v>238</v>
      </c>
      <c r="C1448" s="0" t="s">
        <v>18219</v>
      </c>
      <c r="D1448" s="0" t="s">
        <v>14532</v>
      </c>
      <c r="E1448" s="0" t="s">
        <v>18220</v>
      </c>
      <c r="F1448" s="0" t="n">
        <v>6615</v>
      </c>
      <c r="G1448" s="0" t="s">
        <v>281</v>
      </c>
      <c r="H1448" s="0" t="s">
        <v>274</v>
      </c>
      <c r="I1448" s="0" t="s">
        <v>18221</v>
      </c>
    </row>
    <row r="1449" customFormat="false" ht="15" hidden="false" customHeight="false" outlineLevel="0" collapsed="false">
      <c r="A1449" s="0" t="n">
        <v>147</v>
      </c>
      <c r="B1449" s="0" t="s">
        <v>206</v>
      </c>
      <c r="C1449" s="0" t="s">
        <v>18222</v>
      </c>
      <c r="D1449" s="0" t="s">
        <v>14532</v>
      </c>
      <c r="E1449" s="0" t="s">
        <v>18223</v>
      </c>
      <c r="F1449" s="0" t="n">
        <v>1366</v>
      </c>
      <c r="G1449" s="0" t="s">
        <v>281</v>
      </c>
      <c r="H1449" s="0" t="s">
        <v>274</v>
      </c>
      <c r="I1449" s="0" t="s">
        <v>18224</v>
      </c>
    </row>
    <row r="1450" customFormat="false" ht="15" hidden="false" customHeight="false" outlineLevel="0" collapsed="false">
      <c r="A1450" s="0" t="n">
        <v>93</v>
      </c>
      <c r="B1450" s="0" t="s">
        <v>146</v>
      </c>
      <c r="C1450" s="0" t="s">
        <v>18225</v>
      </c>
      <c r="D1450" s="0" t="s">
        <v>14532</v>
      </c>
      <c r="E1450" s="0" t="s">
        <v>18226</v>
      </c>
      <c r="F1450" s="0" t="n">
        <v>2078</v>
      </c>
      <c r="G1450" s="0" t="s">
        <v>281</v>
      </c>
      <c r="H1450" s="0" t="s">
        <v>274</v>
      </c>
      <c r="I1450" s="0" t="s">
        <v>18227</v>
      </c>
    </row>
    <row r="1451" customFormat="false" ht="15" hidden="false" customHeight="false" outlineLevel="0" collapsed="false">
      <c r="A1451" s="0" t="n">
        <v>148</v>
      </c>
      <c r="B1451" s="0" t="s">
        <v>207</v>
      </c>
      <c r="C1451" s="0" t="s">
        <v>18228</v>
      </c>
      <c r="D1451" s="0" t="s">
        <v>14532</v>
      </c>
      <c r="E1451" s="0" t="s">
        <v>18229</v>
      </c>
      <c r="F1451" s="0" t="n">
        <v>2000</v>
      </c>
      <c r="G1451" s="0" t="s">
        <v>281</v>
      </c>
      <c r="H1451" s="0" t="s">
        <v>274</v>
      </c>
      <c r="I1451" s="0" t="s">
        <v>18230</v>
      </c>
    </row>
    <row r="1452" customFormat="false" ht="15" hidden="false" customHeight="false" outlineLevel="0" collapsed="false">
      <c r="A1452" s="0" t="n">
        <v>55</v>
      </c>
      <c r="B1452" s="0" t="s">
        <v>104</v>
      </c>
      <c r="C1452" s="0" t="s">
        <v>18231</v>
      </c>
      <c r="D1452" s="0" t="s">
        <v>14532</v>
      </c>
      <c r="E1452" s="0" t="s">
        <v>18232</v>
      </c>
      <c r="F1452" s="0" t="n">
        <v>1977</v>
      </c>
      <c r="G1452" s="0" t="s">
        <v>281</v>
      </c>
      <c r="H1452" s="0" t="s">
        <v>274</v>
      </c>
      <c r="I1452" s="0" t="s">
        <v>18233</v>
      </c>
    </row>
    <row r="1453" customFormat="false" ht="15" hidden="false" customHeight="false" outlineLevel="0" collapsed="false">
      <c r="A1453" s="0" t="n">
        <v>172</v>
      </c>
      <c r="B1453" s="0" t="s">
        <v>235</v>
      </c>
      <c r="C1453" s="0" t="s">
        <v>18234</v>
      </c>
      <c r="D1453" s="0" t="s">
        <v>14532</v>
      </c>
      <c r="E1453" s="2" t="s">
        <v>18235</v>
      </c>
      <c r="F1453" s="0" t="n">
        <v>937</v>
      </c>
      <c r="G1453" s="0" t="s">
        <v>281</v>
      </c>
      <c r="H1453" s="0" t="s">
        <v>274</v>
      </c>
      <c r="I1453" s="0" t="s">
        <v>18236</v>
      </c>
    </row>
    <row r="1454" customFormat="false" ht="15" hidden="false" customHeight="false" outlineLevel="0" collapsed="false">
      <c r="A1454" s="0" t="n">
        <v>145</v>
      </c>
      <c r="B1454" s="0" t="s">
        <v>204</v>
      </c>
      <c r="C1454" s="0" t="s">
        <v>18237</v>
      </c>
      <c r="D1454" s="0" t="s">
        <v>14676</v>
      </c>
      <c r="E1454" s="0" t="s">
        <v>18238</v>
      </c>
      <c r="F1454" s="0" t="n">
        <v>2046</v>
      </c>
      <c r="G1454" s="0" t="s">
        <v>281</v>
      </c>
      <c r="H1454" s="0" t="s">
        <v>274</v>
      </c>
      <c r="I1454" s="0" t="s">
        <v>18239</v>
      </c>
    </row>
    <row r="1455" customFormat="false" ht="15" hidden="false" customHeight="false" outlineLevel="0" collapsed="false">
      <c r="A1455" s="0" t="n">
        <v>30</v>
      </c>
      <c r="B1455" s="0" t="s">
        <v>71</v>
      </c>
      <c r="C1455" s="0" t="s">
        <v>18240</v>
      </c>
      <c r="D1455" s="0" t="s">
        <v>14541</v>
      </c>
      <c r="E1455" s="0" t="s">
        <v>18241</v>
      </c>
      <c r="F1455" s="0" t="n">
        <v>914</v>
      </c>
      <c r="G1455" s="0" t="s">
        <v>281</v>
      </c>
      <c r="H1455" s="0" t="s">
        <v>274</v>
      </c>
      <c r="I1455" s="0" t="s">
        <v>18242</v>
      </c>
    </row>
    <row r="1456" customFormat="false" ht="15" hidden="false" customHeight="false" outlineLevel="0" collapsed="false">
      <c r="A1456" s="0" t="n">
        <v>37</v>
      </c>
      <c r="B1456" s="0" t="s">
        <v>79</v>
      </c>
      <c r="C1456" s="0" t="s">
        <v>18243</v>
      </c>
      <c r="D1456" s="0" t="s">
        <v>14532</v>
      </c>
      <c r="E1456" s="0" t="s">
        <v>18244</v>
      </c>
      <c r="F1456" s="0" t="n">
        <v>3478</v>
      </c>
      <c r="G1456" s="0" t="s">
        <v>281</v>
      </c>
      <c r="H1456" s="0" t="s">
        <v>274</v>
      </c>
      <c r="I1456" s="0" t="s">
        <v>18245</v>
      </c>
    </row>
    <row r="1457" customFormat="false" ht="15" hidden="false" customHeight="false" outlineLevel="0" collapsed="false">
      <c r="A1457" s="0" t="n">
        <v>30</v>
      </c>
      <c r="B1457" s="0" t="s">
        <v>71</v>
      </c>
      <c r="C1457" s="0" t="s">
        <v>18246</v>
      </c>
      <c r="D1457" s="0" t="s">
        <v>14532</v>
      </c>
      <c r="E1457" s="0" t="s">
        <v>18247</v>
      </c>
      <c r="F1457" s="0" t="n">
        <v>300</v>
      </c>
      <c r="G1457" s="0" t="s">
        <v>281</v>
      </c>
      <c r="H1457" s="0" t="s">
        <v>274</v>
      </c>
      <c r="I1457" s="0" t="s">
        <v>18248</v>
      </c>
    </row>
    <row r="1458" customFormat="false" ht="15" hidden="false" customHeight="false" outlineLevel="0" collapsed="false">
      <c r="A1458" s="0" t="n">
        <v>93</v>
      </c>
      <c r="B1458" s="0" t="s">
        <v>146</v>
      </c>
      <c r="C1458" s="0" t="s">
        <v>18249</v>
      </c>
      <c r="D1458" s="0" t="s">
        <v>14532</v>
      </c>
      <c r="E1458" s="0" t="s">
        <v>18250</v>
      </c>
      <c r="F1458" s="0" t="n">
        <v>2203</v>
      </c>
      <c r="G1458" s="0" t="s">
        <v>281</v>
      </c>
      <c r="H1458" s="0" t="s">
        <v>274</v>
      </c>
      <c r="I1458" s="0" t="s">
        <v>18251</v>
      </c>
    </row>
    <row r="1459" customFormat="false" ht="15" hidden="false" customHeight="false" outlineLevel="0" collapsed="false">
      <c r="A1459" s="0" t="n">
        <v>164</v>
      </c>
      <c r="B1459" s="0" t="s">
        <v>225</v>
      </c>
      <c r="C1459" s="0" t="s">
        <v>18252</v>
      </c>
      <c r="D1459" s="0" t="s">
        <v>92</v>
      </c>
      <c r="E1459" s="0" t="s">
        <v>18253</v>
      </c>
      <c r="F1459" s="0" t="n">
        <v>2967</v>
      </c>
      <c r="G1459" s="0" t="s">
        <v>281</v>
      </c>
      <c r="H1459" s="0" t="s">
        <v>274</v>
      </c>
      <c r="I1459" s="0" t="s">
        <v>18254</v>
      </c>
    </row>
    <row r="1460" customFormat="false" ht="15" hidden="false" customHeight="false" outlineLevel="0" collapsed="false">
      <c r="A1460" s="0" t="n">
        <v>123</v>
      </c>
      <c r="B1460" s="0" t="s">
        <v>181</v>
      </c>
      <c r="C1460" s="0" t="s">
        <v>18255</v>
      </c>
      <c r="D1460" s="0" t="s">
        <v>14532</v>
      </c>
      <c r="E1460" s="0" t="s">
        <v>18256</v>
      </c>
      <c r="F1460" s="0" t="n">
        <v>1011</v>
      </c>
      <c r="G1460" s="0" t="s">
        <v>281</v>
      </c>
      <c r="H1460" s="0" t="s">
        <v>274</v>
      </c>
      <c r="I1460" s="0" t="s">
        <v>18257</v>
      </c>
    </row>
    <row r="1461" customFormat="false" ht="15" hidden="false" customHeight="false" outlineLevel="0" collapsed="false">
      <c r="A1461" s="0" t="n">
        <v>178</v>
      </c>
      <c r="B1461" s="0" t="s">
        <v>243</v>
      </c>
      <c r="C1461" s="0" t="s">
        <v>18258</v>
      </c>
      <c r="D1461" s="0" t="s">
        <v>14532</v>
      </c>
      <c r="E1461" s="0" t="s">
        <v>18259</v>
      </c>
      <c r="F1461" s="0" t="n">
        <v>1855</v>
      </c>
      <c r="G1461" s="0" t="s">
        <v>281</v>
      </c>
      <c r="H1461" s="0" t="s">
        <v>274</v>
      </c>
      <c r="I1461" s="0" t="s">
        <v>18260</v>
      </c>
    </row>
    <row r="1462" customFormat="false" ht="15" hidden="false" customHeight="false" outlineLevel="0" collapsed="false">
      <c r="A1462" s="0" t="n">
        <v>62</v>
      </c>
      <c r="B1462" s="0" t="s">
        <v>112</v>
      </c>
      <c r="C1462" s="0" t="s">
        <v>18261</v>
      </c>
      <c r="D1462" s="0" t="s">
        <v>14532</v>
      </c>
      <c r="E1462" s="0" t="s">
        <v>18262</v>
      </c>
      <c r="F1462" s="0" t="n">
        <v>279</v>
      </c>
      <c r="G1462" s="0" t="s">
        <v>281</v>
      </c>
      <c r="H1462" s="0" t="s">
        <v>274</v>
      </c>
      <c r="I1462" s="0" t="s">
        <v>18263</v>
      </c>
    </row>
    <row r="1463" customFormat="false" ht="15" hidden="false" customHeight="false" outlineLevel="0" collapsed="false">
      <c r="A1463" s="0" t="n">
        <v>9</v>
      </c>
      <c r="B1463" s="0" t="s">
        <v>43</v>
      </c>
      <c r="C1463" s="0" t="s">
        <v>18264</v>
      </c>
      <c r="D1463" s="0" t="s">
        <v>92</v>
      </c>
      <c r="E1463" s="0" t="s">
        <v>18265</v>
      </c>
      <c r="F1463" s="0" t="n">
        <v>1765</v>
      </c>
      <c r="G1463" s="0" t="s">
        <v>281</v>
      </c>
      <c r="H1463" s="0" t="s">
        <v>274</v>
      </c>
      <c r="I1463" s="0" t="s">
        <v>18266</v>
      </c>
    </row>
    <row r="1464" customFormat="false" ht="15" hidden="false" customHeight="false" outlineLevel="0" collapsed="false">
      <c r="A1464" s="0" t="n">
        <v>93</v>
      </c>
      <c r="B1464" s="0" t="s">
        <v>146</v>
      </c>
      <c r="C1464" s="0" t="s">
        <v>18267</v>
      </c>
      <c r="D1464" s="0" t="s">
        <v>14532</v>
      </c>
      <c r="E1464" s="0" t="s">
        <v>18268</v>
      </c>
      <c r="F1464" s="0" t="n">
        <v>2499</v>
      </c>
      <c r="G1464" s="0" t="s">
        <v>281</v>
      </c>
      <c r="H1464" s="0" t="s">
        <v>274</v>
      </c>
      <c r="I1464" s="0" t="s">
        <v>18269</v>
      </c>
    </row>
    <row r="1465" customFormat="false" ht="15" hidden="false" customHeight="false" outlineLevel="0" collapsed="false">
      <c r="A1465" s="0" t="n">
        <v>114</v>
      </c>
      <c r="B1465" s="0" t="s">
        <v>170</v>
      </c>
      <c r="C1465" s="0" t="s">
        <v>18270</v>
      </c>
      <c r="D1465" s="0" t="s">
        <v>14532</v>
      </c>
      <c r="E1465" s="0" t="s">
        <v>18271</v>
      </c>
      <c r="F1465" s="0" t="n">
        <v>2984</v>
      </c>
      <c r="G1465" s="0" t="s">
        <v>281</v>
      </c>
      <c r="H1465" s="0" t="s">
        <v>274</v>
      </c>
      <c r="I1465" s="0" t="s">
        <v>18272</v>
      </c>
    </row>
    <row r="1466" customFormat="false" ht="15" hidden="false" customHeight="false" outlineLevel="0" collapsed="false">
      <c r="A1466" s="0" t="n">
        <v>2</v>
      </c>
      <c r="B1466" s="0" t="s">
        <v>29</v>
      </c>
      <c r="C1466" s="0" t="s">
        <v>18273</v>
      </c>
      <c r="D1466" s="0" t="s">
        <v>14532</v>
      </c>
      <c r="E1466" s="0" t="s">
        <v>18274</v>
      </c>
      <c r="F1466" s="0" t="n">
        <v>2663</v>
      </c>
      <c r="G1466" s="0" t="s">
        <v>281</v>
      </c>
      <c r="H1466" s="0" t="s">
        <v>274</v>
      </c>
      <c r="I1466" s="0" t="s">
        <v>18275</v>
      </c>
    </row>
    <row r="1467" customFormat="false" ht="15" hidden="false" customHeight="false" outlineLevel="0" collapsed="false">
      <c r="A1467" s="0" t="n">
        <v>134</v>
      </c>
      <c r="B1467" s="0" t="s">
        <v>193</v>
      </c>
      <c r="C1467" s="0" t="s">
        <v>18276</v>
      </c>
      <c r="D1467" s="0" t="s">
        <v>14532</v>
      </c>
      <c r="E1467" s="0" t="s">
        <v>18277</v>
      </c>
      <c r="F1467" s="0" t="n">
        <v>1164</v>
      </c>
      <c r="G1467" s="0" t="s">
        <v>281</v>
      </c>
      <c r="H1467" s="0" t="s">
        <v>274</v>
      </c>
      <c r="I1467" s="0" t="s">
        <v>18278</v>
      </c>
    </row>
    <row r="1468" customFormat="false" ht="15" hidden="false" customHeight="false" outlineLevel="0" collapsed="false">
      <c r="A1468" s="0" t="n">
        <v>166</v>
      </c>
      <c r="B1468" s="0" t="s">
        <v>228</v>
      </c>
      <c r="C1468" s="0" t="s">
        <v>18279</v>
      </c>
      <c r="D1468" s="0" t="s">
        <v>92</v>
      </c>
      <c r="E1468" s="0" t="s">
        <v>18280</v>
      </c>
      <c r="F1468" s="0" t="n">
        <v>1444</v>
      </c>
      <c r="G1468" s="0" t="s">
        <v>281</v>
      </c>
      <c r="H1468" s="0" t="s">
        <v>274</v>
      </c>
      <c r="I1468" s="0" t="s">
        <v>18281</v>
      </c>
    </row>
    <row r="1469" customFormat="false" ht="15" hidden="false" customHeight="false" outlineLevel="0" collapsed="false">
      <c r="A1469" s="0" t="n">
        <v>141</v>
      </c>
      <c r="B1469" s="0" t="s">
        <v>200</v>
      </c>
      <c r="C1469" s="0" t="s">
        <v>18282</v>
      </c>
      <c r="D1469" s="0" t="s">
        <v>14532</v>
      </c>
      <c r="E1469" s="0" t="s">
        <v>18283</v>
      </c>
      <c r="F1469" s="0" t="n">
        <v>7937</v>
      </c>
      <c r="G1469" s="0" t="s">
        <v>281</v>
      </c>
      <c r="H1469" s="0" t="s">
        <v>274</v>
      </c>
      <c r="I1469" s="0" t="s">
        <v>18284</v>
      </c>
    </row>
    <row r="1470" customFormat="false" ht="15" hidden="false" customHeight="false" outlineLevel="0" collapsed="false">
      <c r="A1470" s="0" t="n">
        <v>149</v>
      </c>
      <c r="B1470" s="0" t="s">
        <v>209</v>
      </c>
      <c r="C1470" s="0" t="s">
        <v>18285</v>
      </c>
      <c r="D1470" s="0" t="s">
        <v>14532</v>
      </c>
      <c r="E1470" s="0" t="s">
        <v>18286</v>
      </c>
      <c r="F1470" s="0" t="n">
        <v>705</v>
      </c>
      <c r="G1470" s="0" t="s">
        <v>281</v>
      </c>
      <c r="H1470" s="0" t="s">
        <v>274</v>
      </c>
      <c r="I1470" s="0" t="s">
        <v>18287</v>
      </c>
    </row>
    <row r="1471" customFormat="false" ht="15" hidden="false" customHeight="false" outlineLevel="0" collapsed="false">
      <c r="A1471" s="0" t="n">
        <v>135</v>
      </c>
      <c r="B1471" s="0" t="s">
        <v>194</v>
      </c>
      <c r="C1471" s="0" t="s">
        <v>18288</v>
      </c>
      <c r="D1471" s="0" t="s">
        <v>14532</v>
      </c>
      <c r="E1471" s="0" t="s">
        <v>18289</v>
      </c>
      <c r="F1471" s="0" t="n">
        <v>2479</v>
      </c>
      <c r="G1471" s="0" t="s">
        <v>281</v>
      </c>
      <c r="H1471" s="0" t="s">
        <v>274</v>
      </c>
      <c r="I1471" s="0" t="s">
        <v>18290</v>
      </c>
    </row>
    <row r="1472" customFormat="false" ht="15" hidden="false" customHeight="false" outlineLevel="0" collapsed="false">
      <c r="A1472" s="0" t="n">
        <v>78</v>
      </c>
      <c r="B1472" s="0" t="s">
        <v>129</v>
      </c>
      <c r="C1472" s="0" t="s">
        <v>18291</v>
      </c>
      <c r="D1472" s="0" t="s">
        <v>14532</v>
      </c>
      <c r="E1472" s="0" t="s">
        <v>18292</v>
      </c>
      <c r="F1472" s="0" t="n">
        <v>1602</v>
      </c>
      <c r="G1472" s="0" t="s">
        <v>281</v>
      </c>
      <c r="H1472" s="0" t="s">
        <v>274</v>
      </c>
      <c r="I1472" s="0" t="s">
        <v>18293</v>
      </c>
    </row>
    <row r="1473" customFormat="false" ht="15" hidden="false" customHeight="false" outlineLevel="0" collapsed="false">
      <c r="A1473" s="0" t="n">
        <v>135</v>
      </c>
      <c r="B1473" s="0" t="s">
        <v>194</v>
      </c>
      <c r="C1473" s="0" t="s">
        <v>18294</v>
      </c>
      <c r="D1473" s="0" t="s">
        <v>14532</v>
      </c>
      <c r="E1473" s="0" t="s">
        <v>18295</v>
      </c>
      <c r="F1473" s="0" t="n">
        <v>2088</v>
      </c>
      <c r="G1473" s="0" t="s">
        <v>281</v>
      </c>
      <c r="H1473" s="0" t="s">
        <v>274</v>
      </c>
      <c r="I1473" s="0" t="s">
        <v>18296</v>
      </c>
    </row>
    <row r="1474" customFormat="false" ht="15" hidden="false" customHeight="false" outlineLevel="0" collapsed="false">
      <c r="A1474" s="0" t="n">
        <v>12</v>
      </c>
      <c r="B1474" s="0" t="s">
        <v>46</v>
      </c>
      <c r="C1474" s="0" t="s">
        <v>18297</v>
      </c>
      <c r="D1474" s="0" t="s">
        <v>14532</v>
      </c>
      <c r="E1474" s="0" t="s">
        <v>18298</v>
      </c>
      <c r="F1474" s="0" t="n">
        <v>5475</v>
      </c>
      <c r="G1474" s="0" t="s">
        <v>281</v>
      </c>
      <c r="H1474" s="0" t="s">
        <v>274</v>
      </c>
      <c r="I1474" s="0" t="s">
        <v>18299</v>
      </c>
    </row>
    <row r="1475" customFormat="false" ht="15" hidden="false" customHeight="false" outlineLevel="0" collapsed="false">
      <c r="A1475" s="0" t="n">
        <v>65</v>
      </c>
      <c r="B1475" s="0" t="s">
        <v>115</v>
      </c>
      <c r="C1475" s="0" t="s">
        <v>18300</v>
      </c>
      <c r="D1475" s="0" t="s">
        <v>14532</v>
      </c>
      <c r="E1475" s="0" t="s">
        <v>18301</v>
      </c>
      <c r="F1475" s="0" t="n">
        <v>339</v>
      </c>
      <c r="G1475" s="0" t="s">
        <v>281</v>
      </c>
      <c r="H1475" s="0" t="s">
        <v>274</v>
      </c>
      <c r="I1475" s="0" t="s">
        <v>18302</v>
      </c>
    </row>
    <row r="1476" customFormat="false" ht="15" hidden="false" customHeight="false" outlineLevel="0" collapsed="false">
      <c r="A1476" s="0" t="n">
        <v>178</v>
      </c>
      <c r="B1476" s="0" t="s">
        <v>243</v>
      </c>
      <c r="C1476" s="0" t="s">
        <v>18303</v>
      </c>
      <c r="D1476" s="0" t="s">
        <v>14532</v>
      </c>
      <c r="E1476" s="0" t="s">
        <v>18304</v>
      </c>
      <c r="F1476" s="0" t="n">
        <v>2184</v>
      </c>
      <c r="G1476" s="0" t="s">
        <v>281</v>
      </c>
      <c r="H1476" s="0" t="s">
        <v>274</v>
      </c>
      <c r="I1476" s="0" t="s">
        <v>18305</v>
      </c>
    </row>
    <row r="1477" customFormat="false" ht="15" hidden="false" customHeight="false" outlineLevel="0" collapsed="false">
      <c r="A1477" s="0" t="n">
        <v>94</v>
      </c>
      <c r="B1477" s="0" t="s">
        <v>147</v>
      </c>
      <c r="C1477" s="0" t="s">
        <v>18306</v>
      </c>
      <c r="D1477" s="0" t="s">
        <v>14532</v>
      </c>
      <c r="E1477" s="0" t="s">
        <v>18307</v>
      </c>
      <c r="F1477" s="0" t="n">
        <v>329</v>
      </c>
      <c r="G1477" s="0" t="s">
        <v>281</v>
      </c>
      <c r="H1477" s="0" t="s">
        <v>274</v>
      </c>
      <c r="I1477" s="0" t="s">
        <v>18308</v>
      </c>
    </row>
    <row r="1478" customFormat="false" ht="15" hidden="false" customHeight="false" outlineLevel="0" collapsed="false">
      <c r="A1478" s="0" t="n">
        <v>44</v>
      </c>
      <c r="B1478" s="0" t="s">
        <v>89</v>
      </c>
      <c r="C1478" s="0" t="s">
        <v>18309</v>
      </c>
      <c r="D1478" s="0" t="s">
        <v>14532</v>
      </c>
      <c r="E1478" s="0" t="s">
        <v>18310</v>
      </c>
      <c r="F1478" s="0" t="n">
        <v>352</v>
      </c>
      <c r="G1478" s="0" t="s">
        <v>281</v>
      </c>
      <c r="H1478" s="0" t="s">
        <v>274</v>
      </c>
      <c r="I1478" s="0" t="s">
        <v>18311</v>
      </c>
    </row>
    <row r="1479" customFormat="false" ht="15" hidden="false" customHeight="false" outlineLevel="0" collapsed="false">
      <c r="A1479" s="0" t="n">
        <v>150</v>
      </c>
      <c r="B1479" s="0" t="s">
        <v>210</v>
      </c>
      <c r="C1479" s="0" t="s">
        <v>18312</v>
      </c>
      <c r="D1479" s="0" t="s">
        <v>14532</v>
      </c>
      <c r="E1479" s="0" t="s">
        <v>18313</v>
      </c>
      <c r="F1479" s="0" t="n">
        <v>2683</v>
      </c>
      <c r="G1479" s="0" t="s">
        <v>281</v>
      </c>
      <c r="H1479" s="0" t="s">
        <v>274</v>
      </c>
      <c r="I1479" s="0" t="s">
        <v>18314</v>
      </c>
    </row>
    <row r="1480" customFormat="false" ht="15" hidden="false" customHeight="false" outlineLevel="0" collapsed="false">
      <c r="A1480" s="0" t="n">
        <v>135</v>
      </c>
      <c r="B1480" s="0" t="s">
        <v>194</v>
      </c>
      <c r="C1480" s="0" t="s">
        <v>18315</v>
      </c>
      <c r="D1480" s="0" t="s">
        <v>14532</v>
      </c>
      <c r="E1480" s="0" t="s">
        <v>18316</v>
      </c>
      <c r="F1480" s="0" t="n">
        <v>3434</v>
      </c>
      <c r="G1480" s="0" t="s">
        <v>281</v>
      </c>
      <c r="H1480" s="0" t="s">
        <v>274</v>
      </c>
      <c r="I1480" s="0" t="s">
        <v>18317</v>
      </c>
    </row>
    <row r="1481" customFormat="false" ht="15" hidden="false" customHeight="false" outlineLevel="0" collapsed="false">
      <c r="A1481" s="0" t="n">
        <v>100</v>
      </c>
      <c r="B1481" s="0" t="s">
        <v>155</v>
      </c>
      <c r="C1481" s="0" t="s">
        <v>18318</v>
      </c>
      <c r="D1481" s="0" t="s">
        <v>14532</v>
      </c>
      <c r="E1481" s="0" t="s">
        <v>18319</v>
      </c>
      <c r="F1481" s="0" t="n">
        <v>11179</v>
      </c>
      <c r="G1481" s="0" t="s">
        <v>281</v>
      </c>
      <c r="H1481" s="0" t="s">
        <v>274</v>
      </c>
      <c r="I1481" s="0" t="s">
        <v>18320</v>
      </c>
    </row>
    <row r="1482" customFormat="false" ht="15" hidden="false" customHeight="false" outlineLevel="0" collapsed="false">
      <c r="A1482" s="0" t="n">
        <v>69</v>
      </c>
      <c r="B1482" s="0" t="s">
        <v>119</v>
      </c>
      <c r="C1482" s="0" t="s">
        <v>18321</v>
      </c>
      <c r="D1482" s="0" t="s">
        <v>14532</v>
      </c>
      <c r="E1482" s="0" t="s">
        <v>18322</v>
      </c>
      <c r="F1482" s="0" t="n">
        <v>4261</v>
      </c>
      <c r="G1482" s="0" t="s">
        <v>281</v>
      </c>
      <c r="H1482" s="0" t="s">
        <v>274</v>
      </c>
      <c r="I1482" s="0" t="s">
        <v>18323</v>
      </c>
    </row>
    <row r="1483" customFormat="false" ht="15" hidden="false" customHeight="false" outlineLevel="0" collapsed="false">
      <c r="A1483" s="0" t="n">
        <v>3</v>
      </c>
      <c r="B1483" s="0" t="s">
        <v>31</v>
      </c>
      <c r="C1483" s="0" t="s">
        <v>18324</v>
      </c>
      <c r="D1483" s="0" t="s">
        <v>14532</v>
      </c>
      <c r="E1483" s="0" t="s">
        <v>18325</v>
      </c>
      <c r="F1483" s="0" t="n">
        <v>5154</v>
      </c>
      <c r="G1483" s="0" t="s">
        <v>281</v>
      </c>
      <c r="H1483" s="0" t="s">
        <v>274</v>
      </c>
      <c r="I1483" s="0" t="s">
        <v>18326</v>
      </c>
    </row>
    <row r="1484" customFormat="false" ht="15" hidden="false" customHeight="false" outlineLevel="0" collapsed="false">
      <c r="A1484" s="0" t="n">
        <v>3</v>
      </c>
      <c r="B1484" s="0" t="s">
        <v>31</v>
      </c>
      <c r="C1484" s="0" t="s">
        <v>18327</v>
      </c>
      <c r="D1484" s="0" t="s">
        <v>14532</v>
      </c>
      <c r="E1484" s="2" t="s">
        <v>18328</v>
      </c>
      <c r="F1484" s="0" t="n">
        <v>2418</v>
      </c>
      <c r="G1484" s="0" t="s">
        <v>281</v>
      </c>
      <c r="H1484" s="0" t="s">
        <v>274</v>
      </c>
      <c r="I1484" s="0" t="s">
        <v>18329</v>
      </c>
    </row>
    <row r="1485" customFormat="false" ht="15" hidden="false" customHeight="false" outlineLevel="0" collapsed="false">
      <c r="A1485" s="0" t="n">
        <v>26</v>
      </c>
      <c r="B1485" s="0" t="s">
        <v>66</v>
      </c>
      <c r="C1485" s="0" t="s">
        <v>18330</v>
      </c>
      <c r="D1485" s="0" t="s">
        <v>14532</v>
      </c>
      <c r="E1485" s="0" t="s">
        <v>18331</v>
      </c>
      <c r="F1485" s="0" t="n">
        <v>14894</v>
      </c>
      <c r="G1485" s="0" t="s">
        <v>281</v>
      </c>
      <c r="H1485" s="0" t="s">
        <v>274</v>
      </c>
      <c r="I1485" s="0" t="s">
        <v>18332</v>
      </c>
    </row>
    <row r="1486" customFormat="false" ht="15" hidden="false" customHeight="false" outlineLevel="0" collapsed="false">
      <c r="A1486" s="0" t="n">
        <v>154</v>
      </c>
      <c r="B1486" s="0" t="s">
        <v>214</v>
      </c>
      <c r="C1486" s="0" t="s">
        <v>18333</v>
      </c>
      <c r="D1486" s="0" t="s">
        <v>14532</v>
      </c>
      <c r="E1486" s="2" t="s">
        <v>18334</v>
      </c>
      <c r="F1486" s="0" t="n">
        <v>2411</v>
      </c>
      <c r="G1486" s="0" t="s">
        <v>281</v>
      </c>
      <c r="H1486" s="0" t="s">
        <v>274</v>
      </c>
      <c r="I1486" s="0" t="s">
        <v>18335</v>
      </c>
    </row>
    <row r="1487" customFormat="false" ht="15" hidden="false" customHeight="false" outlineLevel="0" collapsed="false">
      <c r="A1487" s="0" t="n">
        <v>3</v>
      </c>
      <c r="B1487" s="0" t="s">
        <v>31</v>
      </c>
      <c r="C1487" s="0" t="s">
        <v>18336</v>
      </c>
      <c r="D1487" s="0" t="s">
        <v>14532</v>
      </c>
      <c r="E1487" s="0" t="s">
        <v>18337</v>
      </c>
      <c r="F1487" s="0" t="n">
        <v>5442</v>
      </c>
      <c r="G1487" s="0" t="s">
        <v>281</v>
      </c>
      <c r="H1487" s="0" t="s">
        <v>274</v>
      </c>
      <c r="I1487" s="0" t="s">
        <v>18338</v>
      </c>
    </row>
    <row r="1488" customFormat="false" ht="15" hidden="false" customHeight="false" outlineLevel="0" collapsed="false">
      <c r="A1488" s="0" t="n">
        <v>100</v>
      </c>
      <c r="B1488" s="0" t="s">
        <v>155</v>
      </c>
      <c r="C1488" s="0" t="s">
        <v>18339</v>
      </c>
      <c r="D1488" s="0" t="s">
        <v>14532</v>
      </c>
      <c r="E1488" s="0" t="s">
        <v>18340</v>
      </c>
      <c r="F1488" s="0" t="n">
        <v>12106</v>
      </c>
      <c r="G1488" s="0" t="s">
        <v>281</v>
      </c>
      <c r="H1488" s="0" t="s">
        <v>274</v>
      </c>
      <c r="I1488" s="0" t="s">
        <v>18341</v>
      </c>
    </row>
    <row r="1489" customFormat="false" ht="15" hidden="false" customHeight="false" outlineLevel="0" collapsed="false">
      <c r="A1489" s="0" t="n">
        <v>69</v>
      </c>
      <c r="B1489" s="0" t="s">
        <v>119</v>
      </c>
      <c r="C1489" s="0" t="s">
        <v>18342</v>
      </c>
      <c r="D1489" s="0" t="s">
        <v>14532</v>
      </c>
      <c r="E1489" s="2" t="s">
        <v>18343</v>
      </c>
      <c r="F1489" s="0" t="n">
        <v>1886</v>
      </c>
      <c r="G1489" s="0" t="s">
        <v>281</v>
      </c>
      <c r="H1489" s="0" t="s">
        <v>274</v>
      </c>
      <c r="I1489" s="0" t="s">
        <v>18344</v>
      </c>
    </row>
    <row r="1490" customFormat="false" ht="15" hidden="false" customHeight="false" outlineLevel="0" collapsed="false">
      <c r="A1490" s="0" t="n">
        <v>69</v>
      </c>
      <c r="B1490" s="0" t="s">
        <v>119</v>
      </c>
      <c r="C1490" s="0" t="s">
        <v>18345</v>
      </c>
      <c r="D1490" s="0" t="s">
        <v>14532</v>
      </c>
      <c r="E1490" s="0" t="s">
        <v>18346</v>
      </c>
      <c r="F1490" s="0" t="n">
        <v>4199</v>
      </c>
      <c r="G1490" s="0" t="s">
        <v>281</v>
      </c>
      <c r="H1490" s="0" t="s">
        <v>274</v>
      </c>
      <c r="I1490" s="0" t="s">
        <v>18347</v>
      </c>
    </row>
    <row r="1491" customFormat="false" ht="15" hidden="false" customHeight="false" outlineLevel="0" collapsed="false">
      <c r="A1491" s="0" t="n">
        <v>140</v>
      </c>
      <c r="B1491" s="0" t="s">
        <v>199</v>
      </c>
      <c r="C1491" s="0" t="s">
        <v>18348</v>
      </c>
      <c r="D1491" s="0" t="s">
        <v>14532</v>
      </c>
      <c r="E1491" s="0" t="s">
        <v>18349</v>
      </c>
      <c r="F1491" s="0" t="n">
        <v>2903</v>
      </c>
      <c r="G1491" s="0" t="s">
        <v>281</v>
      </c>
      <c r="H1491" s="0" t="s">
        <v>274</v>
      </c>
      <c r="I1491" s="0" t="s">
        <v>18350</v>
      </c>
    </row>
    <row r="1492" customFormat="false" ht="15" hidden="false" customHeight="false" outlineLevel="0" collapsed="false">
      <c r="A1492" s="0" t="n">
        <v>56</v>
      </c>
      <c r="B1492" s="0" t="s">
        <v>105</v>
      </c>
      <c r="C1492" s="0" t="s">
        <v>18351</v>
      </c>
      <c r="D1492" s="0" t="s">
        <v>14532</v>
      </c>
      <c r="E1492" s="0" t="s">
        <v>18352</v>
      </c>
      <c r="F1492" s="0" t="n">
        <v>2903</v>
      </c>
      <c r="G1492" s="0" t="s">
        <v>281</v>
      </c>
      <c r="H1492" s="0" t="s">
        <v>274</v>
      </c>
      <c r="I1492" s="0" t="s">
        <v>18353</v>
      </c>
    </row>
    <row r="1493" customFormat="false" ht="15" hidden="false" customHeight="false" outlineLevel="0" collapsed="false">
      <c r="A1493" s="0" t="n">
        <v>18</v>
      </c>
      <c r="B1493" s="0" t="s">
        <v>55</v>
      </c>
      <c r="C1493" s="0" t="s">
        <v>18354</v>
      </c>
      <c r="D1493" s="0" t="s">
        <v>14532</v>
      </c>
      <c r="E1493" s="0" t="s">
        <v>18355</v>
      </c>
      <c r="F1493" s="0" t="n">
        <v>2903</v>
      </c>
      <c r="G1493" s="0" t="s">
        <v>281</v>
      </c>
      <c r="H1493" s="0" t="s">
        <v>274</v>
      </c>
      <c r="I1493" s="0" t="s">
        <v>18356</v>
      </c>
    </row>
    <row r="1494" customFormat="false" ht="15" hidden="false" customHeight="false" outlineLevel="0" collapsed="false">
      <c r="A1494" s="0" t="n">
        <v>154</v>
      </c>
      <c r="B1494" s="0" t="s">
        <v>214</v>
      </c>
      <c r="C1494" s="0" t="s">
        <v>18357</v>
      </c>
      <c r="D1494" s="0" t="s">
        <v>14532</v>
      </c>
      <c r="E1494" s="0" t="s">
        <v>18358</v>
      </c>
      <c r="F1494" s="0" t="n">
        <v>5664</v>
      </c>
      <c r="G1494" s="0" t="s">
        <v>281</v>
      </c>
      <c r="H1494" s="0" t="s">
        <v>274</v>
      </c>
      <c r="I1494" s="0" t="s">
        <v>18359</v>
      </c>
    </row>
    <row r="1495" customFormat="false" ht="15" hidden="false" customHeight="false" outlineLevel="0" collapsed="false">
      <c r="A1495" s="0" t="n">
        <v>153</v>
      </c>
      <c r="B1495" s="0" t="s">
        <v>213</v>
      </c>
      <c r="C1495" s="0" t="s">
        <v>18360</v>
      </c>
      <c r="D1495" s="0" t="s">
        <v>14676</v>
      </c>
      <c r="E1495" s="0" t="s">
        <v>18361</v>
      </c>
      <c r="F1495" s="0" t="n">
        <v>2903</v>
      </c>
      <c r="G1495" s="0" t="s">
        <v>281</v>
      </c>
      <c r="H1495" s="0" t="s">
        <v>274</v>
      </c>
      <c r="I1495" s="0" t="s">
        <v>18362</v>
      </c>
    </row>
    <row r="1496" customFormat="false" ht="15" hidden="false" customHeight="false" outlineLevel="0" collapsed="false">
      <c r="A1496" s="0" t="n">
        <v>158</v>
      </c>
      <c r="B1496" s="0" t="s">
        <v>219</v>
      </c>
      <c r="C1496" s="0" t="s">
        <v>18363</v>
      </c>
      <c r="D1496" s="0" t="s">
        <v>14532</v>
      </c>
      <c r="E1496" s="0" t="s">
        <v>18364</v>
      </c>
      <c r="F1496" s="0" t="n">
        <v>2903</v>
      </c>
      <c r="G1496" s="0" t="s">
        <v>281</v>
      </c>
      <c r="H1496" s="0" t="s">
        <v>274</v>
      </c>
      <c r="I1496" s="0" t="s">
        <v>18365</v>
      </c>
    </row>
    <row r="1497" customFormat="false" ht="15" hidden="false" customHeight="false" outlineLevel="0" collapsed="false">
      <c r="A1497" s="0" t="n">
        <v>151</v>
      </c>
      <c r="B1497" s="0" t="s">
        <v>211</v>
      </c>
      <c r="C1497" s="0" t="s">
        <v>18366</v>
      </c>
      <c r="D1497" s="0" t="s">
        <v>14532</v>
      </c>
      <c r="E1497" s="0" t="s">
        <v>18367</v>
      </c>
      <c r="F1497" s="0" t="n">
        <v>1444</v>
      </c>
      <c r="G1497" s="0" t="s">
        <v>281</v>
      </c>
      <c r="H1497" s="0" t="s">
        <v>274</v>
      </c>
      <c r="I1497" s="0" t="s">
        <v>18368</v>
      </c>
    </row>
    <row r="1498" customFormat="false" ht="15" hidden="false" customHeight="false" outlineLevel="0" collapsed="false">
      <c r="A1498" s="0" t="n">
        <v>136</v>
      </c>
      <c r="B1498" s="0" t="s">
        <v>195</v>
      </c>
      <c r="C1498" s="0" t="s">
        <v>18369</v>
      </c>
      <c r="D1498" s="0" t="s">
        <v>14532</v>
      </c>
      <c r="E1498" s="0" t="s">
        <v>18370</v>
      </c>
      <c r="F1498" s="0" t="n">
        <v>2903</v>
      </c>
      <c r="G1498" s="0" t="s">
        <v>281</v>
      </c>
      <c r="H1498" s="0" t="s">
        <v>274</v>
      </c>
      <c r="I1498" s="0" t="s">
        <v>18371</v>
      </c>
    </row>
    <row r="1499" customFormat="false" ht="15" hidden="false" customHeight="false" outlineLevel="0" collapsed="false">
      <c r="A1499" s="0" t="n">
        <v>106</v>
      </c>
      <c r="B1499" s="0" t="s">
        <v>162</v>
      </c>
      <c r="C1499" s="0" t="s">
        <v>18372</v>
      </c>
      <c r="D1499" s="0" t="s">
        <v>14541</v>
      </c>
      <c r="E1499" s="0" t="s">
        <v>18373</v>
      </c>
      <c r="F1499" s="0" t="n">
        <v>1554</v>
      </c>
      <c r="G1499" s="0" t="s">
        <v>281</v>
      </c>
      <c r="H1499" s="0" t="s">
        <v>274</v>
      </c>
      <c r="I1499" s="0" t="s">
        <v>18374</v>
      </c>
    </row>
    <row r="1500" customFormat="false" ht="15" hidden="false" customHeight="false" outlineLevel="0" collapsed="false">
      <c r="A1500" s="0" t="n">
        <v>145</v>
      </c>
      <c r="B1500" s="0" t="s">
        <v>204</v>
      </c>
      <c r="C1500" s="0" t="s">
        <v>18375</v>
      </c>
      <c r="D1500" s="0" t="s">
        <v>14676</v>
      </c>
      <c r="E1500" s="0" t="s">
        <v>18376</v>
      </c>
      <c r="F1500" s="0" t="n">
        <v>2903</v>
      </c>
      <c r="G1500" s="0" t="s">
        <v>281</v>
      </c>
      <c r="H1500" s="0" t="s">
        <v>274</v>
      </c>
      <c r="I1500" s="0" t="s">
        <v>18377</v>
      </c>
    </row>
    <row r="1501" customFormat="false" ht="15" hidden="false" customHeight="false" outlineLevel="0" collapsed="false">
      <c r="A1501" s="0" t="n">
        <v>37</v>
      </c>
      <c r="B1501" s="0" t="s">
        <v>79</v>
      </c>
      <c r="C1501" s="0" t="s">
        <v>18378</v>
      </c>
      <c r="D1501" s="0" t="s">
        <v>14532</v>
      </c>
      <c r="E1501" s="0" t="s">
        <v>18379</v>
      </c>
      <c r="F1501" s="0" t="n">
        <v>2903</v>
      </c>
      <c r="G1501" s="0" t="s">
        <v>281</v>
      </c>
      <c r="H1501" s="0" t="s">
        <v>274</v>
      </c>
      <c r="I1501" s="0" t="s">
        <v>18380</v>
      </c>
    </row>
    <row r="1502" customFormat="false" ht="15" hidden="false" customHeight="false" outlineLevel="0" collapsed="false">
      <c r="A1502" s="0" t="n">
        <v>173</v>
      </c>
      <c r="B1502" s="0" t="s">
        <v>236</v>
      </c>
      <c r="C1502" s="0" t="s">
        <v>18381</v>
      </c>
      <c r="D1502" s="0" t="s">
        <v>92</v>
      </c>
      <c r="E1502" s="0" t="s">
        <v>18382</v>
      </c>
      <c r="F1502" s="0" t="n">
        <v>6118</v>
      </c>
      <c r="G1502" s="0" t="s">
        <v>281</v>
      </c>
      <c r="H1502" s="0" t="s">
        <v>274</v>
      </c>
      <c r="I1502" s="0" t="s">
        <v>18383</v>
      </c>
    </row>
    <row r="1503" customFormat="false" ht="15" hidden="false" customHeight="false" outlineLevel="0" collapsed="false">
      <c r="A1503" s="0" t="n">
        <v>66</v>
      </c>
      <c r="B1503" s="0" t="s">
        <v>116</v>
      </c>
      <c r="C1503" s="0" t="s">
        <v>18384</v>
      </c>
      <c r="D1503" s="0" t="s">
        <v>14532</v>
      </c>
      <c r="E1503" s="0" t="s">
        <v>18385</v>
      </c>
      <c r="F1503" s="0" t="n">
        <v>2903</v>
      </c>
      <c r="G1503" s="0" t="s">
        <v>281</v>
      </c>
      <c r="H1503" s="0" t="s">
        <v>274</v>
      </c>
      <c r="I1503" s="0" t="s">
        <v>18386</v>
      </c>
    </row>
    <row r="1504" customFormat="false" ht="15" hidden="false" customHeight="false" outlineLevel="0" collapsed="false">
      <c r="A1504" s="0" t="n">
        <v>18</v>
      </c>
      <c r="B1504" s="0" t="s">
        <v>55</v>
      </c>
      <c r="C1504" s="0" t="s">
        <v>18387</v>
      </c>
      <c r="D1504" s="0" t="s">
        <v>14676</v>
      </c>
      <c r="E1504" s="0" t="s">
        <v>18388</v>
      </c>
      <c r="F1504" s="0" t="n">
        <v>5658</v>
      </c>
      <c r="G1504" s="0" t="s">
        <v>281</v>
      </c>
      <c r="H1504" s="0" t="s">
        <v>274</v>
      </c>
      <c r="I1504" s="0" t="s">
        <v>18389</v>
      </c>
    </row>
    <row r="1505" customFormat="false" ht="15" hidden="false" customHeight="false" outlineLevel="0" collapsed="false">
      <c r="A1505" s="0" t="n">
        <v>180</v>
      </c>
      <c r="B1505" s="0" t="s">
        <v>245</v>
      </c>
      <c r="C1505" s="0" t="s">
        <v>18390</v>
      </c>
      <c r="D1505" s="0" t="s">
        <v>14532</v>
      </c>
      <c r="E1505" s="0" t="s">
        <v>18391</v>
      </c>
      <c r="F1505" s="0" t="n">
        <v>1858</v>
      </c>
      <c r="G1505" s="0" t="s">
        <v>281</v>
      </c>
      <c r="H1505" s="0" t="s">
        <v>274</v>
      </c>
      <c r="I1505" s="0" t="s">
        <v>18392</v>
      </c>
    </row>
    <row r="1506" customFormat="false" ht="15" hidden="false" customHeight="false" outlineLevel="0" collapsed="false">
      <c r="A1506" s="0" t="n">
        <v>164</v>
      </c>
      <c r="B1506" s="0" t="s">
        <v>225</v>
      </c>
      <c r="C1506" s="0" t="s">
        <v>18393</v>
      </c>
      <c r="D1506" s="0" t="s">
        <v>14541</v>
      </c>
      <c r="E1506" s="0" t="s">
        <v>18394</v>
      </c>
      <c r="F1506" s="0" t="n">
        <v>2275</v>
      </c>
      <c r="G1506" s="0" t="s">
        <v>281</v>
      </c>
      <c r="H1506" s="0" t="s">
        <v>274</v>
      </c>
      <c r="I1506" s="0" t="s">
        <v>18395</v>
      </c>
    </row>
    <row r="1507" customFormat="false" ht="15" hidden="false" customHeight="false" outlineLevel="0" collapsed="false">
      <c r="A1507" s="0" t="n">
        <v>62</v>
      </c>
      <c r="B1507" s="0" t="s">
        <v>112</v>
      </c>
      <c r="C1507" s="0" t="s">
        <v>18396</v>
      </c>
      <c r="D1507" s="0" t="s">
        <v>14532</v>
      </c>
      <c r="E1507" s="0" t="s">
        <v>18397</v>
      </c>
      <c r="F1507" s="0" t="n">
        <v>2903</v>
      </c>
      <c r="G1507" s="0" t="s">
        <v>281</v>
      </c>
      <c r="H1507" s="0" t="s">
        <v>274</v>
      </c>
      <c r="I1507" s="0" t="s">
        <v>18398</v>
      </c>
    </row>
    <row r="1508" customFormat="false" ht="15" hidden="false" customHeight="false" outlineLevel="0" collapsed="false">
      <c r="A1508" s="0" t="n">
        <v>72</v>
      </c>
      <c r="B1508" s="0" t="s">
        <v>122</v>
      </c>
      <c r="C1508" s="0" t="s">
        <v>18399</v>
      </c>
      <c r="D1508" s="0" t="s">
        <v>14532</v>
      </c>
      <c r="E1508" s="2" t="s">
        <v>18400</v>
      </c>
      <c r="F1508" s="0" t="n">
        <v>1664</v>
      </c>
      <c r="G1508" s="0" t="s">
        <v>281</v>
      </c>
      <c r="H1508" s="0" t="s">
        <v>274</v>
      </c>
      <c r="I1508" s="0" t="s">
        <v>18401</v>
      </c>
    </row>
    <row r="1509" customFormat="false" ht="15" hidden="false" customHeight="false" outlineLevel="0" collapsed="false">
      <c r="A1509" s="0" t="n">
        <v>57</v>
      </c>
      <c r="B1509" s="0" t="s">
        <v>106</v>
      </c>
      <c r="C1509" s="0" t="s">
        <v>17405</v>
      </c>
      <c r="D1509" s="0" t="s">
        <v>14532</v>
      </c>
      <c r="E1509" s="0" t="s">
        <v>17406</v>
      </c>
      <c r="F1509" s="0" t="n">
        <v>4022</v>
      </c>
      <c r="G1509" s="0" t="s">
        <v>281</v>
      </c>
      <c r="H1509" s="0" t="s">
        <v>297</v>
      </c>
      <c r="I1509" s="0" t="s">
        <v>17407</v>
      </c>
    </row>
    <row r="1510" customFormat="false" ht="15" hidden="false" customHeight="false" outlineLevel="0" collapsed="false">
      <c r="A1510" s="0" t="n">
        <v>9</v>
      </c>
      <c r="B1510" s="0" t="s">
        <v>43</v>
      </c>
      <c r="C1510" s="0" t="s">
        <v>18402</v>
      </c>
      <c r="D1510" s="0" t="s">
        <v>14532</v>
      </c>
      <c r="E1510" s="0" t="s">
        <v>18403</v>
      </c>
      <c r="F1510" s="0" t="n">
        <v>14976</v>
      </c>
      <c r="G1510" s="0" t="s">
        <v>281</v>
      </c>
      <c r="H1510" s="0" t="s">
        <v>274</v>
      </c>
      <c r="I1510" s="0" t="s">
        <v>18404</v>
      </c>
    </row>
    <row r="1511" customFormat="false" ht="15" hidden="false" customHeight="false" outlineLevel="0" collapsed="false">
      <c r="A1511" s="0" t="n">
        <v>2</v>
      </c>
      <c r="B1511" s="0" t="s">
        <v>29</v>
      </c>
      <c r="C1511" s="0" t="s">
        <v>18405</v>
      </c>
      <c r="D1511" s="0" t="s">
        <v>14532</v>
      </c>
      <c r="E1511" s="0" t="s">
        <v>18406</v>
      </c>
      <c r="F1511" s="0" t="n">
        <v>2903</v>
      </c>
      <c r="G1511" s="0" t="s">
        <v>281</v>
      </c>
      <c r="H1511" s="0" t="s">
        <v>274</v>
      </c>
      <c r="I1511" s="0" t="s">
        <v>18407</v>
      </c>
    </row>
    <row r="1512" customFormat="false" ht="15" hidden="false" customHeight="false" outlineLevel="0" collapsed="false">
      <c r="A1512" s="0" t="n">
        <v>167</v>
      </c>
      <c r="B1512" s="0" t="s">
        <v>229</v>
      </c>
      <c r="C1512" s="0" t="s">
        <v>18408</v>
      </c>
      <c r="D1512" s="0" t="s">
        <v>14532</v>
      </c>
      <c r="E1512" s="0" t="s">
        <v>18409</v>
      </c>
      <c r="F1512" s="0" t="n">
        <v>2791</v>
      </c>
      <c r="G1512" s="0" t="s">
        <v>281</v>
      </c>
      <c r="H1512" s="0" t="s">
        <v>274</v>
      </c>
      <c r="I1512" s="0" t="s">
        <v>18410</v>
      </c>
    </row>
    <row r="1513" customFormat="false" ht="15" hidden="false" customHeight="false" outlineLevel="0" collapsed="false">
      <c r="A1513" s="0" t="n">
        <v>65</v>
      </c>
      <c r="B1513" s="0" t="s">
        <v>115</v>
      </c>
      <c r="C1513" s="0" t="s">
        <v>18411</v>
      </c>
      <c r="D1513" s="0" t="s">
        <v>14532</v>
      </c>
      <c r="E1513" s="0" t="s">
        <v>18412</v>
      </c>
      <c r="F1513" s="0" t="n">
        <v>2903</v>
      </c>
      <c r="G1513" s="0" t="s">
        <v>281</v>
      </c>
      <c r="H1513" s="0" t="s">
        <v>274</v>
      </c>
      <c r="I1513" s="0" t="s">
        <v>18413</v>
      </c>
    </row>
    <row r="1514" customFormat="false" ht="15" hidden="false" customHeight="false" outlineLevel="0" collapsed="false">
      <c r="A1514" s="0" t="n">
        <v>72</v>
      </c>
      <c r="B1514" s="0" t="s">
        <v>122</v>
      </c>
      <c r="C1514" s="0" t="s">
        <v>18414</v>
      </c>
      <c r="D1514" s="0" t="s">
        <v>14532</v>
      </c>
      <c r="E1514" s="0" t="s">
        <v>18415</v>
      </c>
      <c r="F1514" s="0" t="n">
        <v>3776</v>
      </c>
      <c r="G1514" s="0" t="s">
        <v>281</v>
      </c>
      <c r="H1514" s="0" t="s">
        <v>274</v>
      </c>
      <c r="I1514" s="0" t="s">
        <v>18416</v>
      </c>
    </row>
    <row r="1515" customFormat="false" ht="15" hidden="false" customHeight="false" outlineLevel="0" collapsed="false">
      <c r="A1515" s="0" t="n">
        <v>57</v>
      </c>
      <c r="B1515" s="0" t="s">
        <v>106</v>
      </c>
      <c r="C1515" s="0" t="s">
        <v>18417</v>
      </c>
      <c r="D1515" s="0" t="s">
        <v>14541</v>
      </c>
      <c r="E1515" s="0" t="s">
        <v>18418</v>
      </c>
      <c r="F1515" s="0" t="n">
        <v>6557</v>
      </c>
      <c r="G1515" s="0" t="s">
        <v>281</v>
      </c>
      <c r="H1515" s="0" t="s">
        <v>297</v>
      </c>
      <c r="I1515" s="0" t="s">
        <v>18419</v>
      </c>
    </row>
    <row r="1516" customFormat="false" ht="15" hidden="false" customHeight="false" outlineLevel="0" collapsed="false">
      <c r="A1516" s="0" t="n">
        <v>92</v>
      </c>
      <c r="B1516" s="0" t="s">
        <v>144</v>
      </c>
      <c r="C1516" s="0" t="s">
        <v>18420</v>
      </c>
      <c r="D1516" s="0" t="s">
        <v>14532</v>
      </c>
      <c r="E1516" s="0" t="s">
        <v>18421</v>
      </c>
      <c r="F1516" s="0" t="n">
        <v>1127</v>
      </c>
      <c r="G1516" s="0" t="s">
        <v>281</v>
      </c>
      <c r="H1516" s="0" t="s">
        <v>274</v>
      </c>
      <c r="I1516" s="0" t="s">
        <v>18422</v>
      </c>
    </row>
    <row r="1517" customFormat="false" ht="15" hidden="false" customHeight="false" outlineLevel="0" collapsed="false">
      <c r="A1517" s="0" t="n">
        <v>90</v>
      </c>
      <c r="B1517" s="0" t="s">
        <v>142</v>
      </c>
      <c r="C1517" s="0" t="s">
        <v>18423</v>
      </c>
      <c r="D1517" s="0" t="s">
        <v>14532</v>
      </c>
      <c r="E1517" s="0" t="s">
        <v>18424</v>
      </c>
      <c r="F1517" s="0" t="n">
        <v>2903</v>
      </c>
      <c r="G1517" s="0" t="s">
        <v>281</v>
      </c>
      <c r="H1517" s="0" t="s">
        <v>274</v>
      </c>
      <c r="I1517" s="0" t="s">
        <v>18425</v>
      </c>
    </row>
    <row r="1518" customFormat="false" ht="15" hidden="false" customHeight="false" outlineLevel="0" collapsed="false">
      <c r="A1518" s="0" t="n">
        <v>97</v>
      </c>
      <c r="B1518" s="0" t="s">
        <v>152</v>
      </c>
      <c r="C1518" s="0" t="s">
        <v>18426</v>
      </c>
      <c r="D1518" s="0" t="s">
        <v>14676</v>
      </c>
      <c r="E1518" s="0" t="s">
        <v>18427</v>
      </c>
      <c r="F1518" s="0" t="n">
        <v>2169</v>
      </c>
      <c r="G1518" s="0" t="s">
        <v>281</v>
      </c>
      <c r="H1518" s="0" t="s">
        <v>274</v>
      </c>
      <c r="I1518" s="0" t="s">
        <v>18428</v>
      </c>
    </row>
    <row r="1519" customFormat="false" ht="15" hidden="false" customHeight="false" outlineLevel="0" collapsed="false">
      <c r="A1519" s="0" t="n">
        <v>57</v>
      </c>
      <c r="B1519" s="0" t="s">
        <v>106</v>
      </c>
      <c r="C1519" s="0" t="s">
        <v>18429</v>
      </c>
      <c r="D1519" s="0" t="s">
        <v>14532</v>
      </c>
      <c r="E1519" s="0" t="s">
        <v>18430</v>
      </c>
      <c r="F1519" s="0" t="n">
        <v>1781</v>
      </c>
      <c r="G1519" s="0" t="s">
        <v>281</v>
      </c>
      <c r="H1519" s="0" t="s">
        <v>297</v>
      </c>
      <c r="I1519" s="0" t="s">
        <v>18431</v>
      </c>
    </row>
    <row r="1520" customFormat="false" ht="15" hidden="false" customHeight="false" outlineLevel="0" collapsed="false">
      <c r="A1520" s="0" t="n">
        <v>102</v>
      </c>
      <c r="B1520" s="0" t="s">
        <v>158</v>
      </c>
      <c r="C1520" s="0" t="s">
        <v>18432</v>
      </c>
      <c r="D1520" s="0" t="s">
        <v>14532</v>
      </c>
      <c r="E1520" s="0" t="s">
        <v>18433</v>
      </c>
      <c r="F1520" s="0" t="n">
        <v>3713</v>
      </c>
      <c r="G1520" s="0" t="s">
        <v>281</v>
      </c>
      <c r="H1520" s="0" t="s">
        <v>274</v>
      </c>
      <c r="I1520" s="0" t="s">
        <v>18434</v>
      </c>
    </row>
    <row r="1521" customFormat="false" ht="15" hidden="false" customHeight="false" outlineLevel="0" collapsed="false">
      <c r="A1521" s="0" t="n">
        <v>81</v>
      </c>
      <c r="B1521" s="0" t="s">
        <v>132</v>
      </c>
      <c r="C1521" s="0" t="s">
        <v>18435</v>
      </c>
      <c r="D1521" s="0" t="s">
        <v>14532</v>
      </c>
      <c r="E1521" s="0" t="s">
        <v>18436</v>
      </c>
      <c r="F1521" s="0" t="n">
        <v>2903</v>
      </c>
      <c r="G1521" s="0" t="s">
        <v>281</v>
      </c>
      <c r="H1521" s="0" t="s">
        <v>274</v>
      </c>
      <c r="I1521" s="0" t="s">
        <v>18437</v>
      </c>
    </row>
    <row r="1522" customFormat="false" ht="15" hidden="false" customHeight="false" outlineLevel="0" collapsed="false">
      <c r="A1522" s="0" t="n">
        <v>57</v>
      </c>
      <c r="B1522" s="0" t="s">
        <v>106</v>
      </c>
      <c r="C1522" s="0" t="s">
        <v>17460</v>
      </c>
      <c r="D1522" s="0" t="s">
        <v>14532</v>
      </c>
      <c r="E1522" s="0" t="s">
        <v>17461</v>
      </c>
      <c r="F1522" s="0" t="n">
        <v>909</v>
      </c>
      <c r="G1522" s="0" t="s">
        <v>281</v>
      </c>
      <c r="H1522" s="0" t="s">
        <v>297</v>
      </c>
      <c r="I1522" s="0" t="s">
        <v>17462</v>
      </c>
    </row>
    <row r="1523" customFormat="false" ht="15" hidden="false" customHeight="false" outlineLevel="0" collapsed="false">
      <c r="A1523" s="0" t="n">
        <v>9</v>
      </c>
      <c r="B1523" s="0" t="s">
        <v>43</v>
      </c>
      <c r="C1523" s="0" t="s">
        <v>18438</v>
      </c>
      <c r="D1523" s="0" t="s">
        <v>14532</v>
      </c>
      <c r="E1523" s="0" t="s">
        <v>18439</v>
      </c>
      <c r="F1523" s="0" t="n">
        <v>2903</v>
      </c>
      <c r="G1523" s="0" t="s">
        <v>281</v>
      </c>
      <c r="H1523" s="0" t="s">
        <v>274</v>
      </c>
      <c r="I1523" s="0" t="s">
        <v>18440</v>
      </c>
    </row>
    <row r="1524" customFormat="false" ht="15" hidden="false" customHeight="false" outlineLevel="0" collapsed="false">
      <c r="A1524" s="0" t="n">
        <v>153</v>
      </c>
      <c r="B1524" s="0" t="s">
        <v>213</v>
      </c>
      <c r="C1524" s="0" t="s">
        <v>18441</v>
      </c>
      <c r="D1524" s="0" t="s">
        <v>14532</v>
      </c>
      <c r="E1524" s="0" t="s">
        <v>18442</v>
      </c>
      <c r="F1524" s="0" t="n">
        <v>1596</v>
      </c>
      <c r="G1524" s="0" t="s">
        <v>281</v>
      </c>
      <c r="H1524" s="0" t="s">
        <v>274</v>
      </c>
      <c r="I1524" s="0" t="s">
        <v>18443</v>
      </c>
    </row>
    <row r="1525" customFormat="false" ht="15" hidden="false" customHeight="false" outlineLevel="0" collapsed="false">
      <c r="A1525" s="0" t="n">
        <v>57</v>
      </c>
      <c r="B1525" s="0" t="s">
        <v>106</v>
      </c>
      <c r="C1525" s="0" t="s">
        <v>17468</v>
      </c>
      <c r="D1525" s="0" t="s">
        <v>14532</v>
      </c>
      <c r="E1525" s="0" t="s">
        <v>17469</v>
      </c>
      <c r="F1525" s="0" t="n">
        <v>206</v>
      </c>
      <c r="G1525" s="0" t="s">
        <v>281</v>
      </c>
      <c r="H1525" s="0" t="s">
        <v>297</v>
      </c>
      <c r="I1525" s="0" t="s">
        <v>17470</v>
      </c>
    </row>
    <row r="1526" customFormat="false" ht="15" hidden="false" customHeight="false" outlineLevel="0" collapsed="false">
      <c r="A1526" s="0" t="n">
        <v>163</v>
      </c>
      <c r="B1526" s="0" t="s">
        <v>224</v>
      </c>
      <c r="C1526" s="0" t="s">
        <v>18444</v>
      </c>
      <c r="D1526" s="0" t="s">
        <v>14676</v>
      </c>
      <c r="E1526" s="0" t="s">
        <v>18445</v>
      </c>
      <c r="F1526" s="0" t="n">
        <v>16188</v>
      </c>
      <c r="G1526" s="0" t="s">
        <v>281</v>
      </c>
      <c r="H1526" s="0" t="s">
        <v>274</v>
      </c>
      <c r="I1526" s="0" t="s">
        <v>18446</v>
      </c>
    </row>
    <row r="1527" customFormat="false" ht="15" hidden="false" customHeight="false" outlineLevel="0" collapsed="false">
      <c r="A1527" s="0" t="n">
        <v>111</v>
      </c>
      <c r="B1527" s="0" t="s">
        <v>167</v>
      </c>
      <c r="C1527" s="0" t="s">
        <v>18447</v>
      </c>
      <c r="D1527" s="0" t="s">
        <v>14676</v>
      </c>
      <c r="E1527" s="0" t="s">
        <v>18448</v>
      </c>
      <c r="F1527" s="0" t="n">
        <v>2903</v>
      </c>
      <c r="G1527" s="0" t="s">
        <v>281</v>
      </c>
      <c r="H1527" s="0" t="s">
        <v>274</v>
      </c>
      <c r="I1527" s="0" t="s">
        <v>18449</v>
      </c>
    </row>
    <row r="1528" customFormat="false" ht="15" hidden="false" customHeight="false" outlineLevel="0" collapsed="false">
      <c r="A1528" s="0" t="n">
        <v>58</v>
      </c>
      <c r="B1528" s="0" t="s">
        <v>107</v>
      </c>
      <c r="C1528" s="0" t="s">
        <v>18450</v>
      </c>
      <c r="D1528" s="0" t="s">
        <v>14532</v>
      </c>
      <c r="E1528" s="0" t="s">
        <v>18451</v>
      </c>
      <c r="F1528" s="0" t="n">
        <v>2903</v>
      </c>
      <c r="G1528" s="0" t="s">
        <v>281</v>
      </c>
      <c r="H1528" s="0" t="s">
        <v>274</v>
      </c>
      <c r="I1528" s="0" t="s">
        <v>18452</v>
      </c>
    </row>
    <row r="1529" customFormat="false" ht="15" hidden="false" customHeight="false" outlineLevel="0" collapsed="false">
      <c r="A1529" s="0" t="n">
        <v>77</v>
      </c>
      <c r="B1529" s="0" t="s">
        <v>128</v>
      </c>
      <c r="C1529" s="0" t="s">
        <v>18453</v>
      </c>
      <c r="D1529" s="0" t="s">
        <v>14532</v>
      </c>
      <c r="E1529" s="0" t="s">
        <v>18454</v>
      </c>
      <c r="F1529" s="0" t="n">
        <v>3021</v>
      </c>
      <c r="G1529" s="0" t="s">
        <v>281</v>
      </c>
      <c r="H1529" s="0" t="s">
        <v>274</v>
      </c>
      <c r="I1529" s="0" t="s">
        <v>18455</v>
      </c>
    </row>
    <row r="1530" customFormat="false" ht="15" hidden="false" customHeight="false" outlineLevel="0" collapsed="false">
      <c r="A1530" s="0" t="n">
        <v>57</v>
      </c>
      <c r="B1530" s="0" t="s">
        <v>106</v>
      </c>
      <c r="C1530" s="0" t="s">
        <v>18456</v>
      </c>
      <c r="D1530" s="0" t="s">
        <v>14532</v>
      </c>
      <c r="E1530" s="0" t="s">
        <v>18457</v>
      </c>
      <c r="F1530" s="0" t="n">
        <v>6569</v>
      </c>
      <c r="G1530" s="0" t="s">
        <v>281</v>
      </c>
      <c r="H1530" s="0" t="s">
        <v>297</v>
      </c>
      <c r="I1530" s="0" t="s">
        <v>18458</v>
      </c>
    </row>
    <row r="1531" customFormat="false" ht="15" hidden="false" customHeight="false" outlineLevel="0" collapsed="false">
      <c r="A1531" s="0" t="n">
        <v>96</v>
      </c>
      <c r="B1531" s="0" t="s">
        <v>150</v>
      </c>
      <c r="C1531" s="0" t="s">
        <v>18459</v>
      </c>
      <c r="D1531" s="0" t="s">
        <v>14532</v>
      </c>
      <c r="E1531" s="0" t="s">
        <v>18460</v>
      </c>
      <c r="F1531" s="0" t="n">
        <v>5286</v>
      </c>
      <c r="G1531" s="0" t="s">
        <v>281</v>
      </c>
      <c r="H1531" s="0" t="s">
        <v>274</v>
      </c>
      <c r="I1531" s="0" t="s">
        <v>18461</v>
      </c>
    </row>
    <row r="1532" customFormat="false" ht="15" hidden="false" customHeight="false" outlineLevel="0" collapsed="false">
      <c r="A1532" s="0" t="n">
        <v>162</v>
      </c>
      <c r="B1532" s="0" t="s">
        <v>223</v>
      </c>
      <c r="C1532" s="0" t="s">
        <v>18462</v>
      </c>
      <c r="D1532" s="0" t="s">
        <v>14532</v>
      </c>
      <c r="E1532" s="0" t="s">
        <v>18463</v>
      </c>
      <c r="F1532" s="0" t="n">
        <v>10891</v>
      </c>
      <c r="G1532" s="0" t="s">
        <v>281</v>
      </c>
      <c r="H1532" s="0" t="s">
        <v>274</v>
      </c>
      <c r="I1532" s="0" t="s">
        <v>18464</v>
      </c>
    </row>
    <row r="1533" customFormat="false" ht="15" hidden="false" customHeight="false" outlineLevel="0" collapsed="false">
      <c r="A1533" s="0" t="n">
        <v>72</v>
      </c>
      <c r="B1533" s="0" t="s">
        <v>122</v>
      </c>
      <c r="C1533" s="0" t="s">
        <v>18465</v>
      </c>
      <c r="D1533" s="0" t="s">
        <v>14532</v>
      </c>
      <c r="E1533" s="0" t="s">
        <v>18466</v>
      </c>
      <c r="F1533" s="0" t="n">
        <v>2903</v>
      </c>
      <c r="G1533" s="0" t="s">
        <v>281</v>
      </c>
      <c r="H1533" s="0" t="s">
        <v>274</v>
      </c>
      <c r="I1533" s="0" t="s">
        <v>18467</v>
      </c>
    </row>
    <row r="1534" customFormat="false" ht="15" hidden="false" customHeight="false" outlineLevel="0" collapsed="false">
      <c r="A1534" s="0" t="n">
        <v>173</v>
      </c>
      <c r="B1534" s="0" t="s">
        <v>236</v>
      </c>
      <c r="C1534" s="0" t="s">
        <v>18468</v>
      </c>
      <c r="D1534" s="0" t="s">
        <v>14532</v>
      </c>
      <c r="E1534" s="0" t="s">
        <v>18469</v>
      </c>
      <c r="F1534" s="0" t="n">
        <v>2967</v>
      </c>
      <c r="G1534" s="0" t="s">
        <v>281</v>
      </c>
      <c r="H1534" s="0" t="s">
        <v>274</v>
      </c>
      <c r="I1534" s="0" t="s">
        <v>18470</v>
      </c>
    </row>
    <row r="1535" customFormat="false" ht="15" hidden="false" customHeight="false" outlineLevel="0" collapsed="false">
      <c r="A1535" s="0" t="n">
        <v>128</v>
      </c>
      <c r="B1535" s="0" t="s">
        <v>186</v>
      </c>
      <c r="C1535" s="0" t="s">
        <v>18471</v>
      </c>
      <c r="D1535" s="0" t="s">
        <v>14532</v>
      </c>
      <c r="E1535" s="0" t="s">
        <v>18472</v>
      </c>
      <c r="F1535" s="0" t="n">
        <v>2903</v>
      </c>
      <c r="G1535" s="0" t="s">
        <v>281</v>
      </c>
      <c r="H1535" s="0" t="s">
        <v>274</v>
      </c>
      <c r="I1535" s="0" t="s">
        <v>18473</v>
      </c>
    </row>
    <row r="1536" customFormat="false" ht="15" hidden="false" customHeight="false" outlineLevel="0" collapsed="false">
      <c r="A1536" s="0" t="n">
        <v>100</v>
      </c>
      <c r="B1536" s="0" t="s">
        <v>155</v>
      </c>
      <c r="C1536" s="0" t="s">
        <v>18474</v>
      </c>
      <c r="D1536" s="0" t="s">
        <v>14532</v>
      </c>
      <c r="E1536" s="0" t="s">
        <v>18475</v>
      </c>
      <c r="F1536" s="0" t="n">
        <v>12410</v>
      </c>
      <c r="G1536" s="0" t="s">
        <v>281</v>
      </c>
      <c r="H1536" s="0" t="s">
        <v>274</v>
      </c>
      <c r="I1536" s="0" t="s">
        <v>18476</v>
      </c>
    </row>
    <row r="1537" customFormat="false" ht="15" hidden="false" customHeight="false" outlineLevel="0" collapsed="false">
      <c r="A1537" s="0" t="n">
        <v>57</v>
      </c>
      <c r="B1537" s="0" t="s">
        <v>106</v>
      </c>
      <c r="C1537" s="0" t="s">
        <v>18477</v>
      </c>
      <c r="D1537" s="0" t="s">
        <v>14676</v>
      </c>
      <c r="E1537" s="0" t="s">
        <v>18478</v>
      </c>
      <c r="F1537" s="0" t="n">
        <v>248</v>
      </c>
      <c r="G1537" s="0" t="s">
        <v>281</v>
      </c>
      <c r="H1537" s="0" t="s">
        <v>297</v>
      </c>
      <c r="I1537" s="0" t="s">
        <v>18479</v>
      </c>
    </row>
    <row r="1538" customFormat="false" ht="15" hidden="false" customHeight="false" outlineLevel="0" collapsed="false">
      <c r="A1538" s="0" t="n">
        <v>99</v>
      </c>
      <c r="B1538" s="0" t="s">
        <v>154</v>
      </c>
      <c r="C1538" s="0" t="s">
        <v>18480</v>
      </c>
      <c r="D1538" s="0" t="s">
        <v>14541</v>
      </c>
      <c r="E1538" s="0" t="s">
        <v>18481</v>
      </c>
      <c r="F1538" s="0" t="n">
        <v>4684</v>
      </c>
      <c r="G1538" s="0" t="s">
        <v>281</v>
      </c>
      <c r="H1538" s="0" t="s">
        <v>274</v>
      </c>
      <c r="I1538" s="0" t="s">
        <v>18482</v>
      </c>
    </row>
    <row r="1539" customFormat="false" ht="15" hidden="false" customHeight="false" outlineLevel="0" collapsed="false">
      <c r="A1539" s="0" t="n">
        <v>159</v>
      </c>
      <c r="B1539" s="0" t="s">
        <v>220</v>
      </c>
      <c r="C1539" s="0" t="s">
        <v>18483</v>
      </c>
      <c r="D1539" s="0" t="s">
        <v>14532</v>
      </c>
      <c r="E1539" s="0" t="s">
        <v>18484</v>
      </c>
      <c r="F1539" s="0" t="n">
        <v>2903</v>
      </c>
      <c r="G1539" s="0" t="s">
        <v>281</v>
      </c>
      <c r="H1539" s="0" t="s">
        <v>274</v>
      </c>
      <c r="I1539" s="0" t="s">
        <v>18485</v>
      </c>
    </row>
    <row r="1540" customFormat="false" ht="15" hidden="false" customHeight="false" outlineLevel="0" collapsed="false">
      <c r="A1540" s="0" t="n">
        <v>57</v>
      </c>
      <c r="B1540" s="0" t="s">
        <v>106</v>
      </c>
      <c r="C1540" s="0" t="s">
        <v>18486</v>
      </c>
      <c r="D1540" s="0" t="s">
        <v>14532</v>
      </c>
      <c r="E1540" s="0" t="s">
        <v>18487</v>
      </c>
      <c r="F1540" s="0" t="n">
        <v>2920</v>
      </c>
      <c r="G1540" s="0" t="s">
        <v>281</v>
      </c>
      <c r="H1540" s="0" t="s">
        <v>297</v>
      </c>
      <c r="I1540" s="0" t="s">
        <v>18488</v>
      </c>
    </row>
    <row r="1541" customFormat="false" ht="15" hidden="false" customHeight="false" outlineLevel="0" collapsed="false">
      <c r="A1541" s="0" t="n">
        <v>57</v>
      </c>
      <c r="B1541" s="0" t="s">
        <v>106</v>
      </c>
      <c r="C1541" s="0" t="s">
        <v>17546</v>
      </c>
      <c r="D1541" s="0" t="s">
        <v>14676</v>
      </c>
      <c r="E1541" s="0" t="s">
        <v>17547</v>
      </c>
      <c r="F1541" s="0" t="n">
        <v>203</v>
      </c>
      <c r="G1541" s="0" t="s">
        <v>281</v>
      </c>
      <c r="H1541" s="0" t="s">
        <v>297</v>
      </c>
      <c r="I1541" s="0" t="s">
        <v>17548</v>
      </c>
    </row>
    <row r="1542" customFormat="false" ht="15" hidden="false" customHeight="false" outlineLevel="0" collapsed="false">
      <c r="A1542" s="0" t="n">
        <v>114</v>
      </c>
      <c r="B1542" s="0" t="s">
        <v>170</v>
      </c>
      <c r="C1542" s="0" t="s">
        <v>18489</v>
      </c>
      <c r="D1542" s="0" t="s">
        <v>14676</v>
      </c>
      <c r="E1542" s="0" t="s">
        <v>18490</v>
      </c>
      <c r="F1542" s="0" t="n">
        <v>2013</v>
      </c>
      <c r="G1542" s="0" t="s">
        <v>281</v>
      </c>
      <c r="H1542" s="0" t="s">
        <v>274</v>
      </c>
      <c r="I1542" s="0" t="s">
        <v>18491</v>
      </c>
    </row>
    <row r="1543" customFormat="false" ht="15" hidden="false" customHeight="false" outlineLevel="0" collapsed="false">
      <c r="A1543" s="0" t="n">
        <v>162</v>
      </c>
      <c r="B1543" s="0" t="s">
        <v>223</v>
      </c>
      <c r="C1543" s="0" t="s">
        <v>18492</v>
      </c>
      <c r="D1543" s="0" t="s">
        <v>14532</v>
      </c>
      <c r="E1543" s="0" t="s">
        <v>18493</v>
      </c>
      <c r="F1543" s="0" t="n">
        <v>10898</v>
      </c>
      <c r="G1543" s="0" t="s">
        <v>281</v>
      </c>
      <c r="H1543" s="0" t="s">
        <v>274</v>
      </c>
      <c r="I1543" s="0" t="s">
        <v>18494</v>
      </c>
    </row>
    <row r="1544" customFormat="false" ht="15" hidden="false" customHeight="false" outlineLevel="0" collapsed="false">
      <c r="A1544" s="0" t="n">
        <v>5</v>
      </c>
      <c r="B1544" s="0" t="s">
        <v>35</v>
      </c>
      <c r="C1544" s="0" t="s">
        <v>18495</v>
      </c>
      <c r="D1544" s="0" t="s">
        <v>14532</v>
      </c>
      <c r="E1544" s="0" t="s">
        <v>18496</v>
      </c>
      <c r="F1544" s="0" t="n">
        <v>2903</v>
      </c>
      <c r="G1544" s="0" t="s">
        <v>281</v>
      </c>
      <c r="H1544" s="0" t="s">
        <v>274</v>
      </c>
      <c r="I1544" s="0" t="s">
        <v>18497</v>
      </c>
    </row>
    <row r="1545" customFormat="false" ht="15" hidden="false" customHeight="false" outlineLevel="0" collapsed="false">
      <c r="A1545" s="0" t="n">
        <v>57</v>
      </c>
      <c r="B1545" s="0" t="s">
        <v>106</v>
      </c>
      <c r="C1545" s="0" t="s">
        <v>18498</v>
      </c>
      <c r="D1545" s="0" t="s">
        <v>14541</v>
      </c>
      <c r="E1545" s="0" t="s">
        <v>18499</v>
      </c>
      <c r="F1545" s="0" t="n">
        <v>3713</v>
      </c>
      <c r="G1545" s="0" t="s">
        <v>281</v>
      </c>
      <c r="H1545" s="0" t="s">
        <v>297</v>
      </c>
      <c r="I1545" s="0" t="s">
        <v>18500</v>
      </c>
    </row>
    <row r="1546" customFormat="false" ht="15" hidden="false" customHeight="false" outlineLevel="0" collapsed="false">
      <c r="A1546" s="0" t="n">
        <v>57</v>
      </c>
      <c r="B1546" s="0" t="s">
        <v>106</v>
      </c>
      <c r="C1546" s="0" t="s">
        <v>18501</v>
      </c>
      <c r="D1546" s="0" t="s">
        <v>92</v>
      </c>
      <c r="E1546" s="0" t="s">
        <v>18502</v>
      </c>
      <c r="F1546" s="0" t="n">
        <v>2686</v>
      </c>
      <c r="G1546" s="0" t="s">
        <v>281</v>
      </c>
      <c r="H1546" s="0" t="s">
        <v>297</v>
      </c>
      <c r="I1546" s="0" t="s">
        <v>18503</v>
      </c>
    </row>
    <row r="1547" customFormat="false" ht="15" hidden="false" customHeight="false" outlineLevel="0" collapsed="false">
      <c r="A1547" s="0" t="n">
        <v>78</v>
      </c>
      <c r="B1547" s="0" t="s">
        <v>129</v>
      </c>
      <c r="C1547" s="0" t="s">
        <v>18504</v>
      </c>
      <c r="D1547" s="0" t="s">
        <v>14532</v>
      </c>
      <c r="E1547" s="0" t="s">
        <v>18505</v>
      </c>
      <c r="F1547" s="0" t="n">
        <v>2903</v>
      </c>
      <c r="G1547" s="0" t="s">
        <v>281</v>
      </c>
      <c r="H1547" s="0" t="s">
        <v>274</v>
      </c>
      <c r="I1547" s="0" t="s">
        <v>18506</v>
      </c>
    </row>
    <row r="1548" customFormat="false" ht="15" hidden="false" customHeight="false" outlineLevel="0" collapsed="false">
      <c r="A1548" s="0" t="n">
        <v>173</v>
      </c>
      <c r="B1548" s="0" t="s">
        <v>236</v>
      </c>
      <c r="C1548" s="0" t="s">
        <v>18507</v>
      </c>
      <c r="D1548" s="0" t="s">
        <v>14532</v>
      </c>
      <c r="E1548" s="0" t="s">
        <v>18508</v>
      </c>
      <c r="F1548" s="0" t="n">
        <v>2192</v>
      </c>
      <c r="G1548" s="0" t="s">
        <v>281</v>
      </c>
      <c r="H1548" s="0" t="s">
        <v>274</v>
      </c>
      <c r="I1548" s="0" t="s">
        <v>18509</v>
      </c>
    </row>
    <row r="1549" customFormat="false" ht="15" hidden="false" customHeight="false" outlineLevel="0" collapsed="false">
      <c r="A1549" s="0" t="n">
        <v>57</v>
      </c>
      <c r="B1549" s="0" t="s">
        <v>106</v>
      </c>
      <c r="C1549" s="0" t="s">
        <v>18510</v>
      </c>
      <c r="D1549" s="0" t="s">
        <v>14541</v>
      </c>
      <c r="E1549" s="0" t="s">
        <v>18511</v>
      </c>
      <c r="F1549" s="0" t="n">
        <v>3367</v>
      </c>
      <c r="G1549" s="0" t="s">
        <v>281</v>
      </c>
      <c r="H1549" s="0" t="s">
        <v>297</v>
      </c>
      <c r="I1549" s="0" t="s">
        <v>18512</v>
      </c>
    </row>
    <row r="1550" customFormat="false" ht="15" hidden="false" customHeight="false" outlineLevel="0" collapsed="false">
      <c r="A1550" s="0" t="n">
        <v>47</v>
      </c>
      <c r="B1550" s="0" t="s">
        <v>95</v>
      </c>
      <c r="C1550" s="0" t="s">
        <v>18513</v>
      </c>
      <c r="D1550" s="0" t="s">
        <v>14532</v>
      </c>
      <c r="E1550" s="0" t="s">
        <v>18514</v>
      </c>
      <c r="F1550" s="0" t="n">
        <v>2903</v>
      </c>
      <c r="G1550" s="0" t="s">
        <v>281</v>
      </c>
      <c r="H1550" s="0" t="s">
        <v>274</v>
      </c>
      <c r="I1550" s="0" t="s">
        <v>18515</v>
      </c>
    </row>
    <row r="1551" customFormat="false" ht="15" hidden="false" customHeight="false" outlineLevel="0" collapsed="false">
      <c r="A1551" s="0" t="n">
        <v>175</v>
      </c>
      <c r="B1551" s="0" t="s">
        <v>239</v>
      </c>
      <c r="C1551" s="0" t="s">
        <v>18516</v>
      </c>
      <c r="D1551" s="0" t="s">
        <v>14532</v>
      </c>
      <c r="E1551" s="0" t="s">
        <v>18517</v>
      </c>
      <c r="F1551" s="0" t="n">
        <v>3704</v>
      </c>
      <c r="G1551" s="0" t="s">
        <v>281</v>
      </c>
      <c r="H1551" s="0" t="s">
        <v>274</v>
      </c>
      <c r="I1551" s="0" t="s">
        <v>18518</v>
      </c>
    </row>
    <row r="1552" customFormat="false" ht="15" hidden="false" customHeight="false" outlineLevel="0" collapsed="false">
      <c r="A1552" s="0" t="n">
        <v>47</v>
      </c>
      <c r="B1552" s="0" t="s">
        <v>95</v>
      </c>
      <c r="C1552" s="0" t="s">
        <v>18519</v>
      </c>
      <c r="D1552" s="0" t="s">
        <v>14532</v>
      </c>
      <c r="E1552" s="0" t="s">
        <v>18520</v>
      </c>
      <c r="F1552" s="0" t="n">
        <v>7162</v>
      </c>
      <c r="G1552" s="0" t="s">
        <v>281</v>
      </c>
      <c r="H1552" s="0" t="s">
        <v>274</v>
      </c>
      <c r="I1552" s="0" t="s">
        <v>18521</v>
      </c>
    </row>
    <row r="1553" customFormat="false" ht="15" hidden="false" customHeight="false" outlineLevel="0" collapsed="false">
      <c r="A1553" s="0" t="n">
        <v>57</v>
      </c>
      <c r="B1553" s="0" t="s">
        <v>106</v>
      </c>
      <c r="C1553" s="0" t="s">
        <v>18522</v>
      </c>
      <c r="D1553" s="0" t="s">
        <v>14676</v>
      </c>
      <c r="E1553" s="0" t="s">
        <v>18523</v>
      </c>
      <c r="F1553" s="0" t="n">
        <v>306</v>
      </c>
      <c r="G1553" s="0" t="s">
        <v>281</v>
      </c>
      <c r="H1553" s="0" t="s">
        <v>297</v>
      </c>
      <c r="I1553" s="0" t="s">
        <v>18524</v>
      </c>
    </row>
    <row r="1554" customFormat="false" ht="15" hidden="false" customHeight="false" outlineLevel="0" collapsed="false">
      <c r="A1554" s="0" t="n">
        <v>163</v>
      </c>
      <c r="B1554" s="0" t="s">
        <v>224</v>
      </c>
      <c r="C1554" s="0" t="s">
        <v>18525</v>
      </c>
      <c r="D1554" s="0" t="s">
        <v>14532</v>
      </c>
      <c r="E1554" s="2" t="s">
        <v>18526</v>
      </c>
      <c r="F1554" s="0" t="n">
        <v>7757</v>
      </c>
      <c r="G1554" s="0" t="s">
        <v>281</v>
      </c>
      <c r="H1554" s="0" t="s">
        <v>274</v>
      </c>
      <c r="I1554" s="0" t="s">
        <v>18527</v>
      </c>
    </row>
    <row r="1555" customFormat="false" ht="15" hidden="false" customHeight="false" outlineLevel="0" collapsed="false">
      <c r="A1555" s="0" t="n">
        <v>174</v>
      </c>
      <c r="B1555" s="0" t="s">
        <v>238</v>
      </c>
      <c r="C1555" s="0" t="s">
        <v>18528</v>
      </c>
      <c r="D1555" s="0" t="s">
        <v>14676</v>
      </c>
      <c r="E1555" s="0" t="s">
        <v>18529</v>
      </c>
      <c r="F1555" s="0" t="n">
        <v>1285</v>
      </c>
      <c r="G1555" s="0" t="s">
        <v>281</v>
      </c>
      <c r="H1555" s="0" t="s">
        <v>274</v>
      </c>
      <c r="I1555" s="0" t="s">
        <v>18530</v>
      </c>
    </row>
    <row r="1556" customFormat="false" ht="15" hidden="false" customHeight="false" outlineLevel="0" collapsed="false">
      <c r="A1556" s="0" t="n">
        <v>57</v>
      </c>
      <c r="B1556" s="0" t="s">
        <v>106</v>
      </c>
      <c r="C1556" s="0" t="s">
        <v>18531</v>
      </c>
      <c r="D1556" s="0" t="s">
        <v>14532</v>
      </c>
      <c r="E1556" s="0" t="s">
        <v>18532</v>
      </c>
      <c r="F1556" s="0" t="n">
        <v>4079</v>
      </c>
      <c r="G1556" s="0" t="s">
        <v>281</v>
      </c>
      <c r="H1556" s="0" t="s">
        <v>297</v>
      </c>
      <c r="I1556" s="0" t="s">
        <v>18533</v>
      </c>
    </row>
    <row r="1557" customFormat="false" ht="15" hidden="false" customHeight="false" outlineLevel="0" collapsed="false">
      <c r="A1557" s="0" t="n">
        <v>57</v>
      </c>
      <c r="B1557" s="0" t="s">
        <v>106</v>
      </c>
      <c r="C1557" s="0" t="s">
        <v>17561</v>
      </c>
      <c r="D1557" s="0" t="s">
        <v>14532</v>
      </c>
      <c r="E1557" s="0" t="s">
        <v>17562</v>
      </c>
      <c r="F1557" s="0" t="n">
        <v>2180</v>
      </c>
      <c r="G1557" s="0" t="s">
        <v>281</v>
      </c>
      <c r="H1557" s="0" t="s">
        <v>297</v>
      </c>
      <c r="I1557" s="0" t="s">
        <v>17563</v>
      </c>
    </row>
    <row r="1558" customFormat="false" ht="15" hidden="false" customHeight="false" outlineLevel="0" collapsed="false">
      <c r="A1558" s="0" t="n">
        <v>57</v>
      </c>
      <c r="B1558" s="0" t="s">
        <v>106</v>
      </c>
      <c r="C1558" s="0" t="s">
        <v>18534</v>
      </c>
      <c r="D1558" s="0" t="s">
        <v>92</v>
      </c>
      <c r="E1558" s="0" t="s">
        <v>18535</v>
      </c>
      <c r="F1558" s="0" t="n">
        <v>2855</v>
      </c>
      <c r="G1558" s="0" t="s">
        <v>281</v>
      </c>
      <c r="H1558" s="0" t="s">
        <v>297</v>
      </c>
      <c r="I1558" s="0" t="s">
        <v>18536</v>
      </c>
    </row>
    <row r="1559" customFormat="false" ht="15" hidden="false" customHeight="false" outlineLevel="0" collapsed="false">
      <c r="A1559" s="0" t="n">
        <v>102</v>
      </c>
      <c r="B1559" s="0" t="s">
        <v>158</v>
      </c>
      <c r="C1559" s="0" t="s">
        <v>18537</v>
      </c>
      <c r="D1559" s="0" t="s">
        <v>14532</v>
      </c>
      <c r="E1559" s="0" t="s">
        <v>18538</v>
      </c>
      <c r="F1559" s="0" t="n">
        <v>2903</v>
      </c>
      <c r="G1559" s="0" t="s">
        <v>281</v>
      </c>
      <c r="H1559" s="0" t="s">
        <v>274</v>
      </c>
      <c r="I1559" s="0" t="s">
        <v>18539</v>
      </c>
    </row>
    <row r="1560" customFormat="false" ht="15" hidden="false" customHeight="false" outlineLevel="0" collapsed="false">
      <c r="A1560" s="0" t="n">
        <v>128</v>
      </c>
      <c r="B1560" s="0" t="s">
        <v>186</v>
      </c>
      <c r="C1560" s="0" t="s">
        <v>18540</v>
      </c>
      <c r="D1560" s="0" t="s">
        <v>14532</v>
      </c>
      <c r="E1560" s="0" t="s">
        <v>18541</v>
      </c>
      <c r="F1560" s="0" t="n">
        <v>3691</v>
      </c>
      <c r="G1560" s="0" t="s">
        <v>281</v>
      </c>
      <c r="H1560" s="0" t="s">
        <v>274</v>
      </c>
      <c r="I1560" s="0" t="s">
        <v>18542</v>
      </c>
    </row>
    <row r="1561" customFormat="false" ht="15" hidden="false" customHeight="false" outlineLevel="0" collapsed="false">
      <c r="A1561" s="0" t="n">
        <v>148</v>
      </c>
      <c r="B1561" s="0" t="s">
        <v>207</v>
      </c>
      <c r="C1561" s="0" t="s">
        <v>18543</v>
      </c>
      <c r="D1561" s="0" t="s">
        <v>14676</v>
      </c>
      <c r="E1561" s="0" t="s">
        <v>18544</v>
      </c>
      <c r="F1561" s="0" t="n">
        <v>3838</v>
      </c>
      <c r="G1561" s="0" t="s">
        <v>281</v>
      </c>
      <c r="H1561" s="0" t="s">
        <v>274</v>
      </c>
      <c r="I1561" s="0" t="s">
        <v>18545</v>
      </c>
    </row>
    <row r="1562" customFormat="false" ht="15" hidden="false" customHeight="false" outlineLevel="0" collapsed="false">
      <c r="A1562" s="0" t="n">
        <v>100</v>
      </c>
      <c r="B1562" s="0" t="s">
        <v>155</v>
      </c>
      <c r="C1562" s="0" t="s">
        <v>18546</v>
      </c>
      <c r="D1562" s="0" t="s">
        <v>14532</v>
      </c>
      <c r="E1562" s="2" t="s">
        <v>18547</v>
      </c>
      <c r="F1562" s="0" t="n">
        <v>5646</v>
      </c>
      <c r="G1562" s="0" t="s">
        <v>281</v>
      </c>
      <c r="H1562" s="0" t="s">
        <v>274</v>
      </c>
      <c r="I1562" s="0" t="s">
        <v>18548</v>
      </c>
    </row>
    <row r="1563" customFormat="false" ht="15" hidden="false" customHeight="false" outlineLevel="0" collapsed="false">
      <c r="A1563" s="0" t="n">
        <v>57</v>
      </c>
      <c r="B1563" s="0" t="s">
        <v>106</v>
      </c>
      <c r="C1563" s="0" t="s">
        <v>18549</v>
      </c>
      <c r="D1563" s="0" t="s">
        <v>14541</v>
      </c>
      <c r="E1563" s="0" t="s">
        <v>18550</v>
      </c>
      <c r="F1563" s="0" t="n">
        <v>1648</v>
      </c>
      <c r="G1563" s="0" t="s">
        <v>281</v>
      </c>
      <c r="H1563" s="0" t="s">
        <v>297</v>
      </c>
      <c r="I1563" s="0" t="s">
        <v>18551</v>
      </c>
    </row>
    <row r="1564" customFormat="false" ht="15" hidden="false" customHeight="false" outlineLevel="0" collapsed="false">
      <c r="A1564" s="0" t="n">
        <v>125</v>
      </c>
      <c r="B1564" s="0" t="s">
        <v>183</v>
      </c>
      <c r="C1564" s="0" t="s">
        <v>18552</v>
      </c>
      <c r="D1564" s="0" t="s">
        <v>14532</v>
      </c>
      <c r="E1564" s="0" t="s">
        <v>18553</v>
      </c>
      <c r="F1564" s="0" t="n">
        <v>2903</v>
      </c>
      <c r="G1564" s="0" t="s">
        <v>281</v>
      </c>
      <c r="H1564" s="0" t="s">
        <v>274</v>
      </c>
      <c r="I1564" s="0" t="s">
        <v>18554</v>
      </c>
    </row>
    <row r="1565" customFormat="false" ht="15" hidden="false" customHeight="false" outlineLevel="0" collapsed="false">
      <c r="A1565" s="0" t="n">
        <v>26</v>
      </c>
      <c r="B1565" s="0" t="s">
        <v>66</v>
      </c>
      <c r="C1565" s="0" t="s">
        <v>18555</v>
      </c>
      <c r="D1565" s="0" t="s">
        <v>14532</v>
      </c>
      <c r="E1565" s="2" t="s">
        <v>18556</v>
      </c>
      <c r="F1565" s="0" t="n">
        <v>7411</v>
      </c>
      <c r="G1565" s="0" t="s">
        <v>281</v>
      </c>
      <c r="H1565" s="0" t="s">
        <v>274</v>
      </c>
      <c r="I1565" s="0" t="s">
        <v>18557</v>
      </c>
    </row>
    <row r="1566" customFormat="false" ht="15" hidden="false" customHeight="false" outlineLevel="0" collapsed="false">
      <c r="A1566" s="0" t="n">
        <v>57</v>
      </c>
      <c r="B1566" s="0" t="s">
        <v>106</v>
      </c>
      <c r="C1566" s="0" t="s">
        <v>18558</v>
      </c>
      <c r="D1566" s="0" t="s">
        <v>14541</v>
      </c>
      <c r="E1566" s="0" t="s">
        <v>18559</v>
      </c>
      <c r="F1566" s="0" t="n">
        <v>2306</v>
      </c>
      <c r="G1566" s="0" t="s">
        <v>281</v>
      </c>
      <c r="H1566" s="0" t="s">
        <v>297</v>
      </c>
      <c r="I1566" s="0" t="s">
        <v>18560</v>
      </c>
    </row>
    <row r="1567" customFormat="false" ht="15" hidden="false" customHeight="false" outlineLevel="0" collapsed="false">
      <c r="A1567" s="0" t="n">
        <v>57</v>
      </c>
      <c r="B1567" s="0" t="s">
        <v>106</v>
      </c>
      <c r="C1567" s="0" t="s">
        <v>17484</v>
      </c>
      <c r="D1567" s="0" t="s">
        <v>14532</v>
      </c>
      <c r="E1567" s="0" t="s">
        <v>17485</v>
      </c>
      <c r="F1567" s="0" t="n">
        <v>1779</v>
      </c>
      <c r="G1567" s="0" t="s">
        <v>281</v>
      </c>
      <c r="H1567" s="0" t="s">
        <v>297</v>
      </c>
      <c r="I1567" s="0" t="s">
        <v>17486</v>
      </c>
    </row>
    <row r="1568" customFormat="false" ht="15" hidden="false" customHeight="false" outlineLevel="0" collapsed="false">
      <c r="A1568" s="0" t="n">
        <v>109</v>
      </c>
      <c r="B1568" s="0" t="s">
        <v>165</v>
      </c>
      <c r="C1568" s="0" t="s">
        <v>18561</v>
      </c>
      <c r="D1568" s="0" t="s">
        <v>14532</v>
      </c>
      <c r="E1568" s="0" t="s">
        <v>18562</v>
      </c>
      <c r="F1568" s="0" t="n">
        <v>1845</v>
      </c>
      <c r="G1568" s="0" t="s">
        <v>281</v>
      </c>
      <c r="H1568" s="0" t="s">
        <v>274</v>
      </c>
      <c r="I1568" s="0" t="s">
        <v>18563</v>
      </c>
    </row>
    <row r="1569" customFormat="false" ht="15" hidden="false" customHeight="false" outlineLevel="0" collapsed="false">
      <c r="A1569" s="0" t="n">
        <v>99</v>
      </c>
      <c r="B1569" s="0" t="s">
        <v>154</v>
      </c>
      <c r="C1569" s="0" t="s">
        <v>18564</v>
      </c>
      <c r="D1569" s="0" t="s">
        <v>14676</v>
      </c>
      <c r="E1569" s="0" t="s">
        <v>18565</v>
      </c>
      <c r="F1569" s="0" t="n">
        <v>1635</v>
      </c>
      <c r="G1569" s="0" t="s">
        <v>281</v>
      </c>
      <c r="H1569" s="0" t="s">
        <v>274</v>
      </c>
      <c r="I1569" s="0" t="s">
        <v>18566</v>
      </c>
    </row>
    <row r="1570" customFormat="false" ht="15" hidden="false" customHeight="false" outlineLevel="0" collapsed="false">
      <c r="A1570" s="0" t="n">
        <v>116</v>
      </c>
      <c r="B1570" s="0" t="s">
        <v>173</v>
      </c>
      <c r="C1570" s="0" t="s">
        <v>18567</v>
      </c>
      <c r="D1570" s="0" t="s">
        <v>14532</v>
      </c>
      <c r="E1570" s="0" t="s">
        <v>18568</v>
      </c>
      <c r="F1570" s="0" t="n">
        <v>2903</v>
      </c>
      <c r="G1570" s="0" t="s">
        <v>281</v>
      </c>
      <c r="H1570" s="0" t="s">
        <v>274</v>
      </c>
      <c r="I1570" s="0" t="s">
        <v>18569</v>
      </c>
    </row>
    <row r="1571" customFormat="false" ht="15" hidden="false" customHeight="false" outlineLevel="0" collapsed="false">
      <c r="A1571" s="0" t="n">
        <v>57</v>
      </c>
      <c r="B1571" s="0" t="s">
        <v>106</v>
      </c>
      <c r="C1571" s="0" t="s">
        <v>18570</v>
      </c>
      <c r="D1571" s="0" t="s">
        <v>14532</v>
      </c>
      <c r="E1571" s="0" t="s">
        <v>18571</v>
      </c>
      <c r="F1571" s="0" t="n">
        <v>2864</v>
      </c>
      <c r="G1571" s="0" t="s">
        <v>281</v>
      </c>
      <c r="H1571" s="0" t="s">
        <v>297</v>
      </c>
      <c r="I1571" s="0" t="s">
        <v>18572</v>
      </c>
    </row>
    <row r="1572" customFormat="false" ht="15" hidden="false" customHeight="false" outlineLevel="0" collapsed="false">
      <c r="A1572" s="0" t="n">
        <v>1</v>
      </c>
      <c r="B1572" s="0" t="s">
        <v>26</v>
      </c>
      <c r="C1572" s="0" t="s">
        <v>18573</v>
      </c>
      <c r="D1572" s="0" t="s">
        <v>14532</v>
      </c>
      <c r="E1572" s="0" t="s">
        <v>18574</v>
      </c>
      <c r="F1572" s="0" t="n">
        <v>2448</v>
      </c>
      <c r="G1572" s="0" t="s">
        <v>281</v>
      </c>
      <c r="H1572" s="0" t="s">
        <v>274</v>
      </c>
      <c r="I1572" s="0" t="s">
        <v>18575</v>
      </c>
    </row>
    <row r="1573" customFormat="false" ht="15" hidden="false" customHeight="false" outlineLevel="0" collapsed="false">
      <c r="A1573" s="0" t="n">
        <v>78</v>
      </c>
      <c r="B1573" s="0" t="s">
        <v>129</v>
      </c>
      <c r="C1573" s="0" t="s">
        <v>18576</v>
      </c>
      <c r="D1573" s="0" t="s">
        <v>14532</v>
      </c>
      <c r="E1573" s="0" t="s">
        <v>18577</v>
      </c>
      <c r="F1573" s="0" t="n">
        <v>1485</v>
      </c>
      <c r="G1573" s="0" t="s">
        <v>281</v>
      </c>
      <c r="H1573" s="0" t="s">
        <v>274</v>
      </c>
      <c r="I1573" s="0" t="s">
        <v>18578</v>
      </c>
    </row>
    <row r="1574" customFormat="false" ht="15" hidden="false" customHeight="false" outlineLevel="0" collapsed="false">
      <c r="A1574" s="0" t="n">
        <v>80</v>
      </c>
      <c r="B1574" s="0" t="s">
        <v>131</v>
      </c>
      <c r="C1574" s="0" t="s">
        <v>18579</v>
      </c>
      <c r="D1574" s="0" t="s">
        <v>14532</v>
      </c>
      <c r="E1574" s="0" t="s">
        <v>18580</v>
      </c>
      <c r="F1574" s="0" t="n">
        <v>2903</v>
      </c>
      <c r="G1574" s="0" t="s">
        <v>281</v>
      </c>
      <c r="H1574" s="0" t="s">
        <v>274</v>
      </c>
      <c r="I1574" s="0" t="s">
        <v>18581</v>
      </c>
    </row>
    <row r="1575" customFormat="false" ht="15" hidden="false" customHeight="false" outlineLevel="0" collapsed="false">
      <c r="A1575" s="0" t="n">
        <v>12</v>
      </c>
      <c r="B1575" s="0" t="s">
        <v>46</v>
      </c>
      <c r="C1575" s="0" t="s">
        <v>18582</v>
      </c>
      <c r="D1575" s="0" t="s">
        <v>14532</v>
      </c>
      <c r="E1575" s="0" t="s">
        <v>18583</v>
      </c>
      <c r="F1575" s="0" t="n">
        <v>2941</v>
      </c>
      <c r="G1575" s="0" t="s">
        <v>281</v>
      </c>
      <c r="H1575" s="0" t="s">
        <v>274</v>
      </c>
      <c r="I1575" s="0" t="s">
        <v>18584</v>
      </c>
    </row>
    <row r="1576" customFormat="false" ht="15" hidden="false" customHeight="false" outlineLevel="0" collapsed="false">
      <c r="A1576" s="0" t="n">
        <v>175</v>
      </c>
      <c r="B1576" s="0" t="s">
        <v>239</v>
      </c>
      <c r="C1576" s="0" t="s">
        <v>18585</v>
      </c>
      <c r="D1576" s="0" t="s">
        <v>14532</v>
      </c>
      <c r="E1576" s="0" t="s">
        <v>18586</v>
      </c>
      <c r="F1576" s="0" t="n">
        <v>2903</v>
      </c>
      <c r="G1576" s="0" t="s">
        <v>281</v>
      </c>
      <c r="H1576" s="0" t="s">
        <v>274</v>
      </c>
      <c r="I1576" s="0" t="s">
        <v>18587</v>
      </c>
    </row>
    <row r="1577" customFormat="false" ht="15" hidden="false" customHeight="false" outlineLevel="0" collapsed="false">
      <c r="A1577" s="0" t="n">
        <v>175</v>
      </c>
      <c r="B1577" s="0" t="s">
        <v>239</v>
      </c>
      <c r="C1577" s="0" t="s">
        <v>18588</v>
      </c>
      <c r="D1577" s="0" t="s">
        <v>14676</v>
      </c>
      <c r="E1577" s="0" t="s">
        <v>18589</v>
      </c>
      <c r="F1577" s="0" t="n">
        <v>1342</v>
      </c>
      <c r="G1577" s="0" t="s">
        <v>281</v>
      </c>
      <c r="H1577" s="0" t="s">
        <v>274</v>
      </c>
      <c r="I1577" s="0" t="s">
        <v>18590</v>
      </c>
    </row>
    <row r="1578" customFormat="false" ht="15" hidden="false" customHeight="false" outlineLevel="0" collapsed="false">
      <c r="A1578" s="0" t="n">
        <v>76</v>
      </c>
      <c r="B1578" s="0" t="s">
        <v>127</v>
      </c>
      <c r="C1578" s="0" t="s">
        <v>18591</v>
      </c>
      <c r="D1578" s="0" t="s">
        <v>14532</v>
      </c>
      <c r="E1578" s="0" t="s">
        <v>18592</v>
      </c>
      <c r="F1578" s="0" t="n">
        <v>2391</v>
      </c>
      <c r="G1578" s="0" t="s">
        <v>281</v>
      </c>
      <c r="H1578" s="0" t="s">
        <v>274</v>
      </c>
      <c r="I1578" s="0" t="s">
        <v>18593</v>
      </c>
    </row>
    <row r="1579" customFormat="false" ht="15" hidden="false" customHeight="false" outlineLevel="0" collapsed="false">
      <c r="A1579" s="0" t="n">
        <v>95</v>
      </c>
      <c r="B1579" s="0" t="s">
        <v>148</v>
      </c>
      <c r="C1579" s="0" t="s">
        <v>18594</v>
      </c>
      <c r="D1579" s="0" t="s">
        <v>14532</v>
      </c>
      <c r="E1579" s="0" t="s">
        <v>18595</v>
      </c>
      <c r="F1579" s="0" t="n">
        <v>2903</v>
      </c>
      <c r="G1579" s="0" t="s">
        <v>281</v>
      </c>
      <c r="H1579" s="0" t="s">
        <v>274</v>
      </c>
      <c r="I1579" s="0" t="s">
        <v>18596</v>
      </c>
    </row>
    <row r="1580" customFormat="false" ht="15" hidden="false" customHeight="false" outlineLevel="0" collapsed="false">
      <c r="A1580" s="0" t="n">
        <v>26</v>
      </c>
      <c r="B1580" s="0" t="s">
        <v>66</v>
      </c>
      <c r="C1580" s="0" t="s">
        <v>18597</v>
      </c>
      <c r="D1580" s="0" t="s">
        <v>14532</v>
      </c>
      <c r="E1580" s="0" t="s">
        <v>18598</v>
      </c>
      <c r="F1580" s="0" t="n">
        <v>15115</v>
      </c>
      <c r="G1580" s="0" t="s">
        <v>281</v>
      </c>
      <c r="H1580" s="0" t="s">
        <v>274</v>
      </c>
      <c r="I1580" s="0" t="s">
        <v>18599</v>
      </c>
    </row>
    <row r="1581" customFormat="false" ht="15" hidden="false" customHeight="false" outlineLevel="0" collapsed="false">
      <c r="A1581" s="0" t="n">
        <v>42</v>
      </c>
      <c r="B1581" s="0" t="s">
        <v>87</v>
      </c>
      <c r="C1581" s="0" t="s">
        <v>18600</v>
      </c>
      <c r="D1581" s="0" t="s">
        <v>14532</v>
      </c>
      <c r="E1581" s="0" t="s">
        <v>18601</v>
      </c>
      <c r="F1581" s="0" t="n">
        <v>1218</v>
      </c>
      <c r="G1581" s="0" t="s">
        <v>281</v>
      </c>
      <c r="H1581" s="0" t="s">
        <v>274</v>
      </c>
      <c r="I1581" s="0" t="s">
        <v>18602</v>
      </c>
    </row>
    <row r="1582" customFormat="false" ht="15" hidden="false" customHeight="false" outlineLevel="0" collapsed="false">
      <c r="A1582" s="0" t="n">
        <v>91</v>
      </c>
      <c r="B1582" s="0" t="s">
        <v>143</v>
      </c>
      <c r="C1582" s="0" t="s">
        <v>18603</v>
      </c>
      <c r="D1582" s="0" t="s">
        <v>14676</v>
      </c>
      <c r="E1582" s="0" t="s">
        <v>18604</v>
      </c>
      <c r="F1582" s="0" t="n">
        <v>6586</v>
      </c>
      <c r="G1582" s="0" t="s">
        <v>281</v>
      </c>
      <c r="H1582" s="0" t="s">
        <v>274</v>
      </c>
      <c r="I1582" s="0" t="s">
        <v>18605</v>
      </c>
    </row>
    <row r="1583" customFormat="false" ht="15" hidden="false" customHeight="false" outlineLevel="0" collapsed="false">
      <c r="A1583" s="0" t="n">
        <v>92</v>
      </c>
      <c r="B1583" s="0" t="s">
        <v>144</v>
      </c>
      <c r="C1583" s="0" t="s">
        <v>18606</v>
      </c>
      <c r="D1583" s="0" t="s">
        <v>14532</v>
      </c>
      <c r="E1583" s="0" t="s">
        <v>18607</v>
      </c>
      <c r="F1583" s="0" t="n">
        <v>2903</v>
      </c>
      <c r="G1583" s="0" t="s">
        <v>281</v>
      </c>
      <c r="H1583" s="0" t="s">
        <v>274</v>
      </c>
      <c r="I1583" s="0" t="s">
        <v>18608</v>
      </c>
    </row>
    <row r="1584" customFormat="false" ht="15" hidden="false" customHeight="false" outlineLevel="0" collapsed="false">
      <c r="A1584" s="0" t="n">
        <v>111</v>
      </c>
      <c r="B1584" s="0" t="s">
        <v>167</v>
      </c>
      <c r="C1584" s="0" t="s">
        <v>18609</v>
      </c>
      <c r="D1584" s="0" t="s">
        <v>14532</v>
      </c>
      <c r="E1584" s="0" t="s">
        <v>18610</v>
      </c>
      <c r="F1584" s="0" t="n">
        <v>3094</v>
      </c>
      <c r="G1584" s="0" t="s">
        <v>281</v>
      </c>
      <c r="H1584" s="0" t="s">
        <v>274</v>
      </c>
      <c r="I1584" s="0" t="s">
        <v>18611</v>
      </c>
    </row>
    <row r="1585" customFormat="false" ht="15" hidden="false" customHeight="false" outlineLevel="0" collapsed="false">
      <c r="A1585" s="0" t="n">
        <v>56</v>
      </c>
      <c r="B1585" s="0" t="s">
        <v>105</v>
      </c>
      <c r="C1585" s="0" t="s">
        <v>18612</v>
      </c>
      <c r="D1585" s="0" t="s">
        <v>14532</v>
      </c>
      <c r="E1585" s="0" t="s">
        <v>18613</v>
      </c>
      <c r="F1585" s="0" t="n">
        <v>1597</v>
      </c>
      <c r="G1585" s="0" t="s">
        <v>281</v>
      </c>
      <c r="H1585" s="0" t="s">
        <v>274</v>
      </c>
      <c r="I1585" s="0" t="s">
        <v>18614</v>
      </c>
    </row>
    <row r="1586" customFormat="false" ht="15" hidden="false" customHeight="false" outlineLevel="0" collapsed="false">
      <c r="A1586" s="0" t="n">
        <v>50</v>
      </c>
      <c r="B1586" s="0" t="s">
        <v>98</v>
      </c>
      <c r="C1586" s="0" t="s">
        <v>18615</v>
      </c>
      <c r="D1586" s="0" t="s">
        <v>14532</v>
      </c>
      <c r="E1586" s="0" t="s">
        <v>18616</v>
      </c>
      <c r="F1586" s="0" t="n">
        <v>2903</v>
      </c>
      <c r="G1586" s="0" t="s">
        <v>281</v>
      </c>
      <c r="H1586" s="0" t="s">
        <v>274</v>
      </c>
      <c r="I1586" s="0" t="s">
        <v>18617</v>
      </c>
    </row>
    <row r="1587" customFormat="false" ht="15" hidden="false" customHeight="false" outlineLevel="0" collapsed="false">
      <c r="A1587" s="0" t="n">
        <v>159</v>
      </c>
      <c r="B1587" s="0" t="s">
        <v>220</v>
      </c>
      <c r="C1587" s="0" t="s">
        <v>18618</v>
      </c>
      <c r="D1587" s="0" t="s">
        <v>14532</v>
      </c>
      <c r="E1587" s="0" t="s">
        <v>18619</v>
      </c>
      <c r="F1587" s="0" t="n">
        <v>2295</v>
      </c>
      <c r="G1587" s="0" t="s">
        <v>281</v>
      </c>
      <c r="H1587" s="0" t="s">
        <v>274</v>
      </c>
      <c r="I1587" s="0" t="s">
        <v>18620</v>
      </c>
    </row>
    <row r="1588" customFormat="false" ht="15" hidden="false" customHeight="false" outlineLevel="0" collapsed="false">
      <c r="A1588" s="0" t="n">
        <v>163</v>
      </c>
      <c r="B1588" s="0" t="s">
        <v>224</v>
      </c>
      <c r="C1588" s="0" t="s">
        <v>18621</v>
      </c>
      <c r="D1588" s="0" t="s">
        <v>14532</v>
      </c>
      <c r="E1588" s="0" t="s">
        <v>18622</v>
      </c>
      <c r="F1588" s="0" t="n">
        <v>14083</v>
      </c>
      <c r="G1588" s="0" t="s">
        <v>281</v>
      </c>
      <c r="H1588" s="0" t="s">
        <v>274</v>
      </c>
      <c r="I1588" s="0" t="s">
        <v>18623</v>
      </c>
    </row>
    <row r="1589" customFormat="false" ht="15" hidden="false" customHeight="false" outlineLevel="0" collapsed="false">
      <c r="A1589" s="0" t="n">
        <v>180</v>
      </c>
      <c r="B1589" s="0" t="s">
        <v>245</v>
      </c>
      <c r="C1589" s="0" t="s">
        <v>18624</v>
      </c>
      <c r="D1589" s="0" t="s">
        <v>14532</v>
      </c>
      <c r="E1589" s="0" t="s">
        <v>18625</v>
      </c>
      <c r="F1589" s="0" t="n">
        <v>2903</v>
      </c>
      <c r="G1589" s="0" t="s">
        <v>281</v>
      </c>
      <c r="H1589" s="0" t="s">
        <v>274</v>
      </c>
      <c r="I1589" s="0" t="s">
        <v>18626</v>
      </c>
    </row>
    <row r="1590" customFormat="false" ht="15" hidden="false" customHeight="false" outlineLevel="0" collapsed="false">
      <c r="A1590" s="0" t="n">
        <v>111</v>
      </c>
      <c r="B1590" s="0" t="s">
        <v>167</v>
      </c>
      <c r="C1590" s="0" t="s">
        <v>18627</v>
      </c>
      <c r="D1590" s="0" t="s">
        <v>14532</v>
      </c>
      <c r="E1590" s="0" t="s">
        <v>18628</v>
      </c>
      <c r="F1590" s="0" t="n">
        <v>1651</v>
      </c>
      <c r="G1590" s="0" t="s">
        <v>281</v>
      </c>
      <c r="H1590" s="0" t="s">
        <v>274</v>
      </c>
      <c r="I1590" s="0" t="s">
        <v>18629</v>
      </c>
    </row>
    <row r="1591" customFormat="false" ht="15" hidden="false" customHeight="false" outlineLevel="0" collapsed="false">
      <c r="A1591" s="0" t="n">
        <v>72</v>
      </c>
      <c r="B1591" s="0" t="s">
        <v>122</v>
      </c>
      <c r="C1591" s="0" t="s">
        <v>18630</v>
      </c>
      <c r="D1591" s="0" t="s">
        <v>14532</v>
      </c>
      <c r="E1591" s="0" t="s">
        <v>18631</v>
      </c>
      <c r="F1591" s="0" t="n">
        <v>3631</v>
      </c>
      <c r="G1591" s="0" t="s">
        <v>281</v>
      </c>
      <c r="H1591" s="0" t="s">
        <v>274</v>
      </c>
      <c r="I1591" s="0" t="s">
        <v>18632</v>
      </c>
    </row>
    <row r="1592" customFormat="false" ht="15" hidden="false" customHeight="false" outlineLevel="0" collapsed="false">
      <c r="A1592" s="0" t="n">
        <v>85</v>
      </c>
      <c r="B1592" s="0" t="s">
        <v>136</v>
      </c>
      <c r="C1592" s="0" t="s">
        <v>18633</v>
      </c>
      <c r="D1592" s="0" t="s">
        <v>14532</v>
      </c>
      <c r="E1592" s="0" t="s">
        <v>18634</v>
      </c>
      <c r="F1592" s="0" t="n">
        <v>2903</v>
      </c>
      <c r="G1592" s="0" t="s">
        <v>281</v>
      </c>
      <c r="H1592" s="0" t="s">
        <v>274</v>
      </c>
      <c r="I1592" s="0" t="s">
        <v>18635</v>
      </c>
    </row>
    <row r="1593" customFormat="false" ht="15" hidden="false" customHeight="false" outlineLevel="0" collapsed="false">
      <c r="A1593" s="0" t="n">
        <v>167</v>
      </c>
      <c r="B1593" s="0" t="s">
        <v>229</v>
      </c>
      <c r="C1593" s="0" t="s">
        <v>18636</v>
      </c>
      <c r="D1593" s="0" t="s">
        <v>14541</v>
      </c>
      <c r="E1593" s="0" t="s">
        <v>18637</v>
      </c>
      <c r="F1593" s="0" t="n">
        <v>2930</v>
      </c>
      <c r="G1593" s="0" t="s">
        <v>281</v>
      </c>
      <c r="H1593" s="0" t="s">
        <v>274</v>
      </c>
      <c r="I1593" s="0" t="s">
        <v>18638</v>
      </c>
    </row>
    <row r="1594" customFormat="false" ht="15" hidden="false" customHeight="false" outlineLevel="0" collapsed="false">
      <c r="A1594" s="0" t="n">
        <v>30</v>
      </c>
      <c r="B1594" s="0" t="s">
        <v>71</v>
      </c>
      <c r="C1594" s="0" t="s">
        <v>18639</v>
      </c>
      <c r="D1594" s="0" t="s">
        <v>14532</v>
      </c>
      <c r="E1594" s="0" t="s">
        <v>18640</v>
      </c>
      <c r="F1594" s="0" t="n">
        <v>2903</v>
      </c>
      <c r="G1594" s="0" t="s">
        <v>281</v>
      </c>
      <c r="H1594" s="0" t="s">
        <v>274</v>
      </c>
      <c r="I1594" s="0" t="s">
        <v>18641</v>
      </c>
    </row>
    <row r="1595" customFormat="false" ht="15" hidden="false" customHeight="false" outlineLevel="0" collapsed="false">
      <c r="A1595" s="0" t="n">
        <v>20</v>
      </c>
      <c r="B1595" s="0" t="s">
        <v>58</v>
      </c>
      <c r="C1595" s="0" t="s">
        <v>18642</v>
      </c>
      <c r="D1595" s="0" t="s">
        <v>14532</v>
      </c>
      <c r="E1595" s="0" t="s">
        <v>18643</v>
      </c>
      <c r="F1595" s="0" t="n">
        <v>2903</v>
      </c>
      <c r="G1595" s="0" t="s">
        <v>281</v>
      </c>
      <c r="H1595" s="0" t="s">
        <v>274</v>
      </c>
      <c r="I1595" s="0" t="s">
        <v>18644</v>
      </c>
    </row>
    <row r="1596" customFormat="false" ht="15" hidden="false" customHeight="false" outlineLevel="0" collapsed="false">
      <c r="A1596" s="0" t="n">
        <v>162</v>
      </c>
      <c r="B1596" s="0" t="s">
        <v>223</v>
      </c>
      <c r="C1596" s="0" t="s">
        <v>18645</v>
      </c>
      <c r="D1596" s="0" t="s">
        <v>14532</v>
      </c>
      <c r="E1596" s="2" t="s">
        <v>18646</v>
      </c>
      <c r="F1596" s="0" t="n">
        <v>5500</v>
      </c>
      <c r="G1596" s="0" t="s">
        <v>281</v>
      </c>
      <c r="H1596" s="0" t="s">
        <v>274</v>
      </c>
      <c r="I1596" s="0" t="s">
        <v>18647</v>
      </c>
    </row>
    <row r="1597" customFormat="false" ht="15" hidden="false" customHeight="false" outlineLevel="0" collapsed="false">
      <c r="A1597" s="0" t="n">
        <v>145</v>
      </c>
      <c r="B1597" s="0" t="s">
        <v>204</v>
      </c>
      <c r="C1597" s="0" t="s">
        <v>18648</v>
      </c>
      <c r="D1597" s="0" t="s">
        <v>14532</v>
      </c>
      <c r="E1597" s="0" t="s">
        <v>18649</v>
      </c>
      <c r="F1597" s="0" t="n">
        <v>68375</v>
      </c>
      <c r="G1597" s="0" t="s">
        <v>281</v>
      </c>
      <c r="H1597" s="0" t="s">
        <v>274</v>
      </c>
      <c r="I1597" s="0" t="s">
        <v>18650</v>
      </c>
    </row>
    <row r="1598" customFormat="false" ht="15" hidden="false" customHeight="false" outlineLevel="0" collapsed="false">
      <c r="A1598" s="0" t="n">
        <v>50</v>
      </c>
      <c r="B1598" s="0" t="s">
        <v>98</v>
      </c>
      <c r="C1598" s="0" t="s">
        <v>18651</v>
      </c>
      <c r="D1598" s="0" t="s">
        <v>14676</v>
      </c>
      <c r="E1598" s="0" t="s">
        <v>18652</v>
      </c>
      <c r="F1598" s="0" t="n">
        <v>1357</v>
      </c>
      <c r="G1598" s="0" t="s">
        <v>281</v>
      </c>
      <c r="H1598" s="0" t="s">
        <v>274</v>
      </c>
      <c r="I1598" s="0" t="s">
        <v>18653</v>
      </c>
    </row>
    <row r="1599" customFormat="false" ht="15" hidden="false" customHeight="false" outlineLevel="0" collapsed="false">
      <c r="A1599" s="0" t="n">
        <v>179</v>
      </c>
      <c r="B1599" s="0" t="s">
        <v>244</v>
      </c>
      <c r="C1599" s="0" t="s">
        <v>18654</v>
      </c>
      <c r="D1599" s="0" t="s">
        <v>14532</v>
      </c>
      <c r="E1599" s="0" t="s">
        <v>18655</v>
      </c>
      <c r="F1599" s="0" t="n">
        <v>2903</v>
      </c>
      <c r="G1599" s="0" t="s">
        <v>281</v>
      </c>
      <c r="H1599" s="0" t="s">
        <v>274</v>
      </c>
      <c r="I1599" s="0" t="s">
        <v>18656</v>
      </c>
    </row>
    <row r="1600" customFormat="false" ht="15" hidden="false" customHeight="false" outlineLevel="0" collapsed="false">
      <c r="A1600" s="0" t="n">
        <v>41</v>
      </c>
      <c r="B1600" s="0" t="s">
        <v>85</v>
      </c>
      <c r="C1600" s="0" t="s">
        <v>18657</v>
      </c>
      <c r="D1600" s="0" t="s">
        <v>14532</v>
      </c>
      <c r="E1600" s="0" t="s">
        <v>18658</v>
      </c>
      <c r="F1600" s="0" t="n">
        <v>7205</v>
      </c>
      <c r="G1600" s="0" t="s">
        <v>281</v>
      </c>
      <c r="H1600" s="0" t="s">
        <v>274</v>
      </c>
      <c r="I1600" s="0" t="s">
        <v>18659</v>
      </c>
    </row>
    <row r="1601" customFormat="false" ht="15" hidden="false" customHeight="false" outlineLevel="0" collapsed="false">
      <c r="A1601" s="0" t="n">
        <v>125</v>
      </c>
      <c r="B1601" s="0" t="s">
        <v>183</v>
      </c>
      <c r="C1601" s="0" t="s">
        <v>18660</v>
      </c>
      <c r="D1601" s="0" t="s">
        <v>14532</v>
      </c>
      <c r="E1601" s="0" t="s">
        <v>18661</v>
      </c>
      <c r="F1601" s="0" t="n">
        <v>2622</v>
      </c>
      <c r="G1601" s="0" t="s">
        <v>281</v>
      </c>
      <c r="H1601" s="0" t="s">
        <v>274</v>
      </c>
      <c r="I1601" s="0" t="s">
        <v>18662</v>
      </c>
    </row>
    <row r="1602" customFormat="false" ht="15" hidden="false" customHeight="false" outlineLevel="0" collapsed="false">
      <c r="A1602" s="0" t="n">
        <v>172</v>
      </c>
      <c r="B1602" s="0" t="s">
        <v>235</v>
      </c>
      <c r="C1602" s="0" t="s">
        <v>18663</v>
      </c>
      <c r="D1602" s="0" t="s">
        <v>14532</v>
      </c>
      <c r="E1602" s="0" t="s">
        <v>18664</v>
      </c>
      <c r="F1602" s="0" t="n">
        <v>1463</v>
      </c>
      <c r="G1602" s="0" t="s">
        <v>281</v>
      </c>
      <c r="H1602" s="0" t="s">
        <v>274</v>
      </c>
      <c r="I1602" s="0" t="s">
        <v>18665</v>
      </c>
    </row>
    <row r="1603" customFormat="false" ht="15" hidden="false" customHeight="false" outlineLevel="0" collapsed="false">
      <c r="A1603" s="0" t="n">
        <v>59</v>
      </c>
      <c r="B1603" s="0" t="s">
        <v>109</v>
      </c>
      <c r="C1603" s="0" t="s">
        <v>18666</v>
      </c>
      <c r="D1603" s="0" t="s">
        <v>14532</v>
      </c>
      <c r="E1603" s="0" t="s">
        <v>18667</v>
      </c>
      <c r="F1603" s="0" t="n">
        <v>2903</v>
      </c>
      <c r="G1603" s="0" t="s">
        <v>281</v>
      </c>
      <c r="H1603" s="0" t="s">
        <v>274</v>
      </c>
      <c r="I1603" s="0" t="s">
        <v>18668</v>
      </c>
    </row>
    <row r="1604" customFormat="false" ht="15" hidden="false" customHeight="false" outlineLevel="0" collapsed="false">
      <c r="A1604" s="0" t="n">
        <v>99</v>
      </c>
      <c r="B1604" s="0" t="s">
        <v>154</v>
      </c>
      <c r="C1604" s="0" t="s">
        <v>18669</v>
      </c>
      <c r="D1604" s="0" t="s">
        <v>14532</v>
      </c>
      <c r="E1604" s="0" t="s">
        <v>18670</v>
      </c>
      <c r="F1604" s="0" t="n">
        <v>2307</v>
      </c>
      <c r="G1604" s="0" t="s">
        <v>281</v>
      </c>
      <c r="H1604" s="0" t="s">
        <v>274</v>
      </c>
      <c r="I1604" s="0" t="s">
        <v>18671</v>
      </c>
    </row>
    <row r="1605" customFormat="false" ht="15" hidden="false" customHeight="false" outlineLevel="0" collapsed="false">
      <c r="A1605" s="0" t="n">
        <v>88</v>
      </c>
      <c r="B1605" s="0" t="s">
        <v>140</v>
      </c>
      <c r="C1605" s="0" t="s">
        <v>18672</v>
      </c>
      <c r="D1605" s="0" t="s">
        <v>14532</v>
      </c>
      <c r="E1605" s="0" t="s">
        <v>18673</v>
      </c>
      <c r="F1605" s="0" t="n">
        <v>2299</v>
      </c>
      <c r="G1605" s="0" t="s">
        <v>281</v>
      </c>
      <c r="H1605" s="0" t="s">
        <v>274</v>
      </c>
      <c r="I1605" s="0" t="s">
        <v>18674</v>
      </c>
    </row>
    <row r="1606" customFormat="false" ht="15" hidden="false" customHeight="false" outlineLevel="0" collapsed="false">
      <c r="A1606" s="0" t="n">
        <v>175</v>
      </c>
      <c r="B1606" s="0" t="s">
        <v>239</v>
      </c>
      <c r="C1606" s="0" t="s">
        <v>18675</v>
      </c>
      <c r="D1606" s="0" t="s">
        <v>14532</v>
      </c>
      <c r="E1606" s="0" t="s">
        <v>18676</v>
      </c>
      <c r="F1606" s="0" t="n">
        <v>2248</v>
      </c>
      <c r="G1606" s="0" t="s">
        <v>281</v>
      </c>
      <c r="H1606" s="0" t="s">
        <v>274</v>
      </c>
      <c r="I1606" s="0" t="s">
        <v>18677</v>
      </c>
    </row>
    <row r="1607" customFormat="false" ht="15" hidden="false" customHeight="false" outlineLevel="0" collapsed="false">
      <c r="A1607" s="0" t="n">
        <v>145</v>
      </c>
      <c r="B1607" s="0" t="s">
        <v>204</v>
      </c>
      <c r="C1607" s="0" t="s">
        <v>18678</v>
      </c>
      <c r="D1607" s="0" t="s">
        <v>14676</v>
      </c>
      <c r="E1607" s="0" t="s">
        <v>18679</v>
      </c>
      <c r="F1607" s="0" t="n">
        <v>1681</v>
      </c>
      <c r="G1607" s="0" t="s">
        <v>281</v>
      </c>
      <c r="H1607" s="0" t="s">
        <v>274</v>
      </c>
      <c r="I1607" s="0" t="s">
        <v>18680</v>
      </c>
    </row>
    <row r="1608" customFormat="false" ht="15" hidden="false" customHeight="false" outlineLevel="0" collapsed="false">
      <c r="A1608" s="0" t="n">
        <v>106</v>
      </c>
      <c r="B1608" s="0" t="s">
        <v>162</v>
      </c>
      <c r="C1608" s="0" t="s">
        <v>18681</v>
      </c>
      <c r="D1608" s="0" t="s">
        <v>14532</v>
      </c>
      <c r="E1608" s="0" t="s">
        <v>18682</v>
      </c>
      <c r="F1608" s="0" t="n">
        <v>2903</v>
      </c>
      <c r="G1608" s="0" t="s">
        <v>281</v>
      </c>
      <c r="H1608" s="0" t="s">
        <v>274</v>
      </c>
      <c r="I1608" s="0" t="s">
        <v>18683</v>
      </c>
    </row>
    <row r="1609" customFormat="false" ht="15" hidden="false" customHeight="false" outlineLevel="0" collapsed="false">
      <c r="A1609" s="0" t="n">
        <v>175</v>
      </c>
      <c r="B1609" s="0" t="s">
        <v>239</v>
      </c>
      <c r="C1609" s="0" t="s">
        <v>18684</v>
      </c>
      <c r="D1609" s="0" t="s">
        <v>14532</v>
      </c>
      <c r="E1609" s="0" t="s">
        <v>18685</v>
      </c>
      <c r="F1609" s="0" t="n">
        <v>259</v>
      </c>
      <c r="G1609" s="0" t="s">
        <v>281</v>
      </c>
      <c r="H1609" s="0" t="s">
        <v>274</v>
      </c>
      <c r="I1609" s="0" t="s">
        <v>18686</v>
      </c>
    </row>
    <row r="1610" customFormat="false" ht="15" hidden="false" customHeight="false" outlineLevel="0" collapsed="false">
      <c r="A1610" s="0" t="n">
        <v>84</v>
      </c>
      <c r="B1610" s="0" t="s">
        <v>135</v>
      </c>
      <c r="C1610" s="0" t="s">
        <v>18687</v>
      </c>
      <c r="D1610" s="0" t="s">
        <v>14532</v>
      </c>
      <c r="E1610" s="0" t="s">
        <v>18688</v>
      </c>
      <c r="F1610" s="0" t="n">
        <v>1303</v>
      </c>
      <c r="G1610" s="0" t="s">
        <v>281</v>
      </c>
      <c r="H1610" s="0" t="s">
        <v>274</v>
      </c>
      <c r="I1610" s="0" t="s">
        <v>18689</v>
      </c>
    </row>
    <row r="1611" customFormat="false" ht="15" hidden="false" customHeight="false" outlineLevel="0" collapsed="false">
      <c r="A1611" s="0" t="n">
        <v>34</v>
      </c>
      <c r="B1611" s="0" t="s">
        <v>76</v>
      </c>
      <c r="C1611" s="0" t="s">
        <v>18690</v>
      </c>
      <c r="D1611" s="0" t="s">
        <v>14532</v>
      </c>
      <c r="E1611" s="0" t="s">
        <v>18691</v>
      </c>
      <c r="F1611" s="0" t="n">
        <v>2903</v>
      </c>
      <c r="G1611" s="0" t="s">
        <v>281</v>
      </c>
      <c r="H1611" s="0" t="s">
        <v>274</v>
      </c>
      <c r="I1611" s="0" t="s">
        <v>18692</v>
      </c>
    </row>
    <row r="1612" customFormat="false" ht="15" hidden="false" customHeight="false" outlineLevel="0" collapsed="false">
      <c r="A1612" s="0" t="n">
        <v>167</v>
      </c>
      <c r="B1612" s="0" t="s">
        <v>229</v>
      </c>
      <c r="C1612" s="0" t="s">
        <v>18693</v>
      </c>
      <c r="D1612" s="0" t="s">
        <v>14532</v>
      </c>
      <c r="E1612" s="0" t="s">
        <v>18694</v>
      </c>
      <c r="F1612" s="0" t="n">
        <v>2269</v>
      </c>
      <c r="G1612" s="0" t="s">
        <v>281</v>
      </c>
      <c r="H1612" s="0" t="s">
        <v>274</v>
      </c>
      <c r="I1612" s="0" t="s">
        <v>18695</v>
      </c>
    </row>
    <row r="1613" customFormat="false" ht="15" hidden="false" customHeight="false" outlineLevel="0" collapsed="false">
      <c r="A1613" s="0" t="n">
        <v>9</v>
      </c>
      <c r="B1613" s="0" t="s">
        <v>43</v>
      </c>
      <c r="C1613" s="0" t="s">
        <v>18696</v>
      </c>
      <c r="D1613" s="0" t="s">
        <v>14532</v>
      </c>
      <c r="E1613" s="0" t="s">
        <v>18697</v>
      </c>
      <c r="F1613" s="0" t="n">
        <v>2754</v>
      </c>
      <c r="G1613" s="0" t="s">
        <v>281</v>
      </c>
      <c r="H1613" s="0" t="s">
        <v>274</v>
      </c>
      <c r="I1613" s="0" t="s">
        <v>18698</v>
      </c>
    </row>
    <row r="1614" customFormat="false" ht="15" hidden="false" customHeight="false" outlineLevel="0" collapsed="false">
      <c r="A1614" s="0" t="n">
        <v>164</v>
      </c>
      <c r="B1614" s="0" t="s">
        <v>225</v>
      </c>
      <c r="C1614" s="0" t="s">
        <v>18699</v>
      </c>
      <c r="D1614" s="0" t="s">
        <v>14541</v>
      </c>
      <c r="E1614" s="0" t="s">
        <v>18700</v>
      </c>
      <c r="F1614" s="0" t="n">
        <v>7358</v>
      </c>
      <c r="G1614" s="0" t="s">
        <v>281</v>
      </c>
      <c r="H1614" s="0" t="s">
        <v>274</v>
      </c>
      <c r="I1614" s="0" t="s">
        <v>18701</v>
      </c>
    </row>
    <row r="1615" customFormat="false" ht="15" hidden="false" customHeight="false" outlineLevel="0" collapsed="false">
      <c r="A1615" s="0" t="n">
        <v>47</v>
      </c>
      <c r="B1615" s="0" t="s">
        <v>95</v>
      </c>
      <c r="C1615" s="0" t="s">
        <v>18702</v>
      </c>
      <c r="D1615" s="0" t="s">
        <v>14532</v>
      </c>
      <c r="E1615" s="0" t="s">
        <v>18703</v>
      </c>
      <c r="F1615" s="0" t="n">
        <v>2384</v>
      </c>
      <c r="G1615" s="0" t="s">
        <v>281</v>
      </c>
      <c r="H1615" s="0" t="s">
        <v>274</v>
      </c>
      <c r="I1615" s="0" t="s">
        <v>18704</v>
      </c>
    </row>
    <row r="1616" customFormat="false" ht="15" hidden="false" customHeight="false" outlineLevel="0" collapsed="false">
      <c r="A1616" s="0" t="n">
        <v>3</v>
      </c>
      <c r="B1616" s="0" t="s">
        <v>31</v>
      </c>
      <c r="C1616" s="0" t="s">
        <v>18705</v>
      </c>
      <c r="D1616" s="0" t="s">
        <v>14532</v>
      </c>
      <c r="E1616" s="0" t="s">
        <v>18706</v>
      </c>
      <c r="F1616" s="0" t="n">
        <v>4739</v>
      </c>
      <c r="G1616" s="0" t="s">
        <v>281</v>
      </c>
      <c r="H1616" s="0" t="s">
        <v>274</v>
      </c>
      <c r="I1616" s="0" t="s">
        <v>18707</v>
      </c>
    </row>
    <row r="1617" customFormat="false" ht="15" hidden="false" customHeight="false" outlineLevel="0" collapsed="false">
      <c r="A1617" s="0" t="n">
        <v>33</v>
      </c>
      <c r="B1617" s="0" t="s">
        <v>74</v>
      </c>
      <c r="C1617" s="0" t="s">
        <v>18708</v>
      </c>
      <c r="D1617" s="0" t="s">
        <v>14532</v>
      </c>
      <c r="E1617" s="0" t="s">
        <v>18709</v>
      </c>
      <c r="F1617" s="0" t="n">
        <v>2903</v>
      </c>
      <c r="G1617" s="0" t="s">
        <v>281</v>
      </c>
      <c r="H1617" s="0" t="s">
        <v>274</v>
      </c>
      <c r="I1617" s="0" t="s">
        <v>18710</v>
      </c>
    </row>
    <row r="1618" customFormat="false" ht="15" hidden="false" customHeight="false" outlineLevel="0" collapsed="false">
      <c r="A1618" s="0" t="n">
        <v>154</v>
      </c>
      <c r="B1618" s="0" t="s">
        <v>214</v>
      </c>
      <c r="C1618" s="0" t="s">
        <v>18711</v>
      </c>
      <c r="D1618" s="0" t="s">
        <v>14532</v>
      </c>
      <c r="E1618" s="0" t="s">
        <v>18712</v>
      </c>
      <c r="F1618" s="0" t="n">
        <v>5384</v>
      </c>
      <c r="G1618" s="0" t="s">
        <v>281</v>
      </c>
      <c r="H1618" s="0" t="s">
        <v>274</v>
      </c>
      <c r="I1618" s="0" t="s">
        <v>18713</v>
      </c>
    </row>
    <row r="1619" customFormat="false" ht="15" hidden="false" customHeight="false" outlineLevel="0" collapsed="false">
      <c r="A1619" s="0" t="n">
        <v>77</v>
      </c>
      <c r="B1619" s="0" t="s">
        <v>128</v>
      </c>
      <c r="C1619" s="0" t="s">
        <v>18714</v>
      </c>
      <c r="D1619" s="0" t="s">
        <v>14532</v>
      </c>
      <c r="E1619" s="0" t="s">
        <v>18715</v>
      </c>
      <c r="F1619" s="0" t="n">
        <v>3057</v>
      </c>
      <c r="G1619" s="0" t="s">
        <v>281</v>
      </c>
      <c r="H1619" s="0" t="s">
        <v>274</v>
      </c>
      <c r="I1619" s="0" t="s">
        <v>18716</v>
      </c>
    </row>
    <row r="1620" customFormat="false" ht="15" hidden="false" customHeight="false" outlineLevel="0" collapsed="false">
      <c r="A1620" s="0" t="n">
        <v>53</v>
      </c>
      <c r="B1620" s="0" t="s">
        <v>102</v>
      </c>
      <c r="C1620" s="0" t="s">
        <v>18717</v>
      </c>
      <c r="D1620" s="0" t="s">
        <v>14532</v>
      </c>
      <c r="E1620" s="0" t="s">
        <v>18718</v>
      </c>
      <c r="F1620" s="0" t="n">
        <v>2077</v>
      </c>
      <c r="G1620" s="0" t="s">
        <v>281</v>
      </c>
      <c r="H1620" s="0" t="s">
        <v>274</v>
      </c>
      <c r="I1620" s="0" t="s">
        <v>18719</v>
      </c>
    </row>
    <row r="1621" customFormat="false" ht="15" hidden="false" customHeight="false" outlineLevel="0" collapsed="false">
      <c r="A1621" s="0" t="n">
        <v>70</v>
      </c>
      <c r="B1621" s="0" t="s">
        <v>120</v>
      </c>
      <c r="C1621" s="0" t="s">
        <v>18720</v>
      </c>
      <c r="D1621" s="0" t="s">
        <v>14532</v>
      </c>
      <c r="E1621" s="0" t="s">
        <v>18721</v>
      </c>
      <c r="F1621" s="0" t="n">
        <v>2903</v>
      </c>
      <c r="G1621" s="0" t="s">
        <v>281</v>
      </c>
      <c r="H1621" s="0" t="s">
        <v>274</v>
      </c>
      <c r="I1621" s="0" t="s">
        <v>18722</v>
      </c>
    </row>
    <row r="1622" customFormat="false" ht="15" hidden="false" customHeight="false" outlineLevel="0" collapsed="false">
      <c r="A1622" s="0" t="n">
        <v>3</v>
      </c>
      <c r="B1622" s="0" t="s">
        <v>31</v>
      </c>
      <c r="C1622" s="0" t="s">
        <v>18723</v>
      </c>
      <c r="D1622" s="0" t="s">
        <v>14532</v>
      </c>
      <c r="E1622" s="0" t="s">
        <v>18724</v>
      </c>
      <c r="F1622" s="0" t="n">
        <v>2903</v>
      </c>
      <c r="G1622" s="0" t="s">
        <v>281</v>
      </c>
      <c r="H1622" s="0" t="s">
        <v>274</v>
      </c>
      <c r="I1622" s="0" t="s">
        <v>18725</v>
      </c>
    </row>
    <row r="1623" customFormat="false" ht="15" hidden="false" customHeight="false" outlineLevel="0" collapsed="false">
      <c r="A1623" s="0" t="n">
        <v>109</v>
      </c>
      <c r="B1623" s="0" t="s">
        <v>165</v>
      </c>
      <c r="C1623" s="0" t="s">
        <v>18726</v>
      </c>
      <c r="D1623" s="0" t="s">
        <v>14532</v>
      </c>
      <c r="E1623" s="0" t="s">
        <v>18727</v>
      </c>
      <c r="F1623" s="0" t="n">
        <v>2764</v>
      </c>
      <c r="G1623" s="0" t="s">
        <v>281</v>
      </c>
      <c r="H1623" s="0" t="s">
        <v>274</v>
      </c>
      <c r="I1623" s="0" t="s">
        <v>18728</v>
      </c>
    </row>
    <row r="1624" customFormat="false" ht="15" hidden="false" customHeight="false" outlineLevel="0" collapsed="false">
      <c r="A1624" s="0" t="n">
        <v>164</v>
      </c>
      <c r="B1624" s="0" t="s">
        <v>225</v>
      </c>
      <c r="C1624" s="0" t="s">
        <v>18729</v>
      </c>
      <c r="D1624" s="0" t="s">
        <v>14541</v>
      </c>
      <c r="E1624" s="0" t="s">
        <v>18730</v>
      </c>
      <c r="F1624" s="0" t="n">
        <v>2752</v>
      </c>
      <c r="G1624" s="0" t="s">
        <v>281</v>
      </c>
      <c r="H1624" s="0" t="s">
        <v>274</v>
      </c>
      <c r="I1624" s="0" t="s">
        <v>18731</v>
      </c>
    </row>
    <row r="1625" customFormat="false" ht="15" hidden="false" customHeight="false" outlineLevel="0" collapsed="false">
      <c r="A1625" s="0" t="n">
        <v>99</v>
      </c>
      <c r="B1625" s="0" t="s">
        <v>154</v>
      </c>
      <c r="C1625" s="0" t="s">
        <v>18732</v>
      </c>
      <c r="D1625" s="0" t="s">
        <v>14532</v>
      </c>
      <c r="E1625" s="0" t="s">
        <v>18733</v>
      </c>
      <c r="F1625" s="0" t="n">
        <v>1822</v>
      </c>
      <c r="G1625" s="0" t="s">
        <v>281</v>
      </c>
      <c r="H1625" s="0" t="s">
        <v>274</v>
      </c>
      <c r="I1625" s="0" t="s">
        <v>18734</v>
      </c>
    </row>
    <row r="1626" customFormat="false" ht="15" hidden="false" customHeight="false" outlineLevel="0" collapsed="false">
      <c r="A1626" s="0" t="n">
        <v>72</v>
      </c>
      <c r="B1626" s="0" t="s">
        <v>122</v>
      </c>
      <c r="C1626" s="0" t="s">
        <v>18735</v>
      </c>
      <c r="D1626" s="0" t="s">
        <v>14532</v>
      </c>
      <c r="E1626" s="0" t="s">
        <v>18736</v>
      </c>
      <c r="F1626" s="0" t="n">
        <v>1373</v>
      </c>
      <c r="G1626" s="0" t="s">
        <v>281</v>
      </c>
      <c r="H1626" s="0" t="s">
        <v>274</v>
      </c>
      <c r="I1626" s="0" t="s">
        <v>18737</v>
      </c>
    </row>
    <row r="1627" customFormat="false" ht="15" hidden="false" customHeight="false" outlineLevel="0" collapsed="false">
      <c r="A1627" s="0" t="n">
        <v>33</v>
      </c>
      <c r="B1627" s="0" t="s">
        <v>74</v>
      </c>
      <c r="C1627" s="0" t="s">
        <v>18738</v>
      </c>
      <c r="D1627" s="0" t="s">
        <v>14532</v>
      </c>
      <c r="E1627" s="0" t="s">
        <v>74</v>
      </c>
      <c r="F1627" s="0" t="n">
        <v>7872</v>
      </c>
      <c r="G1627" s="0" t="s">
        <v>281</v>
      </c>
      <c r="H1627" s="0" t="s">
        <v>274</v>
      </c>
      <c r="I1627" s="0" t="s">
        <v>18739</v>
      </c>
    </row>
    <row r="1628" customFormat="false" ht="15" hidden="false" customHeight="false" outlineLevel="0" collapsed="false">
      <c r="A1628" s="0" t="n">
        <v>64</v>
      </c>
      <c r="B1628" s="0" t="s">
        <v>114</v>
      </c>
      <c r="C1628" s="0" t="s">
        <v>18740</v>
      </c>
      <c r="D1628" s="0" t="s">
        <v>14532</v>
      </c>
      <c r="E1628" s="0" t="s">
        <v>18741</v>
      </c>
      <c r="F1628" s="0" t="n">
        <v>2903</v>
      </c>
      <c r="G1628" s="0" t="s">
        <v>281</v>
      </c>
      <c r="H1628" s="0" t="s">
        <v>274</v>
      </c>
      <c r="I1628" s="0" t="s">
        <v>18742</v>
      </c>
    </row>
    <row r="1629" customFormat="false" ht="15" hidden="false" customHeight="false" outlineLevel="0" collapsed="false">
      <c r="A1629" s="0" t="n">
        <v>178</v>
      </c>
      <c r="B1629" s="0" t="s">
        <v>243</v>
      </c>
      <c r="C1629" s="0" t="s">
        <v>18743</v>
      </c>
      <c r="D1629" s="0" t="s">
        <v>14532</v>
      </c>
      <c r="E1629" s="0" t="s">
        <v>18744</v>
      </c>
      <c r="F1629" s="0" t="n">
        <v>1461</v>
      </c>
      <c r="G1629" s="0" t="s">
        <v>281</v>
      </c>
      <c r="H1629" s="0" t="s">
        <v>274</v>
      </c>
      <c r="I1629" s="0" t="s">
        <v>18745</v>
      </c>
    </row>
    <row r="1630" customFormat="false" ht="15" hidden="false" customHeight="false" outlineLevel="0" collapsed="false">
      <c r="A1630" s="0" t="n">
        <v>176</v>
      </c>
      <c r="B1630" s="0" t="s">
        <v>241</v>
      </c>
      <c r="C1630" s="0" t="s">
        <v>18746</v>
      </c>
      <c r="D1630" s="0" t="s">
        <v>14676</v>
      </c>
      <c r="E1630" s="0" t="s">
        <v>18747</v>
      </c>
      <c r="F1630" s="0" t="n">
        <v>11469</v>
      </c>
      <c r="G1630" s="0" t="s">
        <v>281</v>
      </c>
      <c r="H1630" s="0" t="s">
        <v>274</v>
      </c>
      <c r="I1630" s="0" t="s">
        <v>18748</v>
      </c>
    </row>
    <row r="1631" customFormat="false" ht="15" hidden="false" customHeight="false" outlineLevel="0" collapsed="false">
      <c r="A1631" s="0" t="n">
        <v>166</v>
      </c>
      <c r="B1631" s="0" t="s">
        <v>228</v>
      </c>
      <c r="C1631" s="0" t="s">
        <v>18749</v>
      </c>
      <c r="D1631" s="0" t="s">
        <v>14532</v>
      </c>
      <c r="E1631" s="0" t="s">
        <v>18750</v>
      </c>
      <c r="F1631" s="0" t="n">
        <v>8240</v>
      </c>
      <c r="G1631" s="0" t="s">
        <v>281</v>
      </c>
      <c r="H1631" s="0" t="s">
        <v>274</v>
      </c>
      <c r="I1631" s="0" t="s">
        <v>18751</v>
      </c>
    </row>
    <row r="1632" customFormat="false" ht="15" hidden="false" customHeight="false" outlineLevel="0" collapsed="false">
      <c r="A1632" s="0" t="n">
        <v>116</v>
      </c>
      <c r="B1632" s="0" t="s">
        <v>173</v>
      </c>
      <c r="C1632" s="0" t="s">
        <v>18752</v>
      </c>
      <c r="D1632" s="0" t="s">
        <v>14532</v>
      </c>
      <c r="E1632" s="0" t="s">
        <v>18753</v>
      </c>
      <c r="F1632" s="0" t="n">
        <v>1306</v>
      </c>
      <c r="G1632" s="0" t="s">
        <v>281</v>
      </c>
      <c r="H1632" s="0" t="s">
        <v>274</v>
      </c>
      <c r="I1632" s="0" t="s">
        <v>18754</v>
      </c>
    </row>
    <row r="1633" customFormat="false" ht="15" hidden="false" customHeight="false" outlineLevel="0" collapsed="false">
      <c r="A1633" s="0" t="n">
        <v>7</v>
      </c>
      <c r="B1633" s="0" t="s">
        <v>40</v>
      </c>
      <c r="C1633" s="0" t="s">
        <v>18755</v>
      </c>
      <c r="D1633" s="0" t="s">
        <v>14532</v>
      </c>
      <c r="E1633" s="0" t="s">
        <v>18756</v>
      </c>
      <c r="F1633" s="0" t="n">
        <v>2903</v>
      </c>
      <c r="G1633" s="0" t="s">
        <v>281</v>
      </c>
      <c r="H1633" s="0" t="s">
        <v>274</v>
      </c>
      <c r="I1633" s="0" t="s">
        <v>18757</v>
      </c>
    </row>
    <row r="1634" customFormat="false" ht="15" hidden="false" customHeight="false" outlineLevel="0" collapsed="false">
      <c r="A1634" s="0" t="n">
        <v>11</v>
      </c>
      <c r="B1634" s="0" t="s">
        <v>45</v>
      </c>
      <c r="C1634" s="0" t="s">
        <v>18758</v>
      </c>
      <c r="D1634" s="0" t="s">
        <v>14676</v>
      </c>
      <c r="E1634" s="0" t="s">
        <v>18759</v>
      </c>
      <c r="F1634" s="0" t="n">
        <v>1452</v>
      </c>
      <c r="G1634" s="0" t="s">
        <v>281</v>
      </c>
      <c r="H1634" s="0" t="s">
        <v>274</v>
      </c>
      <c r="I1634" s="0" t="s">
        <v>18760</v>
      </c>
    </row>
    <row r="1635" customFormat="false" ht="15" hidden="false" customHeight="false" outlineLevel="0" collapsed="false">
      <c r="A1635" s="0" t="n">
        <v>10</v>
      </c>
      <c r="B1635" s="0" t="s">
        <v>44</v>
      </c>
      <c r="C1635" s="0" t="s">
        <v>18761</v>
      </c>
      <c r="D1635" s="0" t="s">
        <v>14541</v>
      </c>
      <c r="E1635" s="0" t="s">
        <v>18762</v>
      </c>
      <c r="F1635" s="0" t="n">
        <v>8810</v>
      </c>
      <c r="G1635" s="0" t="s">
        <v>281</v>
      </c>
      <c r="H1635" s="0" t="s">
        <v>274</v>
      </c>
      <c r="I1635" s="0" t="s">
        <v>18763</v>
      </c>
    </row>
    <row r="1636" customFormat="false" ht="15" hidden="false" customHeight="false" outlineLevel="0" collapsed="false">
      <c r="A1636" s="0" t="n">
        <v>102</v>
      </c>
      <c r="B1636" s="0" t="s">
        <v>158</v>
      </c>
      <c r="C1636" s="0" t="s">
        <v>18764</v>
      </c>
      <c r="D1636" s="0" t="s">
        <v>14532</v>
      </c>
      <c r="E1636" s="0" t="s">
        <v>18765</v>
      </c>
      <c r="F1636" s="0" t="n">
        <v>1841</v>
      </c>
      <c r="G1636" s="0" t="s">
        <v>281</v>
      </c>
      <c r="H1636" s="0" t="s">
        <v>274</v>
      </c>
      <c r="I1636" s="0" t="s">
        <v>18766</v>
      </c>
    </row>
    <row r="1637" customFormat="false" ht="15" hidden="false" customHeight="false" outlineLevel="0" collapsed="false">
      <c r="A1637" s="0" t="n">
        <v>133</v>
      </c>
      <c r="B1637" s="0" t="s">
        <v>191</v>
      </c>
      <c r="C1637" s="0" t="s">
        <v>18767</v>
      </c>
      <c r="D1637" s="0" t="s">
        <v>14532</v>
      </c>
      <c r="E1637" s="0" t="s">
        <v>18768</v>
      </c>
      <c r="F1637" s="0" t="n">
        <v>1339</v>
      </c>
      <c r="G1637" s="0" t="s">
        <v>281</v>
      </c>
      <c r="H1637" s="0" t="s">
        <v>274</v>
      </c>
      <c r="I1637" s="0" t="s">
        <v>18769</v>
      </c>
    </row>
    <row r="1638" customFormat="false" ht="15" hidden="false" customHeight="false" outlineLevel="0" collapsed="false">
      <c r="A1638" s="0" t="n">
        <v>38</v>
      </c>
      <c r="B1638" s="0" t="s">
        <v>80</v>
      </c>
      <c r="C1638" s="0" t="s">
        <v>18770</v>
      </c>
      <c r="D1638" s="0" t="s">
        <v>14676</v>
      </c>
      <c r="E1638" s="0" t="s">
        <v>18771</v>
      </c>
      <c r="F1638" s="0" t="n">
        <v>7121</v>
      </c>
      <c r="G1638" s="0" t="s">
        <v>281</v>
      </c>
      <c r="H1638" s="0" t="s">
        <v>274</v>
      </c>
      <c r="I1638" s="0" t="s">
        <v>18772</v>
      </c>
    </row>
    <row r="1639" customFormat="false" ht="15" hidden="false" customHeight="false" outlineLevel="0" collapsed="false">
      <c r="A1639" s="0" t="n">
        <v>72</v>
      </c>
      <c r="B1639" s="0" t="s">
        <v>122</v>
      </c>
      <c r="C1639" s="0" t="s">
        <v>18773</v>
      </c>
      <c r="D1639" s="0" t="s">
        <v>14532</v>
      </c>
      <c r="E1639" s="0" t="s">
        <v>18774</v>
      </c>
      <c r="F1639" s="0" t="n">
        <v>2881</v>
      </c>
      <c r="G1639" s="0" t="s">
        <v>281</v>
      </c>
      <c r="H1639" s="0" t="s">
        <v>274</v>
      </c>
      <c r="I1639" s="0" t="s">
        <v>18775</v>
      </c>
    </row>
    <row r="1640" customFormat="false" ht="15" hidden="false" customHeight="false" outlineLevel="0" collapsed="false">
      <c r="A1640" s="0" t="n">
        <v>110</v>
      </c>
      <c r="B1640" s="0" t="s">
        <v>166</v>
      </c>
      <c r="C1640" s="0" t="s">
        <v>18776</v>
      </c>
      <c r="D1640" s="0" t="s">
        <v>14532</v>
      </c>
      <c r="E1640" s="0" t="s">
        <v>18777</v>
      </c>
      <c r="F1640" s="0" t="n">
        <v>2903</v>
      </c>
      <c r="G1640" s="0" t="s">
        <v>281</v>
      </c>
      <c r="H1640" s="0" t="s">
        <v>274</v>
      </c>
      <c r="I1640" s="0" t="s">
        <v>18778</v>
      </c>
    </row>
    <row r="1641" customFormat="false" ht="15" hidden="false" customHeight="false" outlineLevel="0" collapsed="false">
      <c r="A1641" s="0" t="n">
        <v>98</v>
      </c>
      <c r="B1641" s="0" t="s">
        <v>153</v>
      </c>
      <c r="C1641" s="0" t="s">
        <v>18779</v>
      </c>
      <c r="D1641" s="0" t="s">
        <v>14532</v>
      </c>
      <c r="E1641" s="0" t="s">
        <v>18780</v>
      </c>
      <c r="F1641" s="0" t="n">
        <v>9151</v>
      </c>
      <c r="G1641" s="0" t="s">
        <v>281</v>
      </c>
      <c r="H1641" s="0" t="s">
        <v>274</v>
      </c>
      <c r="I1641" s="0" t="s">
        <v>18781</v>
      </c>
    </row>
    <row r="1642" customFormat="false" ht="15" hidden="false" customHeight="false" outlineLevel="0" collapsed="false">
      <c r="A1642" s="0" t="n">
        <v>11</v>
      </c>
      <c r="B1642" s="0" t="s">
        <v>45</v>
      </c>
      <c r="C1642" s="0" t="s">
        <v>18782</v>
      </c>
      <c r="D1642" s="0" t="s">
        <v>14541</v>
      </c>
      <c r="E1642" s="0" t="s">
        <v>18783</v>
      </c>
      <c r="F1642" s="0" t="n">
        <v>6077</v>
      </c>
      <c r="G1642" s="0" t="s">
        <v>281</v>
      </c>
      <c r="H1642" s="0" t="s">
        <v>274</v>
      </c>
      <c r="I1642" s="0" t="s">
        <v>18784</v>
      </c>
    </row>
    <row r="1643" customFormat="false" ht="15" hidden="false" customHeight="false" outlineLevel="0" collapsed="false">
      <c r="A1643" s="0" t="n">
        <v>73</v>
      </c>
      <c r="B1643" s="0" t="s">
        <v>124</v>
      </c>
      <c r="C1643" s="0" t="s">
        <v>18785</v>
      </c>
      <c r="D1643" s="0" t="s">
        <v>14532</v>
      </c>
      <c r="E1643" s="0" t="s">
        <v>18786</v>
      </c>
      <c r="F1643" s="0" t="n">
        <v>1837</v>
      </c>
      <c r="G1643" s="0" t="s">
        <v>281</v>
      </c>
      <c r="H1643" s="0" t="s">
        <v>274</v>
      </c>
      <c r="I1643" s="0" t="s">
        <v>18787</v>
      </c>
    </row>
    <row r="1644" customFormat="false" ht="15" hidden="false" customHeight="false" outlineLevel="0" collapsed="false">
      <c r="A1644" s="0" t="n">
        <v>115</v>
      </c>
      <c r="B1644" s="0" t="s">
        <v>171</v>
      </c>
      <c r="C1644" s="0" t="s">
        <v>18788</v>
      </c>
      <c r="D1644" s="0" t="s">
        <v>14532</v>
      </c>
      <c r="E1644" s="0" t="s">
        <v>18789</v>
      </c>
      <c r="F1644" s="0" t="n">
        <v>2903</v>
      </c>
      <c r="G1644" s="0" t="s">
        <v>281</v>
      </c>
      <c r="H1644" s="0" t="s">
        <v>274</v>
      </c>
      <c r="I1644" s="0" t="s">
        <v>18790</v>
      </c>
    </row>
    <row r="1645" customFormat="false" ht="15" hidden="false" customHeight="false" outlineLevel="0" collapsed="false">
      <c r="A1645" s="0" t="n">
        <v>79</v>
      </c>
      <c r="B1645" s="0" t="s">
        <v>130</v>
      </c>
      <c r="C1645" s="0" t="s">
        <v>18791</v>
      </c>
      <c r="D1645" s="0" t="s">
        <v>14532</v>
      </c>
      <c r="E1645" s="0" t="s">
        <v>18792</v>
      </c>
      <c r="F1645" s="0" t="n">
        <v>2903</v>
      </c>
      <c r="G1645" s="0" t="s">
        <v>281</v>
      </c>
      <c r="H1645" s="0" t="s">
        <v>274</v>
      </c>
      <c r="I1645" s="0" t="s">
        <v>18793</v>
      </c>
    </row>
    <row r="1646" customFormat="false" ht="15" hidden="false" customHeight="false" outlineLevel="0" collapsed="false">
      <c r="A1646" s="0" t="n">
        <v>75</v>
      </c>
      <c r="B1646" s="0" t="s">
        <v>126</v>
      </c>
      <c r="C1646" s="0" t="s">
        <v>18794</v>
      </c>
      <c r="D1646" s="0" t="s">
        <v>14532</v>
      </c>
      <c r="E1646" s="0" t="s">
        <v>18795</v>
      </c>
      <c r="F1646" s="0" t="n">
        <v>4390</v>
      </c>
      <c r="G1646" s="0" t="s">
        <v>281</v>
      </c>
      <c r="H1646" s="0" t="s">
        <v>274</v>
      </c>
      <c r="I1646" s="0" t="s">
        <v>18796</v>
      </c>
    </row>
    <row r="1647" customFormat="false" ht="15" hidden="false" customHeight="false" outlineLevel="0" collapsed="false">
      <c r="A1647" s="0" t="n">
        <v>34</v>
      </c>
      <c r="B1647" s="0" t="s">
        <v>76</v>
      </c>
      <c r="C1647" s="0" t="s">
        <v>18797</v>
      </c>
      <c r="D1647" s="0" t="s">
        <v>14192</v>
      </c>
      <c r="E1647" s="0" t="s">
        <v>18798</v>
      </c>
      <c r="F1647" s="0" t="n">
        <v>939</v>
      </c>
      <c r="G1647" s="0" t="s">
        <v>281</v>
      </c>
      <c r="H1647" s="0" t="s">
        <v>274</v>
      </c>
      <c r="I1647" s="0" t="s">
        <v>18799</v>
      </c>
    </row>
    <row r="1648" customFormat="false" ht="15" hidden="false" customHeight="false" outlineLevel="0" collapsed="false">
      <c r="A1648" s="0" t="n">
        <v>26</v>
      </c>
      <c r="B1648" s="0" t="s">
        <v>66</v>
      </c>
      <c r="C1648" s="0" t="s">
        <v>18800</v>
      </c>
      <c r="D1648" s="0" t="s">
        <v>14532</v>
      </c>
      <c r="E1648" s="0" t="s">
        <v>18801</v>
      </c>
      <c r="F1648" s="0" t="n">
        <v>13958</v>
      </c>
      <c r="G1648" s="0" t="s">
        <v>281</v>
      </c>
      <c r="H1648" s="0" t="s">
        <v>274</v>
      </c>
      <c r="I1648" s="0" t="s">
        <v>18802</v>
      </c>
    </row>
    <row r="1649" customFormat="false" ht="15" hidden="false" customHeight="false" outlineLevel="0" collapsed="false">
      <c r="A1649" s="0" t="n">
        <v>106</v>
      </c>
      <c r="B1649" s="0" t="s">
        <v>162</v>
      </c>
      <c r="C1649" s="0" t="s">
        <v>18803</v>
      </c>
      <c r="D1649" s="0" t="s">
        <v>14532</v>
      </c>
      <c r="E1649" s="0" t="s">
        <v>18804</v>
      </c>
      <c r="F1649" s="0" t="n">
        <v>10862</v>
      </c>
      <c r="G1649" s="0" t="s">
        <v>281</v>
      </c>
      <c r="H1649" s="0" t="s">
        <v>274</v>
      </c>
      <c r="I1649" s="0" t="s">
        <v>18805</v>
      </c>
    </row>
    <row r="1650" customFormat="false" ht="15" hidden="false" customHeight="false" outlineLevel="0" collapsed="false">
      <c r="A1650" s="0" t="n">
        <v>120</v>
      </c>
      <c r="B1650" s="0" t="s">
        <v>178</v>
      </c>
      <c r="C1650" s="0" t="s">
        <v>18806</v>
      </c>
      <c r="D1650" s="0" t="s">
        <v>92</v>
      </c>
      <c r="E1650" s="0" t="s">
        <v>18807</v>
      </c>
      <c r="F1650" s="0" t="n">
        <v>2663</v>
      </c>
      <c r="G1650" s="0" t="s">
        <v>281</v>
      </c>
      <c r="H1650" s="0" t="s">
        <v>274</v>
      </c>
      <c r="I1650" s="0" t="s">
        <v>18808</v>
      </c>
    </row>
    <row r="1651" customFormat="false" ht="15" hidden="false" customHeight="false" outlineLevel="0" collapsed="false">
      <c r="A1651" s="0" t="n">
        <v>146</v>
      </c>
      <c r="B1651" s="0" t="s">
        <v>205</v>
      </c>
      <c r="C1651" s="0" t="s">
        <v>18809</v>
      </c>
      <c r="D1651" s="0" t="s">
        <v>14532</v>
      </c>
      <c r="E1651" s="0" t="s">
        <v>18810</v>
      </c>
      <c r="F1651" s="0" t="n">
        <v>6826</v>
      </c>
      <c r="G1651" s="0" t="s">
        <v>281</v>
      </c>
      <c r="H1651" s="0" t="s">
        <v>274</v>
      </c>
      <c r="I1651" s="0" t="s">
        <v>18811</v>
      </c>
    </row>
    <row r="1652" customFormat="false" ht="15" hidden="false" customHeight="false" outlineLevel="0" collapsed="false">
      <c r="A1652" s="0" t="n">
        <v>152</v>
      </c>
      <c r="B1652" s="0" t="s">
        <v>212</v>
      </c>
      <c r="C1652" s="0" t="s">
        <v>18812</v>
      </c>
      <c r="D1652" s="0" t="s">
        <v>14532</v>
      </c>
      <c r="E1652" s="0" t="s">
        <v>18813</v>
      </c>
      <c r="F1652" s="0" t="n">
        <v>1058</v>
      </c>
      <c r="G1652" s="0" t="s">
        <v>281</v>
      </c>
      <c r="H1652" s="0" t="s">
        <v>274</v>
      </c>
      <c r="I1652" s="0" t="s">
        <v>18814</v>
      </c>
    </row>
    <row r="1653" customFormat="false" ht="15" hidden="false" customHeight="false" outlineLevel="0" collapsed="false">
      <c r="A1653" s="0" t="n">
        <v>48</v>
      </c>
      <c r="B1653" s="0" t="s">
        <v>96</v>
      </c>
      <c r="C1653" s="0" t="s">
        <v>18815</v>
      </c>
      <c r="D1653" s="0" t="s">
        <v>14532</v>
      </c>
      <c r="E1653" s="0" t="s">
        <v>18816</v>
      </c>
      <c r="F1653" s="0" t="n">
        <v>5412</v>
      </c>
      <c r="G1653" s="0" t="s">
        <v>281</v>
      </c>
      <c r="H1653" s="0" t="s">
        <v>274</v>
      </c>
      <c r="I1653" s="0" t="s">
        <v>18817</v>
      </c>
    </row>
    <row r="1654" customFormat="false" ht="15" hidden="false" customHeight="false" outlineLevel="0" collapsed="false">
      <c r="A1654" s="0" t="n">
        <v>163</v>
      </c>
      <c r="B1654" s="0" t="s">
        <v>224</v>
      </c>
      <c r="C1654" s="0" t="s">
        <v>18818</v>
      </c>
      <c r="D1654" s="0" t="s">
        <v>14532</v>
      </c>
      <c r="E1654" s="0" t="s">
        <v>18819</v>
      </c>
      <c r="F1654" s="0" t="n">
        <v>10596</v>
      </c>
      <c r="G1654" s="0" t="s">
        <v>281</v>
      </c>
      <c r="H1654" s="0" t="s">
        <v>274</v>
      </c>
      <c r="I1654" s="0" t="s">
        <v>18820</v>
      </c>
    </row>
    <row r="1655" customFormat="false" ht="15" hidden="false" customHeight="false" outlineLevel="0" collapsed="false">
      <c r="A1655" s="0" t="n">
        <v>175</v>
      </c>
      <c r="B1655" s="0" t="s">
        <v>239</v>
      </c>
      <c r="C1655" s="0" t="s">
        <v>18821</v>
      </c>
      <c r="D1655" s="0" t="s">
        <v>14532</v>
      </c>
      <c r="E1655" s="2" t="s">
        <v>18822</v>
      </c>
      <c r="F1655" s="0" t="n">
        <v>1803</v>
      </c>
      <c r="G1655" s="0" t="s">
        <v>281</v>
      </c>
      <c r="H1655" s="0" t="s">
        <v>274</v>
      </c>
      <c r="I1655" s="0" t="s">
        <v>18823</v>
      </c>
    </row>
    <row r="1656" customFormat="false" ht="15" hidden="false" customHeight="false" outlineLevel="0" collapsed="false">
      <c r="A1656" s="0" t="n">
        <v>171</v>
      </c>
      <c r="B1656" s="0" t="s">
        <v>234</v>
      </c>
      <c r="C1656" s="0" t="s">
        <v>18824</v>
      </c>
      <c r="D1656" s="0" t="s">
        <v>14532</v>
      </c>
      <c r="E1656" s="0" t="s">
        <v>18825</v>
      </c>
      <c r="F1656" s="0" t="n">
        <v>2903</v>
      </c>
      <c r="G1656" s="0" t="s">
        <v>281</v>
      </c>
      <c r="H1656" s="0" t="s">
        <v>274</v>
      </c>
      <c r="I1656" s="0" t="s">
        <v>18826</v>
      </c>
    </row>
    <row r="1657" customFormat="false" ht="15" hidden="false" customHeight="false" outlineLevel="0" collapsed="false">
      <c r="A1657" s="0" t="n">
        <v>146</v>
      </c>
      <c r="B1657" s="0" t="s">
        <v>205</v>
      </c>
      <c r="C1657" s="0" t="s">
        <v>18827</v>
      </c>
      <c r="D1657" s="0" t="s">
        <v>14532</v>
      </c>
      <c r="E1657" s="0" t="s">
        <v>18828</v>
      </c>
      <c r="F1657" s="0" t="n">
        <v>69170</v>
      </c>
      <c r="G1657" s="0" t="s">
        <v>281</v>
      </c>
      <c r="H1657" s="0" t="s">
        <v>274</v>
      </c>
      <c r="I1657" s="0" t="s">
        <v>18829</v>
      </c>
    </row>
    <row r="1658" customFormat="false" ht="15" hidden="false" customHeight="false" outlineLevel="0" collapsed="false">
      <c r="A1658" s="0" t="n">
        <v>125</v>
      </c>
      <c r="B1658" s="0" t="s">
        <v>183</v>
      </c>
      <c r="C1658" s="0" t="s">
        <v>18830</v>
      </c>
      <c r="D1658" s="0" t="s">
        <v>14532</v>
      </c>
      <c r="E1658" s="0" t="s">
        <v>18831</v>
      </c>
      <c r="F1658" s="0" t="n">
        <v>8255</v>
      </c>
      <c r="G1658" s="0" t="s">
        <v>281</v>
      </c>
      <c r="H1658" s="0" t="s">
        <v>274</v>
      </c>
      <c r="I1658" s="0" t="s">
        <v>18832</v>
      </c>
    </row>
    <row r="1659" customFormat="false" ht="15" hidden="false" customHeight="false" outlineLevel="0" collapsed="false">
      <c r="A1659" s="0" t="n">
        <v>148</v>
      </c>
      <c r="B1659" s="0" t="s">
        <v>207</v>
      </c>
      <c r="C1659" s="0" t="s">
        <v>18833</v>
      </c>
      <c r="D1659" s="0" t="s">
        <v>14532</v>
      </c>
      <c r="E1659" s="0" t="s">
        <v>18834</v>
      </c>
      <c r="F1659" s="0" t="n">
        <v>2903</v>
      </c>
      <c r="G1659" s="0" t="s">
        <v>281</v>
      </c>
      <c r="H1659" s="0" t="s">
        <v>274</v>
      </c>
      <c r="I1659" s="0" t="s">
        <v>18835</v>
      </c>
    </row>
    <row r="1660" customFormat="false" ht="15" hidden="false" customHeight="false" outlineLevel="0" collapsed="false">
      <c r="A1660" s="0" t="n">
        <v>121</v>
      </c>
      <c r="B1660" s="0" t="s">
        <v>179</v>
      </c>
      <c r="C1660" s="0" t="s">
        <v>18836</v>
      </c>
      <c r="D1660" s="0" t="s">
        <v>14532</v>
      </c>
      <c r="E1660" s="0" t="s">
        <v>18837</v>
      </c>
      <c r="F1660" s="0" t="n">
        <v>2264</v>
      </c>
      <c r="G1660" s="0" t="s">
        <v>281</v>
      </c>
      <c r="H1660" s="0" t="s">
        <v>274</v>
      </c>
      <c r="I1660" s="0" t="s">
        <v>18838</v>
      </c>
    </row>
    <row r="1661" customFormat="false" ht="15" hidden="false" customHeight="false" outlineLevel="0" collapsed="false">
      <c r="A1661" s="0" t="n">
        <v>146</v>
      </c>
      <c r="B1661" s="0" t="s">
        <v>205</v>
      </c>
      <c r="C1661" s="0" t="s">
        <v>18839</v>
      </c>
      <c r="D1661" s="0" t="s">
        <v>14532</v>
      </c>
      <c r="E1661" s="0" t="s">
        <v>18840</v>
      </c>
      <c r="F1661" s="0" t="n">
        <v>2903</v>
      </c>
      <c r="G1661" s="0" t="s">
        <v>281</v>
      </c>
      <c r="H1661" s="0" t="s">
        <v>274</v>
      </c>
      <c r="I1661" s="0" t="s">
        <v>18841</v>
      </c>
    </row>
    <row r="1662" customFormat="false" ht="15" hidden="false" customHeight="false" outlineLevel="0" collapsed="false">
      <c r="A1662" s="0" t="n">
        <v>173</v>
      </c>
      <c r="B1662" s="0" t="s">
        <v>236</v>
      </c>
      <c r="C1662" s="0" t="s">
        <v>18842</v>
      </c>
      <c r="D1662" s="0" t="s">
        <v>14532</v>
      </c>
      <c r="E1662" s="0" t="s">
        <v>18843</v>
      </c>
      <c r="F1662" s="0" t="n">
        <v>2628</v>
      </c>
      <c r="G1662" s="0" t="s">
        <v>281</v>
      </c>
      <c r="H1662" s="0" t="s">
        <v>274</v>
      </c>
      <c r="I1662" s="0" t="s">
        <v>18844</v>
      </c>
    </row>
    <row r="1663" customFormat="false" ht="15" hidden="false" customHeight="false" outlineLevel="0" collapsed="false">
      <c r="A1663" s="0" t="n">
        <v>175</v>
      </c>
      <c r="B1663" s="0" t="s">
        <v>239</v>
      </c>
      <c r="C1663" s="0" t="s">
        <v>18845</v>
      </c>
      <c r="D1663" s="0" t="s">
        <v>14532</v>
      </c>
      <c r="E1663" s="0" t="s">
        <v>18846</v>
      </c>
      <c r="F1663" s="0" t="n">
        <v>4238</v>
      </c>
      <c r="G1663" s="0" t="s">
        <v>281</v>
      </c>
      <c r="H1663" s="0" t="s">
        <v>274</v>
      </c>
      <c r="I1663" s="0" t="s">
        <v>18847</v>
      </c>
    </row>
    <row r="1664" customFormat="false" ht="15" hidden="false" customHeight="false" outlineLevel="0" collapsed="false">
      <c r="A1664" s="0" t="n">
        <v>119</v>
      </c>
      <c r="B1664" s="0" t="s">
        <v>176</v>
      </c>
      <c r="C1664" s="0" t="s">
        <v>18848</v>
      </c>
      <c r="D1664" s="0" t="s">
        <v>14532</v>
      </c>
      <c r="E1664" s="0" t="s">
        <v>18849</v>
      </c>
      <c r="F1664" s="0" t="n">
        <v>2029</v>
      </c>
      <c r="G1664" s="0" t="s">
        <v>281</v>
      </c>
      <c r="H1664" s="0" t="s">
        <v>274</v>
      </c>
      <c r="I1664" s="0" t="s">
        <v>18850</v>
      </c>
    </row>
    <row r="1665" customFormat="false" ht="15" hidden="false" customHeight="false" outlineLevel="0" collapsed="false">
      <c r="A1665" s="0" t="n">
        <v>39</v>
      </c>
      <c r="B1665" s="0" t="s">
        <v>82</v>
      </c>
      <c r="C1665" s="0" t="s">
        <v>18851</v>
      </c>
      <c r="D1665" s="0" t="s">
        <v>14532</v>
      </c>
      <c r="E1665" s="0" t="s">
        <v>18852</v>
      </c>
      <c r="F1665" s="0" t="n">
        <v>2903</v>
      </c>
      <c r="G1665" s="0" t="s">
        <v>281</v>
      </c>
      <c r="H1665" s="0" t="s">
        <v>274</v>
      </c>
      <c r="I1665" s="0" t="s">
        <v>18853</v>
      </c>
    </row>
    <row r="1666" customFormat="false" ht="15" hidden="false" customHeight="false" outlineLevel="0" collapsed="false">
      <c r="A1666" s="0" t="n">
        <v>76</v>
      </c>
      <c r="B1666" s="0" t="s">
        <v>127</v>
      </c>
      <c r="C1666" s="0" t="s">
        <v>18854</v>
      </c>
      <c r="D1666" s="0" t="s">
        <v>14532</v>
      </c>
      <c r="E1666" s="0" t="s">
        <v>18855</v>
      </c>
      <c r="F1666" s="0" t="n">
        <v>1883</v>
      </c>
      <c r="G1666" s="0" t="s">
        <v>281</v>
      </c>
      <c r="H1666" s="0" t="s">
        <v>274</v>
      </c>
      <c r="I1666" s="0" t="s">
        <v>18856</v>
      </c>
    </row>
    <row r="1667" customFormat="false" ht="15" hidden="false" customHeight="false" outlineLevel="0" collapsed="false">
      <c r="A1667" s="0" t="n">
        <v>134</v>
      </c>
      <c r="B1667" s="0" t="s">
        <v>193</v>
      </c>
      <c r="C1667" s="0" t="s">
        <v>18857</v>
      </c>
      <c r="D1667" s="0" t="s">
        <v>92</v>
      </c>
      <c r="E1667" s="0" t="s">
        <v>18858</v>
      </c>
      <c r="F1667" s="0" t="n">
        <v>3011</v>
      </c>
      <c r="G1667" s="0" t="s">
        <v>281</v>
      </c>
      <c r="H1667" s="0" t="s">
        <v>274</v>
      </c>
      <c r="I1667" s="0" t="s">
        <v>18859</v>
      </c>
    </row>
    <row r="1668" customFormat="false" ht="15" hidden="false" customHeight="false" outlineLevel="0" collapsed="false">
      <c r="A1668" s="0" t="n">
        <v>172</v>
      </c>
      <c r="B1668" s="0" t="s">
        <v>235</v>
      </c>
      <c r="C1668" s="0" t="s">
        <v>18860</v>
      </c>
      <c r="D1668" s="0" t="s">
        <v>14532</v>
      </c>
      <c r="E1668" s="0" t="s">
        <v>18861</v>
      </c>
      <c r="F1668" s="0" t="n">
        <v>2903</v>
      </c>
      <c r="G1668" s="0" t="s">
        <v>281</v>
      </c>
      <c r="H1668" s="0" t="s">
        <v>274</v>
      </c>
      <c r="I1668" s="0" t="s">
        <v>18862</v>
      </c>
    </row>
    <row r="1669" customFormat="false" ht="15" hidden="false" customHeight="false" outlineLevel="0" collapsed="false">
      <c r="A1669" s="0" t="n">
        <v>2</v>
      </c>
      <c r="B1669" s="0" t="s">
        <v>29</v>
      </c>
      <c r="C1669" s="0" t="s">
        <v>18863</v>
      </c>
      <c r="D1669" s="0" t="s">
        <v>14532</v>
      </c>
      <c r="E1669" s="0" t="s">
        <v>18864</v>
      </c>
      <c r="F1669" s="0" t="n">
        <v>2439</v>
      </c>
      <c r="G1669" s="0" t="s">
        <v>281</v>
      </c>
      <c r="H1669" s="0" t="s">
        <v>274</v>
      </c>
      <c r="I1669" s="0" t="s">
        <v>18865</v>
      </c>
    </row>
    <row r="1670" customFormat="false" ht="15" hidden="false" customHeight="false" outlineLevel="0" collapsed="false">
      <c r="A1670" s="0" t="n">
        <v>121</v>
      </c>
      <c r="B1670" s="0" t="s">
        <v>179</v>
      </c>
      <c r="C1670" s="0" t="s">
        <v>18866</v>
      </c>
      <c r="D1670" s="0" t="s">
        <v>14541</v>
      </c>
      <c r="E1670" s="0" t="s">
        <v>18867</v>
      </c>
      <c r="F1670" s="0" t="n">
        <v>7517</v>
      </c>
      <c r="G1670" s="0" t="s">
        <v>281</v>
      </c>
      <c r="H1670" s="0" t="s">
        <v>274</v>
      </c>
      <c r="I1670" s="0" t="s">
        <v>18868</v>
      </c>
    </row>
    <row r="1671" customFormat="false" ht="15" hidden="false" customHeight="false" outlineLevel="0" collapsed="false">
      <c r="A1671" s="0" t="n">
        <v>134</v>
      </c>
      <c r="B1671" s="0" t="s">
        <v>193</v>
      </c>
      <c r="C1671" s="0" t="s">
        <v>18869</v>
      </c>
      <c r="D1671" s="0" t="s">
        <v>14532</v>
      </c>
      <c r="E1671" s="0" t="s">
        <v>18870</v>
      </c>
      <c r="F1671" s="0" t="n">
        <v>4023</v>
      </c>
      <c r="G1671" s="0" t="s">
        <v>281</v>
      </c>
      <c r="H1671" s="0" t="s">
        <v>274</v>
      </c>
      <c r="I1671" s="0" t="s">
        <v>18871</v>
      </c>
    </row>
    <row r="1672" customFormat="false" ht="15" hidden="false" customHeight="false" outlineLevel="0" collapsed="false">
      <c r="A1672" s="0" t="n">
        <v>52</v>
      </c>
      <c r="B1672" s="0" t="s">
        <v>101</v>
      </c>
      <c r="C1672" s="0" t="s">
        <v>18872</v>
      </c>
      <c r="D1672" s="0" t="s">
        <v>14532</v>
      </c>
      <c r="E1672" s="0" t="s">
        <v>18873</v>
      </c>
      <c r="F1672" s="0" t="n">
        <v>1139</v>
      </c>
      <c r="G1672" s="0" t="s">
        <v>281</v>
      </c>
      <c r="H1672" s="0" t="s">
        <v>274</v>
      </c>
      <c r="I1672" s="0" t="s">
        <v>18874</v>
      </c>
    </row>
    <row r="1673" customFormat="false" ht="15" hidden="false" customHeight="false" outlineLevel="0" collapsed="false">
      <c r="A1673" s="0" t="n">
        <v>92</v>
      </c>
      <c r="B1673" s="0" t="s">
        <v>144</v>
      </c>
      <c r="C1673" s="0" t="s">
        <v>18875</v>
      </c>
      <c r="D1673" s="0" t="s">
        <v>14532</v>
      </c>
      <c r="E1673" s="0" t="s">
        <v>18876</v>
      </c>
      <c r="F1673" s="0" t="n">
        <v>2326</v>
      </c>
      <c r="G1673" s="0" t="s">
        <v>281</v>
      </c>
      <c r="H1673" s="0" t="s">
        <v>274</v>
      </c>
      <c r="I1673" s="0" t="s">
        <v>18877</v>
      </c>
    </row>
    <row r="1674" customFormat="false" ht="15" hidden="false" customHeight="false" outlineLevel="0" collapsed="false">
      <c r="A1674" s="0" t="n">
        <v>175</v>
      </c>
      <c r="B1674" s="0" t="s">
        <v>239</v>
      </c>
      <c r="C1674" s="0" t="s">
        <v>18878</v>
      </c>
      <c r="D1674" s="0" t="s">
        <v>14532</v>
      </c>
      <c r="E1674" s="0" t="s">
        <v>18879</v>
      </c>
      <c r="F1674" s="0" t="n">
        <v>2931</v>
      </c>
      <c r="G1674" s="0" t="s">
        <v>281</v>
      </c>
      <c r="H1674" s="0" t="s">
        <v>274</v>
      </c>
      <c r="I1674" s="0" t="s">
        <v>18880</v>
      </c>
    </row>
    <row r="1675" customFormat="false" ht="15" hidden="false" customHeight="false" outlineLevel="0" collapsed="false">
      <c r="A1675" s="0" t="n">
        <v>169</v>
      </c>
      <c r="B1675" s="0" t="s">
        <v>232</v>
      </c>
      <c r="C1675" s="0" t="s">
        <v>18881</v>
      </c>
      <c r="D1675" s="0" t="s">
        <v>14532</v>
      </c>
      <c r="E1675" s="0" t="s">
        <v>18882</v>
      </c>
      <c r="F1675" s="0" t="n">
        <v>2903</v>
      </c>
      <c r="G1675" s="0" t="s">
        <v>281</v>
      </c>
      <c r="H1675" s="0" t="s">
        <v>274</v>
      </c>
      <c r="I1675" s="0" t="s">
        <v>18883</v>
      </c>
    </row>
    <row r="1676" customFormat="false" ht="15" hidden="false" customHeight="false" outlineLevel="0" collapsed="false">
      <c r="A1676" s="0" t="n">
        <v>87</v>
      </c>
      <c r="B1676" s="0" t="s">
        <v>139</v>
      </c>
      <c r="C1676" s="0" t="s">
        <v>18884</v>
      </c>
      <c r="D1676" s="0" t="s">
        <v>14532</v>
      </c>
      <c r="E1676" s="0" t="s">
        <v>18885</v>
      </c>
      <c r="F1676" s="0" t="n">
        <v>2240</v>
      </c>
      <c r="G1676" s="0" t="s">
        <v>281</v>
      </c>
      <c r="H1676" s="0" t="s">
        <v>274</v>
      </c>
      <c r="I1676" s="0" t="s">
        <v>18886</v>
      </c>
    </row>
    <row r="1677" customFormat="false" ht="15" hidden="false" customHeight="false" outlineLevel="0" collapsed="false">
      <c r="A1677" s="0" t="n">
        <v>150</v>
      </c>
      <c r="B1677" s="0" t="s">
        <v>210</v>
      </c>
      <c r="C1677" s="0" t="s">
        <v>18887</v>
      </c>
      <c r="D1677" s="0" t="s">
        <v>14532</v>
      </c>
      <c r="E1677" s="0" t="s">
        <v>18888</v>
      </c>
      <c r="F1677" s="0" t="n">
        <v>240</v>
      </c>
      <c r="G1677" s="0" t="s">
        <v>281</v>
      </c>
      <c r="H1677" s="0" t="s">
        <v>274</v>
      </c>
      <c r="I1677" s="0" t="s">
        <v>18889</v>
      </c>
    </row>
    <row r="1678" customFormat="false" ht="15" hidden="false" customHeight="false" outlineLevel="0" collapsed="false">
      <c r="A1678" s="0" t="n">
        <v>175</v>
      </c>
      <c r="B1678" s="0" t="s">
        <v>239</v>
      </c>
      <c r="C1678" s="0" t="s">
        <v>18890</v>
      </c>
      <c r="D1678" s="0" t="s">
        <v>14532</v>
      </c>
      <c r="E1678" s="0" t="s">
        <v>18891</v>
      </c>
      <c r="F1678" s="0" t="n">
        <v>15447</v>
      </c>
      <c r="G1678" s="0" t="s">
        <v>281</v>
      </c>
      <c r="H1678" s="0" t="s">
        <v>274</v>
      </c>
      <c r="I1678" s="0" t="s">
        <v>18892</v>
      </c>
    </row>
    <row r="1679" customFormat="false" ht="15" hidden="false" customHeight="false" outlineLevel="0" collapsed="false">
      <c r="A1679" s="0" t="n">
        <v>69</v>
      </c>
      <c r="B1679" s="0" t="s">
        <v>119</v>
      </c>
      <c r="C1679" s="0" t="s">
        <v>18893</v>
      </c>
      <c r="D1679" s="0" t="s">
        <v>14192</v>
      </c>
      <c r="E1679" s="0" t="s">
        <v>18894</v>
      </c>
      <c r="F1679" s="0" t="n">
        <v>1270</v>
      </c>
      <c r="G1679" s="0" t="s">
        <v>281</v>
      </c>
      <c r="H1679" s="0" t="s">
        <v>274</v>
      </c>
      <c r="I1679" s="0" t="s">
        <v>18895</v>
      </c>
    </row>
    <row r="1680" customFormat="false" ht="15" hidden="false" customHeight="false" outlineLevel="0" collapsed="false">
      <c r="A1680" s="0" t="n">
        <v>115</v>
      </c>
      <c r="B1680" s="0" t="s">
        <v>171</v>
      </c>
      <c r="C1680" s="0" t="s">
        <v>18896</v>
      </c>
      <c r="D1680" s="0" t="s">
        <v>14541</v>
      </c>
      <c r="E1680" s="0" t="s">
        <v>18897</v>
      </c>
      <c r="F1680" s="0" t="n">
        <v>10302</v>
      </c>
      <c r="G1680" s="0" t="s">
        <v>281</v>
      </c>
      <c r="H1680" s="0" t="s">
        <v>274</v>
      </c>
      <c r="I1680" s="0" t="s">
        <v>18898</v>
      </c>
    </row>
    <row r="1681" customFormat="false" ht="15" hidden="false" customHeight="false" outlineLevel="0" collapsed="false">
      <c r="A1681" s="0" t="n">
        <v>151</v>
      </c>
      <c r="B1681" s="0" t="s">
        <v>211</v>
      </c>
      <c r="C1681" s="0" t="s">
        <v>18899</v>
      </c>
      <c r="D1681" s="0" t="s">
        <v>14532</v>
      </c>
      <c r="E1681" s="0" t="s">
        <v>18900</v>
      </c>
      <c r="F1681" s="0" t="n">
        <v>240</v>
      </c>
      <c r="G1681" s="0" t="s">
        <v>281</v>
      </c>
      <c r="H1681" s="0" t="s">
        <v>274</v>
      </c>
      <c r="I1681" s="0" t="s">
        <v>18901</v>
      </c>
    </row>
    <row r="1682" customFormat="false" ht="15" hidden="false" customHeight="false" outlineLevel="0" collapsed="false">
      <c r="A1682" s="0" t="n">
        <v>48</v>
      </c>
      <c r="B1682" s="0" t="s">
        <v>96</v>
      </c>
      <c r="C1682" s="0" t="s">
        <v>18902</v>
      </c>
      <c r="D1682" s="0" t="s">
        <v>14676</v>
      </c>
      <c r="E1682" s="0" t="s">
        <v>18903</v>
      </c>
      <c r="F1682" s="0" t="n">
        <v>11359</v>
      </c>
      <c r="G1682" s="0" t="s">
        <v>281</v>
      </c>
      <c r="H1682" s="0" t="s">
        <v>274</v>
      </c>
      <c r="I1682" s="0" t="s">
        <v>18904</v>
      </c>
    </row>
    <row r="1683" customFormat="false" ht="15" hidden="false" customHeight="false" outlineLevel="0" collapsed="false">
      <c r="A1683" s="0" t="n">
        <v>60</v>
      </c>
      <c r="B1683" s="0" t="s">
        <v>110</v>
      </c>
      <c r="C1683" s="0" t="s">
        <v>18905</v>
      </c>
      <c r="D1683" s="0" t="s">
        <v>14541</v>
      </c>
      <c r="E1683" s="0" t="s">
        <v>18906</v>
      </c>
      <c r="F1683" s="0" t="n">
        <v>240</v>
      </c>
      <c r="G1683" s="0" t="s">
        <v>281</v>
      </c>
      <c r="H1683" s="0" t="s">
        <v>274</v>
      </c>
      <c r="I1683" s="0" t="s">
        <v>18907</v>
      </c>
    </row>
    <row r="1684" customFormat="false" ht="15" hidden="false" customHeight="false" outlineLevel="0" collapsed="false">
      <c r="A1684" s="0" t="n">
        <v>120</v>
      </c>
      <c r="B1684" s="0" t="s">
        <v>178</v>
      </c>
      <c r="C1684" s="0" t="s">
        <v>18908</v>
      </c>
      <c r="D1684" s="0" t="s">
        <v>14532</v>
      </c>
      <c r="E1684" s="0" t="s">
        <v>18909</v>
      </c>
      <c r="F1684" s="0" t="n">
        <v>6106</v>
      </c>
      <c r="G1684" s="0" t="s">
        <v>281</v>
      </c>
      <c r="H1684" s="0" t="s">
        <v>274</v>
      </c>
      <c r="I1684" s="0" t="s">
        <v>18910</v>
      </c>
    </row>
    <row r="1685" customFormat="false" ht="15" hidden="false" customHeight="false" outlineLevel="0" collapsed="false">
      <c r="A1685" s="0" t="n">
        <v>92</v>
      </c>
      <c r="B1685" s="0" t="s">
        <v>144</v>
      </c>
      <c r="C1685" s="0" t="s">
        <v>18911</v>
      </c>
      <c r="D1685" s="0" t="s">
        <v>14541</v>
      </c>
      <c r="E1685" s="0" t="s">
        <v>18912</v>
      </c>
      <c r="F1685" s="0" t="n">
        <v>240</v>
      </c>
      <c r="G1685" s="0" t="s">
        <v>281</v>
      </c>
      <c r="H1685" s="0" t="s">
        <v>274</v>
      </c>
      <c r="I1685" s="0" t="s">
        <v>18913</v>
      </c>
    </row>
    <row r="1686" customFormat="false" ht="15" hidden="false" customHeight="false" outlineLevel="0" collapsed="false">
      <c r="A1686" s="0" t="n">
        <v>161</v>
      </c>
      <c r="B1686" s="0" t="s">
        <v>222</v>
      </c>
      <c r="C1686" s="0" t="s">
        <v>18914</v>
      </c>
      <c r="D1686" s="0" t="s">
        <v>14532</v>
      </c>
      <c r="E1686" s="0" t="s">
        <v>18915</v>
      </c>
      <c r="F1686" s="0" t="n">
        <v>2903</v>
      </c>
      <c r="G1686" s="0" t="s">
        <v>281</v>
      </c>
      <c r="H1686" s="0" t="s">
        <v>274</v>
      </c>
      <c r="I1686" s="0" t="s">
        <v>18916</v>
      </c>
    </row>
    <row r="1687" customFormat="false" ht="15" hidden="false" customHeight="false" outlineLevel="0" collapsed="false">
      <c r="A1687" s="0" t="n">
        <v>27</v>
      </c>
      <c r="B1687" s="0" t="s">
        <v>67</v>
      </c>
      <c r="C1687" s="0" t="s">
        <v>18917</v>
      </c>
      <c r="D1687" s="0" t="s">
        <v>14532</v>
      </c>
      <c r="E1687" s="0" t="s">
        <v>18918</v>
      </c>
      <c r="F1687" s="0" t="n">
        <v>4121</v>
      </c>
      <c r="G1687" s="0" t="s">
        <v>281</v>
      </c>
      <c r="H1687" s="0" t="s">
        <v>274</v>
      </c>
      <c r="I1687" s="0" t="s">
        <v>18919</v>
      </c>
    </row>
    <row r="1688" customFormat="false" ht="15" hidden="false" customHeight="false" outlineLevel="0" collapsed="false">
      <c r="A1688" s="0" t="n">
        <v>77</v>
      </c>
      <c r="B1688" s="0" t="s">
        <v>128</v>
      </c>
      <c r="C1688" s="0" t="s">
        <v>18920</v>
      </c>
      <c r="D1688" s="0" t="s">
        <v>14532</v>
      </c>
      <c r="E1688" s="0" t="s">
        <v>18921</v>
      </c>
      <c r="F1688" s="0" t="n">
        <v>6127</v>
      </c>
      <c r="G1688" s="0" t="s">
        <v>281</v>
      </c>
      <c r="H1688" s="0" t="s">
        <v>274</v>
      </c>
      <c r="I1688" s="0" t="s">
        <v>18922</v>
      </c>
    </row>
    <row r="1689" customFormat="false" ht="15" hidden="false" customHeight="false" outlineLevel="0" collapsed="false">
      <c r="A1689" s="0" t="n">
        <v>151</v>
      </c>
      <c r="B1689" s="0" t="s">
        <v>211</v>
      </c>
      <c r="C1689" s="0" t="s">
        <v>18923</v>
      </c>
      <c r="D1689" s="0" t="s">
        <v>15738</v>
      </c>
      <c r="E1689" s="0" t="s">
        <v>18924</v>
      </c>
      <c r="F1689" s="0" t="n">
        <v>240</v>
      </c>
      <c r="G1689" s="0" t="s">
        <v>281</v>
      </c>
      <c r="H1689" s="0" t="s">
        <v>274</v>
      </c>
      <c r="I1689" s="0" t="s">
        <v>18925</v>
      </c>
    </row>
    <row r="1690" customFormat="false" ht="15" hidden="false" customHeight="false" outlineLevel="0" collapsed="false">
      <c r="A1690" s="0" t="n">
        <v>118</v>
      </c>
      <c r="B1690" s="0" t="s">
        <v>175</v>
      </c>
      <c r="C1690" s="0" t="s">
        <v>18926</v>
      </c>
      <c r="D1690" s="0" t="s">
        <v>14532</v>
      </c>
      <c r="E1690" s="0" t="s">
        <v>18927</v>
      </c>
      <c r="F1690" s="0" t="n">
        <v>2151</v>
      </c>
      <c r="G1690" s="0" t="s">
        <v>281</v>
      </c>
      <c r="H1690" s="0" t="s">
        <v>274</v>
      </c>
      <c r="I1690" s="0" t="s">
        <v>18928</v>
      </c>
    </row>
    <row r="1691" customFormat="false" ht="15" hidden="false" customHeight="false" outlineLevel="0" collapsed="false">
      <c r="A1691" s="0" t="n">
        <v>106</v>
      </c>
      <c r="B1691" s="0" t="s">
        <v>162</v>
      </c>
      <c r="C1691" s="0" t="s">
        <v>18929</v>
      </c>
      <c r="D1691" s="0" t="s">
        <v>14532</v>
      </c>
      <c r="E1691" s="0" t="s">
        <v>18930</v>
      </c>
      <c r="F1691" s="0" t="n">
        <v>240</v>
      </c>
      <c r="G1691" s="0" t="s">
        <v>281</v>
      </c>
      <c r="H1691" s="0" t="s">
        <v>274</v>
      </c>
      <c r="I1691" s="0" t="s">
        <v>18931</v>
      </c>
    </row>
    <row r="1692" customFormat="false" ht="15" hidden="false" customHeight="false" outlineLevel="0" collapsed="false">
      <c r="A1692" s="0" t="n">
        <v>99</v>
      </c>
      <c r="B1692" s="0" t="s">
        <v>154</v>
      </c>
      <c r="C1692" s="0" t="s">
        <v>18932</v>
      </c>
      <c r="D1692" s="0" t="s">
        <v>14532</v>
      </c>
      <c r="E1692" s="0" t="s">
        <v>18933</v>
      </c>
      <c r="F1692" s="0" t="n">
        <v>240</v>
      </c>
      <c r="G1692" s="0" t="s">
        <v>281</v>
      </c>
      <c r="H1692" s="0" t="s">
        <v>274</v>
      </c>
      <c r="I1692" s="0" t="s">
        <v>18934</v>
      </c>
    </row>
    <row r="1693" customFormat="false" ht="15" hidden="false" customHeight="false" outlineLevel="0" collapsed="false">
      <c r="A1693" s="0" t="n">
        <v>112</v>
      </c>
      <c r="B1693" s="0" t="s">
        <v>168</v>
      </c>
      <c r="C1693" s="0" t="s">
        <v>18935</v>
      </c>
      <c r="D1693" s="0" t="s">
        <v>14532</v>
      </c>
      <c r="E1693" s="0" t="s">
        <v>18936</v>
      </c>
      <c r="F1693" s="0" t="n">
        <v>6262</v>
      </c>
      <c r="G1693" s="0" t="s">
        <v>281</v>
      </c>
      <c r="H1693" s="0" t="s">
        <v>274</v>
      </c>
      <c r="I1693" s="0" t="s">
        <v>18937</v>
      </c>
    </row>
    <row r="1694" customFormat="false" ht="15" hidden="false" customHeight="false" outlineLevel="0" collapsed="false">
      <c r="A1694" s="0" t="n">
        <v>77</v>
      </c>
      <c r="B1694" s="0" t="s">
        <v>128</v>
      </c>
      <c r="C1694" s="0" t="s">
        <v>18938</v>
      </c>
      <c r="D1694" s="0" t="s">
        <v>14532</v>
      </c>
      <c r="E1694" s="0" t="s">
        <v>18939</v>
      </c>
      <c r="F1694" s="0" t="n">
        <v>2903</v>
      </c>
      <c r="G1694" s="0" t="s">
        <v>281</v>
      </c>
      <c r="H1694" s="0" t="s">
        <v>274</v>
      </c>
      <c r="I1694" s="0" t="s">
        <v>18940</v>
      </c>
    </row>
    <row r="1695" customFormat="false" ht="15" hidden="false" customHeight="false" outlineLevel="0" collapsed="false">
      <c r="A1695" s="0" t="n">
        <v>22</v>
      </c>
      <c r="B1695" s="0" t="s">
        <v>60</v>
      </c>
      <c r="C1695" s="0" t="s">
        <v>18941</v>
      </c>
      <c r="D1695" s="0" t="s">
        <v>14541</v>
      </c>
      <c r="E1695" s="0" t="s">
        <v>18942</v>
      </c>
      <c r="F1695" s="0" t="n">
        <v>240</v>
      </c>
      <c r="G1695" s="0" t="s">
        <v>281</v>
      </c>
      <c r="H1695" s="0" t="s">
        <v>274</v>
      </c>
      <c r="I1695" s="0" t="s">
        <v>18943</v>
      </c>
    </row>
    <row r="1696" customFormat="false" ht="15" hidden="false" customHeight="false" outlineLevel="0" collapsed="false">
      <c r="A1696" s="0" t="n">
        <v>54</v>
      </c>
      <c r="B1696" s="0" t="s">
        <v>103</v>
      </c>
      <c r="C1696" s="0" t="s">
        <v>18944</v>
      </c>
      <c r="D1696" s="0" t="s">
        <v>14532</v>
      </c>
      <c r="E1696" s="0" t="s">
        <v>18945</v>
      </c>
      <c r="F1696" s="0" t="n">
        <v>2903</v>
      </c>
      <c r="G1696" s="0" t="s">
        <v>281</v>
      </c>
      <c r="H1696" s="0" t="s">
        <v>274</v>
      </c>
      <c r="I1696" s="0" t="s">
        <v>18946</v>
      </c>
    </row>
    <row r="1697" customFormat="false" ht="15" hidden="false" customHeight="false" outlineLevel="0" collapsed="false">
      <c r="A1697" s="0" t="n">
        <v>163</v>
      </c>
      <c r="B1697" s="0" t="s">
        <v>224</v>
      </c>
      <c r="C1697" s="0" t="s">
        <v>18947</v>
      </c>
      <c r="D1697" s="0" t="s">
        <v>14192</v>
      </c>
      <c r="E1697" s="0" t="s">
        <v>18948</v>
      </c>
      <c r="F1697" s="0" t="n">
        <v>1570</v>
      </c>
      <c r="G1697" s="0" t="s">
        <v>281</v>
      </c>
      <c r="H1697" s="0" t="s">
        <v>274</v>
      </c>
      <c r="I1697" s="0" t="s">
        <v>18949</v>
      </c>
    </row>
    <row r="1698" customFormat="false" ht="15" hidden="false" customHeight="false" outlineLevel="0" collapsed="false">
      <c r="A1698" s="0" t="n">
        <v>159</v>
      </c>
      <c r="B1698" s="0" t="s">
        <v>220</v>
      </c>
      <c r="C1698" s="0" t="s">
        <v>18950</v>
      </c>
      <c r="D1698" s="0" t="s">
        <v>14532</v>
      </c>
      <c r="E1698" s="0" t="s">
        <v>18951</v>
      </c>
      <c r="F1698" s="0" t="n">
        <v>240</v>
      </c>
      <c r="G1698" s="0" t="s">
        <v>281</v>
      </c>
      <c r="H1698" s="0" t="s">
        <v>274</v>
      </c>
      <c r="I1698" s="0" t="s">
        <v>18952</v>
      </c>
    </row>
    <row r="1699" customFormat="false" ht="15" hidden="false" customHeight="false" outlineLevel="0" collapsed="false">
      <c r="A1699" s="0" t="n">
        <v>157</v>
      </c>
      <c r="B1699" s="0" t="s">
        <v>218</v>
      </c>
      <c r="C1699" s="0" t="s">
        <v>18953</v>
      </c>
      <c r="D1699" s="0" t="s">
        <v>14532</v>
      </c>
      <c r="E1699" s="0" t="s">
        <v>18954</v>
      </c>
      <c r="F1699" s="0" t="n">
        <v>2903</v>
      </c>
      <c r="G1699" s="0" t="s">
        <v>281</v>
      </c>
      <c r="H1699" s="0" t="s">
        <v>274</v>
      </c>
      <c r="I1699" s="0" t="s">
        <v>18955</v>
      </c>
    </row>
    <row r="1700" customFormat="false" ht="15" hidden="false" customHeight="false" outlineLevel="0" collapsed="false">
      <c r="A1700" s="0" t="n">
        <v>24</v>
      </c>
      <c r="B1700" s="0" t="s">
        <v>63</v>
      </c>
      <c r="C1700" s="0" t="s">
        <v>18956</v>
      </c>
      <c r="D1700" s="0" t="s">
        <v>14532</v>
      </c>
      <c r="E1700" s="0" t="s">
        <v>18957</v>
      </c>
      <c r="F1700" s="0" t="n">
        <v>1131</v>
      </c>
      <c r="G1700" s="0" t="s">
        <v>281</v>
      </c>
      <c r="H1700" s="0" t="s">
        <v>274</v>
      </c>
      <c r="I1700" s="0" t="s">
        <v>18958</v>
      </c>
    </row>
    <row r="1701" customFormat="false" ht="15" hidden="false" customHeight="false" outlineLevel="0" collapsed="false">
      <c r="A1701" s="0" t="n">
        <v>122</v>
      </c>
      <c r="B1701" s="0" t="s">
        <v>180</v>
      </c>
      <c r="C1701" s="0" t="s">
        <v>18959</v>
      </c>
      <c r="D1701" s="0" t="s">
        <v>14532</v>
      </c>
      <c r="E1701" s="0" t="s">
        <v>18960</v>
      </c>
      <c r="F1701" s="0" t="n">
        <v>2903</v>
      </c>
      <c r="G1701" s="0" t="s">
        <v>281</v>
      </c>
      <c r="H1701" s="0" t="s">
        <v>274</v>
      </c>
      <c r="I1701" s="0" t="s">
        <v>18961</v>
      </c>
    </row>
    <row r="1702" customFormat="false" ht="15" hidden="false" customHeight="false" outlineLevel="0" collapsed="false">
      <c r="A1702" s="0" t="n">
        <v>163</v>
      </c>
      <c r="B1702" s="0" t="s">
        <v>224</v>
      </c>
      <c r="C1702" s="0" t="s">
        <v>18962</v>
      </c>
      <c r="D1702" s="0" t="s">
        <v>14532</v>
      </c>
      <c r="E1702" s="0" t="s">
        <v>18963</v>
      </c>
      <c r="F1702" s="0" t="n">
        <v>14867</v>
      </c>
      <c r="G1702" s="0" t="s">
        <v>281</v>
      </c>
      <c r="H1702" s="0" t="s">
        <v>274</v>
      </c>
      <c r="I1702" s="0" t="s">
        <v>18964</v>
      </c>
    </row>
    <row r="1703" customFormat="false" ht="15" hidden="false" customHeight="false" outlineLevel="0" collapsed="false">
      <c r="A1703" s="0" t="n">
        <v>123</v>
      </c>
      <c r="B1703" s="0" t="s">
        <v>181</v>
      </c>
      <c r="C1703" s="0" t="s">
        <v>18965</v>
      </c>
      <c r="D1703" s="0" t="s">
        <v>14532</v>
      </c>
      <c r="E1703" s="0" t="s">
        <v>18966</v>
      </c>
      <c r="F1703" s="0" t="n">
        <v>2903</v>
      </c>
      <c r="G1703" s="0" t="s">
        <v>281</v>
      </c>
      <c r="H1703" s="0" t="s">
        <v>274</v>
      </c>
      <c r="I1703" s="0" t="s">
        <v>18967</v>
      </c>
    </row>
    <row r="1704" customFormat="false" ht="15" hidden="false" customHeight="false" outlineLevel="0" collapsed="false">
      <c r="A1704" s="0" t="n">
        <v>105</v>
      </c>
      <c r="B1704" s="0" t="s">
        <v>161</v>
      </c>
      <c r="C1704" s="0" t="s">
        <v>18968</v>
      </c>
      <c r="D1704" s="0" t="s">
        <v>14902</v>
      </c>
      <c r="E1704" s="0" t="s">
        <v>18969</v>
      </c>
      <c r="F1704" s="0" t="n">
        <v>240</v>
      </c>
      <c r="G1704" s="0" t="s">
        <v>281</v>
      </c>
      <c r="H1704" s="0" t="s">
        <v>274</v>
      </c>
      <c r="I1704" s="0" t="s">
        <v>18970</v>
      </c>
    </row>
    <row r="1705" customFormat="false" ht="15" hidden="false" customHeight="false" outlineLevel="0" collapsed="false">
      <c r="A1705" s="0" t="n">
        <v>69</v>
      </c>
      <c r="B1705" s="0" t="s">
        <v>119</v>
      </c>
      <c r="C1705" s="0" t="s">
        <v>18971</v>
      </c>
      <c r="D1705" s="0" t="s">
        <v>14532</v>
      </c>
      <c r="E1705" s="0" t="s">
        <v>18972</v>
      </c>
      <c r="F1705" s="0" t="n">
        <v>3753</v>
      </c>
      <c r="G1705" s="0" t="s">
        <v>281</v>
      </c>
      <c r="H1705" s="0" t="s">
        <v>274</v>
      </c>
      <c r="I1705" s="0" t="s">
        <v>18973</v>
      </c>
    </row>
    <row r="1706" customFormat="false" ht="15" hidden="false" customHeight="false" outlineLevel="0" collapsed="false">
      <c r="A1706" s="0" t="n">
        <v>1</v>
      </c>
      <c r="B1706" s="0" t="s">
        <v>26</v>
      </c>
      <c r="C1706" s="0" t="s">
        <v>18974</v>
      </c>
      <c r="D1706" s="0" t="s">
        <v>14532</v>
      </c>
      <c r="E1706" s="0" t="s">
        <v>18975</v>
      </c>
      <c r="F1706" s="0" t="n">
        <v>1512</v>
      </c>
      <c r="G1706" s="0" t="s">
        <v>281</v>
      </c>
      <c r="H1706" s="0" t="s">
        <v>274</v>
      </c>
      <c r="I1706" s="0" t="s">
        <v>18976</v>
      </c>
    </row>
    <row r="1707" customFormat="false" ht="15" hidden="false" customHeight="false" outlineLevel="0" collapsed="false">
      <c r="A1707" s="0" t="n">
        <v>26</v>
      </c>
      <c r="B1707" s="0" t="s">
        <v>66</v>
      </c>
      <c r="C1707" s="0" t="s">
        <v>18977</v>
      </c>
      <c r="D1707" s="0" t="s">
        <v>14541</v>
      </c>
      <c r="E1707" s="0" t="s">
        <v>18978</v>
      </c>
      <c r="F1707" s="0" t="n">
        <v>240</v>
      </c>
      <c r="G1707" s="0" t="s">
        <v>281</v>
      </c>
      <c r="H1707" s="0" t="s">
        <v>274</v>
      </c>
      <c r="I1707" s="0" t="s">
        <v>18979</v>
      </c>
    </row>
    <row r="1708" customFormat="false" ht="15" hidden="false" customHeight="false" outlineLevel="0" collapsed="false">
      <c r="A1708" s="0" t="n">
        <v>56</v>
      </c>
      <c r="B1708" s="0" t="s">
        <v>105</v>
      </c>
      <c r="C1708" s="0" t="s">
        <v>18980</v>
      </c>
      <c r="D1708" s="0" t="s">
        <v>14532</v>
      </c>
      <c r="E1708" s="0" t="s">
        <v>18981</v>
      </c>
      <c r="F1708" s="0" t="n">
        <v>3461</v>
      </c>
      <c r="G1708" s="0" t="s">
        <v>281</v>
      </c>
      <c r="H1708" s="0" t="s">
        <v>274</v>
      </c>
      <c r="I1708" s="0" t="s">
        <v>18982</v>
      </c>
    </row>
    <row r="1709" customFormat="false" ht="15" hidden="false" customHeight="false" outlineLevel="0" collapsed="false">
      <c r="A1709" s="0" t="n">
        <v>71</v>
      </c>
      <c r="B1709" s="0" t="s">
        <v>121</v>
      </c>
      <c r="C1709" s="0" t="s">
        <v>18983</v>
      </c>
      <c r="D1709" s="0" t="s">
        <v>14676</v>
      </c>
      <c r="E1709" s="0" t="s">
        <v>18984</v>
      </c>
      <c r="F1709" s="0" t="n">
        <v>240</v>
      </c>
      <c r="G1709" s="0" t="s">
        <v>281</v>
      </c>
      <c r="H1709" s="0" t="s">
        <v>274</v>
      </c>
      <c r="I1709" s="0" t="s">
        <v>18985</v>
      </c>
    </row>
    <row r="1710" customFormat="false" ht="15" hidden="false" customHeight="false" outlineLevel="0" collapsed="false">
      <c r="A1710" s="0" t="n">
        <v>19</v>
      </c>
      <c r="B1710" s="0" t="s">
        <v>56</v>
      </c>
      <c r="C1710" s="0" t="s">
        <v>18986</v>
      </c>
      <c r="D1710" s="0" t="s">
        <v>14532</v>
      </c>
      <c r="E1710" s="0" t="s">
        <v>18987</v>
      </c>
      <c r="F1710" s="0" t="n">
        <v>2903</v>
      </c>
      <c r="G1710" s="0" t="s">
        <v>281</v>
      </c>
      <c r="H1710" s="0" t="s">
        <v>274</v>
      </c>
      <c r="I1710" s="0" t="s">
        <v>18988</v>
      </c>
    </row>
    <row r="1711" customFormat="false" ht="15" hidden="false" customHeight="false" outlineLevel="0" collapsed="false">
      <c r="A1711" s="0" t="n">
        <v>129</v>
      </c>
      <c r="B1711" s="0" t="s">
        <v>187</v>
      </c>
      <c r="C1711" s="0" t="s">
        <v>18989</v>
      </c>
      <c r="D1711" s="0" t="s">
        <v>14532</v>
      </c>
      <c r="E1711" s="0" t="s">
        <v>18990</v>
      </c>
      <c r="F1711" s="0" t="n">
        <v>2903</v>
      </c>
      <c r="G1711" s="0" t="s">
        <v>281</v>
      </c>
      <c r="H1711" s="0" t="s">
        <v>274</v>
      </c>
      <c r="I1711" s="0" t="s">
        <v>18991</v>
      </c>
    </row>
    <row r="1712" customFormat="false" ht="15" hidden="false" customHeight="false" outlineLevel="0" collapsed="false">
      <c r="A1712" s="0" t="n">
        <v>99</v>
      </c>
      <c r="B1712" s="0" t="s">
        <v>154</v>
      </c>
      <c r="C1712" s="0" t="s">
        <v>18992</v>
      </c>
      <c r="D1712" s="0" t="s">
        <v>14532</v>
      </c>
      <c r="E1712" s="0" t="s">
        <v>18993</v>
      </c>
      <c r="F1712" s="0" t="n">
        <v>2903</v>
      </c>
      <c r="G1712" s="0" t="s">
        <v>281</v>
      </c>
      <c r="H1712" s="0" t="s">
        <v>274</v>
      </c>
      <c r="I1712" s="0" t="s">
        <v>18994</v>
      </c>
    </row>
    <row r="1713" customFormat="false" ht="15" hidden="false" customHeight="false" outlineLevel="0" collapsed="false">
      <c r="A1713" s="0" t="n">
        <v>175</v>
      </c>
      <c r="B1713" s="0" t="s">
        <v>239</v>
      </c>
      <c r="C1713" s="0" t="s">
        <v>18995</v>
      </c>
      <c r="D1713" s="0" t="s">
        <v>14532</v>
      </c>
      <c r="E1713" s="0" t="s">
        <v>18996</v>
      </c>
      <c r="F1713" s="0" t="n">
        <v>4189</v>
      </c>
      <c r="G1713" s="0" t="s">
        <v>281</v>
      </c>
      <c r="H1713" s="0" t="s">
        <v>274</v>
      </c>
      <c r="I1713" s="0" t="s">
        <v>18997</v>
      </c>
    </row>
    <row r="1714" customFormat="false" ht="15" hidden="false" customHeight="false" outlineLevel="0" collapsed="false">
      <c r="A1714" s="0" t="n">
        <v>179</v>
      </c>
      <c r="B1714" s="0" t="s">
        <v>244</v>
      </c>
      <c r="C1714" s="0" t="s">
        <v>18998</v>
      </c>
      <c r="D1714" s="0" t="s">
        <v>14532</v>
      </c>
      <c r="E1714" s="0" t="s">
        <v>18999</v>
      </c>
      <c r="F1714" s="0" t="n">
        <v>240</v>
      </c>
      <c r="G1714" s="0" t="s">
        <v>281</v>
      </c>
      <c r="H1714" s="0" t="s">
        <v>274</v>
      </c>
      <c r="I1714" s="0" t="s">
        <v>19000</v>
      </c>
    </row>
    <row r="1715" customFormat="false" ht="15" hidden="false" customHeight="false" outlineLevel="0" collapsed="false">
      <c r="A1715" s="0" t="n">
        <v>175</v>
      </c>
      <c r="B1715" s="0" t="s">
        <v>239</v>
      </c>
      <c r="C1715" s="0" t="s">
        <v>19001</v>
      </c>
      <c r="D1715" s="0" t="s">
        <v>14676</v>
      </c>
      <c r="E1715" s="0" t="s">
        <v>19002</v>
      </c>
      <c r="F1715" s="0" t="n">
        <v>1751</v>
      </c>
      <c r="G1715" s="0" t="s">
        <v>281</v>
      </c>
      <c r="H1715" s="0" t="s">
        <v>274</v>
      </c>
      <c r="I1715" s="0" t="s">
        <v>19003</v>
      </c>
    </row>
    <row r="1716" customFormat="false" ht="15" hidden="false" customHeight="false" outlineLevel="0" collapsed="false">
      <c r="A1716" s="0" t="n">
        <v>58</v>
      </c>
      <c r="B1716" s="0" t="s">
        <v>107</v>
      </c>
      <c r="C1716" s="0" t="s">
        <v>19004</v>
      </c>
      <c r="D1716" s="0" t="s">
        <v>14532</v>
      </c>
      <c r="E1716" s="0" t="s">
        <v>19005</v>
      </c>
      <c r="F1716" s="0" t="n">
        <v>240</v>
      </c>
      <c r="G1716" s="0" t="s">
        <v>281</v>
      </c>
      <c r="H1716" s="0" t="s">
        <v>274</v>
      </c>
      <c r="I1716" s="0" t="s">
        <v>19006</v>
      </c>
    </row>
    <row r="1717" customFormat="false" ht="15" hidden="false" customHeight="false" outlineLevel="0" collapsed="false">
      <c r="A1717" s="0" t="n">
        <v>178</v>
      </c>
      <c r="B1717" s="0" t="s">
        <v>243</v>
      </c>
      <c r="C1717" s="0" t="s">
        <v>19007</v>
      </c>
      <c r="D1717" s="0" t="s">
        <v>14532</v>
      </c>
      <c r="E1717" s="0" t="s">
        <v>19008</v>
      </c>
      <c r="F1717" s="0" t="n">
        <v>2903</v>
      </c>
      <c r="G1717" s="0" t="s">
        <v>281</v>
      </c>
      <c r="H1717" s="0" t="s">
        <v>274</v>
      </c>
      <c r="I1717" s="0" t="s">
        <v>19009</v>
      </c>
    </row>
    <row r="1718" customFormat="false" ht="15" hidden="false" customHeight="false" outlineLevel="0" collapsed="false">
      <c r="A1718" s="0" t="n">
        <v>160</v>
      </c>
      <c r="B1718" s="0" t="s">
        <v>221</v>
      </c>
      <c r="C1718" s="0" t="s">
        <v>19010</v>
      </c>
      <c r="D1718" s="0" t="s">
        <v>14532</v>
      </c>
      <c r="E1718" s="0" t="s">
        <v>19011</v>
      </c>
      <c r="F1718" s="0" t="n">
        <v>240</v>
      </c>
      <c r="G1718" s="0" t="s">
        <v>281</v>
      </c>
      <c r="H1718" s="0" t="s">
        <v>274</v>
      </c>
      <c r="I1718" s="0" t="s">
        <v>19012</v>
      </c>
    </row>
    <row r="1719" customFormat="false" ht="15" hidden="false" customHeight="false" outlineLevel="0" collapsed="false">
      <c r="A1719" s="0" t="n">
        <v>143</v>
      </c>
      <c r="B1719" s="0" t="s">
        <v>202</v>
      </c>
      <c r="C1719" s="0" t="s">
        <v>19013</v>
      </c>
      <c r="D1719" s="0" t="s">
        <v>14532</v>
      </c>
      <c r="E1719" s="0" t="s">
        <v>19014</v>
      </c>
      <c r="F1719" s="0" t="n">
        <v>2903</v>
      </c>
      <c r="G1719" s="0" t="s">
        <v>281</v>
      </c>
      <c r="H1719" s="0" t="s">
        <v>274</v>
      </c>
      <c r="I1719" s="0" t="s">
        <v>19015</v>
      </c>
    </row>
    <row r="1720" customFormat="false" ht="15" hidden="false" customHeight="false" outlineLevel="0" collapsed="false">
      <c r="A1720" s="0" t="n">
        <v>152</v>
      </c>
      <c r="B1720" s="0" t="s">
        <v>212</v>
      </c>
      <c r="C1720" s="0" t="s">
        <v>19016</v>
      </c>
      <c r="D1720" s="0" t="s">
        <v>14532</v>
      </c>
      <c r="E1720" s="0" t="s">
        <v>19017</v>
      </c>
      <c r="F1720" s="0" t="n">
        <v>2903</v>
      </c>
      <c r="G1720" s="0" t="s">
        <v>281</v>
      </c>
      <c r="H1720" s="0" t="s">
        <v>274</v>
      </c>
      <c r="I1720" s="0" t="s">
        <v>19018</v>
      </c>
    </row>
    <row r="1721" customFormat="false" ht="15" hidden="false" customHeight="false" outlineLevel="0" collapsed="false">
      <c r="A1721" s="0" t="n">
        <v>165</v>
      </c>
      <c r="B1721" s="0" t="s">
        <v>226</v>
      </c>
      <c r="C1721" s="0" t="s">
        <v>19019</v>
      </c>
      <c r="D1721" s="0" t="s">
        <v>14532</v>
      </c>
      <c r="E1721" s="0" t="s">
        <v>19020</v>
      </c>
      <c r="F1721" s="0" t="n">
        <v>3978</v>
      </c>
      <c r="G1721" s="0" t="s">
        <v>281</v>
      </c>
      <c r="H1721" s="0" t="s">
        <v>274</v>
      </c>
      <c r="I1721" s="0" t="s">
        <v>19021</v>
      </c>
    </row>
    <row r="1722" customFormat="false" ht="15" hidden="false" customHeight="false" outlineLevel="0" collapsed="false">
      <c r="A1722" s="0" t="n">
        <v>82</v>
      </c>
      <c r="B1722" s="0" t="s">
        <v>133</v>
      </c>
      <c r="C1722" s="0" t="s">
        <v>19022</v>
      </c>
      <c r="D1722" s="0" t="s">
        <v>14532</v>
      </c>
      <c r="E1722" s="0" t="s">
        <v>19023</v>
      </c>
      <c r="F1722" s="0" t="n">
        <v>240</v>
      </c>
      <c r="G1722" s="0" t="s">
        <v>281</v>
      </c>
      <c r="H1722" s="0" t="s">
        <v>274</v>
      </c>
      <c r="I1722" s="0" t="s">
        <v>19024</v>
      </c>
    </row>
    <row r="1723" customFormat="false" ht="15" hidden="false" customHeight="false" outlineLevel="0" collapsed="false">
      <c r="A1723" s="0" t="n">
        <v>89</v>
      </c>
      <c r="B1723" s="0" t="s">
        <v>141</v>
      </c>
      <c r="C1723" s="0" t="s">
        <v>19025</v>
      </c>
      <c r="D1723" s="0" t="s">
        <v>14532</v>
      </c>
      <c r="E1723" s="0" t="s">
        <v>19026</v>
      </c>
      <c r="F1723" s="0" t="n">
        <v>2903</v>
      </c>
      <c r="G1723" s="0" t="s">
        <v>281</v>
      </c>
      <c r="H1723" s="0" t="s">
        <v>274</v>
      </c>
      <c r="I1723" s="0" t="s">
        <v>19027</v>
      </c>
    </row>
    <row r="1724" customFormat="false" ht="15" hidden="false" customHeight="false" outlineLevel="0" collapsed="false">
      <c r="A1724" s="0" t="n">
        <v>19</v>
      </c>
      <c r="B1724" s="0" t="s">
        <v>56</v>
      </c>
      <c r="C1724" s="0" t="s">
        <v>19028</v>
      </c>
      <c r="D1724" s="0" t="s">
        <v>14532</v>
      </c>
      <c r="E1724" s="0" t="s">
        <v>19029</v>
      </c>
      <c r="F1724" s="0" t="n">
        <v>11648</v>
      </c>
      <c r="G1724" s="0" t="s">
        <v>281</v>
      </c>
      <c r="H1724" s="0" t="s">
        <v>274</v>
      </c>
      <c r="I1724" s="0" t="s">
        <v>19030</v>
      </c>
    </row>
    <row r="1725" customFormat="false" ht="15" hidden="false" customHeight="false" outlineLevel="0" collapsed="false">
      <c r="A1725" s="0" t="n">
        <v>162</v>
      </c>
      <c r="B1725" s="0" t="s">
        <v>223</v>
      </c>
      <c r="C1725" s="0" t="s">
        <v>19031</v>
      </c>
      <c r="D1725" s="0" t="s">
        <v>14532</v>
      </c>
      <c r="E1725" s="0" t="s">
        <v>19032</v>
      </c>
      <c r="F1725" s="0" t="n">
        <v>10825</v>
      </c>
      <c r="G1725" s="0" t="s">
        <v>281</v>
      </c>
      <c r="H1725" s="0" t="s">
        <v>274</v>
      </c>
      <c r="I1725" s="0" t="s">
        <v>19033</v>
      </c>
    </row>
    <row r="1726" customFormat="false" ht="15" hidden="false" customHeight="false" outlineLevel="0" collapsed="false">
      <c r="A1726" s="0" t="n">
        <v>15</v>
      </c>
      <c r="B1726" s="0" t="s">
        <v>51</v>
      </c>
      <c r="C1726" s="0" t="s">
        <v>19034</v>
      </c>
      <c r="D1726" s="0" t="s">
        <v>14532</v>
      </c>
      <c r="E1726" s="0" t="s">
        <v>19035</v>
      </c>
      <c r="F1726" s="0" t="n">
        <v>240</v>
      </c>
      <c r="G1726" s="0" t="s">
        <v>281</v>
      </c>
      <c r="H1726" s="0" t="s">
        <v>274</v>
      </c>
      <c r="I1726" s="0" t="s">
        <v>19036</v>
      </c>
    </row>
    <row r="1727" customFormat="false" ht="41.75" hidden="false" customHeight="false" outlineLevel="0" collapsed="false">
      <c r="A1727" s="0" t="n">
        <v>53</v>
      </c>
      <c r="B1727" s="0" t="s">
        <v>102</v>
      </c>
      <c r="C1727" s="0" t="s">
        <v>19037</v>
      </c>
      <c r="D1727" s="0" t="s">
        <v>14541</v>
      </c>
      <c r="E1727" s="3" t="s">
        <v>19038</v>
      </c>
      <c r="F1727" s="0" t="n">
        <v>2484</v>
      </c>
      <c r="G1727" s="0" t="s">
        <v>281</v>
      </c>
      <c r="H1727" s="0" t="s">
        <v>274</v>
      </c>
      <c r="I1727" s="0" t="s">
        <v>19039</v>
      </c>
    </row>
    <row r="1728" customFormat="false" ht="15" hidden="false" customHeight="false" outlineLevel="0" collapsed="false">
      <c r="A1728" s="0" t="n">
        <v>14</v>
      </c>
      <c r="B1728" s="0" t="s">
        <v>50</v>
      </c>
      <c r="C1728" s="0" t="s">
        <v>19040</v>
      </c>
      <c r="D1728" s="0" t="s">
        <v>14532</v>
      </c>
      <c r="E1728" s="0" t="s">
        <v>19041</v>
      </c>
      <c r="F1728" s="0" t="n">
        <v>2903</v>
      </c>
      <c r="G1728" s="0" t="s">
        <v>281</v>
      </c>
      <c r="H1728" s="0" t="s">
        <v>274</v>
      </c>
      <c r="I1728" s="0" t="s">
        <v>19042</v>
      </c>
    </row>
    <row r="1729" customFormat="false" ht="15" hidden="false" customHeight="false" outlineLevel="0" collapsed="false">
      <c r="A1729" s="0" t="n">
        <v>154</v>
      </c>
      <c r="B1729" s="0" t="s">
        <v>214</v>
      </c>
      <c r="C1729" s="0" t="s">
        <v>19043</v>
      </c>
      <c r="D1729" s="0" t="s">
        <v>14532</v>
      </c>
      <c r="E1729" s="0" t="s">
        <v>19044</v>
      </c>
      <c r="F1729" s="0" t="n">
        <v>4985</v>
      </c>
      <c r="G1729" s="0" t="s">
        <v>281</v>
      </c>
      <c r="H1729" s="0" t="s">
        <v>274</v>
      </c>
      <c r="I1729" s="0" t="s">
        <v>19045</v>
      </c>
    </row>
    <row r="1730" customFormat="false" ht="15" hidden="false" customHeight="false" outlineLevel="0" collapsed="false">
      <c r="A1730" s="0" t="n">
        <v>27</v>
      </c>
      <c r="B1730" s="0" t="s">
        <v>67</v>
      </c>
      <c r="C1730" s="0" t="s">
        <v>19046</v>
      </c>
      <c r="D1730" s="0" t="s">
        <v>14532</v>
      </c>
      <c r="E1730" s="0" t="s">
        <v>19047</v>
      </c>
      <c r="F1730" s="0" t="n">
        <v>240</v>
      </c>
      <c r="G1730" s="0" t="s">
        <v>281</v>
      </c>
      <c r="H1730" s="0" t="s">
        <v>274</v>
      </c>
      <c r="I1730" s="0" t="s">
        <v>19048</v>
      </c>
    </row>
    <row r="1731" customFormat="false" ht="15" hidden="false" customHeight="false" outlineLevel="0" collapsed="false">
      <c r="A1731" s="0" t="n">
        <v>115</v>
      </c>
      <c r="B1731" s="0" t="s">
        <v>171</v>
      </c>
      <c r="C1731" s="0" t="s">
        <v>19049</v>
      </c>
      <c r="D1731" s="0" t="s">
        <v>14532</v>
      </c>
      <c r="E1731" s="0" t="s">
        <v>19050</v>
      </c>
      <c r="F1731" s="0" t="n">
        <v>240</v>
      </c>
      <c r="G1731" s="0" t="s">
        <v>281</v>
      </c>
      <c r="H1731" s="0" t="s">
        <v>274</v>
      </c>
      <c r="I1731" s="0" t="s">
        <v>19051</v>
      </c>
    </row>
    <row r="1732" customFormat="false" ht="15" hidden="false" customHeight="false" outlineLevel="0" collapsed="false">
      <c r="A1732" s="0" t="n">
        <v>146</v>
      </c>
      <c r="B1732" s="0" t="s">
        <v>205</v>
      </c>
      <c r="C1732" s="0" t="s">
        <v>19052</v>
      </c>
      <c r="D1732" s="0" t="s">
        <v>14541</v>
      </c>
      <c r="E1732" s="0" t="s">
        <v>19053</v>
      </c>
      <c r="F1732" s="0" t="n">
        <v>240</v>
      </c>
      <c r="G1732" s="0" t="s">
        <v>281</v>
      </c>
      <c r="H1732" s="0" t="s">
        <v>274</v>
      </c>
      <c r="I1732" s="0" t="s">
        <v>19054</v>
      </c>
    </row>
    <row r="1733" customFormat="false" ht="15" hidden="false" customHeight="false" outlineLevel="0" collapsed="false">
      <c r="A1733" s="0" t="n">
        <v>116</v>
      </c>
      <c r="B1733" s="0" t="s">
        <v>173</v>
      </c>
      <c r="C1733" s="0" t="s">
        <v>19055</v>
      </c>
      <c r="D1733" s="0" t="s">
        <v>14532</v>
      </c>
      <c r="E1733" s="0" t="s">
        <v>19056</v>
      </c>
      <c r="F1733" s="0" t="n">
        <v>3280</v>
      </c>
      <c r="G1733" s="0" t="s">
        <v>281</v>
      </c>
      <c r="H1733" s="0" t="s">
        <v>274</v>
      </c>
      <c r="I1733" s="0" t="s">
        <v>19057</v>
      </c>
    </row>
    <row r="1734" customFormat="false" ht="15" hidden="false" customHeight="false" outlineLevel="0" collapsed="false">
      <c r="A1734" s="0" t="n">
        <v>173</v>
      </c>
      <c r="B1734" s="0" t="s">
        <v>236</v>
      </c>
      <c r="C1734" s="0" t="s">
        <v>19058</v>
      </c>
      <c r="D1734" s="0" t="s">
        <v>14532</v>
      </c>
      <c r="E1734" s="0" t="s">
        <v>19059</v>
      </c>
      <c r="F1734" s="0" t="n">
        <v>1596</v>
      </c>
      <c r="G1734" s="0" t="s">
        <v>281</v>
      </c>
      <c r="H1734" s="0" t="s">
        <v>274</v>
      </c>
      <c r="I1734" s="0" t="s">
        <v>19060</v>
      </c>
    </row>
    <row r="1735" customFormat="false" ht="15" hidden="false" customHeight="false" outlineLevel="0" collapsed="false">
      <c r="A1735" s="0" t="n">
        <v>44</v>
      </c>
      <c r="B1735" s="0" t="s">
        <v>89</v>
      </c>
      <c r="C1735" s="0" t="s">
        <v>19061</v>
      </c>
      <c r="D1735" s="0" t="s">
        <v>14532</v>
      </c>
      <c r="E1735" s="0" t="s">
        <v>19062</v>
      </c>
      <c r="F1735" s="0" t="n">
        <v>240</v>
      </c>
      <c r="G1735" s="0" t="s">
        <v>281</v>
      </c>
      <c r="H1735" s="0" t="s">
        <v>274</v>
      </c>
      <c r="I1735" s="0" t="s">
        <v>19063</v>
      </c>
    </row>
    <row r="1736" customFormat="false" ht="15" hidden="false" customHeight="false" outlineLevel="0" collapsed="false">
      <c r="A1736" s="0" t="n">
        <v>96</v>
      </c>
      <c r="B1736" s="0" t="s">
        <v>150</v>
      </c>
      <c r="C1736" s="0" t="s">
        <v>19064</v>
      </c>
      <c r="D1736" s="0" t="s">
        <v>14532</v>
      </c>
      <c r="E1736" s="0" t="s">
        <v>19065</v>
      </c>
      <c r="F1736" s="0" t="n">
        <v>2267</v>
      </c>
      <c r="G1736" s="0" t="s">
        <v>281</v>
      </c>
      <c r="H1736" s="0" t="s">
        <v>274</v>
      </c>
      <c r="I1736" s="0" t="s">
        <v>19066</v>
      </c>
    </row>
    <row r="1737" customFormat="false" ht="15" hidden="false" customHeight="false" outlineLevel="0" collapsed="false">
      <c r="A1737" s="0" t="n">
        <v>31</v>
      </c>
      <c r="B1737" s="0" t="s">
        <v>72</v>
      </c>
      <c r="C1737" s="0" t="s">
        <v>19067</v>
      </c>
      <c r="D1737" s="0" t="s">
        <v>14532</v>
      </c>
      <c r="E1737" s="0" t="s">
        <v>19068</v>
      </c>
      <c r="F1737" s="0" t="n">
        <v>240</v>
      </c>
      <c r="G1737" s="0" t="s">
        <v>281</v>
      </c>
      <c r="H1737" s="0" t="s">
        <v>274</v>
      </c>
      <c r="I1737" s="0" t="s">
        <v>19069</v>
      </c>
    </row>
    <row r="1738" customFormat="false" ht="15" hidden="false" customHeight="false" outlineLevel="0" collapsed="false">
      <c r="A1738" s="0" t="n">
        <v>168</v>
      </c>
      <c r="B1738" s="0" t="s">
        <v>230</v>
      </c>
      <c r="C1738" s="0" t="s">
        <v>19070</v>
      </c>
      <c r="D1738" s="0" t="s">
        <v>14532</v>
      </c>
      <c r="E1738" s="0" t="s">
        <v>19071</v>
      </c>
      <c r="F1738" s="0" t="n">
        <v>240</v>
      </c>
      <c r="G1738" s="0" t="s">
        <v>281</v>
      </c>
      <c r="H1738" s="0" t="s">
        <v>274</v>
      </c>
      <c r="I1738" s="0" t="s">
        <v>19072</v>
      </c>
    </row>
    <row r="1739" customFormat="false" ht="15" hidden="false" customHeight="false" outlineLevel="0" collapsed="false">
      <c r="A1739" s="0" t="n">
        <v>163</v>
      </c>
      <c r="B1739" s="0" t="s">
        <v>224</v>
      </c>
      <c r="C1739" s="0" t="s">
        <v>19073</v>
      </c>
      <c r="D1739" s="0" t="s">
        <v>19074</v>
      </c>
      <c r="E1739" s="0" t="s">
        <v>19075</v>
      </c>
      <c r="F1739" s="0" t="n">
        <v>240</v>
      </c>
      <c r="G1739" s="0" t="s">
        <v>281</v>
      </c>
      <c r="H1739" s="0" t="s">
        <v>274</v>
      </c>
      <c r="I1739" s="0" t="s">
        <v>19076</v>
      </c>
    </row>
    <row r="1740" customFormat="false" ht="15" hidden="false" customHeight="false" outlineLevel="0" collapsed="false">
      <c r="A1740" s="0" t="n">
        <v>164</v>
      </c>
      <c r="B1740" s="0" t="s">
        <v>225</v>
      </c>
      <c r="C1740" s="0" t="s">
        <v>19077</v>
      </c>
      <c r="D1740" s="0" t="s">
        <v>14541</v>
      </c>
      <c r="E1740" s="0" t="s">
        <v>19078</v>
      </c>
      <c r="F1740" s="0" t="n">
        <v>2288</v>
      </c>
      <c r="G1740" s="0" t="s">
        <v>281</v>
      </c>
      <c r="H1740" s="0" t="s">
        <v>274</v>
      </c>
      <c r="I1740" s="0" t="s">
        <v>19079</v>
      </c>
    </row>
    <row r="1741" customFormat="false" ht="15" hidden="false" customHeight="false" outlineLevel="0" collapsed="false">
      <c r="A1741" s="0" t="n">
        <v>2</v>
      </c>
      <c r="B1741" s="0" t="s">
        <v>29</v>
      </c>
      <c r="C1741" s="0" t="s">
        <v>19080</v>
      </c>
      <c r="D1741" s="0" t="s">
        <v>14532</v>
      </c>
      <c r="E1741" s="0" t="s">
        <v>19081</v>
      </c>
      <c r="F1741" s="0" t="n">
        <v>2742</v>
      </c>
      <c r="G1741" s="0" t="s">
        <v>281</v>
      </c>
      <c r="H1741" s="0" t="s">
        <v>274</v>
      </c>
      <c r="I1741" s="0" t="s">
        <v>19082</v>
      </c>
    </row>
    <row r="1742" customFormat="false" ht="15" hidden="false" customHeight="false" outlineLevel="0" collapsed="false">
      <c r="A1742" s="0" t="n">
        <v>166</v>
      </c>
      <c r="B1742" s="0" t="s">
        <v>228</v>
      </c>
      <c r="C1742" s="0" t="s">
        <v>19083</v>
      </c>
      <c r="D1742" s="0" t="s">
        <v>14532</v>
      </c>
      <c r="E1742" s="0" t="s">
        <v>19084</v>
      </c>
      <c r="F1742" s="0" t="n">
        <v>240</v>
      </c>
      <c r="G1742" s="0" t="s">
        <v>281</v>
      </c>
      <c r="H1742" s="0" t="s">
        <v>274</v>
      </c>
      <c r="I1742" s="0" t="s">
        <v>19085</v>
      </c>
    </row>
    <row r="1743" customFormat="false" ht="15" hidden="false" customHeight="false" outlineLevel="0" collapsed="false">
      <c r="A1743" s="0" t="n">
        <v>120</v>
      </c>
      <c r="B1743" s="0" t="s">
        <v>178</v>
      </c>
      <c r="C1743" s="0" t="s">
        <v>19086</v>
      </c>
      <c r="D1743" s="0" t="s">
        <v>14676</v>
      </c>
      <c r="E1743" s="0" t="s">
        <v>19087</v>
      </c>
      <c r="F1743" s="0" t="n">
        <v>4952</v>
      </c>
      <c r="G1743" s="0" t="s">
        <v>281</v>
      </c>
      <c r="H1743" s="0" t="s">
        <v>274</v>
      </c>
      <c r="I1743" s="0" t="s">
        <v>19088</v>
      </c>
    </row>
    <row r="1744" customFormat="false" ht="15" hidden="false" customHeight="false" outlineLevel="0" collapsed="false">
      <c r="A1744" s="0" t="n">
        <v>128</v>
      </c>
      <c r="B1744" s="0" t="s">
        <v>186</v>
      </c>
      <c r="C1744" s="0" t="s">
        <v>19089</v>
      </c>
      <c r="D1744" s="0" t="s">
        <v>14532</v>
      </c>
      <c r="E1744" s="0" t="s">
        <v>19090</v>
      </c>
      <c r="F1744" s="0" t="n">
        <v>1232</v>
      </c>
      <c r="G1744" s="0" t="s">
        <v>281</v>
      </c>
      <c r="H1744" s="0" t="s">
        <v>274</v>
      </c>
      <c r="I1744" s="0" t="s">
        <v>19091</v>
      </c>
    </row>
    <row r="1745" customFormat="false" ht="15" hidden="false" customHeight="false" outlineLevel="0" collapsed="false">
      <c r="A1745" s="0" t="n">
        <v>155</v>
      </c>
      <c r="B1745" s="0" t="s">
        <v>215</v>
      </c>
      <c r="C1745" s="0" t="s">
        <v>19092</v>
      </c>
      <c r="D1745" s="0" t="s">
        <v>14532</v>
      </c>
      <c r="E1745" s="0" t="s">
        <v>19093</v>
      </c>
      <c r="F1745" s="0" t="n">
        <v>2775</v>
      </c>
      <c r="G1745" s="0" t="s">
        <v>281</v>
      </c>
      <c r="H1745" s="0" t="s">
        <v>274</v>
      </c>
      <c r="I1745" s="0" t="s">
        <v>19094</v>
      </c>
    </row>
    <row r="1746" customFormat="false" ht="15" hidden="false" customHeight="false" outlineLevel="0" collapsed="false">
      <c r="A1746" s="0" t="n">
        <v>162</v>
      </c>
      <c r="B1746" s="0" t="s">
        <v>223</v>
      </c>
      <c r="C1746" s="0" t="s">
        <v>19095</v>
      </c>
      <c r="D1746" s="0" t="s">
        <v>14541</v>
      </c>
      <c r="E1746" s="0" t="s">
        <v>19096</v>
      </c>
      <c r="F1746" s="0" t="n">
        <v>10952</v>
      </c>
      <c r="G1746" s="0" t="s">
        <v>281</v>
      </c>
      <c r="H1746" s="0" t="s">
        <v>274</v>
      </c>
      <c r="I1746" s="0" t="s">
        <v>19097</v>
      </c>
    </row>
    <row r="1747" customFormat="false" ht="15" hidden="false" customHeight="false" outlineLevel="0" collapsed="false">
      <c r="A1747" s="0" t="n">
        <v>69</v>
      </c>
      <c r="B1747" s="0" t="s">
        <v>119</v>
      </c>
      <c r="C1747" s="0" t="s">
        <v>19098</v>
      </c>
      <c r="D1747" s="0" t="s">
        <v>14532</v>
      </c>
      <c r="E1747" s="0" t="s">
        <v>19099</v>
      </c>
      <c r="F1747" s="0" t="n">
        <v>5055</v>
      </c>
      <c r="G1747" s="0" t="s">
        <v>281</v>
      </c>
      <c r="H1747" s="0" t="s">
        <v>274</v>
      </c>
      <c r="I1747" s="0" t="s">
        <v>19100</v>
      </c>
    </row>
    <row r="1748" customFormat="false" ht="15" hidden="false" customHeight="false" outlineLevel="0" collapsed="false">
      <c r="A1748" s="0" t="n">
        <v>62</v>
      </c>
      <c r="B1748" s="0" t="s">
        <v>112</v>
      </c>
      <c r="C1748" s="0" t="s">
        <v>19101</v>
      </c>
      <c r="D1748" s="0" t="s">
        <v>14532</v>
      </c>
      <c r="E1748" s="0" t="s">
        <v>19102</v>
      </c>
      <c r="F1748" s="0" t="n">
        <v>240</v>
      </c>
      <c r="G1748" s="0" t="s">
        <v>281</v>
      </c>
      <c r="H1748" s="0" t="s">
        <v>274</v>
      </c>
      <c r="I1748" s="0" t="s">
        <v>19103</v>
      </c>
    </row>
    <row r="1749" customFormat="false" ht="15" hidden="false" customHeight="false" outlineLevel="0" collapsed="false">
      <c r="A1749" s="0" t="n">
        <v>84</v>
      </c>
      <c r="B1749" s="0" t="s">
        <v>135</v>
      </c>
      <c r="C1749" s="0" t="s">
        <v>19104</v>
      </c>
      <c r="D1749" s="0" t="s">
        <v>14532</v>
      </c>
      <c r="E1749" s="0" t="s">
        <v>19105</v>
      </c>
      <c r="F1749" s="0" t="n">
        <v>828</v>
      </c>
      <c r="G1749" s="0" t="s">
        <v>281</v>
      </c>
      <c r="H1749" s="0" t="s">
        <v>274</v>
      </c>
      <c r="I1749" s="0" t="s">
        <v>19106</v>
      </c>
    </row>
    <row r="1750" customFormat="false" ht="15" hidden="false" customHeight="false" outlineLevel="0" collapsed="false">
      <c r="A1750" s="0" t="n">
        <v>164</v>
      </c>
      <c r="B1750" s="0" t="s">
        <v>225</v>
      </c>
      <c r="C1750" s="0" t="s">
        <v>19107</v>
      </c>
      <c r="D1750" s="0" t="s">
        <v>14541</v>
      </c>
      <c r="E1750" s="0" t="s">
        <v>19108</v>
      </c>
      <c r="F1750" s="0" t="n">
        <v>256</v>
      </c>
      <c r="G1750" s="0" t="s">
        <v>281</v>
      </c>
      <c r="H1750" s="0" t="s">
        <v>274</v>
      </c>
      <c r="I1750" s="0" t="s">
        <v>19109</v>
      </c>
    </row>
    <row r="1751" customFormat="false" ht="15" hidden="false" customHeight="false" outlineLevel="0" collapsed="false">
      <c r="A1751" s="0" t="n">
        <v>148</v>
      </c>
      <c r="B1751" s="0" t="s">
        <v>207</v>
      </c>
      <c r="C1751" s="0" t="s">
        <v>19110</v>
      </c>
      <c r="D1751" s="0" t="s">
        <v>14676</v>
      </c>
      <c r="E1751" s="0" t="s">
        <v>19111</v>
      </c>
      <c r="F1751" s="0" t="n">
        <v>1097</v>
      </c>
      <c r="G1751" s="0" t="s">
        <v>281</v>
      </c>
      <c r="H1751" s="0" t="s">
        <v>274</v>
      </c>
      <c r="I1751" s="0" t="s">
        <v>19112</v>
      </c>
    </row>
    <row r="1752" customFormat="false" ht="15" hidden="false" customHeight="false" outlineLevel="0" collapsed="false">
      <c r="A1752" s="0" t="n">
        <v>29</v>
      </c>
      <c r="B1752" s="0" t="s">
        <v>69</v>
      </c>
      <c r="C1752" s="0" t="s">
        <v>19113</v>
      </c>
      <c r="D1752" s="0" t="s">
        <v>14532</v>
      </c>
      <c r="E1752" s="0" t="s">
        <v>19114</v>
      </c>
      <c r="F1752" s="0" t="n">
        <v>240</v>
      </c>
      <c r="G1752" s="0" t="s">
        <v>281</v>
      </c>
      <c r="H1752" s="0" t="s">
        <v>274</v>
      </c>
      <c r="I1752" s="0" t="s">
        <v>19115</v>
      </c>
    </row>
    <row r="1753" customFormat="false" ht="15" hidden="false" customHeight="false" outlineLevel="0" collapsed="false">
      <c r="A1753" s="0" t="n">
        <v>24</v>
      </c>
      <c r="B1753" s="0" t="s">
        <v>63</v>
      </c>
      <c r="C1753" s="0" t="s">
        <v>19116</v>
      </c>
      <c r="D1753" s="0" t="s">
        <v>14532</v>
      </c>
      <c r="E1753" s="0" t="s">
        <v>19117</v>
      </c>
      <c r="F1753" s="0" t="n">
        <v>5988</v>
      </c>
      <c r="G1753" s="0" t="s">
        <v>281</v>
      </c>
      <c r="H1753" s="0" t="s">
        <v>274</v>
      </c>
      <c r="I1753" s="0" t="s">
        <v>19118</v>
      </c>
    </row>
    <row r="1754" customFormat="false" ht="15" hidden="false" customHeight="false" outlineLevel="0" collapsed="false">
      <c r="A1754" s="0" t="n">
        <v>38</v>
      </c>
      <c r="B1754" s="0" t="s">
        <v>80</v>
      </c>
      <c r="C1754" s="0" t="s">
        <v>19119</v>
      </c>
      <c r="D1754" s="0" t="s">
        <v>14532</v>
      </c>
      <c r="E1754" s="0" t="s">
        <v>19120</v>
      </c>
      <c r="F1754" s="0" t="n">
        <v>5240</v>
      </c>
      <c r="G1754" s="0" t="s">
        <v>281</v>
      </c>
      <c r="H1754" s="0" t="s">
        <v>274</v>
      </c>
      <c r="I1754" s="0" t="s">
        <v>19121</v>
      </c>
    </row>
    <row r="1755" customFormat="false" ht="15" hidden="false" customHeight="false" outlineLevel="0" collapsed="false">
      <c r="A1755" s="0" t="n">
        <v>99</v>
      </c>
      <c r="B1755" s="0" t="s">
        <v>154</v>
      </c>
      <c r="C1755" s="0" t="s">
        <v>19122</v>
      </c>
      <c r="D1755" s="0" t="s">
        <v>14532</v>
      </c>
      <c r="E1755" s="0" t="s">
        <v>19123</v>
      </c>
      <c r="F1755" s="0" t="n">
        <v>4217</v>
      </c>
      <c r="G1755" s="0" t="s">
        <v>281</v>
      </c>
      <c r="H1755" s="0" t="s">
        <v>274</v>
      </c>
      <c r="I1755" s="0" t="s">
        <v>19124</v>
      </c>
    </row>
    <row r="1756" customFormat="false" ht="15" hidden="false" customHeight="false" outlineLevel="0" collapsed="false">
      <c r="A1756" s="0" t="n">
        <v>138</v>
      </c>
      <c r="B1756" s="0" t="s">
        <v>197</v>
      </c>
      <c r="C1756" s="0" t="s">
        <v>19125</v>
      </c>
      <c r="D1756" s="0" t="s">
        <v>14192</v>
      </c>
      <c r="E1756" s="0" t="s">
        <v>19126</v>
      </c>
      <c r="F1756" s="0" t="n">
        <v>240</v>
      </c>
      <c r="G1756" s="0" t="s">
        <v>281</v>
      </c>
      <c r="H1756" s="0" t="s">
        <v>274</v>
      </c>
      <c r="I1756" s="0" t="s">
        <v>19127</v>
      </c>
    </row>
    <row r="1757" customFormat="false" ht="15" hidden="false" customHeight="false" outlineLevel="0" collapsed="false">
      <c r="A1757" s="0" t="n">
        <v>109</v>
      </c>
      <c r="B1757" s="0" t="s">
        <v>165</v>
      </c>
      <c r="C1757" s="0" t="s">
        <v>19128</v>
      </c>
      <c r="D1757" s="0" t="s">
        <v>15738</v>
      </c>
      <c r="E1757" s="0" t="s">
        <v>19129</v>
      </c>
      <c r="F1757" s="0" t="n">
        <v>240</v>
      </c>
      <c r="G1757" s="0" t="s">
        <v>281</v>
      </c>
      <c r="H1757" s="0" t="s">
        <v>274</v>
      </c>
      <c r="I1757" s="0" t="s">
        <v>19130</v>
      </c>
    </row>
    <row r="1758" customFormat="false" ht="41.75" hidden="false" customHeight="false" outlineLevel="0" collapsed="false">
      <c r="A1758" s="0" t="n">
        <v>138</v>
      </c>
      <c r="B1758" s="0" t="s">
        <v>197</v>
      </c>
      <c r="C1758" s="0" t="s">
        <v>19131</v>
      </c>
      <c r="D1758" s="0" t="s">
        <v>14532</v>
      </c>
      <c r="E1758" s="3" t="s">
        <v>19132</v>
      </c>
      <c r="F1758" s="0" t="n">
        <v>4403</v>
      </c>
      <c r="G1758" s="0" t="s">
        <v>281</v>
      </c>
      <c r="H1758" s="0" t="s">
        <v>274</v>
      </c>
      <c r="I1758" s="0" t="s">
        <v>19133</v>
      </c>
    </row>
    <row r="1759" customFormat="false" ht="15" hidden="false" customHeight="false" outlineLevel="0" collapsed="false">
      <c r="A1759" s="0" t="n">
        <v>171</v>
      </c>
      <c r="B1759" s="0" t="s">
        <v>234</v>
      </c>
      <c r="C1759" s="0" t="s">
        <v>19134</v>
      </c>
      <c r="D1759" s="0" t="s">
        <v>14532</v>
      </c>
      <c r="E1759" s="0" t="s">
        <v>19135</v>
      </c>
      <c r="F1759" s="0" t="n">
        <v>240</v>
      </c>
      <c r="G1759" s="0" t="s">
        <v>281</v>
      </c>
      <c r="H1759" s="0" t="s">
        <v>274</v>
      </c>
      <c r="I1759" s="0" t="s">
        <v>19136</v>
      </c>
    </row>
    <row r="1760" customFormat="false" ht="15" hidden="false" customHeight="false" outlineLevel="0" collapsed="false">
      <c r="A1760" s="0" t="n">
        <v>53</v>
      </c>
      <c r="B1760" s="0" t="s">
        <v>102</v>
      </c>
      <c r="C1760" s="0" t="s">
        <v>19137</v>
      </c>
      <c r="D1760" s="0" t="s">
        <v>14532</v>
      </c>
      <c r="E1760" s="0" t="s">
        <v>19138</v>
      </c>
      <c r="F1760" s="0" t="n">
        <v>240</v>
      </c>
      <c r="G1760" s="0" t="s">
        <v>281</v>
      </c>
      <c r="H1760" s="0" t="s">
        <v>274</v>
      </c>
      <c r="I1760" s="0" t="s">
        <v>19139</v>
      </c>
    </row>
    <row r="1761" customFormat="false" ht="15" hidden="false" customHeight="false" outlineLevel="0" collapsed="false">
      <c r="A1761" s="0" t="n">
        <v>164</v>
      </c>
      <c r="B1761" s="0" t="s">
        <v>225</v>
      </c>
      <c r="C1761" s="0" t="s">
        <v>19140</v>
      </c>
      <c r="D1761" s="0" t="s">
        <v>14541</v>
      </c>
      <c r="E1761" s="0" t="s">
        <v>19141</v>
      </c>
      <c r="F1761" s="0" t="n">
        <v>1436</v>
      </c>
      <c r="G1761" s="0" t="s">
        <v>281</v>
      </c>
      <c r="H1761" s="0" t="s">
        <v>274</v>
      </c>
      <c r="I1761" s="0" t="s">
        <v>19142</v>
      </c>
    </row>
    <row r="1762" customFormat="false" ht="15" hidden="false" customHeight="false" outlineLevel="0" collapsed="false">
      <c r="A1762" s="0" t="n">
        <v>30</v>
      </c>
      <c r="B1762" s="0" t="s">
        <v>71</v>
      </c>
      <c r="C1762" s="0" t="s">
        <v>19143</v>
      </c>
      <c r="D1762" s="0" t="s">
        <v>14532</v>
      </c>
      <c r="E1762" s="0" t="s">
        <v>19144</v>
      </c>
      <c r="F1762" s="0" t="n">
        <v>240</v>
      </c>
      <c r="G1762" s="0" t="s">
        <v>281</v>
      </c>
      <c r="H1762" s="0" t="s">
        <v>274</v>
      </c>
      <c r="I1762" s="0" t="s">
        <v>19145</v>
      </c>
    </row>
    <row r="1763" customFormat="false" ht="15" hidden="false" customHeight="false" outlineLevel="0" collapsed="false">
      <c r="A1763" s="0" t="n">
        <v>132</v>
      </c>
      <c r="B1763" s="0" t="s">
        <v>190</v>
      </c>
      <c r="C1763" s="0" t="s">
        <v>19146</v>
      </c>
      <c r="D1763" s="0" t="s">
        <v>14532</v>
      </c>
      <c r="E1763" s="0" t="s">
        <v>19147</v>
      </c>
      <c r="F1763" s="0" t="n">
        <v>2536</v>
      </c>
      <c r="G1763" s="0" t="s">
        <v>281</v>
      </c>
      <c r="H1763" s="0" t="s">
        <v>274</v>
      </c>
      <c r="I1763" s="0" t="s">
        <v>19148</v>
      </c>
    </row>
    <row r="1764" customFormat="false" ht="15" hidden="false" customHeight="false" outlineLevel="0" collapsed="false">
      <c r="A1764" s="0" t="n">
        <v>173</v>
      </c>
      <c r="B1764" s="0" t="s">
        <v>236</v>
      </c>
      <c r="C1764" s="0" t="s">
        <v>19149</v>
      </c>
      <c r="D1764" s="0" t="s">
        <v>14532</v>
      </c>
      <c r="E1764" s="0" t="s">
        <v>19150</v>
      </c>
      <c r="F1764" s="0" t="n">
        <v>240</v>
      </c>
      <c r="G1764" s="0" t="s">
        <v>281</v>
      </c>
      <c r="H1764" s="0" t="s">
        <v>274</v>
      </c>
      <c r="I1764" s="0" t="s">
        <v>19151</v>
      </c>
    </row>
    <row r="1765" customFormat="false" ht="41.75" hidden="false" customHeight="false" outlineLevel="0" collapsed="false">
      <c r="A1765" s="0" t="n">
        <v>169</v>
      </c>
      <c r="B1765" s="0" t="s">
        <v>232</v>
      </c>
      <c r="C1765" s="0" t="s">
        <v>19152</v>
      </c>
      <c r="D1765" s="0" t="s">
        <v>14532</v>
      </c>
      <c r="E1765" s="3" t="s">
        <v>19153</v>
      </c>
      <c r="F1765" s="0" t="n">
        <v>5644</v>
      </c>
      <c r="G1765" s="0" t="s">
        <v>281</v>
      </c>
      <c r="H1765" s="0" t="s">
        <v>274</v>
      </c>
      <c r="I1765" s="0" t="s">
        <v>19154</v>
      </c>
    </row>
    <row r="1766" customFormat="false" ht="15" hidden="false" customHeight="false" outlineLevel="0" collapsed="false">
      <c r="A1766" s="0" t="n">
        <v>147</v>
      </c>
      <c r="B1766" s="0" t="s">
        <v>206</v>
      </c>
      <c r="C1766" s="0" t="s">
        <v>19155</v>
      </c>
      <c r="D1766" s="0" t="s">
        <v>14532</v>
      </c>
      <c r="E1766" s="0" t="s">
        <v>19156</v>
      </c>
      <c r="F1766" s="0" t="n">
        <v>240</v>
      </c>
      <c r="G1766" s="0" t="s">
        <v>281</v>
      </c>
      <c r="H1766" s="0" t="s">
        <v>274</v>
      </c>
      <c r="I1766" s="0" t="s">
        <v>19157</v>
      </c>
    </row>
    <row r="1767" customFormat="false" ht="15" hidden="false" customHeight="false" outlineLevel="0" collapsed="false">
      <c r="A1767" s="0" t="n">
        <v>13</v>
      </c>
      <c r="B1767" s="0" t="s">
        <v>48</v>
      </c>
      <c r="C1767" s="0" t="s">
        <v>19158</v>
      </c>
      <c r="D1767" s="0" t="s">
        <v>14532</v>
      </c>
      <c r="E1767" s="0" t="s">
        <v>19159</v>
      </c>
      <c r="F1767" s="0" t="n">
        <v>6836</v>
      </c>
      <c r="G1767" s="0" t="s">
        <v>281</v>
      </c>
      <c r="H1767" s="0" t="s">
        <v>274</v>
      </c>
      <c r="I1767" s="0" t="s">
        <v>19160</v>
      </c>
    </row>
    <row r="1768" customFormat="false" ht="15" hidden="false" customHeight="false" outlineLevel="0" collapsed="false">
      <c r="A1768" s="0" t="n">
        <v>128</v>
      </c>
      <c r="B1768" s="0" t="s">
        <v>186</v>
      </c>
      <c r="C1768" s="0" t="s">
        <v>19161</v>
      </c>
      <c r="D1768" s="0" t="s">
        <v>14532</v>
      </c>
      <c r="E1768" s="0" t="s">
        <v>19162</v>
      </c>
      <c r="F1768" s="0" t="n">
        <v>240</v>
      </c>
      <c r="G1768" s="0" t="s">
        <v>281</v>
      </c>
      <c r="H1768" s="0" t="s">
        <v>274</v>
      </c>
      <c r="I1768" s="0" t="s">
        <v>19163</v>
      </c>
    </row>
    <row r="1769" customFormat="false" ht="15" hidden="false" customHeight="false" outlineLevel="0" collapsed="false">
      <c r="A1769" s="0" t="n">
        <v>173</v>
      </c>
      <c r="B1769" s="0" t="s">
        <v>236</v>
      </c>
      <c r="C1769" s="0" t="s">
        <v>19164</v>
      </c>
      <c r="D1769" s="0" t="s">
        <v>14532</v>
      </c>
      <c r="E1769" s="0" t="s">
        <v>19165</v>
      </c>
      <c r="F1769" s="0" t="n">
        <v>240</v>
      </c>
      <c r="G1769" s="0" t="s">
        <v>281</v>
      </c>
      <c r="H1769" s="0" t="s">
        <v>274</v>
      </c>
      <c r="I1769" s="0" t="s">
        <v>19166</v>
      </c>
    </row>
    <row r="1770" customFormat="false" ht="15" hidden="false" customHeight="false" outlineLevel="0" collapsed="false">
      <c r="A1770" s="0" t="n">
        <v>177</v>
      </c>
      <c r="B1770" s="0" t="s">
        <v>242</v>
      </c>
      <c r="C1770" s="0" t="s">
        <v>19167</v>
      </c>
      <c r="D1770" s="0" t="s">
        <v>14676</v>
      </c>
      <c r="E1770" s="0" t="s">
        <v>19168</v>
      </c>
      <c r="F1770" s="0" t="n">
        <v>240</v>
      </c>
      <c r="G1770" s="0" t="s">
        <v>281</v>
      </c>
      <c r="H1770" s="0" t="s">
        <v>274</v>
      </c>
      <c r="I1770" s="0" t="s">
        <v>19169</v>
      </c>
    </row>
    <row r="1771" customFormat="false" ht="15" hidden="false" customHeight="false" outlineLevel="0" collapsed="false">
      <c r="A1771" s="0" t="n">
        <v>121</v>
      </c>
      <c r="B1771" s="0" t="s">
        <v>179</v>
      </c>
      <c r="C1771" s="0" t="s">
        <v>19170</v>
      </c>
      <c r="D1771" s="0" t="s">
        <v>14532</v>
      </c>
      <c r="E1771" s="0" t="s">
        <v>19171</v>
      </c>
      <c r="F1771" s="0" t="n">
        <v>3314</v>
      </c>
      <c r="G1771" s="0" t="s">
        <v>281</v>
      </c>
      <c r="H1771" s="0" t="s">
        <v>274</v>
      </c>
      <c r="I1771" s="0" t="s">
        <v>19172</v>
      </c>
    </row>
    <row r="1772" customFormat="false" ht="15" hidden="false" customHeight="false" outlineLevel="0" collapsed="false">
      <c r="A1772" s="0" t="n">
        <v>1</v>
      </c>
      <c r="B1772" s="0" t="s">
        <v>26</v>
      </c>
      <c r="C1772" s="0" t="s">
        <v>19173</v>
      </c>
      <c r="D1772" s="0" t="s">
        <v>14532</v>
      </c>
      <c r="E1772" s="0" t="s">
        <v>19174</v>
      </c>
      <c r="F1772" s="0" t="n">
        <v>4566</v>
      </c>
      <c r="G1772" s="0" t="s">
        <v>281</v>
      </c>
      <c r="H1772" s="0" t="s">
        <v>274</v>
      </c>
      <c r="I1772" s="0" t="s">
        <v>19175</v>
      </c>
    </row>
    <row r="1773" customFormat="false" ht="15" hidden="false" customHeight="false" outlineLevel="0" collapsed="false">
      <c r="A1773" s="0" t="n">
        <v>135</v>
      </c>
      <c r="B1773" s="0" t="s">
        <v>194</v>
      </c>
      <c r="C1773" s="0" t="s">
        <v>19176</v>
      </c>
      <c r="D1773" s="0" t="s">
        <v>14532</v>
      </c>
      <c r="E1773" s="0" t="s">
        <v>19177</v>
      </c>
      <c r="F1773" s="0" t="n">
        <v>240</v>
      </c>
      <c r="G1773" s="0" t="s">
        <v>281</v>
      </c>
      <c r="H1773" s="0" t="s">
        <v>274</v>
      </c>
      <c r="I1773" s="0" t="s">
        <v>19178</v>
      </c>
    </row>
    <row r="1774" customFormat="false" ht="15" hidden="false" customHeight="false" outlineLevel="0" collapsed="false">
      <c r="A1774" s="0" t="n">
        <v>3</v>
      </c>
      <c r="B1774" s="0" t="s">
        <v>31</v>
      </c>
      <c r="C1774" s="0" t="s">
        <v>19179</v>
      </c>
      <c r="D1774" s="0" t="s">
        <v>14532</v>
      </c>
      <c r="E1774" s="0" t="s">
        <v>19180</v>
      </c>
      <c r="F1774" s="0" t="n">
        <v>3500</v>
      </c>
      <c r="G1774" s="0" t="s">
        <v>281</v>
      </c>
      <c r="H1774" s="0" t="s">
        <v>274</v>
      </c>
      <c r="I1774" s="0" t="s">
        <v>19181</v>
      </c>
    </row>
    <row r="1775" customFormat="false" ht="15" hidden="false" customHeight="false" outlineLevel="0" collapsed="false">
      <c r="A1775" s="0" t="n">
        <v>147</v>
      </c>
      <c r="B1775" s="0" t="s">
        <v>206</v>
      </c>
      <c r="C1775" s="0" t="s">
        <v>19182</v>
      </c>
      <c r="D1775" s="0" t="s">
        <v>14676</v>
      </c>
      <c r="E1775" s="0" t="s">
        <v>19183</v>
      </c>
      <c r="F1775" s="0" t="n">
        <v>5186</v>
      </c>
      <c r="G1775" s="0" t="s">
        <v>281</v>
      </c>
      <c r="H1775" s="0" t="s">
        <v>274</v>
      </c>
      <c r="I1775" s="0" t="s">
        <v>19184</v>
      </c>
    </row>
    <row r="1776" customFormat="false" ht="15" hidden="false" customHeight="false" outlineLevel="0" collapsed="false">
      <c r="A1776" s="0" t="n">
        <v>148</v>
      </c>
      <c r="B1776" s="0" t="s">
        <v>207</v>
      </c>
      <c r="C1776" s="0" t="s">
        <v>19185</v>
      </c>
      <c r="D1776" s="0" t="s">
        <v>14676</v>
      </c>
      <c r="E1776" s="0" t="s">
        <v>19186</v>
      </c>
      <c r="F1776" s="0" t="n">
        <v>2910</v>
      </c>
      <c r="G1776" s="0" t="s">
        <v>281</v>
      </c>
      <c r="H1776" s="0" t="s">
        <v>274</v>
      </c>
      <c r="I1776" s="0" t="s">
        <v>19187</v>
      </c>
    </row>
    <row r="1777" customFormat="false" ht="15" hidden="false" customHeight="false" outlineLevel="0" collapsed="false">
      <c r="A1777" s="0" t="n">
        <v>117</v>
      </c>
      <c r="B1777" s="0" t="s">
        <v>174</v>
      </c>
      <c r="C1777" s="0" t="s">
        <v>19188</v>
      </c>
      <c r="D1777" s="0" t="s">
        <v>14532</v>
      </c>
      <c r="E1777" s="0" t="s">
        <v>19189</v>
      </c>
      <c r="F1777" s="0" t="n">
        <v>240</v>
      </c>
      <c r="G1777" s="0" t="s">
        <v>281</v>
      </c>
      <c r="H1777" s="0" t="s">
        <v>274</v>
      </c>
      <c r="I1777" s="0" t="s">
        <v>19190</v>
      </c>
    </row>
    <row r="1778" customFormat="false" ht="15" hidden="false" customHeight="false" outlineLevel="0" collapsed="false">
      <c r="A1778" s="0" t="n">
        <v>177</v>
      </c>
      <c r="B1778" s="0" t="s">
        <v>242</v>
      </c>
      <c r="C1778" s="0" t="s">
        <v>19191</v>
      </c>
      <c r="D1778" s="0" t="s">
        <v>14532</v>
      </c>
      <c r="E1778" s="0" t="s">
        <v>19192</v>
      </c>
      <c r="F1778" s="0" t="n">
        <v>2945</v>
      </c>
      <c r="G1778" s="0" t="s">
        <v>281</v>
      </c>
      <c r="H1778" s="0" t="s">
        <v>274</v>
      </c>
      <c r="I1778" s="0" t="s">
        <v>19193</v>
      </c>
    </row>
    <row r="1779" customFormat="false" ht="15" hidden="false" customHeight="false" outlineLevel="0" collapsed="false">
      <c r="A1779" s="0" t="n">
        <v>23</v>
      </c>
      <c r="B1779" s="0" t="s">
        <v>62</v>
      </c>
      <c r="C1779" s="0" t="s">
        <v>19194</v>
      </c>
      <c r="D1779" s="0" t="s">
        <v>14532</v>
      </c>
      <c r="E1779" s="0" t="s">
        <v>19195</v>
      </c>
      <c r="F1779" s="0" t="n">
        <v>240</v>
      </c>
      <c r="G1779" s="0" t="s">
        <v>281</v>
      </c>
      <c r="H1779" s="0" t="s">
        <v>274</v>
      </c>
      <c r="I1779" s="0" t="s">
        <v>19196</v>
      </c>
    </row>
    <row r="1780" customFormat="false" ht="15" hidden="false" customHeight="false" outlineLevel="0" collapsed="false">
      <c r="A1780" s="0" t="n">
        <v>153</v>
      </c>
      <c r="B1780" s="0" t="s">
        <v>213</v>
      </c>
      <c r="C1780" s="0" t="s">
        <v>19197</v>
      </c>
      <c r="D1780" s="0" t="s">
        <v>14532</v>
      </c>
      <c r="E1780" s="0" t="s">
        <v>19198</v>
      </c>
      <c r="F1780" s="0" t="n">
        <v>1687</v>
      </c>
      <c r="G1780" s="0" t="s">
        <v>281</v>
      </c>
      <c r="H1780" s="0" t="s">
        <v>274</v>
      </c>
      <c r="I1780" s="0" t="s">
        <v>19199</v>
      </c>
    </row>
    <row r="1781" customFormat="false" ht="15" hidden="false" customHeight="false" outlineLevel="0" collapsed="false">
      <c r="A1781" s="0" t="n">
        <v>96</v>
      </c>
      <c r="B1781" s="0" t="s">
        <v>150</v>
      </c>
      <c r="C1781" s="0" t="s">
        <v>19200</v>
      </c>
      <c r="D1781" s="0" t="s">
        <v>14532</v>
      </c>
      <c r="E1781" s="0" t="s">
        <v>19201</v>
      </c>
      <c r="F1781" s="0" t="n">
        <v>1069</v>
      </c>
      <c r="G1781" s="0" t="s">
        <v>281</v>
      </c>
      <c r="H1781" s="0" t="s">
        <v>274</v>
      </c>
      <c r="I1781" s="0" t="s">
        <v>19202</v>
      </c>
    </row>
    <row r="1782" customFormat="false" ht="15" hidden="false" customHeight="false" outlineLevel="0" collapsed="false">
      <c r="A1782" s="0" t="n">
        <v>97</v>
      </c>
      <c r="B1782" s="0" t="s">
        <v>152</v>
      </c>
      <c r="C1782" s="0" t="s">
        <v>19203</v>
      </c>
      <c r="D1782" s="0" t="s">
        <v>14532</v>
      </c>
      <c r="E1782" s="0" t="s">
        <v>19204</v>
      </c>
      <c r="F1782" s="0" t="n">
        <v>2335</v>
      </c>
      <c r="G1782" s="0" t="s">
        <v>281</v>
      </c>
      <c r="H1782" s="0" t="s">
        <v>274</v>
      </c>
      <c r="I1782" s="0" t="s">
        <v>19205</v>
      </c>
    </row>
    <row r="1783" customFormat="false" ht="15" hidden="false" customHeight="false" outlineLevel="0" collapsed="false">
      <c r="A1783" s="0" t="n">
        <v>4</v>
      </c>
      <c r="B1783" s="0" t="s">
        <v>33</v>
      </c>
      <c r="C1783" s="0" t="s">
        <v>19206</v>
      </c>
      <c r="D1783" s="0" t="s">
        <v>14532</v>
      </c>
      <c r="E1783" s="0" t="s">
        <v>19207</v>
      </c>
      <c r="F1783" s="0" t="n">
        <v>6974</v>
      </c>
      <c r="G1783" s="0" t="s">
        <v>281</v>
      </c>
      <c r="H1783" s="0" t="s">
        <v>274</v>
      </c>
      <c r="I1783" s="0" t="s">
        <v>19208</v>
      </c>
    </row>
    <row r="1784" customFormat="false" ht="15" hidden="false" customHeight="false" outlineLevel="0" collapsed="false">
      <c r="A1784" s="0" t="n">
        <v>153</v>
      </c>
      <c r="B1784" s="0" t="s">
        <v>213</v>
      </c>
      <c r="C1784" s="0" t="s">
        <v>19209</v>
      </c>
      <c r="D1784" s="0" t="s">
        <v>14532</v>
      </c>
      <c r="E1784" s="0" t="s">
        <v>19210</v>
      </c>
      <c r="F1784" s="0" t="n">
        <v>1025</v>
      </c>
      <c r="G1784" s="0" t="s">
        <v>281</v>
      </c>
      <c r="H1784" s="0" t="s">
        <v>274</v>
      </c>
      <c r="I1784" s="0" t="s">
        <v>19211</v>
      </c>
    </row>
    <row r="1785" customFormat="false" ht="15" hidden="false" customHeight="false" outlineLevel="0" collapsed="false">
      <c r="A1785" s="0" t="n">
        <v>38</v>
      </c>
      <c r="B1785" s="0" t="s">
        <v>80</v>
      </c>
      <c r="C1785" s="0" t="s">
        <v>19212</v>
      </c>
      <c r="D1785" s="0" t="s">
        <v>14532</v>
      </c>
      <c r="E1785" s="0" t="s">
        <v>19213</v>
      </c>
      <c r="F1785" s="0" t="n">
        <v>868</v>
      </c>
      <c r="G1785" s="0" t="s">
        <v>281</v>
      </c>
      <c r="H1785" s="0" t="s">
        <v>274</v>
      </c>
      <c r="I1785" s="0" t="s">
        <v>19214</v>
      </c>
    </row>
    <row r="1786" customFormat="false" ht="15" hidden="false" customHeight="false" outlineLevel="0" collapsed="false">
      <c r="A1786" s="0" t="n">
        <v>136</v>
      </c>
      <c r="B1786" s="0" t="s">
        <v>195</v>
      </c>
      <c r="C1786" s="0" t="s">
        <v>19215</v>
      </c>
      <c r="D1786" s="0" t="s">
        <v>15738</v>
      </c>
      <c r="E1786" s="0" t="s">
        <v>19216</v>
      </c>
      <c r="F1786" s="0" t="n">
        <v>240</v>
      </c>
      <c r="G1786" s="0" t="s">
        <v>281</v>
      </c>
      <c r="H1786" s="0" t="s">
        <v>274</v>
      </c>
      <c r="I1786" s="0" t="s">
        <v>19217</v>
      </c>
    </row>
    <row r="1787" customFormat="false" ht="15" hidden="false" customHeight="false" outlineLevel="0" collapsed="false">
      <c r="A1787" s="0" t="n">
        <v>78</v>
      </c>
      <c r="B1787" s="0" t="s">
        <v>129</v>
      </c>
      <c r="C1787" s="0" t="s">
        <v>19218</v>
      </c>
      <c r="D1787" s="0" t="s">
        <v>14532</v>
      </c>
      <c r="E1787" s="0" t="s">
        <v>19219</v>
      </c>
      <c r="F1787" s="0" t="n">
        <v>2209</v>
      </c>
      <c r="G1787" s="0" t="s">
        <v>281</v>
      </c>
      <c r="H1787" s="0" t="s">
        <v>274</v>
      </c>
      <c r="I1787" s="0" t="s">
        <v>19220</v>
      </c>
    </row>
    <row r="1788" customFormat="false" ht="15" hidden="false" customHeight="false" outlineLevel="0" collapsed="false">
      <c r="A1788" s="0" t="n">
        <v>104</v>
      </c>
      <c r="B1788" s="0" t="s">
        <v>160</v>
      </c>
      <c r="C1788" s="0" t="s">
        <v>19221</v>
      </c>
      <c r="D1788" s="0" t="s">
        <v>14532</v>
      </c>
      <c r="E1788" s="0" t="s">
        <v>19222</v>
      </c>
      <c r="F1788" s="0" t="n">
        <v>3829</v>
      </c>
      <c r="G1788" s="0" t="s">
        <v>281</v>
      </c>
      <c r="H1788" s="0" t="s">
        <v>274</v>
      </c>
      <c r="I1788" s="0" t="s">
        <v>19223</v>
      </c>
    </row>
    <row r="1789" customFormat="false" ht="15" hidden="false" customHeight="false" outlineLevel="0" collapsed="false">
      <c r="A1789" s="0" t="n">
        <v>174</v>
      </c>
      <c r="B1789" s="0" t="s">
        <v>238</v>
      </c>
      <c r="C1789" s="0" t="s">
        <v>19224</v>
      </c>
      <c r="D1789" s="0" t="s">
        <v>14532</v>
      </c>
      <c r="E1789" s="0" t="s">
        <v>19225</v>
      </c>
      <c r="F1789" s="0" t="n">
        <v>2133</v>
      </c>
      <c r="G1789" s="0" t="s">
        <v>281</v>
      </c>
      <c r="H1789" s="0" t="s">
        <v>274</v>
      </c>
      <c r="I1789" s="0" t="s">
        <v>19226</v>
      </c>
    </row>
    <row r="1790" customFormat="false" ht="15" hidden="false" customHeight="false" outlineLevel="0" collapsed="false">
      <c r="A1790" s="0" t="n">
        <v>56</v>
      </c>
      <c r="B1790" s="0" t="s">
        <v>105</v>
      </c>
      <c r="C1790" s="0" t="s">
        <v>19227</v>
      </c>
      <c r="D1790" s="0" t="s">
        <v>14532</v>
      </c>
      <c r="E1790" s="0" t="s">
        <v>19228</v>
      </c>
      <c r="F1790" s="0" t="n">
        <v>2126</v>
      </c>
      <c r="G1790" s="0" t="s">
        <v>281</v>
      </c>
      <c r="H1790" s="0" t="s">
        <v>274</v>
      </c>
      <c r="I1790" s="0" t="s">
        <v>19229</v>
      </c>
    </row>
    <row r="1791" customFormat="false" ht="41.75" hidden="false" customHeight="false" outlineLevel="0" collapsed="false">
      <c r="A1791" s="0" t="n">
        <v>179</v>
      </c>
      <c r="B1791" s="0" t="s">
        <v>244</v>
      </c>
      <c r="C1791" s="0" t="s">
        <v>19230</v>
      </c>
      <c r="D1791" s="0" t="s">
        <v>14532</v>
      </c>
      <c r="E1791" s="3" t="s">
        <v>19231</v>
      </c>
      <c r="F1791" s="0" t="n">
        <v>5045</v>
      </c>
      <c r="G1791" s="0" t="s">
        <v>281</v>
      </c>
      <c r="H1791" s="0" t="s">
        <v>274</v>
      </c>
      <c r="I1791" s="0" t="s">
        <v>19232</v>
      </c>
    </row>
    <row r="1792" customFormat="false" ht="15" hidden="false" customHeight="false" outlineLevel="0" collapsed="false">
      <c r="A1792" s="0" t="n">
        <v>34</v>
      </c>
      <c r="B1792" s="0" t="s">
        <v>76</v>
      </c>
      <c r="C1792" s="0" t="s">
        <v>19233</v>
      </c>
      <c r="D1792" s="0" t="s">
        <v>14532</v>
      </c>
      <c r="E1792" s="0" t="s">
        <v>19234</v>
      </c>
      <c r="F1792" s="0" t="n">
        <v>291</v>
      </c>
      <c r="G1792" s="0" t="s">
        <v>281</v>
      </c>
      <c r="H1792" s="0" t="s">
        <v>274</v>
      </c>
      <c r="I1792" s="0" t="s">
        <v>19235</v>
      </c>
    </row>
    <row r="1793" customFormat="false" ht="15" hidden="false" customHeight="false" outlineLevel="0" collapsed="false">
      <c r="A1793" s="0" t="n">
        <v>84</v>
      </c>
      <c r="B1793" s="0" t="s">
        <v>135</v>
      </c>
      <c r="C1793" s="0" t="s">
        <v>19236</v>
      </c>
      <c r="D1793" s="0" t="s">
        <v>14532</v>
      </c>
      <c r="E1793" s="0" t="s">
        <v>19237</v>
      </c>
      <c r="F1793" s="0" t="n">
        <v>775</v>
      </c>
      <c r="G1793" s="0" t="s">
        <v>281</v>
      </c>
      <c r="H1793" s="0" t="s">
        <v>274</v>
      </c>
      <c r="I1793" s="0" t="s">
        <v>19238</v>
      </c>
    </row>
    <row r="1794" customFormat="false" ht="15" hidden="false" customHeight="false" outlineLevel="0" collapsed="false">
      <c r="A1794" s="0" t="n">
        <v>15</v>
      </c>
      <c r="B1794" s="0" t="s">
        <v>51</v>
      </c>
      <c r="C1794" s="0" t="s">
        <v>19239</v>
      </c>
      <c r="D1794" s="0" t="s">
        <v>14532</v>
      </c>
      <c r="E1794" s="0" t="s">
        <v>19240</v>
      </c>
      <c r="F1794" s="0" t="n">
        <v>1182</v>
      </c>
      <c r="G1794" s="0" t="s">
        <v>281</v>
      </c>
      <c r="H1794" s="0" t="s">
        <v>274</v>
      </c>
      <c r="I1794" s="0" t="s">
        <v>19241</v>
      </c>
    </row>
    <row r="1795" customFormat="false" ht="15" hidden="false" customHeight="false" outlineLevel="0" collapsed="false">
      <c r="A1795" s="0" t="n">
        <v>9</v>
      </c>
      <c r="B1795" s="0" t="s">
        <v>43</v>
      </c>
      <c r="C1795" s="0" t="s">
        <v>19242</v>
      </c>
      <c r="D1795" s="0" t="s">
        <v>14532</v>
      </c>
      <c r="E1795" s="0" t="s">
        <v>19243</v>
      </c>
      <c r="F1795" s="0" t="n">
        <v>2515</v>
      </c>
      <c r="G1795" s="0" t="s">
        <v>281</v>
      </c>
      <c r="H1795" s="0" t="s">
        <v>274</v>
      </c>
      <c r="I1795" s="0" t="s">
        <v>19244</v>
      </c>
    </row>
    <row r="1796" customFormat="false" ht="15" hidden="false" customHeight="false" outlineLevel="0" collapsed="false">
      <c r="A1796" s="0" t="n">
        <v>111</v>
      </c>
      <c r="B1796" s="0" t="s">
        <v>167</v>
      </c>
      <c r="C1796" s="0" t="s">
        <v>19245</v>
      </c>
      <c r="D1796" s="0" t="s">
        <v>14532</v>
      </c>
      <c r="E1796" s="0" t="s">
        <v>19246</v>
      </c>
      <c r="F1796" s="0" t="n">
        <v>5589</v>
      </c>
      <c r="G1796" s="0" t="s">
        <v>281</v>
      </c>
      <c r="H1796" s="0" t="s">
        <v>274</v>
      </c>
      <c r="I1796" s="0" t="s">
        <v>19247</v>
      </c>
    </row>
    <row r="1797" customFormat="false" ht="15" hidden="false" customHeight="false" outlineLevel="0" collapsed="false">
      <c r="A1797" s="0" t="n">
        <v>61</v>
      </c>
      <c r="B1797" s="0" t="s">
        <v>111</v>
      </c>
      <c r="C1797" s="0" t="s">
        <v>19248</v>
      </c>
      <c r="D1797" s="0" t="s">
        <v>14532</v>
      </c>
      <c r="E1797" s="0" t="s">
        <v>19249</v>
      </c>
      <c r="F1797" s="0" t="n">
        <v>4824</v>
      </c>
      <c r="G1797" s="0" t="s">
        <v>281</v>
      </c>
      <c r="H1797" s="0" t="s">
        <v>297</v>
      </c>
      <c r="I1797" s="0" t="s">
        <v>19250</v>
      </c>
    </row>
    <row r="1798" customFormat="false" ht="15" hidden="false" customHeight="false" outlineLevel="0" collapsed="false">
      <c r="A1798" s="0" t="n">
        <v>61</v>
      </c>
      <c r="B1798" s="0" t="s">
        <v>111</v>
      </c>
      <c r="C1798" s="0" t="s">
        <v>19251</v>
      </c>
      <c r="D1798" s="0" t="s">
        <v>14532</v>
      </c>
      <c r="E1798" s="0" t="s">
        <v>19252</v>
      </c>
      <c r="F1798" s="0" t="n">
        <v>1985</v>
      </c>
      <c r="G1798" s="0" t="s">
        <v>281</v>
      </c>
      <c r="H1798" s="0" t="s">
        <v>297</v>
      </c>
      <c r="I1798" s="0" t="s">
        <v>19253</v>
      </c>
    </row>
    <row r="1799" customFormat="false" ht="15" hidden="false" customHeight="false" outlineLevel="0" collapsed="false">
      <c r="A1799" s="0" t="n">
        <v>61</v>
      </c>
      <c r="B1799" s="0" t="s">
        <v>111</v>
      </c>
      <c r="C1799" s="0" t="s">
        <v>19254</v>
      </c>
      <c r="D1799" s="0" t="s">
        <v>14902</v>
      </c>
      <c r="E1799" s="0" t="s">
        <v>19255</v>
      </c>
      <c r="F1799" s="0" t="n">
        <v>16743</v>
      </c>
      <c r="G1799" s="0" t="s">
        <v>281</v>
      </c>
      <c r="H1799" s="0" t="s">
        <v>297</v>
      </c>
      <c r="I1799" s="0" t="s">
        <v>19256</v>
      </c>
    </row>
    <row r="1800" customFormat="false" ht="15" hidden="false" customHeight="false" outlineLevel="0" collapsed="false">
      <c r="A1800" s="0" t="n">
        <v>61</v>
      </c>
      <c r="B1800" s="0" t="s">
        <v>111</v>
      </c>
      <c r="C1800" s="0" t="s">
        <v>19257</v>
      </c>
      <c r="D1800" s="0" t="s">
        <v>14532</v>
      </c>
      <c r="E1800" s="0" t="s">
        <v>19258</v>
      </c>
      <c r="F1800" s="0" t="n">
        <v>1597</v>
      </c>
      <c r="G1800" s="0" t="s">
        <v>281</v>
      </c>
      <c r="H1800" s="0" t="s">
        <v>297</v>
      </c>
      <c r="I1800" s="0" t="s">
        <v>19259</v>
      </c>
    </row>
    <row r="1801" customFormat="false" ht="15" hidden="false" customHeight="false" outlineLevel="0" collapsed="false">
      <c r="A1801" s="0" t="n">
        <v>61</v>
      </c>
      <c r="B1801" s="0" t="s">
        <v>111</v>
      </c>
      <c r="C1801" s="0" t="s">
        <v>19260</v>
      </c>
      <c r="D1801" s="0" t="s">
        <v>15738</v>
      </c>
      <c r="E1801" s="0" t="s">
        <v>19261</v>
      </c>
      <c r="F1801" s="0" t="n">
        <v>609</v>
      </c>
      <c r="G1801" s="0" t="s">
        <v>281</v>
      </c>
      <c r="H1801" s="0" t="s">
        <v>297</v>
      </c>
      <c r="I1801" s="0" t="s">
        <v>19262</v>
      </c>
    </row>
    <row r="1802" customFormat="false" ht="15" hidden="false" customHeight="false" outlineLevel="0" collapsed="false">
      <c r="A1802" s="0" t="n">
        <v>65</v>
      </c>
      <c r="B1802" s="0" t="s">
        <v>115</v>
      </c>
      <c r="C1802" s="0" t="s">
        <v>19263</v>
      </c>
      <c r="D1802" s="0" t="s">
        <v>14532</v>
      </c>
      <c r="E1802" s="0" t="s">
        <v>19264</v>
      </c>
      <c r="F1802" s="0" t="n">
        <v>3221</v>
      </c>
      <c r="G1802" s="0" t="s">
        <v>281</v>
      </c>
      <c r="H1802" s="0" t="s">
        <v>297</v>
      </c>
      <c r="I1802" s="0" t="s">
        <v>19265</v>
      </c>
    </row>
    <row r="1803" customFormat="false" ht="15" hidden="false" customHeight="false" outlineLevel="0" collapsed="false">
      <c r="A1803" s="0" t="n">
        <v>65</v>
      </c>
      <c r="B1803" s="0" t="s">
        <v>115</v>
      </c>
      <c r="C1803" s="0" t="s">
        <v>19266</v>
      </c>
      <c r="D1803" s="0" t="s">
        <v>14541</v>
      </c>
      <c r="F1803" s="0" t="n">
        <v>1688</v>
      </c>
      <c r="G1803" s="0" t="s">
        <v>281</v>
      </c>
      <c r="H1803" s="0" t="s">
        <v>297</v>
      </c>
      <c r="I1803" s="0" t="s">
        <v>19267</v>
      </c>
    </row>
    <row r="1804" customFormat="false" ht="15" hidden="false" customHeight="false" outlineLevel="0" collapsed="false">
      <c r="A1804" s="0" t="n">
        <v>61</v>
      </c>
      <c r="B1804" s="0" t="s">
        <v>111</v>
      </c>
      <c r="C1804" s="0" t="s">
        <v>19268</v>
      </c>
      <c r="D1804" s="0" t="s">
        <v>14532</v>
      </c>
      <c r="E1804" s="0" t="s">
        <v>19269</v>
      </c>
      <c r="F1804" s="0" t="n">
        <v>473</v>
      </c>
      <c r="G1804" s="0" t="s">
        <v>281</v>
      </c>
      <c r="H1804" s="0" t="s">
        <v>297</v>
      </c>
      <c r="I1804" s="0" t="s">
        <v>19270</v>
      </c>
    </row>
    <row r="1805" customFormat="false" ht="15" hidden="false" customHeight="false" outlineLevel="0" collapsed="false">
      <c r="A1805" s="0" t="n">
        <v>65</v>
      </c>
      <c r="B1805" s="0" t="s">
        <v>115</v>
      </c>
      <c r="C1805" s="0" t="s">
        <v>19271</v>
      </c>
      <c r="D1805" s="0" t="s">
        <v>14902</v>
      </c>
      <c r="F1805" s="0" t="n">
        <v>2307</v>
      </c>
      <c r="G1805" s="0" t="s">
        <v>281</v>
      </c>
      <c r="H1805" s="0" t="s">
        <v>297</v>
      </c>
      <c r="I1805" s="0" t="s">
        <v>19272</v>
      </c>
    </row>
    <row r="1806" customFormat="false" ht="15" hidden="false" customHeight="false" outlineLevel="0" collapsed="false">
      <c r="A1806" s="0" t="n">
        <v>61</v>
      </c>
      <c r="B1806" s="0" t="s">
        <v>111</v>
      </c>
      <c r="C1806" s="0" t="s">
        <v>19273</v>
      </c>
      <c r="D1806" s="0" t="s">
        <v>14532</v>
      </c>
      <c r="E1806" s="0" t="s">
        <v>19274</v>
      </c>
      <c r="F1806" s="0" t="n">
        <v>839</v>
      </c>
      <c r="G1806" s="0" t="s">
        <v>281</v>
      </c>
      <c r="H1806" s="0" t="s">
        <v>297</v>
      </c>
      <c r="I1806" s="0" t="s">
        <v>19275</v>
      </c>
    </row>
    <row r="1807" customFormat="false" ht="15" hidden="false" customHeight="false" outlineLevel="0" collapsed="false">
      <c r="A1807" s="0" t="n">
        <v>65</v>
      </c>
      <c r="B1807" s="0" t="s">
        <v>115</v>
      </c>
      <c r="C1807" s="0" t="s">
        <v>19276</v>
      </c>
      <c r="D1807" s="0" t="s">
        <v>14541</v>
      </c>
      <c r="E1807" s="0" t="s">
        <v>19277</v>
      </c>
      <c r="F1807" s="0" t="n">
        <v>1881</v>
      </c>
      <c r="G1807" s="0" t="s">
        <v>281</v>
      </c>
      <c r="H1807" s="0" t="s">
        <v>297</v>
      </c>
      <c r="I1807" s="0" t="s">
        <v>19278</v>
      </c>
    </row>
    <row r="1808" customFormat="false" ht="15" hidden="false" customHeight="false" outlineLevel="0" collapsed="false">
      <c r="A1808" s="0" t="n">
        <v>65</v>
      </c>
      <c r="B1808" s="0" t="s">
        <v>115</v>
      </c>
      <c r="C1808" s="0" t="s">
        <v>19279</v>
      </c>
      <c r="D1808" s="0" t="s">
        <v>14902</v>
      </c>
      <c r="F1808" s="0" t="n">
        <v>2397</v>
      </c>
      <c r="G1808" s="0" t="s">
        <v>281</v>
      </c>
      <c r="H1808" s="0" t="s">
        <v>297</v>
      </c>
      <c r="I1808" s="0" t="s">
        <v>19280</v>
      </c>
    </row>
    <row r="1809" customFormat="false" ht="15" hidden="false" customHeight="false" outlineLevel="0" collapsed="false">
      <c r="A1809" s="0" t="n">
        <v>65</v>
      </c>
      <c r="B1809" s="0" t="s">
        <v>115</v>
      </c>
      <c r="C1809" s="0" t="s">
        <v>19281</v>
      </c>
      <c r="D1809" s="0" t="s">
        <v>14532</v>
      </c>
      <c r="E1809" s="0" t="s">
        <v>19282</v>
      </c>
      <c r="F1809" s="0" t="n">
        <v>4360</v>
      </c>
      <c r="G1809" s="0" t="s">
        <v>281</v>
      </c>
      <c r="H1809" s="0" t="s">
        <v>297</v>
      </c>
      <c r="I1809" s="0" t="s">
        <v>19283</v>
      </c>
    </row>
    <row r="1810" customFormat="false" ht="15" hidden="false" customHeight="false" outlineLevel="0" collapsed="false">
      <c r="A1810" s="0" t="n">
        <v>61</v>
      </c>
      <c r="B1810" s="0" t="s">
        <v>111</v>
      </c>
      <c r="C1810" s="0" t="s">
        <v>19284</v>
      </c>
      <c r="D1810" s="0" t="s">
        <v>14532</v>
      </c>
      <c r="E1810" s="0" t="s">
        <v>19285</v>
      </c>
      <c r="F1810" s="0" t="n">
        <v>2743</v>
      </c>
      <c r="G1810" s="0" t="s">
        <v>281</v>
      </c>
      <c r="H1810" s="0" t="s">
        <v>297</v>
      </c>
      <c r="I1810" s="0" t="s">
        <v>19286</v>
      </c>
    </row>
    <row r="1811" customFormat="false" ht="15" hidden="false" customHeight="false" outlineLevel="0" collapsed="false">
      <c r="A1811" s="0" t="n">
        <v>65</v>
      </c>
      <c r="B1811" s="0" t="s">
        <v>115</v>
      </c>
      <c r="C1811" s="0" t="s">
        <v>19287</v>
      </c>
      <c r="D1811" s="0" t="s">
        <v>14532</v>
      </c>
      <c r="E1811" s="0" t="s">
        <v>19288</v>
      </c>
      <c r="F1811" s="0" t="n">
        <v>2233</v>
      </c>
      <c r="G1811" s="0" t="s">
        <v>281</v>
      </c>
      <c r="H1811" s="0" t="s">
        <v>297</v>
      </c>
      <c r="I1811" s="0" t="s">
        <v>19289</v>
      </c>
    </row>
    <row r="1812" customFormat="false" ht="15" hidden="false" customHeight="false" outlineLevel="0" collapsed="false">
      <c r="A1812" s="0" t="n">
        <v>61</v>
      </c>
      <c r="B1812" s="0" t="s">
        <v>111</v>
      </c>
      <c r="C1812" s="0" t="s">
        <v>19290</v>
      </c>
      <c r="D1812" s="0" t="s">
        <v>514</v>
      </c>
      <c r="E1812" s="0" t="s">
        <v>19291</v>
      </c>
      <c r="F1812" s="0" t="n">
        <v>493</v>
      </c>
      <c r="G1812" s="0" t="s">
        <v>281</v>
      </c>
      <c r="H1812" s="0" t="s">
        <v>297</v>
      </c>
      <c r="I1812" s="0" t="s">
        <v>19292</v>
      </c>
    </row>
    <row r="1813" customFormat="false" ht="15" hidden="false" customHeight="false" outlineLevel="0" collapsed="false">
      <c r="A1813" s="0" t="n">
        <v>62</v>
      </c>
      <c r="B1813" s="0" t="s">
        <v>112</v>
      </c>
      <c r="C1813" s="0" t="s">
        <v>19293</v>
      </c>
      <c r="D1813" s="0" t="s">
        <v>14532</v>
      </c>
      <c r="E1813" s="0" t="s">
        <v>19294</v>
      </c>
      <c r="F1813" s="0" t="n">
        <v>4195</v>
      </c>
      <c r="G1813" s="0" t="s">
        <v>281</v>
      </c>
      <c r="H1813" s="0" t="s">
        <v>297</v>
      </c>
      <c r="I1813" s="0" t="s">
        <v>19295</v>
      </c>
    </row>
    <row r="1814" customFormat="false" ht="15" hidden="false" customHeight="false" outlineLevel="0" collapsed="false">
      <c r="A1814" s="0" t="n">
        <v>65</v>
      </c>
      <c r="B1814" s="0" t="s">
        <v>115</v>
      </c>
      <c r="C1814" s="0" t="s">
        <v>19296</v>
      </c>
      <c r="D1814" s="0" t="s">
        <v>14676</v>
      </c>
      <c r="F1814" s="0" t="n">
        <v>879</v>
      </c>
      <c r="G1814" s="0" t="s">
        <v>281</v>
      </c>
      <c r="H1814" s="0" t="s">
        <v>297</v>
      </c>
      <c r="I1814" s="0" t="s">
        <v>19297</v>
      </c>
    </row>
    <row r="1815" customFormat="false" ht="15" hidden="false" customHeight="false" outlineLevel="0" collapsed="false">
      <c r="A1815" s="0" t="n">
        <v>61</v>
      </c>
      <c r="B1815" s="0" t="s">
        <v>111</v>
      </c>
      <c r="C1815" s="0" t="s">
        <v>19298</v>
      </c>
      <c r="D1815" s="0" t="s">
        <v>14902</v>
      </c>
      <c r="E1815" s="0" t="s">
        <v>19299</v>
      </c>
      <c r="F1815" s="0" t="n">
        <v>448</v>
      </c>
      <c r="G1815" s="0" t="s">
        <v>281</v>
      </c>
      <c r="H1815" s="0" t="s">
        <v>297</v>
      </c>
      <c r="I1815" s="0" t="s">
        <v>19300</v>
      </c>
    </row>
    <row r="1816" customFormat="false" ht="15" hidden="false" customHeight="false" outlineLevel="0" collapsed="false">
      <c r="A1816" s="0" t="n">
        <v>65</v>
      </c>
      <c r="B1816" s="0" t="s">
        <v>115</v>
      </c>
      <c r="C1816" s="0" t="s">
        <v>19301</v>
      </c>
      <c r="D1816" s="0" t="s">
        <v>14902</v>
      </c>
      <c r="F1816" s="0" t="n">
        <v>2339</v>
      </c>
      <c r="G1816" s="0" t="s">
        <v>281</v>
      </c>
      <c r="H1816" s="0" t="s">
        <v>297</v>
      </c>
      <c r="I1816" s="0" t="s">
        <v>19302</v>
      </c>
    </row>
    <row r="1817" customFormat="false" ht="15" hidden="false" customHeight="false" outlineLevel="0" collapsed="false">
      <c r="A1817" s="0" t="n">
        <v>61</v>
      </c>
      <c r="B1817" s="0" t="s">
        <v>111</v>
      </c>
      <c r="C1817" s="0" t="s">
        <v>19303</v>
      </c>
      <c r="D1817" s="0" t="s">
        <v>14541</v>
      </c>
      <c r="E1817" s="0" t="s">
        <v>19304</v>
      </c>
      <c r="F1817" s="0" t="n">
        <v>1356</v>
      </c>
      <c r="G1817" s="0" t="s">
        <v>281</v>
      </c>
      <c r="H1817" s="0" t="s">
        <v>297</v>
      </c>
      <c r="I1817" s="0" t="s">
        <v>19305</v>
      </c>
    </row>
    <row r="1818" customFormat="false" ht="15" hidden="false" customHeight="false" outlineLevel="0" collapsed="false">
      <c r="A1818" s="0" t="n">
        <v>65</v>
      </c>
      <c r="B1818" s="0" t="s">
        <v>115</v>
      </c>
      <c r="C1818" s="0" t="s">
        <v>19306</v>
      </c>
      <c r="D1818" s="0" t="s">
        <v>339</v>
      </c>
      <c r="F1818" s="0" t="n">
        <v>759</v>
      </c>
      <c r="G1818" s="0" t="s">
        <v>281</v>
      </c>
      <c r="H1818" s="0" t="s">
        <v>297</v>
      </c>
      <c r="I1818" s="0" t="s">
        <v>19307</v>
      </c>
    </row>
    <row r="1819" customFormat="false" ht="15" hidden="false" customHeight="false" outlineLevel="0" collapsed="false">
      <c r="A1819" s="0" t="n">
        <v>61</v>
      </c>
      <c r="B1819" s="0" t="s">
        <v>111</v>
      </c>
      <c r="C1819" s="0" t="s">
        <v>19308</v>
      </c>
      <c r="D1819" s="0" t="s">
        <v>14541</v>
      </c>
      <c r="E1819" s="0" t="s">
        <v>19309</v>
      </c>
      <c r="F1819" s="0" t="n">
        <v>1414</v>
      </c>
      <c r="G1819" s="0" t="s">
        <v>281</v>
      </c>
      <c r="H1819" s="0" t="s">
        <v>297</v>
      </c>
      <c r="I1819" s="0" t="s">
        <v>19310</v>
      </c>
    </row>
    <row r="1820" customFormat="false" ht="15" hidden="false" customHeight="false" outlineLevel="0" collapsed="false">
      <c r="A1820" s="0" t="n">
        <v>65</v>
      </c>
      <c r="B1820" s="0" t="s">
        <v>115</v>
      </c>
      <c r="C1820" s="0" t="s">
        <v>19311</v>
      </c>
      <c r="D1820" s="0" t="s">
        <v>14532</v>
      </c>
      <c r="E1820" s="0" t="s">
        <v>19312</v>
      </c>
      <c r="F1820" s="0" t="n">
        <v>2281</v>
      </c>
      <c r="G1820" s="0" t="s">
        <v>281</v>
      </c>
      <c r="H1820" s="0" t="s">
        <v>297</v>
      </c>
      <c r="I1820" s="0" t="s">
        <v>19313</v>
      </c>
    </row>
    <row r="1821" customFormat="false" ht="15" hidden="false" customHeight="false" outlineLevel="0" collapsed="false">
      <c r="A1821" s="0" t="n">
        <v>125</v>
      </c>
      <c r="B1821" s="0" t="s">
        <v>183</v>
      </c>
      <c r="C1821" s="0" t="s">
        <v>19314</v>
      </c>
      <c r="D1821" s="0" t="s">
        <v>14532</v>
      </c>
      <c r="E1821" s="0" t="s">
        <v>19315</v>
      </c>
      <c r="F1821" s="0" t="n">
        <v>240</v>
      </c>
      <c r="G1821" s="0" t="s">
        <v>281</v>
      </c>
      <c r="H1821" s="0" t="s">
        <v>274</v>
      </c>
      <c r="I1821" s="0" t="s">
        <v>19316</v>
      </c>
    </row>
    <row r="1822" customFormat="false" ht="15" hidden="false" customHeight="false" outlineLevel="0" collapsed="false">
      <c r="A1822" s="0" t="n">
        <v>61</v>
      </c>
      <c r="B1822" s="0" t="s">
        <v>111</v>
      </c>
      <c r="C1822" s="0" t="s">
        <v>19317</v>
      </c>
      <c r="D1822" s="0" t="s">
        <v>14532</v>
      </c>
      <c r="E1822" s="0" t="s">
        <v>19318</v>
      </c>
      <c r="F1822" s="0" t="n">
        <v>880</v>
      </c>
      <c r="G1822" s="0" t="s">
        <v>281</v>
      </c>
      <c r="H1822" s="0" t="s">
        <v>297</v>
      </c>
      <c r="I1822" s="0" t="s">
        <v>19319</v>
      </c>
    </row>
    <row r="1823" customFormat="false" ht="15" hidden="false" customHeight="false" outlineLevel="0" collapsed="false">
      <c r="A1823" s="0" t="n">
        <v>62</v>
      </c>
      <c r="B1823" s="0" t="s">
        <v>112</v>
      </c>
      <c r="C1823" s="0" t="s">
        <v>19320</v>
      </c>
      <c r="D1823" s="0" t="s">
        <v>14902</v>
      </c>
      <c r="E1823" s="2" t="s">
        <v>19321</v>
      </c>
      <c r="F1823" s="0" t="n">
        <v>616</v>
      </c>
      <c r="G1823" s="0" t="s">
        <v>281</v>
      </c>
      <c r="H1823" s="0" t="s">
        <v>297</v>
      </c>
      <c r="I1823" s="0" t="s">
        <v>19322</v>
      </c>
    </row>
    <row r="1824" customFormat="false" ht="15" hidden="false" customHeight="false" outlineLevel="0" collapsed="false">
      <c r="A1824" s="0" t="n">
        <v>65</v>
      </c>
      <c r="B1824" s="0" t="s">
        <v>115</v>
      </c>
      <c r="C1824" s="0" t="s">
        <v>19323</v>
      </c>
      <c r="D1824" s="0" t="s">
        <v>14676</v>
      </c>
      <c r="F1824" s="0" t="n">
        <v>1251</v>
      </c>
      <c r="G1824" s="0" t="s">
        <v>281</v>
      </c>
      <c r="H1824" s="0" t="s">
        <v>297</v>
      </c>
      <c r="I1824" s="0" t="s">
        <v>19324</v>
      </c>
    </row>
    <row r="1825" customFormat="false" ht="15" hidden="false" customHeight="false" outlineLevel="0" collapsed="false">
      <c r="A1825" s="0" t="n">
        <v>65</v>
      </c>
      <c r="B1825" s="0" t="s">
        <v>115</v>
      </c>
      <c r="C1825" s="0" t="s">
        <v>19325</v>
      </c>
      <c r="D1825" s="0" t="s">
        <v>14541</v>
      </c>
      <c r="F1825" s="0" t="n">
        <v>2034</v>
      </c>
      <c r="G1825" s="0" t="s">
        <v>281</v>
      </c>
      <c r="H1825" s="0" t="s">
        <v>297</v>
      </c>
      <c r="I1825" s="0" t="s">
        <v>19326</v>
      </c>
    </row>
    <row r="1826" customFormat="false" ht="15" hidden="false" customHeight="false" outlineLevel="0" collapsed="false">
      <c r="A1826" s="0" t="n">
        <v>61</v>
      </c>
      <c r="B1826" s="0" t="s">
        <v>111</v>
      </c>
      <c r="C1826" s="0" t="s">
        <v>19327</v>
      </c>
      <c r="D1826" s="0" t="s">
        <v>14676</v>
      </c>
      <c r="E1826" s="0" t="s">
        <v>19328</v>
      </c>
      <c r="F1826" s="0" t="n">
        <v>3092</v>
      </c>
      <c r="G1826" s="0" t="s">
        <v>281</v>
      </c>
      <c r="H1826" s="0" t="s">
        <v>297</v>
      </c>
      <c r="I1826" s="0" t="s">
        <v>19329</v>
      </c>
    </row>
    <row r="1827" customFormat="false" ht="15" hidden="false" customHeight="false" outlineLevel="0" collapsed="false">
      <c r="A1827" s="0" t="n">
        <v>66</v>
      </c>
      <c r="B1827" s="0" t="s">
        <v>116</v>
      </c>
      <c r="C1827" s="0" t="s">
        <v>19330</v>
      </c>
      <c r="D1827" s="0" t="s">
        <v>14532</v>
      </c>
      <c r="E1827" s="0" t="s">
        <v>19331</v>
      </c>
      <c r="F1827" s="0" t="n">
        <v>9241</v>
      </c>
      <c r="G1827" s="0" t="s">
        <v>281</v>
      </c>
      <c r="H1827" s="0" t="s">
        <v>297</v>
      </c>
      <c r="I1827" s="0" t="s">
        <v>19332</v>
      </c>
    </row>
    <row r="1828" customFormat="false" ht="15" hidden="false" customHeight="false" outlineLevel="0" collapsed="false">
      <c r="A1828" s="0" t="n">
        <v>65</v>
      </c>
      <c r="B1828" s="0" t="s">
        <v>115</v>
      </c>
      <c r="C1828" s="0" t="s">
        <v>19333</v>
      </c>
      <c r="D1828" s="0" t="s">
        <v>14902</v>
      </c>
      <c r="F1828" s="0" t="n">
        <v>4779</v>
      </c>
      <c r="G1828" s="0" t="s">
        <v>281</v>
      </c>
      <c r="H1828" s="0" t="s">
        <v>297</v>
      </c>
      <c r="I1828" s="0" t="s">
        <v>19334</v>
      </c>
    </row>
    <row r="1829" customFormat="false" ht="15" hidden="false" customHeight="false" outlineLevel="0" collapsed="false">
      <c r="A1829" s="0" t="n">
        <v>61</v>
      </c>
      <c r="B1829" s="0" t="s">
        <v>111</v>
      </c>
      <c r="C1829" s="0" t="s">
        <v>19335</v>
      </c>
      <c r="D1829" s="0" t="s">
        <v>14902</v>
      </c>
      <c r="E1829" s="0" t="s">
        <v>19336</v>
      </c>
      <c r="F1829" s="0" t="n">
        <v>631</v>
      </c>
      <c r="G1829" s="0" t="s">
        <v>281</v>
      </c>
      <c r="H1829" s="0" t="s">
        <v>297</v>
      </c>
      <c r="I1829" s="0" t="s">
        <v>19337</v>
      </c>
    </row>
    <row r="1830" customFormat="false" ht="15" hidden="false" customHeight="false" outlineLevel="0" collapsed="false">
      <c r="A1830" s="0" t="n">
        <v>65</v>
      </c>
      <c r="B1830" s="0" t="s">
        <v>115</v>
      </c>
      <c r="C1830" s="0" t="s">
        <v>19338</v>
      </c>
      <c r="D1830" s="0" t="s">
        <v>339</v>
      </c>
      <c r="F1830" s="0" t="n">
        <v>3236</v>
      </c>
      <c r="G1830" s="0" t="s">
        <v>281</v>
      </c>
      <c r="H1830" s="0" t="s">
        <v>297</v>
      </c>
      <c r="I1830" s="0" t="s">
        <v>19339</v>
      </c>
    </row>
    <row r="1831" customFormat="false" ht="15" hidden="false" customHeight="false" outlineLevel="0" collapsed="false">
      <c r="A1831" s="0" t="n">
        <v>62</v>
      </c>
      <c r="B1831" s="0" t="s">
        <v>112</v>
      </c>
      <c r="C1831" s="0" t="s">
        <v>19340</v>
      </c>
      <c r="D1831" s="0" t="s">
        <v>14532</v>
      </c>
      <c r="E1831" s="0" t="s">
        <v>19341</v>
      </c>
      <c r="F1831" s="0" t="n">
        <v>11789</v>
      </c>
      <c r="G1831" s="0" t="s">
        <v>281</v>
      </c>
      <c r="H1831" s="0" t="s">
        <v>297</v>
      </c>
      <c r="I1831" s="0" t="s">
        <v>19342</v>
      </c>
    </row>
    <row r="1832" customFormat="false" ht="15" hidden="false" customHeight="false" outlineLevel="0" collapsed="false">
      <c r="A1832" s="0" t="n">
        <v>61</v>
      </c>
      <c r="B1832" s="0" t="s">
        <v>111</v>
      </c>
      <c r="C1832" s="0" t="s">
        <v>19343</v>
      </c>
      <c r="D1832" s="0" t="s">
        <v>14532</v>
      </c>
      <c r="E1832" s="0" t="s">
        <v>19344</v>
      </c>
      <c r="F1832" s="0" t="n">
        <v>2860</v>
      </c>
      <c r="G1832" s="0" t="s">
        <v>281</v>
      </c>
      <c r="H1832" s="0" t="s">
        <v>297</v>
      </c>
      <c r="I1832" s="0" t="s">
        <v>19345</v>
      </c>
    </row>
    <row r="1833" customFormat="false" ht="15" hidden="false" customHeight="false" outlineLevel="0" collapsed="false">
      <c r="A1833" s="0" t="n">
        <v>61</v>
      </c>
      <c r="B1833" s="0" t="s">
        <v>111</v>
      </c>
      <c r="C1833" s="0" t="s">
        <v>19346</v>
      </c>
      <c r="D1833" s="0" t="s">
        <v>14532</v>
      </c>
      <c r="E1833" s="0" t="s">
        <v>19347</v>
      </c>
      <c r="F1833" s="0" t="n">
        <v>557</v>
      </c>
      <c r="G1833" s="0" t="s">
        <v>281</v>
      </c>
      <c r="H1833" s="0" t="s">
        <v>297</v>
      </c>
      <c r="I1833" s="0" t="s">
        <v>19348</v>
      </c>
    </row>
    <row r="1834" customFormat="false" ht="15" hidden="false" customHeight="false" outlineLevel="0" collapsed="false">
      <c r="A1834" s="0" t="n">
        <v>109</v>
      </c>
      <c r="B1834" s="0" t="s">
        <v>165</v>
      </c>
      <c r="C1834" s="0" t="s">
        <v>19349</v>
      </c>
      <c r="D1834" s="0" t="s">
        <v>14532</v>
      </c>
      <c r="F1834" s="0" t="n">
        <v>4512</v>
      </c>
      <c r="G1834" s="0" t="s">
        <v>281</v>
      </c>
      <c r="H1834" s="0" t="s">
        <v>274</v>
      </c>
      <c r="I1834" s="0" t="s">
        <v>19350</v>
      </c>
    </row>
    <row r="1835" customFormat="false" ht="15" hidden="false" customHeight="false" outlineLevel="0" collapsed="false">
      <c r="A1835" s="0" t="n">
        <v>65</v>
      </c>
      <c r="B1835" s="0" t="s">
        <v>115</v>
      </c>
      <c r="C1835" s="0" t="s">
        <v>19351</v>
      </c>
      <c r="D1835" s="0" t="s">
        <v>14532</v>
      </c>
      <c r="E1835" s="0" t="s">
        <v>19352</v>
      </c>
      <c r="F1835" s="0" t="n">
        <v>3428</v>
      </c>
      <c r="G1835" s="0" t="s">
        <v>281</v>
      </c>
      <c r="H1835" s="0" t="s">
        <v>297</v>
      </c>
      <c r="I1835" s="0" t="s">
        <v>19353</v>
      </c>
    </row>
    <row r="1836" customFormat="false" ht="15" hidden="false" customHeight="false" outlineLevel="0" collapsed="false">
      <c r="A1836" s="0" t="n">
        <v>61</v>
      </c>
      <c r="B1836" s="0" t="s">
        <v>111</v>
      </c>
      <c r="C1836" s="0" t="s">
        <v>19354</v>
      </c>
      <c r="D1836" s="0" t="s">
        <v>14541</v>
      </c>
      <c r="E1836" s="0" t="s">
        <v>19355</v>
      </c>
      <c r="F1836" s="0" t="n">
        <v>2725</v>
      </c>
      <c r="G1836" s="0" t="s">
        <v>281</v>
      </c>
      <c r="H1836" s="0" t="s">
        <v>297</v>
      </c>
      <c r="I1836" s="0" t="s">
        <v>19356</v>
      </c>
    </row>
    <row r="1837" customFormat="false" ht="15" hidden="false" customHeight="false" outlineLevel="0" collapsed="false">
      <c r="A1837" s="0" t="n">
        <v>65</v>
      </c>
      <c r="B1837" s="0" t="s">
        <v>115</v>
      </c>
      <c r="C1837" s="0" t="s">
        <v>19357</v>
      </c>
      <c r="D1837" s="0" t="s">
        <v>14902</v>
      </c>
      <c r="F1837" s="0" t="n">
        <v>2322</v>
      </c>
      <c r="G1837" s="0" t="s">
        <v>281</v>
      </c>
      <c r="H1837" s="0" t="s">
        <v>297</v>
      </c>
      <c r="I1837" s="0" t="s">
        <v>19358</v>
      </c>
    </row>
    <row r="1838" customFormat="false" ht="15" hidden="false" customHeight="false" outlineLevel="0" collapsed="false">
      <c r="A1838" s="0" t="n">
        <v>61</v>
      </c>
      <c r="B1838" s="0" t="s">
        <v>111</v>
      </c>
      <c r="C1838" s="0" t="s">
        <v>19359</v>
      </c>
      <c r="D1838" s="0" t="s">
        <v>14541</v>
      </c>
      <c r="E1838" s="0" t="s">
        <v>19360</v>
      </c>
      <c r="F1838" s="0" t="n">
        <v>1548</v>
      </c>
      <c r="G1838" s="0" t="s">
        <v>281</v>
      </c>
      <c r="H1838" s="0" t="s">
        <v>297</v>
      </c>
      <c r="I1838" s="0" t="s">
        <v>19361</v>
      </c>
    </row>
    <row r="1839" customFormat="false" ht="15" hidden="false" customHeight="false" outlineLevel="0" collapsed="false">
      <c r="A1839" s="0" t="n">
        <v>65</v>
      </c>
      <c r="B1839" s="0" t="s">
        <v>115</v>
      </c>
      <c r="C1839" s="0" t="s">
        <v>19362</v>
      </c>
      <c r="D1839" s="0" t="s">
        <v>14541</v>
      </c>
      <c r="F1839" s="0" t="n">
        <v>1995</v>
      </c>
      <c r="G1839" s="0" t="s">
        <v>281</v>
      </c>
      <c r="H1839" s="0" t="s">
        <v>297</v>
      </c>
      <c r="I1839" s="0" t="s">
        <v>19363</v>
      </c>
    </row>
    <row r="1840" customFormat="false" ht="15" hidden="false" customHeight="false" outlineLevel="0" collapsed="false">
      <c r="A1840" s="0" t="n">
        <v>155</v>
      </c>
      <c r="B1840" s="0" t="s">
        <v>215</v>
      </c>
      <c r="C1840" s="0" t="s">
        <v>19364</v>
      </c>
      <c r="D1840" s="0" t="s">
        <v>14532</v>
      </c>
      <c r="F1840" s="0" t="n">
        <v>439</v>
      </c>
      <c r="G1840" s="0" t="s">
        <v>281</v>
      </c>
      <c r="H1840" s="0" t="s">
        <v>274</v>
      </c>
      <c r="I1840" s="0" t="s">
        <v>19365</v>
      </c>
    </row>
    <row r="1841" customFormat="false" ht="15" hidden="false" customHeight="false" outlineLevel="0" collapsed="false">
      <c r="A1841" s="0" t="n">
        <v>61</v>
      </c>
      <c r="B1841" s="0" t="s">
        <v>111</v>
      </c>
      <c r="C1841" s="0" t="s">
        <v>19366</v>
      </c>
      <c r="D1841" s="0" t="s">
        <v>14532</v>
      </c>
      <c r="E1841" s="0" t="s">
        <v>19367</v>
      </c>
      <c r="F1841" s="0" t="n">
        <v>519</v>
      </c>
      <c r="G1841" s="0" t="s">
        <v>281</v>
      </c>
      <c r="H1841" s="0" t="s">
        <v>297</v>
      </c>
      <c r="I1841" s="0" t="s">
        <v>19368</v>
      </c>
    </row>
    <row r="1842" customFormat="false" ht="15" hidden="false" customHeight="false" outlineLevel="0" collapsed="false">
      <c r="A1842" s="0" t="n">
        <v>65</v>
      </c>
      <c r="B1842" s="0" t="s">
        <v>115</v>
      </c>
      <c r="C1842" s="0" t="s">
        <v>19369</v>
      </c>
      <c r="D1842" s="0" t="s">
        <v>14541</v>
      </c>
      <c r="F1842" s="0" t="n">
        <v>1863</v>
      </c>
      <c r="G1842" s="0" t="s">
        <v>281</v>
      </c>
      <c r="H1842" s="0" t="s">
        <v>297</v>
      </c>
      <c r="I1842" s="0" t="s">
        <v>19370</v>
      </c>
    </row>
    <row r="1843" customFormat="false" ht="15" hidden="false" customHeight="false" outlineLevel="0" collapsed="false">
      <c r="A1843" s="0" t="n">
        <v>62</v>
      </c>
      <c r="B1843" s="0" t="s">
        <v>112</v>
      </c>
      <c r="C1843" s="0" t="s">
        <v>19371</v>
      </c>
      <c r="D1843" s="0" t="s">
        <v>14532</v>
      </c>
      <c r="E1843" s="0" t="s">
        <v>19372</v>
      </c>
      <c r="F1843" s="0" t="n">
        <v>10178</v>
      </c>
      <c r="G1843" s="0" t="s">
        <v>281</v>
      </c>
      <c r="H1843" s="0" t="s">
        <v>297</v>
      </c>
      <c r="I1843" s="0" t="s">
        <v>19373</v>
      </c>
    </row>
    <row r="1844" customFormat="false" ht="15" hidden="false" customHeight="false" outlineLevel="0" collapsed="false">
      <c r="A1844" s="0" t="n">
        <v>65</v>
      </c>
      <c r="B1844" s="0" t="s">
        <v>115</v>
      </c>
      <c r="C1844" s="0" t="s">
        <v>19374</v>
      </c>
      <c r="D1844" s="0" t="s">
        <v>14541</v>
      </c>
      <c r="E1844" s="0" t="s">
        <v>19375</v>
      </c>
      <c r="F1844" s="0" t="n">
        <v>5853</v>
      </c>
      <c r="G1844" s="0" t="s">
        <v>281</v>
      </c>
      <c r="H1844" s="0" t="s">
        <v>297</v>
      </c>
      <c r="I1844" s="0" t="s">
        <v>19376</v>
      </c>
    </row>
    <row r="1845" customFormat="false" ht="15" hidden="false" customHeight="false" outlineLevel="0" collapsed="false">
      <c r="A1845" s="0" t="n">
        <v>66</v>
      </c>
      <c r="B1845" s="0" t="s">
        <v>116</v>
      </c>
      <c r="C1845" s="0" t="s">
        <v>19377</v>
      </c>
      <c r="D1845" s="0" t="s">
        <v>14532</v>
      </c>
      <c r="E1845" s="0" t="s">
        <v>19378</v>
      </c>
      <c r="F1845" s="0" t="n">
        <v>8270</v>
      </c>
      <c r="G1845" s="0" t="s">
        <v>281</v>
      </c>
      <c r="H1845" s="0" t="s">
        <v>297</v>
      </c>
      <c r="I1845" s="0" t="s">
        <v>19379</v>
      </c>
    </row>
    <row r="1846" customFormat="false" ht="15" hidden="false" customHeight="false" outlineLevel="0" collapsed="false">
      <c r="A1846" s="0" t="n">
        <v>61</v>
      </c>
      <c r="B1846" s="0" t="s">
        <v>111</v>
      </c>
      <c r="C1846" s="0" t="s">
        <v>19380</v>
      </c>
      <c r="D1846" s="0" t="s">
        <v>14532</v>
      </c>
      <c r="E1846" s="0" t="s">
        <v>19381</v>
      </c>
      <c r="F1846" s="0" t="n">
        <v>2778</v>
      </c>
      <c r="G1846" s="0" t="s">
        <v>281</v>
      </c>
      <c r="H1846" s="0" t="s">
        <v>297</v>
      </c>
      <c r="I1846" s="0" t="s">
        <v>19382</v>
      </c>
    </row>
    <row r="1847" customFormat="false" ht="15" hidden="false" customHeight="false" outlineLevel="0" collapsed="false">
      <c r="A1847" s="0" t="n">
        <v>39</v>
      </c>
      <c r="B1847" s="0" t="s">
        <v>82</v>
      </c>
      <c r="C1847" s="0" t="s">
        <v>19383</v>
      </c>
      <c r="D1847" s="0" t="s">
        <v>14532</v>
      </c>
      <c r="E1847" s="0" t="s">
        <v>19384</v>
      </c>
      <c r="F1847" s="0" t="n">
        <v>240</v>
      </c>
      <c r="G1847" s="0" t="s">
        <v>281</v>
      </c>
      <c r="H1847" s="0" t="s">
        <v>274</v>
      </c>
      <c r="I1847" s="0" t="s">
        <v>19385</v>
      </c>
    </row>
    <row r="1848" customFormat="false" ht="15" hidden="false" customHeight="false" outlineLevel="0" collapsed="false">
      <c r="A1848" s="0" t="n">
        <v>65</v>
      </c>
      <c r="B1848" s="0" t="s">
        <v>115</v>
      </c>
      <c r="C1848" s="0" t="s">
        <v>19386</v>
      </c>
      <c r="D1848" s="0" t="s">
        <v>14541</v>
      </c>
      <c r="F1848" s="0" t="n">
        <v>1423</v>
      </c>
      <c r="G1848" s="0" t="s">
        <v>281</v>
      </c>
      <c r="H1848" s="0" t="s">
        <v>297</v>
      </c>
      <c r="I1848" s="0" t="s">
        <v>19387</v>
      </c>
    </row>
    <row r="1849" customFormat="false" ht="15" hidden="false" customHeight="false" outlineLevel="0" collapsed="false">
      <c r="A1849" s="0" t="n">
        <v>61</v>
      </c>
      <c r="B1849" s="0" t="s">
        <v>111</v>
      </c>
      <c r="C1849" s="0" t="s">
        <v>19388</v>
      </c>
      <c r="D1849" s="0" t="s">
        <v>14532</v>
      </c>
      <c r="E1849" s="0" t="s">
        <v>19389</v>
      </c>
      <c r="F1849" s="0" t="n">
        <v>1627</v>
      </c>
      <c r="G1849" s="0" t="s">
        <v>281</v>
      </c>
      <c r="H1849" s="0" t="s">
        <v>297</v>
      </c>
      <c r="I1849" s="0" t="s">
        <v>19390</v>
      </c>
    </row>
    <row r="1850" customFormat="false" ht="15" hidden="false" customHeight="false" outlineLevel="0" collapsed="false">
      <c r="A1850" s="0" t="n">
        <v>65</v>
      </c>
      <c r="B1850" s="0" t="s">
        <v>115</v>
      </c>
      <c r="C1850" s="0" t="s">
        <v>19391</v>
      </c>
      <c r="D1850" s="0" t="s">
        <v>14902</v>
      </c>
      <c r="F1850" s="0" t="n">
        <v>2286</v>
      </c>
      <c r="G1850" s="0" t="s">
        <v>281</v>
      </c>
      <c r="H1850" s="0" t="s">
        <v>297</v>
      </c>
      <c r="I1850" s="0" t="s">
        <v>19392</v>
      </c>
    </row>
    <row r="1851" customFormat="false" ht="15" hidden="false" customHeight="false" outlineLevel="0" collapsed="false">
      <c r="A1851" s="0" t="n">
        <v>87</v>
      </c>
      <c r="B1851" s="0" t="s">
        <v>139</v>
      </c>
      <c r="C1851" s="0" t="s">
        <v>19393</v>
      </c>
      <c r="D1851" s="0" t="s">
        <v>14532</v>
      </c>
      <c r="E1851" s="0" t="s">
        <v>19394</v>
      </c>
      <c r="F1851" s="0" t="n">
        <v>240</v>
      </c>
      <c r="G1851" s="0" t="s">
        <v>281</v>
      </c>
      <c r="H1851" s="0" t="s">
        <v>274</v>
      </c>
      <c r="I1851" s="0" t="s">
        <v>19395</v>
      </c>
    </row>
    <row r="1852" customFormat="false" ht="15" hidden="false" customHeight="false" outlineLevel="0" collapsed="false">
      <c r="A1852" s="0" t="n">
        <v>61</v>
      </c>
      <c r="B1852" s="0" t="s">
        <v>111</v>
      </c>
      <c r="C1852" s="0" t="s">
        <v>19396</v>
      </c>
      <c r="D1852" s="0" t="s">
        <v>14541</v>
      </c>
      <c r="E1852" s="0" t="s">
        <v>19397</v>
      </c>
      <c r="F1852" s="0" t="n">
        <v>1174</v>
      </c>
      <c r="G1852" s="0" t="s">
        <v>281</v>
      </c>
      <c r="H1852" s="0" t="s">
        <v>297</v>
      </c>
      <c r="I1852" s="0" t="s">
        <v>19398</v>
      </c>
    </row>
    <row r="1853" customFormat="false" ht="15" hidden="false" customHeight="false" outlineLevel="0" collapsed="false">
      <c r="A1853" s="0" t="n">
        <v>65</v>
      </c>
      <c r="B1853" s="0" t="s">
        <v>115</v>
      </c>
      <c r="C1853" s="0" t="s">
        <v>19399</v>
      </c>
      <c r="D1853" s="0" t="s">
        <v>14939</v>
      </c>
      <c r="F1853" s="0" t="n">
        <v>935</v>
      </c>
      <c r="G1853" s="0" t="s">
        <v>281</v>
      </c>
      <c r="H1853" s="0" t="s">
        <v>297</v>
      </c>
      <c r="I1853" s="0" t="s">
        <v>19400</v>
      </c>
    </row>
    <row r="1854" customFormat="false" ht="15" hidden="false" customHeight="false" outlineLevel="0" collapsed="false">
      <c r="A1854" s="0" t="n">
        <v>62</v>
      </c>
      <c r="B1854" s="0" t="s">
        <v>112</v>
      </c>
      <c r="C1854" s="0" t="s">
        <v>19401</v>
      </c>
      <c r="D1854" s="0" t="s">
        <v>14532</v>
      </c>
      <c r="E1854" s="0" t="s">
        <v>19402</v>
      </c>
      <c r="F1854" s="0" t="n">
        <v>2693</v>
      </c>
      <c r="G1854" s="0" t="s">
        <v>281</v>
      </c>
      <c r="H1854" s="0" t="s">
        <v>297</v>
      </c>
      <c r="I1854" s="0" t="s">
        <v>19403</v>
      </c>
    </row>
    <row r="1855" customFormat="false" ht="15" hidden="false" customHeight="false" outlineLevel="0" collapsed="false">
      <c r="A1855" s="0" t="n">
        <v>61</v>
      </c>
      <c r="B1855" s="0" t="s">
        <v>111</v>
      </c>
      <c r="C1855" s="0" t="s">
        <v>19404</v>
      </c>
      <c r="D1855" s="0" t="s">
        <v>14532</v>
      </c>
      <c r="E1855" s="0" t="s">
        <v>19405</v>
      </c>
      <c r="F1855" s="0" t="n">
        <v>1073</v>
      </c>
      <c r="G1855" s="0" t="s">
        <v>281</v>
      </c>
      <c r="H1855" s="0" t="s">
        <v>297</v>
      </c>
      <c r="I1855" s="0" t="s">
        <v>19406</v>
      </c>
    </row>
    <row r="1856" customFormat="false" ht="15" hidden="false" customHeight="false" outlineLevel="0" collapsed="false">
      <c r="A1856" s="0" t="n">
        <v>65</v>
      </c>
      <c r="B1856" s="0" t="s">
        <v>115</v>
      </c>
      <c r="C1856" s="0" t="s">
        <v>19407</v>
      </c>
      <c r="D1856" s="0" t="s">
        <v>14532</v>
      </c>
      <c r="E1856" s="0" t="s">
        <v>19408</v>
      </c>
      <c r="F1856" s="0" t="n">
        <v>2206</v>
      </c>
      <c r="G1856" s="0" t="s">
        <v>281</v>
      </c>
      <c r="H1856" s="0" t="s">
        <v>297</v>
      </c>
      <c r="I1856" s="0" t="s">
        <v>19409</v>
      </c>
    </row>
    <row r="1857" customFormat="false" ht="15" hidden="false" customHeight="false" outlineLevel="0" collapsed="false">
      <c r="A1857" s="0" t="n">
        <v>62</v>
      </c>
      <c r="B1857" s="0" t="s">
        <v>112</v>
      </c>
      <c r="C1857" s="0" t="s">
        <v>19410</v>
      </c>
      <c r="D1857" s="0" t="s">
        <v>14532</v>
      </c>
      <c r="E1857" s="0" t="s">
        <v>19411</v>
      </c>
      <c r="F1857" s="0" t="n">
        <v>1124</v>
      </c>
      <c r="G1857" s="0" t="s">
        <v>281</v>
      </c>
      <c r="H1857" s="0" t="s">
        <v>297</v>
      </c>
      <c r="I1857" s="0" t="s">
        <v>19412</v>
      </c>
    </row>
    <row r="1858" customFormat="false" ht="15" hidden="false" customHeight="false" outlineLevel="0" collapsed="false">
      <c r="A1858" s="0" t="n">
        <v>65</v>
      </c>
      <c r="B1858" s="0" t="s">
        <v>115</v>
      </c>
      <c r="C1858" s="0" t="s">
        <v>19413</v>
      </c>
      <c r="D1858" s="0" t="s">
        <v>339</v>
      </c>
      <c r="F1858" s="0" t="n">
        <v>669</v>
      </c>
      <c r="G1858" s="0" t="s">
        <v>281</v>
      </c>
      <c r="H1858" s="0" t="s">
        <v>297</v>
      </c>
      <c r="I1858" s="0" t="s">
        <v>19414</v>
      </c>
    </row>
    <row r="1859" customFormat="false" ht="15" hidden="false" customHeight="false" outlineLevel="0" collapsed="false">
      <c r="A1859" s="0" t="n">
        <v>61</v>
      </c>
      <c r="B1859" s="0" t="s">
        <v>111</v>
      </c>
      <c r="C1859" s="0" t="s">
        <v>19415</v>
      </c>
      <c r="D1859" s="0" t="s">
        <v>14532</v>
      </c>
      <c r="E1859" s="0" t="s">
        <v>19416</v>
      </c>
      <c r="F1859" s="0" t="n">
        <v>2775</v>
      </c>
      <c r="G1859" s="0" t="s">
        <v>281</v>
      </c>
      <c r="H1859" s="0" t="s">
        <v>297</v>
      </c>
      <c r="I1859" s="0" t="s">
        <v>19417</v>
      </c>
    </row>
    <row r="1860" customFormat="false" ht="15" hidden="false" customHeight="false" outlineLevel="0" collapsed="false">
      <c r="A1860" s="0" t="n">
        <v>65</v>
      </c>
      <c r="B1860" s="0" t="s">
        <v>115</v>
      </c>
      <c r="C1860" s="0" t="s">
        <v>19418</v>
      </c>
      <c r="D1860" s="0" t="s">
        <v>14541</v>
      </c>
      <c r="F1860" s="0" t="n">
        <v>1593</v>
      </c>
      <c r="G1860" s="0" t="s">
        <v>281</v>
      </c>
      <c r="H1860" s="0" t="s">
        <v>297</v>
      </c>
      <c r="I1860" s="0" t="s">
        <v>19419</v>
      </c>
    </row>
    <row r="1861" customFormat="false" ht="15" hidden="false" customHeight="false" outlineLevel="0" collapsed="false">
      <c r="A1861" s="0" t="n">
        <v>115</v>
      </c>
      <c r="B1861" s="0" t="s">
        <v>171</v>
      </c>
      <c r="C1861" s="0" t="s">
        <v>19420</v>
      </c>
      <c r="D1861" s="0" t="s">
        <v>14532</v>
      </c>
      <c r="F1861" s="0" t="n">
        <v>439</v>
      </c>
      <c r="G1861" s="0" t="s">
        <v>281</v>
      </c>
      <c r="H1861" s="0" t="s">
        <v>274</v>
      </c>
      <c r="I1861" s="0" t="s">
        <v>19421</v>
      </c>
    </row>
    <row r="1862" customFormat="false" ht="15" hidden="false" customHeight="false" outlineLevel="0" collapsed="false">
      <c r="A1862" s="0" t="n">
        <v>61</v>
      </c>
      <c r="B1862" s="0" t="s">
        <v>111</v>
      </c>
      <c r="C1862" s="0" t="s">
        <v>19422</v>
      </c>
      <c r="D1862" s="0" t="s">
        <v>14532</v>
      </c>
      <c r="E1862" s="0" t="s">
        <v>19423</v>
      </c>
      <c r="F1862" s="0" t="n">
        <v>878</v>
      </c>
      <c r="G1862" s="0" t="s">
        <v>281</v>
      </c>
      <c r="H1862" s="0" t="s">
        <v>297</v>
      </c>
      <c r="I1862" s="0" t="s">
        <v>19424</v>
      </c>
    </row>
    <row r="1863" customFormat="false" ht="15" hidden="false" customHeight="false" outlineLevel="0" collapsed="false">
      <c r="A1863" s="0" t="n">
        <v>65</v>
      </c>
      <c r="B1863" s="0" t="s">
        <v>115</v>
      </c>
      <c r="C1863" s="0" t="s">
        <v>19425</v>
      </c>
      <c r="D1863" s="0" t="s">
        <v>14541</v>
      </c>
      <c r="F1863" s="0" t="n">
        <v>1818</v>
      </c>
      <c r="G1863" s="0" t="s">
        <v>281</v>
      </c>
      <c r="H1863" s="0" t="s">
        <v>297</v>
      </c>
      <c r="I1863" s="0" t="s">
        <v>19426</v>
      </c>
    </row>
    <row r="1864" customFormat="false" ht="15" hidden="false" customHeight="false" outlineLevel="0" collapsed="false">
      <c r="A1864" s="0" t="n">
        <v>65</v>
      </c>
      <c r="B1864" s="0" t="s">
        <v>115</v>
      </c>
      <c r="C1864" s="0" t="s">
        <v>19427</v>
      </c>
      <c r="D1864" s="0" t="s">
        <v>14676</v>
      </c>
      <c r="E1864" s="0" t="s">
        <v>19428</v>
      </c>
      <c r="F1864" s="0" t="n">
        <v>3854</v>
      </c>
      <c r="G1864" s="0" t="s">
        <v>281</v>
      </c>
      <c r="H1864" s="0" t="s">
        <v>297</v>
      </c>
      <c r="I1864" s="0" t="s">
        <v>19429</v>
      </c>
    </row>
    <row r="1865" customFormat="false" ht="15" hidden="false" customHeight="false" outlineLevel="0" collapsed="false">
      <c r="A1865" s="0" t="n">
        <v>65</v>
      </c>
      <c r="B1865" s="0" t="s">
        <v>115</v>
      </c>
      <c r="C1865" s="0" t="s">
        <v>19430</v>
      </c>
      <c r="D1865" s="0" t="s">
        <v>339</v>
      </c>
      <c r="F1865" s="0" t="n">
        <v>1386</v>
      </c>
      <c r="G1865" s="0" t="s">
        <v>281</v>
      </c>
      <c r="H1865" s="0" t="s">
        <v>297</v>
      </c>
      <c r="I1865" s="0" t="s">
        <v>19431</v>
      </c>
    </row>
    <row r="1866" customFormat="false" ht="15" hidden="false" customHeight="false" outlineLevel="0" collapsed="false">
      <c r="A1866" s="0" t="n">
        <v>159</v>
      </c>
      <c r="B1866" s="0" t="s">
        <v>220</v>
      </c>
      <c r="C1866" s="0" t="s">
        <v>19432</v>
      </c>
      <c r="D1866" s="0" t="s">
        <v>92</v>
      </c>
      <c r="E1866" s="0" t="s">
        <v>19433</v>
      </c>
      <c r="F1866" s="0" t="n">
        <v>240</v>
      </c>
      <c r="G1866" s="0" t="s">
        <v>281</v>
      </c>
      <c r="H1866" s="0" t="s">
        <v>274</v>
      </c>
      <c r="I1866" s="0" t="s">
        <v>19434</v>
      </c>
    </row>
    <row r="1867" customFormat="false" ht="15" hidden="false" customHeight="false" outlineLevel="0" collapsed="false">
      <c r="A1867" s="0" t="n">
        <v>65</v>
      </c>
      <c r="B1867" s="0" t="s">
        <v>115</v>
      </c>
      <c r="C1867" s="0" t="s">
        <v>19435</v>
      </c>
      <c r="D1867" s="0" t="s">
        <v>14541</v>
      </c>
      <c r="F1867" s="0" t="n">
        <v>1648</v>
      </c>
      <c r="G1867" s="0" t="s">
        <v>281</v>
      </c>
      <c r="H1867" s="0" t="s">
        <v>297</v>
      </c>
      <c r="I1867" s="0" t="s">
        <v>19436</v>
      </c>
    </row>
    <row r="1868" customFormat="false" ht="15" hidden="false" customHeight="false" outlineLevel="0" collapsed="false">
      <c r="A1868" s="0" t="n">
        <v>61</v>
      </c>
      <c r="B1868" s="0" t="s">
        <v>111</v>
      </c>
      <c r="C1868" s="0" t="s">
        <v>19437</v>
      </c>
      <c r="D1868" s="0" t="s">
        <v>15738</v>
      </c>
      <c r="E1868" s="0" t="s">
        <v>19438</v>
      </c>
      <c r="F1868" s="0" t="n">
        <v>589</v>
      </c>
      <c r="G1868" s="0" t="s">
        <v>281</v>
      </c>
      <c r="H1868" s="0" t="s">
        <v>297</v>
      </c>
      <c r="I1868" s="0" t="s">
        <v>19439</v>
      </c>
    </row>
    <row r="1869" customFormat="false" ht="15" hidden="false" customHeight="false" outlineLevel="0" collapsed="false">
      <c r="A1869" s="0" t="n">
        <v>158</v>
      </c>
      <c r="B1869" s="0" t="s">
        <v>219</v>
      </c>
      <c r="C1869" s="0" t="s">
        <v>19440</v>
      </c>
      <c r="D1869" s="0" t="s">
        <v>14532</v>
      </c>
      <c r="E1869" s="0" t="s">
        <v>19441</v>
      </c>
      <c r="F1869" s="0" t="n">
        <v>240</v>
      </c>
      <c r="G1869" s="0" t="s">
        <v>281</v>
      </c>
      <c r="H1869" s="0" t="s">
        <v>274</v>
      </c>
      <c r="I1869" s="0" t="s">
        <v>19442</v>
      </c>
    </row>
    <row r="1870" customFormat="false" ht="15" hidden="false" customHeight="false" outlineLevel="0" collapsed="false">
      <c r="A1870" s="0" t="n">
        <v>61</v>
      </c>
      <c r="B1870" s="0" t="s">
        <v>111</v>
      </c>
      <c r="C1870" s="0" t="s">
        <v>19443</v>
      </c>
      <c r="D1870" s="0" t="s">
        <v>14532</v>
      </c>
      <c r="E1870" s="0" t="s">
        <v>19444</v>
      </c>
      <c r="F1870" s="0" t="n">
        <v>2530</v>
      </c>
      <c r="G1870" s="0" t="s">
        <v>281</v>
      </c>
      <c r="H1870" s="0" t="s">
        <v>297</v>
      </c>
      <c r="I1870" s="0" t="s">
        <v>19445</v>
      </c>
    </row>
    <row r="1871" customFormat="false" ht="15" hidden="false" customHeight="false" outlineLevel="0" collapsed="false">
      <c r="A1871" s="0" t="n">
        <v>61</v>
      </c>
      <c r="B1871" s="0" t="s">
        <v>111</v>
      </c>
      <c r="C1871" s="0" t="s">
        <v>19446</v>
      </c>
      <c r="D1871" s="0" t="s">
        <v>14532</v>
      </c>
      <c r="E1871" s="0" t="s">
        <v>19447</v>
      </c>
      <c r="F1871" s="0" t="n">
        <v>2959</v>
      </c>
      <c r="G1871" s="0" t="s">
        <v>281</v>
      </c>
      <c r="H1871" s="0" t="s">
        <v>297</v>
      </c>
      <c r="I1871" s="0" t="s">
        <v>19448</v>
      </c>
    </row>
    <row r="1872" customFormat="false" ht="15" hidden="false" customHeight="false" outlineLevel="0" collapsed="false">
      <c r="A1872" s="0" t="n">
        <v>62</v>
      </c>
      <c r="B1872" s="0" t="s">
        <v>112</v>
      </c>
      <c r="C1872" s="0" t="s">
        <v>19449</v>
      </c>
      <c r="D1872" s="0" t="s">
        <v>14902</v>
      </c>
      <c r="E1872" s="2" t="s">
        <v>19450</v>
      </c>
      <c r="F1872" s="0" t="n">
        <v>401</v>
      </c>
      <c r="G1872" s="0" t="s">
        <v>281</v>
      </c>
      <c r="H1872" s="0" t="s">
        <v>297</v>
      </c>
      <c r="I1872" s="0" t="s">
        <v>19451</v>
      </c>
    </row>
    <row r="1873" customFormat="false" ht="15" hidden="false" customHeight="false" outlineLevel="0" collapsed="false">
      <c r="A1873" s="0" t="n">
        <v>62</v>
      </c>
      <c r="B1873" s="0" t="s">
        <v>112</v>
      </c>
      <c r="C1873" s="0" t="s">
        <v>19452</v>
      </c>
      <c r="D1873" s="0" t="s">
        <v>14532</v>
      </c>
      <c r="E1873" s="0" t="s">
        <v>19453</v>
      </c>
      <c r="F1873" s="0" t="n">
        <v>2257</v>
      </c>
      <c r="G1873" s="0" t="s">
        <v>281</v>
      </c>
      <c r="H1873" s="0" t="s">
        <v>297</v>
      </c>
      <c r="I1873" s="0" t="s">
        <v>19454</v>
      </c>
    </row>
    <row r="1874" customFormat="false" ht="15" hidden="false" customHeight="false" outlineLevel="0" collapsed="false">
      <c r="A1874" s="0" t="n">
        <v>61</v>
      </c>
      <c r="B1874" s="0" t="s">
        <v>111</v>
      </c>
      <c r="C1874" s="0" t="s">
        <v>19455</v>
      </c>
      <c r="D1874" s="0" t="s">
        <v>14902</v>
      </c>
      <c r="E1874" s="0" t="s">
        <v>19456</v>
      </c>
      <c r="F1874" s="0" t="n">
        <v>1754</v>
      </c>
      <c r="G1874" s="0" t="s">
        <v>281</v>
      </c>
      <c r="H1874" s="0" t="s">
        <v>297</v>
      </c>
      <c r="I1874" s="0" t="s">
        <v>19457</v>
      </c>
    </row>
    <row r="1875" customFormat="false" ht="15" hidden="false" customHeight="false" outlineLevel="0" collapsed="false">
      <c r="A1875" s="0" t="n">
        <v>176</v>
      </c>
      <c r="B1875" s="0" t="s">
        <v>241</v>
      </c>
      <c r="C1875" s="0" t="s">
        <v>19458</v>
      </c>
      <c r="D1875" s="0" t="s">
        <v>92</v>
      </c>
      <c r="E1875" s="0" t="s">
        <v>19459</v>
      </c>
      <c r="F1875" s="0" t="n">
        <v>240</v>
      </c>
      <c r="G1875" s="0" t="s">
        <v>281</v>
      </c>
      <c r="H1875" s="0" t="s">
        <v>274</v>
      </c>
      <c r="I1875" s="0" t="s">
        <v>19460</v>
      </c>
    </row>
    <row r="1876" customFormat="false" ht="15" hidden="false" customHeight="false" outlineLevel="0" collapsed="false">
      <c r="A1876" s="0" t="n">
        <v>61</v>
      </c>
      <c r="B1876" s="0" t="s">
        <v>111</v>
      </c>
      <c r="C1876" s="0" t="s">
        <v>19461</v>
      </c>
      <c r="D1876" s="0" t="s">
        <v>14532</v>
      </c>
      <c r="E1876" s="0" t="s">
        <v>19249</v>
      </c>
      <c r="F1876" s="0" t="n">
        <v>4824</v>
      </c>
      <c r="G1876" s="0" t="s">
        <v>281</v>
      </c>
      <c r="H1876" s="0" t="s">
        <v>297</v>
      </c>
      <c r="I1876" s="0" t="s">
        <v>19250</v>
      </c>
    </row>
    <row r="1877" customFormat="false" ht="15" hidden="false" customHeight="false" outlineLevel="0" collapsed="false">
      <c r="A1877" s="0" t="n">
        <v>5</v>
      </c>
      <c r="B1877" s="0" t="s">
        <v>35</v>
      </c>
      <c r="C1877" s="0" t="s">
        <v>19462</v>
      </c>
      <c r="D1877" s="0" t="s">
        <v>14532</v>
      </c>
      <c r="F1877" s="0" t="n">
        <v>439</v>
      </c>
      <c r="G1877" s="0" t="s">
        <v>281</v>
      </c>
      <c r="H1877" s="0" t="s">
        <v>274</v>
      </c>
      <c r="I1877" s="0" t="s">
        <v>19463</v>
      </c>
    </row>
    <row r="1878" customFormat="false" ht="15" hidden="false" customHeight="false" outlineLevel="0" collapsed="false">
      <c r="A1878" s="0" t="n">
        <v>61</v>
      </c>
      <c r="B1878" s="0" t="s">
        <v>111</v>
      </c>
      <c r="C1878" s="0" t="s">
        <v>19464</v>
      </c>
      <c r="D1878" s="0" t="s">
        <v>14902</v>
      </c>
      <c r="E1878" s="0" t="s">
        <v>19456</v>
      </c>
      <c r="F1878" s="0" t="n">
        <v>1754</v>
      </c>
      <c r="G1878" s="0" t="s">
        <v>281</v>
      </c>
      <c r="H1878" s="0" t="s">
        <v>297</v>
      </c>
      <c r="I1878" s="0" t="s">
        <v>19457</v>
      </c>
    </row>
    <row r="1879" customFormat="false" ht="15" hidden="false" customHeight="false" outlineLevel="0" collapsed="false">
      <c r="A1879" s="0" t="n">
        <v>61</v>
      </c>
      <c r="B1879" s="0" t="s">
        <v>111</v>
      </c>
      <c r="C1879" s="0" t="s">
        <v>19465</v>
      </c>
      <c r="D1879" s="0" t="s">
        <v>14532</v>
      </c>
      <c r="E1879" s="0" t="s">
        <v>19466</v>
      </c>
      <c r="F1879" s="0" t="n">
        <v>949</v>
      </c>
      <c r="G1879" s="0" t="s">
        <v>281</v>
      </c>
      <c r="H1879" s="0" t="s">
        <v>297</v>
      </c>
      <c r="I1879" s="0" t="s">
        <v>19467</v>
      </c>
    </row>
    <row r="1880" customFormat="false" ht="15" hidden="false" customHeight="false" outlineLevel="0" collapsed="false">
      <c r="A1880" s="0" t="n">
        <v>61</v>
      </c>
      <c r="B1880" s="0" t="s">
        <v>111</v>
      </c>
      <c r="C1880" s="0" t="s">
        <v>19468</v>
      </c>
      <c r="D1880" s="0" t="s">
        <v>14532</v>
      </c>
      <c r="E1880" s="0" t="s">
        <v>19249</v>
      </c>
      <c r="F1880" s="0" t="n">
        <v>4824</v>
      </c>
      <c r="G1880" s="0" t="s">
        <v>281</v>
      </c>
      <c r="H1880" s="0" t="s">
        <v>297</v>
      </c>
      <c r="I1880" s="0" t="s">
        <v>19250</v>
      </c>
    </row>
    <row r="1881" customFormat="false" ht="15" hidden="false" customHeight="false" outlineLevel="0" collapsed="false">
      <c r="A1881" s="0" t="n">
        <v>62</v>
      </c>
      <c r="B1881" s="0" t="s">
        <v>112</v>
      </c>
      <c r="C1881" s="0" t="s">
        <v>19469</v>
      </c>
      <c r="D1881" s="0" t="s">
        <v>14902</v>
      </c>
      <c r="E1881" s="2" t="s">
        <v>19470</v>
      </c>
      <c r="F1881" s="0" t="n">
        <v>615</v>
      </c>
      <c r="G1881" s="0" t="s">
        <v>281</v>
      </c>
      <c r="H1881" s="0" t="s">
        <v>297</v>
      </c>
      <c r="I1881" s="0" t="s">
        <v>19471</v>
      </c>
    </row>
    <row r="1882" customFormat="false" ht="15" hidden="false" customHeight="false" outlineLevel="0" collapsed="false">
      <c r="A1882" s="0" t="n">
        <v>61</v>
      </c>
      <c r="B1882" s="0" t="s">
        <v>111</v>
      </c>
      <c r="C1882" s="0" t="s">
        <v>19472</v>
      </c>
      <c r="D1882" s="0" t="s">
        <v>14532</v>
      </c>
      <c r="E1882" s="0" t="s">
        <v>19249</v>
      </c>
      <c r="F1882" s="0" t="n">
        <v>4824</v>
      </c>
      <c r="G1882" s="0" t="s">
        <v>281</v>
      </c>
      <c r="H1882" s="0" t="s">
        <v>297</v>
      </c>
      <c r="I1882" s="0" t="s">
        <v>19250</v>
      </c>
    </row>
    <row r="1883" customFormat="false" ht="15" hidden="false" customHeight="false" outlineLevel="0" collapsed="false">
      <c r="A1883" s="0" t="n">
        <v>62</v>
      </c>
      <c r="B1883" s="0" t="s">
        <v>112</v>
      </c>
      <c r="C1883" s="0" t="s">
        <v>19473</v>
      </c>
      <c r="D1883" s="0" t="s">
        <v>14541</v>
      </c>
      <c r="E1883" s="0" t="s">
        <v>19474</v>
      </c>
      <c r="F1883" s="0" t="n">
        <v>1489</v>
      </c>
      <c r="G1883" s="0" t="s">
        <v>281</v>
      </c>
      <c r="H1883" s="0" t="s">
        <v>297</v>
      </c>
      <c r="I1883" s="0" t="s">
        <v>19475</v>
      </c>
    </row>
    <row r="1884" customFormat="false" ht="15" hidden="false" customHeight="false" outlineLevel="0" collapsed="false">
      <c r="A1884" s="0" t="n">
        <v>122</v>
      </c>
      <c r="B1884" s="0" t="s">
        <v>180</v>
      </c>
      <c r="C1884" s="0" t="s">
        <v>19476</v>
      </c>
      <c r="D1884" s="0" t="s">
        <v>14532</v>
      </c>
      <c r="E1884" s="0" t="s">
        <v>19477</v>
      </c>
      <c r="F1884" s="0" t="n">
        <v>240</v>
      </c>
      <c r="G1884" s="0" t="s">
        <v>281</v>
      </c>
      <c r="H1884" s="0" t="s">
        <v>274</v>
      </c>
      <c r="I1884" s="0" t="s">
        <v>19478</v>
      </c>
    </row>
    <row r="1885" customFormat="false" ht="15" hidden="false" customHeight="false" outlineLevel="0" collapsed="false">
      <c r="A1885" s="0" t="n">
        <v>55</v>
      </c>
      <c r="B1885" s="0" t="s">
        <v>104</v>
      </c>
      <c r="C1885" s="0" t="s">
        <v>19479</v>
      </c>
      <c r="D1885" s="0" t="s">
        <v>14541</v>
      </c>
      <c r="E1885" s="0" t="s">
        <v>19480</v>
      </c>
      <c r="F1885" s="0" t="n">
        <v>240</v>
      </c>
      <c r="G1885" s="0" t="s">
        <v>281</v>
      </c>
      <c r="H1885" s="0" t="s">
        <v>274</v>
      </c>
      <c r="I1885" s="0" t="s">
        <v>19481</v>
      </c>
    </row>
    <row r="1886" customFormat="false" ht="15" hidden="false" customHeight="false" outlineLevel="0" collapsed="false">
      <c r="A1886" s="0" t="n">
        <v>62</v>
      </c>
      <c r="B1886" s="0" t="s">
        <v>112</v>
      </c>
      <c r="C1886" s="0" t="s">
        <v>19482</v>
      </c>
      <c r="D1886" s="0" t="s">
        <v>14532</v>
      </c>
      <c r="E1886" s="0" t="s">
        <v>19483</v>
      </c>
      <c r="F1886" s="0" t="n">
        <v>1330</v>
      </c>
      <c r="G1886" s="0" t="s">
        <v>281</v>
      </c>
      <c r="H1886" s="0" t="s">
        <v>297</v>
      </c>
      <c r="I1886" s="0" t="s">
        <v>19484</v>
      </c>
    </row>
    <row r="1887" customFormat="false" ht="15" hidden="false" customHeight="false" outlineLevel="0" collapsed="false">
      <c r="A1887" s="0" t="n">
        <v>155</v>
      </c>
      <c r="B1887" s="0" t="s">
        <v>215</v>
      </c>
      <c r="C1887" s="0" t="s">
        <v>19485</v>
      </c>
      <c r="D1887" s="0" t="s">
        <v>14532</v>
      </c>
      <c r="E1887" s="0" t="s">
        <v>19486</v>
      </c>
      <c r="F1887" s="0" t="n">
        <v>240</v>
      </c>
      <c r="G1887" s="0" t="s">
        <v>281</v>
      </c>
      <c r="H1887" s="0" t="s">
        <v>274</v>
      </c>
      <c r="I1887" s="0" t="s">
        <v>19487</v>
      </c>
    </row>
    <row r="1888" customFormat="false" ht="15" hidden="false" customHeight="false" outlineLevel="0" collapsed="false">
      <c r="A1888" s="0" t="n">
        <v>62</v>
      </c>
      <c r="B1888" s="0" t="s">
        <v>112</v>
      </c>
      <c r="C1888" s="0" t="s">
        <v>19488</v>
      </c>
      <c r="D1888" s="0" t="s">
        <v>14902</v>
      </c>
      <c r="E1888" s="2" t="s">
        <v>19489</v>
      </c>
      <c r="F1888" s="0" t="n">
        <v>650</v>
      </c>
      <c r="G1888" s="0" t="s">
        <v>281</v>
      </c>
      <c r="H1888" s="0" t="s">
        <v>297</v>
      </c>
      <c r="I1888" s="0" t="s">
        <v>19490</v>
      </c>
    </row>
    <row r="1889" customFormat="false" ht="15" hidden="false" customHeight="false" outlineLevel="0" collapsed="false">
      <c r="A1889" s="0" t="n">
        <v>74</v>
      </c>
      <c r="B1889" s="0" t="s">
        <v>125</v>
      </c>
      <c r="C1889" s="0" t="s">
        <v>19491</v>
      </c>
      <c r="D1889" s="0" t="s">
        <v>14532</v>
      </c>
      <c r="E1889" s="0" t="s">
        <v>19492</v>
      </c>
      <c r="F1889" s="0" t="n">
        <v>240</v>
      </c>
      <c r="G1889" s="0" t="s">
        <v>281</v>
      </c>
      <c r="H1889" s="0" t="s">
        <v>274</v>
      </c>
      <c r="I1889" s="0" t="s">
        <v>19493</v>
      </c>
    </row>
    <row r="1890" customFormat="false" ht="15" hidden="false" customHeight="false" outlineLevel="0" collapsed="false">
      <c r="A1890" s="0" t="n">
        <v>62</v>
      </c>
      <c r="B1890" s="0" t="s">
        <v>112</v>
      </c>
      <c r="C1890" s="0" t="s">
        <v>19494</v>
      </c>
      <c r="D1890" s="0" t="s">
        <v>14532</v>
      </c>
      <c r="E1890" s="0" t="s">
        <v>19495</v>
      </c>
      <c r="F1890" s="0" t="n">
        <v>1988</v>
      </c>
      <c r="G1890" s="0" t="s">
        <v>281</v>
      </c>
      <c r="H1890" s="0" t="s">
        <v>297</v>
      </c>
      <c r="I1890" s="0" t="s">
        <v>19496</v>
      </c>
    </row>
    <row r="1891" customFormat="false" ht="15" hidden="false" customHeight="false" outlineLevel="0" collapsed="false">
      <c r="A1891" s="0" t="n">
        <v>41</v>
      </c>
      <c r="B1891" s="0" t="s">
        <v>85</v>
      </c>
      <c r="C1891" s="0" t="s">
        <v>19497</v>
      </c>
      <c r="D1891" s="0" t="s">
        <v>14532</v>
      </c>
      <c r="F1891" s="0" t="n">
        <v>439</v>
      </c>
      <c r="G1891" s="0" t="s">
        <v>281</v>
      </c>
      <c r="H1891" s="0" t="s">
        <v>274</v>
      </c>
      <c r="I1891" s="0" t="s">
        <v>19498</v>
      </c>
    </row>
    <row r="1892" customFormat="false" ht="15" hidden="false" customHeight="false" outlineLevel="0" collapsed="false">
      <c r="A1892" s="0" t="n">
        <v>166</v>
      </c>
      <c r="B1892" s="0" t="s">
        <v>228</v>
      </c>
      <c r="C1892" s="0" t="s">
        <v>19499</v>
      </c>
      <c r="D1892" s="0" t="s">
        <v>14532</v>
      </c>
      <c r="E1892" s="0" t="s">
        <v>19500</v>
      </c>
      <c r="F1892" s="0" t="n">
        <v>240</v>
      </c>
      <c r="G1892" s="0" t="s">
        <v>281</v>
      </c>
      <c r="H1892" s="0" t="s">
        <v>274</v>
      </c>
      <c r="I1892" s="0" t="s">
        <v>19501</v>
      </c>
    </row>
    <row r="1893" customFormat="false" ht="15" hidden="false" customHeight="false" outlineLevel="0" collapsed="false">
      <c r="A1893" s="0" t="n">
        <v>62</v>
      </c>
      <c r="B1893" s="0" t="s">
        <v>112</v>
      </c>
      <c r="C1893" s="0" t="s">
        <v>19502</v>
      </c>
      <c r="D1893" s="0" t="s">
        <v>514</v>
      </c>
      <c r="E1893" s="2" t="s">
        <v>19503</v>
      </c>
      <c r="F1893" s="0" t="n">
        <v>1463</v>
      </c>
      <c r="G1893" s="0" t="s">
        <v>281</v>
      </c>
      <c r="H1893" s="0" t="s">
        <v>297</v>
      </c>
      <c r="I1893" s="0" t="s">
        <v>19504</v>
      </c>
    </row>
    <row r="1894" customFormat="false" ht="15" hidden="false" customHeight="false" outlineLevel="0" collapsed="false">
      <c r="A1894" s="0" t="n">
        <v>68</v>
      </c>
      <c r="B1894" s="0" t="s">
        <v>118</v>
      </c>
      <c r="C1894" s="0" t="s">
        <v>19505</v>
      </c>
      <c r="D1894" s="0" t="s">
        <v>14532</v>
      </c>
      <c r="E1894" s="0" t="s">
        <v>19506</v>
      </c>
      <c r="F1894" s="0" t="n">
        <v>64523</v>
      </c>
      <c r="G1894" s="0" t="s">
        <v>281</v>
      </c>
      <c r="H1894" s="0" t="s">
        <v>297</v>
      </c>
      <c r="I1894" s="0" t="s">
        <v>19507</v>
      </c>
    </row>
    <row r="1895" customFormat="false" ht="15" hidden="false" customHeight="false" outlineLevel="0" collapsed="false">
      <c r="A1895" s="0" t="n">
        <v>173</v>
      </c>
      <c r="B1895" s="0" t="s">
        <v>236</v>
      </c>
      <c r="C1895" s="0" t="s">
        <v>19508</v>
      </c>
      <c r="D1895" s="0" t="s">
        <v>14532</v>
      </c>
      <c r="E1895" s="0" t="s">
        <v>19509</v>
      </c>
      <c r="F1895" s="0" t="n">
        <v>240</v>
      </c>
      <c r="G1895" s="0" t="s">
        <v>281</v>
      </c>
      <c r="H1895" s="0" t="s">
        <v>274</v>
      </c>
      <c r="I1895" s="0" t="s">
        <v>19510</v>
      </c>
    </row>
    <row r="1896" customFormat="false" ht="15" hidden="false" customHeight="false" outlineLevel="0" collapsed="false">
      <c r="A1896" s="0" t="n">
        <v>62</v>
      </c>
      <c r="B1896" s="0" t="s">
        <v>112</v>
      </c>
      <c r="C1896" s="0" t="s">
        <v>19511</v>
      </c>
      <c r="D1896" s="0" t="s">
        <v>14902</v>
      </c>
      <c r="E1896" s="2" t="s">
        <v>19512</v>
      </c>
      <c r="F1896" s="0" t="n">
        <v>2895</v>
      </c>
      <c r="G1896" s="0" t="s">
        <v>281</v>
      </c>
      <c r="H1896" s="0" t="s">
        <v>297</v>
      </c>
      <c r="I1896" s="0" t="s">
        <v>19513</v>
      </c>
    </row>
    <row r="1897" customFormat="false" ht="15" hidden="false" customHeight="false" outlineLevel="0" collapsed="false">
      <c r="A1897" s="0" t="n">
        <v>68</v>
      </c>
      <c r="B1897" s="0" t="s">
        <v>118</v>
      </c>
      <c r="C1897" s="0" t="s">
        <v>19514</v>
      </c>
      <c r="D1897" s="0" t="s">
        <v>14676</v>
      </c>
      <c r="E1897" s="0" t="s">
        <v>19515</v>
      </c>
      <c r="F1897" s="0" t="n">
        <v>238</v>
      </c>
      <c r="G1897" s="0" t="s">
        <v>281</v>
      </c>
      <c r="H1897" s="0" t="s">
        <v>297</v>
      </c>
      <c r="I1897" s="0" t="s">
        <v>19516</v>
      </c>
    </row>
    <row r="1898" customFormat="false" ht="15" hidden="false" customHeight="false" outlineLevel="0" collapsed="false">
      <c r="A1898" s="0" t="n">
        <v>68</v>
      </c>
      <c r="B1898" s="0" t="s">
        <v>118</v>
      </c>
      <c r="C1898" s="0" t="s">
        <v>19517</v>
      </c>
      <c r="D1898" s="0" t="s">
        <v>14532</v>
      </c>
      <c r="E1898" s="0" t="s">
        <v>19518</v>
      </c>
      <c r="F1898" s="0" t="n">
        <v>345</v>
      </c>
      <c r="G1898" s="0" t="s">
        <v>281</v>
      </c>
      <c r="H1898" s="0" t="s">
        <v>297</v>
      </c>
      <c r="I1898" s="0" t="s">
        <v>19519</v>
      </c>
    </row>
    <row r="1899" customFormat="false" ht="15" hidden="false" customHeight="false" outlineLevel="0" collapsed="false">
      <c r="A1899" s="0" t="n">
        <v>62</v>
      </c>
      <c r="B1899" s="0" t="s">
        <v>112</v>
      </c>
      <c r="C1899" s="0" t="s">
        <v>19520</v>
      </c>
      <c r="D1899" s="0" t="s">
        <v>14902</v>
      </c>
      <c r="E1899" s="2" t="s">
        <v>19521</v>
      </c>
      <c r="F1899" s="0" t="n">
        <v>560</v>
      </c>
      <c r="G1899" s="0" t="s">
        <v>281</v>
      </c>
      <c r="H1899" s="0" t="s">
        <v>297</v>
      </c>
      <c r="I1899" s="0" t="s">
        <v>19522</v>
      </c>
    </row>
    <row r="1900" customFormat="false" ht="15" hidden="false" customHeight="false" outlineLevel="0" collapsed="false">
      <c r="A1900" s="0" t="n">
        <v>14</v>
      </c>
      <c r="B1900" s="0" t="s">
        <v>50</v>
      </c>
      <c r="C1900" s="0" t="s">
        <v>19523</v>
      </c>
      <c r="D1900" s="0" t="s">
        <v>14532</v>
      </c>
      <c r="E1900" s="0" t="s">
        <v>19524</v>
      </c>
      <c r="F1900" s="0" t="n">
        <v>240</v>
      </c>
      <c r="G1900" s="0" t="s">
        <v>281</v>
      </c>
      <c r="H1900" s="0" t="s">
        <v>274</v>
      </c>
      <c r="I1900" s="0" t="s">
        <v>19525</v>
      </c>
    </row>
    <row r="1901" customFormat="false" ht="15" hidden="false" customHeight="false" outlineLevel="0" collapsed="false">
      <c r="A1901" s="0" t="n">
        <v>62</v>
      </c>
      <c r="B1901" s="0" t="s">
        <v>112</v>
      </c>
      <c r="C1901" s="0" t="s">
        <v>19526</v>
      </c>
      <c r="D1901" s="0" t="s">
        <v>14541</v>
      </c>
      <c r="E1901" s="0" t="s">
        <v>19527</v>
      </c>
      <c r="F1901" s="0" t="n">
        <v>435</v>
      </c>
      <c r="G1901" s="0" t="s">
        <v>281</v>
      </c>
      <c r="H1901" s="0" t="s">
        <v>297</v>
      </c>
      <c r="I1901" s="0" t="s">
        <v>19528</v>
      </c>
    </row>
    <row r="1902" customFormat="false" ht="15" hidden="false" customHeight="false" outlineLevel="0" collapsed="false">
      <c r="A1902" s="0" t="n">
        <v>62</v>
      </c>
      <c r="B1902" s="0" t="s">
        <v>112</v>
      </c>
      <c r="C1902" s="0" t="s">
        <v>19529</v>
      </c>
      <c r="D1902" s="0" t="s">
        <v>14532</v>
      </c>
      <c r="E1902" s="0" t="s">
        <v>19530</v>
      </c>
      <c r="F1902" s="0" t="n">
        <v>10562</v>
      </c>
      <c r="G1902" s="0" t="s">
        <v>281</v>
      </c>
      <c r="H1902" s="0" t="s">
        <v>297</v>
      </c>
      <c r="I1902" s="0" t="s">
        <v>19531</v>
      </c>
    </row>
    <row r="1903" customFormat="false" ht="15" hidden="false" customHeight="false" outlineLevel="0" collapsed="false">
      <c r="A1903" s="0" t="n">
        <v>62</v>
      </c>
      <c r="B1903" s="0" t="s">
        <v>112</v>
      </c>
      <c r="C1903" s="0" t="s">
        <v>19532</v>
      </c>
      <c r="D1903" s="0" t="s">
        <v>14532</v>
      </c>
      <c r="E1903" s="0" t="s">
        <v>19533</v>
      </c>
      <c r="F1903" s="0" t="n">
        <v>240</v>
      </c>
      <c r="G1903" s="0" t="s">
        <v>281</v>
      </c>
      <c r="H1903" s="0" t="s">
        <v>274</v>
      </c>
      <c r="I1903" s="0" t="s">
        <v>19534</v>
      </c>
    </row>
    <row r="1904" customFormat="false" ht="15" hidden="false" customHeight="false" outlineLevel="0" collapsed="false">
      <c r="A1904" s="0" t="n">
        <v>68</v>
      </c>
      <c r="B1904" s="0" t="s">
        <v>118</v>
      </c>
      <c r="C1904" s="0" t="s">
        <v>19535</v>
      </c>
      <c r="D1904" s="0" t="s">
        <v>14541</v>
      </c>
      <c r="E1904" s="0" t="s">
        <v>19536</v>
      </c>
      <c r="F1904" s="0" t="n">
        <v>1054</v>
      </c>
      <c r="G1904" s="0" t="s">
        <v>281</v>
      </c>
      <c r="H1904" s="0" t="s">
        <v>297</v>
      </c>
      <c r="I1904" s="0" t="s">
        <v>19537</v>
      </c>
    </row>
    <row r="1905" customFormat="false" ht="15" hidden="false" customHeight="false" outlineLevel="0" collapsed="false">
      <c r="A1905" s="0" t="n">
        <v>61</v>
      </c>
      <c r="B1905" s="0" t="s">
        <v>111</v>
      </c>
      <c r="C1905" s="0" t="s">
        <v>19538</v>
      </c>
      <c r="D1905" s="0" t="s">
        <v>14902</v>
      </c>
      <c r="E1905" s="0" t="s">
        <v>19299</v>
      </c>
      <c r="F1905" s="0" t="n">
        <v>448</v>
      </c>
      <c r="G1905" s="0" t="s">
        <v>281</v>
      </c>
      <c r="H1905" s="0" t="s">
        <v>297</v>
      </c>
      <c r="I1905" s="0" t="s">
        <v>19300</v>
      </c>
    </row>
    <row r="1906" customFormat="false" ht="15" hidden="false" customHeight="false" outlineLevel="0" collapsed="false">
      <c r="A1906" s="0" t="n">
        <v>61</v>
      </c>
      <c r="B1906" s="0" t="s">
        <v>111</v>
      </c>
      <c r="C1906" s="0" t="s">
        <v>19539</v>
      </c>
      <c r="D1906" s="0" t="s">
        <v>14902</v>
      </c>
      <c r="E1906" s="0" t="s">
        <v>19540</v>
      </c>
      <c r="F1906" s="0" t="n">
        <v>2188</v>
      </c>
      <c r="G1906" s="0" t="s">
        <v>281</v>
      </c>
      <c r="H1906" s="0" t="s">
        <v>297</v>
      </c>
      <c r="I1906" s="0" t="s">
        <v>19541</v>
      </c>
    </row>
    <row r="1907" customFormat="false" ht="15" hidden="false" customHeight="false" outlineLevel="0" collapsed="false">
      <c r="A1907" s="0" t="n">
        <v>61</v>
      </c>
      <c r="B1907" s="0" t="s">
        <v>111</v>
      </c>
      <c r="C1907" s="0" t="s">
        <v>19542</v>
      </c>
      <c r="D1907" s="0" t="s">
        <v>14532</v>
      </c>
      <c r="E1907" s="0" t="s">
        <v>19543</v>
      </c>
      <c r="F1907" s="0" t="n">
        <v>2509</v>
      </c>
      <c r="G1907" s="0" t="s">
        <v>281</v>
      </c>
      <c r="H1907" s="0" t="s">
        <v>297</v>
      </c>
      <c r="I1907" s="0" t="s">
        <v>19544</v>
      </c>
    </row>
    <row r="1908" customFormat="false" ht="15" hidden="false" customHeight="false" outlineLevel="0" collapsed="false">
      <c r="A1908" s="0" t="n">
        <v>68</v>
      </c>
      <c r="B1908" s="0" t="s">
        <v>118</v>
      </c>
      <c r="C1908" s="0" t="s">
        <v>19545</v>
      </c>
      <c r="D1908" s="0" t="s">
        <v>14532</v>
      </c>
      <c r="E1908" s="0" t="s">
        <v>19546</v>
      </c>
      <c r="F1908" s="0" t="n">
        <v>448</v>
      </c>
      <c r="G1908" s="0" t="s">
        <v>281</v>
      </c>
      <c r="H1908" s="0" t="s">
        <v>297</v>
      </c>
      <c r="I1908" s="0" t="s">
        <v>19547</v>
      </c>
    </row>
    <row r="1909" customFormat="false" ht="15" hidden="false" customHeight="false" outlineLevel="0" collapsed="false">
      <c r="A1909" s="0" t="n">
        <v>141</v>
      </c>
      <c r="B1909" s="0" t="s">
        <v>200</v>
      </c>
      <c r="C1909" s="0" t="s">
        <v>19548</v>
      </c>
      <c r="D1909" s="0" t="s">
        <v>868</v>
      </c>
      <c r="E1909" s="0" t="s">
        <v>19549</v>
      </c>
      <c r="F1909" s="0" t="n">
        <v>240</v>
      </c>
      <c r="G1909" s="0" t="s">
        <v>281</v>
      </c>
      <c r="H1909" s="0" t="s">
        <v>274</v>
      </c>
      <c r="I1909" s="0" t="s">
        <v>19550</v>
      </c>
    </row>
    <row r="1910" customFormat="false" ht="15" hidden="false" customHeight="false" outlineLevel="0" collapsed="false">
      <c r="A1910" s="0" t="n">
        <v>61</v>
      </c>
      <c r="B1910" s="0" t="s">
        <v>111</v>
      </c>
      <c r="C1910" s="0" t="s">
        <v>19551</v>
      </c>
      <c r="D1910" s="0" t="s">
        <v>339</v>
      </c>
      <c r="E1910" s="0" t="s">
        <v>19552</v>
      </c>
      <c r="F1910" s="0" t="n">
        <v>2638</v>
      </c>
      <c r="G1910" s="0" t="s">
        <v>281</v>
      </c>
      <c r="H1910" s="0" t="s">
        <v>297</v>
      </c>
      <c r="I1910" s="0" t="s">
        <v>19553</v>
      </c>
    </row>
    <row r="1911" customFormat="false" ht="15" hidden="false" customHeight="false" outlineLevel="0" collapsed="false">
      <c r="A1911" s="0" t="n">
        <v>61</v>
      </c>
      <c r="B1911" s="0" t="s">
        <v>111</v>
      </c>
      <c r="C1911" s="0" t="s">
        <v>19554</v>
      </c>
      <c r="D1911" s="0" t="s">
        <v>14532</v>
      </c>
      <c r="E1911" s="0" t="s">
        <v>19555</v>
      </c>
      <c r="F1911" s="0" t="n">
        <v>2618</v>
      </c>
      <c r="G1911" s="0" t="s">
        <v>281</v>
      </c>
      <c r="H1911" s="0" t="s">
        <v>297</v>
      </c>
      <c r="I1911" s="0" t="s">
        <v>19556</v>
      </c>
    </row>
    <row r="1912" customFormat="false" ht="15" hidden="false" customHeight="false" outlineLevel="0" collapsed="false">
      <c r="A1912" s="0" t="n">
        <v>61</v>
      </c>
      <c r="B1912" s="0" t="s">
        <v>111</v>
      </c>
      <c r="C1912" s="0" t="s">
        <v>19557</v>
      </c>
      <c r="D1912" s="0" t="s">
        <v>514</v>
      </c>
      <c r="E1912" s="0" t="s">
        <v>19558</v>
      </c>
      <c r="F1912" s="0" t="n">
        <v>5265</v>
      </c>
      <c r="G1912" s="0" t="s">
        <v>281</v>
      </c>
      <c r="H1912" s="0" t="s">
        <v>297</v>
      </c>
      <c r="I1912" s="0" t="s">
        <v>19559</v>
      </c>
    </row>
    <row r="1913" customFormat="false" ht="15" hidden="false" customHeight="false" outlineLevel="0" collapsed="false">
      <c r="A1913" s="0" t="n">
        <v>61</v>
      </c>
      <c r="B1913" s="0" t="s">
        <v>111</v>
      </c>
      <c r="C1913" s="0" t="s">
        <v>19560</v>
      </c>
      <c r="D1913" s="0" t="s">
        <v>14532</v>
      </c>
      <c r="E1913" s="0" t="s">
        <v>19249</v>
      </c>
      <c r="F1913" s="0" t="n">
        <v>4824</v>
      </c>
      <c r="G1913" s="0" t="s">
        <v>281</v>
      </c>
      <c r="H1913" s="0" t="s">
        <v>297</v>
      </c>
      <c r="I1913" s="0" t="s">
        <v>19250</v>
      </c>
    </row>
    <row r="1914" customFormat="false" ht="15" hidden="false" customHeight="false" outlineLevel="0" collapsed="false">
      <c r="A1914" s="0" t="n">
        <v>117</v>
      </c>
      <c r="B1914" s="0" t="s">
        <v>174</v>
      </c>
      <c r="C1914" s="0" t="s">
        <v>19561</v>
      </c>
      <c r="D1914" s="0" t="s">
        <v>14532</v>
      </c>
      <c r="E1914" s="0" t="s">
        <v>19562</v>
      </c>
      <c r="F1914" s="0" t="n">
        <v>240</v>
      </c>
      <c r="G1914" s="0" t="s">
        <v>281</v>
      </c>
      <c r="H1914" s="0" t="s">
        <v>274</v>
      </c>
      <c r="I1914" s="0" t="s">
        <v>19563</v>
      </c>
    </row>
    <row r="1915" customFormat="false" ht="15" hidden="false" customHeight="false" outlineLevel="0" collapsed="false">
      <c r="A1915" s="0" t="n">
        <v>68</v>
      </c>
      <c r="B1915" s="0" t="s">
        <v>118</v>
      </c>
      <c r="C1915" s="0" t="s">
        <v>19564</v>
      </c>
      <c r="D1915" s="0" t="s">
        <v>14532</v>
      </c>
      <c r="E1915" s="0" t="s">
        <v>19565</v>
      </c>
      <c r="F1915" s="0" t="n">
        <v>3882</v>
      </c>
      <c r="G1915" s="0" t="s">
        <v>281</v>
      </c>
      <c r="H1915" s="0" t="s">
        <v>297</v>
      </c>
      <c r="I1915" s="0" t="s">
        <v>19566</v>
      </c>
    </row>
    <row r="1916" customFormat="false" ht="15" hidden="false" customHeight="false" outlineLevel="0" collapsed="false">
      <c r="A1916" s="0" t="n">
        <v>61</v>
      </c>
      <c r="B1916" s="0" t="s">
        <v>111</v>
      </c>
      <c r="C1916" s="0" t="s">
        <v>19567</v>
      </c>
      <c r="D1916" s="0" t="s">
        <v>14902</v>
      </c>
      <c r="E1916" s="0" t="s">
        <v>19568</v>
      </c>
      <c r="F1916" s="0" t="n">
        <v>2279</v>
      </c>
      <c r="G1916" s="0" t="s">
        <v>281</v>
      </c>
      <c r="H1916" s="0" t="s">
        <v>297</v>
      </c>
      <c r="I1916" s="0" t="s">
        <v>19569</v>
      </c>
    </row>
    <row r="1917" customFormat="false" ht="15" hidden="false" customHeight="false" outlineLevel="0" collapsed="false">
      <c r="A1917" s="0" t="n">
        <v>45</v>
      </c>
      <c r="B1917" s="0" t="s">
        <v>91</v>
      </c>
      <c r="C1917" s="0" t="s">
        <v>19570</v>
      </c>
      <c r="D1917" s="0" t="s">
        <v>14532</v>
      </c>
      <c r="E1917" s="0" t="s">
        <v>19571</v>
      </c>
      <c r="F1917" s="0" t="n">
        <v>240</v>
      </c>
      <c r="G1917" s="0" t="s">
        <v>281</v>
      </c>
      <c r="H1917" s="0" t="s">
        <v>274</v>
      </c>
      <c r="I1917" s="0" t="s">
        <v>19572</v>
      </c>
    </row>
    <row r="1918" customFormat="false" ht="15" hidden="false" customHeight="false" outlineLevel="0" collapsed="false">
      <c r="A1918" s="0" t="n">
        <v>180</v>
      </c>
      <c r="B1918" s="0" t="s">
        <v>245</v>
      </c>
      <c r="C1918" s="0" t="s">
        <v>19573</v>
      </c>
      <c r="D1918" s="0" t="s">
        <v>14532</v>
      </c>
      <c r="E1918" s="0" t="s">
        <v>19574</v>
      </c>
      <c r="F1918" s="0" t="n">
        <v>240</v>
      </c>
      <c r="G1918" s="0" t="s">
        <v>281</v>
      </c>
      <c r="H1918" s="0" t="s">
        <v>274</v>
      </c>
      <c r="I1918" s="0" t="s">
        <v>19575</v>
      </c>
    </row>
    <row r="1919" customFormat="false" ht="15" hidden="false" customHeight="false" outlineLevel="0" collapsed="false">
      <c r="A1919" s="0" t="n">
        <v>68</v>
      </c>
      <c r="B1919" s="0" t="s">
        <v>118</v>
      </c>
      <c r="C1919" s="0" t="s">
        <v>19576</v>
      </c>
      <c r="D1919" s="0" t="s">
        <v>14532</v>
      </c>
      <c r="E1919" s="0" t="s">
        <v>19577</v>
      </c>
      <c r="F1919" s="0" t="n">
        <v>384</v>
      </c>
      <c r="G1919" s="0" t="s">
        <v>281</v>
      </c>
      <c r="H1919" s="0" t="s">
        <v>297</v>
      </c>
      <c r="I1919" s="0" t="s">
        <v>19578</v>
      </c>
    </row>
    <row r="1920" customFormat="false" ht="15" hidden="false" customHeight="false" outlineLevel="0" collapsed="false">
      <c r="A1920" s="0" t="n">
        <v>113</v>
      </c>
      <c r="B1920" s="0" t="s">
        <v>169</v>
      </c>
      <c r="C1920" s="0" t="s">
        <v>19579</v>
      </c>
      <c r="D1920" s="0" t="s">
        <v>14541</v>
      </c>
      <c r="E1920" s="0" t="s">
        <v>19580</v>
      </c>
      <c r="F1920" s="0" t="n">
        <v>240</v>
      </c>
      <c r="G1920" s="0" t="s">
        <v>281</v>
      </c>
      <c r="H1920" s="0" t="s">
        <v>274</v>
      </c>
      <c r="I1920" s="0" t="s">
        <v>19581</v>
      </c>
    </row>
    <row r="1921" customFormat="false" ht="15" hidden="false" customHeight="false" outlineLevel="0" collapsed="false">
      <c r="A1921" s="0" t="n">
        <v>62</v>
      </c>
      <c r="B1921" s="0" t="s">
        <v>112</v>
      </c>
      <c r="C1921" s="0" t="s">
        <v>19582</v>
      </c>
      <c r="D1921" s="0" t="s">
        <v>14532</v>
      </c>
      <c r="E1921" s="0" t="s">
        <v>19583</v>
      </c>
      <c r="F1921" s="0" t="n">
        <v>4740</v>
      </c>
      <c r="G1921" s="0" t="s">
        <v>281</v>
      </c>
      <c r="H1921" s="0" t="s">
        <v>297</v>
      </c>
      <c r="I1921" s="0" t="s">
        <v>19584</v>
      </c>
    </row>
    <row r="1922" customFormat="false" ht="15" hidden="false" customHeight="false" outlineLevel="0" collapsed="false">
      <c r="A1922" s="0" t="n">
        <v>62</v>
      </c>
      <c r="B1922" s="0" t="s">
        <v>112</v>
      </c>
      <c r="C1922" s="0" t="s">
        <v>19585</v>
      </c>
      <c r="D1922" s="0" t="s">
        <v>14532</v>
      </c>
      <c r="E1922" s="0" t="s">
        <v>19586</v>
      </c>
      <c r="F1922" s="0" t="n">
        <v>1597</v>
      </c>
      <c r="G1922" s="0" t="s">
        <v>281</v>
      </c>
      <c r="H1922" s="0" t="s">
        <v>297</v>
      </c>
      <c r="I1922" s="0" t="s">
        <v>19587</v>
      </c>
    </row>
    <row r="1923" customFormat="false" ht="15" hidden="false" customHeight="false" outlineLevel="0" collapsed="false">
      <c r="A1923" s="0" t="n">
        <v>62</v>
      </c>
      <c r="B1923" s="0" t="s">
        <v>112</v>
      </c>
      <c r="C1923" s="0" t="s">
        <v>19588</v>
      </c>
      <c r="D1923" s="0" t="s">
        <v>14532</v>
      </c>
      <c r="E1923" s="0" t="s">
        <v>19589</v>
      </c>
      <c r="F1923" s="0" t="n">
        <v>3333</v>
      </c>
      <c r="G1923" s="0" t="s">
        <v>281</v>
      </c>
      <c r="H1923" s="0" t="s">
        <v>297</v>
      </c>
      <c r="I1923" s="0" t="s">
        <v>19590</v>
      </c>
    </row>
    <row r="1924" customFormat="false" ht="15" hidden="false" customHeight="false" outlineLevel="0" collapsed="false">
      <c r="A1924" s="0" t="n">
        <v>68</v>
      </c>
      <c r="B1924" s="0" t="s">
        <v>118</v>
      </c>
      <c r="C1924" s="0" t="s">
        <v>19591</v>
      </c>
      <c r="D1924" s="0" t="s">
        <v>34</v>
      </c>
      <c r="E1924" s="0" t="s">
        <v>19592</v>
      </c>
      <c r="F1924" s="0" t="n">
        <v>837</v>
      </c>
      <c r="G1924" s="0" t="s">
        <v>281</v>
      </c>
      <c r="H1924" s="0" t="s">
        <v>297</v>
      </c>
      <c r="I1924" s="0" t="s">
        <v>19593</v>
      </c>
    </row>
    <row r="1925" customFormat="false" ht="15" hidden="false" customHeight="false" outlineLevel="0" collapsed="false">
      <c r="A1925" s="0" t="n">
        <v>33</v>
      </c>
      <c r="B1925" s="0" t="s">
        <v>74</v>
      </c>
      <c r="C1925" s="0" t="s">
        <v>19594</v>
      </c>
      <c r="D1925" s="0" t="s">
        <v>15738</v>
      </c>
      <c r="E1925" s="0" t="s">
        <v>19595</v>
      </c>
      <c r="F1925" s="0" t="n">
        <v>240</v>
      </c>
      <c r="G1925" s="0" t="s">
        <v>281</v>
      </c>
      <c r="H1925" s="0" t="s">
        <v>274</v>
      </c>
      <c r="I1925" s="0" t="s">
        <v>19596</v>
      </c>
    </row>
    <row r="1926" customFormat="false" ht="15" hidden="false" customHeight="false" outlineLevel="0" collapsed="false">
      <c r="A1926" s="0" t="n">
        <v>68</v>
      </c>
      <c r="B1926" s="0" t="s">
        <v>118</v>
      </c>
      <c r="C1926" s="0" t="s">
        <v>19597</v>
      </c>
      <c r="D1926" s="0" t="s">
        <v>14532</v>
      </c>
      <c r="E1926" s="0" t="s">
        <v>19577</v>
      </c>
      <c r="F1926" s="0" t="n">
        <v>384</v>
      </c>
      <c r="G1926" s="0" t="s">
        <v>281</v>
      </c>
      <c r="H1926" s="0" t="s">
        <v>297</v>
      </c>
      <c r="I1926" s="0" t="s">
        <v>19578</v>
      </c>
    </row>
    <row r="1927" customFormat="false" ht="15" hidden="false" customHeight="false" outlineLevel="0" collapsed="false">
      <c r="A1927" s="0" t="n">
        <v>61</v>
      </c>
      <c r="B1927" s="0" t="s">
        <v>111</v>
      </c>
      <c r="C1927" s="0" t="s">
        <v>19598</v>
      </c>
      <c r="D1927" s="0" t="s">
        <v>514</v>
      </c>
      <c r="E1927" s="0" t="s">
        <v>19599</v>
      </c>
      <c r="F1927" s="0" t="n">
        <v>357</v>
      </c>
      <c r="G1927" s="0" t="s">
        <v>281</v>
      </c>
      <c r="H1927" s="0" t="s">
        <v>297</v>
      </c>
      <c r="I1927" s="0" t="s">
        <v>19600</v>
      </c>
    </row>
    <row r="1928" customFormat="false" ht="15" hidden="false" customHeight="false" outlineLevel="0" collapsed="false">
      <c r="A1928" s="0" t="n">
        <v>62</v>
      </c>
      <c r="B1928" s="0" t="s">
        <v>112</v>
      </c>
      <c r="C1928" s="0" t="s">
        <v>19601</v>
      </c>
      <c r="D1928" s="0" t="s">
        <v>14676</v>
      </c>
      <c r="E1928" s="2" t="s">
        <v>19602</v>
      </c>
      <c r="F1928" s="0" t="n">
        <v>299</v>
      </c>
      <c r="G1928" s="0" t="s">
        <v>281</v>
      </c>
      <c r="H1928" s="0" t="s">
        <v>297</v>
      </c>
      <c r="I1928" s="0" t="s">
        <v>19603</v>
      </c>
    </row>
    <row r="1929" customFormat="false" ht="15" hidden="false" customHeight="false" outlineLevel="0" collapsed="false">
      <c r="A1929" s="0" t="n">
        <v>61</v>
      </c>
      <c r="B1929" s="0" t="s">
        <v>111</v>
      </c>
      <c r="C1929" s="0" t="s">
        <v>19604</v>
      </c>
      <c r="D1929" s="0" t="s">
        <v>14902</v>
      </c>
      <c r="E1929" s="0" t="s">
        <v>19255</v>
      </c>
      <c r="F1929" s="0" t="n">
        <v>16743</v>
      </c>
      <c r="G1929" s="0" t="s">
        <v>281</v>
      </c>
      <c r="H1929" s="0" t="s">
        <v>297</v>
      </c>
      <c r="I1929" s="0" t="s">
        <v>19256</v>
      </c>
    </row>
    <row r="1930" customFormat="false" ht="15" hidden="false" customHeight="false" outlineLevel="0" collapsed="false">
      <c r="A1930" s="0" t="n">
        <v>61</v>
      </c>
      <c r="B1930" s="0" t="s">
        <v>111</v>
      </c>
      <c r="C1930" s="0" t="s">
        <v>19605</v>
      </c>
      <c r="D1930" s="0" t="s">
        <v>92</v>
      </c>
      <c r="E1930" s="0" t="s">
        <v>19606</v>
      </c>
      <c r="F1930" s="0" t="n">
        <v>2076</v>
      </c>
      <c r="G1930" s="0" t="s">
        <v>281</v>
      </c>
      <c r="H1930" s="0" t="s">
        <v>297</v>
      </c>
      <c r="I1930" s="0" t="s">
        <v>19607</v>
      </c>
    </row>
    <row r="1931" customFormat="false" ht="15" hidden="false" customHeight="false" outlineLevel="0" collapsed="false">
      <c r="A1931" s="0" t="n">
        <v>61</v>
      </c>
      <c r="B1931" s="0" t="s">
        <v>111</v>
      </c>
      <c r="C1931" s="0" t="s">
        <v>19608</v>
      </c>
      <c r="D1931" s="0" t="s">
        <v>14532</v>
      </c>
      <c r="E1931" s="0" t="s">
        <v>19609</v>
      </c>
      <c r="F1931" s="0" t="n">
        <v>2388</v>
      </c>
      <c r="G1931" s="0" t="s">
        <v>281</v>
      </c>
      <c r="H1931" s="0" t="s">
        <v>297</v>
      </c>
      <c r="I1931" s="0" t="s">
        <v>19610</v>
      </c>
    </row>
    <row r="1932" customFormat="false" ht="15" hidden="false" customHeight="false" outlineLevel="0" collapsed="false">
      <c r="A1932" s="0" t="n">
        <v>14</v>
      </c>
      <c r="B1932" s="0" t="s">
        <v>50</v>
      </c>
      <c r="C1932" s="0" t="s">
        <v>19611</v>
      </c>
      <c r="D1932" s="0" t="s">
        <v>14532</v>
      </c>
      <c r="E1932" s="0" t="s">
        <v>19612</v>
      </c>
      <c r="F1932" s="0" t="n">
        <v>240</v>
      </c>
      <c r="G1932" s="0" t="s">
        <v>281</v>
      </c>
      <c r="H1932" s="0" t="s">
        <v>274</v>
      </c>
      <c r="I1932" s="0" t="s">
        <v>19613</v>
      </c>
    </row>
    <row r="1933" customFormat="false" ht="15" hidden="false" customHeight="false" outlineLevel="0" collapsed="false">
      <c r="A1933" s="0" t="n">
        <v>66</v>
      </c>
      <c r="B1933" s="0" t="s">
        <v>116</v>
      </c>
      <c r="C1933" s="0" t="s">
        <v>19614</v>
      </c>
      <c r="D1933" s="0" t="s">
        <v>14532</v>
      </c>
      <c r="E1933" s="0" t="s">
        <v>19615</v>
      </c>
      <c r="F1933" s="0" t="n">
        <v>6066</v>
      </c>
      <c r="G1933" s="0" t="s">
        <v>281</v>
      </c>
      <c r="H1933" s="0" t="s">
        <v>297</v>
      </c>
      <c r="I1933" s="0" t="s">
        <v>19616</v>
      </c>
    </row>
    <row r="1934" customFormat="false" ht="15" hidden="false" customHeight="false" outlineLevel="0" collapsed="false">
      <c r="A1934" s="0" t="n">
        <v>128</v>
      </c>
      <c r="B1934" s="0" t="s">
        <v>186</v>
      </c>
      <c r="C1934" s="0" t="s">
        <v>19617</v>
      </c>
      <c r="D1934" s="0" t="s">
        <v>14532</v>
      </c>
      <c r="E1934" s="0" t="s">
        <v>19618</v>
      </c>
      <c r="F1934" s="0" t="n">
        <v>4740</v>
      </c>
      <c r="G1934" s="0" t="s">
        <v>281</v>
      </c>
      <c r="H1934" s="0" t="s">
        <v>274</v>
      </c>
      <c r="I1934" s="0" t="s">
        <v>19619</v>
      </c>
    </row>
    <row r="1935" customFormat="false" ht="15" hidden="false" customHeight="false" outlineLevel="0" collapsed="false">
      <c r="A1935" s="0" t="n">
        <v>68</v>
      </c>
      <c r="B1935" s="0" t="s">
        <v>118</v>
      </c>
      <c r="C1935" s="0" t="s">
        <v>19620</v>
      </c>
      <c r="D1935" s="0" t="s">
        <v>14532</v>
      </c>
      <c r="E1935" s="0" t="s">
        <v>19577</v>
      </c>
      <c r="F1935" s="0" t="n">
        <v>384</v>
      </c>
      <c r="G1935" s="0" t="s">
        <v>281</v>
      </c>
      <c r="H1935" s="0" t="s">
        <v>297</v>
      </c>
      <c r="I1935" s="0" t="s">
        <v>19578</v>
      </c>
    </row>
    <row r="1936" customFormat="false" ht="15" hidden="false" customHeight="false" outlineLevel="0" collapsed="false">
      <c r="A1936" s="0" t="n">
        <v>35</v>
      </c>
      <c r="B1936" s="0" t="s">
        <v>77</v>
      </c>
      <c r="C1936" s="0" t="s">
        <v>19621</v>
      </c>
      <c r="D1936" s="0" t="s">
        <v>14532</v>
      </c>
      <c r="E1936" s="0" t="s">
        <v>19622</v>
      </c>
      <c r="F1936" s="0" t="n">
        <v>240</v>
      </c>
      <c r="G1936" s="0" t="s">
        <v>281</v>
      </c>
      <c r="H1936" s="0" t="s">
        <v>274</v>
      </c>
      <c r="I1936" s="0" t="s">
        <v>19623</v>
      </c>
    </row>
    <row r="1937" customFormat="false" ht="15" hidden="false" customHeight="false" outlineLevel="0" collapsed="false">
      <c r="A1937" s="0" t="n">
        <v>62</v>
      </c>
      <c r="B1937" s="0" t="s">
        <v>112</v>
      </c>
      <c r="C1937" s="0" t="s">
        <v>19624</v>
      </c>
      <c r="D1937" s="0" t="s">
        <v>14532</v>
      </c>
      <c r="E1937" s="0" t="s">
        <v>19625</v>
      </c>
      <c r="F1937" s="0" t="n">
        <v>1672</v>
      </c>
      <c r="G1937" s="0" t="s">
        <v>281</v>
      </c>
      <c r="H1937" s="0" t="s">
        <v>297</v>
      </c>
      <c r="I1937" s="0" t="s">
        <v>19626</v>
      </c>
    </row>
    <row r="1938" customFormat="false" ht="15" hidden="false" customHeight="false" outlineLevel="0" collapsed="false">
      <c r="A1938" s="0" t="n">
        <v>130</v>
      </c>
      <c r="B1938" s="0" t="s">
        <v>188</v>
      </c>
      <c r="C1938" s="0" t="s">
        <v>19627</v>
      </c>
      <c r="D1938" s="0" t="s">
        <v>14192</v>
      </c>
      <c r="E1938" s="0" t="s">
        <v>19628</v>
      </c>
      <c r="F1938" s="0" t="n">
        <v>240</v>
      </c>
      <c r="G1938" s="0" t="s">
        <v>281</v>
      </c>
      <c r="H1938" s="0" t="s">
        <v>274</v>
      </c>
      <c r="I1938" s="0" t="s">
        <v>19629</v>
      </c>
    </row>
    <row r="1939" customFormat="false" ht="15" hidden="false" customHeight="false" outlineLevel="0" collapsed="false">
      <c r="A1939" s="0" t="n">
        <v>66</v>
      </c>
      <c r="B1939" s="0" t="s">
        <v>116</v>
      </c>
      <c r="C1939" s="0" t="s">
        <v>19630</v>
      </c>
      <c r="D1939" s="0" t="s">
        <v>14532</v>
      </c>
      <c r="E1939" s="0" t="s">
        <v>19615</v>
      </c>
      <c r="F1939" s="0" t="n">
        <v>6066</v>
      </c>
      <c r="G1939" s="0" t="s">
        <v>281</v>
      </c>
      <c r="H1939" s="0" t="s">
        <v>297</v>
      </c>
      <c r="I1939" s="0" t="s">
        <v>19631</v>
      </c>
    </row>
    <row r="1940" customFormat="false" ht="15" hidden="false" customHeight="false" outlineLevel="0" collapsed="false">
      <c r="A1940" s="0" t="n">
        <v>62</v>
      </c>
      <c r="B1940" s="0" t="s">
        <v>112</v>
      </c>
      <c r="C1940" s="0" t="s">
        <v>19632</v>
      </c>
      <c r="D1940" s="0" t="s">
        <v>14541</v>
      </c>
      <c r="E1940" s="2" t="s">
        <v>19633</v>
      </c>
      <c r="F1940" s="0" t="n">
        <v>713</v>
      </c>
      <c r="G1940" s="0" t="s">
        <v>281</v>
      </c>
      <c r="H1940" s="0" t="s">
        <v>297</v>
      </c>
      <c r="I1940" s="0" t="s">
        <v>19634</v>
      </c>
    </row>
    <row r="1941" customFormat="false" ht="15" hidden="false" customHeight="false" outlineLevel="0" collapsed="false">
      <c r="A1941" s="0" t="n">
        <v>116</v>
      </c>
      <c r="B1941" s="0" t="s">
        <v>173</v>
      </c>
      <c r="C1941" s="0" t="s">
        <v>19635</v>
      </c>
      <c r="D1941" s="0" t="s">
        <v>14532</v>
      </c>
      <c r="E1941" s="0" t="s">
        <v>19636</v>
      </c>
      <c r="F1941" s="0" t="n">
        <v>240</v>
      </c>
      <c r="G1941" s="0" t="s">
        <v>281</v>
      </c>
      <c r="H1941" s="0" t="s">
        <v>274</v>
      </c>
      <c r="I1941" s="0" t="s">
        <v>19637</v>
      </c>
    </row>
    <row r="1942" customFormat="false" ht="15" hidden="false" customHeight="false" outlineLevel="0" collapsed="false">
      <c r="A1942" s="0" t="n">
        <v>68</v>
      </c>
      <c r="B1942" s="0" t="s">
        <v>118</v>
      </c>
      <c r="C1942" s="0" t="s">
        <v>19638</v>
      </c>
      <c r="D1942" s="0" t="s">
        <v>14532</v>
      </c>
      <c r="E1942" s="0" t="s">
        <v>19577</v>
      </c>
      <c r="F1942" s="0" t="n">
        <v>384</v>
      </c>
      <c r="G1942" s="0" t="s">
        <v>281</v>
      </c>
      <c r="H1942" s="0" t="s">
        <v>297</v>
      </c>
      <c r="I1942" s="0" t="s">
        <v>19578</v>
      </c>
    </row>
    <row r="1943" customFormat="false" ht="15" hidden="false" customHeight="false" outlineLevel="0" collapsed="false">
      <c r="A1943" s="0" t="n">
        <v>52</v>
      </c>
      <c r="B1943" s="0" t="s">
        <v>101</v>
      </c>
      <c r="C1943" s="0" t="s">
        <v>19639</v>
      </c>
      <c r="D1943" s="0" t="s">
        <v>14532</v>
      </c>
      <c r="E1943" s="0" t="s">
        <v>19640</v>
      </c>
      <c r="F1943" s="0" t="n">
        <v>240</v>
      </c>
      <c r="G1943" s="0" t="s">
        <v>281</v>
      </c>
      <c r="H1943" s="0" t="s">
        <v>274</v>
      </c>
      <c r="I1943" s="0" t="s">
        <v>19641</v>
      </c>
    </row>
    <row r="1944" customFormat="false" ht="15" hidden="false" customHeight="false" outlineLevel="0" collapsed="false">
      <c r="A1944" s="0" t="n">
        <v>68</v>
      </c>
      <c r="B1944" s="0" t="s">
        <v>118</v>
      </c>
      <c r="C1944" s="0" t="s">
        <v>19642</v>
      </c>
      <c r="D1944" s="0" t="s">
        <v>14532</v>
      </c>
      <c r="E1944" s="0" t="s">
        <v>19577</v>
      </c>
      <c r="F1944" s="0" t="n">
        <v>384</v>
      </c>
      <c r="G1944" s="0" t="s">
        <v>281</v>
      </c>
      <c r="H1944" s="0" t="s">
        <v>297</v>
      </c>
      <c r="I1944" s="0" t="s">
        <v>19578</v>
      </c>
    </row>
    <row r="1945" customFormat="false" ht="15" hidden="false" customHeight="false" outlineLevel="0" collapsed="false">
      <c r="A1945" s="0" t="n">
        <v>62</v>
      </c>
      <c r="B1945" s="0" t="s">
        <v>112</v>
      </c>
      <c r="C1945" s="0" t="s">
        <v>19643</v>
      </c>
      <c r="D1945" s="0" t="s">
        <v>14541</v>
      </c>
      <c r="E1945" s="0" t="s">
        <v>19644</v>
      </c>
      <c r="F1945" s="0" t="n">
        <v>473</v>
      </c>
      <c r="G1945" s="0" t="s">
        <v>281</v>
      </c>
      <c r="H1945" s="0" t="s">
        <v>297</v>
      </c>
      <c r="I1945" s="0" t="s">
        <v>19645</v>
      </c>
    </row>
    <row r="1946" customFormat="false" ht="15" hidden="false" customHeight="false" outlineLevel="0" collapsed="false">
      <c r="A1946" s="0" t="n">
        <v>9</v>
      </c>
      <c r="B1946" s="0" t="s">
        <v>43</v>
      </c>
      <c r="C1946" s="0" t="s">
        <v>19646</v>
      </c>
      <c r="D1946" s="0" t="s">
        <v>14532</v>
      </c>
      <c r="E1946" s="0" t="s">
        <v>19647</v>
      </c>
      <c r="F1946" s="0" t="n">
        <v>240</v>
      </c>
      <c r="G1946" s="0" t="s">
        <v>281</v>
      </c>
      <c r="H1946" s="0" t="s">
        <v>274</v>
      </c>
      <c r="I1946" s="0" t="s">
        <v>19648</v>
      </c>
    </row>
    <row r="1947" customFormat="false" ht="15" hidden="false" customHeight="false" outlineLevel="0" collapsed="false">
      <c r="A1947" s="0" t="n">
        <v>69</v>
      </c>
      <c r="B1947" s="0" t="s">
        <v>119</v>
      </c>
      <c r="C1947" s="0" t="s">
        <v>19649</v>
      </c>
      <c r="D1947" s="0" t="s">
        <v>14532</v>
      </c>
      <c r="E1947" s="0" t="s">
        <v>19650</v>
      </c>
      <c r="F1947" s="0" t="n">
        <v>8761</v>
      </c>
      <c r="G1947" s="0" t="s">
        <v>281</v>
      </c>
      <c r="H1947" s="0" t="s">
        <v>297</v>
      </c>
      <c r="I1947" s="0" t="s">
        <v>19651</v>
      </c>
    </row>
    <row r="1948" customFormat="false" ht="15" hidden="false" customHeight="false" outlineLevel="0" collapsed="false">
      <c r="A1948" s="0" t="n">
        <v>94</v>
      </c>
      <c r="B1948" s="0" t="s">
        <v>147</v>
      </c>
      <c r="C1948" s="0" t="s">
        <v>19652</v>
      </c>
      <c r="D1948" s="0" t="s">
        <v>14192</v>
      </c>
      <c r="E1948" s="0" t="s">
        <v>19653</v>
      </c>
      <c r="F1948" s="0" t="n">
        <v>240</v>
      </c>
      <c r="G1948" s="0" t="s">
        <v>281</v>
      </c>
      <c r="H1948" s="0" t="s">
        <v>274</v>
      </c>
      <c r="I1948" s="0" t="s">
        <v>19654</v>
      </c>
    </row>
    <row r="1949" customFormat="false" ht="15" hidden="false" customHeight="false" outlineLevel="0" collapsed="false">
      <c r="A1949" s="0" t="n">
        <v>62</v>
      </c>
      <c r="B1949" s="0" t="s">
        <v>112</v>
      </c>
      <c r="C1949" s="0" t="s">
        <v>19655</v>
      </c>
      <c r="D1949" s="0" t="s">
        <v>14532</v>
      </c>
      <c r="E1949" s="0" t="s">
        <v>19656</v>
      </c>
      <c r="F1949" s="0" t="n">
        <v>5336</v>
      </c>
      <c r="G1949" s="0" t="s">
        <v>281</v>
      </c>
      <c r="H1949" s="0" t="s">
        <v>297</v>
      </c>
      <c r="I1949" s="0" t="s">
        <v>19657</v>
      </c>
    </row>
    <row r="1950" customFormat="false" ht="15" hidden="false" customHeight="false" outlineLevel="0" collapsed="false">
      <c r="A1950" s="0" t="n">
        <v>69</v>
      </c>
      <c r="B1950" s="0" t="s">
        <v>119</v>
      </c>
      <c r="C1950" s="0" t="s">
        <v>19658</v>
      </c>
      <c r="D1950" s="0" t="s">
        <v>14541</v>
      </c>
      <c r="E1950" s="0" t="s">
        <v>19659</v>
      </c>
      <c r="F1950" s="0" t="n">
        <v>1429</v>
      </c>
      <c r="G1950" s="0" t="s">
        <v>281</v>
      </c>
      <c r="H1950" s="0" t="s">
        <v>297</v>
      </c>
      <c r="I1950" s="0" t="s">
        <v>19660</v>
      </c>
    </row>
    <row r="1951" customFormat="false" ht="15" hidden="false" customHeight="false" outlineLevel="0" collapsed="false">
      <c r="A1951" s="0" t="n">
        <v>69</v>
      </c>
      <c r="B1951" s="0" t="s">
        <v>119</v>
      </c>
      <c r="C1951" s="0" t="s">
        <v>19661</v>
      </c>
      <c r="D1951" s="0" t="s">
        <v>15738</v>
      </c>
      <c r="E1951" s="0" t="s">
        <v>19662</v>
      </c>
      <c r="F1951" s="0" t="n">
        <v>2662</v>
      </c>
      <c r="G1951" s="0" t="s">
        <v>281</v>
      </c>
      <c r="H1951" s="0" t="s">
        <v>297</v>
      </c>
      <c r="I1951" s="0" t="s">
        <v>19663</v>
      </c>
    </row>
    <row r="1952" customFormat="false" ht="15" hidden="false" customHeight="false" outlineLevel="0" collapsed="false">
      <c r="A1952" s="0" t="n">
        <v>62</v>
      </c>
      <c r="B1952" s="0" t="s">
        <v>112</v>
      </c>
      <c r="C1952" s="0" t="s">
        <v>19664</v>
      </c>
      <c r="D1952" s="0" t="s">
        <v>14676</v>
      </c>
      <c r="E1952" s="0" t="s">
        <v>19665</v>
      </c>
      <c r="F1952" s="0" t="n">
        <v>508</v>
      </c>
      <c r="G1952" s="0" t="s">
        <v>281</v>
      </c>
      <c r="H1952" s="0" t="s">
        <v>297</v>
      </c>
      <c r="I1952" s="0" t="s">
        <v>19666</v>
      </c>
    </row>
    <row r="1953" customFormat="false" ht="15" hidden="false" customHeight="false" outlineLevel="0" collapsed="false">
      <c r="A1953" s="0" t="n">
        <v>69</v>
      </c>
      <c r="B1953" s="0" t="s">
        <v>119</v>
      </c>
      <c r="C1953" s="0" t="s">
        <v>19667</v>
      </c>
      <c r="D1953" s="0" t="s">
        <v>15738</v>
      </c>
      <c r="E1953" s="0" t="s">
        <v>19668</v>
      </c>
      <c r="F1953" s="0" t="n">
        <v>2892</v>
      </c>
      <c r="G1953" s="0" t="s">
        <v>281</v>
      </c>
      <c r="H1953" s="0" t="s">
        <v>297</v>
      </c>
      <c r="I1953" s="0" t="s">
        <v>19669</v>
      </c>
    </row>
    <row r="1954" customFormat="false" ht="15" hidden="false" customHeight="false" outlineLevel="0" collapsed="false">
      <c r="A1954" s="0" t="n">
        <v>67</v>
      </c>
      <c r="B1954" s="0" t="s">
        <v>117</v>
      </c>
      <c r="C1954" s="0" t="s">
        <v>19670</v>
      </c>
      <c r="D1954" s="0" t="s">
        <v>14532</v>
      </c>
      <c r="E1954" s="0" t="s">
        <v>19671</v>
      </c>
      <c r="F1954" s="0" t="n">
        <v>1657</v>
      </c>
      <c r="G1954" s="0" t="s">
        <v>281</v>
      </c>
      <c r="H1954" s="0" t="s">
        <v>297</v>
      </c>
      <c r="I1954" s="0" t="s">
        <v>19672</v>
      </c>
    </row>
    <row r="1955" customFormat="false" ht="15" hidden="false" customHeight="false" outlineLevel="0" collapsed="false">
      <c r="A1955" s="0" t="n">
        <v>176</v>
      </c>
      <c r="B1955" s="0" t="s">
        <v>241</v>
      </c>
      <c r="C1955" s="0" t="s">
        <v>19673</v>
      </c>
      <c r="D1955" s="0" t="s">
        <v>92</v>
      </c>
      <c r="E1955" s="0" t="s">
        <v>19674</v>
      </c>
      <c r="F1955" s="0" t="n">
        <v>240</v>
      </c>
      <c r="G1955" s="0" t="s">
        <v>281</v>
      </c>
      <c r="H1955" s="0" t="s">
        <v>274</v>
      </c>
      <c r="I1955" s="0" t="s">
        <v>19675</v>
      </c>
    </row>
    <row r="1956" customFormat="false" ht="15" hidden="false" customHeight="false" outlineLevel="0" collapsed="false">
      <c r="A1956" s="0" t="n">
        <v>67</v>
      </c>
      <c r="B1956" s="0" t="s">
        <v>117</v>
      </c>
      <c r="C1956" s="0" t="s">
        <v>19676</v>
      </c>
      <c r="D1956" s="0" t="s">
        <v>14541</v>
      </c>
      <c r="E1956" s="0" t="s">
        <v>19677</v>
      </c>
      <c r="F1956" s="0" t="n">
        <v>5445</v>
      </c>
      <c r="G1956" s="0" t="s">
        <v>281</v>
      </c>
      <c r="H1956" s="0" t="s">
        <v>297</v>
      </c>
      <c r="I1956" s="0" t="s">
        <v>19678</v>
      </c>
    </row>
    <row r="1957" customFormat="false" ht="15" hidden="false" customHeight="false" outlineLevel="0" collapsed="false">
      <c r="A1957" s="0" t="n">
        <v>69</v>
      </c>
      <c r="B1957" s="0" t="s">
        <v>119</v>
      </c>
      <c r="C1957" s="0" t="s">
        <v>19679</v>
      </c>
      <c r="D1957" s="0" t="s">
        <v>14532</v>
      </c>
      <c r="E1957" s="0" t="s">
        <v>19680</v>
      </c>
      <c r="F1957" s="0" t="n">
        <v>4123</v>
      </c>
      <c r="G1957" s="0" t="s">
        <v>281</v>
      </c>
      <c r="H1957" s="0" t="s">
        <v>297</v>
      </c>
      <c r="I1957" s="0" t="s">
        <v>19681</v>
      </c>
    </row>
    <row r="1958" customFormat="false" ht="15" hidden="false" customHeight="false" outlineLevel="0" collapsed="false">
      <c r="A1958" s="0" t="n">
        <v>69</v>
      </c>
      <c r="B1958" s="0" t="s">
        <v>119</v>
      </c>
      <c r="C1958" s="0" t="s">
        <v>19682</v>
      </c>
      <c r="D1958" s="0" t="s">
        <v>14532</v>
      </c>
      <c r="E1958" s="0" t="s">
        <v>19683</v>
      </c>
      <c r="F1958" s="0" t="n">
        <v>508</v>
      </c>
      <c r="G1958" s="0" t="s">
        <v>281</v>
      </c>
      <c r="H1958" s="0" t="s">
        <v>297</v>
      </c>
      <c r="I1958" s="0" t="s">
        <v>19684</v>
      </c>
    </row>
    <row r="1959" customFormat="false" ht="15" hidden="false" customHeight="false" outlineLevel="0" collapsed="false">
      <c r="A1959" s="0" t="n">
        <v>67</v>
      </c>
      <c r="B1959" s="0" t="s">
        <v>117</v>
      </c>
      <c r="C1959" s="0" t="s">
        <v>19685</v>
      </c>
      <c r="D1959" s="0" t="s">
        <v>14532</v>
      </c>
      <c r="E1959" s="0" t="s">
        <v>19686</v>
      </c>
      <c r="F1959" s="0" t="n">
        <v>4775</v>
      </c>
      <c r="G1959" s="0" t="s">
        <v>281</v>
      </c>
      <c r="H1959" s="0" t="s">
        <v>297</v>
      </c>
      <c r="I1959" s="0" t="s">
        <v>19687</v>
      </c>
    </row>
    <row r="1960" customFormat="false" ht="15" hidden="false" customHeight="false" outlineLevel="0" collapsed="false">
      <c r="A1960" s="0" t="n">
        <v>62</v>
      </c>
      <c r="B1960" s="0" t="s">
        <v>112</v>
      </c>
      <c r="C1960" s="0" t="s">
        <v>19688</v>
      </c>
      <c r="D1960" s="0" t="s">
        <v>14532</v>
      </c>
      <c r="E1960" s="2" t="s">
        <v>19689</v>
      </c>
      <c r="F1960" s="0" t="n">
        <v>1120</v>
      </c>
      <c r="G1960" s="0" t="s">
        <v>281</v>
      </c>
      <c r="H1960" s="0" t="s">
        <v>297</v>
      </c>
      <c r="I1960" s="0" t="s">
        <v>19690</v>
      </c>
    </row>
    <row r="1961" customFormat="false" ht="15" hidden="false" customHeight="false" outlineLevel="0" collapsed="false">
      <c r="A1961" s="0" t="n">
        <v>69</v>
      </c>
      <c r="B1961" s="0" t="s">
        <v>119</v>
      </c>
      <c r="C1961" s="0" t="s">
        <v>19691</v>
      </c>
      <c r="D1961" s="0" t="s">
        <v>14676</v>
      </c>
      <c r="E1961" s="0" t="s">
        <v>19692</v>
      </c>
      <c r="F1961" s="0" t="n">
        <v>8919</v>
      </c>
      <c r="G1961" s="0" t="s">
        <v>281</v>
      </c>
      <c r="H1961" s="0" t="s">
        <v>297</v>
      </c>
      <c r="I1961" s="0" t="s">
        <v>19693</v>
      </c>
    </row>
    <row r="1962" customFormat="false" ht="15" hidden="false" customHeight="false" outlineLevel="0" collapsed="false">
      <c r="A1962" s="0" t="n">
        <v>105</v>
      </c>
      <c r="B1962" s="0" t="s">
        <v>161</v>
      </c>
      <c r="C1962" s="0" t="s">
        <v>19694</v>
      </c>
      <c r="D1962" s="0" t="s">
        <v>14902</v>
      </c>
      <c r="E1962" s="0" t="s">
        <v>19695</v>
      </c>
      <c r="F1962" s="0" t="n">
        <v>240</v>
      </c>
      <c r="G1962" s="0" t="s">
        <v>281</v>
      </c>
      <c r="H1962" s="0" t="s">
        <v>274</v>
      </c>
      <c r="I1962" s="0" t="s">
        <v>19696</v>
      </c>
    </row>
    <row r="1963" customFormat="false" ht="15" hidden="false" customHeight="false" outlineLevel="0" collapsed="false">
      <c r="A1963" s="0" t="n">
        <v>70</v>
      </c>
      <c r="B1963" s="0" t="s">
        <v>120</v>
      </c>
      <c r="C1963" s="0" t="s">
        <v>19697</v>
      </c>
      <c r="D1963" s="0" t="s">
        <v>14532</v>
      </c>
      <c r="E1963" s="0" t="s">
        <v>19698</v>
      </c>
      <c r="F1963" s="0" t="n">
        <v>5960</v>
      </c>
      <c r="G1963" s="0" t="s">
        <v>281</v>
      </c>
      <c r="H1963" s="0" t="s">
        <v>297</v>
      </c>
      <c r="I1963" s="0" t="s">
        <v>19699</v>
      </c>
    </row>
    <row r="1964" customFormat="false" ht="15" hidden="false" customHeight="false" outlineLevel="0" collapsed="false">
      <c r="A1964" s="0" t="n">
        <v>69</v>
      </c>
      <c r="B1964" s="0" t="s">
        <v>119</v>
      </c>
      <c r="C1964" s="0" t="s">
        <v>19700</v>
      </c>
      <c r="D1964" s="0" t="s">
        <v>14532</v>
      </c>
      <c r="E1964" s="0" t="s">
        <v>19701</v>
      </c>
      <c r="F1964" s="0" t="n">
        <v>1871</v>
      </c>
      <c r="G1964" s="0" t="s">
        <v>281</v>
      </c>
      <c r="H1964" s="0" t="s">
        <v>297</v>
      </c>
      <c r="I1964" s="0" t="s">
        <v>19702</v>
      </c>
    </row>
    <row r="1965" customFormat="false" ht="15" hidden="false" customHeight="false" outlineLevel="0" collapsed="false">
      <c r="A1965" s="0" t="n">
        <v>62</v>
      </c>
      <c r="B1965" s="0" t="s">
        <v>112</v>
      </c>
      <c r="C1965" s="0" t="s">
        <v>19703</v>
      </c>
      <c r="D1965" s="0" t="s">
        <v>14532</v>
      </c>
      <c r="E1965" s="0" t="s">
        <v>19704</v>
      </c>
      <c r="F1965" s="0" t="n">
        <v>1311</v>
      </c>
      <c r="G1965" s="0" t="s">
        <v>281</v>
      </c>
      <c r="H1965" s="0" t="s">
        <v>297</v>
      </c>
      <c r="I1965" s="0" t="s">
        <v>19705</v>
      </c>
    </row>
    <row r="1966" customFormat="false" ht="15" hidden="false" customHeight="false" outlineLevel="0" collapsed="false">
      <c r="A1966" s="0" t="n">
        <v>69</v>
      </c>
      <c r="B1966" s="0" t="s">
        <v>119</v>
      </c>
      <c r="C1966" s="0" t="s">
        <v>19706</v>
      </c>
      <c r="D1966" s="0" t="s">
        <v>339</v>
      </c>
      <c r="E1966" s="0" t="s">
        <v>19707</v>
      </c>
      <c r="F1966" s="0" t="n">
        <v>7117</v>
      </c>
      <c r="G1966" s="0" t="s">
        <v>281</v>
      </c>
      <c r="H1966" s="0" t="s">
        <v>297</v>
      </c>
      <c r="I1966" s="0" t="s">
        <v>19708</v>
      </c>
    </row>
    <row r="1967" customFormat="false" ht="15" hidden="false" customHeight="false" outlineLevel="0" collapsed="false">
      <c r="A1967" s="0" t="n">
        <v>21</v>
      </c>
      <c r="B1967" s="0" t="s">
        <v>59</v>
      </c>
      <c r="C1967" s="0" t="s">
        <v>19709</v>
      </c>
      <c r="D1967" s="0" t="s">
        <v>14532</v>
      </c>
      <c r="E1967" s="0" t="s">
        <v>19710</v>
      </c>
      <c r="F1967" s="0" t="n">
        <v>240</v>
      </c>
      <c r="G1967" s="0" t="s">
        <v>281</v>
      </c>
      <c r="H1967" s="0" t="s">
        <v>274</v>
      </c>
      <c r="I1967" s="0" t="s">
        <v>19711</v>
      </c>
    </row>
    <row r="1968" customFormat="false" ht="15" hidden="false" customHeight="false" outlineLevel="0" collapsed="false">
      <c r="A1968" s="0" t="n">
        <v>67</v>
      </c>
      <c r="B1968" s="0" t="s">
        <v>117</v>
      </c>
      <c r="C1968" s="0" t="s">
        <v>19712</v>
      </c>
      <c r="D1968" s="0" t="s">
        <v>14532</v>
      </c>
      <c r="E1968" s="0" t="s">
        <v>19713</v>
      </c>
      <c r="F1968" s="0" t="n">
        <v>4560</v>
      </c>
      <c r="G1968" s="0" t="s">
        <v>281</v>
      </c>
      <c r="H1968" s="0" t="s">
        <v>297</v>
      </c>
      <c r="I1968" s="0" t="s">
        <v>19714</v>
      </c>
    </row>
    <row r="1969" customFormat="false" ht="15" hidden="false" customHeight="false" outlineLevel="0" collapsed="false">
      <c r="A1969" s="0" t="n">
        <v>69</v>
      </c>
      <c r="B1969" s="0" t="s">
        <v>119</v>
      </c>
      <c r="C1969" s="0" t="s">
        <v>19715</v>
      </c>
      <c r="D1969" s="0" t="s">
        <v>14532</v>
      </c>
      <c r="E1969" s="0" t="s">
        <v>19716</v>
      </c>
      <c r="F1969" s="0" t="n">
        <v>2882</v>
      </c>
      <c r="G1969" s="0" t="s">
        <v>281</v>
      </c>
      <c r="H1969" s="0" t="s">
        <v>297</v>
      </c>
      <c r="I1969" s="0" t="s">
        <v>19717</v>
      </c>
    </row>
    <row r="1970" customFormat="false" ht="15" hidden="false" customHeight="false" outlineLevel="0" collapsed="false">
      <c r="A1970" s="0" t="n">
        <v>70</v>
      </c>
      <c r="B1970" s="0" t="s">
        <v>120</v>
      </c>
      <c r="C1970" s="0" t="s">
        <v>19718</v>
      </c>
      <c r="D1970" s="0" t="s">
        <v>14532</v>
      </c>
      <c r="E1970" s="0" t="s">
        <v>19719</v>
      </c>
      <c r="F1970" s="0" t="n">
        <v>1558</v>
      </c>
      <c r="G1970" s="0" t="s">
        <v>281</v>
      </c>
      <c r="H1970" s="0" t="s">
        <v>297</v>
      </c>
      <c r="I1970" s="0" t="s">
        <v>19720</v>
      </c>
    </row>
    <row r="1971" customFormat="false" ht="15" hidden="false" customHeight="false" outlineLevel="0" collapsed="false">
      <c r="A1971" s="0" t="n">
        <v>56</v>
      </c>
      <c r="B1971" s="0" t="s">
        <v>105</v>
      </c>
      <c r="C1971" s="0" t="s">
        <v>19721</v>
      </c>
      <c r="D1971" s="0" t="s">
        <v>14532</v>
      </c>
      <c r="E1971" s="0" t="s">
        <v>19722</v>
      </c>
      <c r="F1971" s="0" t="n">
        <v>240</v>
      </c>
      <c r="G1971" s="0" t="s">
        <v>281</v>
      </c>
      <c r="H1971" s="0" t="s">
        <v>274</v>
      </c>
      <c r="I1971" s="0" t="s">
        <v>19723</v>
      </c>
    </row>
    <row r="1972" customFormat="false" ht="15" hidden="false" customHeight="false" outlineLevel="0" collapsed="false">
      <c r="A1972" s="0" t="n">
        <v>62</v>
      </c>
      <c r="B1972" s="0" t="s">
        <v>112</v>
      </c>
      <c r="C1972" s="0" t="s">
        <v>19724</v>
      </c>
      <c r="D1972" s="0" t="s">
        <v>14532</v>
      </c>
      <c r="E1972" s="0" t="s">
        <v>19725</v>
      </c>
      <c r="F1972" s="0" t="n">
        <v>1369</v>
      </c>
      <c r="G1972" s="0" t="s">
        <v>281</v>
      </c>
      <c r="H1972" s="0" t="s">
        <v>297</v>
      </c>
      <c r="I1972" s="0" t="s">
        <v>19726</v>
      </c>
    </row>
    <row r="1973" customFormat="false" ht="15" hidden="false" customHeight="false" outlineLevel="0" collapsed="false">
      <c r="A1973" s="0" t="n">
        <v>40</v>
      </c>
      <c r="B1973" s="0" t="s">
        <v>84</v>
      </c>
      <c r="C1973" s="0" t="s">
        <v>19727</v>
      </c>
      <c r="D1973" s="0" t="s">
        <v>14532</v>
      </c>
      <c r="F1973" s="0" t="n">
        <v>439</v>
      </c>
      <c r="G1973" s="0" t="s">
        <v>281</v>
      </c>
      <c r="H1973" s="0" t="s">
        <v>274</v>
      </c>
      <c r="I1973" s="0" t="s">
        <v>19728</v>
      </c>
    </row>
    <row r="1974" customFormat="false" ht="15" hidden="false" customHeight="false" outlineLevel="0" collapsed="false">
      <c r="A1974" s="0" t="n">
        <v>69</v>
      </c>
      <c r="B1974" s="0" t="s">
        <v>119</v>
      </c>
      <c r="C1974" s="0" t="s">
        <v>19729</v>
      </c>
      <c r="D1974" s="0" t="s">
        <v>14532</v>
      </c>
      <c r="E1974" s="0" t="s">
        <v>19730</v>
      </c>
      <c r="F1974" s="0" t="n">
        <v>3200</v>
      </c>
      <c r="G1974" s="0" t="s">
        <v>281</v>
      </c>
      <c r="H1974" s="0" t="s">
        <v>297</v>
      </c>
      <c r="I1974" s="0" t="s">
        <v>19731</v>
      </c>
    </row>
    <row r="1975" customFormat="false" ht="15" hidden="false" customHeight="false" outlineLevel="0" collapsed="false">
      <c r="A1975" s="0" t="n">
        <v>70</v>
      </c>
      <c r="B1975" s="0" t="s">
        <v>120</v>
      </c>
      <c r="C1975" s="0" t="s">
        <v>19732</v>
      </c>
      <c r="D1975" s="0" t="s">
        <v>19074</v>
      </c>
      <c r="E1975" s="0" t="s">
        <v>19733</v>
      </c>
      <c r="F1975" s="0" t="n">
        <v>2798</v>
      </c>
      <c r="G1975" s="0" t="s">
        <v>281</v>
      </c>
      <c r="H1975" s="0" t="s">
        <v>297</v>
      </c>
      <c r="I1975" s="0" t="s">
        <v>19734</v>
      </c>
    </row>
    <row r="1976" customFormat="false" ht="15" hidden="false" customHeight="false" outlineLevel="0" collapsed="false">
      <c r="A1976" s="0" t="n">
        <v>69</v>
      </c>
      <c r="B1976" s="0" t="s">
        <v>119</v>
      </c>
      <c r="C1976" s="0" t="s">
        <v>19735</v>
      </c>
      <c r="D1976" s="0" t="s">
        <v>514</v>
      </c>
      <c r="E1976" s="0" t="s">
        <v>19736</v>
      </c>
      <c r="F1976" s="0" t="n">
        <v>1163</v>
      </c>
      <c r="G1976" s="0" t="s">
        <v>281</v>
      </c>
      <c r="H1976" s="0" t="s">
        <v>297</v>
      </c>
      <c r="I1976" s="0" t="s">
        <v>19737</v>
      </c>
    </row>
    <row r="1977" customFormat="false" ht="15" hidden="false" customHeight="false" outlineLevel="0" collapsed="false">
      <c r="A1977" s="0" t="n">
        <v>165</v>
      </c>
      <c r="B1977" s="0" t="s">
        <v>226</v>
      </c>
      <c r="C1977" s="0" t="s">
        <v>19738</v>
      </c>
      <c r="D1977" s="0" t="s">
        <v>14532</v>
      </c>
      <c r="E1977" s="0" t="s">
        <v>19739</v>
      </c>
      <c r="F1977" s="0" t="n">
        <v>240</v>
      </c>
      <c r="G1977" s="0" t="s">
        <v>281</v>
      </c>
      <c r="H1977" s="0" t="s">
        <v>274</v>
      </c>
      <c r="I1977" s="0" t="s">
        <v>19740</v>
      </c>
    </row>
    <row r="1978" customFormat="false" ht="15" hidden="false" customHeight="false" outlineLevel="0" collapsed="false">
      <c r="A1978" s="0" t="n">
        <v>69</v>
      </c>
      <c r="B1978" s="0" t="s">
        <v>119</v>
      </c>
      <c r="C1978" s="0" t="s">
        <v>19741</v>
      </c>
      <c r="D1978" s="0" t="s">
        <v>14532</v>
      </c>
      <c r="E1978" s="0" t="s">
        <v>19742</v>
      </c>
      <c r="F1978" s="0" t="n">
        <v>4995</v>
      </c>
      <c r="G1978" s="0" t="s">
        <v>281</v>
      </c>
      <c r="H1978" s="0" t="s">
        <v>297</v>
      </c>
      <c r="I1978" s="0" t="s">
        <v>19743</v>
      </c>
    </row>
    <row r="1979" customFormat="false" ht="15" hidden="false" customHeight="false" outlineLevel="0" collapsed="false">
      <c r="A1979" s="0" t="n">
        <v>70</v>
      </c>
      <c r="B1979" s="0" t="s">
        <v>120</v>
      </c>
      <c r="C1979" s="0" t="s">
        <v>19744</v>
      </c>
      <c r="D1979" s="0" t="s">
        <v>14192</v>
      </c>
      <c r="E1979" s="0" t="s">
        <v>19745</v>
      </c>
      <c r="F1979" s="0" t="n">
        <v>2749</v>
      </c>
      <c r="G1979" s="0" t="s">
        <v>281</v>
      </c>
      <c r="H1979" s="0" t="s">
        <v>297</v>
      </c>
      <c r="I1979" s="0" t="s">
        <v>19746</v>
      </c>
    </row>
    <row r="1980" customFormat="false" ht="15" hidden="false" customHeight="false" outlineLevel="0" collapsed="false">
      <c r="A1980" s="0" t="n">
        <v>62</v>
      </c>
      <c r="B1980" s="0" t="s">
        <v>112</v>
      </c>
      <c r="C1980" s="0" t="s">
        <v>19747</v>
      </c>
      <c r="D1980" s="0" t="s">
        <v>14902</v>
      </c>
      <c r="E1980" s="2" t="s">
        <v>19748</v>
      </c>
      <c r="F1980" s="0" t="n">
        <v>645</v>
      </c>
      <c r="G1980" s="0" t="s">
        <v>281</v>
      </c>
      <c r="H1980" s="0" t="s">
        <v>297</v>
      </c>
      <c r="I1980" s="0" t="s">
        <v>19749</v>
      </c>
    </row>
    <row r="1981" customFormat="false" ht="15" hidden="false" customHeight="false" outlineLevel="0" collapsed="false">
      <c r="A1981" s="0" t="n">
        <v>96</v>
      </c>
      <c r="B1981" s="0" t="s">
        <v>150</v>
      </c>
      <c r="C1981" s="0" t="s">
        <v>19750</v>
      </c>
      <c r="D1981" s="0" t="s">
        <v>14532</v>
      </c>
      <c r="E1981" s="0" t="s">
        <v>19751</v>
      </c>
      <c r="F1981" s="0" t="n">
        <v>240</v>
      </c>
      <c r="G1981" s="0" t="s">
        <v>281</v>
      </c>
      <c r="H1981" s="0" t="s">
        <v>274</v>
      </c>
      <c r="I1981" s="0" t="s">
        <v>19752</v>
      </c>
    </row>
    <row r="1982" customFormat="false" ht="15" hidden="false" customHeight="false" outlineLevel="0" collapsed="false">
      <c r="A1982" s="0" t="n">
        <v>69</v>
      </c>
      <c r="B1982" s="0" t="s">
        <v>119</v>
      </c>
      <c r="C1982" s="0" t="s">
        <v>19753</v>
      </c>
      <c r="D1982" s="0" t="s">
        <v>92</v>
      </c>
      <c r="E1982" s="0" t="s">
        <v>19754</v>
      </c>
      <c r="F1982" s="0" t="n">
        <v>3123</v>
      </c>
      <c r="G1982" s="0" t="s">
        <v>281</v>
      </c>
      <c r="H1982" s="0" t="s">
        <v>297</v>
      </c>
      <c r="I1982" s="0" t="s">
        <v>19755</v>
      </c>
    </row>
    <row r="1983" customFormat="false" ht="15" hidden="false" customHeight="false" outlineLevel="0" collapsed="false">
      <c r="A1983" s="0" t="n">
        <v>70</v>
      </c>
      <c r="B1983" s="0" t="s">
        <v>120</v>
      </c>
      <c r="C1983" s="0" t="s">
        <v>19756</v>
      </c>
      <c r="D1983" s="0" t="s">
        <v>14541</v>
      </c>
      <c r="E1983" s="0" t="s">
        <v>19757</v>
      </c>
      <c r="F1983" s="0" t="n">
        <v>5011</v>
      </c>
      <c r="G1983" s="0" t="s">
        <v>281</v>
      </c>
      <c r="H1983" s="0" t="s">
        <v>297</v>
      </c>
      <c r="I1983" s="0" t="s">
        <v>19758</v>
      </c>
    </row>
    <row r="1984" customFormat="false" ht="15" hidden="false" customHeight="false" outlineLevel="0" collapsed="false">
      <c r="A1984" s="0" t="n">
        <v>69</v>
      </c>
      <c r="B1984" s="0" t="s">
        <v>119</v>
      </c>
      <c r="C1984" s="0" t="s">
        <v>19759</v>
      </c>
      <c r="D1984" s="0" t="s">
        <v>14532</v>
      </c>
      <c r="E1984" s="0" t="s">
        <v>19760</v>
      </c>
      <c r="F1984" s="0" t="n">
        <v>4577</v>
      </c>
      <c r="G1984" s="0" t="s">
        <v>281</v>
      </c>
      <c r="H1984" s="0" t="s">
        <v>297</v>
      </c>
      <c r="I1984" s="0" t="s">
        <v>19761</v>
      </c>
    </row>
    <row r="1985" customFormat="false" ht="15" hidden="false" customHeight="false" outlineLevel="0" collapsed="false">
      <c r="A1985" s="0" t="n">
        <v>69</v>
      </c>
      <c r="B1985" s="0" t="s">
        <v>119</v>
      </c>
      <c r="C1985" s="0" t="s">
        <v>19762</v>
      </c>
      <c r="D1985" s="0" t="s">
        <v>14541</v>
      </c>
      <c r="E1985" s="0" t="s">
        <v>19763</v>
      </c>
      <c r="F1985" s="0" t="n">
        <v>1280</v>
      </c>
      <c r="G1985" s="0" t="s">
        <v>281</v>
      </c>
      <c r="H1985" s="0" t="s">
        <v>297</v>
      </c>
      <c r="I1985" s="0" t="s">
        <v>19764</v>
      </c>
    </row>
    <row r="1986" customFormat="false" ht="15" hidden="false" customHeight="false" outlineLevel="0" collapsed="false">
      <c r="A1986" s="0" t="n">
        <v>70</v>
      </c>
      <c r="B1986" s="0" t="s">
        <v>120</v>
      </c>
      <c r="C1986" s="0" t="s">
        <v>19765</v>
      </c>
      <c r="D1986" s="0" t="s">
        <v>92</v>
      </c>
      <c r="E1986" s="0" t="s">
        <v>19766</v>
      </c>
      <c r="F1986" s="0" t="n">
        <v>1333</v>
      </c>
      <c r="G1986" s="0" t="s">
        <v>281</v>
      </c>
      <c r="H1986" s="0" t="s">
        <v>297</v>
      </c>
      <c r="I1986" s="0" t="s">
        <v>19767</v>
      </c>
    </row>
    <row r="1987" customFormat="false" ht="15" hidden="false" customHeight="false" outlineLevel="0" collapsed="false">
      <c r="A1987" s="0" t="n">
        <v>67</v>
      </c>
      <c r="B1987" s="0" t="s">
        <v>117</v>
      </c>
      <c r="C1987" s="0" t="s">
        <v>19768</v>
      </c>
      <c r="D1987" s="0" t="s">
        <v>14541</v>
      </c>
      <c r="E1987" s="0" t="s">
        <v>19769</v>
      </c>
      <c r="F1987" s="0" t="n">
        <v>3267</v>
      </c>
      <c r="G1987" s="0" t="s">
        <v>281</v>
      </c>
      <c r="H1987" s="0" t="s">
        <v>297</v>
      </c>
      <c r="I1987" s="0" t="s">
        <v>19770</v>
      </c>
    </row>
    <row r="1988" customFormat="false" ht="15" hidden="false" customHeight="false" outlineLevel="0" collapsed="false">
      <c r="A1988" s="0" t="n">
        <v>174</v>
      </c>
      <c r="B1988" s="0" t="s">
        <v>238</v>
      </c>
      <c r="C1988" s="0" t="s">
        <v>19771</v>
      </c>
      <c r="D1988" s="0" t="s">
        <v>14532</v>
      </c>
      <c r="E1988" s="0" t="s">
        <v>19772</v>
      </c>
      <c r="F1988" s="0" t="n">
        <v>240</v>
      </c>
      <c r="G1988" s="0" t="s">
        <v>281</v>
      </c>
      <c r="H1988" s="0" t="s">
        <v>274</v>
      </c>
      <c r="I1988" s="0" t="s">
        <v>19773</v>
      </c>
    </row>
    <row r="1989" customFormat="false" ht="15" hidden="false" customHeight="false" outlineLevel="0" collapsed="false">
      <c r="A1989" s="0" t="n">
        <v>69</v>
      </c>
      <c r="B1989" s="0" t="s">
        <v>119</v>
      </c>
      <c r="C1989" s="0" t="s">
        <v>19774</v>
      </c>
      <c r="D1989" s="0" t="s">
        <v>14532</v>
      </c>
      <c r="E1989" s="0" t="s">
        <v>19775</v>
      </c>
      <c r="F1989" s="0" t="n">
        <v>3123</v>
      </c>
      <c r="G1989" s="0" t="s">
        <v>281</v>
      </c>
      <c r="H1989" s="0" t="s">
        <v>297</v>
      </c>
      <c r="I1989" s="0" t="s">
        <v>19776</v>
      </c>
    </row>
    <row r="1990" customFormat="false" ht="15" hidden="false" customHeight="false" outlineLevel="0" collapsed="false">
      <c r="A1990" s="0" t="n">
        <v>70</v>
      </c>
      <c r="B1990" s="0" t="s">
        <v>120</v>
      </c>
      <c r="C1990" s="0" t="s">
        <v>19777</v>
      </c>
      <c r="D1990" s="0" t="s">
        <v>14192</v>
      </c>
      <c r="E1990" s="0" t="s">
        <v>19778</v>
      </c>
      <c r="F1990" s="0" t="n">
        <v>1664</v>
      </c>
      <c r="G1990" s="0" t="s">
        <v>281</v>
      </c>
      <c r="H1990" s="0" t="s">
        <v>297</v>
      </c>
      <c r="I1990" s="0" t="s">
        <v>19779</v>
      </c>
    </row>
    <row r="1991" customFormat="false" ht="15" hidden="false" customHeight="false" outlineLevel="0" collapsed="false">
      <c r="A1991" s="0" t="n">
        <v>79</v>
      </c>
      <c r="B1991" s="0" t="s">
        <v>130</v>
      </c>
      <c r="C1991" s="0" t="s">
        <v>19780</v>
      </c>
      <c r="D1991" s="0" t="s">
        <v>14532</v>
      </c>
      <c r="E1991" s="0" t="s">
        <v>19781</v>
      </c>
      <c r="F1991" s="0" t="n">
        <v>240</v>
      </c>
      <c r="G1991" s="0" t="s">
        <v>281</v>
      </c>
      <c r="H1991" s="0" t="s">
        <v>274</v>
      </c>
      <c r="I1991" s="0" t="s">
        <v>19782</v>
      </c>
    </row>
    <row r="1992" customFormat="false" ht="15" hidden="false" customHeight="false" outlineLevel="0" collapsed="false">
      <c r="A1992" s="0" t="n">
        <v>62</v>
      </c>
      <c r="B1992" s="0" t="s">
        <v>112</v>
      </c>
      <c r="C1992" s="0" t="s">
        <v>19783</v>
      </c>
      <c r="D1992" s="0" t="s">
        <v>14532</v>
      </c>
      <c r="E1992" s="0" t="s">
        <v>19784</v>
      </c>
      <c r="F1992" s="0" t="n">
        <v>2221</v>
      </c>
      <c r="G1992" s="0" t="s">
        <v>281</v>
      </c>
      <c r="H1992" s="0" t="s">
        <v>297</v>
      </c>
      <c r="I1992" s="0" t="s">
        <v>19785</v>
      </c>
    </row>
    <row r="1993" customFormat="false" ht="15" hidden="false" customHeight="false" outlineLevel="0" collapsed="false">
      <c r="A1993" s="0" t="n">
        <v>62</v>
      </c>
      <c r="B1993" s="0" t="s">
        <v>112</v>
      </c>
      <c r="C1993" s="0" t="s">
        <v>19786</v>
      </c>
      <c r="D1993" s="0" t="s">
        <v>14532</v>
      </c>
      <c r="E1993" s="0" t="s">
        <v>19787</v>
      </c>
      <c r="F1993" s="0" t="n">
        <v>1153</v>
      </c>
      <c r="G1993" s="0" t="s">
        <v>281</v>
      </c>
      <c r="H1993" s="0" t="s">
        <v>297</v>
      </c>
      <c r="I1993" s="0" t="s">
        <v>19788</v>
      </c>
    </row>
    <row r="1994" customFormat="false" ht="15" hidden="false" customHeight="false" outlineLevel="0" collapsed="false">
      <c r="A1994" s="0" t="n">
        <v>69</v>
      </c>
      <c r="B1994" s="0" t="s">
        <v>119</v>
      </c>
      <c r="C1994" s="0" t="s">
        <v>19789</v>
      </c>
      <c r="D1994" s="0" t="s">
        <v>14532</v>
      </c>
      <c r="E1994" s="0" t="s">
        <v>19790</v>
      </c>
      <c r="F1994" s="0" t="n">
        <v>3029</v>
      </c>
      <c r="G1994" s="0" t="s">
        <v>281</v>
      </c>
      <c r="H1994" s="0" t="s">
        <v>297</v>
      </c>
      <c r="I1994" s="0" t="s">
        <v>19791</v>
      </c>
    </row>
    <row r="1995" customFormat="false" ht="15" hidden="false" customHeight="false" outlineLevel="0" collapsed="false">
      <c r="A1995" s="0" t="n">
        <v>62</v>
      </c>
      <c r="B1995" s="0" t="s">
        <v>112</v>
      </c>
      <c r="C1995" s="0" t="s">
        <v>19792</v>
      </c>
      <c r="D1995" s="0" t="s">
        <v>14676</v>
      </c>
      <c r="E1995" s="0" t="s">
        <v>19793</v>
      </c>
      <c r="F1995" s="0" t="n">
        <v>621</v>
      </c>
      <c r="G1995" s="0" t="s">
        <v>281</v>
      </c>
      <c r="H1995" s="0" t="s">
        <v>297</v>
      </c>
      <c r="I1995" s="0" t="s">
        <v>19794</v>
      </c>
    </row>
    <row r="1996" customFormat="false" ht="15" hidden="false" customHeight="false" outlineLevel="0" collapsed="false">
      <c r="A1996" s="0" t="n">
        <v>69</v>
      </c>
      <c r="B1996" s="0" t="s">
        <v>119</v>
      </c>
      <c r="C1996" s="0" t="s">
        <v>19795</v>
      </c>
      <c r="D1996" s="0" t="s">
        <v>14532</v>
      </c>
      <c r="E1996" s="0" t="s">
        <v>19796</v>
      </c>
      <c r="F1996" s="0" t="n">
        <v>2992</v>
      </c>
      <c r="G1996" s="0" t="s">
        <v>281</v>
      </c>
      <c r="H1996" s="0" t="s">
        <v>297</v>
      </c>
      <c r="I1996" s="0" t="s">
        <v>19797</v>
      </c>
    </row>
    <row r="1997" customFormat="false" ht="15" hidden="false" customHeight="false" outlineLevel="0" collapsed="false">
      <c r="A1997" s="0" t="n">
        <v>67</v>
      </c>
      <c r="B1997" s="0" t="s">
        <v>117</v>
      </c>
      <c r="C1997" s="0" t="s">
        <v>19798</v>
      </c>
      <c r="D1997" s="0" t="s">
        <v>14532</v>
      </c>
      <c r="E1997" s="0" t="s">
        <v>19713</v>
      </c>
      <c r="F1997" s="0" t="n">
        <v>4238</v>
      </c>
      <c r="G1997" s="0" t="s">
        <v>281</v>
      </c>
      <c r="H1997" s="0" t="s">
        <v>297</v>
      </c>
      <c r="I1997" s="0" t="s">
        <v>19799</v>
      </c>
    </row>
    <row r="1998" customFormat="false" ht="15" hidden="false" customHeight="false" outlineLevel="0" collapsed="false">
      <c r="A1998" s="0" t="n">
        <v>69</v>
      </c>
      <c r="B1998" s="0" t="s">
        <v>119</v>
      </c>
      <c r="C1998" s="0" t="s">
        <v>19800</v>
      </c>
      <c r="D1998" s="0" t="s">
        <v>14532</v>
      </c>
      <c r="E1998" s="0" t="s">
        <v>19801</v>
      </c>
      <c r="F1998" s="0" t="n">
        <v>1674</v>
      </c>
      <c r="G1998" s="0" t="s">
        <v>281</v>
      </c>
      <c r="H1998" s="0" t="s">
        <v>297</v>
      </c>
      <c r="I1998" s="0" t="s">
        <v>19802</v>
      </c>
    </row>
    <row r="1999" customFormat="false" ht="15" hidden="false" customHeight="false" outlineLevel="0" collapsed="false">
      <c r="A1999" s="0" t="n">
        <v>62</v>
      </c>
      <c r="B1999" s="0" t="s">
        <v>112</v>
      </c>
      <c r="C1999" s="0" t="s">
        <v>19803</v>
      </c>
      <c r="D1999" s="0" t="s">
        <v>14532</v>
      </c>
      <c r="E1999" s="0" t="s">
        <v>19804</v>
      </c>
      <c r="F1999" s="0" t="n">
        <v>2214</v>
      </c>
      <c r="G1999" s="0" t="s">
        <v>281</v>
      </c>
      <c r="H1999" s="0" t="s">
        <v>297</v>
      </c>
      <c r="I1999" s="0" t="s">
        <v>19805</v>
      </c>
    </row>
    <row r="2000" customFormat="false" ht="15" hidden="false" customHeight="false" outlineLevel="0" collapsed="false">
      <c r="A2000" s="0" t="n">
        <v>69</v>
      </c>
      <c r="B2000" s="0" t="s">
        <v>119</v>
      </c>
      <c r="C2000" s="0" t="s">
        <v>19806</v>
      </c>
      <c r="D2000" s="0" t="s">
        <v>14532</v>
      </c>
      <c r="E2000" s="0" t="s">
        <v>19807</v>
      </c>
      <c r="F2000" s="0" t="n">
        <v>3961</v>
      </c>
      <c r="G2000" s="0" t="s">
        <v>281</v>
      </c>
      <c r="H2000" s="0" t="s">
        <v>297</v>
      </c>
      <c r="I2000" s="0" t="s">
        <v>19808</v>
      </c>
    </row>
    <row r="2001" customFormat="false" ht="15" hidden="false" customHeight="false" outlineLevel="0" collapsed="false">
      <c r="A2001" s="0" t="n">
        <v>33</v>
      </c>
      <c r="B2001" s="0" t="s">
        <v>74</v>
      </c>
      <c r="C2001" s="0" t="s">
        <v>19809</v>
      </c>
      <c r="D2001" s="0" t="s">
        <v>15738</v>
      </c>
      <c r="E2001" s="0" t="s">
        <v>19810</v>
      </c>
      <c r="F2001" s="0" t="n">
        <v>240</v>
      </c>
      <c r="G2001" s="0" t="s">
        <v>281</v>
      </c>
      <c r="H2001" s="0" t="s">
        <v>274</v>
      </c>
      <c r="I2001" s="0" t="s">
        <v>19811</v>
      </c>
    </row>
    <row r="2002" customFormat="false" ht="15" hidden="false" customHeight="false" outlineLevel="0" collapsed="false">
      <c r="A2002" s="0" t="n">
        <v>67</v>
      </c>
      <c r="B2002" s="0" t="s">
        <v>117</v>
      </c>
      <c r="C2002" s="0" t="s">
        <v>19812</v>
      </c>
      <c r="D2002" s="0" t="s">
        <v>14532</v>
      </c>
      <c r="E2002" s="0" t="s">
        <v>19813</v>
      </c>
      <c r="F2002" s="0" t="n">
        <v>4569</v>
      </c>
      <c r="G2002" s="0" t="s">
        <v>281</v>
      </c>
      <c r="H2002" s="0" t="s">
        <v>297</v>
      </c>
      <c r="I2002" s="0" t="s">
        <v>19814</v>
      </c>
    </row>
    <row r="2003" customFormat="false" ht="15" hidden="false" customHeight="false" outlineLevel="0" collapsed="false">
      <c r="A2003" s="0" t="n">
        <v>69</v>
      </c>
      <c r="B2003" s="0" t="s">
        <v>119</v>
      </c>
      <c r="C2003" s="0" t="s">
        <v>19815</v>
      </c>
      <c r="D2003" s="0" t="s">
        <v>14532</v>
      </c>
      <c r="E2003" s="0" t="s">
        <v>19816</v>
      </c>
      <c r="F2003" s="0" t="n">
        <v>2212</v>
      </c>
      <c r="G2003" s="0" t="s">
        <v>281</v>
      </c>
      <c r="H2003" s="0" t="s">
        <v>297</v>
      </c>
      <c r="I2003" s="0" t="s">
        <v>19817</v>
      </c>
    </row>
    <row r="2004" customFormat="false" ht="15" hidden="false" customHeight="false" outlineLevel="0" collapsed="false">
      <c r="A2004" s="0" t="n">
        <v>62</v>
      </c>
      <c r="B2004" s="0" t="s">
        <v>112</v>
      </c>
      <c r="C2004" s="0" t="s">
        <v>19818</v>
      </c>
      <c r="D2004" s="0" t="s">
        <v>14532</v>
      </c>
      <c r="E2004" s="0" t="s">
        <v>19819</v>
      </c>
      <c r="F2004" s="0" t="n">
        <v>9437</v>
      </c>
      <c r="G2004" s="0" t="s">
        <v>281</v>
      </c>
      <c r="H2004" s="0" t="s">
        <v>297</v>
      </c>
      <c r="I2004" s="0" t="s">
        <v>19820</v>
      </c>
    </row>
    <row r="2005" customFormat="false" ht="15" hidden="false" customHeight="false" outlineLevel="0" collapsed="false">
      <c r="A2005" s="0" t="n">
        <v>69</v>
      </c>
      <c r="B2005" s="0" t="s">
        <v>119</v>
      </c>
      <c r="C2005" s="0" t="s">
        <v>19821</v>
      </c>
      <c r="D2005" s="0" t="s">
        <v>14192</v>
      </c>
      <c r="E2005" s="0" t="s">
        <v>19822</v>
      </c>
      <c r="F2005" s="0" t="n">
        <v>1900</v>
      </c>
      <c r="G2005" s="0" t="s">
        <v>281</v>
      </c>
      <c r="H2005" s="0" t="s">
        <v>297</v>
      </c>
      <c r="I2005" s="0" t="s">
        <v>19823</v>
      </c>
    </row>
    <row r="2006" customFormat="false" ht="15" hidden="false" customHeight="false" outlineLevel="0" collapsed="false">
      <c r="A2006" s="0" t="n">
        <v>67</v>
      </c>
      <c r="B2006" s="0" t="s">
        <v>117</v>
      </c>
      <c r="C2006" s="0" t="s">
        <v>19824</v>
      </c>
      <c r="D2006" s="0" t="s">
        <v>14532</v>
      </c>
      <c r="E2006" s="0" t="s">
        <v>19825</v>
      </c>
      <c r="F2006" s="0" t="n">
        <v>819</v>
      </c>
      <c r="G2006" s="0" t="s">
        <v>281</v>
      </c>
      <c r="H2006" s="0" t="s">
        <v>297</v>
      </c>
      <c r="I2006" s="0" t="s">
        <v>19826</v>
      </c>
    </row>
    <row r="2007" customFormat="false" ht="15" hidden="false" customHeight="false" outlineLevel="0" collapsed="false">
      <c r="A2007" s="0" t="n">
        <v>71</v>
      </c>
      <c r="B2007" s="0" t="s">
        <v>121</v>
      </c>
      <c r="C2007" s="0" t="s">
        <v>19827</v>
      </c>
      <c r="D2007" s="0" t="s">
        <v>14532</v>
      </c>
      <c r="E2007" s="0" t="s">
        <v>19828</v>
      </c>
      <c r="F2007" s="0" t="n">
        <v>5649</v>
      </c>
      <c r="G2007" s="0" t="s">
        <v>281</v>
      </c>
      <c r="H2007" s="0" t="s">
        <v>297</v>
      </c>
      <c r="I2007" s="0" t="s">
        <v>19829</v>
      </c>
    </row>
    <row r="2008" customFormat="false" ht="15" hidden="false" customHeight="false" outlineLevel="0" collapsed="false">
      <c r="A2008" s="0" t="n">
        <v>38</v>
      </c>
      <c r="B2008" s="0" t="s">
        <v>80</v>
      </c>
      <c r="C2008" s="0" t="s">
        <v>19830</v>
      </c>
      <c r="D2008" s="0" t="s">
        <v>14541</v>
      </c>
      <c r="E2008" s="0" t="s">
        <v>19831</v>
      </c>
      <c r="F2008" s="0" t="n">
        <v>240</v>
      </c>
      <c r="G2008" s="0" t="s">
        <v>281</v>
      </c>
      <c r="H2008" s="0" t="s">
        <v>274</v>
      </c>
      <c r="I2008" s="0" t="s">
        <v>19832</v>
      </c>
    </row>
    <row r="2009" customFormat="false" ht="15" hidden="false" customHeight="false" outlineLevel="0" collapsed="false">
      <c r="A2009" s="0" t="n">
        <v>69</v>
      </c>
      <c r="B2009" s="0" t="s">
        <v>119</v>
      </c>
      <c r="C2009" s="0" t="s">
        <v>19833</v>
      </c>
      <c r="D2009" s="0" t="s">
        <v>14532</v>
      </c>
      <c r="E2009" s="0" t="s">
        <v>19834</v>
      </c>
      <c r="F2009" s="0" t="n">
        <v>2871</v>
      </c>
      <c r="G2009" s="0" t="s">
        <v>281</v>
      </c>
      <c r="H2009" s="0" t="s">
        <v>297</v>
      </c>
      <c r="I2009" s="0" t="s">
        <v>19835</v>
      </c>
    </row>
    <row r="2010" customFormat="false" ht="15" hidden="false" customHeight="false" outlineLevel="0" collapsed="false">
      <c r="A2010" s="0" t="n">
        <v>62</v>
      </c>
      <c r="B2010" s="0" t="s">
        <v>112</v>
      </c>
      <c r="C2010" s="0" t="s">
        <v>19836</v>
      </c>
      <c r="D2010" s="0" t="s">
        <v>14532</v>
      </c>
      <c r="E2010" s="0" t="s">
        <v>19837</v>
      </c>
      <c r="F2010" s="0" t="n">
        <v>10387</v>
      </c>
      <c r="G2010" s="0" t="s">
        <v>281</v>
      </c>
      <c r="H2010" s="0" t="s">
        <v>297</v>
      </c>
      <c r="I2010" s="0" t="s">
        <v>19838</v>
      </c>
    </row>
    <row r="2011" customFormat="false" ht="15" hidden="false" customHeight="false" outlineLevel="0" collapsed="false">
      <c r="A2011" s="0" t="n">
        <v>69</v>
      </c>
      <c r="B2011" s="0" t="s">
        <v>119</v>
      </c>
      <c r="C2011" s="0" t="s">
        <v>19839</v>
      </c>
      <c r="D2011" s="0" t="s">
        <v>14532</v>
      </c>
      <c r="E2011" s="0" t="s">
        <v>19840</v>
      </c>
      <c r="F2011" s="0" t="n">
        <v>2663</v>
      </c>
      <c r="G2011" s="0" t="s">
        <v>281</v>
      </c>
      <c r="H2011" s="0" t="s">
        <v>297</v>
      </c>
      <c r="I2011" s="0" t="s">
        <v>19841</v>
      </c>
    </row>
    <row r="2012" customFormat="false" ht="15" hidden="false" customHeight="false" outlineLevel="0" collapsed="false">
      <c r="A2012" s="0" t="n">
        <v>69</v>
      </c>
      <c r="B2012" s="0" t="s">
        <v>119</v>
      </c>
      <c r="C2012" s="0" t="s">
        <v>19842</v>
      </c>
      <c r="D2012" s="0" t="s">
        <v>15738</v>
      </c>
      <c r="E2012" s="0" t="s">
        <v>19843</v>
      </c>
      <c r="F2012" s="0" t="n">
        <v>4008</v>
      </c>
      <c r="G2012" s="0" t="s">
        <v>281</v>
      </c>
      <c r="H2012" s="0" t="s">
        <v>297</v>
      </c>
      <c r="I2012" s="0" t="s">
        <v>19844</v>
      </c>
    </row>
    <row r="2013" customFormat="false" ht="15" hidden="false" customHeight="false" outlineLevel="0" collapsed="false">
      <c r="A2013" s="0" t="n">
        <v>70</v>
      </c>
      <c r="B2013" s="0" t="s">
        <v>120</v>
      </c>
      <c r="C2013" s="0" t="s">
        <v>19845</v>
      </c>
      <c r="D2013" s="0" t="s">
        <v>14532</v>
      </c>
      <c r="E2013" s="0" t="s">
        <v>19846</v>
      </c>
      <c r="F2013" s="0" t="n">
        <v>204</v>
      </c>
      <c r="G2013" s="0" t="s">
        <v>281</v>
      </c>
      <c r="H2013" s="0" t="s">
        <v>297</v>
      </c>
      <c r="I2013" s="0" t="s">
        <v>19847</v>
      </c>
    </row>
    <row r="2014" customFormat="false" ht="15" hidden="false" customHeight="false" outlineLevel="0" collapsed="false">
      <c r="A2014" s="0" t="n">
        <v>134</v>
      </c>
      <c r="B2014" s="0" t="s">
        <v>193</v>
      </c>
      <c r="C2014" s="0" t="s">
        <v>19848</v>
      </c>
      <c r="D2014" s="0" t="s">
        <v>14532</v>
      </c>
      <c r="E2014" s="0" t="s">
        <v>19849</v>
      </c>
      <c r="F2014" s="0" t="n">
        <v>240</v>
      </c>
      <c r="G2014" s="0" t="s">
        <v>281</v>
      </c>
      <c r="H2014" s="0" t="s">
        <v>274</v>
      </c>
      <c r="I2014" s="0" t="s">
        <v>19850</v>
      </c>
    </row>
    <row r="2015" customFormat="false" ht="15" hidden="false" customHeight="false" outlineLevel="0" collapsed="false">
      <c r="A2015" s="0" t="n">
        <v>62</v>
      </c>
      <c r="B2015" s="0" t="s">
        <v>112</v>
      </c>
      <c r="C2015" s="0" t="s">
        <v>19851</v>
      </c>
      <c r="D2015" s="0" t="s">
        <v>14532</v>
      </c>
      <c r="E2015" s="0" t="s">
        <v>19852</v>
      </c>
      <c r="F2015" s="0" t="n">
        <v>4093</v>
      </c>
      <c r="G2015" s="0" t="s">
        <v>281</v>
      </c>
      <c r="H2015" s="0" t="s">
        <v>297</v>
      </c>
      <c r="I2015" s="0" t="s">
        <v>19853</v>
      </c>
    </row>
    <row r="2016" customFormat="false" ht="15" hidden="false" customHeight="false" outlineLevel="0" collapsed="false">
      <c r="A2016" s="0" t="n">
        <v>71</v>
      </c>
      <c r="B2016" s="0" t="s">
        <v>121</v>
      </c>
      <c r="C2016" s="0" t="s">
        <v>19854</v>
      </c>
      <c r="D2016" s="0" t="s">
        <v>14676</v>
      </c>
      <c r="E2016" s="0" t="s">
        <v>19855</v>
      </c>
      <c r="F2016" s="0" t="n">
        <v>2048</v>
      </c>
      <c r="G2016" s="0" t="s">
        <v>281</v>
      </c>
      <c r="H2016" s="0" t="s">
        <v>297</v>
      </c>
      <c r="I2016" s="0" t="s">
        <v>19856</v>
      </c>
    </row>
    <row r="2017" customFormat="false" ht="15" hidden="false" customHeight="false" outlineLevel="0" collapsed="false">
      <c r="A2017" s="0" t="n">
        <v>69</v>
      </c>
      <c r="B2017" s="0" t="s">
        <v>119</v>
      </c>
      <c r="C2017" s="0" t="s">
        <v>19857</v>
      </c>
      <c r="D2017" s="0" t="s">
        <v>14532</v>
      </c>
      <c r="E2017" s="0" t="s">
        <v>19858</v>
      </c>
      <c r="F2017" s="0" t="n">
        <v>5795</v>
      </c>
      <c r="G2017" s="0" t="s">
        <v>281</v>
      </c>
      <c r="H2017" s="0" t="s">
        <v>297</v>
      </c>
      <c r="I2017" s="0" t="s">
        <v>19859</v>
      </c>
    </row>
    <row r="2018" customFormat="false" ht="15" hidden="false" customHeight="false" outlineLevel="0" collapsed="false">
      <c r="A2018" s="0" t="n">
        <v>70</v>
      </c>
      <c r="B2018" s="0" t="s">
        <v>120</v>
      </c>
      <c r="C2018" s="0" t="s">
        <v>19860</v>
      </c>
      <c r="D2018" s="0" t="s">
        <v>14532</v>
      </c>
      <c r="E2018" s="0" t="s">
        <v>19861</v>
      </c>
      <c r="F2018" s="0" t="n">
        <v>493</v>
      </c>
      <c r="G2018" s="0" t="s">
        <v>281</v>
      </c>
      <c r="H2018" s="0" t="s">
        <v>297</v>
      </c>
      <c r="I2018" s="0" t="s">
        <v>19862</v>
      </c>
    </row>
    <row r="2019" customFormat="false" ht="15" hidden="false" customHeight="false" outlineLevel="0" collapsed="false">
      <c r="A2019" s="0" t="n">
        <v>70</v>
      </c>
      <c r="B2019" s="0" t="s">
        <v>120</v>
      </c>
      <c r="C2019" s="0" t="s">
        <v>19863</v>
      </c>
      <c r="D2019" s="0" t="s">
        <v>14532</v>
      </c>
      <c r="E2019" s="0" t="s">
        <v>19864</v>
      </c>
      <c r="F2019" s="0" t="n">
        <v>989</v>
      </c>
      <c r="G2019" s="0" t="s">
        <v>281</v>
      </c>
      <c r="H2019" s="0" t="s">
        <v>297</v>
      </c>
      <c r="I2019" s="0" t="s">
        <v>19865</v>
      </c>
    </row>
    <row r="2020" customFormat="false" ht="15" hidden="false" customHeight="false" outlineLevel="0" collapsed="false">
      <c r="A2020" s="0" t="n">
        <v>69</v>
      </c>
      <c r="B2020" s="0" t="s">
        <v>119</v>
      </c>
      <c r="C2020" s="0" t="s">
        <v>19866</v>
      </c>
      <c r="D2020" s="0" t="s">
        <v>92</v>
      </c>
      <c r="E2020" s="0" t="s">
        <v>19867</v>
      </c>
      <c r="F2020" s="0" t="n">
        <v>1870</v>
      </c>
      <c r="G2020" s="0" t="s">
        <v>281</v>
      </c>
      <c r="H2020" s="0" t="s">
        <v>297</v>
      </c>
      <c r="I2020" s="0" t="s">
        <v>19868</v>
      </c>
    </row>
    <row r="2021" customFormat="false" ht="15" hidden="false" customHeight="false" outlineLevel="0" collapsed="false">
      <c r="A2021" s="0" t="n">
        <v>68</v>
      </c>
      <c r="B2021" s="0" t="s">
        <v>118</v>
      </c>
      <c r="C2021" s="0" t="s">
        <v>19869</v>
      </c>
      <c r="D2021" s="0" t="s">
        <v>14532</v>
      </c>
      <c r="F2021" s="0" t="n">
        <v>439</v>
      </c>
      <c r="G2021" s="0" t="s">
        <v>281</v>
      </c>
      <c r="H2021" s="0" t="s">
        <v>274</v>
      </c>
      <c r="I2021" s="0" t="s">
        <v>19870</v>
      </c>
    </row>
    <row r="2022" customFormat="false" ht="15" hidden="false" customHeight="false" outlineLevel="0" collapsed="false">
      <c r="A2022" s="0" t="n">
        <v>70</v>
      </c>
      <c r="B2022" s="0" t="s">
        <v>120</v>
      </c>
      <c r="C2022" s="0" t="s">
        <v>19871</v>
      </c>
      <c r="D2022" s="0" t="s">
        <v>14541</v>
      </c>
      <c r="E2022" s="0" t="s">
        <v>19864</v>
      </c>
      <c r="F2022" s="0" t="n">
        <v>1363</v>
      </c>
      <c r="G2022" s="0" t="s">
        <v>281</v>
      </c>
      <c r="H2022" s="0" t="s">
        <v>297</v>
      </c>
      <c r="I2022" s="0" t="s">
        <v>19872</v>
      </c>
    </row>
    <row r="2023" customFormat="false" ht="15" hidden="false" customHeight="false" outlineLevel="0" collapsed="false">
      <c r="A2023" s="0" t="n">
        <v>69</v>
      </c>
      <c r="B2023" s="0" t="s">
        <v>119</v>
      </c>
      <c r="C2023" s="0" t="s">
        <v>19873</v>
      </c>
      <c r="D2023" s="0" t="s">
        <v>14532</v>
      </c>
      <c r="E2023" s="0" t="s">
        <v>19874</v>
      </c>
      <c r="F2023" s="0" t="n">
        <v>2583</v>
      </c>
      <c r="G2023" s="0" t="s">
        <v>281</v>
      </c>
      <c r="H2023" s="0" t="s">
        <v>297</v>
      </c>
      <c r="I2023" s="0" t="s">
        <v>19875</v>
      </c>
    </row>
    <row r="2024" customFormat="false" ht="15" hidden="false" customHeight="false" outlineLevel="0" collapsed="false">
      <c r="A2024" s="0" t="n">
        <v>62</v>
      </c>
      <c r="B2024" s="0" t="s">
        <v>112</v>
      </c>
      <c r="C2024" s="0" t="s">
        <v>19876</v>
      </c>
      <c r="D2024" s="0" t="s">
        <v>339</v>
      </c>
      <c r="E2024" s="2" t="s">
        <v>19877</v>
      </c>
      <c r="F2024" s="0" t="n">
        <v>451</v>
      </c>
      <c r="G2024" s="0" t="s">
        <v>281</v>
      </c>
      <c r="H2024" s="0" t="s">
        <v>297</v>
      </c>
      <c r="I2024" s="0" t="s">
        <v>19878</v>
      </c>
    </row>
    <row r="2025" customFormat="false" ht="15" hidden="false" customHeight="false" outlineLevel="0" collapsed="false">
      <c r="A2025" s="0" t="n">
        <v>70</v>
      </c>
      <c r="B2025" s="0" t="s">
        <v>120</v>
      </c>
      <c r="C2025" s="0" t="s">
        <v>19879</v>
      </c>
      <c r="D2025" s="0" t="s">
        <v>14532</v>
      </c>
      <c r="E2025" s="0" t="s">
        <v>19864</v>
      </c>
      <c r="F2025" s="0" t="n">
        <v>1289</v>
      </c>
      <c r="G2025" s="0" t="s">
        <v>281</v>
      </c>
      <c r="H2025" s="0" t="s">
        <v>297</v>
      </c>
      <c r="I2025" s="0" t="s">
        <v>19880</v>
      </c>
    </row>
    <row r="2026" customFormat="false" ht="15" hidden="false" customHeight="false" outlineLevel="0" collapsed="false">
      <c r="A2026" s="0" t="n">
        <v>67</v>
      </c>
      <c r="B2026" s="0" t="s">
        <v>117</v>
      </c>
      <c r="C2026" s="0" t="s">
        <v>19881</v>
      </c>
      <c r="D2026" s="0" t="s">
        <v>14532</v>
      </c>
      <c r="E2026" s="0" t="s">
        <v>19882</v>
      </c>
      <c r="F2026" s="0" t="n">
        <v>4175</v>
      </c>
      <c r="G2026" s="0" t="s">
        <v>281</v>
      </c>
      <c r="H2026" s="0" t="s">
        <v>297</v>
      </c>
      <c r="I2026" s="0" t="s">
        <v>19883</v>
      </c>
    </row>
    <row r="2027" customFormat="false" ht="15" hidden="false" customHeight="false" outlineLevel="0" collapsed="false">
      <c r="A2027" s="0" t="n">
        <v>69</v>
      </c>
      <c r="B2027" s="0" t="s">
        <v>119</v>
      </c>
      <c r="C2027" s="0" t="s">
        <v>19884</v>
      </c>
      <c r="D2027" s="0" t="s">
        <v>14532</v>
      </c>
      <c r="E2027" s="0" t="s">
        <v>19885</v>
      </c>
      <c r="F2027" s="0" t="n">
        <v>4639</v>
      </c>
      <c r="G2027" s="0" t="s">
        <v>281</v>
      </c>
      <c r="H2027" s="0" t="s">
        <v>297</v>
      </c>
      <c r="I2027" s="0" t="s">
        <v>19886</v>
      </c>
    </row>
    <row r="2028" customFormat="false" ht="15" hidden="false" customHeight="false" outlineLevel="0" collapsed="false">
      <c r="A2028" s="0" t="n">
        <v>71</v>
      </c>
      <c r="B2028" s="0" t="s">
        <v>121</v>
      </c>
      <c r="C2028" s="0" t="s">
        <v>19887</v>
      </c>
      <c r="D2028" s="0" t="s">
        <v>14676</v>
      </c>
      <c r="E2028" s="0" t="s">
        <v>19888</v>
      </c>
      <c r="F2028" s="0" t="n">
        <v>1752</v>
      </c>
      <c r="G2028" s="0" t="s">
        <v>281</v>
      </c>
      <c r="H2028" s="0" t="s">
        <v>297</v>
      </c>
      <c r="I2028" s="0" t="s">
        <v>19889</v>
      </c>
    </row>
    <row r="2029" customFormat="false" ht="15" hidden="false" customHeight="false" outlineLevel="0" collapsed="false">
      <c r="A2029" s="0" t="n">
        <v>70</v>
      </c>
      <c r="B2029" s="0" t="s">
        <v>120</v>
      </c>
      <c r="C2029" s="0" t="s">
        <v>19890</v>
      </c>
      <c r="D2029" s="0" t="s">
        <v>14532</v>
      </c>
      <c r="E2029" s="0" t="s">
        <v>19719</v>
      </c>
      <c r="F2029" s="0" t="n">
        <v>1375</v>
      </c>
      <c r="G2029" s="0" t="s">
        <v>281</v>
      </c>
      <c r="H2029" s="0" t="s">
        <v>297</v>
      </c>
      <c r="I2029" s="0" t="s">
        <v>19891</v>
      </c>
    </row>
    <row r="2030" customFormat="false" ht="15" hidden="false" customHeight="false" outlineLevel="0" collapsed="false">
      <c r="A2030" s="0" t="n">
        <v>174</v>
      </c>
      <c r="B2030" s="0" t="s">
        <v>238</v>
      </c>
      <c r="C2030" s="0" t="s">
        <v>19892</v>
      </c>
      <c r="D2030" s="0" t="s">
        <v>14676</v>
      </c>
      <c r="E2030" s="0" t="s">
        <v>19893</v>
      </c>
      <c r="F2030" s="0" t="n">
        <v>240</v>
      </c>
      <c r="G2030" s="0" t="s">
        <v>281</v>
      </c>
      <c r="H2030" s="0" t="s">
        <v>274</v>
      </c>
      <c r="I2030" s="0" t="s">
        <v>19894</v>
      </c>
    </row>
    <row r="2031" customFormat="false" ht="15" hidden="false" customHeight="false" outlineLevel="0" collapsed="false">
      <c r="A2031" s="0" t="n">
        <v>69</v>
      </c>
      <c r="B2031" s="0" t="s">
        <v>119</v>
      </c>
      <c r="C2031" s="0" t="s">
        <v>19895</v>
      </c>
      <c r="D2031" s="0" t="s">
        <v>14541</v>
      </c>
      <c r="E2031" s="0" t="s">
        <v>19896</v>
      </c>
      <c r="F2031" s="0" t="n">
        <v>1469</v>
      </c>
      <c r="G2031" s="0" t="s">
        <v>281</v>
      </c>
      <c r="H2031" s="0" t="s">
        <v>297</v>
      </c>
      <c r="I2031" s="0" t="s">
        <v>19897</v>
      </c>
    </row>
    <row r="2032" customFormat="false" ht="15" hidden="false" customHeight="false" outlineLevel="0" collapsed="false">
      <c r="A2032" s="0" t="n">
        <v>62</v>
      </c>
      <c r="B2032" s="0" t="s">
        <v>112</v>
      </c>
      <c r="C2032" s="0" t="s">
        <v>19898</v>
      </c>
      <c r="D2032" s="0" t="s">
        <v>14532</v>
      </c>
      <c r="E2032" s="0" t="s">
        <v>19899</v>
      </c>
      <c r="F2032" s="0" t="n">
        <v>1272</v>
      </c>
      <c r="G2032" s="0" t="s">
        <v>281</v>
      </c>
      <c r="H2032" s="0" t="s">
        <v>297</v>
      </c>
      <c r="I2032" s="0" t="s">
        <v>19900</v>
      </c>
    </row>
    <row r="2033" customFormat="false" ht="15" hidden="false" customHeight="false" outlineLevel="0" collapsed="false">
      <c r="A2033" s="0" t="n">
        <v>70</v>
      </c>
      <c r="B2033" s="0" t="s">
        <v>120</v>
      </c>
      <c r="C2033" s="0" t="s">
        <v>19901</v>
      </c>
      <c r="D2033" s="0" t="s">
        <v>14532</v>
      </c>
      <c r="E2033" s="0" t="s">
        <v>19719</v>
      </c>
      <c r="F2033" s="0" t="n">
        <v>1275</v>
      </c>
      <c r="G2033" s="0" t="s">
        <v>281</v>
      </c>
      <c r="H2033" s="0" t="s">
        <v>297</v>
      </c>
      <c r="I2033" s="0" t="s">
        <v>19902</v>
      </c>
    </row>
    <row r="2034" customFormat="false" ht="15" hidden="false" customHeight="false" outlineLevel="0" collapsed="false">
      <c r="A2034" s="0" t="n">
        <v>81</v>
      </c>
      <c r="B2034" s="0" t="s">
        <v>132</v>
      </c>
      <c r="C2034" s="0" t="s">
        <v>19903</v>
      </c>
      <c r="D2034" s="0" t="s">
        <v>14541</v>
      </c>
      <c r="E2034" s="0" t="s">
        <v>19904</v>
      </c>
      <c r="F2034" s="0" t="n">
        <v>240</v>
      </c>
      <c r="G2034" s="0" t="s">
        <v>281</v>
      </c>
      <c r="H2034" s="0" t="s">
        <v>274</v>
      </c>
      <c r="I2034" s="0" t="s">
        <v>19905</v>
      </c>
    </row>
    <row r="2035" customFormat="false" ht="15" hidden="false" customHeight="false" outlineLevel="0" collapsed="false">
      <c r="A2035" s="0" t="n">
        <v>69</v>
      </c>
      <c r="B2035" s="0" t="s">
        <v>119</v>
      </c>
      <c r="C2035" s="0" t="s">
        <v>19906</v>
      </c>
      <c r="D2035" s="0" t="s">
        <v>14532</v>
      </c>
      <c r="E2035" s="0" t="s">
        <v>19907</v>
      </c>
      <c r="F2035" s="0" t="n">
        <v>1822</v>
      </c>
      <c r="G2035" s="0" t="s">
        <v>281</v>
      </c>
      <c r="H2035" s="0" t="s">
        <v>297</v>
      </c>
      <c r="I2035" s="0" t="s">
        <v>19908</v>
      </c>
    </row>
    <row r="2036" customFormat="false" ht="15" hidden="false" customHeight="false" outlineLevel="0" collapsed="false">
      <c r="A2036" s="0" t="n">
        <v>69</v>
      </c>
      <c r="B2036" s="0" t="s">
        <v>119</v>
      </c>
      <c r="C2036" s="0" t="s">
        <v>19909</v>
      </c>
      <c r="D2036" s="0" t="s">
        <v>14532</v>
      </c>
      <c r="E2036" s="0" t="s">
        <v>19910</v>
      </c>
      <c r="F2036" s="0" t="n">
        <v>956</v>
      </c>
      <c r="G2036" s="0" t="s">
        <v>281</v>
      </c>
      <c r="H2036" s="0" t="s">
        <v>297</v>
      </c>
      <c r="I2036" s="0" t="s">
        <v>19911</v>
      </c>
    </row>
    <row r="2037" customFormat="false" ht="15" hidden="false" customHeight="false" outlineLevel="0" collapsed="false">
      <c r="A2037" s="0" t="n">
        <v>67</v>
      </c>
      <c r="B2037" s="0" t="s">
        <v>117</v>
      </c>
      <c r="C2037" s="0" t="s">
        <v>19912</v>
      </c>
      <c r="D2037" s="0" t="s">
        <v>14541</v>
      </c>
      <c r="E2037" s="0" t="s">
        <v>19913</v>
      </c>
      <c r="F2037" s="0" t="n">
        <v>10167</v>
      </c>
      <c r="G2037" s="0" t="s">
        <v>281</v>
      </c>
      <c r="H2037" s="0" t="s">
        <v>297</v>
      </c>
      <c r="I2037" s="0" t="s">
        <v>19914</v>
      </c>
    </row>
    <row r="2038" customFormat="false" ht="15" hidden="false" customHeight="false" outlineLevel="0" collapsed="false">
      <c r="A2038" s="0" t="n">
        <v>115</v>
      </c>
      <c r="B2038" s="0" t="s">
        <v>171</v>
      </c>
      <c r="C2038" s="0" t="s">
        <v>19915</v>
      </c>
      <c r="D2038" s="0" t="s">
        <v>14532</v>
      </c>
      <c r="F2038" s="0" t="n">
        <v>4466</v>
      </c>
      <c r="G2038" s="0" t="s">
        <v>281</v>
      </c>
      <c r="H2038" s="0" t="s">
        <v>274</v>
      </c>
      <c r="I2038" s="0" t="s">
        <v>19916</v>
      </c>
    </row>
    <row r="2039" customFormat="false" ht="15" hidden="false" customHeight="false" outlineLevel="0" collapsed="false">
      <c r="A2039" s="0" t="n">
        <v>70</v>
      </c>
      <c r="B2039" s="0" t="s">
        <v>120</v>
      </c>
      <c r="C2039" s="0" t="s">
        <v>19917</v>
      </c>
      <c r="D2039" s="0" t="s">
        <v>92</v>
      </c>
      <c r="E2039" s="0" t="s">
        <v>19918</v>
      </c>
      <c r="F2039" s="0" t="n">
        <v>1582</v>
      </c>
      <c r="G2039" s="0" t="s">
        <v>281</v>
      </c>
      <c r="H2039" s="0" t="s">
        <v>297</v>
      </c>
      <c r="I2039" s="0" t="s">
        <v>19919</v>
      </c>
    </row>
    <row r="2040" customFormat="false" ht="15" hidden="false" customHeight="false" outlineLevel="0" collapsed="false">
      <c r="A2040" s="0" t="n">
        <v>69</v>
      </c>
      <c r="B2040" s="0" t="s">
        <v>119</v>
      </c>
      <c r="C2040" s="0" t="s">
        <v>19920</v>
      </c>
      <c r="D2040" s="0" t="s">
        <v>14676</v>
      </c>
      <c r="E2040" s="0" t="s">
        <v>19921</v>
      </c>
      <c r="F2040" s="0" t="n">
        <v>3382</v>
      </c>
      <c r="G2040" s="0" t="s">
        <v>281</v>
      </c>
      <c r="H2040" s="0" t="s">
        <v>297</v>
      </c>
      <c r="I2040" s="0" t="s">
        <v>19922</v>
      </c>
    </row>
    <row r="2041" customFormat="false" ht="15" hidden="false" customHeight="false" outlineLevel="0" collapsed="false">
      <c r="A2041" s="0" t="n">
        <v>70</v>
      </c>
      <c r="B2041" s="0" t="s">
        <v>120</v>
      </c>
      <c r="C2041" s="0" t="s">
        <v>19923</v>
      </c>
      <c r="D2041" s="0" t="s">
        <v>14192</v>
      </c>
      <c r="E2041" s="0" t="s">
        <v>19924</v>
      </c>
      <c r="F2041" s="0" t="n">
        <v>961</v>
      </c>
      <c r="G2041" s="0" t="s">
        <v>281</v>
      </c>
      <c r="H2041" s="0" t="s">
        <v>297</v>
      </c>
      <c r="I2041" s="0" t="s">
        <v>19925</v>
      </c>
    </row>
    <row r="2042" customFormat="false" ht="15" hidden="false" customHeight="false" outlineLevel="0" collapsed="false">
      <c r="A2042" s="0" t="n">
        <v>71</v>
      </c>
      <c r="B2042" s="0" t="s">
        <v>121</v>
      </c>
      <c r="C2042" s="0" t="s">
        <v>19926</v>
      </c>
      <c r="D2042" s="0" t="s">
        <v>14532</v>
      </c>
      <c r="E2042" s="0" t="s">
        <v>19927</v>
      </c>
      <c r="F2042" s="0" t="n">
        <v>2387</v>
      </c>
      <c r="G2042" s="0" t="s">
        <v>281</v>
      </c>
      <c r="H2042" s="0" t="s">
        <v>297</v>
      </c>
      <c r="I2042" s="0" t="s">
        <v>19928</v>
      </c>
    </row>
    <row r="2043" customFormat="false" ht="15" hidden="false" customHeight="false" outlineLevel="0" collapsed="false">
      <c r="A2043" s="0" t="n">
        <v>62</v>
      </c>
      <c r="B2043" s="0" t="s">
        <v>112</v>
      </c>
      <c r="C2043" s="0" t="s">
        <v>19929</v>
      </c>
      <c r="D2043" s="0" t="s">
        <v>14902</v>
      </c>
      <c r="E2043" s="2" t="s">
        <v>19930</v>
      </c>
      <c r="F2043" s="0" t="n">
        <v>379</v>
      </c>
      <c r="G2043" s="0" t="s">
        <v>281</v>
      </c>
      <c r="H2043" s="0" t="s">
        <v>297</v>
      </c>
      <c r="I2043" s="0" t="s">
        <v>19931</v>
      </c>
    </row>
    <row r="2044" customFormat="false" ht="15" hidden="false" customHeight="false" outlineLevel="0" collapsed="false">
      <c r="A2044" s="0" t="n">
        <v>46</v>
      </c>
      <c r="B2044" s="0" t="s">
        <v>94</v>
      </c>
      <c r="C2044" s="0" t="s">
        <v>19932</v>
      </c>
      <c r="D2044" s="0" t="s">
        <v>14532</v>
      </c>
      <c r="E2044" s="0" t="s">
        <v>19933</v>
      </c>
      <c r="F2044" s="0" t="n">
        <v>240</v>
      </c>
      <c r="G2044" s="0" t="s">
        <v>281</v>
      </c>
      <c r="H2044" s="0" t="s">
        <v>274</v>
      </c>
      <c r="I2044" s="0" t="s">
        <v>19934</v>
      </c>
    </row>
    <row r="2045" customFormat="false" ht="15" hidden="false" customHeight="false" outlineLevel="0" collapsed="false">
      <c r="A2045" s="0" t="n">
        <v>69</v>
      </c>
      <c r="B2045" s="0" t="s">
        <v>119</v>
      </c>
      <c r="C2045" s="0" t="s">
        <v>19935</v>
      </c>
      <c r="D2045" s="0" t="s">
        <v>14532</v>
      </c>
      <c r="E2045" s="0" t="s">
        <v>19936</v>
      </c>
      <c r="F2045" s="0" t="n">
        <v>1244</v>
      </c>
      <c r="G2045" s="0" t="s">
        <v>281</v>
      </c>
      <c r="H2045" s="0" t="s">
        <v>297</v>
      </c>
      <c r="I2045" s="0" t="s">
        <v>19937</v>
      </c>
    </row>
    <row r="2046" customFormat="false" ht="15" hidden="false" customHeight="false" outlineLevel="0" collapsed="false">
      <c r="A2046" s="0" t="n">
        <v>62</v>
      </c>
      <c r="B2046" s="0" t="s">
        <v>112</v>
      </c>
      <c r="C2046" s="0" t="s">
        <v>19938</v>
      </c>
      <c r="D2046" s="0" t="s">
        <v>14532</v>
      </c>
      <c r="E2046" s="0" t="s">
        <v>19939</v>
      </c>
      <c r="F2046" s="0" t="n">
        <v>3737</v>
      </c>
      <c r="G2046" s="0" t="s">
        <v>281</v>
      </c>
      <c r="H2046" s="0" t="s">
        <v>297</v>
      </c>
      <c r="I2046" s="0" t="s">
        <v>19940</v>
      </c>
    </row>
    <row r="2047" customFormat="false" ht="15" hidden="false" customHeight="false" outlineLevel="0" collapsed="false">
      <c r="A2047" s="0" t="n">
        <v>69</v>
      </c>
      <c r="B2047" s="0" t="s">
        <v>119</v>
      </c>
      <c r="C2047" s="0" t="s">
        <v>19941</v>
      </c>
      <c r="D2047" s="0" t="s">
        <v>14541</v>
      </c>
      <c r="E2047" s="0" t="s">
        <v>19942</v>
      </c>
      <c r="F2047" s="0" t="n">
        <v>1318</v>
      </c>
      <c r="G2047" s="0" t="s">
        <v>281</v>
      </c>
      <c r="H2047" s="0" t="s">
        <v>297</v>
      </c>
      <c r="I2047" s="0" t="s">
        <v>19943</v>
      </c>
    </row>
    <row r="2048" customFormat="false" ht="15" hidden="false" customHeight="false" outlineLevel="0" collapsed="false">
      <c r="A2048" s="0" t="n">
        <v>69</v>
      </c>
      <c r="B2048" s="0" t="s">
        <v>119</v>
      </c>
      <c r="C2048" s="0" t="s">
        <v>19944</v>
      </c>
      <c r="D2048" s="0" t="s">
        <v>14532</v>
      </c>
      <c r="E2048" s="0" t="s">
        <v>19936</v>
      </c>
      <c r="F2048" s="0" t="n">
        <v>1244</v>
      </c>
      <c r="G2048" s="0" t="s">
        <v>281</v>
      </c>
      <c r="H2048" s="0" t="s">
        <v>297</v>
      </c>
      <c r="I2048" s="0" t="s">
        <v>19937</v>
      </c>
    </row>
    <row r="2049" customFormat="false" ht="15" hidden="false" customHeight="false" outlineLevel="0" collapsed="false">
      <c r="A2049" s="0" t="n">
        <v>71</v>
      </c>
      <c r="B2049" s="0" t="s">
        <v>121</v>
      </c>
      <c r="C2049" s="0" t="s">
        <v>19945</v>
      </c>
      <c r="D2049" s="0" t="s">
        <v>14532</v>
      </c>
      <c r="E2049" s="0" t="s">
        <v>19946</v>
      </c>
      <c r="F2049" s="0" t="n">
        <v>2938</v>
      </c>
      <c r="G2049" s="0" t="s">
        <v>281</v>
      </c>
      <c r="H2049" s="0" t="s">
        <v>297</v>
      </c>
      <c r="I2049" s="0" t="s">
        <v>19947</v>
      </c>
    </row>
    <row r="2050" customFormat="false" ht="15" hidden="false" customHeight="false" outlineLevel="0" collapsed="false">
      <c r="A2050" s="0" t="n">
        <v>77</v>
      </c>
      <c r="B2050" s="0" t="s">
        <v>128</v>
      </c>
      <c r="C2050" s="0" t="s">
        <v>19948</v>
      </c>
      <c r="D2050" s="0" t="s">
        <v>14532</v>
      </c>
      <c r="F2050" s="0" t="n">
        <v>6839</v>
      </c>
      <c r="G2050" s="0" t="s">
        <v>281</v>
      </c>
      <c r="H2050" s="0" t="s">
        <v>274</v>
      </c>
      <c r="I2050" s="0" t="s">
        <v>19949</v>
      </c>
    </row>
    <row r="2051" customFormat="false" ht="15" hidden="false" customHeight="false" outlineLevel="0" collapsed="false">
      <c r="A2051" s="0" t="n">
        <v>67</v>
      </c>
      <c r="B2051" s="0" t="s">
        <v>117</v>
      </c>
      <c r="C2051" s="0" t="s">
        <v>19950</v>
      </c>
      <c r="D2051" s="0" t="s">
        <v>14532</v>
      </c>
      <c r="E2051" s="0" t="s">
        <v>19951</v>
      </c>
      <c r="F2051" s="0" t="n">
        <v>722</v>
      </c>
      <c r="G2051" s="0" t="s">
        <v>281</v>
      </c>
      <c r="H2051" s="0" t="s">
        <v>297</v>
      </c>
      <c r="I2051" s="0" t="s">
        <v>19952</v>
      </c>
    </row>
    <row r="2052" customFormat="false" ht="15" hidden="false" customHeight="false" outlineLevel="0" collapsed="false">
      <c r="A2052" s="0" t="n">
        <v>69</v>
      </c>
      <c r="B2052" s="0" t="s">
        <v>119</v>
      </c>
      <c r="C2052" s="0" t="s">
        <v>19953</v>
      </c>
      <c r="D2052" s="0" t="s">
        <v>14532</v>
      </c>
      <c r="E2052" s="0" t="s">
        <v>19954</v>
      </c>
      <c r="F2052" s="0" t="n">
        <v>3032</v>
      </c>
      <c r="G2052" s="0" t="s">
        <v>281</v>
      </c>
      <c r="H2052" s="0" t="s">
        <v>297</v>
      </c>
      <c r="I2052" s="0" t="s">
        <v>19955</v>
      </c>
    </row>
    <row r="2053" customFormat="false" ht="15" hidden="false" customHeight="false" outlineLevel="0" collapsed="false">
      <c r="A2053" s="0" t="n">
        <v>69</v>
      </c>
      <c r="B2053" s="0" t="s">
        <v>119</v>
      </c>
      <c r="C2053" s="0" t="s">
        <v>19956</v>
      </c>
      <c r="D2053" s="0" t="s">
        <v>14532</v>
      </c>
      <c r="E2053" s="0" t="s">
        <v>19957</v>
      </c>
      <c r="F2053" s="0" t="n">
        <v>1242</v>
      </c>
      <c r="G2053" s="0" t="s">
        <v>281</v>
      </c>
      <c r="H2053" s="0" t="s">
        <v>297</v>
      </c>
      <c r="I2053" s="0" t="s">
        <v>19958</v>
      </c>
    </row>
    <row r="2054" customFormat="false" ht="15" hidden="false" customHeight="false" outlineLevel="0" collapsed="false">
      <c r="A2054" s="0" t="n">
        <v>62</v>
      </c>
      <c r="B2054" s="0" t="s">
        <v>112</v>
      </c>
      <c r="C2054" s="0" t="s">
        <v>19959</v>
      </c>
      <c r="D2054" s="0" t="s">
        <v>14532</v>
      </c>
      <c r="E2054" s="0" t="s">
        <v>19960</v>
      </c>
      <c r="F2054" s="0" t="n">
        <v>9441</v>
      </c>
      <c r="G2054" s="0" t="s">
        <v>281</v>
      </c>
      <c r="H2054" s="0" t="s">
        <v>297</v>
      </c>
      <c r="I2054" s="0" t="s">
        <v>19961</v>
      </c>
    </row>
    <row r="2055" customFormat="false" ht="15" hidden="false" customHeight="false" outlineLevel="0" collapsed="false">
      <c r="A2055" s="0" t="n">
        <v>71</v>
      </c>
      <c r="B2055" s="0" t="s">
        <v>121</v>
      </c>
      <c r="C2055" s="0" t="s">
        <v>19962</v>
      </c>
      <c r="D2055" s="0" t="s">
        <v>14532</v>
      </c>
      <c r="E2055" s="0" t="s">
        <v>19963</v>
      </c>
      <c r="F2055" s="0" t="n">
        <v>3182</v>
      </c>
      <c r="G2055" s="0" t="s">
        <v>281</v>
      </c>
      <c r="H2055" s="0" t="s">
        <v>297</v>
      </c>
      <c r="I2055" s="0" t="s">
        <v>19964</v>
      </c>
    </row>
    <row r="2056" customFormat="false" ht="15" hidden="false" customHeight="false" outlineLevel="0" collapsed="false">
      <c r="A2056" s="0" t="n">
        <v>109</v>
      </c>
      <c r="B2056" s="0" t="s">
        <v>165</v>
      </c>
      <c r="C2056" s="0" t="s">
        <v>19965</v>
      </c>
      <c r="D2056" s="0" t="s">
        <v>14532</v>
      </c>
      <c r="F2056" s="0" t="n">
        <v>439</v>
      </c>
      <c r="G2056" s="0" t="s">
        <v>281</v>
      </c>
      <c r="H2056" s="0" t="s">
        <v>274</v>
      </c>
      <c r="I2056" s="0" t="s">
        <v>19966</v>
      </c>
    </row>
    <row r="2057" customFormat="false" ht="15" hidden="false" customHeight="false" outlineLevel="0" collapsed="false">
      <c r="A2057" s="0" t="n">
        <v>67</v>
      </c>
      <c r="B2057" s="0" t="s">
        <v>117</v>
      </c>
      <c r="C2057" s="0" t="s">
        <v>19967</v>
      </c>
      <c r="D2057" s="0" t="s">
        <v>14541</v>
      </c>
      <c r="E2057" s="0" t="s">
        <v>19677</v>
      </c>
      <c r="F2057" s="0" t="n">
        <v>4762</v>
      </c>
      <c r="G2057" s="0" t="s">
        <v>281</v>
      </c>
      <c r="H2057" s="0" t="s">
        <v>297</v>
      </c>
      <c r="I2057" s="0" t="s">
        <v>19968</v>
      </c>
    </row>
    <row r="2058" customFormat="false" ht="15" hidden="false" customHeight="false" outlineLevel="0" collapsed="false">
      <c r="A2058" s="0" t="n">
        <v>70</v>
      </c>
      <c r="B2058" s="0" t="s">
        <v>120</v>
      </c>
      <c r="C2058" s="0" t="s">
        <v>19969</v>
      </c>
      <c r="D2058" s="0" t="s">
        <v>14192</v>
      </c>
      <c r="E2058" s="0" t="s">
        <v>19970</v>
      </c>
      <c r="F2058" s="0" t="n">
        <v>246</v>
      </c>
      <c r="G2058" s="0" t="s">
        <v>281</v>
      </c>
      <c r="H2058" s="0" t="s">
        <v>297</v>
      </c>
      <c r="I2058" s="0" t="s">
        <v>19971</v>
      </c>
    </row>
    <row r="2059" customFormat="false" ht="15" hidden="false" customHeight="false" outlineLevel="0" collapsed="false">
      <c r="A2059" s="0" t="n">
        <v>70</v>
      </c>
      <c r="B2059" s="0" t="s">
        <v>120</v>
      </c>
      <c r="C2059" s="0" t="s">
        <v>19972</v>
      </c>
      <c r="D2059" s="0" t="s">
        <v>14532</v>
      </c>
      <c r="E2059" s="0" t="s">
        <v>19973</v>
      </c>
      <c r="F2059" s="0" t="n">
        <v>1513</v>
      </c>
      <c r="G2059" s="0" t="s">
        <v>281</v>
      </c>
      <c r="H2059" s="0" t="s">
        <v>297</v>
      </c>
      <c r="I2059" s="0" t="s">
        <v>19974</v>
      </c>
    </row>
    <row r="2060" customFormat="false" ht="15" hidden="false" customHeight="false" outlineLevel="0" collapsed="false">
      <c r="A2060" s="0" t="n">
        <v>69</v>
      </c>
      <c r="B2060" s="0" t="s">
        <v>119</v>
      </c>
      <c r="C2060" s="0" t="s">
        <v>19975</v>
      </c>
      <c r="D2060" s="0" t="s">
        <v>14532</v>
      </c>
      <c r="E2060" s="0" t="s">
        <v>19976</v>
      </c>
      <c r="F2060" s="0" t="n">
        <v>3497</v>
      </c>
      <c r="G2060" s="0" t="s">
        <v>281</v>
      </c>
      <c r="H2060" s="0" t="s">
        <v>297</v>
      </c>
      <c r="I2060" s="0" t="s">
        <v>19977</v>
      </c>
    </row>
    <row r="2061" customFormat="false" ht="15" hidden="false" customHeight="false" outlineLevel="0" collapsed="false">
      <c r="A2061" s="0" t="n">
        <v>9</v>
      </c>
      <c r="B2061" s="0" t="s">
        <v>43</v>
      </c>
      <c r="C2061" s="0" t="s">
        <v>19978</v>
      </c>
      <c r="D2061" s="0" t="s">
        <v>14532</v>
      </c>
      <c r="E2061" s="0" t="s">
        <v>19979</v>
      </c>
      <c r="F2061" s="0" t="n">
        <v>240</v>
      </c>
      <c r="G2061" s="0" t="s">
        <v>281</v>
      </c>
      <c r="H2061" s="0" t="s">
        <v>274</v>
      </c>
      <c r="I2061" s="0" t="s">
        <v>19980</v>
      </c>
    </row>
    <row r="2062" customFormat="false" ht="15" hidden="false" customHeight="false" outlineLevel="0" collapsed="false">
      <c r="A2062" s="0" t="n">
        <v>71</v>
      </c>
      <c r="B2062" s="0" t="s">
        <v>121</v>
      </c>
      <c r="C2062" s="0" t="s">
        <v>19981</v>
      </c>
      <c r="D2062" s="0" t="s">
        <v>14541</v>
      </c>
      <c r="E2062" s="0" t="s">
        <v>19982</v>
      </c>
      <c r="F2062" s="0" t="n">
        <v>608</v>
      </c>
      <c r="G2062" s="0" t="s">
        <v>281</v>
      </c>
      <c r="H2062" s="0" t="s">
        <v>297</v>
      </c>
      <c r="I2062" s="0" t="s">
        <v>19983</v>
      </c>
    </row>
    <row r="2063" customFormat="false" ht="15" hidden="false" customHeight="false" outlineLevel="0" collapsed="false">
      <c r="A2063" s="0" t="n">
        <v>70</v>
      </c>
      <c r="B2063" s="0" t="s">
        <v>120</v>
      </c>
      <c r="C2063" s="0" t="s">
        <v>19984</v>
      </c>
      <c r="D2063" s="0" t="s">
        <v>14532</v>
      </c>
      <c r="E2063" s="0" t="s">
        <v>19864</v>
      </c>
      <c r="F2063" s="0" t="n">
        <v>1394</v>
      </c>
      <c r="G2063" s="0" t="s">
        <v>281</v>
      </c>
      <c r="H2063" s="0" t="s">
        <v>297</v>
      </c>
      <c r="I2063" s="0" t="s">
        <v>19985</v>
      </c>
    </row>
    <row r="2064" customFormat="false" ht="15" hidden="false" customHeight="false" outlineLevel="0" collapsed="false">
      <c r="A2064" s="0" t="n">
        <v>62</v>
      </c>
      <c r="B2064" s="0" t="s">
        <v>112</v>
      </c>
      <c r="C2064" s="0" t="s">
        <v>19986</v>
      </c>
      <c r="D2064" s="0" t="s">
        <v>339</v>
      </c>
      <c r="E2064" s="2" t="s">
        <v>19987</v>
      </c>
      <c r="F2064" s="0" t="n">
        <v>504</v>
      </c>
      <c r="G2064" s="0" t="s">
        <v>281</v>
      </c>
      <c r="H2064" s="0" t="s">
        <v>297</v>
      </c>
      <c r="I2064" s="0" t="s">
        <v>19988</v>
      </c>
    </row>
    <row r="2065" customFormat="false" ht="15" hidden="false" customHeight="false" outlineLevel="0" collapsed="false">
      <c r="A2065" s="0" t="n">
        <v>70</v>
      </c>
      <c r="B2065" s="0" t="s">
        <v>120</v>
      </c>
      <c r="C2065" s="0" t="s">
        <v>19989</v>
      </c>
      <c r="D2065" s="0" t="s">
        <v>14532</v>
      </c>
      <c r="E2065" s="0" t="s">
        <v>19990</v>
      </c>
      <c r="F2065" s="0" t="n">
        <v>3927</v>
      </c>
      <c r="G2065" s="0" t="s">
        <v>281</v>
      </c>
      <c r="H2065" s="0" t="s">
        <v>297</v>
      </c>
      <c r="I2065" s="0" t="s">
        <v>19991</v>
      </c>
    </row>
    <row r="2066" customFormat="false" ht="15" hidden="false" customHeight="false" outlineLevel="0" collapsed="false">
      <c r="A2066" s="0" t="n">
        <v>67</v>
      </c>
      <c r="B2066" s="0" t="s">
        <v>117</v>
      </c>
      <c r="C2066" s="0" t="s">
        <v>19992</v>
      </c>
      <c r="D2066" s="0" t="s">
        <v>14532</v>
      </c>
      <c r="E2066" s="0" t="s">
        <v>19993</v>
      </c>
      <c r="F2066" s="0" t="n">
        <v>4329</v>
      </c>
      <c r="G2066" s="0" t="s">
        <v>281</v>
      </c>
      <c r="H2066" s="0" t="s">
        <v>297</v>
      </c>
      <c r="I2066" s="0" t="s">
        <v>19994</v>
      </c>
    </row>
    <row r="2067" customFormat="false" ht="15" hidden="false" customHeight="false" outlineLevel="0" collapsed="false">
      <c r="A2067" s="0" t="n">
        <v>179</v>
      </c>
      <c r="B2067" s="0" t="s">
        <v>244</v>
      </c>
      <c r="C2067" s="0" t="s">
        <v>19995</v>
      </c>
      <c r="D2067" s="0" t="s">
        <v>15738</v>
      </c>
      <c r="E2067" s="0" t="s">
        <v>19996</v>
      </c>
      <c r="F2067" s="0" t="n">
        <v>240</v>
      </c>
      <c r="G2067" s="0" t="s">
        <v>281</v>
      </c>
      <c r="H2067" s="0" t="s">
        <v>274</v>
      </c>
      <c r="I2067" s="0" t="s">
        <v>19997</v>
      </c>
    </row>
    <row r="2068" customFormat="false" ht="15" hidden="false" customHeight="false" outlineLevel="0" collapsed="false">
      <c r="A2068" s="0" t="n">
        <v>67</v>
      </c>
      <c r="B2068" s="0" t="s">
        <v>117</v>
      </c>
      <c r="C2068" s="0" t="s">
        <v>19998</v>
      </c>
      <c r="D2068" s="0" t="s">
        <v>14532</v>
      </c>
      <c r="E2068" s="0" t="s">
        <v>19999</v>
      </c>
      <c r="F2068" s="0" t="n">
        <v>1676</v>
      </c>
      <c r="G2068" s="0" t="s">
        <v>281</v>
      </c>
      <c r="H2068" s="0" t="s">
        <v>297</v>
      </c>
      <c r="I2068" s="0" t="s">
        <v>20000</v>
      </c>
    </row>
    <row r="2069" customFormat="false" ht="15" hidden="false" customHeight="false" outlineLevel="0" collapsed="false">
      <c r="A2069" s="0" t="n">
        <v>71</v>
      </c>
      <c r="B2069" s="0" t="s">
        <v>121</v>
      </c>
      <c r="C2069" s="0" t="s">
        <v>20001</v>
      </c>
      <c r="D2069" s="0" t="s">
        <v>14541</v>
      </c>
      <c r="E2069" s="0" t="s">
        <v>20002</v>
      </c>
      <c r="F2069" s="0" t="n">
        <v>2114</v>
      </c>
      <c r="G2069" s="0" t="s">
        <v>281</v>
      </c>
      <c r="H2069" s="0" t="s">
        <v>297</v>
      </c>
      <c r="I2069" s="0" t="s">
        <v>20003</v>
      </c>
    </row>
    <row r="2070" customFormat="false" ht="15" hidden="false" customHeight="false" outlineLevel="0" collapsed="false">
      <c r="A2070" s="0" t="n">
        <v>70</v>
      </c>
      <c r="B2070" s="0" t="s">
        <v>120</v>
      </c>
      <c r="C2070" s="0" t="s">
        <v>20004</v>
      </c>
      <c r="D2070" s="0" t="s">
        <v>34</v>
      </c>
      <c r="E2070" s="0" t="s">
        <v>20005</v>
      </c>
      <c r="F2070" s="0" t="n">
        <v>1486</v>
      </c>
      <c r="G2070" s="0" t="s">
        <v>281</v>
      </c>
      <c r="H2070" s="0" t="s">
        <v>297</v>
      </c>
      <c r="I2070" s="0" t="s">
        <v>20006</v>
      </c>
    </row>
    <row r="2071" customFormat="false" ht="15" hidden="false" customHeight="false" outlineLevel="0" collapsed="false">
      <c r="A2071" s="0" t="n">
        <v>67</v>
      </c>
      <c r="B2071" s="0" t="s">
        <v>117</v>
      </c>
      <c r="C2071" s="0" t="s">
        <v>20007</v>
      </c>
      <c r="D2071" s="0" t="s">
        <v>14532</v>
      </c>
      <c r="E2071" s="0" t="s">
        <v>20008</v>
      </c>
      <c r="F2071" s="0" t="n">
        <v>4540</v>
      </c>
      <c r="G2071" s="0" t="s">
        <v>281</v>
      </c>
      <c r="H2071" s="0" t="s">
        <v>297</v>
      </c>
      <c r="I2071" s="0" t="s">
        <v>20009</v>
      </c>
    </row>
    <row r="2072" customFormat="false" ht="15" hidden="false" customHeight="false" outlineLevel="0" collapsed="false">
      <c r="A2072" s="0" t="n">
        <v>67</v>
      </c>
      <c r="B2072" s="0" t="s">
        <v>117</v>
      </c>
      <c r="C2072" s="0" t="s">
        <v>20010</v>
      </c>
      <c r="D2072" s="0" t="s">
        <v>14532</v>
      </c>
      <c r="E2072" s="0" t="s">
        <v>20011</v>
      </c>
      <c r="F2072" s="0" t="n">
        <v>1606</v>
      </c>
      <c r="G2072" s="0" t="s">
        <v>281</v>
      </c>
      <c r="H2072" s="0" t="s">
        <v>297</v>
      </c>
      <c r="I2072" s="0" t="s">
        <v>20012</v>
      </c>
    </row>
    <row r="2073" customFormat="false" ht="15" hidden="false" customHeight="false" outlineLevel="0" collapsed="false">
      <c r="A2073" s="0" t="n">
        <v>70</v>
      </c>
      <c r="B2073" s="0" t="s">
        <v>120</v>
      </c>
      <c r="C2073" s="0" t="s">
        <v>20013</v>
      </c>
      <c r="D2073" s="0" t="s">
        <v>14541</v>
      </c>
      <c r="E2073" s="0" t="s">
        <v>20014</v>
      </c>
      <c r="F2073" s="0" t="n">
        <v>1231</v>
      </c>
      <c r="G2073" s="0" t="s">
        <v>281</v>
      </c>
      <c r="H2073" s="0" t="s">
        <v>297</v>
      </c>
      <c r="I2073" s="0" t="s">
        <v>20015</v>
      </c>
    </row>
    <row r="2074" customFormat="false" ht="15" hidden="false" customHeight="false" outlineLevel="0" collapsed="false">
      <c r="A2074" s="0" t="n">
        <v>30</v>
      </c>
      <c r="B2074" s="0" t="s">
        <v>71</v>
      </c>
      <c r="C2074" s="0" t="s">
        <v>20016</v>
      </c>
      <c r="D2074" s="0" t="s">
        <v>15738</v>
      </c>
      <c r="E2074" s="0" t="s">
        <v>20017</v>
      </c>
      <c r="F2074" s="0" t="n">
        <v>240</v>
      </c>
      <c r="G2074" s="0" t="s">
        <v>281</v>
      </c>
      <c r="H2074" s="0" t="s">
        <v>274</v>
      </c>
      <c r="I2074" s="0" t="s">
        <v>20018</v>
      </c>
    </row>
    <row r="2075" customFormat="false" ht="15" hidden="false" customHeight="false" outlineLevel="0" collapsed="false">
      <c r="A2075" s="0" t="n">
        <v>141</v>
      </c>
      <c r="B2075" s="0" t="s">
        <v>200</v>
      </c>
      <c r="C2075" s="0" t="s">
        <v>20019</v>
      </c>
      <c r="D2075" s="0" t="s">
        <v>14192</v>
      </c>
      <c r="E2075" s="0" t="s">
        <v>20020</v>
      </c>
      <c r="F2075" s="0" t="n">
        <v>240</v>
      </c>
      <c r="G2075" s="0" t="s">
        <v>281</v>
      </c>
      <c r="H2075" s="0" t="s">
        <v>274</v>
      </c>
      <c r="I2075" s="0" t="s">
        <v>20021</v>
      </c>
    </row>
    <row r="2076" customFormat="false" ht="15" hidden="false" customHeight="false" outlineLevel="0" collapsed="false">
      <c r="A2076" s="0" t="n">
        <v>70</v>
      </c>
      <c r="B2076" s="0" t="s">
        <v>120</v>
      </c>
      <c r="C2076" s="0" t="s">
        <v>20022</v>
      </c>
      <c r="D2076" s="0" t="s">
        <v>14676</v>
      </c>
      <c r="E2076" s="0" t="s">
        <v>20023</v>
      </c>
      <c r="F2076" s="0" t="n">
        <v>2199</v>
      </c>
      <c r="G2076" s="0" t="s">
        <v>281</v>
      </c>
      <c r="H2076" s="0" t="s">
        <v>297</v>
      </c>
      <c r="I2076" s="0" t="s">
        <v>20024</v>
      </c>
    </row>
    <row r="2077" customFormat="false" ht="15" hidden="false" customHeight="false" outlineLevel="0" collapsed="false">
      <c r="A2077" s="0" t="n">
        <v>70</v>
      </c>
      <c r="B2077" s="0" t="s">
        <v>120</v>
      </c>
      <c r="C2077" s="0" t="s">
        <v>20025</v>
      </c>
      <c r="D2077" s="0" t="s">
        <v>14532</v>
      </c>
      <c r="E2077" s="0" t="s">
        <v>19719</v>
      </c>
      <c r="F2077" s="0" t="n">
        <v>1349</v>
      </c>
      <c r="G2077" s="0" t="s">
        <v>281</v>
      </c>
      <c r="H2077" s="0" t="s">
        <v>297</v>
      </c>
      <c r="I2077" s="0" t="s">
        <v>20026</v>
      </c>
    </row>
    <row r="2078" customFormat="false" ht="15" hidden="false" customHeight="false" outlineLevel="0" collapsed="false">
      <c r="A2078" s="0" t="n">
        <v>71</v>
      </c>
      <c r="B2078" s="0" t="s">
        <v>121</v>
      </c>
      <c r="C2078" s="0" t="s">
        <v>20027</v>
      </c>
      <c r="D2078" s="0" t="s">
        <v>14532</v>
      </c>
      <c r="E2078" s="0" t="s">
        <v>20028</v>
      </c>
      <c r="F2078" s="0" t="n">
        <v>592</v>
      </c>
      <c r="G2078" s="0" t="s">
        <v>281</v>
      </c>
      <c r="H2078" s="0" t="s">
        <v>297</v>
      </c>
      <c r="I2078" s="0" t="s">
        <v>20029</v>
      </c>
    </row>
    <row r="2079" customFormat="false" ht="15" hidden="false" customHeight="false" outlineLevel="0" collapsed="false">
      <c r="A2079" s="0" t="n">
        <v>67</v>
      </c>
      <c r="B2079" s="0" t="s">
        <v>117</v>
      </c>
      <c r="C2079" s="0" t="s">
        <v>20030</v>
      </c>
      <c r="D2079" s="0" t="s">
        <v>14532</v>
      </c>
      <c r="E2079" s="0" t="s">
        <v>19951</v>
      </c>
      <c r="F2079" s="0" t="n">
        <v>2357</v>
      </c>
      <c r="G2079" s="0" t="s">
        <v>281</v>
      </c>
      <c r="H2079" s="0" t="s">
        <v>297</v>
      </c>
      <c r="I2079" s="0" t="s">
        <v>20031</v>
      </c>
    </row>
    <row r="2080" customFormat="false" ht="15" hidden="false" customHeight="false" outlineLevel="0" collapsed="false">
      <c r="A2080" s="0" t="n">
        <v>50</v>
      </c>
      <c r="B2080" s="0" t="s">
        <v>98</v>
      </c>
      <c r="C2080" s="0" t="s">
        <v>20032</v>
      </c>
      <c r="D2080" s="0" t="s">
        <v>14532</v>
      </c>
      <c r="E2080" s="0" t="s">
        <v>20033</v>
      </c>
      <c r="F2080" s="0" t="n">
        <v>240</v>
      </c>
      <c r="G2080" s="0" t="s">
        <v>281</v>
      </c>
      <c r="H2080" s="0" t="s">
        <v>274</v>
      </c>
      <c r="I2080" s="0" t="s">
        <v>20034</v>
      </c>
    </row>
    <row r="2081" customFormat="false" ht="15" hidden="false" customHeight="false" outlineLevel="0" collapsed="false">
      <c r="A2081" s="0" t="n">
        <v>70</v>
      </c>
      <c r="B2081" s="0" t="s">
        <v>120</v>
      </c>
      <c r="C2081" s="0" t="s">
        <v>20035</v>
      </c>
      <c r="D2081" s="0" t="s">
        <v>14532</v>
      </c>
      <c r="E2081" s="0" t="s">
        <v>19719</v>
      </c>
      <c r="F2081" s="0" t="n">
        <v>1599</v>
      </c>
      <c r="G2081" s="0" t="s">
        <v>281</v>
      </c>
      <c r="H2081" s="0" t="s">
        <v>297</v>
      </c>
      <c r="I2081" s="0" t="s">
        <v>20036</v>
      </c>
    </row>
    <row r="2082" customFormat="false" ht="15" hidden="false" customHeight="false" outlineLevel="0" collapsed="false">
      <c r="A2082" s="0" t="n">
        <v>71</v>
      </c>
      <c r="B2082" s="0" t="s">
        <v>121</v>
      </c>
      <c r="C2082" s="0" t="s">
        <v>20037</v>
      </c>
      <c r="D2082" s="0" t="s">
        <v>14532</v>
      </c>
      <c r="E2082" s="0" t="s">
        <v>20038</v>
      </c>
      <c r="F2082" s="0" t="n">
        <v>618</v>
      </c>
      <c r="G2082" s="0" t="s">
        <v>281</v>
      </c>
      <c r="H2082" s="0" t="s">
        <v>297</v>
      </c>
      <c r="I2082" s="0" t="s">
        <v>20039</v>
      </c>
    </row>
    <row r="2083" customFormat="false" ht="15" hidden="false" customHeight="false" outlineLevel="0" collapsed="false">
      <c r="A2083" s="0" t="n">
        <v>67</v>
      </c>
      <c r="B2083" s="0" t="s">
        <v>117</v>
      </c>
      <c r="C2083" s="0" t="s">
        <v>20040</v>
      </c>
      <c r="D2083" s="0" t="s">
        <v>14532</v>
      </c>
      <c r="E2083" s="0" t="s">
        <v>20041</v>
      </c>
      <c r="F2083" s="0" t="n">
        <v>4209</v>
      </c>
      <c r="G2083" s="0" t="s">
        <v>281</v>
      </c>
      <c r="H2083" s="0" t="s">
        <v>297</v>
      </c>
      <c r="I2083" s="0" t="s">
        <v>20042</v>
      </c>
    </row>
    <row r="2084" customFormat="false" ht="15" hidden="false" customHeight="false" outlineLevel="0" collapsed="false">
      <c r="A2084" s="0" t="n">
        <v>72</v>
      </c>
      <c r="B2084" s="0" t="s">
        <v>122</v>
      </c>
      <c r="C2084" s="0" t="s">
        <v>20043</v>
      </c>
      <c r="D2084" s="0" t="s">
        <v>14532</v>
      </c>
      <c r="E2084" s="0" t="s">
        <v>20044</v>
      </c>
      <c r="F2084" s="0" t="n">
        <v>240</v>
      </c>
      <c r="G2084" s="0" t="s">
        <v>281</v>
      </c>
      <c r="H2084" s="0" t="s">
        <v>274</v>
      </c>
      <c r="I2084" s="0" t="s">
        <v>20045</v>
      </c>
    </row>
    <row r="2085" customFormat="false" ht="15" hidden="false" customHeight="false" outlineLevel="0" collapsed="false">
      <c r="A2085" s="0" t="n">
        <v>67</v>
      </c>
      <c r="B2085" s="0" t="s">
        <v>117</v>
      </c>
      <c r="C2085" s="0" t="s">
        <v>20046</v>
      </c>
      <c r="D2085" s="0" t="s">
        <v>14532</v>
      </c>
      <c r="E2085" s="0" t="s">
        <v>19825</v>
      </c>
      <c r="F2085" s="0" t="n">
        <v>2297</v>
      </c>
      <c r="G2085" s="0" t="s">
        <v>281</v>
      </c>
      <c r="H2085" s="0" t="s">
        <v>297</v>
      </c>
      <c r="I2085" s="0" t="s">
        <v>20047</v>
      </c>
    </row>
    <row r="2086" customFormat="false" ht="15" hidden="false" customHeight="false" outlineLevel="0" collapsed="false">
      <c r="A2086" s="0" t="n">
        <v>72</v>
      </c>
      <c r="B2086" s="0" t="s">
        <v>122</v>
      </c>
      <c r="C2086" s="0" t="s">
        <v>20048</v>
      </c>
      <c r="D2086" s="0" t="s">
        <v>14532</v>
      </c>
      <c r="E2086" s="0" t="s">
        <v>20049</v>
      </c>
      <c r="F2086" s="0" t="n">
        <v>5515</v>
      </c>
      <c r="G2086" s="0" t="s">
        <v>281</v>
      </c>
      <c r="H2086" s="0" t="s">
        <v>297</v>
      </c>
      <c r="I2086" s="0" t="s">
        <v>20050</v>
      </c>
    </row>
    <row r="2087" customFormat="false" ht="15" hidden="false" customHeight="false" outlineLevel="0" collapsed="false">
      <c r="A2087" s="0" t="n">
        <v>146</v>
      </c>
      <c r="B2087" s="0" t="s">
        <v>205</v>
      </c>
      <c r="C2087" s="0" t="s">
        <v>20051</v>
      </c>
      <c r="D2087" s="0" t="s">
        <v>15738</v>
      </c>
      <c r="E2087" s="0" t="s">
        <v>20052</v>
      </c>
      <c r="F2087" s="0" t="n">
        <v>240</v>
      </c>
      <c r="G2087" s="0" t="s">
        <v>281</v>
      </c>
      <c r="H2087" s="0" t="s">
        <v>274</v>
      </c>
      <c r="I2087" s="0" t="s">
        <v>20053</v>
      </c>
    </row>
    <row r="2088" customFormat="false" ht="15" hidden="false" customHeight="false" outlineLevel="0" collapsed="false">
      <c r="A2088" s="0" t="n">
        <v>71</v>
      </c>
      <c r="B2088" s="0" t="s">
        <v>121</v>
      </c>
      <c r="C2088" s="0" t="s">
        <v>20054</v>
      </c>
      <c r="D2088" s="0" t="s">
        <v>14532</v>
      </c>
      <c r="E2088" s="0" t="s">
        <v>20055</v>
      </c>
      <c r="F2088" s="0" t="n">
        <v>533</v>
      </c>
      <c r="G2088" s="0" t="s">
        <v>281</v>
      </c>
      <c r="H2088" s="0" t="s">
        <v>297</v>
      </c>
      <c r="I2088" s="0" t="s">
        <v>20056</v>
      </c>
    </row>
    <row r="2089" customFormat="false" ht="15" hidden="false" customHeight="false" outlineLevel="0" collapsed="false">
      <c r="A2089" s="0" t="n">
        <v>72</v>
      </c>
      <c r="B2089" s="0" t="s">
        <v>122</v>
      </c>
      <c r="C2089" s="0" t="s">
        <v>20057</v>
      </c>
      <c r="D2089" s="0" t="s">
        <v>14541</v>
      </c>
      <c r="E2089" s="0" t="s">
        <v>20058</v>
      </c>
      <c r="F2089" s="0" t="n">
        <v>1094</v>
      </c>
      <c r="G2089" s="0" t="s">
        <v>281</v>
      </c>
      <c r="H2089" s="0" t="s">
        <v>297</v>
      </c>
      <c r="I2089" s="0" t="s">
        <v>20059</v>
      </c>
    </row>
    <row r="2090" customFormat="false" ht="15" hidden="false" customHeight="false" outlineLevel="0" collapsed="false">
      <c r="A2090" s="0" t="n">
        <v>67</v>
      </c>
      <c r="B2090" s="0" t="s">
        <v>117</v>
      </c>
      <c r="C2090" s="0" t="s">
        <v>20060</v>
      </c>
      <c r="D2090" s="0" t="s">
        <v>14532</v>
      </c>
      <c r="E2090" s="2" t="s">
        <v>20061</v>
      </c>
      <c r="F2090" s="0" t="n">
        <v>3474</v>
      </c>
      <c r="G2090" s="0" t="s">
        <v>281</v>
      </c>
      <c r="H2090" s="0" t="s">
        <v>297</v>
      </c>
      <c r="I2090" s="0" t="s">
        <v>20062</v>
      </c>
    </row>
    <row r="2091" customFormat="false" ht="15" hidden="false" customHeight="false" outlineLevel="0" collapsed="false">
      <c r="A2091" s="0" t="n">
        <v>72</v>
      </c>
      <c r="B2091" s="0" t="s">
        <v>122</v>
      </c>
      <c r="C2091" s="0" t="s">
        <v>20063</v>
      </c>
      <c r="D2091" s="0" t="s">
        <v>14541</v>
      </c>
      <c r="E2091" s="0" t="s">
        <v>20064</v>
      </c>
      <c r="F2091" s="0" t="n">
        <v>972</v>
      </c>
      <c r="G2091" s="0" t="s">
        <v>281</v>
      </c>
      <c r="H2091" s="0" t="s">
        <v>297</v>
      </c>
      <c r="I2091" s="0" t="s">
        <v>20065</v>
      </c>
    </row>
    <row r="2092" customFormat="false" ht="15" hidden="false" customHeight="false" outlineLevel="0" collapsed="false">
      <c r="A2092" s="0" t="n">
        <v>165</v>
      </c>
      <c r="B2092" s="0" t="s">
        <v>226</v>
      </c>
      <c r="C2092" s="0" t="s">
        <v>20066</v>
      </c>
      <c r="D2092" s="0" t="s">
        <v>14532</v>
      </c>
      <c r="E2092" s="0" t="s">
        <v>20067</v>
      </c>
      <c r="F2092" s="0" t="n">
        <v>240</v>
      </c>
      <c r="G2092" s="0" t="s">
        <v>281</v>
      </c>
      <c r="H2092" s="0" t="s">
        <v>274</v>
      </c>
      <c r="I2092" s="0" t="s">
        <v>20068</v>
      </c>
    </row>
    <row r="2093" customFormat="false" ht="15" hidden="false" customHeight="false" outlineLevel="0" collapsed="false">
      <c r="A2093" s="0" t="n">
        <v>67</v>
      </c>
      <c r="B2093" s="0" t="s">
        <v>117</v>
      </c>
      <c r="C2093" s="0" t="s">
        <v>20069</v>
      </c>
      <c r="D2093" s="0" t="s">
        <v>14541</v>
      </c>
      <c r="E2093" s="0" t="s">
        <v>20070</v>
      </c>
      <c r="F2093" s="0" t="n">
        <v>8597</v>
      </c>
      <c r="G2093" s="0" t="s">
        <v>281</v>
      </c>
      <c r="H2093" s="0" t="s">
        <v>297</v>
      </c>
      <c r="I2093" s="0" t="s">
        <v>20071</v>
      </c>
    </row>
    <row r="2094" customFormat="false" ht="15" hidden="false" customHeight="false" outlineLevel="0" collapsed="false">
      <c r="A2094" s="0" t="n">
        <v>71</v>
      </c>
      <c r="B2094" s="0" t="s">
        <v>121</v>
      </c>
      <c r="C2094" s="0" t="s">
        <v>20072</v>
      </c>
      <c r="D2094" s="0" t="s">
        <v>14541</v>
      </c>
      <c r="E2094" s="0" t="s">
        <v>20073</v>
      </c>
      <c r="F2094" s="0" t="n">
        <v>3664</v>
      </c>
      <c r="G2094" s="0" t="s">
        <v>281</v>
      </c>
      <c r="H2094" s="0" t="s">
        <v>297</v>
      </c>
      <c r="I2094" s="0" t="s">
        <v>20074</v>
      </c>
    </row>
    <row r="2095" customFormat="false" ht="15" hidden="false" customHeight="false" outlineLevel="0" collapsed="false">
      <c r="A2095" s="0" t="n">
        <v>14</v>
      </c>
      <c r="B2095" s="0" t="s">
        <v>50</v>
      </c>
      <c r="C2095" s="0" t="s">
        <v>20075</v>
      </c>
      <c r="D2095" s="0" t="s">
        <v>14532</v>
      </c>
      <c r="E2095" s="0" t="s">
        <v>20076</v>
      </c>
      <c r="F2095" s="0" t="n">
        <v>240</v>
      </c>
      <c r="G2095" s="0" t="s">
        <v>281</v>
      </c>
      <c r="H2095" s="0" t="s">
        <v>274</v>
      </c>
      <c r="I2095" s="0" t="s">
        <v>20077</v>
      </c>
    </row>
    <row r="2096" customFormat="false" ht="15" hidden="false" customHeight="false" outlineLevel="0" collapsed="false">
      <c r="A2096" s="0" t="n">
        <v>67</v>
      </c>
      <c r="B2096" s="0" t="s">
        <v>117</v>
      </c>
      <c r="C2096" s="0" t="s">
        <v>20078</v>
      </c>
      <c r="D2096" s="0" t="s">
        <v>14532</v>
      </c>
      <c r="E2096" s="0" t="s">
        <v>20041</v>
      </c>
      <c r="F2096" s="0" t="n">
        <v>4277</v>
      </c>
      <c r="G2096" s="0" t="s">
        <v>281</v>
      </c>
      <c r="H2096" s="0" t="s">
        <v>297</v>
      </c>
      <c r="I2096" s="0" t="s">
        <v>20079</v>
      </c>
    </row>
    <row r="2097" customFormat="false" ht="15" hidden="false" customHeight="false" outlineLevel="0" collapsed="false">
      <c r="A2097" s="0" t="n">
        <v>72</v>
      </c>
      <c r="B2097" s="0" t="s">
        <v>122</v>
      </c>
      <c r="C2097" s="0" t="s">
        <v>20080</v>
      </c>
      <c r="D2097" s="0" t="s">
        <v>14532</v>
      </c>
      <c r="E2097" s="0" t="s">
        <v>20081</v>
      </c>
      <c r="F2097" s="0" t="n">
        <v>1743</v>
      </c>
      <c r="G2097" s="0" t="s">
        <v>281</v>
      </c>
      <c r="H2097" s="0" t="s">
        <v>297</v>
      </c>
      <c r="I2097" s="0" t="s">
        <v>20082</v>
      </c>
    </row>
    <row r="2098" customFormat="false" ht="15" hidden="false" customHeight="false" outlineLevel="0" collapsed="false">
      <c r="A2098" s="0" t="n">
        <v>72</v>
      </c>
      <c r="B2098" s="0" t="s">
        <v>122</v>
      </c>
      <c r="C2098" s="0" t="s">
        <v>20083</v>
      </c>
      <c r="D2098" s="0" t="s">
        <v>14532</v>
      </c>
      <c r="E2098" s="0" t="s">
        <v>20084</v>
      </c>
      <c r="F2098" s="0" t="n">
        <v>1532</v>
      </c>
      <c r="G2098" s="0" t="s">
        <v>281</v>
      </c>
      <c r="H2098" s="0" t="s">
        <v>297</v>
      </c>
      <c r="I2098" s="0" t="s">
        <v>20085</v>
      </c>
    </row>
    <row r="2099" customFormat="false" ht="15" hidden="false" customHeight="false" outlineLevel="0" collapsed="false">
      <c r="A2099" s="0" t="n">
        <v>73</v>
      </c>
      <c r="B2099" s="0" t="s">
        <v>124</v>
      </c>
      <c r="C2099" s="0" t="s">
        <v>20086</v>
      </c>
      <c r="D2099" s="0" t="s">
        <v>14532</v>
      </c>
      <c r="E2099" s="0" t="s">
        <v>20087</v>
      </c>
      <c r="F2099" s="0" t="n">
        <v>4194</v>
      </c>
      <c r="G2099" s="0" t="s">
        <v>281</v>
      </c>
      <c r="H2099" s="0" t="s">
        <v>297</v>
      </c>
      <c r="I2099" s="0" t="s">
        <v>20088</v>
      </c>
    </row>
    <row r="2100" customFormat="false" ht="15" hidden="false" customHeight="false" outlineLevel="0" collapsed="false">
      <c r="A2100" s="0" t="n">
        <v>77</v>
      </c>
      <c r="B2100" s="0" t="s">
        <v>128</v>
      </c>
      <c r="C2100" s="0" t="s">
        <v>20089</v>
      </c>
      <c r="D2100" s="0" t="s">
        <v>14532</v>
      </c>
      <c r="E2100" s="0" t="s">
        <v>20090</v>
      </c>
      <c r="F2100" s="0" t="n">
        <v>240</v>
      </c>
      <c r="G2100" s="0" t="s">
        <v>281</v>
      </c>
      <c r="H2100" s="0" t="s">
        <v>274</v>
      </c>
      <c r="I2100" s="0" t="s">
        <v>20091</v>
      </c>
    </row>
    <row r="2101" customFormat="false" ht="15" hidden="false" customHeight="false" outlineLevel="0" collapsed="false">
      <c r="A2101" s="0" t="n">
        <v>72</v>
      </c>
      <c r="B2101" s="0" t="s">
        <v>122</v>
      </c>
      <c r="C2101" s="0" t="s">
        <v>20092</v>
      </c>
      <c r="D2101" s="0" t="s">
        <v>14532</v>
      </c>
      <c r="E2101" s="0" t="s">
        <v>20093</v>
      </c>
      <c r="F2101" s="0" t="n">
        <v>1694</v>
      </c>
      <c r="G2101" s="0" t="s">
        <v>281</v>
      </c>
      <c r="H2101" s="0" t="s">
        <v>297</v>
      </c>
      <c r="I2101" s="0" t="s">
        <v>20094</v>
      </c>
    </row>
    <row r="2102" customFormat="false" ht="15" hidden="false" customHeight="false" outlineLevel="0" collapsed="false">
      <c r="A2102" s="0" t="n">
        <v>67</v>
      </c>
      <c r="B2102" s="0" t="s">
        <v>117</v>
      </c>
      <c r="C2102" s="0" t="s">
        <v>20095</v>
      </c>
      <c r="D2102" s="0" t="s">
        <v>14532</v>
      </c>
      <c r="E2102" s="0" t="s">
        <v>20041</v>
      </c>
      <c r="F2102" s="0" t="n">
        <v>1734</v>
      </c>
      <c r="G2102" s="0" t="s">
        <v>281</v>
      </c>
      <c r="H2102" s="0" t="s">
        <v>297</v>
      </c>
      <c r="I2102" s="0" t="s">
        <v>20096</v>
      </c>
    </row>
    <row r="2103" customFormat="false" ht="15" hidden="false" customHeight="false" outlineLevel="0" collapsed="false">
      <c r="A2103" s="0" t="n">
        <v>73</v>
      </c>
      <c r="B2103" s="0" t="s">
        <v>124</v>
      </c>
      <c r="C2103" s="0" t="s">
        <v>20097</v>
      </c>
      <c r="D2103" s="0" t="s">
        <v>92</v>
      </c>
      <c r="E2103" s="0" t="s">
        <v>20098</v>
      </c>
      <c r="F2103" s="0" t="n">
        <v>872</v>
      </c>
      <c r="G2103" s="0" t="s">
        <v>281</v>
      </c>
      <c r="H2103" s="0" t="s">
        <v>297</v>
      </c>
      <c r="I2103" s="0" t="s">
        <v>20099</v>
      </c>
    </row>
    <row r="2104" customFormat="false" ht="15" hidden="false" customHeight="false" outlineLevel="0" collapsed="false">
      <c r="A2104" s="0" t="n">
        <v>71</v>
      </c>
      <c r="B2104" s="0" t="s">
        <v>121</v>
      </c>
      <c r="C2104" s="0" t="s">
        <v>20100</v>
      </c>
      <c r="D2104" s="0" t="s">
        <v>14676</v>
      </c>
      <c r="E2104" s="0" t="s">
        <v>20101</v>
      </c>
      <c r="F2104" s="0" t="n">
        <v>1616</v>
      </c>
      <c r="G2104" s="0" t="s">
        <v>281</v>
      </c>
      <c r="H2104" s="0" t="s">
        <v>297</v>
      </c>
      <c r="I2104" s="0" t="s">
        <v>20102</v>
      </c>
    </row>
    <row r="2105" customFormat="false" ht="15" hidden="false" customHeight="false" outlineLevel="0" collapsed="false">
      <c r="A2105" s="0" t="n">
        <v>70</v>
      </c>
      <c r="B2105" s="0" t="s">
        <v>120</v>
      </c>
      <c r="C2105" s="0" t="s">
        <v>20103</v>
      </c>
      <c r="D2105" s="0" t="s">
        <v>92</v>
      </c>
      <c r="E2105" s="0" t="s">
        <v>20104</v>
      </c>
      <c r="F2105" s="0" t="n">
        <v>431</v>
      </c>
      <c r="G2105" s="0" t="s">
        <v>281</v>
      </c>
      <c r="H2105" s="0" t="s">
        <v>297</v>
      </c>
      <c r="I2105" s="0" t="s">
        <v>20105</v>
      </c>
    </row>
    <row r="2106" customFormat="false" ht="15" hidden="false" customHeight="false" outlineLevel="0" collapsed="false">
      <c r="A2106" s="0" t="n">
        <v>73</v>
      </c>
      <c r="B2106" s="0" t="s">
        <v>124</v>
      </c>
      <c r="C2106" s="0" t="s">
        <v>20106</v>
      </c>
      <c r="D2106" s="0" t="s">
        <v>14532</v>
      </c>
      <c r="E2106" s="0" t="s">
        <v>20107</v>
      </c>
      <c r="F2106" s="0" t="n">
        <v>1090</v>
      </c>
      <c r="G2106" s="0" t="s">
        <v>281</v>
      </c>
      <c r="H2106" s="0" t="s">
        <v>297</v>
      </c>
      <c r="I2106" s="0" t="s">
        <v>20108</v>
      </c>
    </row>
    <row r="2107" customFormat="false" ht="15" hidden="false" customHeight="false" outlineLevel="0" collapsed="false">
      <c r="A2107" s="0" t="n">
        <v>72</v>
      </c>
      <c r="B2107" s="0" t="s">
        <v>122</v>
      </c>
      <c r="C2107" s="0" t="s">
        <v>20109</v>
      </c>
      <c r="D2107" s="0" t="s">
        <v>14541</v>
      </c>
      <c r="E2107" s="0" t="s">
        <v>20110</v>
      </c>
      <c r="F2107" s="0" t="n">
        <v>1309</v>
      </c>
      <c r="G2107" s="0" t="s">
        <v>281</v>
      </c>
      <c r="H2107" s="0" t="s">
        <v>297</v>
      </c>
      <c r="I2107" s="0" t="s">
        <v>20111</v>
      </c>
    </row>
    <row r="2108" customFormat="false" ht="15" hidden="false" customHeight="false" outlineLevel="0" collapsed="false">
      <c r="A2108" s="0" t="n">
        <v>70</v>
      </c>
      <c r="B2108" s="0" t="s">
        <v>120</v>
      </c>
      <c r="C2108" s="0" t="s">
        <v>20112</v>
      </c>
      <c r="D2108" s="0" t="s">
        <v>14532</v>
      </c>
      <c r="E2108" s="0" t="s">
        <v>20113</v>
      </c>
      <c r="F2108" s="0" t="n">
        <v>500</v>
      </c>
      <c r="G2108" s="0" t="s">
        <v>281</v>
      </c>
      <c r="H2108" s="0" t="s">
        <v>297</v>
      </c>
      <c r="I2108" s="0" t="s">
        <v>20114</v>
      </c>
    </row>
    <row r="2109" customFormat="false" ht="15" hidden="false" customHeight="false" outlineLevel="0" collapsed="false">
      <c r="A2109" s="0" t="n">
        <v>73</v>
      </c>
      <c r="B2109" s="0" t="s">
        <v>124</v>
      </c>
      <c r="C2109" s="0" t="s">
        <v>20115</v>
      </c>
      <c r="D2109" s="0" t="s">
        <v>339</v>
      </c>
      <c r="E2109" s="0" t="s">
        <v>20116</v>
      </c>
      <c r="F2109" s="0" t="n">
        <v>1852</v>
      </c>
      <c r="G2109" s="0" t="s">
        <v>281</v>
      </c>
      <c r="H2109" s="0" t="s">
        <v>297</v>
      </c>
      <c r="I2109" s="0" t="s">
        <v>20117</v>
      </c>
    </row>
    <row r="2110" customFormat="false" ht="15" hidden="false" customHeight="false" outlineLevel="0" collapsed="false">
      <c r="A2110" s="0" t="n">
        <v>72</v>
      </c>
      <c r="B2110" s="0" t="s">
        <v>122</v>
      </c>
      <c r="C2110" s="0" t="s">
        <v>20118</v>
      </c>
      <c r="D2110" s="0" t="s">
        <v>92</v>
      </c>
      <c r="E2110" s="0" t="s">
        <v>20119</v>
      </c>
      <c r="F2110" s="0" t="n">
        <v>1110</v>
      </c>
      <c r="G2110" s="0" t="s">
        <v>281</v>
      </c>
      <c r="H2110" s="0" t="s">
        <v>297</v>
      </c>
      <c r="I2110" s="0" t="s">
        <v>20120</v>
      </c>
    </row>
    <row r="2111" customFormat="false" ht="15" hidden="false" customHeight="false" outlineLevel="0" collapsed="false">
      <c r="A2111" s="0" t="n">
        <v>73</v>
      </c>
      <c r="B2111" s="0" t="s">
        <v>124</v>
      </c>
      <c r="C2111" s="0" t="s">
        <v>20121</v>
      </c>
      <c r="D2111" s="0" t="s">
        <v>92</v>
      </c>
      <c r="E2111" s="0" t="s">
        <v>20122</v>
      </c>
      <c r="F2111" s="0" t="n">
        <v>574</v>
      </c>
      <c r="G2111" s="0" t="s">
        <v>281</v>
      </c>
      <c r="H2111" s="0" t="s">
        <v>297</v>
      </c>
      <c r="I2111" s="0" t="s">
        <v>20123</v>
      </c>
    </row>
    <row r="2112" customFormat="false" ht="15" hidden="false" customHeight="false" outlineLevel="0" collapsed="false">
      <c r="A2112" s="0" t="n">
        <v>72</v>
      </c>
      <c r="B2112" s="0" t="s">
        <v>122</v>
      </c>
      <c r="C2112" s="0" t="s">
        <v>20124</v>
      </c>
      <c r="D2112" s="0" t="s">
        <v>92</v>
      </c>
      <c r="E2112" s="0" t="s">
        <v>20125</v>
      </c>
      <c r="F2112" s="0" t="n">
        <v>947</v>
      </c>
      <c r="G2112" s="0" t="s">
        <v>281</v>
      </c>
      <c r="H2112" s="0" t="s">
        <v>297</v>
      </c>
      <c r="I2112" s="0" t="s">
        <v>20126</v>
      </c>
    </row>
    <row r="2113" customFormat="false" ht="15" hidden="false" customHeight="false" outlineLevel="0" collapsed="false">
      <c r="A2113" s="0" t="n">
        <v>70</v>
      </c>
      <c r="B2113" s="0" t="s">
        <v>120</v>
      </c>
      <c r="C2113" s="0" t="s">
        <v>20127</v>
      </c>
      <c r="D2113" s="0" t="s">
        <v>14192</v>
      </c>
      <c r="E2113" s="0" t="s">
        <v>20128</v>
      </c>
      <c r="F2113" s="0" t="n">
        <v>2414</v>
      </c>
      <c r="G2113" s="0" t="s">
        <v>281</v>
      </c>
      <c r="H2113" s="0" t="s">
        <v>297</v>
      </c>
      <c r="I2113" s="0" t="s">
        <v>20129</v>
      </c>
    </row>
    <row r="2114" customFormat="false" ht="15" hidden="false" customHeight="false" outlineLevel="0" collapsed="false">
      <c r="A2114" s="0" t="n">
        <v>67</v>
      </c>
      <c r="B2114" s="0" t="s">
        <v>117</v>
      </c>
      <c r="C2114" s="0" t="s">
        <v>20130</v>
      </c>
      <c r="D2114" s="0" t="s">
        <v>14532</v>
      </c>
      <c r="E2114" s="0" t="s">
        <v>20131</v>
      </c>
      <c r="F2114" s="0" t="n">
        <v>1332</v>
      </c>
      <c r="G2114" s="0" t="s">
        <v>281</v>
      </c>
      <c r="H2114" s="0" t="s">
        <v>297</v>
      </c>
      <c r="I2114" s="0" t="s">
        <v>20132</v>
      </c>
    </row>
    <row r="2115" customFormat="false" ht="15" hidden="false" customHeight="false" outlineLevel="0" collapsed="false">
      <c r="A2115" s="0" t="n">
        <v>71</v>
      </c>
      <c r="B2115" s="0" t="s">
        <v>121</v>
      </c>
      <c r="C2115" s="0" t="s">
        <v>20133</v>
      </c>
      <c r="D2115" s="0" t="s">
        <v>14676</v>
      </c>
      <c r="E2115" s="0" t="s">
        <v>20134</v>
      </c>
      <c r="F2115" s="0" t="n">
        <v>1801</v>
      </c>
      <c r="G2115" s="0" t="s">
        <v>281</v>
      </c>
      <c r="H2115" s="0" t="s">
        <v>297</v>
      </c>
      <c r="I2115" s="0" t="s">
        <v>20135</v>
      </c>
    </row>
    <row r="2116" customFormat="false" ht="15" hidden="false" customHeight="false" outlineLevel="0" collapsed="false">
      <c r="A2116" s="0" t="n">
        <v>68</v>
      </c>
      <c r="B2116" s="0" t="s">
        <v>118</v>
      </c>
      <c r="C2116" s="0" t="s">
        <v>20136</v>
      </c>
      <c r="D2116" s="0" t="s">
        <v>15738</v>
      </c>
      <c r="E2116" s="0" t="s">
        <v>20137</v>
      </c>
      <c r="F2116" s="0" t="n">
        <v>240</v>
      </c>
      <c r="G2116" s="0" t="s">
        <v>281</v>
      </c>
      <c r="H2116" s="0" t="s">
        <v>274</v>
      </c>
      <c r="I2116" s="0" t="s">
        <v>20138</v>
      </c>
    </row>
    <row r="2117" customFormat="false" ht="15" hidden="false" customHeight="false" outlineLevel="0" collapsed="false">
      <c r="A2117" s="0" t="n">
        <v>70</v>
      </c>
      <c r="B2117" s="0" t="s">
        <v>120</v>
      </c>
      <c r="C2117" s="0" t="s">
        <v>20139</v>
      </c>
      <c r="D2117" s="0" t="s">
        <v>14192</v>
      </c>
      <c r="E2117" s="0" t="s">
        <v>20140</v>
      </c>
      <c r="F2117" s="0" t="n">
        <v>1576</v>
      </c>
      <c r="G2117" s="0" t="s">
        <v>281</v>
      </c>
      <c r="H2117" s="0" t="s">
        <v>297</v>
      </c>
      <c r="I2117" s="0" t="s">
        <v>20141</v>
      </c>
    </row>
    <row r="2118" customFormat="false" ht="15" hidden="false" customHeight="false" outlineLevel="0" collapsed="false">
      <c r="A2118" s="0" t="n">
        <v>73</v>
      </c>
      <c r="B2118" s="0" t="s">
        <v>124</v>
      </c>
      <c r="C2118" s="0" t="s">
        <v>20142</v>
      </c>
      <c r="D2118" s="0" t="s">
        <v>14532</v>
      </c>
      <c r="E2118" s="0" t="s">
        <v>20143</v>
      </c>
      <c r="F2118" s="0" t="n">
        <v>1431</v>
      </c>
      <c r="G2118" s="0" t="s">
        <v>281</v>
      </c>
      <c r="H2118" s="0" t="s">
        <v>297</v>
      </c>
      <c r="I2118" s="0" t="s">
        <v>20144</v>
      </c>
    </row>
    <row r="2119" customFormat="false" ht="15" hidden="false" customHeight="false" outlineLevel="0" collapsed="false">
      <c r="A2119" s="0" t="n">
        <v>72</v>
      </c>
      <c r="B2119" s="0" t="s">
        <v>122</v>
      </c>
      <c r="C2119" s="0" t="s">
        <v>20145</v>
      </c>
      <c r="D2119" s="0" t="s">
        <v>14532</v>
      </c>
      <c r="E2119" s="0" t="s">
        <v>20146</v>
      </c>
      <c r="F2119" s="0" t="n">
        <v>1368</v>
      </c>
      <c r="G2119" s="0" t="s">
        <v>281</v>
      </c>
      <c r="H2119" s="0" t="s">
        <v>297</v>
      </c>
      <c r="I2119" s="0" t="s">
        <v>20147</v>
      </c>
    </row>
    <row r="2120" customFormat="false" ht="15" hidden="false" customHeight="false" outlineLevel="0" collapsed="false">
      <c r="A2120" s="0" t="n">
        <v>70</v>
      </c>
      <c r="B2120" s="0" t="s">
        <v>120</v>
      </c>
      <c r="C2120" s="0" t="s">
        <v>20148</v>
      </c>
      <c r="D2120" s="0" t="s">
        <v>14532</v>
      </c>
      <c r="E2120" s="0" t="s">
        <v>20149</v>
      </c>
      <c r="F2120" s="0" t="n">
        <v>2252</v>
      </c>
      <c r="G2120" s="0" t="s">
        <v>281</v>
      </c>
      <c r="H2120" s="0" t="s">
        <v>297</v>
      </c>
      <c r="I2120" s="0" t="s">
        <v>20150</v>
      </c>
    </row>
    <row r="2121" customFormat="false" ht="15" hidden="false" customHeight="false" outlineLevel="0" collapsed="false">
      <c r="A2121" s="0" t="n">
        <v>72</v>
      </c>
      <c r="B2121" s="0" t="s">
        <v>122</v>
      </c>
      <c r="C2121" s="0" t="s">
        <v>20151</v>
      </c>
      <c r="D2121" s="0" t="s">
        <v>14541</v>
      </c>
      <c r="E2121" s="0" t="s">
        <v>20152</v>
      </c>
      <c r="F2121" s="0" t="n">
        <v>1009</v>
      </c>
      <c r="G2121" s="0" t="s">
        <v>281</v>
      </c>
      <c r="H2121" s="0" t="s">
        <v>297</v>
      </c>
      <c r="I2121" s="0" t="s">
        <v>20153</v>
      </c>
    </row>
    <row r="2122" customFormat="false" ht="15" hidden="false" customHeight="false" outlineLevel="0" collapsed="false">
      <c r="A2122" s="0" t="n">
        <v>73</v>
      </c>
      <c r="B2122" s="0" t="s">
        <v>124</v>
      </c>
      <c r="C2122" s="0" t="s">
        <v>20154</v>
      </c>
      <c r="D2122" s="0" t="s">
        <v>14532</v>
      </c>
      <c r="E2122" s="0" t="s">
        <v>20155</v>
      </c>
      <c r="F2122" s="0" t="n">
        <v>887</v>
      </c>
      <c r="G2122" s="0" t="s">
        <v>281</v>
      </c>
      <c r="H2122" s="0" t="s">
        <v>297</v>
      </c>
      <c r="I2122" s="0" t="s">
        <v>20156</v>
      </c>
    </row>
    <row r="2123" customFormat="false" ht="15" hidden="false" customHeight="false" outlineLevel="0" collapsed="false">
      <c r="A2123" s="0" t="n">
        <v>67</v>
      </c>
      <c r="B2123" s="0" t="s">
        <v>117</v>
      </c>
      <c r="C2123" s="0" t="s">
        <v>20157</v>
      </c>
      <c r="D2123" s="0" t="s">
        <v>14541</v>
      </c>
      <c r="E2123" s="0" t="s">
        <v>20158</v>
      </c>
      <c r="F2123" s="0" t="n">
        <v>1121</v>
      </c>
      <c r="G2123" s="0" t="s">
        <v>281</v>
      </c>
      <c r="H2123" s="0" t="s">
        <v>297</v>
      </c>
      <c r="I2123" s="0" t="s">
        <v>20159</v>
      </c>
    </row>
    <row r="2124" customFormat="false" ht="15" hidden="false" customHeight="false" outlineLevel="0" collapsed="false">
      <c r="A2124" s="0" t="n">
        <v>72</v>
      </c>
      <c r="B2124" s="0" t="s">
        <v>122</v>
      </c>
      <c r="C2124" s="0" t="s">
        <v>20160</v>
      </c>
      <c r="D2124" s="0" t="s">
        <v>14532</v>
      </c>
      <c r="E2124" s="0" t="s">
        <v>20161</v>
      </c>
      <c r="F2124" s="0" t="n">
        <v>481</v>
      </c>
      <c r="G2124" s="0" t="s">
        <v>281</v>
      </c>
      <c r="H2124" s="0" t="s">
        <v>297</v>
      </c>
      <c r="I2124" s="0" t="s">
        <v>20162</v>
      </c>
    </row>
    <row r="2125" customFormat="false" ht="15" hidden="false" customHeight="false" outlineLevel="0" collapsed="false">
      <c r="A2125" s="0" t="n">
        <v>73</v>
      </c>
      <c r="B2125" s="0" t="s">
        <v>124</v>
      </c>
      <c r="C2125" s="0" t="s">
        <v>20163</v>
      </c>
      <c r="D2125" s="0" t="s">
        <v>14532</v>
      </c>
      <c r="E2125" s="0" t="s">
        <v>20164</v>
      </c>
      <c r="F2125" s="0" t="n">
        <v>1682</v>
      </c>
      <c r="G2125" s="0" t="s">
        <v>281</v>
      </c>
      <c r="H2125" s="0" t="s">
        <v>297</v>
      </c>
      <c r="I2125" s="0" t="s">
        <v>20165</v>
      </c>
    </row>
    <row r="2126" customFormat="false" ht="15" hidden="false" customHeight="false" outlineLevel="0" collapsed="false">
      <c r="A2126" s="0" t="n">
        <v>72</v>
      </c>
      <c r="B2126" s="0" t="s">
        <v>122</v>
      </c>
      <c r="C2126" s="0" t="s">
        <v>20166</v>
      </c>
      <c r="D2126" s="0" t="s">
        <v>14532</v>
      </c>
      <c r="E2126" s="0" t="s">
        <v>20167</v>
      </c>
      <c r="F2126" s="0" t="n">
        <v>1288</v>
      </c>
      <c r="G2126" s="0" t="s">
        <v>281</v>
      </c>
      <c r="H2126" s="0" t="s">
        <v>297</v>
      </c>
      <c r="I2126" s="0" t="s">
        <v>20168</v>
      </c>
    </row>
    <row r="2127" customFormat="false" ht="15" hidden="false" customHeight="false" outlineLevel="0" collapsed="false">
      <c r="A2127" s="0" t="n">
        <v>73</v>
      </c>
      <c r="B2127" s="0" t="s">
        <v>124</v>
      </c>
      <c r="C2127" s="0" t="s">
        <v>20169</v>
      </c>
      <c r="D2127" s="0" t="s">
        <v>14532</v>
      </c>
      <c r="E2127" s="0" t="s">
        <v>20170</v>
      </c>
      <c r="F2127" s="0" t="n">
        <v>1493</v>
      </c>
      <c r="G2127" s="0" t="s">
        <v>281</v>
      </c>
      <c r="H2127" s="0" t="s">
        <v>297</v>
      </c>
      <c r="I2127" s="0" t="s">
        <v>20171</v>
      </c>
    </row>
    <row r="2128" customFormat="false" ht="15" hidden="false" customHeight="false" outlineLevel="0" collapsed="false">
      <c r="A2128" s="0" t="n">
        <v>106</v>
      </c>
      <c r="B2128" s="0" t="s">
        <v>162</v>
      </c>
      <c r="C2128" s="0" t="s">
        <v>20172</v>
      </c>
      <c r="D2128" s="0" t="s">
        <v>14532</v>
      </c>
      <c r="E2128" s="0" t="s">
        <v>20173</v>
      </c>
      <c r="F2128" s="0" t="n">
        <v>240</v>
      </c>
      <c r="G2128" s="0" t="s">
        <v>281</v>
      </c>
      <c r="H2128" s="0" t="s">
        <v>274</v>
      </c>
      <c r="I2128" s="0" t="s">
        <v>20174</v>
      </c>
    </row>
    <row r="2129" customFormat="false" ht="15" hidden="false" customHeight="false" outlineLevel="0" collapsed="false">
      <c r="A2129" s="0" t="n">
        <v>67</v>
      </c>
      <c r="B2129" s="0" t="s">
        <v>117</v>
      </c>
      <c r="C2129" s="0" t="s">
        <v>20175</v>
      </c>
      <c r="D2129" s="0" t="s">
        <v>14532</v>
      </c>
      <c r="E2129" s="0" t="s">
        <v>20176</v>
      </c>
      <c r="F2129" s="0" t="n">
        <v>4300</v>
      </c>
      <c r="G2129" s="0" t="s">
        <v>281</v>
      </c>
      <c r="H2129" s="0" t="s">
        <v>297</v>
      </c>
      <c r="I2129" s="0" t="s">
        <v>20177</v>
      </c>
    </row>
    <row r="2130" customFormat="false" ht="15" hidden="false" customHeight="false" outlineLevel="0" collapsed="false">
      <c r="A2130" s="0" t="n">
        <v>71</v>
      </c>
      <c r="B2130" s="0" t="s">
        <v>121</v>
      </c>
      <c r="C2130" s="0" t="s">
        <v>20178</v>
      </c>
      <c r="D2130" s="0" t="s">
        <v>14532</v>
      </c>
      <c r="E2130" s="0" t="s">
        <v>20179</v>
      </c>
      <c r="F2130" s="0" t="n">
        <v>2097</v>
      </c>
      <c r="G2130" s="0" t="s">
        <v>281</v>
      </c>
      <c r="H2130" s="0" t="s">
        <v>297</v>
      </c>
      <c r="I2130" s="0" t="s">
        <v>20180</v>
      </c>
    </row>
    <row r="2131" customFormat="false" ht="15" hidden="false" customHeight="false" outlineLevel="0" collapsed="false">
      <c r="A2131" s="0" t="n">
        <v>72</v>
      </c>
      <c r="B2131" s="0" t="s">
        <v>122</v>
      </c>
      <c r="C2131" s="0" t="s">
        <v>20181</v>
      </c>
      <c r="D2131" s="0" t="s">
        <v>92</v>
      </c>
      <c r="E2131" s="0" t="s">
        <v>20182</v>
      </c>
      <c r="F2131" s="0" t="n">
        <v>931</v>
      </c>
      <c r="G2131" s="0" t="s">
        <v>281</v>
      </c>
      <c r="H2131" s="0" t="s">
        <v>297</v>
      </c>
      <c r="I2131" s="0" t="s">
        <v>20183</v>
      </c>
    </row>
    <row r="2132" customFormat="false" ht="15" hidden="false" customHeight="false" outlineLevel="0" collapsed="false">
      <c r="A2132" s="0" t="n">
        <v>73</v>
      </c>
      <c r="B2132" s="0" t="s">
        <v>124</v>
      </c>
      <c r="C2132" s="0" t="s">
        <v>20184</v>
      </c>
      <c r="D2132" s="0" t="s">
        <v>14676</v>
      </c>
      <c r="E2132" s="0" t="s">
        <v>20185</v>
      </c>
      <c r="F2132" s="0" t="n">
        <v>1322</v>
      </c>
      <c r="G2132" s="0" t="s">
        <v>281</v>
      </c>
      <c r="H2132" s="0" t="s">
        <v>297</v>
      </c>
      <c r="I2132" s="0" t="s">
        <v>20186</v>
      </c>
    </row>
    <row r="2133" customFormat="false" ht="15" hidden="false" customHeight="false" outlineLevel="0" collapsed="false">
      <c r="A2133" s="0" t="n">
        <v>73</v>
      </c>
      <c r="B2133" s="0" t="s">
        <v>124</v>
      </c>
      <c r="C2133" s="0" t="s">
        <v>20187</v>
      </c>
      <c r="D2133" s="0" t="s">
        <v>514</v>
      </c>
      <c r="E2133" s="0" t="s">
        <v>20188</v>
      </c>
      <c r="F2133" s="0" t="n">
        <v>499</v>
      </c>
      <c r="G2133" s="0" t="s">
        <v>281</v>
      </c>
      <c r="H2133" s="0" t="s">
        <v>297</v>
      </c>
      <c r="I2133" s="0" t="s">
        <v>20189</v>
      </c>
    </row>
    <row r="2134" customFormat="false" ht="15" hidden="false" customHeight="false" outlineLevel="0" collapsed="false">
      <c r="A2134" s="0" t="n">
        <v>72</v>
      </c>
      <c r="B2134" s="0" t="s">
        <v>122</v>
      </c>
      <c r="C2134" s="0" t="s">
        <v>20190</v>
      </c>
      <c r="D2134" s="0" t="s">
        <v>14532</v>
      </c>
      <c r="E2134" s="0" t="s">
        <v>20191</v>
      </c>
      <c r="F2134" s="0" t="n">
        <v>556</v>
      </c>
      <c r="G2134" s="0" t="s">
        <v>281</v>
      </c>
      <c r="H2134" s="0" t="s">
        <v>297</v>
      </c>
      <c r="I2134" s="0" t="s">
        <v>20192</v>
      </c>
    </row>
    <row r="2135" customFormat="false" ht="15" hidden="false" customHeight="false" outlineLevel="0" collapsed="false">
      <c r="A2135" s="0" t="n">
        <v>73</v>
      </c>
      <c r="B2135" s="0" t="s">
        <v>124</v>
      </c>
      <c r="C2135" s="0" t="s">
        <v>20193</v>
      </c>
      <c r="D2135" s="0" t="s">
        <v>14532</v>
      </c>
      <c r="E2135" s="0" t="s">
        <v>20194</v>
      </c>
      <c r="F2135" s="0" t="n">
        <v>3538</v>
      </c>
      <c r="G2135" s="0" t="s">
        <v>281</v>
      </c>
      <c r="H2135" s="0" t="s">
        <v>297</v>
      </c>
      <c r="I2135" s="0" t="s">
        <v>20195</v>
      </c>
    </row>
    <row r="2136" customFormat="false" ht="15" hidden="false" customHeight="false" outlineLevel="0" collapsed="false">
      <c r="A2136" s="0" t="n">
        <v>72</v>
      </c>
      <c r="B2136" s="0" t="s">
        <v>122</v>
      </c>
      <c r="C2136" s="0" t="s">
        <v>20196</v>
      </c>
      <c r="D2136" s="0" t="s">
        <v>14541</v>
      </c>
      <c r="E2136" s="0" t="s">
        <v>20197</v>
      </c>
      <c r="F2136" s="0" t="n">
        <v>1353</v>
      </c>
      <c r="G2136" s="0" t="s">
        <v>281</v>
      </c>
      <c r="H2136" s="0" t="s">
        <v>297</v>
      </c>
      <c r="I2136" s="0" t="s">
        <v>20198</v>
      </c>
    </row>
    <row r="2137" customFormat="false" ht="15" hidden="false" customHeight="false" outlineLevel="0" collapsed="false">
      <c r="A2137" s="0" t="n">
        <v>73</v>
      </c>
      <c r="B2137" s="0" t="s">
        <v>124</v>
      </c>
      <c r="C2137" s="0" t="s">
        <v>20199</v>
      </c>
      <c r="D2137" s="0" t="s">
        <v>92</v>
      </c>
      <c r="E2137" s="0" t="s">
        <v>20200</v>
      </c>
      <c r="F2137" s="0" t="n">
        <v>300</v>
      </c>
      <c r="G2137" s="0" t="s">
        <v>281</v>
      </c>
      <c r="H2137" s="0" t="s">
        <v>297</v>
      </c>
      <c r="I2137" s="0" t="s">
        <v>20201</v>
      </c>
    </row>
    <row r="2138" customFormat="false" ht="15" hidden="false" customHeight="false" outlineLevel="0" collapsed="false">
      <c r="A2138" s="0" t="n">
        <v>67</v>
      </c>
      <c r="B2138" s="0" t="s">
        <v>117</v>
      </c>
      <c r="C2138" s="0" t="s">
        <v>20202</v>
      </c>
      <c r="D2138" s="0" t="s">
        <v>14532</v>
      </c>
      <c r="E2138" s="0" t="s">
        <v>20011</v>
      </c>
      <c r="F2138" s="0" t="n">
        <v>4237</v>
      </c>
      <c r="G2138" s="0" t="s">
        <v>281</v>
      </c>
      <c r="H2138" s="0" t="s">
        <v>297</v>
      </c>
      <c r="I2138" s="0" t="s">
        <v>20203</v>
      </c>
    </row>
    <row r="2139" customFormat="false" ht="15" hidden="false" customHeight="false" outlineLevel="0" collapsed="false">
      <c r="A2139" s="0" t="n">
        <v>72</v>
      </c>
      <c r="B2139" s="0" t="s">
        <v>122</v>
      </c>
      <c r="C2139" s="0" t="s">
        <v>20204</v>
      </c>
      <c r="D2139" s="0" t="s">
        <v>14532</v>
      </c>
      <c r="E2139" s="0" t="s">
        <v>20205</v>
      </c>
      <c r="F2139" s="0" t="n">
        <v>242</v>
      </c>
      <c r="G2139" s="0" t="s">
        <v>281</v>
      </c>
      <c r="H2139" s="0" t="s">
        <v>297</v>
      </c>
      <c r="I2139" s="0" t="s">
        <v>20206</v>
      </c>
    </row>
    <row r="2140" customFormat="false" ht="15" hidden="false" customHeight="false" outlineLevel="0" collapsed="false">
      <c r="A2140" s="0" t="n">
        <v>112</v>
      </c>
      <c r="B2140" s="0" t="s">
        <v>168</v>
      </c>
      <c r="C2140" s="0" t="s">
        <v>20207</v>
      </c>
      <c r="D2140" s="0" t="s">
        <v>14676</v>
      </c>
      <c r="E2140" s="0" t="s">
        <v>20208</v>
      </c>
      <c r="F2140" s="0" t="n">
        <v>240</v>
      </c>
      <c r="G2140" s="0" t="s">
        <v>281</v>
      </c>
      <c r="H2140" s="0" t="s">
        <v>274</v>
      </c>
      <c r="I2140" s="0" t="s">
        <v>20209</v>
      </c>
    </row>
    <row r="2141" customFormat="false" ht="15" hidden="false" customHeight="false" outlineLevel="0" collapsed="false">
      <c r="A2141" s="0" t="n">
        <v>72</v>
      </c>
      <c r="B2141" s="0" t="s">
        <v>122</v>
      </c>
      <c r="C2141" s="0" t="s">
        <v>20210</v>
      </c>
      <c r="D2141" s="0" t="s">
        <v>14532</v>
      </c>
      <c r="E2141" s="0" t="s">
        <v>20211</v>
      </c>
      <c r="F2141" s="0" t="n">
        <v>736</v>
      </c>
      <c r="G2141" s="0" t="s">
        <v>281</v>
      </c>
      <c r="H2141" s="0" t="s">
        <v>297</v>
      </c>
      <c r="I2141" s="0" t="s">
        <v>20212</v>
      </c>
    </row>
    <row r="2142" customFormat="false" ht="15" hidden="false" customHeight="false" outlineLevel="0" collapsed="false">
      <c r="A2142" s="0" t="n">
        <v>73</v>
      </c>
      <c r="B2142" s="0" t="s">
        <v>124</v>
      </c>
      <c r="C2142" s="0" t="s">
        <v>20213</v>
      </c>
      <c r="D2142" s="0" t="s">
        <v>14532</v>
      </c>
      <c r="E2142" s="0" t="s">
        <v>20214</v>
      </c>
      <c r="F2142" s="0" t="n">
        <v>1393</v>
      </c>
      <c r="G2142" s="0" t="s">
        <v>281</v>
      </c>
      <c r="H2142" s="0" t="s">
        <v>297</v>
      </c>
      <c r="I2142" s="0" t="s">
        <v>20215</v>
      </c>
    </row>
    <row r="2143" customFormat="false" ht="15" hidden="false" customHeight="false" outlineLevel="0" collapsed="false">
      <c r="A2143" s="0" t="n">
        <v>67</v>
      </c>
      <c r="B2143" s="0" t="s">
        <v>117</v>
      </c>
      <c r="C2143" s="0" t="s">
        <v>20216</v>
      </c>
      <c r="D2143" s="0" t="s">
        <v>14532</v>
      </c>
      <c r="E2143" s="0" t="s">
        <v>19825</v>
      </c>
      <c r="F2143" s="0" t="n">
        <v>2153</v>
      </c>
      <c r="G2143" s="0" t="s">
        <v>281</v>
      </c>
      <c r="H2143" s="0" t="s">
        <v>297</v>
      </c>
      <c r="I2143" s="0" t="s">
        <v>20217</v>
      </c>
    </row>
    <row r="2144" customFormat="false" ht="15" hidden="false" customHeight="false" outlineLevel="0" collapsed="false">
      <c r="A2144" s="0" t="n">
        <v>72</v>
      </c>
      <c r="B2144" s="0" t="s">
        <v>122</v>
      </c>
      <c r="C2144" s="0" t="s">
        <v>20218</v>
      </c>
      <c r="D2144" s="0" t="s">
        <v>92</v>
      </c>
      <c r="E2144" s="0" t="s">
        <v>20219</v>
      </c>
      <c r="F2144" s="0" t="n">
        <v>1024</v>
      </c>
      <c r="G2144" s="0" t="s">
        <v>281</v>
      </c>
      <c r="H2144" s="0" t="s">
        <v>297</v>
      </c>
      <c r="I2144" s="0" t="s">
        <v>20220</v>
      </c>
    </row>
    <row r="2145" customFormat="false" ht="15" hidden="false" customHeight="false" outlineLevel="0" collapsed="false">
      <c r="A2145" s="0" t="n">
        <v>73</v>
      </c>
      <c r="B2145" s="0" t="s">
        <v>124</v>
      </c>
      <c r="C2145" s="0" t="s">
        <v>20221</v>
      </c>
      <c r="D2145" s="0" t="s">
        <v>14532</v>
      </c>
      <c r="E2145" s="0" t="s">
        <v>20222</v>
      </c>
      <c r="F2145" s="0" t="n">
        <v>1603</v>
      </c>
      <c r="G2145" s="0" t="s">
        <v>281</v>
      </c>
      <c r="H2145" s="0" t="s">
        <v>297</v>
      </c>
      <c r="I2145" s="0" t="s">
        <v>20223</v>
      </c>
    </row>
    <row r="2146" customFormat="false" ht="15" hidden="false" customHeight="false" outlineLevel="0" collapsed="false">
      <c r="A2146" s="0" t="n">
        <v>70</v>
      </c>
      <c r="B2146" s="0" t="s">
        <v>120</v>
      </c>
      <c r="C2146" s="0" t="s">
        <v>20224</v>
      </c>
      <c r="D2146" s="0" t="s">
        <v>14532</v>
      </c>
      <c r="E2146" s="0" t="s">
        <v>20225</v>
      </c>
      <c r="F2146" s="0" t="n">
        <v>334</v>
      </c>
      <c r="G2146" s="0" t="s">
        <v>281</v>
      </c>
      <c r="H2146" s="0" t="s">
        <v>297</v>
      </c>
      <c r="I2146" s="0" t="s">
        <v>20226</v>
      </c>
    </row>
    <row r="2147" customFormat="false" ht="15" hidden="false" customHeight="false" outlineLevel="0" collapsed="false">
      <c r="A2147" s="0" t="n">
        <v>70</v>
      </c>
      <c r="B2147" s="0" t="s">
        <v>120</v>
      </c>
      <c r="C2147" s="0" t="s">
        <v>20227</v>
      </c>
      <c r="D2147" s="0" t="s">
        <v>14532</v>
      </c>
      <c r="E2147" s="0" t="s">
        <v>19864</v>
      </c>
      <c r="F2147" s="0" t="n">
        <v>1253</v>
      </c>
      <c r="G2147" s="0" t="s">
        <v>281</v>
      </c>
      <c r="H2147" s="0" t="s">
        <v>297</v>
      </c>
      <c r="I2147" s="0" t="s">
        <v>20228</v>
      </c>
    </row>
    <row r="2148" customFormat="false" ht="15" hidden="false" customHeight="false" outlineLevel="0" collapsed="false">
      <c r="A2148" s="0" t="n">
        <v>72</v>
      </c>
      <c r="B2148" s="0" t="s">
        <v>122</v>
      </c>
      <c r="C2148" s="0" t="s">
        <v>20229</v>
      </c>
      <c r="D2148" s="0" t="s">
        <v>14532</v>
      </c>
      <c r="E2148" s="0" t="s">
        <v>20230</v>
      </c>
      <c r="F2148" s="0" t="n">
        <v>1451</v>
      </c>
      <c r="G2148" s="0" t="s">
        <v>281</v>
      </c>
      <c r="H2148" s="0" t="s">
        <v>297</v>
      </c>
      <c r="I2148" s="0" t="s">
        <v>20231</v>
      </c>
    </row>
    <row r="2149" customFormat="false" ht="15" hidden="false" customHeight="false" outlineLevel="0" collapsed="false">
      <c r="A2149" s="0" t="n">
        <v>73</v>
      </c>
      <c r="B2149" s="0" t="s">
        <v>124</v>
      </c>
      <c r="C2149" s="0" t="s">
        <v>20232</v>
      </c>
      <c r="D2149" s="0" t="s">
        <v>14532</v>
      </c>
      <c r="E2149" s="0" t="s">
        <v>20233</v>
      </c>
      <c r="F2149" s="0" t="n">
        <v>1305</v>
      </c>
      <c r="G2149" s="0" t="s">
        <v>281</v>
      </c>
      <c r="H2149" s="0" t="s">
        <v>297</v>
      </c>
      <c r="I2149" s="0" t="s">
        <v>20234</v>
      </c>
    </row>
    <row r="2150" customFormat="false" ht="15" hidden="false" customHeight="false" outlineLevel="0" collapsed="false">
      <c r="A2150" s="0" t="n">
        <v>92</v>
      </c>
      <c r="B2150" s="0" t="s">
        <v>144</v>
      </c>
      <c r="C2150" s="0" t="s">
        <v>20235</v>
      </c>
      <c r="D2150" s="0" t="s">
        <v>14532</v>
      </c>
      <c r="E2150" s="0" t="s">
        <v>20236</v>
      </c>
      <c r="F2150" s="0" t="n">
        <v>240</v>
      </c>
      <c r="G2150" s="0" t="s">
        <v>281</v>
      </c>
      <c r="H2150" s="0" t="s">
        <v>274</v>
      </c>
      <c r="I2150" s="0" t="s">
        <v>20237</v>
      </c>
    </row>
    <row r="2151" customFormat="false" ht="15" hidden="false" customHeight="false" outlineLevel="0" collapsed="false">
      <c r="A2151" s="0" t="n">
        <v>70</v>
      </c>
      <c r="B2151" s="0" t="s">
        <v>120</v>
      </c>
      <c r="C2151" s="0" t="s">
        <v>20238</v>
      </c>
      <c r="D2151" s="0" t="s">
        <v>14532</v>
      </c>
      <c r="E2151" s="0" t="s">
        <v>19864</v>
      </c>
      <c r="F2151" s="0" t="n">
        <v>1225</v>
      </c>
      <c r="G2151" s="0" t="s">
        <v>281</v>
      </c>
      <c r="H2151" s="0" t="s">
        <v>297</v>
      </c>
      <c r="I2151" s="0" t="s">
        <v>20239</v>
      </c>
    </row>
    <row r="2152" customFormat="false" ht="15" hidden="false" customHeight="false" outlineLevel="0" collapsed="false">
      <c r="A2152" s="0" t="n">
        <v>73</v>
      </c>
      <c r="B2152" s="0" t="s">
        <v>124</v>
      </c>
      <c r="C2152" s="0" t="s">
        <v>20240</v>
      </c>
      <c r="D2152" s="0" t="s">
        <v>14532</v>
      </c>
      <c r="E2152" s="0" t="s">
        <v>20241</v>
      </c>
      <c r="F2152" s="0" t="n">
        <v>803</v>
      </c>
      <c r="G2152" s="0" t="s">
        <v>281</v>
      </c>
      <c r="H2152" s="0" t="s">
        <v>297</v>
      </c>
      <c r="I2152" s="0" t="s">
        <v>20242</v>
      </c>
    </row>
    <row r="2153" customFormat="false" ht="15" hidden="false" customHeight="false" outlineLevel="0" collapsed="false">
      <c r="A2153" s="0" t="n">
        <v>67</v>
      </c>
      <c r="B2153" s="0" t="s">
        <v>117</v>
      </c>
      <c r="C2153" s="0" t="s">
        <v>20243</v>
      </c>
      <c r="D2153" s="0" t="s">
        <v>14532</v>
      </c>
      <c r="E2153" s="0" t="s">
        <v>20244</v>
      </c>
      <c r="F2153" s="0" t="n">
        <v>4755</v>
      </c>
      <c r="G2153" s="0" t="s">
        <v>281</v>
      </c>
      <c r="H2153" s="0" t="s">
        <v>297</v>
      </c>
      <c r="I2153" s="0" t="s">
        <v>20245</v>
      </c>
    </row>
    <row r="2154" customFormat="false" ht="15" hidden="false" customHeight="false" outlineLevel="0" collapsed="false">
      <c r="A2154" s="0" t="n">
        <v>71</v>
      </c>
      <c r="B2154" s="0" t="s">
        <v>121</v>
      </c>
      <c r="C2154" s="0" t="s">
        <v>20246</v>
      </c>
      <c r="D2154" s="0" t="s">
        <v>14676</v>
      </c>
      <c r="E2154" s="0" t="s">
        <v>20247</v>
      </c>
      <c r="F2154" s="0" t="n">
        <v>2907</v>
      </c>
      <c r="G2154" s="0" t="s">
        <v>281</v>
      </c>
      <c r="H2154" s="0" t="s">
        <v>297</v>
      </c>
      <c r="I2154" s="0" t="s">
        <v>20248</v>
      </c>
    </row>
    <row r="2155" customFormat="false" ht="15" hidden="false" customHeight="false" outlineLevel="0" collapsed="false">
      <c r="A2155" s="0" t="n">
        <v>25</v>
      </c>
      <c r="B2155" s="0" t="s">
        <v>64</v>
      </c>
      <c r="C2155" s="0" t="s">
        <v>20249</v>
      </c>
      <c r="D2155" s="0" t="s">
        <v>14532</v>
      </c>
      <c r="E2155" s="0" t="s">
        <v>20250</v>
      </c>
      <c r="F2155" s="0" t="n">
        <v>240</v>
      </c>
      <c r="G2155" s="0" t="s">
        <v>281</v>
      </c>
      <c r="H2155" s="0" t="s">
        <v>274</v>
      </c>
      <c r="I2155" s="0" t="s">
        <v>20251</v>
      </c>
    </row>
    <row r="2156" customFormat="false" ht="15" hidden="false" customHeight="false" outlineLevel="0" collapsed="false">
      <c r="A2156" s="0" t="n">
        <v>72</v>
      </c>
      <c r="B2156" s="0" t="s">
        <v>122</v>
      </c>
      <c r="C2156" s="0" t="s">
        <v>20252</v>
      </c>
      <c r="D2156" s="0" t="s">
        <v>14532</v>
      </c>
      <c r="E2156" s="0" t="s">
        <v>20253</v>
      </c>
      <c r="F2156" s="0" t="n">
        <v>400</v>
      </c>
      <c r="G2156" s="0" t="s">
        <v>281</v>
      </c>
      <c r="H2156" s="0" t="s">
        <v>297</v>
      </c>
      <c r="I2156" s="0" t="s">
        <v>20254</v>
      </c>
    </row>
    <row r="2157" customFormat="false" ht="15" hidden="false" customHeight="false" outlineLevel="0" collapsed="false">
      <c r="A2157" s="0" t="n">
        <v>70</v>
      </c>
      <c r="B2157" s="0" t="s">
        <v>120</v>
      </c>
      <c r="C2157" s="0" t="s">
        <v>20255</v>
      </c>
      <c r="D2157" s="0" t="s">
        <v>14532</v>
      </c>
      <c r="E2157" s="0" t="s">
        <v>20256</v>
      </c>
      <c r="F2157" s="0" t="n">
        <v>3289</v>
      </c>
      <c r="G2157" s="0" t="s">
        <v>281</v>
      </c>
      <c r="H2157" s="0" t="s">
        <v>297</v>
      </c>
      <c r="I2157" s="0" t="s">
        <v>20257</v>
      </c>
    </row>
    <row r="2158" customFormat="false" ht="15" hidden="false" customHeight="false" outlineLevel="0" collapsed="false">
      <c r="A2158" s="0" t="n">
        <v>73</v>
      </c>
      <c r="B2158" s="0" t="s">
        <v>124</v>
      </c>
      <c r="C2158" s="0" t="s">
        <v>20258</v>
      </c>
      <c r="D2158" s="0" t="s">
        <v>14532</v>
      </c>
      <c r="E2158" s="0" t="s">
        <v>20259</v>
      </c>
      <c r="F2158" s="0" t="n">
        <v>1691</v>
      </c>
      <c r="G2158" s="0" t="s">
        <v>281</v>
      </c>
      <c r="H2158" s="0" t="s">
        <v>297</v>
      </c>
      <c r="I2158" s="0" t="s">
        <v>20260</v>
      </c>
    </row>
    <row r="2159" customFormat="false" ht="15" hidden="false" customHeight="false" outlineLevel="0" collapsed="false">
      <c r="A2159" s="0" t="n">
        <v>70</v>
      </c>
      <c r="B2159" s="0" t="s">
        <v>120</v>
      </c>
      <c r="C2159" s="0" t="s">
        <v>20261</v>
      </c>
      <c r="D2159" s="0" t="s">
        <v>14532</v>
      </c>
      <c r="E2159" s="0" t="s">
        <v>19719</v>
      </c>
      <c r="F2159" s="0" t="n">
        <v>1288</v>
      </c>
      <c r="G2159" s="0" t="s">
        <v>281</v>
      </c>
      <c r="H2159" s="0" t="s">
        <v>297</v>
      </c>
      <c r="I2159" s="0" t="s">
        <v>20262</v>
      </c>
    </row>
    <row r="2160" customFormat="false" ht="15" hidden="false" customHeight="false" outlineLevel="0" collapsed="false">
      <c r="A2160" s="0" t="n">
        <v>73</v>
      </c>
      <c r="B2160" s="0" t="s">
        <v>124</v>
      </c>
      <c r="C2160" s="0" t="s">
        <v>20263</v>
      </c>
      <c r="D2160" s="0" t="s">
        <v>514</v>
      </c>
      <c r="E2160" s="0" t="s">
        <v>20264</v>
      </c>
      <c r="F2160" s="0" t="n">
        <v>3162</v>
      </c>
      <c r="G2160" s="0" t="s">
        <v>281</v>
      </c>
      <c r="H2160" s="0" t="s">
        <v>297</v>
      </c>
      <c r="I2160" s="0" t="s">
        <v>20265</v>
      </c>
    </row>
    <row r="2161" customFormat="false" ht="15" hidden="false" customHeight="false" outlineLevel="0" collapsed="false">
      <c r="A2161" s="0" t="n">
        <v>70</v>
      </c>
      <c r="B2161" s="0" t="s">
        <v>120</v>
      </c>
      <c r="C2161" s="0" t="s">
        <v>20266</v>
      </c>
      <c r="D2161" s="0" t="s">
        <v>14532</v>
      </c>
      <c r="E2161" s="0" t="s">
        <v>19719</v>
      </c>
      <c r="F2161" s="0" t="n">
        <v>1330</v>
      </c>
      <c r="G2161" s="0" t="s">
        <v>281</v>
      </c>
      <c r="H2161" s="0" t="s">
        <v>297</v>
      </c>
      <c r="I2161" s="0" t="s">
        <v>20267</v>
      </c>
    </row>
    <row r="2162" customFormat="false" ht="15" hidden="false" customHeight="false" outlineLevel="0" collapsed="false">
      <c r="A2162" s="0" t="n">
        <v>163</v>
      </c>
      <c r="B2162" s="0" t="s">
        <v>224</v>
      </c>
      <c r="C2162" s="0" t="s">
        <v>20268</v>
      </c>
      <c r="D2162" s="0" t="s">
        <v>15738</v>
      </c>
      <c r="E2162" s="0" t="s">
        <v>20269</v>
      </c>
      <c r="F2162" s="0" t="n">
        <v>240</v>
      </c>
      <c r="G2162" s="0" t="s">
        <v>281</v>
      </c>
      <c r="H2162" s="0" t="s">
        <v>274</v>
      </c>
      <c r="I2162" s="0" t="s">
        <v>20270</v>
      </c>
    </row>
    <row r="2163" customFormat="false" ht="15" hidden="false" customHeight="false" outlineLevel="0" collapsed="false">
      <c r="A2163" s="0" t="n">
        <v>72</v>
      </c>
      <c r="B2163" s="0" t="s">
        <v>122</v>
      </c>
      <c r="C2163" s="0" t="s">
        <v>20271</v>
      </c>
      <c r="D2163" s="0" t="s">
        <v>14541</v>
      </c>
      <c r="E2163" s="0" t="s">
        <v>20272</v>
      </c>
      <c r="F2163" s="0" t="n">
        <v>1081</v>
      </c>
      <c r="G2163" s="0" t="s">
        <v>281</v>
      </c>
      <c r="H2163" s="0" t="s">
        <v>297</v>
      </c>
      <c r="I2163" s="0" t="s">
        <v>20273</v>
      </c>
    </row>
    <row r="2164" customFormat="false" ht="15" hidden="false" customHeight="false" outlineLevel="0" collapsed="false">
      <c r="A2164" s="0" t="n">
        <v>67</v>
      </c>
      <c r="B2164" s="0" t="s">
        <v>117</v>
      </c>
      <c r="C2164" s="0" t="s">
        <v>20274</v>
      </c>
      <c r="D2164" s="0" t="s">
        <v>14532</v>
      </c>
      <c r="E2164" s="2" t="s">
        <v>20275</v>
      </c>
      <c r="F2164" s="0" t="n">
        <v>3456</v>
      </c>
      <c r="G2164" s="0" t="s">
        <v>281</v>
      </c>
      <c r="H2164" s="0" t="s">
        <v>297</v>
      </c>
      <c r="I2164" s="0" t="s">
        <v>20276</v>
      </c>
    </row>
    <row r="2165" customFormat="false" ht="15" hidden="false" customHeight="false" outlineLevel="0" collapsed="false">
      <c r="A2165" s="0" t="n">
        <v>71</v>
      </c>
      <c r="B2165" s="0" t="s">
        <v>121</v>
      </c>
      <c r="C2165" s="0" t="s">
        <v>20277</v>
      </c>
      <c r="D2165" s="0" t="s">
        <v>14532</v>
      </c>
      <c r="E2165" s="0" t="s">
        <v>20278</v>
      </c>
      <c r="F2165" s="0" t="n">
        <v>36183</v>
      </c>
      <c r="G2165" s="0" t="s">
        <v>281</v>
      </c>
      <c r="H2165" s="0" t="s">
        <v>297</v>
      </c>
      <c r="I2165" s="0" t="s">
        <v>20279</v>
      </c>
    </row>
    <row r="2166" customFormat="false" ht="15" hidden="false" customHeight="false" outlineLevel="0" collapsed="false">
      <c r="A2166" s="0" t="n">
        <v>73</v>
      </c>
      <c r="B2166" s="0" t="s">
        <v>124</v>
      </c>
      <c r="C2166" s="0" t="s">
        <v>20280</v>
      </c>
      <c r="D2166" s="0" t="s">
        <v>92</v>
      </c>
      <c r="E2166" s="0" t="s">
        <v>20281</v>
      </c>
      <c r="F2166" s="0" t="n">
        <v>312</v>
      </c>
      <c r="G2166" s="0" t="s">
        <v>281</v>
      </c>
      <c r="H2166" s="0" t="s">
        <v>297</v>
      </c>
      <c r="I2166" s="0" t="s">
        <v>20282</v>
      </c>
    </row>
    <row r="2167" customFormat="false" ht="15" hidden="false" customHeight="false" outlineLevel="0" collapsed="false">
      <c r="A2167" s="0" t="n">
        <v>72</v>
      </c>
      <c r="B2167" s="0" t="s">
        <v>122</v>
      </c>
      <c r="C2167" s="0" t="s">
        <v>20283</v>
      </c>
      <c r="D2167" s="0" t="s">
        <v>14532</v>
      </c>
      <c r="E2167" s="0" t="s">
        <v>20284</v>
      </c>
      <c r="F2167" s="0" t="n">
        <v>653</v>
      </c>
      <c r="G2167" s="0" t="s">
        <v>281</v>
      </c>
      <c r="H2167" s="0" t="s">
        <v>297</v>
      </c>
      <c r="I2167" s="0" t="s">
        <v>20285</v>
      </c>
    </row>
    <row r="2168" customFormat="false" ht="15" hidden="false" customHeight="false" outlineLevel="0" collapsed="false">
      <c r="A2168" s="0" t="n">
        <v>73</v>
      </c>
      <c r="B2168" s="0" t="s">
        <v>124</v>
      </c>
      <c r="C2168" s="0" t="s">
        <v>20286</v>
      </c>
      <c r="D2168" s="0" t="s">
        <v>14532</v>
      </c>
      <c r="E2168" s="0" t="s">
        <v>20287</v>
      </c>
      <c r="F2168" s="0" t="n">
        <v>1651</v>
      </c>
      <c r="G2168" s="0" t="s">
        <v>281</v>
      </c>
      <c r="H2168" s="0" t="s">
        <v>297</v>
      </c>
      <c r="I2168" s="0" t="s">
        <v>20288</v>
      </c>
    </row>
    <row r="2169" customFormat="false" ht="15" hidden="false" customHeight="false" outlineLevel="0" collapsed="false">
      <c r="A2169" s="0" t="n">
        <v>72</v>
      </c>
      <c r="B2169" s="0" t="s">
        <v>122</v>
      </c>
      <c r="C2169" s="0" t="s">
        <v>20289</v>
      </c>
      <c r="D2169" s="0" t="s">
        <v>14532</v>
      </c>
      <c r="E2169" s="0" t="s">
        <v>20290</v>
      </c>
      <c r="F2169" s="0" t="n">
        <v>1726</v>
      </c>
      <c r="G2169" s="0" t="s">
        <v>281</v>
      </c>
      <c r="H2169" s="0" t="s">
        <v>297</v>
      </c>
      <c r="I2169" s="0" t="s">
        <v>20291</v>
      </c>
    </row>
    <row r="2170" customFormat="false" ht="15" hidden="false" customHeight="false" outlineLevel="0" collapsed="false">
      <c r="A2170" s="0" t="n">
        <v>67</v>
      </c>
      <c r="B2170" s="0" t="s">
        <v>117</v>
      </c>
      <c r="C2170" s="0" t="s">
        <v>20292</v>
      </c>
      <c r="D2170" s="0" t="s">
        <v>14532</v>
      </c>
      <c r="E2170" s="0" t="s">
        <v>20293</v>
      </c>
      <c r="F2170" s="0" t="n">
        <v>1661</v>
      </c>
      <c r="G2170" s="0" t="s">
        <v>281</v>
      </c>
      <c r="H2170" s="0" t="s">
        <v>297</v>
      </c>
      <c r="I2170" s="0" t="s">
        <v>20294</v>
      </c>
    </row>
    <row r="2171" customFormat="false" ht="15" hidden="false" customHeight="false" outlineLevel="0" collapsed="false">
      <c r="A2171" s="0" t="n">
        <v>73</v>
      </c>
      <c r="B2171" s="0" t="s">
        <v>124</v>
      </c>
      <c r="C2171" s="0" t="s">
        <v>20295</v>
      </c>
      <c r="D2171" s="0" t="s">
        <v>14532</v>
      </c>
      <c r="E2171" s="0" t="s">
        <v>20296</v>
      </c>
      <c r="F2171" s="0" t="n">
        <v>865</v>
      </c>
      <c r="G2171" s="0" t="s">
        <v>281</v>
      </c>
      <c r="H2171" s="0" t="s">
        <v>297</v>
      </c>
      <c r="I2171" s="0" t="s">
        <v>20297</v>
      </c>
    </row>
    <row r="2172" customFormat="false" ht="15" hidden="false" customHeight="false" outlineLevel="0" collapsed="false">
      <c r="A2172" s="0" t="n">
        <v>154</v>
      </c>
      <c r="B2172" s="0" t="s">
        <v>214</v>
      </c>
      <c r="C2172" s="0" t="s">
        <v>20298</v>
      </c>
      <c r="D2172" s="0" t="s">
        <v>14676</v>
      </c>
      <c r="E2172" s="0" t="s">
        <v>20299</v>
      </c>
      <c r="F2172" s="0" t="n">
        <v>240</v>
      </c>
      <c r="G2172" s="0" t="s">
        <v>281</v>
      </c>
      <c r="H2172" s="0" t="s">
        <v>274</v>
      </c>
      <c r="I2172" s="0" t="s">
        <v>20300</v>
      </c>
    </row>
    <row r="2173" customFormat="false" ht="15" hidden="false" customHeight="false" outlineLevel="0" collapsed="false">
      <c r="A2173" s="0" t="n">
        <v>71</v>
      </c>
      <c r="B2173" s="0" t="s">
        <v>121</v>
      </c>
      <c r="C2173" s="0" t="s">
        <v>20301</v>
      </c>
      <c r="D2173" s="0" t="s">
        <v>92</v>
      </c>
      <c r="E2173" s="0" t="s">
        <v>20302</v>
      </c>
      <c r="F2173" s="0" t="n">
        <v>1360</v>
      </c>
      <c r="G2173" s="0" t="s">
        <v>281</v>
      </c>
      <c r="H2173" s="0" t="s">
        <v>297</v>
      </c>
      <c r="I2173" s="0" t="s">
        <v>20303</v>
      </c>
    </row>
    <row r="2174" customFormat="false" ht="15" hidden="false" customHeight="false" outlineLevel="0" collapsed="false">
      <c r="A2174" s="0" t="n">
        <v>67</v>
      </c>
      <c r="B2174" s="0" t="s">
        <v>117</v>
      </c>
      <c r="C2174" s="0" t="s">
        <v>20304</v>
      </c>
      <c r="D2174" s="0" t="s">
        <v>14676</v>
      </c>
      <c r="E2174" s="0" t="s">
        <v>20305</v>
      </c>
      <c r="F2174" s="0" t="n">
        <v>3542</v>
      </c>
      <c r="G2174" s="0" t="s">
        <v>281</v>
      </c>
      <c r="H2174" s="0" t="s">
        <v>297</v>
      </c>
      <c r="I2174" s="0" t="s">
        <v>20306</v>
      </c>
    </row>
    <row r="2175" customFormat="false" ht="15" hidden="false" customHeight="false" outlineLevel="0" collapsed="false">
      <c r="A2175" s="0" t="n">
        <v>67</v>
      </c>
      <c r="B2175" s="0" t="s">
        <v>117</v>
      </c>
      <c r="C2175" s="0" t="s">
        <v>20307</v>
      </c>
      <c r="D2175" s="0" t="s">
        <v>14532</v>
      </c>
      <c r="F2175" s="0" t="n">
        <v>6619</v>
      </c>
      <c r="G2175" s="0" t="s">
        <v>281</v>
      </c>
      <c r="H2175" s="0" t="s">
        <v>274</v>
      </c>
      <c r="I2175" s="0" t="s">
        <v>20308</v>
      </c>
    </row>
    <row r="2176" customFormat="false" ht="15" hidden="false" customHeight="false" outlineLevel="0" collapsed="false">
      <c r="A2176" s="0" t="n">
        <v>73</v>
      </c>
      <c r="B2176" s="0" t="s">
        <v>124</v>
      </c>
      <c r="C2176" s="0" t="s">
        <v>20309</v>
      </c>
      <c r="D2176" s="0" t="s">
        <v>14939</v>
      </c>
      <c r="E2176" s="0" t="s">
        <v>20310</v>
      </c>
      <c r="F2176" s="0" t="n">
        <v>270</v>
      </c>
      <c r="G2176" s="0" t="s">
        <v>281</v>
      </c>
      <c r="H2176" s="0" t="s">
        <v>297</v>
      </c>
      <c r="I2176" s="0" t="s">
        <v>20311</v>
      </c>
    </row>
    <row r="2177" customFormat="false" ht="15" hidden="false" customHeight="false" outlineLevel="0" collapsed="false">
      <c r="A2177" s="0" t="n">
        <v>72</v>
      </c>
      <c r="B2177" s="0" t="s">
        <v>122</v>
      </c>
      <c r="C2177" s="0" t="s">
        <v>20312</v>
      </c>
      <c r="D2177" s="0" t="s">
        <v>14532</v>
      </c>
      <c r="E2177" s="0" t="s">
        <v>20313</v>
      </c>
      <c r="F2177" s="0" t="n">
        <v>16806</v>
      </c>
      <c r="G2177" s="0" t="s">
        <v>281</v>
      </c>
      <c r="H2177" s="0" t="s">
        <v>297</v>
      </c>
      <c r="I2177" s="0" t="s">
        <v>20314</v>
      </c>
    </row>
    <row r="2178" customFormat="false" ht="15" hidden="false" customHeight="false" outlineLevel="0" collapsed="false">
      <c r="A2178" s="0" t="n">
        <v>72</v>
      </c>
      <c r="B2178" s="0" t="s">
        <v>122</v>
      </c>
      <c r="C2178" s="0" t="s">
        <v>20315</v>
      </c>
      <c r="D2178" s="0" t="s">
        <v>14532</v>
      </c>
      <c r="E2178" s="0" t="s">
        <v>20316</v>
      </c>
      <c r="F2178" s="0" t="n">
        <v>1808</v>
      </c>
      <c r="G2178" s="0" t="s">
        <v>281</v>
      </c>
      <c r="H2178" s="0" t="s">
        <v>297</v>
      </c>
      <c r="I2178" s="0" t="s">
        <v>20317</v>
      </c>
    </row>
    <row r="2179" customFormat="false" ht="15" hidden="false" customHeight="false" outlineLevel="0" collapsed="false">
      <c r="A2179" s="0" t="n">
        <v>73</v>
      </c>
      <c r="B2179" s="0" t="s">
        <v>124</v>
      </c>
      <c r="C2179" s="0" t="s">
        <v>20318</v>
      </c>
      <c r="D2179" s="0" t="s">
        <v>14532</v>
      </c>
      <c r="E2179" s="0" t="s">
        <v>20319</v>
      </c>
      <c r="F2179" s="0" t="n">
        <v>311</v>
      </c>
      <c r="G2179" s="0" t="s">
        <v>281</v>
      </c>
      <c r="H2179" s="0" t="s">
        <v>297</v>
      </c>
      <c r="I2179" s="0" t="s">
        <v>20320</v>
      </c>
    </row>
    <row r="2180" customFormat="false" ht="15" hidden="false" customHeight="false" outlineLevel="0" collapsed="false">
      <c r="A2180" s="0" t="n">
        <v>67</v>
      </c>
      <c r="B2180" s="0" t="s">
        <v>117</v>
      </c>
      <c r="C2180" s="0" t="s">
        <v>20321</v>
      </c>
      <c r="D2180" s="0" t="s">
        <v>14532</v>
      </c>
      <c r="E2180" s="0" t="s">
        <v>19993</v>
      </c>
      <c r="F2180" s="0" t="n">
        <v>4340</v>
      </c>
      <c r="G2180" s="0" t="s">
        <v>281</v>
      </c>
      <c r="H2180" s="0" t="s">
        <v>297</v>
      </c>
      <c r="I2180" s="0" t="s">
        <v>20322</v>
      </c>
    </row>
    <row r="2181" customFormat="false" ht="15" hidden="false" customHeight="false" outlineLevel="0" collapsed="false">
      <c r="A2181" s="0" t="n">
        <v>9</v>
      </c>
      <c r="B2181" s="0" t="s">
        <v>43</v>
      </c>
      <c r="C2181" s="0" t="s">
        <v>20323</v>
      </c>
      <c r="D2181" s="0" t="s">
        <v>14532</v>
      </c>
      <c r="E2181" s="0" t="s">
        <v>20324</v>
      </c>
      <c r="F2181" s="0" t="n">
        <v>240</v>
      </c>
      <c r="G2181" s="0" t="s">
        <v>281</v>
      </c>
      <c r="H2181" s="0" t="s">
        <v>274</v>
      </c>
      <c r="I2181" s="0" t="s">
        <v>20325</v>
      </c>
    </row>
    <row r="2182" customFormat="false" ht="15" hidden="false" customHeight="false" outlineLevel="0" collapsed="false">
      <c r="A2182" s="0" t="n">
        <v>72</v>
      </c>
      <c r="B2182" s="0" t="s">
        <v>122</v>
      </c>
      <c r="C2182" s="0" t="s">
        <v>20326</v>
      </c>
      <c r="D2182" s="0" t="s">
        <v>514</v>
      </c>
      <c r="E2182" s="0" t="s">
        <v>19291</v>
      </c>
      <c r="F2182" s="0" t="n">
        <v>421</v>
      </c>
      <c r="G2182" s="0" t="s">
        <v>281</v>
      </c>
      <c r="H2182" s="0" t="s">
        <v>297</v>
      </c>
      <c r="I2182" s="0" t="s">
        <v>20327</v>
      </c>
    </row>
    <row r="2183" customFormat="false" ht="15" hidden="false" customHeight="false" outlineLevel="0" collapsed="false">
      <c r="A2183" s="0" t="n">
        <v>73</v>
      </c>
      <c r="B2183" s="0" t="s">
        <v>124</v>
      </c>
      <c r="C2183" s="0" t="s">
        <v>20328</v>
      </c>
      <c r="D2183" s="0" t="s">
        <v>14532</v>
      </c>
      <c r="E2183" s="0" t="s">
        <v>20329</v>
      </c>
      <c r="F2183" s="0" t="n">
        <v>1787</v>
      </c>
      <c r="G2183" s="0" t="s">
        <v>281</v>
      </c>
      <c r="H2183" s="0" t="s">
        <v>297</v>
      </c>
      <c r="I2183" s="0" t="s">
        <v>20330</v>
      </c>
    </row>
    <row r="2184" customFormat="false" ht="15" hidden="false" customHeight="false" outlineLevel="0" collapsed="false">
      <c r="A2184" s="0" t="n">
        <v>67</v>
      </c>
      <c r="B2184" s="0" t="s">
        <v>117</v>
      </c>
      <c r="C2184" s="0" t="s">
        <v>20331</v>
      </c>
      <c r="D2184" s="0" t="s">
        <v>14532</v>
      </c>
      <c r="E2184" s="0" t="s">
        <v>19951</v>
      </c>
      <c r="F2184" s="0" t="n">
        <v>2102</v>
      </c>
      <c r="G2184" s="0" t="s">
        <v>281</v>
      </c>
      <c r="H2184" s="0" t="s">
        <v>297</v>
      </c>
      <c r="I2184" s="0" t="s">
        <v>20332</v>
      </c>
    </row>
    <row r="2185" customFormat="false" ht="15" hidden="false" customHeight="false" outlineLevel="0" collapsed="false">
      <c r="A2185" s="0" t="n">
        <v>72</v>
      </c>
      <c r="B2185" s="0" t="s">
        <v>122</v>
      </c>
      <c r="C2185" s="0" t="s">
        <v>20333</v>
      </c>
      <c r="D2185" s="0" t="s">
        <v>14532</v>
      </c>
      <c r="E2185" s="0" t="s">
        <v>20049</v>
      </c>
      <c r="F2185" s="0" t="n">
        <v>5515</v>
      </c>
      <c r="G2185" s="0" t="s">
        <v>281</v>
      </c>
      <c r="H2185" s="0" t="s">
        <v>297</v>
      </c>
      <c r="I2185" s="0" t="s">
        <v>20050</v>
      </c>
    </row>
    <row r="2186" customFormat="false" ht="15" hidden="false" customHeight="false" outlineLevel="0" collapsed="false">
      <c r="A2186" s="0" t="n">
        <v>73</v>
      </c>
      <c r="B2186" s="0" t="s">
        <v>124</v>
      </c>
      <c r="C2186" s="0" t="s">
        <v>20334</v>
      </c>
      <c r="D2186" s="0" t="s">
        <v>14541</v>
      </c>
      <c r="E2186" s="0" t="s">
        <v>20335</v>
      </c>
      <c r="F2186" s="0" t="n">
        <v>629</v>
      </c>
      <c r="G2186" s="0" t="s">
        <v>281</v>
      </c>
      <c r="H2186" s="0" t="s">
        <v>297</v>
      </c>
      <c r="I2186" s="0" t="s">
        <v>20336</v>
      </c>
    </row>
    <row r="2187" customFormat="false" ht="15" hidden="false" customHeight="false" outlineLevel="0" collapsed="false">
      <c r="A2187" s="0" t="n">
        <v>70</v>
      </c>
      <c r="B2187" s="0" t="s">
        <v>120</v>
      </c>
      <c r="C2187" s="0" t="s">
        <v>20337</v>
      </c>
      <c r="D2187" s="0" t="s">
        <v>14532</v>
      </c>
      <c r="E2187" s="0" t="s">
        <v>20338</v>
      </c>
      <c r="F2187" s="0" t="n">
        <v>240</v>
      </c>
      <c r="G2187" s="0" t="s">
        <v>281</v>
      </c>
      <c r="H2187" s="0" t="s">
        <v>274</v>
      </c>
      <c r="I2187" s="0" t="s">
        <v>20339</v>
      </c>
    </row>
    <row r="2188" customFormat="false" ht="15" hidden="false" customHeight="false" outlineLevel="0" collapsed="false">
      <c r="A2188" s="0" t="n">
        <v>67</v>
      </c>
      <c r="B2188" s="0" t="s">
        <v>117</v>
      </c>
      <c r="C2188" s="0" t="s">
        <v>20340</v>
      </c>
      <c r="D2188" s="0" t="s">
        <v>14532</v>
      </c>
      <c r="E2188" s="0" t="s">
        <v>19769</v>
      </c>
      <c r="F2188" s="0" t="n">
        <v>4616</v>
      </c>
      <c r="G2188" s="0" t="s">
        <v>281</v>
      </c>
      <c r="H2188" s="0" t="s">
        <v>297</v>
      </c>
      <c r="I2188" s="0" t="s">
        <v>20341</v>
      </c>
    </row>
    <row r="2189" customFormat="false" ht="15" hidden="false" customHeight="false" outlineLevel="0" collapsed="false">
      <c r="A2189" s="0" t="n">
        <v>72</v>
      </c>
      <c r="B2189" s="0" t="s">
        <v>122</v>
      </c>
      <c r="C2189" s="0" t="s">
        <v>20342</v>
      </c>
      <c r="D2189" s="0" t="s">
        <v>14902</v>
      </c>
      <c r="E2189" s="0" t="s">
        <v>20343</v>
      </c>
      <c r="F2189" s="0" t="n">
        <v>1515</v>
      </c>
      <c r="G2189" s="0" t="s">
        <v>281</v>
      </c>
      <c r="H2189" s="0" t="s">
        <v>297</v>
      </c>
      <c r="I2189" s="0" t="s">
        <v>20344</v>
      </c>
    </row>
    <row r="2190" customFormat="false" ht="15" hidden="false" customHeight="false" outlineLevel="0" collapsed="false">
      <c r="A2190" s="0" t="n">
        <v>73</v>
      </c>
      <c r="B2190" s="0" t="s">
        <v>124</v>
      </c>
      <c r="C2190" s="0" t="s">
        <v>20345</v>
      </c>
      <c r="D2190" s="0" t="s">
        <v>14532</v>
      </c>
      <c r="E2190" s="0" t="s">
        <v>20346</v>
      </c>
      <c r="F2190" s="0" t="n">
        <v>2717</v>
      </c>
      <c r="G2190" s="0" t="s">
        <v>281</v>
      </c>
      <c r="H2190" s="0" t="s">
        <v>297</v>
      </c>
      <c r="I2190" s="0" t="s">
        <v>20347</v>
      </c>
    </row>
    <row r="2191" customFormat="false" ht="15" hidden="false" customHeight="false" outlineLevel="0" collapsed="false">
      <c r="A2191" s="0" t="n">
        <v>70</v>
      </c>
      <c r="B2191" s="0" t="s">
        <v>120</v>
      </c>
      <c r="C2191" s="0" t="s">
        <v>20348</v>
      </c>
      <c r="D2191" s="0" t="s">
        <v>14532</v>
      </c>
      <c r="E2191" s="0" t="s">
        <v>20349</v>
      </c>
      <c r="F2191" s="0" t="n">
        <v>302</v>
      </c>
      <c r="G2191" s="0" t="s">
        <v>281</v>
      </c>
      <c r="H2191" s="0" t="s">
        <v>297</v>
      </c>
      <c r="I2191" s="0" t="s">
        <v>20350</v>
      </c>
    </row>
    <row r="2192" customFormat="false" ht="15" hidden="false" customHeight="false" outlineLevel="0" collapsed="false">
      <c r="A2192" s="0" t="n">
        <v>71</v>
      </c>
      <c r="B2192" s="0" t="s">
        <v>121</v>
      </c>
      <c r="C2192" s="0" t="s">
        <v>20351</v>
      </c>
      <c r="D2192" s="0" t="s">
        <v>14532</v>
      </c>
      <c r="E2192" s="0" t="s">
        <v>20352</v>
      </c>
      <c r="F2192" s="0" t="n">
        <v>12100</v>
      </c>
      <c r="G2192" s="0" t="s">
        <v>281</v>
      </c>
      <c r="H2192" s="0" t="s">
        <v>297</v>
      </c>
      <c r="I2192" s="0" t="s">
        <v>20353</v>
      </c>
    </row>
    <row r="2193" customFormat="false" ht="15" hidden="false" customHeight="false" outlineLevel="0" collapsed="false">
      <c r="A2193" s="0" t="n">
        <v>72</v>
      </c>
      <c r="B2193" s="0" t="s">
        <v>122</v>
      </c>
      <c r="C2193" s="0" t="s">
        <v>20354</v>
      </c>
      <c r="D2193" s="0" t="s">
        <v>339</v>
      </c>
      <c r="E2193" s="0" t="s">
        <v>20355</v>
      </c>
      <c r="F2193" s="0" t="n">
        <v>1592</v>
      </c>
      <c r="G2193" s="0" t="s">
        <v>281</v>
      </c>
      <c r="H2193" s="0" t="s">
        <v>297</v>
      </c>
      <c r="I2193" s="0" t="s">
        <v>20356</v>
      </c>
    </row>
    <row r="2194" customFormat="false" ht="15" hidden="false" customHeight="false" outlineLevel="0" collapsed="false">
      <c r="A2194" s="0" t="n">
        <v>73</v>
      </c>
      <c r="B2194" s="0" t="s">
        <v>124</v>
      </c>
      <c r="C2194" s="0" t="s">
        <v>20357</v>
      </c>
      <c r="D2194" s="0" t="s">
        <v>14532</v>
      </c>
      <c r="E2194" s="0" t="s">
        <v>20358</v>
      </c>
      <c r="F2194" s="0" t="n">
        <v>1417</v>
      </c>
      <c r="G2194" s="0" t="s">
        <v>281</v>
      </c>
      <c r="H2194" s="0" t="s">
        <v>297</v>
      </c>
      <c r="I2194" s="0" t="s">
        <v>20359</v>
      </c>
    </row>
    <row r="2195" customFormat="false" ht="15" hidden="false" customHeight="false" outlineLevel="0" collapsed="false">
      <c r="A2195" s="0" t="n">
        <v>125</v>
      </c>
      <c r="B2195" s="0" t="s">
        <v>183</v>
      </c>
      <c r="C2195" s="0" t="s">
        <v>20360</v>
      </c>
      <c r="D2195" s="0" t="s">
        <v>15738</v>
      </c>
      <c r="E2195" s="0" t="s">
        <v>20361</v>
      </c>
      <c r="F2195" s="0" t="n">
        <v>240</v>
      </c>
      <c r="G2195" s="0" t="s">
        <v>281</v>
      </c>
      <c r="H2195" s="0" t="s">
        <v>274</v>
      </c>
      <c r="I2195" s="0" t="s">
        <v>20362</v>
      </c>
    </row>
    <row r="2196" customFormat="false" ht="15" hidden="false" customHeight="false" outlineLevel="0" collapsed="false">
      <c r="A2196" s="0" t="n">
        <v>67</v>
      </c>
      <c r="B2196" s="0" t="s">
        <v>117</v>
      </c>
      <c r="C2196" s="0" t="s">
        <v>20363</v>
      </c>
      <c r="D2196" s="0" t="s">
        <v>14532</v>
      </c>
      <c r="E2196" s="0" t="s">
        <v>20364</v>
      </c>
      <c r="F2196" s="0" t="n">
        <v>9345</v>
      </c>
      <c r="G2196" s="0" t="s">
        <v>281</v>
      </c>
      <c r="H2196" s="0" t="s">
        <v>297</v>
      </c>
      <c r="I2196" s="0" t="s">
        <v>20365</v>
      </c>
    </row>
    <row r="2197" customFormat="false" ht="15" hidden="false" customHeight="false" outlineLevel="0" collapsed="false">
      <c r="A2197" s="0" t="n">
        <v>72</v>
      </c>
      <c r="B2197" s="0" t="s">
        <v>122</v>
      </c>
      <c r="C2197" s="0" t="s">
        <v>20366</v>
      </c>
      <c r="D2197" s="0" t="s">
        <v>14532</v>
      </c>
      <c r="E2197" s="0" t="s">
        <v>20049</v>
      </c>
      <c r="F2197" s="0" t="n">
        <v>5515</v>
      </c>
      <c r="G2197" s="0" t="s">
        <v>281</v>
      </c>
      <c r="H2197" s="0" t="s">
        <v>297</v>
      </c>
      <c r="I2197" s="0" t="s">
        <v>20050</v>
      </c>
    </row>
    <row r="2198" customFormat="false" ht="15" hidden="false" customHeight="false" outlineLevel="0" collapsed="false">
      <c r="A2198" s="0" t="n">
        <v>73</v>
      </c>
      <c r="B2198" s="0" t="s">
        <v>124</v>
      </c>
      <c r="C2198" s="0" t="s">
        <v>20367</v>
      </c>
      <c r="D2198" s="0" t="s">
        <v>14532</v>
      </c>
      <c r="E2198" s="0" t="s">
        <v>20368</v>
      </c>
      <c r="F2198" s="0" t="n">
        <v>1629</v>
      </c>
      <c r="G2198" s="0" t="s">
        <v>281</v>
      </c>
      <c r="H2198" s="0" t="s">
        <v>297</v>
      </c>
      <c r="I2198" s="0" t="s">
        <v>20369</v>
      </c>
    </row>
    <row r="2199" customFormat="false" ht="15" hidden="false" customHeight="false" outlineLevel="0" collapsed="false">
      <c r="A2199" s="0" t="n">
        <v>72</v>
      </c>
      <c r="B2199" s="0" t="s">
        <v>122</v>
      </c>
      <c r="C2199" s="0" t="s">
        <v>20370</v>
      </c>
      <c r="D2199" s="0" t="s">
        <v>14532</v>
      </c>
      <c r="E2199" s="0" t="s">
        <v>20371</v>
      </c>
      <c r="F2199" s="0" t="n">
        <v>1384</v>
      </c>
      <c r="G2199" s="0" t="s">
        <v>281</v>
      </c>
      <c r="H2199" s="0" t="s">
        <v>297</v>
      </c>
      <c r="I2199" s="0" t="s">
        <v>20372</v>
      </c>
    </row>
    <row r="2200" customFormat="false" ht="15" hidden="false" customHeight="false" outlineLevel="0" collapsed="false">
      <c r="A2200" s="0" t="n">
        <v>73</v>
      </c>
      <c r="B2200" s="0" t="s">
        <v>124</v>
      </c>
      <c r="C2200" s="0" t="s">
        <v>20373</v>
      </c>
      <c r="D2200" s="0" t="s">
        <v>92</v>
      </c>
      <c r="E2200" s="0" t="s">
        <v>20374</v>
      </c>
      <c r="F2200" s="0" t="n">
        <v>407</v>
      </c>
      <c r="G2200" s="0" t="s">
        <v>281</v>
      </c>
      <c r="H2200" s="0" t="s">
        <v>297</v>
      </c>
      <c r="I2200" s="0" t="s">
        <v>20375</v>
      </c>
    </row>
    <row r="2201" customFormat="false" ht="15" hidden="false" customHeight="false" outlineLevel="0" collapsed="false">
      <c r="A2201" s="0" t="n">
        <v>67</v>
      </c>
      <c r="B2201" s="0" t="s">
        <v>117</v>
      </c>
      <c r="C2201" s="0" t="s">
        <v>20376</v>
      </c>
      <c r="D2201" s="0" t="s">
        <v>14532</v>
      </c>
      <c r="E2201" s="0" t="s">
        <v>20377</v>
      </c>
      <c r="F2201" s="0" t="n">
        <v>1361</v>
      </c>
      <c r="G2201" s="0" t="s">
        <v>281</v>
      </c>
      <c r="H2201" s="0" t="s">
        <v>297</v>
      </c>
      <c r="I2201" s="0" t="s">
        <v>20378</v>
      </c>
    </row>
    <row r="2202" customFormat="false" ht="15" hidden="false" customHeight="false" outlineLevel="0" collapsed="false">
      <c r="A2202" s="0" t="n">
        <v>73</v>
      </c>
      <c r="B2202" s="0" t="s">
        <v>124</v>
      </c>
      <c r="C2202" s="0" t="s">
        <v>20379</v>
      </c>
      <c r="D2202" s="0" t="s">
        <v>14532</v>
      </c>
      <c r="E2202" s="0" t="s">
        <v>20380</v>
      </c>
      <c r="F2202" s="0" t="n">
        <v>1836</v>
      </c>
      <c r="G2202" s="0" t="s">
        <v>281</v>
      </c>
      <c r="H2202" s="0" t="s">
        <v>297</v>
      </c>
      <c r="I2202" s="0" t="s">
        <v>20381</v>
      </c>
    </row>
    <row r="2203" customFormat="false" ht="15" hidden="false" customHeight="false" outlineLevel="0" collapsed="false">
      <c r="A2203" s="0" t="n">
        <v>67</v>
      </c>
      <c r="B2203" s="0" t="s">
        <v>117</v>
      </c>
      <c r="C2203" s="0" t="s">
        <v>20382</v>
      </c>
      <c r="D2203" s="0" t="s">
        <v>14532</v>
      </c>
      <c r="E2203" s="0" t="s">
        <v>20383</v>
      </c>
      <c r="F2203" s="0" t="n">
        <v>10804</v>
      </c>
      <c r="G2203" s="0" t="s">
        <v>281</v>
      </c>
      <c r="H2203" s="0" t="s">
        <v>297</v>
      </c>
      <c r="I2203" s="0" t="s">
        <v>20384</v>
      </c>
    </row>
    <row r="2204" customFormat="false" ht="15" hidden="false" customHeight="false" outlineLevel="0" collapsed="false">
      <c r="A2204" s="0" t="n">
        <v>72</v>
      </c>
      <c r="B2204" s="0" t="s">
        <v>122</v>
      </c>
      <c r="C2204" s="0" t="s">
        <v>20385</v>
      </c>
      <c r="D2204" s="0" t="s">
        <v>14532</v>
      </c>
      <c r="E2204" s="0" t="s">
        <v>20386</v>
      </c>
      <c r="F2204" s="0" t="n">
        <v>487</v>
      </c>
      <c r="G2204" s="0" t="s">
        <v>281</v>
      </c>
      <c r="H2204" s="0" t="s">
        <v>297</v>
      </c>
      <c r="I2204" s="0" t="s">
        <v>20387</v>
      </c>
    </row>
    <row r="2205" customFormat="false" ht="15" hidden="false" customHeight="false" outlineLevel="0" collapsed="false">
      <c r="A2205" s="0" t="n">
        <v>4</v>
      </c>
      <c r="B2205" s="0" t="s">
        <v>33</v>
      </c>
      <c r="C2205" s="0" t="s">
        <v>20388</v>
      </c>
      <c r="D2205" s="0" t="s">
        <v>14532</v>
      </c>
      <c r="E2205" s="0" t="s">
        <v>20389</v>
      </c>
      <c r="F2205" s="0" t="n">
        <v>240</v>
      </c>
      <c r="G2205" s="0" t="s">
        <v>281</v>
      </c>
      <c r="H2205" s="0" t="s">
        <v>274</v>
      </c>
      <c r="I2205" s="0" t="s">
        <v>20390</v>
      </c>
    </row>
    <row r="2206" customFormat="false" ht="15" hidden="false" customHeight="false" outlineLevel="0" collapsed="false">
      <c r="A2206" s="0" t="n">
        <v>72</v>
      </c>
      <c r="B2206" s="0" t="s">
        <v>122</v>
      </c>
      <c r="C2206" s="0" t="s">
        <v>20391</v>
      </c>
      <c r="D2206" s="0" t="s">
        <v>14902</v>
      </c>
      <c r="E2206" s="0" t="s">
        <v>20343</v>
      </c>
      <c r="F2206" s="0" t="n">
        <v>1515</v>
      </c>
      <c r="G2206" s="0" t="s">
        <v>281</v>
      </c>
      <c r="H2206" s="0" t="s">
        <v>297</v>
      </c>
      <c r="I2206" s="0" t="s">
        <v>20344</v>
      </c>
    </row>
    <row r="2207" customFormat="false" ht="15" hidden="false" customHeight="false" outlineLevel="0" collapsed="false">
      <c r="A2207" s="0" t="n">
        <v>67</v>
      </c>
      <c r="B2207" s="0" t="s">
        <v>117</v>
      </c>
      <c r="C2207" s="0" t="s">
        <v>20392</v>
      </c>
      <c r="D2207" s="0" t="s">
        <v>14541</v>
      </c>
      <c r="E2207" s="0" t="s">
        <v>19769</v>
      </c>
      <c r="F2207" s="0" t="n">
        <v>2960</v>
      </c>
      <c r="G2207" s="0" t="s">
        <v>281</v>
      </c>
      <c r="H2207" s="0" t="s">
        <v>297</v>
      </c>
      <c r="I2207" s="0" t="s">
        <v>20393</v>
      </c>
    </row>
    <row r="2208" customFormat="false" ht="15" hidden="false" customHeight="false" outlineLevel="0" collapsed="false">
      <c r="A2208" s="0" t="n">
        <v>72</v>
      </c>
      <c r="B2208" s="0" t="s">
        <v>122</v>
      </c>
      <c r="C2208" s="0" t="s">
        <v>20394</v>
      </c>
      <c r="D2208" s="0" t="s">
        <v>14532</v>
      </c>
      <c r="E2208" s="0" t="s">
        <v>20371</v>
      </c>
      <c r="F2208" s="0" t="n">
        <v>4073</v>
      </c>
      <c r="G2208" s="0" t="s">
        <v>281</v>
      </c>
      <c r="H2208" s="0" t="s">
        <v>297</v>
      </c>
      <c r="I2208" s="0" t="s">
        <v>20395</v>
      </c>
    </row>
    <row r="2209" customFormat="false" ht="15" hidden="false" customHeight="false" outlineLevel="0" collapsed="false">
      <c r="A2209" s="0" t="n">
        <v>46</v>
      </c>
      <c r="B2209" s="0" t="s">
        <v>94</v>
      </c>
      <c r="C2209" s="0" t="s">
        <v>20396</v>
      </c>
      <c r="D2209" s="0" t="s">
        <v>14532</v>
      </c>
      <c r="E2209" s="0" t="s">
        <v>20397</v>
      </c>
      <c r="F2209" s="0" t="n">
        <v>240</v>
      </c>
      <c r="G2209" s="0" t="s">
        <v>281</v>
      </c>
      <c r="H2209" s="0" t="s">
        <v>274</v>
      </c>
      <c r="I2209" s="0" t="s">
        <v>20398</v>
      </c>
    </row>
    <row r="2210" customFormat="false" ht="15" hidden="false" customHeight="false" outlineLevel="0" collapsed="false">
      <c r="A2210" s="0" t="n">
        <v>67</v>
      </c>
      <c r="B2210" s="0" t="s">
        <v>117</v>
      </c>
      <c r="C2210" s="0" t="s">
        <v>20399</v>
      </c>
      <c r="D2210" s="0" t="s">
        <v>14532</v>
      </c>
      <c r="E2210" s="2" t="s">
        <v>20400</v>
      </c>
      <c r="F2210" s="0" t="n">
        <v>2499</v>
      </c>
      <c r="G2210" s="0" t="s">
        <v>281</v>
      </c>
      <c r="H2210" s="0" t="s">
        <v>297</v>
      </c>
      <c r="I2210" s="0" t="s">
        <v>20401</v>
      </c>
    </row>
    <row r="2211" customFormat="false" ht="15" hidden="false" customHeight="false" outlineLevel="0" collapsed="false">
      <c r="A2211" s="0" t="n">
        <v>71</v>
      </c>
      <c r="B2211" s="0" t="s">
        <v>121</v>
      </c>
      <c r="C2211" s="0" t="s">
        <v>20402</v>
      </c>
      <c r="D2211" s="0" t="s">
        <v>14676</v>
      </c>
      <c r="E2211" s="0" t="s">
        <v>20403</v>
      </c>
      <c r="F2211" s="0" t="n">
        <v>1770</v>
      </c>
      <c r="G2211" s="0" t="s">
        <v>281</v>
      </c>
      <c r="H2211" s="0" t="s">
        <v>297</v>
      </c>
      <c r="I2211" s="0" t="s">
        <v>20404</v>
      </c>
    </row>
    <row r="2212" customFormat="false" ht="15" hidden="false" customHeight="false" outlineLevel="0" collapsed="false">
      <c r="A2212" s="0" t="n">
        <v>72</v>
      </c>
      <c r="B2212" s="0" t="s">
        <v>122</v>
      </c>
      <c r="C2212" s="0" t="s">
        <v>20405</v>
      </c>
      <c r="D2212" s="0" t="s">
        <v>14532</v>
      </c>
      <c r="E2212" s="0" t="s">
        <v>20406</v>
      </c>
      <c r="F2212" s="0" t="n">
        <v>3041</v>
      </c>
      <c r="G2212" s="0" t="s">
        <v>281</v>
      </c>
      <c r="H2212" s="0" t="s">
        <v>297</v>
      </c>
      <c r="I2212" s="0" t="s">
        <v>20407</v>
      </c>
    </row>
    <row r="2213" customFormat="false" ht="15" hidden="false" customHeight="false" outlineLevel="0" collapsed="false">
      <c r="A2213" s="0" t="n">
        <v>103</v>
      </c>
      <c r="B2213" s="0" t="s">
        <v>159</v>
      </c>
      <c r="C2213" s="0" t="s">
        <v>20408</v>
      </c>
      <c r="D2213" s="0" t="s">
        <v>14676</v>
      </c>
      <c r="E2213" s="0" t="s">
        <v>20409</v>
      </c>
      <c r="F2213" s="0" t="n">
        <v>240</v>
      </c>
      <c r="G2213" s="0" t="s">
        <v>281</v>
      </c>
      <c r="H2213" s="0" t="s">
        <v>274</v>
      </c>
      <c r="I2213" s="0" t="s">
        <v>20410</v>
      </c>
    </row>
    <row r="2214" customFormat="false" ht="15" hidden="false" customHeight="false" outlineLevel="0" collapsed="false">
      <c r="A2214" s="0" t="n">
        <v>72</v>
      </c>
      <c r="B2214" s="0" t="s">
        <v>122</v>
      </c>
      <c r="C2214" s="0" t="s">
        <v>20411</v>
      </c>
      <c r="D2214" s="0" t="s">
        <v>14532</v>
      </c>
      <c r="E2214" s="0" t="s">
        <v>20386</v>
      </c>
      <c r="F2214" s="0" t="n">
        <v>6912</v>
      </c>
      <c r="G2214" s="0" t="s">
        <v>281</v>
      </c>
      <c r="H2214" s="0" t="s">
        <v>297</v>
      </c>
      <c r="I2214" s="0" t="s">
        <v>20412</v>
      </c>
    </row>
    <row r="2215" customFormat="false" ht="15" hidden="false" customHeight="false" outlineLevel="0" collapsed="false">
      <c r="A2215" s="0" t="n">
        <v>70</v>
      </c>
      <c r="B2215" s="0" t="s">
        <v>120</v>
      </c>
      <c r="C2215" s="0" t="s">
        <v>20413</v>
      </c>
      <c r="D2215" s="0" t="s">
        <v>14532</v>
      </c>
      <c r="E2215" s="0" t="s">
        <v>19698</v>
      </c>
      <c r="F2215" s="0" t="n">
        <v>5960</v>
      </c>
      <c r="G2215" s="0" t="s">
        <v>281</v>
      </c>
      <c r="H2215" s="0" t="s">
        <v>297</v>
      </c>
      <c r="I2215" s="0" t="s">
        <v>19699</v>
      </c>
    </row>
    <row r="2216" customFormat="false" ht="15" hidden="false" customHeight="false" outlineLevel="0" collapsed="false">
      <c r="A2216" s="0" t="n">
        <v>72</v>
      </c>
      <c r="B2216" s="0" t="s">
        <v>122</v>
      </c>
      <c r="C2216" s="0" t="s">
        <v>20414</v>
      </c>
      <c r="D2216" s="0" t="s">
        <v>514</v>
      </c>
      <c r="E2216" s="0" t="s">
        <v>20415</v>
      </c>
      <c r="F2216" s="0" t="n">
        <v>880</v>
      </c>
      <c r="G2216" s="0" t="s">
        <v>281</v>
      </c>
      <c r="H2216" s="0" t="s">
        <v>297</v>
      </c>
      <c r="I2216" s="0" t="s">
        <v>20416</v>
      </c>
    </row>
    <row r="2217" customFormat="false" ht="15" hidden="false" customHeight="false" outlineLevel="0" collapsed="false">
      <c r="A2217" s="0" t="n">
        <v>72</v>
      </c>
      <c r="B2217" s="0" t="s">
        <v>122</v>
      </c>
      <c r="C2217" s="0" t="s">
        <v>20417</v>
      </c>
      <c r="D2217" s="0" t="s">
        <v>92</v>
      </c>
      <c r="E2217" s="0" t="s">
        <v>20418</v>
      </c>
      <c r="F2217" s="0" t="n">
        <v>819</v>
      </c>
      <c r="G2217" s="0" t="s">
        <v>281</v>
      </c>
      <c r="H2217" s="0" t="s">
        <v>297</v>
      </c>
      <c r="I2217" s="0" t="s">
        <v>20419</v>
      </c>
    </row>
    <row r="2218" customFormat="false" ht="15" hidden="false" customHeight="false" outlineLevel="0" collapsed="false">
      <c r="A2218" s="0" t="n">
        <v>70</v>
      </c>
      <c r="B2218" s="0" t="s">
        <v>120</v>
      </c>
      <c r="C2218" s="0" t="s">
        <v>20420</v>
      </c>
      <c r="D2218" s="0" t="s">
        <v>14532</v>
      </c>
      <c r="E2218" s="0" t="s">
        <v>20421</v>
      </c>
      <c r="F2218" s="0" t="n">
        <v>1912</v>
      </c>
      <c r="G2218" s="0" t="s">
        <v>281</v>
      </c>
      <c r="H2218" s="0" t="s">
        <v>297</v>
      </c>
      <c r="I2218" s="0" t="s">
        <v>20422</v>
      </c>
    </row>
    <row r="2219" customFormat="false" ht="15" hidden="false" customHeight="false" outlineLevel="0" collapsed="false">
      <c r="A2219" s="0" t="n">
        <v>72</v>
      </c>
      <c r="B2219" s="0" t="s">
        <v>122</v>
      </c>
      <c r="C2219" s="0" t="s">
        <v>20423</v>
      </c>
      <c r="D2219" s="0" t="s">
        <v>14532</v>
      </c>
      <c r="E2219" s="0" t="s">
        <v>20424</v>
      </c>
      <c r="F2219" s="0" t="n">
        <v>3428</v>
      </c>
      <c r="G2219" s="0" t="s">
        <v>281</v>
      </c>
      <c r="H2219" s="0" t="s">
        <v>297</v>
      </c>
      <c r="I2219" s="0" t="s">
        <v>20425</v>
      </c>
    </row>
    <row r="2220" customFormat="false" ht="15" hidden="false" customHeight="false" outlineLevel="0" collapsed="false">
      <c r="A2220" s="0" t="n">
        <v>67</v>
      </c>
      <c r="B2220" s="0" t="s">
        <v>117</v>
      </c>
      <c r="C2220" s="0" t="s">
        <v>20426</v>
      </c>
      <c r="D2220" s="0" t="s">
        <v>14541</v>
      </c>
      <c r="E2220" s="0" t="s">
        <v>20070</v>
      </c>
      <c r="F2220" s="0" t="n">
        <v>7224</v>
      </c>
      <c r="G2220" s="0" t="s">
        <v>281</v>
      </c>
      <c r="H2220" s="0" t="s">
        <v>297</v>
      </c>
      <c r="I2220" s="0" t="s">
        <v>20427</v>
      </c>
    </row>
    <row r="2221" customFormat="false" ht="15" hidden="false" customHeight="false" outlineLevel="0" collapsed="false">
      <c r="A2221" s="0" t="n">
        <v>72</v>
      </c>
      <c r="B2221" s="0" t="s">
        <v>122</v>
      </c>
      <c r="C2221" s="0" t="s">
        <v>20428</v>
      </c>
      <c r="D2221" s="0" t="s">
        <v>14532</v>
      </c>
      <c r="E2221" s="0" t="s">
        <v>20386</v>
      </c>
      <c r="F2221" s="0" t="n">
        <v>638</v>
      </c>
      <c r="G2221" s="0" t="s">
        <v>281</v>
      </c>
      <c r="H2221" s="0" t="s">
        <v>297</v>
      </c>
      <c r="I2221" s="0" t="s">
        <v>20429</v>
      </c>
    </row>
    <row r="2222" customFormat="false" ht="15" hidden="false" customHeight="false" outlineLevel="0" collapsed="false">
      <c r="A2222" s="0" t="n">
        <v>71</v>
      </c>
      <c r="B2222" s="0" t="s">
        <v>121</v>
      </c>
      <c r="C2222" s="0" t="s">
        <v>20430</v>
      </c>
      <c r="D2222" s="0" t="s">
        <v>14532</v>
      </c>
      <c r="E2222" s="0" t="s">
        <v>20431</v>
      </c>
      <c r="F2222" s="0" t="n">
        <v>25190</v>
      </c>
      <c r="G2222" s="0" t="s">
        <v>281</v>
      </c>
      <c r="H2222" s="0" t="s">
        <v>297</v>
      </c>
      <c r="I2222" s="0" t="s">
        <v>20432</v>
      </c>
    </row>
    <row r="2223" customFormat="false" ht="15" hidden="false" customHeight="false" outlineLevel="0" collapsed="false">
      <c r="A2223" s="0" t="n">
        <v>67</v>
      </c>
      <c r="B2223" s="0" t="s">
        <v>117</v>
      </c>
      <c r="C2223" s="0" t="s">
        <v>20433</v>
      </c>
      <c r="D2223" s="0" t="s">
        <v>14532</v>
      </c>
      <c r="E2223" s="0" t="s">
        <v>20434</v>
      </c>
      <c r="F2223" s="0" t="n">
        <v>4678</v>
      </c>
      <c r="G2223" s="0" t="s">
        <v>281</v>
      </c>
      <c r="H2223" s="0" t="s">
        <v>297</v>
      </c>
      <c r="I2223" s="0" t="s">
        <v>20435</v>
      </c>
    </row>
    <row r="2224" customFormat="false" ht="15" hidden="false" customHeight="false" outlineLevel="0" collapsed="false">
      <c r="A2224" s="0" t="n">
        <v>70</v>
      </c>
      <c r="B2224" s="0" t="s">
        <v>120</v>
      </c>
      <c r="C2224" s="0" t="s">
        <v>20436</v>
      </c>
      <c r="D2224" s="0" t="s">
        <v>15738</v>
      </c>
      <c r="E2224" s="0" t="s">
        <v>20437</v>
      </c>
      <c r="F2224" s="0" t="n">
        <v>2435</v>
      </c>
      <c r="G2224" s="0" t="s">
        <v>281</v>
      </c>
      <c r="H2224" s="0" t="s">
        <v>297</v>
      </c>
      <c r="I2224" s="0" t="s">
        <v>20438</v>
      </c>
    </row>
    <row r="2225" customFormat="false" ht="15" hidden="false" customHeight="false" outlineLevel="0" collapsed="false">
      <c r="A2225" s="0" t="n">
        <v>72</v>
      </c>
      <c r="B2225" s="0" t="s">
        <v>122</v>
      </c>
      <c r="C2225" s="0" t="s">
        <v>20439</v>
      </c>
      <c r="D2225" s="0" t="s">
        <v>14532</v>
      </c>
      <c r="E2225" s="0" t="s">
        <v>20386</v>
      </c>
      <c r="F2225" s="0" t="n">
        <v>451</v>
      </c>
      <c r="G2225" s="0" t="s">
        <v>281</v>
      </c>
      <c r="H2225" s="0" t="s">
        <v>297</v>
      </c>
      <c r="I2225" s="0" t="s">
        <v>20440</v>
      </c>
    </row>
    <row r="2226" customFormat="false" ht="15" hidden="false" customHeight="false" outlineLevel="0" collapsed="false">
      <c r="A2226" s="0" t="n">
        <v>89</v>
      </c>
      <c r="B2226" s="0" t="s">
        <v>141</v>
      </c>
      <c r="C2226" s="0" t="s">
        <v>20441</v>
      </c>
      <c r="D2226" s="0" t="s">
        <v>14532</v>
      </c>
      <c r="E2226" s="0" t="s">
        <v>20442</v>
      </c>
      <c r="F2226" s="0" t="n">
        <v>240</v>
      </c>
      <c r="G2226" s="0" t="s">
        <v>281</v>
      </c>
      <c r="H2226" s="0" t="s">
        <v>274</v>
      </c>
      <c r="I2226" s="0" t="s">
        <v>20443</v>
      </c>
    </row>
    <row r="2227" customFormat="false" ht="15" hidden="false" customHeight="false" outlineLevel="0" collapsed="false">
      <c r="A2227" s="0" t="n">
        <v>70</v>
      </c>
      <c r="B2227" s="0" t="s">
        <v>120</v>
      </c>
      <c r="C2227" s="0" t="s">
        <v>20444</v>
      </c>
      <c r="D2227" s="0" t="s">
        <v>514</v>
      </c>
      <c r="E2227" s="0" t="s">
        <v>20445</v>
      </c>
      <c r="F2227" s="0" t="n">
        <v>5546</v>
      </c>
      <c r="G2227" s="0" t="s">
        <v>281</v>
      </c>
      <c r="H2227" s="0" t="s">
        <v>297</v>
      </c>
      <c r="I2227" s="0" t="s">
        <v>20446</v>
      </c>
    </row>
    <row r="2228" customFormat="false" ht="15" hidden="false" customHeight="false" outlineLevel="0" collapsed="false">
      <c r="A2228" s="0" t="n">
        <v>72</v>
      </c>
      <c r="B2228" s="0" t="s">
        <v>122</v>
      </c>
      <c r="C2228" s="0" t="s">
        <v>20447</v>
      </c>
      <c r="D2228" s="0" t="s">
        <v>514</v>
      </c>
      <c r="E2228" s="0" t="s">
        <v>20448</v>
      </c>
      <c r="F2228" s="0" t="n">
        <v>2380</v>
      </c>
      <c r="G2228" s="0" t="s">
        <v>281</v>
      </c>
      <c r="H2228" s="0" t="s">
        <v>297</v>
      </c>
      <c r="I2228" s="0" t="s">
        <v>20449</v>
      </c>
    </row>
    <row r="2229" customFormat="false" ht="15" hidden="false" customHeight="false" outlineLevel="0" collapsed="false">
      <c r="A2229" s="0" t="n">
        <v>72</v>
      </c>
      <c r="B2229" s="0" t="s">
        <v>122</v>
      </c>
      <c r="C2229" s="0" t="s">
        <v>20450</v>
      </c>
      <c r="D2229" s="0" t="s">
        <v>92</v>
      </c>
      <c r="E2229" s="0" t="s">
        <v>20418</v>
      </c>
      <c r="F2229" s="0" t="n">
        <v>2916</v>
      </c>
      <c r="G2229" s="0" t="s">
        <v>281</v>
      </c>
      <c r="H2229" s="0" t="s">
        <v>297</v>
      </c>
      <c r="I2229" s="0" t="s">
        <v>20451</v>
      </c>
    </row>
    <row r="2230" customFormat="false" ht="15" hidden="false" customHeight="false" outlineLevel="0" collapsed="false">
      <c r="A2230" s="0" t="n">
        <v>167</v>
      </c>
      <c r="B2230" s="0" t="s">
        <v>229</v>
      </c>
      <c r="C2230" s="0" t="s">
        <v>20452</v>
      </c>
      <c r="D2230" s="0" t="s">
        <v>14532</v>
      </c>
      <c r="E2230" s="0" t="s">
        <v>20453</v>
      </c>
      <c r="F2230" s="0" t="n">
        <v>240</v>
      </c>
      <c r="G2230" s="0" t="s">
        <v>281</v>
      </c>
      <c r="H2230" s="0" t="s">
        <v>274</v>
      </c>
      <c r="I2230" s="0" t="s">
        <v>20454</v>
      </c>
    </row>
    <row r="2231" customFormat="false" ht="15" hidden="false" customHeight="false" outlineLevel="0" collapsed="false">
      <c r="A2231" s="0" t="n">
        <v>67</v>
      </c>
      <c r="B2231" s="0" t="s">
        <v>117</v>
      </c>
      <c r="C2231" s="0" t="s">
        <v>20455</v>
      </c>
      <c r="D2231" s="0" t="s">
        <v>14532</v>
      </c>
      <c r="E2231" s="0" t="s">
        <v>19882</v>
      </c>
      <c r="F2231" s="0" t="n">
        <v>1625</v>
      </c>
      <c r="G2231" s="0" t="s">
        <v>281</v>
      </c>
      <c r="H2231" s="0" t="s">
        <v>297</v>
      </c>
      <c r="I2231" s="0" t="s">
        <v>20456</v>
      </c>
    </row>
    <row r="2232" customFormat="false" ht="15" hidden="false" customHeight="false" outlineLevel="0" collapsed="false">
      <c r="A2232" s="0" t="n">
        <v>72</v>
      </c>
      <c r="B2232" s="0" t="s">
        <v>122</v>
      </c>
      <c r="C2232" s="0" t="s">
        <v>20457</v>
      </c>
      <c r="D2232" s="0" t="s">
        <v>14532</v>
      </c>
      <c r="E2232" s="0" t="s">
        <v>20458</v>
      </c>
      <c r="F2232" s="0" t="n">
        <v>3582</v>
      </c>
      <c r="G2232" s="0" t="s">
        <v>281</v>
      </c>
      <c r="H2232" s="0" t="s">
        <v>297</v>
      </c>
      <c r="I2232" s="0" t="s">
        <v>20459</v>
      </c>
    </row>
    <row r="2233" customFormat="false" ht="15" hidden="false" customHeight="false" outlineLevel="0" collapsed="false">
      <c r="A2233" s="0" t="n">
        <v>70</v>
      </c>
      <c r="B2233" s="0" t="s">
        <v>120</v>
      </c>
      <c r="C2233" s="0" t="s">
        <v>20460</v>
      </c>
      <c r="D2233" s="0" t="s">
        <v>14532</v>
      </c>
      <c r="E2233" s="0" t="s">
        <v>19719</v>
      </c>
      <c r="F2233" s="0" t="n">
        <v>1381</v>
      </c>
      <c r="G2233" s="0" t="s">
        <v>281</v>
      </c>
      <c r="H2233" s="0" t="s">
        <v>297</v>
      </c>
      <c r="I2233" s="0" t="s">
        <v>20461</v>
      </c>
    </row>
    <row r="2234" customFormat="false" ht="15" hidden="false" customHeight="false" outlineLevel="0" collapsed="false">
      <c r="A2234" s="0" t="n">
        <v>72</v>
      </c>
      <c r="B2234" s="0" t="s">
        <v>122</v>
      </c>
      <c r="C2234" s="0" t="s">
        <v>20462</v>
      </c>
      <c r="D2234" s="0" t="s">
        <v>92</v>
      </c>
      <c r="E2234" s="0" t="s">
        <v>20463</v>
      </c>
      <c r="F2234" s="0" t="n">
        <v>2567</v>
      </c>
      <c r="G2234" s="0" t="s">
        <v>281</v>
      </c>
      <c r="H2234" s="0" t="s">
        <v>297</v>
      </c>
      <c r="I2234" s="0" t="s">
        <v>20464</v>
      </c>
    </row>
    <row r="2235" customFormat="false" ht="15" hidden="false" customHeight="false" outlineLevel="0" collapsed="false">
      <c r="A2235" s="0" t="n">
        <v>73</v>
      </c>
      <c r="B2235" s="0" t="s">
        <v>124</v>
      </c>
      <c r="C2235" s="0" t="s">
        <v>20465</v>
      </c>
      <c r="D2235" s="0" t="s">
        <v>14541</v>
      </c>
      <c r="E2235" s="0" t="s">
        <v>20466</v>
      </c>
      <c r="F2235" s="0" t="n">
        <v>876</v>
      </c>
      <c r="G2235" s="0" t="s">
        <v>281</v>
      </c>
      <c r="H2235" s="0" t="s">
        <v>297</v>
      </c>
      <c r="I2235" s="0" t="s">
        <v>20467</v>
      </c>
    </row>
    <row r="2236" customFormat="false" ht="15" hidden="false" customHeight="false" outlineLevel="0" collapsed="false">
      <c r="A2236" s="0" t="n">
        <v>71</v>
      </c>
      <c r="B2236" s="0" t="s">
        <v>121</v>
      </c>
      <c r="C2236" s="0" t="s">
        <v>20468</v>
      </c>
      <c r="D2236" s="0" t="s">
        <v>14532</v>
      </c>
      <c r="E2236" s="0" t="s">
        <v>20469</v>
      </c>
      <c r="F2236" s="0" t="n">
        <v>6649</v>
      </c>
      <c r="G2236" s="0" t="s">
        <v>281</v>
      </c>
      <c r="H2236" s="0" t="s">
        <v>297</v>
      </c>
      <c r="I2236" s="0" t="s">
        <v>20470</v>
      </c>
    </row>
    <row r="2237" customFormat="false" ht="15" hidden="false" customHeight="false" outlineLevel="0" collapsed="false">
      <c r="A2237" s="0" t="n">
        <v>70</v>
      </c>
      <c r="B2237" s="0" t="s">
        <v>120</v>
      </c>
      <c r="C2237" s="0" t="s">
        <v>20471</v>
      </c>
      <c r="D2237" s="0" t="s">
        <v>14541</v>
      </c>
      <c r="E2237" s="0" t="s">
        <v>20472</v>
      </c>
      <c r="F2237" s="0" t="n">
        <v>1064</v>
      </c>
      <c r="G2237" s="0" t="s">
        <v>281</v>
      </c>
      <c r="H2237" s="0" t="s">
        <v>297</v>
      </c>
      <c r="I2237" s="0" t="s">
        <v>20473</v>
      </c>
    </row>
    <row r="2238" customFormat="false" ht="15" hidden="false" customHeight="false" outlineLevel="0" collapsed="false">
      <c r="A2238" s="0" t="n">
        <v>72</v>
      </c>
      <c r="B2238" s="0" t="s">
        <v>122</v>
      </c>
      <c r="C2238" s="0" t="s">
        <v>20474</v>
      </c>
      <c r="D2238" s="0" t="s">
        <v>14532</v>
      </c>
      <c r="E2238" s="0" t="s">
        <v>20475</v>
      </c>
      <c r="F2238" s="0" t="n">
        <v>3224</v>
      </c>
      <c r="G2238" s="0" t="s">
        <v>281</v>
      </c>
      <c r="H2238" s="0" t="s">
        <v>297</v>
      </c>
      <c r="I2238" s="0" t="s">
        <v>20476</v>
      </c>
    </row>
    <row r="2239" customFormat="false" ht="15" hidden="false" customHeight="false" outlineLevel="0" collapsed="false">
      <c r="A2239" s="0" t="n">
        <v>67</v>
      </c>
      <c r="B2239" s="0" t="s">
        <v>117</v>
      </c>
      <c r="C2239" s="0" t="s">
        <v>20477</v>
      </c>
      <c r="D2239" s="0" t="s">
        <v>14532</v>
      </c>
      <c r="E2239" s="0" t="s">
        <v>20478</v>
      </c>
      <c r="F2239" s="0" t="n">
        <v>2785</v>
      </c>
      <c r="G2239" s="0" t="s">
        <v>281</v>
      </c>
      <c r="H2239" s="0" t="s">
        <v>297</v>
      </c>
      <c r="I2239" s="0" t="s">
        <v>20479</v>
      </c>
    </row>
    <row r="2240" customFormat="false" ht="15" hidden="false" customHeight="false" outlineLevel="0" collapsed="false">
      <c r="A2240" s="0" t="n">
        <v>73</v>
      </c>
      <c r="B2240" s="0" t="s">
        <v>124</v>
      </c>
      <c r="C2240" s="0" t="s">
        <v>20480</v>
      </c>
      <c r="D2240" s="0" t="s">
        <v>14532</v>
      </c>
      <c r="E2240" s="0" t="s">
        <v>20481</v>
      </c>
      <c r="F2240" s="0" t="n">
        <v>1602</v>
      </c>
      <c r="G2240" s="0" t="s">
        <v>281</v>
      </c>
      <c r="H2240" s="0" t="s">
        <v>297</v>
      </c>
      <c r="I2240" s="0" t="s">
        <v>20482</v>
      </c>
    </row>
    <row r="2241" customFormat="false" ht="15" hidden="false" customHeight="false" outlineLevel="0" collapsed="false">
      <c r="A2241" s="0" t="n">
        <v>72</v>
      </c>
      <c r="B2241" s="0" t="s">
        <v>122</v>
      </c>
      <c r="C2241" s="0" t="s">
        <v>20483</v>
      </c>
      <c r="D2241" s="0" t="s">
        <v>14902</v>
      </c>
      <c r="E2241" s="0" t="s">
        <v>20484</v>
      </c>
      <c r="F2241" s="0" t="n">
        <v>2603</v>
      </c>
      <c r="G2241" s="0" t="s">
        <v>281</v>
      </c>
      <c r="H2241" s="0" t="s">
        <v>297</v>
      </c>
      <c r="I2241" s="0" t="s">
        <v>20485</v>
      </c>
    </row>
    <row r="2242" customFormat="false" ht="15" hidden="false" customHeight="false" outlineLevel="0" collapsed="false">
      <c r="A2242" s="0" t="n">
        <v>15</v>
      </c>
      <c r="B2242" s="0" t="s">
        <v>51</v>
      </c>
      <c r="C2242" s="0" t="s">
        <v>20486</v>
      </c>
      <c r="D2242" s="0" t="s">
        <v>14532</v>
      </c>
      <c r="E2242" s="0" t="s">
        <v>20487</v>
      </c>
      <c r="F2242" s="0" t="n">
        <v>240</v>
      </c>
      <c r="G2242" s="0" t="s">
        <v>281</v>
      </c>
      <c r="H2242" s="0" t="s">
        <v>274</v>
      </c>
      <c r="I2242" s="0" t="s">
        <v>20488</v>
      </c>
    </row>
    <row r="2243" customFormat="false" ht="15" hidden="false" customHeight="false" outlineLevel="0" collapsed="false">
      <c r="A2243" s="0" t="n">
        <v>70</v>
      </c>
      <c r="B2243" s="0" t="s">
        <v>120</v>
      </c>
      <c r="C2243" s="0" t="s">
        <v>20489</v>
      </c>
      <c r="D2243" s="0" t="s">
        <v>34</v>
      </c>
      <c r="E2243" s="0" t="s">
        <v>20490</v>
      </c>
      <c r="F2243" s="0" t="n">
        <v>712</v>
      </c>
      <c r="G2243" s="0" t="s">
        <v>281</v>
      </c>
      <c r="H2243" s="0" t="s">
        <v>297</v>
      </c>
      <c r="I2243" s="0" t="s">
        <v>20491</v>
      </c>
    </row>
    <row r="2244" customFormat="false" ht="15" hidden="false" customHeight="false" outlineLevel="0" collapsed="false">
      <c r="A2244" s="0" t="n">
        <v>72</v>
      </c>
      <c r="B2244" s="0" t="s">
        <v>122</v>
      </c>
      <c r="C2244" s="0" t="s">
        <v>20492</v>
      </c>
      <c r="D2244" s="0" t="s">
        <v>14532</v>
      </c>
      <c r="E2244" s="0" t="s">
        <v>20493</v>
      </c>
      <c r="F2244" s="0" t="n">
        <v>3179</v>
      </c>
      <c r="G2244" s="0" t="s">
        <v>281</v>
      </c>
      <c r="H2244" s="0" t="s">
        <v>297</v>
      </c>
      <c r="I2244" s="0" t="s">
        <v>20494</v>
      </c>
    </row>
    <row r="2245" customFormat="false" ht="15" hidden="false" customHeight="false" outlineLevel="0" collapsed="false">
      <c r="A2245" s="0" t="n">
        <v>73</v>
      </c>
      <c r="B2245" s="0" t="s">
        <v>124</v>
      </c>
      <c r="C2245" s="0" t="s">
        <v>20495</v>
      </c>
      <c r="D2245" s="0" t="s">
        <v>14532</v>
      </c>
      <c r="E2245" s="0" t="s">
        <v>20496</v>
      </c>
      <c r="F2245" s="0" t="n">
        <v>846</v>
      </c>
      <c r="G2245" s="0" t="s">
        <v>281</v>
      </c>
      <c r="H2245" s="0" t="s">
        <v>297</v>
      </c>
      <c r="I2245" s="0" t="s">
        <v>20497</v>
      </c>
    </row>
    <row r="2246" customFormat="false" ht="15" hidden="false" customHeight="false" outlineLevel="0" collapsed="false">
      <c r="A2246" s="0" t="n">
        <v>72</v>
      </c>
      <c r="B2246" s="0" t="s">
        <v>122</v>
      </c>
      <c r="C2246" s="0" t="s">
        <v>20498</v>
      </c>
      <c r="D2246" s="0" t="s">
        <v>339</v>
      </c>
      <c r="E2246" s="0" t="s">
        <v>20499</v>
      </c>
      <c r="F2246" s="0" t="n">
        <v>2834</v>
      </c>
      <c r="G2246" s="0" t="s">
        <v>281</v>
      </c>
      <c r="H2246" s="0" t="s">
        <v>297</v>
      </c>
      <c r="I2246" s="0" t="s">
        <v>20500</v>
      </c>
    </row>
    <row r="2247" customFormat="false" ht="15" hidden="false" customHeight="false" outlineLevel="0" collapsed="false">
      <c r="A2247" s="0" t="n">
        <v>73</v>
      </c>
      <c r="B2247" s="0" t="s">
        <v>124</v>
      </c>
      <c r="C2247" s="0" t="s">
        <v>20501</v>
      </c>
      <c r="D2247" s="0" t="s">
        <v>14532</v>
      </c>
      <c r="E2247" s="0" t="s">
        <v>20502</v>
      </c>
      <c r="F2247" s="0" t="n">
        <v>863</v>
      </c>
      <c r="G2247" s="0" t="s">
        <v>281</v>
      </c>
      <c r="H2247" s="0" t="s">
        <v>297</v>
      </c>
      <c r="I2247" s="0" t="s">
        <v>20503</v>
      </c>
    </row>
    <row r="2248" customFormat="false" ht="15" hidden="false" customHeight="false" outlineLevel="0" collapsed="false">
      <c r="A2248" s="0" t="n">
        <v>73</v>
      </c>
      <c r="B2248" s="0" t="s">
        <v>124</v>
      </c>
      <c r="C2248" s="0" t="s">
        <v>20504</v>
      </c>
      <c r="D2248" s="0" t="s">
        <v>14541</v>
      </c>
      <c r="E2248" s="0" t="s">
        <v>20505</v>
      </c>
      <c r="F2248" s="0" t="n">
        <v>674</v>
      </c>
      <c r="G2248" s="0" t="s">
        <v>281</v>
      </c>
      <c r="H2248" s="0" t="s">
        <v>297</v>
      </c>
      <c r="I2248" s="0" t="s">
        <v>20506</v>
      </c>
    </row>
    <row r="2249" customFormat="false" ht="15" hidden="false" customHeight="false" outlineLevel="0" collapsed="false">
      <c r="A2249" s="0" t="n">
        <v>164</v>
      </c>
      <c r="B2249" s="0" t="s">
        <v>225</v>
      </c>
      <c r="C2249" s="0" t="s">
        <v>20507</v>
      </c>
      <c r="D2249" s="0" t="s">
        <v>14541</v>
      </c>
      <c r="E2249" s="0" t="s">
        <v>20508</v>
      </c>
      <c r="F2249" s="0" t="n">
        <v>240</v>
      </c>
      <c r="G2249" s="0" t="s">
        <v>281</v>
      </c>
      <c r="H2249" s="0" t="s">
        <v>274</v>
      </c>
      <c r="I2249" s="0" t="s">
        <v>20509</v>
      </c>
    </row>
    <row r="2250" customFormat="false" ht="15" hidden="false" customHeight="false" outlineLevel="0" collapsed="false">
      <c r="A2250" s="0" t="n">
        <v>67</v>
      </c>
      <c r="B2250" s="0" t="s">
        <v>117</v>
      </c>
      <c r="C2250" s="0" t="s">
        <v>20510</v>
      </c>
      <c r="D2250" s="0" t="s">
        <v>14532</v>
      </c>
      <c r="E2250" s="0" t="s">
        <v>20176</v>
      </c>
      <c r="F2250" s="0" t="n">
        <v>4684</v>
      </c>
      <c r="G2250" s="0" t="s">
        <v>281</v>
      </c>
      <c r="H2250" s="0" t="s">
        <v>297</v>
      </c>
      <c r="I2250" s="0" t="s">
        <v>20511</v>
      </c>
    </row>
    <row r="2251" customFormat="false" ht="15" hidden="false" customHeight="false" outlineLevel="0" collapsed="false">
      <c r="A2251" s="0" t="n">
        <v>70</v>
      </c>
      <c r="B2251" s="0" t="s">
        <v>120</v>
      </c>
      <c r="C2251" s="0" t="s">
        <v>20512</v>
      </c>
      <c r="D2251" s="0" t="s">
        <v>14532</v>
      </c>
      <c r="E2251" s="0" t="s">
        <v>19719</v>
      </c>
      <c r="F2251" s="0" t="n">
        <v>1300</v>
      </c>
      <c r="G2251" s="0" t="s">
        <v>281</v>
      </c>
      <c r="H2251" s="0" t="s">
        <v>297</v>
      </c>
      <c r="I2251" s="0" t="s">
        <v>20513</v>
      </c>
    </row>
    <row r="2252" customFormat="false" ht="15" hidden="false" customHeight="false" outlineLevel="0" collapsed="false">
      <c r="A2252" s="0" t="n">
        <v>73</v>
      </c>
      <c r="B2252" s="0" t="s">
        <v>124</v>
      </c>
      <c r="C2252" s="0" t="s">
        <v>20514</v>
      </c>
      <c r="D2252" s="0" t="s">
        <v>14532</v>
      </c>
      <c r="E2252" s="0" t="s">
        <v>20515</v>
      </c>
      <c r="F2252" s="0" t="n">
        <v>1412</v>
      </c>
      <c r="G2252" s="0" t="s">
        <v>281</v>
      </c>
      <c r="H2252" s="0" t="s">
        <v>297</v>
      </c>
      <c r="I2252" s="0" t="s">
        <v>20516</v>
      </c>
    </row>
    <row r="2253" customFormat="false" ht="15" hidden="false" customHeight="false" outlineLevel="0" collapsed="false">
      <c r="A2253" s="0" t="n">
        <v>73</v>
      </c>
      <c r="B2253" s="0" t="s">
        <v>124</v>
      </c>
      <c r="C2253" s="0" t="s">
        <v>20517</v>
      </c>
      <c r="D2253" s="0" t="s">
        <v>14532</v>
      </c>
      <c r="E2253" s="0" t="s">
        <v>20518</v>
      </c>
      <c r="F2253" s="0" t="n">
        <v>1760</v>
      </c>
      <c r="G2253" s="0" t="s">
        <v>281</v>
      </c>
      <c r="H2253" s="0" t="s">
        <v>297</v>
      </c>
      <c r="I2253" s="0" t="s">
        <v>20519</v>
      </c>
    </row>
    <row r="2254" customFormat="false" ht="15" hidden="false" customHeight="false" outlineLevel="0" collapsed="false">
      <c r="A2254" s="0" t="n">
        <v>11</v>
      </c>
      <c r="B2254" s="0" t="s">
        <v>45</v>
      </c>
      <c r="C2254" s="0" t="s">
        <v>20520</v>
      </c>
      <c r="D2254" s="0" t="s">
        <v>14541</v>
      </c>
      <c r="E2254" s="0" t="s">
        <v>20521</v>
      </c>
      <c r="F2254" s="0" t="n">
        <v>240</v>
      </c>
      <c r="G2254" s="0" t="s">
        <v>281</v>
      </c>
      <c r="H2254" s="0" t="s">
        <v>274</v>
      </c>
      <c r="I2254" s="0" t="s">
        <v>20522</v>
      </c>
    </row>
    <row r="2255" customFormat="false" ht="15" hidden="false" customHeight="false" outlineLevel="0" collapsed="false">
      <c r="A2255" s="0" t="n">
        <v>67</v>
      </c>
      <c r="B2255" s="0" t="s">
        <v>117</v>
      </c>
      <c r="C2255" s="0" t="s">
        <v>20523</v>
      </c>
      <c r="D2255" s="0" t="s">
        <v>14532</v>
      </c>
      <c r="E2255" s="0" t="s">
        <v>20377</v>
      </c>
      <c r="F2255" s="0" t="n">
        <v>3606</v>
      </c>
      <c r="G2255" s="0" t="s">
        <v>281</v>
      </c>
      <c r="H2255" s="0" t="s">
        <v>297</v>
      </c>
      <c r="I2255" s="0" t="s">
        <v>20524</v>
      </c>
    </row>
    <row r="2256" customFormat="false" ht="15" hidden="false" customHeight="false" outlineLevel="0" collapsed="false">
      <c r="A2256" s="0" t="n">
        <v>73</v>
      </c>
      <c r="B2256" s="0" t="s">
        <v>124</v>
      </c>
      <c r="C2256" s="0" t="s">
        <v>20525</v>
      </c>
      <c r="D2256" s="0" t="s">
        <v>14532</v>
      </c>
      <c r="E2256" s="0" t="s">
        <v>20526</v>
      </c>
      <c r="F2256" s="0" t="n">
        <v>843</v>
      </c>
      <c r="G2256" s="0" t="s">
        <v>281</v>
      </c>
      <c r="H2256" s="0" t="s">
        <v>297</v>
      </c>
      <c r="I2256" s="0" t="s">
        <v>20527</v>
      </c>
    </row>
    <row r="2257" customFormat="false" ht="15" hidden="false" customHeight="false" outlineLevel="0" collapsed="false">
      <c r="A2257" s="0" t="n">
        <v>67</v>
      </c>
      <c r="B2257" s="0" t="s">
        <v>117</v>
      </c>
      <c r="C2257" s="0" t="s">
        <v>20528</v>
      </c>
      <c r="D2257" s="0" t="s">
        <v>14532</v>
      </c>
      <c r="E2257" s="0" t="s">
        <v>20434</v>
      </c>
      <c r="F2257" s="0" t="n">
        <v>4302</v>
      </c>
      <c r="G2257" s="0" t="s">
        <v>281</v>
      </c>
      <c r="H2257" s="0" t="s">
        <v>297</v>
      </c>
      <c r="I2257" s="0" t="s">
        <v>20529</v>
      </c>
    </row>
    <row r="2258" customFormat="false" ht="15" hidden="false" customHeight="false" outlineLevel="0" collapsed="false">
      <c r="A2258" s="0" t="n">
        <v>73</v>
      </c>
      <c r="B2258" s="0" t="s">
        <v>124</v>
      </c>
      <c r="C2258" s="0" t="s">
        <v>20530</v>
      </c>
      <c r="D2258" s="0" t="s">
        <v>514</v>
      </c>
      <c r="E2258" s="0" t="s">
        <v>20531</v>
      </c>
      <c r="F2258" s="0" t="n">
        <v>16856</v>
      </c>
      <c r="G2258" s="0" t="s">
        <v>281</v>
      </c>
      <c r="H2258" s="0" t="s">
        <v>297</v>
      </c>
      <c r="I2258" s="0" t="s">
        <v>20532</v>
      </c>
    </row>
    <row r="2259" customFormat="false" ht="15" hidden="false" customHeight="false" outlineLevel="0" collapsed="false">
      <c r="A2259" s="0" t="n">
        <v>59</v>
      </c>
      <c r="B2259" s="0" t="s">
        <v>109</v>
      </c>
      <c r="C2259" s="0" t="s">
        <v>20533</v>
      </c>
      <c r="D2259" s="0" t="s">
        <v>14532</v>
      </c>
      <c r="E2259" s="0" t="s">
        <v>20534</v>
      </c>
      <c r="F2259" s="0" t="n">
        <v>240</v>
      </c>
      <c r="G2259" s="0" t="s">
        <v>281</v>
      </c>
      <c r="H2259" s="0" t="s">
        <v>274</v>
      </c>
      <c r="I2259" s="0" t="s">
        <v>20535</v>
      </c>
    </row>
    <row r="2260" customFormat="false" ht="15" hidden="false" customHeight="false" outlineLevel="0" collapsed="false">
      <c r="A2260" s="0" t="n">
        <v>73</v>
      </c>
      <c r="B2260" s="0" t="s">
        <v>124</v>
      </c>
      <c r="C2260" s="0" t="s">
        <v>20536</v>
      </c>
      <c r="D2260" s="0" t="s">
        <v>514</v>
      </c>
      <c r="E2260" s="0" t="s">
        <v>19291</v>
      </c>
      <c r="F2260" s="0" t="n">
        <v>845</v>
      </c>
      <c r="G2260" s="0" t="s">
        <v>281</v>
      </c>
      <c r="H2260" s="0" t="s">
        <v>297</v>
      </c>
      <c r="I2260" s="0" t="s">
        <v>20537</v>
      </c>
    </row>
    <row r="2261" customFormat="false" ht="15" hidden="false" customHeight="false" outlineLevel="0" collapsed="false">
      <c r="A2261" s="0" t="n">
        <v>8</v>
      </c>
      <c r="B2261" s="0" t="s">
        <v>41</v>
      </c>
      <c r="C2261" s="0" t="s">
        <v>20538</v>
      </c>
      <c r="D2261" s="0" t="s">
        <v>14676</v>
      </c>
      <c r="E2261" s="0" t="s">
        <v>20539</v>
      </c>
      <c r="F2261" s="0" t="n">
        <v>240</v>
      </c>
      <c r="G2261" s="0" t="s">
        <v>281</v>
      </c>
      <c r="H2261" s="0" t="s">
        <v>274</v>
      </c>
      <c r="I2261" s="0" t="s">
        <v>20540</v>
      </c>
    </row>
    <row r="2262" customFormat="false" ht="15" hidden="false" customHeight="false" outlineLevel="0" collapsed="false">
      <c r="A2262" s="0" t="n">
        <v>73</v>
      </c>
      <c r="B2262" s="0" t="s">
        <v>124</v>
      </c>
      <c r="C2262" s="0" t="s">
        <v>20541</v>
      </c>
      <c r="D2262" s="0" t="s">
        <v>14541</v>
      </c>
      <c r="E2262" s="0" t="s">
        <v>20542</v>
      </c>
      <c r="F2262" s="0" t="n">
        <v>686</v>
      </c>
      <c r="G2262" s="0" t="s">
        <v>281</v>
      </c>
      <c r="H2262" s="0" t="s">
        <v>297</v>
      </c>
      <c r="I2262" s="0" t="s">
        <v>20543</v>
      </c>
    </row>
    <row r="2263" customFormat="false" ht="15" hidden="false" customHeight="false" outlineLevel="0" collapsed="false">
      <c r="A2263" s="0" t="n">
        <v>73</v>
      </c>
      <c r="B2263" s="0" t="s">
        <v>124</v>
      </c>
      <c r="C2263" s="0" t="s">
        <v>20544</v>
      </c>
      <c r="D2263" s="0" t="s">
        <v>92</v>
      </c>
      <c r="E2263" s="0" t="s">
        <v>20545</v>
      </c>
      <c r="F2263" s="0" t="n">
        <v>316</v>
      </c>
      <c r="G2263" s="0" t="s">
        <v>281</v>
      </c>
      <c r="H2263" s="0" t="s">
        <v>297</v>
      </c>
      <c r="I2263" s="0" t="s">
        <v>20546</v>
      </c>
    </row>
    <row r="2264" customFormat="false" ht="15" hidden="false" customHeight="false" outlineLevel="0" collapsed="false">
      <c r="A2264" s="0" t="n">
        <v>137</v>
      </c>
      <c r="B2264" s="0" t="s">
        <v>196</v>
      </c>
      <c r="C2264" s="0" t="s">
        <v>20547</v>
      </c>
      <c r="D2264" s="0" t="s">
        <v>14192</v>
      </c>
      <c r="E2264" s="0" t="s">
        <v>20548</v>
      </c>
      <c r="F2264" s="0" t="n">
        <v>240</v>
      </c>
      <c r="G2264" s="0" t="s">
        <v>281</v>
      </c>
      <c r="H2264" s="0" t="s">
        <v>274</v>
      </c>
      <c r="I2264" s="0" t="s">
        <v>20549</v>
      </c>
    </row>
    <row r="2265" customFormat="false" ht="15" hidden="false" customHeight="false" outlineLevel="0" collapsed="false">
      <c r="A2265" s="0" t="n">
        <v>73</v>
      </c>
      <c r="B2265" s="0" t="s">
        <v>124</v>
      </c>
      <c r="C2265" s="0" t="s">
        <v>20550</v>
      </c>
      <c r="D2265" s="0" t="s">
        <v>14532</v>
      </c>
      <c r="E2265" s="0" t="s">
        <v>20551</v>
      </c>
      <c r="F2265" s="0" t="n">
        <v>1880</v>
      </c>
      <c r="G2265" s="0" t="s">
        <v>281</v>
      </c>
      <c r="H2265" s="0" t="s">
        <v>297</v>
      </c>
      <c r="I2265" s="0" t="s">
        <v>20552</v>
      </c>
    </row>
    <row r="2266" customFormat="false" ht="15" hidden="false" customHeight="false" outlineLevel="0" collapsed="false">
      <c r="A2266" s="0" t="n">
        <v>71</v>
      </c>
      <c r="B2266" s="0" t="s">
        <v>121</v>
      </c>
      <c r="C2266" s="0" t="s">
        <v>20553</v>
      </c>
      <c r="D2266" s="0" t="s">
        <v>14532</v>
      </c>
      <c r="E2266" s="0" t="s">
        <v>20554</v>
      </c>
      <c r="F2266" s="0" t="n">
        <v>3260</v>
      </c>
      <c r="G2266" s="0" t="s">
        <v>281</v>
      </c>
      <c r="H2266" s="0" t="s">
        <v>297</v>
      </c>
      <c r="I2266" s="0" t="s">
        <v>20555</v>
      </c>
    </row>
    <row r="2267" customFormat="false" ht="15" hidden="false" customHeight="false" outlineLevel="0" collapsed="false">
      <c r="A2267" s="0" t="n">
        <v>73</v>
      </c>
      <c r="B2267" s="0" t="s">
        <v>124</v>
      </c>
      <c r="C2267" s="0" t="s">
        <v>20556</v>
      </c>
      <c r="D2267" s="0" t="s">
        <v>14532</v>
      </c>
      <c r="E2267" s="0" t="s">
        <v>20557</v>
      </c>
      <c r="F2267" s="0" t="n">
        <v>884</v>
      </c>
      <c r="G2267" s="0" t="s">
        <v>281</v>
      </c>
      <c r="H2267" s="0" t="s">
        <v>297</v>
      </c>
      <c r="I2267" s="0" t="s">
        <v>20558</v>
      </c>
    </row>
    <row r="2268" customFormat="false" ht="15" hidden="false" customHeight="false" outlineLevel="0" collapsed="false">
      <c r="A2268" s="0" t="n">
        <v>68</v>
      </c>
      <c r="B2268" s="0" t="s">
        <v>118</v>
      </c>
      <c r="C2268" s="0" t="s">
        <v>20559</v>
      </c>
      <c r="D2268" s="0" t="s">
        <v>14532</v>
      </c>
      <c r="E2268" s="0" t="s">
        <v>20560</v>
      </c>
      <c r="F2268" s="0" t="n">
        <v>240</v>
      </c>
      <c r="G2268" s="0" t="s">
        <v>281</v>
      </c>
      <c r="H2268" s="0" t="s">
        <v>274</v>
      </c>
      <c r="I2268" s="0" t="s">
        <v>20561</v>
      </c>
    </row>
    <row r="2269" customFormat="false" ht="15" hidden="false" customHeight="false" outlineLevel="0" collapsed="false">
      <c r="A2269" s="0" t="n">
        <v>73</v>
      </c>
      <c r="B2269" s="0" t="s">
        <v>124</v>
      </c>
      <c r="C2269" s="0" t="s">
        <v>20562</v>
      </c>
      <c r="D2269" s="0" t="s">
        <v>14676</v>
      </c>
      <c r="E2269" s="0" t="s">
        <v>20563</v>
      </c>
      <c r="F2269" s="0" t="n">
        <v>1747</v>
      </c>
      <c r="G2269" s="0" t="s">
        <v>281</v>
      </c>
      <c r="H2269" s="0" t="s">
        <v>297</v>
      </c>
      <c r="I2269" s="0" t="s">
        <v>20564</v>
      </c>
    </row>
    <row r="2270" customFormat="false" ht="15" hidden="false" customHeight="false" outlineLevel="0" collapsed="false">
      <c r="A2270" s="0" t="n">
        <v>73</v>
      </c>
      <c r="B2270" s="0" t="s">
        <v>124</v>
      </c>
      <c r="C2270" s="0" t="s">
        <v>20565</v>
      </c>
      <c r="D2270" s="0" t="s">
        <v>14532</v>
      </c>
      <c r="E2270" s="0" t="s">
        <v>20566</v>
      </c>
      <c r="F2270" s="0" t="n">
        <v>1679</v>
      </c>
      <c r="G2270" s="0" t="s">
        <v>281</v>
      </c>
      <c r="H2270" s="0" t="s">
        <v>297</v>
      </c>
      <c r="I2270" s="0" t="s">
        <v>20567</v>
      </c>
    </row>
    <row r="2271" customFormat="false" ht="15" hidden="false" customHeight="false" outlineLevel="0" collapsed="false">
      <c r="A2271" s="0" t="n">
        <v>73</v>
      </c>
      <c r="B2271" s="0" t="s">
        <v>124</v>
      </c>
      <c r="C2271" s="0" t="s">
        <v>20568</v>
      </c>
      <c r="D2271" s="0" t="s">
        <v>14541</v>
      </c>
      <c r="E2271" s="0" t="s">
        <v>20569</v>
      </c>
      <c r="F2271" s="0" t="n">
        <v>1848</v>
      </c>
      <c r="G2271" s="0" t="s">
        <v>281</v>
      </c>
      <c r="H2271" s="0" t="s">
        <v>297</v>
      </c>
      <c r="I2271" s="0" t="s">
        <v>20570</v>
      </c>
    </row>
    <row r="2272" customFormat="false" ht="15" hidden="false" customHeight="false" outlineLevel="0" collapsed="false">
      <c r="A2272" s="0" t="n">
        <v>146</v>
      </c>
      <c r="B2272" s="0" t="s">
        <v>205</v>
      </c>
      <c r="C2272" s="0" t="s">
        <v>20571</v>
      </c>
      <c r="D2272" s="0" t="s">
        <v>14532</v>
      </c>
      <c r="E2272" s="0" t="s">
        <v>20572</v>
      </c>
      <c r="F2272" s="0" t="n">
        <v>240</v>
      </c>
      <c r="G2272" s="0" t="s">
        <v>281</v>
      </c>
      <c r="H2272" s="0" t="s">
        <v>274</v>
      </c>
      <c r="I2272" s="0" t="s">
        <v>20573</v>
      </c>
    </row>
    <row r="2273" customFormat="false" ht="15" hidden="false" customHeight="false" outlineLevel="0" collapsed="false">
      <c r="A2273" s="0" t="n">
        <v>73</v>
      </c>
      <c r="B2273" s="0" t="s">
        <v>124</v>
      </c>
      <c r="C2273" s="0" t="s">
        <v>20574</v>
      </c>
      <c r="D2273" s="0" t="s">
        <v>14532</v>
      </c>
      <c r="E2273" s="0" t="s">
        <v>20575</v>
      </c>
      <c r="F2273" s="0" t="n">
        <v>251</v>
      </c>
      <c r="G2273" s="0" t="s">
        <v>281</v>
      </c>
      <c r="H2273" s="0" t="s">
        <v>297</v>
      </c>
      <c r="I2273" s="0" t="s">
        <v>20576</v>
      </c>
    </row>
    <row r="2274" customFormat="false" ht="15" hidden="false" customHeight="false" outlineLevel="0" collapsed="false">
      <c r="A2274" s="0" t="n">
        <v>73</v>
      </c>
      <c r="B2274" s="0" t="s">
        <v>124</v>
      </c>
      <c r="C2274" s="0" t="s">
        <v>20577</v>
      </c>
      <c r="D2274" s="0" t="s">
        <v>92</v>
      </c>
      <c r="E2274" s="0" t="s">
        <v>20374</v>
      </c>
      <c r="F2274" s="0" t="n">
        <v>3393</v>
      </c>
      <c r="G2274" s="0" t="s">
        <v>281</v>
      </c>
      <c r="H2274" s="0" t="s">
        <v>297</v>
      </c>
      <c r="I2274" s="0" t="s">
        <v>20578</v>
      </c>
    </row>
    <row r="2275" customFormat="false" ht="15" hidden="false" customHeight="false" outlineLevel="0" collapsed="false">
      <c r="A2275" s="0" t="n">
        <v>73</v>
      </c>
      <c r="B2275" s="0" t="s">
        <v>124</v>
      </c>
      <c r="C2275" s="0" t="s">
        <v>20579</v>
      </c>
      <c r="D2275" s="0" t="s">
        <v>92</v>
      </c>
      <c r="E2275" s="0" t="s">
        <v>20580</v>
      </c>
      <c r="F2275" s="0" t="n">
        <v>431</v>
      </c>
      <c r="G2275" s="0" t="s">
        <v>281</v>
      </c>
      <c r="H2275" s="0" t="s">
        <v>297</v>
      </c>
      <c r="I2275" s="0" t="s">
        <v>20581</v>
      </c>
    </row>
    <row r="2276" customFormat="false" ht="15" hidden="false" customHeight="false" outlineLevel="0" collapsed="false">
      <c r="A2276" s="0" t="n">
        <v>75</v>
      </c>
      <c r="B2276" s="0" t="s">
        <v>126</v>
      </c>
      <c r="C2276" s="0" t="s">
        <v>20582</v>
      </c>
      <c r="D2276" s="0" t="s">
        <v>14532</v>
      </c>
      <c r="E2276" s="0" t="s">
        <v>20583</v>
      </c>
      <c r="F2276" s="0" t="n">
        <v>2067</v>
      </c>
      <c r="G2276" s="0" t="s">
        <v>281</v>
      </c>
      <c r="H2276" s="0" t="s">
        <v>297</v>
      </c>
      <c r="I2276" s="0" t="s">
        <v>20584</v>
      </c>
    </row>
    <row r="2277" customFormat="false" ht="15" hidden="false" customHeight="false" outlineLevel="0" collapsed="false">
      <c r="A2277" s="0" t="n">
        <v>73</v>
      </c>
      <c r="B2277" s="0" t="s">
        <v>124</v>
      </c>
      <c r="C2277" s="0" t="s">
        <v>20585</v>
      </c>
      <c r="D2277" s="0" t="s">
        <v>92</v>
      </c>
      <c r="E2277" s="0" t="s">
        <v>20586</v>
      </c>
      <c r="F2277" s="0" t="n">
        <v>311</v>
      </c>
      <c r="G2277" s="0" t="s">
        <v>281</v>
      </c>
      <c r="H2277" s="0" t="s">
        <v>297</v>
      </c>
      <c r="I2277" s="0" t="s">
        <v>20587</v>
      </c>
    </row>
    <row r="2278" customFormat="false" ht="15" hidden="false" customHeight="false" outlineLevel="0" collapsed="false">
      <c r="A2278" s="0" t="n">
        <v>71</v>
      </c>
      <c r="B2278" s="0" t="s">
        <v>121</v>
      </c>
      <c r="C2278" s="0" t="s">
        <v>20588</v>
      </c>
      <c r="D2278" s="0" t="s">
        <v>14532</v>
      </c>
      <c r="E2278" s="0" t="s">
        <v>20589</v>
      </c>
      <c r="F2278" s="0" t="n">
        <v>4338</v>
      </c>
      <c r="G2278" s="0" t="s">
        <v>281</v>
      </c>
      <c r="H2278" s="0" t="s">
        <v>297</v>
      </c>
      <c r="I2278" s="0" t="s">
        <v>20590</v>
      </c>
    </row>
    <row r="2279" customFormat="false" ht="15" hidden="false" customHeight="false" outlineLevel="0" collapsed="false">
      <c r="A2279" s="0" t="n">
        <v>75</v>
      </c>
      <c r="B2279" s="0" t="s">
        <v>126</v>
      </c>
      <c r="C2279" s="0" t="s">
        <v>20591</v>
      </c>
      <c r="D2279" s="0" t="s">
        <v>14532</v>
      </c>
      <c r="E2279" s="0" t="s">
        <v>20592</v>
      </c>
      <c r="F2279" s="0" t="n">
        <v>1529</v>
      </c>
      <c r="G2279" s="0" t="s">
        <v>281</v>
      </c>
      <c r="H2279" s="0" t="s">
        <v>297</v>
      </c>
      <c r="I2279" s="0" t="s">
        <v>20593</v>
      </c>
    </row>
    <row r="2280" customFormat="false" ht="15" hidden="false" customHeight="false" outlineLevel="0" collapsed="false">
      <c r="A2280" s="0" t="n">
        <v>73</v>
      </c>
      <c r="B2280" s="0" t="s">
        <v>124</v>
      </c>
      <c r="C2280" s="0" t="s">
        <v>20594</v>
      </c>
      <c r="D2280" s="0" t="s">
        <v>14532</v>
      </c>
      <c r="E2280" s="0" t="s">
        <v>20595</v>
      </c>
      <c r="F2280" s="0" t="n">
        <v>816</v>
      </c>
      <c r="G2280" s="0" t="s">
        <v>281</v>
      </c>
      <c r="H2280" s="0" t="s">
        <v>297</v>
      </c>
      <c r="I2280" s="0" t="s">
        <v>20596</v>
      </c>
    </row>
    <row r="2281" customFormat="false" ht="15" hidden="false" customHeight="false" outlineLevel="0" collapsed="false">
      <c r="A2281" s="0" t="n">
        <v>99</v>
      </c>
      <c r="B2281" s="0" t="s">
        <v>154</v>
      </c>
      <c r="C2281" s="0" t="s">
        <v>20597</v>
      </c>
      <c r="D2281" s="0" t="s">
        <v>14532</v>
      </c>
      <c r="E2281" s="0" t="s">
        <v>20598</v>
      </c>
      <c r="F2281" s="0" t="n">
        <v>240</v>
      </c>
      <c r="G2281" s="0" t="s">
        <v>281</v>
      </c>
      <c r="H2281" s="0" t="s">
        <v>274</v>
      </c>
      <c r="I2281" s="0" t="s">
        <v>20599</v>
      </c>
    </row>
    <row r="2282" customFormat="false" ht="15" hidden="false" customHeight="false" outlineLevel="0" collapsed="false">
      <c r="A2282" s="0" t="n">
        <v>73</v>
      </c>
      <c r="B2282" s="0" t="s">
        <v>124</v>
      </c>
      <c r="C2282" s="0" t="s">
        <v>20600</v>
      </c>
      <c r="D2282" s="0" t="s">
        <v>514</v>
      </c>
      <c r="E2282" s="0" t="s">
        <v>20601</v>
      </c>
      <c r="F2282" s="0" t="n">
        <v>816</v>
      </c>
      <c r="G2282" s="0" t="s">
        <v>281</v>
      </c>
      <c r="H2282" s="0" t="s">
        <v>297</v>
      </c>
      <c r="I2282" s="0" t="s">
        <v>20602</v>
      </c>
    </row>
    <row r="2283" customFormat="false" ht="15" hidden="false" customHeight="false" outlineLevel="0" collapsed="false">
      <c r="A2283" s="0" t="n">
        <v>75</v>
      </c>
      <c r="B2283" s="0" t="s">
        <v>126</v>
      </c>
      <c r="C2283" s="0" t="s">
        <v>20603</v>
      </c>
      <c r="D2283" s="0" t="s">
        <v>92</v>
      </c>
      <c r="E2283" s="0" t="s">
        <v>20604</v>
      </c>
      <c r="F2283" s="0" t="n">
        <v>726</v>
      </c>
      <c r="G2283" s="0" t="s">
        <v>281</v>
      </c>
      <c r="H2283" s="0" t="s">
        <v>297</v>
      </c>
      <c r="I2283" s="0" t="s">
        <v>20605</v>
      </c>
    </row>
    <row r="2284" customFormat="false" ht="15" hidden="false" customHeight="false" outlineLevel="0" collapsed="false">
      <c r="A2284" s="0" t="n">
        <v>74</v>
      </c>
      <c r="B2284" s="0" t="s">
        <v>125</v>
      </c>
      <c r="C2284" s="0" t="s">
        <v>20606</v>
      </c>
      <c r="D2284" s="0" t="s">
        <v>14532</v>
      </c>
      <c r="E2284" s="0" t="s">
        <v>20607</v>
      </c>
      <c r="F2284" s="0" t="n">
        <v>5498</v>
      </c>
      <c r="G2284" s="0" t="s">
        <v>281</v>
      </c>
      <c r="H2284" s="0" t="s">
        <v>297</v>
      </c>
      <c r="I2284" s="0" t="s">
        <v>20608</v>
      </c>
    </row>
    <row r="2285" customFormat="false" ht="15" hidden="false" customHeight="false" outlineLevel="0" collapsed="false">
      <c r="A2285" s="0" t="n">
        <v>71</v>
      </c>
      <c r="B2285" s="0" t="s">
        <v>121</v>
      </c>
      <c r="C2285" s="0" t="s">
        <v>20609</v>
      </c>
      <c r="D2285" s="0" t="s">
        <v>14532</v>
      </c>
      <c r="E2285" s="0" t="s">
        <v>20610</v>
      </c>
      <c r="F2285" s="0" t="n">
        <v>540</v>
      </c>
      <c r="G2285" s="0" t="s">
        <v>281</v>
      </c>
      <c r="H2285" s="0" t="s">
        <v>297</v>
      </c>
      <c r="I2285" s="0" t="s">
        <v>20611</v>
      </c>
    </row>
    <row r="2286" customFormat="false" ht="15" hidden="false" customHeight="false" outlineLevel="0" collapsed="false">
      <c r="A2286" s="0" t="n">
        <v>73</v>
      </c>
      <c r="B2286" s="0" t="s">
        <v>124</v>
      </c>
      <c r="C2286" s="0" t="s">
        <v>20612</v>
      </c>
      <c r="D2286" s="0" t="s">
        <v>14541</v>
      </c>
      <c r="E2286" s="0" t="s">
        <v>20613</v>
      </c>
      <c r="F2286" s="0" t="n">
        <v>672</v>
      </c>
      <c r="G2286" s="0" t="s">
        <v>281</v>
      </c>
      <c r="H2286" s="0" t="s">
        <v>297</v>
      </c>
      <c r="I2286" s="0" t="s">
        <v>20614</v>
      </c>
    </row>
    <row r="2287" customFormat="false" ht="15" hidden="false" customHeight="false" outlineLevel="0" collapsed="false">
      <c r="A2287" s="0" t="n">
        <v>75</v>
      </c>
      <c r="B2287" s="0" t="s">
        <v>126</v>
      </c>
      <c r="C2287" s="0" t="s">
        <v>20615</v>
      </c>
      <c r="D2287" s="0" t="s">
        <v>15738</v>
      </c>
      <c r="E2287" s="0" t="s">
        <v>20616</v>
      </c>
      <c r="F2287" s="0" t="n">
        <v>220</v>
      </c>
      <c r="G2287" s="0" t="s">
        <v>281</v>
      </c>
      <c r="H2287" s="0" t="s">
        <v>297</v>
      </c>
      <c r="I2287" s="0" t="s">
        <v>20617</v>
      </c>
    </row>
    <row r="2288" customFormat="false" ht="15" hidden="false" customHeight="false" outlineLevel="0" collapsed="false">
      <c r="A2288" s="0" t="n">
        <v>73</v>
      </c>
      <c r="B2288" s="0" t="s">
        <v>124</v>
      </c>
      <c r="C2288" s="0" t="s">
        <v>20618</v>
      </c>
      <c r="D2288" s="0" t="s">
        <v>14541</v>
      </c>
      <c r="E2288" s="0" t="s">
        <v>20619</v>
      </c>
      <c r="F2288" s="0" t="n">
        <v>606</v>
      </c>
      <c r="G2288" s="0" t="s">
        <v>281</v>
      </c>
      <c r="H2288" s="0" t="s">
        <v>297</v>
      </c>
      <c r="I2288" s="0" t="s">
        <v>20620</v>
      </c>
    </row>
    <row r="2289" customFormat="false" ht="15" hidden="false" customHeight="false" outlineLevel="0" collapsed="false">
      <c r="A2289" s="0" t="n">
        <v>73</v>
      </c>
      <c r="B2289" s="0" t="s">
        <v>124</v>
      </c>
      <c r="C2289" s="0" t="s">
        <v>20621</v>
      </c>
      <c r="D2289" s="0" t="s">
        <v>14532</v>
      </c>
      <c r="E2289" s="0" t="s">
        <v>20622</v>
      </c>
      <c r="F2289" s="0" t="n">
        <v>867</v>
      </c>
      <c r="G2289" s="0" t="s">
        <v>281</v>
      </c>
      <c r="H2289" s="0" t="s">
        <v>297</v>
      </c>
      <c r="I2289" s="0" t="s">
        <v>20623</v>
      </c>
    </row>
    <row r="2290" customFormat="false" ht="15" hidden="false" customHeight="false" outlineLevel="0" collapsed="false">
      <c r="A2290" s="0" t="n">
        <v>75</v>
      </c>
      <c r="B2290" s="0" t="s">
        <v>126</v>
      </c>
      <c r="C2290" s="0" t="s">
        <v>20624</v>
      </c>
      <c r="D2290" s="0" t="s">
        <v>15738</v>
      </c>
      <c r="E2290" s="0" t="s">
        <v>20625</v>
      </c>
      <c r="F2290" s="0" t="n">
        <v>802</v>
      </c>
      <c r="G2290" s="0" t="s">
        <v>281</v>
      </c>
      <c r="H2290" s="0" t="s">
        <v>297</v>
      </c>
      <c r="I2290" s="0" t="s">
        <v>20626</v>
      </c>
    </row>
    <row r="2291" customFormat="false" ht="15" hidden="false" customHeight="false" outlineLevel="0" collapsed="false">
      <c r="A2291" s="0" t="n">
        <v>62</v>
      </c>
      <c r="B2291" s="0" t="s">
        <v>112</v>
      </c>
      <c r="C2291" s="0" t="s">
        <v>20627</v>
      </c>
      <c r="D2291" s="0" t="s">
        <v>14532</v>
      </c>
      <c r="E2291" s="0" t="s">
        <v>20628</v>
      </c>
      <c r="F2291" s="0" t="n">
        <v>240</v>
      </c>
      <c r="G2291" s="0" t="s">
        <v>281</v>
      </c>
      <c r="H2291" s="0" t="s">
        <v>274</v>
      </c>
      <c r="I2291" s="0" t="s">
        <v>20629</v>
      </c>
    </row>
    <row r="2292" customFormat="false" ht="15" hidden="false" customHeight="false" outlineLevel="0" collapsed="false">
      <c r="A2292" s="0" t="n">
        <v>73</v>
      </c>
      <c r="B2292" s="0" t="s">
        <v>124</v>
      </c>
      <c r="C2292" s="0" t="s">
        <v>20630</v>
      </c>
      <c r="D2292" s="0" t="s">
        <v>14532</v>
      </c>
      <c r="E2292" s="0" t="s">
        <v>20631</v>
      </c>
      <c r="F2292" s="0" t="n">
        <v>314</v>
      </c>
      <c r="G2292" s="0" t="s">
        <v>281</v>
      </c>
      <c r="H2292" s="0" t="s">
        <v>297</v>
      </c>
      <c r="I2292" s="0" t="s">
        <v>20632</v>
      </c>
    </row>
    <row r="2293" customFormat="false" ht="15" hidden="false" customHeight="false" outlineLevel="0" collapsed="false">
      <c r="A2293" s="0" t="n">
        <v>73</v>
      </c>
      <c r="B2293" s="0" t="s">
        <v>124</v>
      </c>
      <c r="C2293" s="0" t="s">
        <v>20633</v>
      </c>
      <c r="D2293" s="0" t="s">
        <v>14532</v>
      </c>
      <c r="E2293" s="0" t="s">
        <v>20634</v>
      </c>
      <c r="F2293" s="0" t="n">
        <v>1403</v>
      </c>
      <c r="G2293" s="0" t="s">
        <v>281</v>
      </c>
      <c r="H2293" s="0" t="s">
        <v>297</v>
      </c>
      <c r="I2293" s="0" t="s">
        <v>20635</v>
      </c>
    </row>
    <row r="2294" customFormat="false" ht="15" hidden="false" customHeight="false" outlineLevel="0" collapsed="false">
      <c r="A2294" s="0" t="n">
        <v>152</v>
      </c>
      <c r="B2294" s="0" t="s">
        <v>212</v>
      </c>
      <c r="C2294" s="0" t="s">
        <v>20636</v>
      </c>
      <c r="D2294" s="0" t="s">
        <v>14541</v>
      </c>
      <c r="E2294" s="0" t="s">
        <v>20637</v>
      </c>
      <c r="F2294" s="0" t="n">
        <v>240</v>
      </c>
      <c r="G2294" s="0" t="s">
        <v>281</v>
      </c>
      <c r="H2294" s="0" t="s">
        <v>274</v>
      </c>
      <c r="I2294" s="0" t="s">
        <v>20638</v>
      </c>
    </row>
    <row r="2295" customFormat="false" ht="15" hidden="false" customHeight="false" outlineLevel="0" collapsed="false">
      <c r="A2295" s="0" t="n">
        <v>75</v>
      </c>
      <c r="B2295" s="0" t="s">
        <v>126</v>
      </c>
      <c r="C2295" s="0" t="s">
        <v>20639</v>
      </c>
      <c r="D2295" s="0" t="s">
        <v>92</v>
      </c>
      <c r="E2295" s="0" t="s">
        <v>20640</v>
      </c>
      <c r="F2295" s="0" t="n">
        <v>2235</v>
      </c>
      <c r="G2295" s="0" t="s">
        <v>281</v>
      </c>
      <c r="H2295" s="0" t="s">
        <v>297</v>
      </c>
      <c r="I2295" s="0" t="s">
        <v>20641</v>
      </c>
    </row>
    <row r="2296" customFormat="false" ht="15" hidden="false" customHeight="false" outlineLevel="0" collapsed="false">
      <c r="A2296" s="0" t="n">
        <v>74</v>
      </c>
      <c r="B2296" s="0" t="s">
        <v>125</v>
      </c>
      <c r="C2296" s="0" t="s">
        <v>20642</v>
      </c>
      <c r="D2296" s="0" t="s">
        <v>14532</v>
      </c>
      <c r="E2296" s="0" t="s">
        <v>20643</v>
      </c>
      <c r="F2296" s="0" t="n">
        <v>1951</v>
      </c>
      <c r="G2296" s="0" t="s">
        <v>281</v>
      </c>
      <c r="H2296" s="0" t="s">
        <v>297</v>
      </c>
      <c r="I2296" s="0" t="s">
        <v>20644</v>
      </c>
    </row>
    <row r="2297" customFormat="false" ht="15" hidden="false" customHeight="false" outlineLevel="0" collapsed="false">
      <c r="A2297" s="0" t="n">
        <v>73</v>
      </c>
      <c r="B2297" s="0" t="s">
        <v>124</v>
      </c>
      <c r="C2297" s="0" t="s">
        <v>20645</v>
      </c>
      <c r="D2297" s="0" t="s">
        <v>14532</v>
      </c>
      <c r="E2297" s="0" t="s">
        <v>20646</v>
      </c>
      <c r="F2297" s="0" t="n">
        <v>655</v>
      </c>
      <c r="G2297" s="0" t="s">
        <v>281</v>
      </c>
      <c r="H2297" s="0" t="s">
        <v>297</v>
      </c>
      <c r="I2297" s="0" t="s">
        <v>20647</v>
      </c>
    </row>
    <row r="2298" customFormat="false" ht="15" hidden="false" customHeight="false" outlineLevel="0" collapsed="false">
      <c r="A2298" s="0" t="n">
        <v>73</v>
      </c>
      <c r="B2298" s="0" t="s">
        <v>124</v>
      </c>
      <c r="C2298" s="0" t="s">
        <v>20648</v>
      </c>
      <c r="D2298" s="0" t="s">
        <v>14532</v>
      </c>
      <c r="E2298" s="0" t="s">
        <v>20649</v>
      </c>
      <c r="F2298" s="0" t="n">
        <v>1725</v>
      </c>
      <c r="G2298" s="0" t="s">
        <v>281</v>
      </c>
      <c r="H2298" s="0" t="s">
        <v>297</v>
      </c>
      <c r="I2298" s="0" t="s">
        <v>20650</v>
      </c>
    </row>
    <row r="2299" customFormat="false" ht="15" hidden="false" customHeight="false" outlineLevel="0" collapsed="false">
      <c r="A2299" s="0" t="n">
        <v>75</v>
      </c>
      <c r="B2299" s="0" t="s">
        <v>126</v>
      </c>
      <c r="C2299" s="0" t="s">
        <v>20651</v>
      </c>
      <c r="D2299" s="0" t="s">
        <v>92</v>
      </c>
      <c r="E2299" s="0" t="s">
        <v>20652</v>
      </c>
      <c r="F2299" s="0" t="n">
        <v>1757</v>
      </c>
      <c r="G2299" s="0" t="s">
        <v>281</v>
      </c>
      <c r="H2299" s="0" t="s">
        <v>297</v>
      </c>
      <c r="I2299" s="0" t="s">
        <v>20653</v>
      </c>
    </row>
    <row r="2300" customFormat="false" ht="15" hidden="false" customHeight="false" outlineLevel="0" collapsed="false">
      <c r="A2300" s="0" t="n">
        <v>73</v>
      </c>
      <c r="B2300" s="0" t="s">
        <v>124</v>
      </c>
      <c r="C2300" s="0" t="s">
        <v>20654</v>
      </c>
      <c r="D2300" s="0" t="s">
        <v>14532</v>
      </c>
      <c r="E2300" s="0" t="s">
        <v>20655</v>
      </c>
      <c r="F2300" s="0" t="n">
        <v>851</v>
      </c>
      <c r="G2300" s="0" t="s">
        <v>281</v>
      </c>
      <c r="H2300" s="0" t="s">
        <v>297</v>
      </c>
      <c r="I2300" s="0" t="s">
        <v>20656</v>
      </c>
    </row>
    <row r="2301" customFormat="false" ht="15" hidden="false" customHeight="false" outlineLevel="0" collapsed="false">
      <c r="A2301" s="0" t="n">
        <v>68</v>
      </c>
      <c r="B2301" s="0" t="s">
        <v>118</v>
      </c>
      <c r="C2301" s="0" t="s">
        <v>20657</v>
      </c>
      <c r="D2301" s="0" t="s">
        <v>19074</v>
      </c>
      <c r="E2301" s="0" t="s">
        <v>20658</v>
      </c>
      <c r="F2301" s="0" t="n">
        <v>240</v>
      </c>
      <c r="G2301" s="0" t="s">
        <v>281</v>
      </c>
      <c r="H2301" s="0" t="s">
        <v>274</v>
      </c>
      <c r="I2301" s="0" t="s">
        <v>20659</v>
      </c>
    </row>
    <row r="2302" customFormat="false" ht="15" hidden="false" customHeight="false" outlineLevel="0" collapsed="false">
      <c r="A2302" s="0" t="n">
        <v>73</v>
      </c>
      <c r="B2302" s="0" t="s">
        <v>124</v>
      </c>
      <c r="C2302" s="0" t="s">
        <v>20660</v>
      </c>
      <c r="D2302" s="0" t="s">
        <v>14532</v>
      </c>
      <c r="E2302" s="0" t="s">
        <v>20661</v>
      </c>
      <c r="F2302" s="0" t="n">
        <v>4839</v>
      </c>
      <c r="G2302" s="0" t="s">
        <v>281</v>
      </c>
      <c r="H2302" s="0" t="s">
        <v>297</v>
      </c>
      <c r="I2302" s="0" t="s">
        <v>20662</v>
      </c>
    </row>
    <row r="2303" customFormat="false" ht="15" hidden="false" customHeight="false" outlineLevel="0" collapsed="false">
      <c r="A2303" s="0" t="n">
        <v>71</v>
      </c>
      <c r="B2303" s="0" t="s">
        <v>121</v>
      </c>
      <c r="C2303" s="0" t="s">
        <v>20663</v>
      </c>
      <c r="D2303" s="0" t="s">
        <v>14676</v>
      </c>
      <c r="E2303" s="0" t="s">
        <v>20664</v>
      </c>
      <c r="F2303" s="0" t="n">
        <v>2298</v>
      </c>
      <c r="G2303" s="0" t="s">
        <v>281</v>
      </c>
      <c r="H2303" s="0" t="s">
        <v>297</v>
      </c>
      <c r="I2303" s="0" t="s">
        <v>20665</v>
      </c>
    </row>
    <row r="2304" customFormat="false" ht="15" hidden="false" customHeight="false" outlineLevel="0" collapsed="false">
      <c r="A2304" s="0" t="n">
        <v>73</v>
      </c>
      <c r="B2304" s="0" t="s">
        <v>124</v>
      </c>
      <c r="C2304" s="0" t="s">
        <v>20666</v>
      </c>
      <c r="D2304" s="0" t="s">
        <v>514</v>
      </c>
      <c r="E2304" s="0" t="s">
        <v>20667</v>
      </c>
      <c r="F2304" s="0" t="n">
        <v>617</v>
      </c>
      <c r="G2304" s="0" t="s">
        <v>281</v>
      </c>
      <c r="H2304" s="0" t="s">
        <v>297</v>
      </c>
      <c r="I2304" s="0" t="s">
        <v>20668</v>
      </c>
    </row>
    <row r="2305" customFormat="false" ht="15" hidden="false" customHeight="false" outlineLevel="0" collapsed="false">
      <c r="A2305" s="0" t="n">
        <v>75</v>
      </c>
      <c r="B2305" s="0" t="s">
        <v>126</v>
      </c>
      <c r="C2305" s="0" t="s">
        <v>20669</v>
      </c>
      <c r="D2305" s="0" t="s">
        <v>14532</v>
      </c>
      <c r="E2305" s="0" t="s">
        <v>20670</v>
      </c>
      <c r="F2305" s="0" t="n">
        <v>2464</v>
      </c>
      <c r="G2305" s="0" t="s">
        <v>281</v>
      </c>
      <c r="H2305" s="0" t="s">
        <v>297</v>
      </c>
      <c r="I2305" s="0" t="s">
        <v>20671</v>
      </c>
    </row>
    <row r="2306" customFormat="false" ht="15" hidden="false" customHeight="false" outlineLevel="0" collapsed="false">
      <c r="A2306" s="0" t="n">
        <v>74</v>
      </c>
      <c r="B2306" s="0" t="s">
        <v>125</v>
      </c>
      <c r="C2306" s="0" t="s">
        <v>20672</v>
      </c>
      <c r="D2306" s="0" t="s">
        <v>92</v>
      </c>
      <c r="E2306" s="0" t="s">
        <v>20673</v>
      </c>
      <c r="F2306" s="0" t="n">
        <v>2656</v>
      </c>
      <c r="G2306" s="0" t="s">
        <v>281</v>
      </c>
      <c r="H2306" s="0" t="s">
        <v>297</v>
      </c>
      <c r="I2306" s="0" t="s">
        <v>20674</v>
      </c>
    </row>
    <row r="2307" customFormat="false" ht="15" hidden="false" customHeight="false" outlineLevel="0" collapsed="false">
      <c r="A2307" s="0" t="n">
        <v>73</v>
      </c>
      <c r="B2307" s="0" t="s">
        <v>124</v>
      </c>
      <c r="C2307" s="0" t="s">
        <v>20675</v>
      </c>
      <c r="D2307" s="0" t="s">
        <v>14532</v>
      </c>
      <c r="E2307" s="0" t="s">
        <v>20676</v>
      </c>
      <c r="F2307" s="0" t="n">
        <v>4506</v>
      </c>
      <c r="G2307" s="0" t="s">
        <v>281</v>
      </c>
      <c r="H2307" s="0" t="s">
        <v>297</v>
      </c>
      <c r="I2307" s="0" t="s">
        <v>20677</v>
      </c>
    </row>
    <row r="2308" customFormat="false" ht="15" hidden="false" customHeight="false" outlineLevel="0" collapsed="false">
      <c r="A2308" s="0" t="n">
        <v>75</v>
      </c>
      <c r="B2308" s="0" t="s">
        <v>126</v>
      </c>
      <c r="C2308" s="0" t="s">
        <v>20678</v>
      </c>
      <c r="D2308" s="0" t="s">
        <v>14532</v>
      </c>
      <c r="E2308" s="0" t="s">
        <v>20679</v>
      </c>
      <c r="F2308" s="0" t="n">
        <v>3682</v>
      </c>
      <c r="G2308" s="0" t="s">
        <v>281</v>
      </c>
      <c r="H2308" s="0" t="s">
        <v>297</v>
      </c>
      <c r="I2308" s="0" t="s">
        <v>20680</v>
      </c>
    </row>
    <row r="2309" customFormat="false" ht="15" hidden="false" customHeight="false" outlineLevel="0" collapsed="false">
      <c r="A2309" s="0" t="n">
        <v>73</v>
      </c>
      <c r="B2309" s="0" t="s">
        <v>124</v>
      </c>
      <c r="C2309" s="0" t="s">
        <v>20681</v>
      </c>
      <c r="D2309" s="0" t="s">
        <v>14532</v>
      </c>
      <c r="E2309" s="0" t="s">
        <v>20087</v>
      </c>
      <c r="F2309" s="0" t="n">
        <v>4999</v>
      </c>
      <c r="G2309" s="0" t="s">
        <v>281</v>
      </c>
      <c r="H2309" s="0" t="s">
        <v>297</v>
      </c>
      <c r="I2309" s="0" t="s">
        <v>20682</v>
      </c>
    </row>
    <row r="2310" customFormat="false" ht="15" hidden="false" customHeight="false" outlineLevel="0" collapsed="false">
      <c r="A2310" s="0" t="n">
        <v>33</v>
      </c>
      <c r="B2310" s="0" t="s">
        <v>74</v>
      </c>
      <c r="C2310" s="0" t="s">
        <v>20683</v>
      </c>
      <c r="D2310" s="0" t="s">
        <v>14532</v>
      </c>
      <c r="E2310" s="0" t="s">
        <v>20684</v>
      </c>
      <c r="F2310" s="0" t="n">
        <v>240</v>
      </c>
      <c r="G2310" s="0" t="s">
        <v>281</v>
      </c>
      <c r="H2310" s="0" t="s">
        <v>274</v>
      </c>
      <c r="I2310" s="0" t="s">
        <v>20685</v>
      </c>
    </row>
    <row r="2311" customFormat="false" ht="15" hidden="false" customHeight="false" outlineLevel="0" collapsed="false">
      <c r="A2311" s="0" t="n">
        <v>75</v>
      </c>
      <c r="B2311" s="0" t="s">
        <v>126</v>
      </c>
      <c r="C2311" s="0" t="s">
        <v>20686</v>
      </c>
      <c r="D2311" s="0" t="s">
        <v>282</v>
      </c>
      <c r="E2311" s="0" t="s">
        <v>20687</v>
      </c>
      <c r="F2311" s="0" t="n">
        <v>1421</v>
      </c>
      <c r="G2311" s="0" t="s">
        <v>281</v>
      </c>
      <c r="H2311" s="0" t="s">
        <v>297</v>
      </c>
      <c r="I2311" s="0" t="s">
        <v>20688</v>
      </c>
    </row>
    <row r="2312" customFormat="false" ht="15" hidden="false" customHeight="false" outlineLevel="0" collapsed="false">
      <c r="A2312" s="0" t="n">
        <v>74</v>
      </c>
      <c r="B2312" s="0" t="s">
        <v>125</v>
      </c>
      <c r="C2312" s="0" t="s">
        <v>20689</v>
      </c>
      <c r="D2312" s="0" t="s">
        <v>14532</v>
      </c>
      <c r="E2312" s="0" t="s">
        <v>20690</v>
      </c>
      <c r="F2312" s="0" t="n">
        <v>2205</v>
      </c>
      <c r="G2312" s="0" t="s">
        <v>281</v>
      </c>
      <c r="H2312" s="0" t="s">
        <v>297</v>
      </c>
      <c r="I2312" s="0" t="s">
        <v>20691</v>
      </c>
    </row>
    <row r="2313" customFormat="false" ht="15" hidden="false" customHeight="false" outlineLevel="0" collapsed="false">
      <c r="A2313" s="0" t="n">
        <v>75</v>
      </c>
      <c r="B2313" s="0" t="s">
        <v>126</v>
      </c>
      <c r="C2313" s="0" t="s">
        <v>20692</v>
      </c>
      <c r="D2313" s="0" t="s">
        <v>14532</v>
      </c>
      <c r="E2313" s="0" t="s">
        <v>20693</v>
      </c>
      <c r="F2313" s="0" t="n">
        <v>2622</v>
      </c>
      <c r="G2313" s="0" t="s">
        <v>281</v>
      </c>
      <c r="H2313" s="0" t="s">
        <v>297</v>
      </c>
      <c r="I2313" s="0" t="s">
        <v>20694</v>
      </c>
    </row>
    <row r="2314" customFormat="false" ht="15" hidden="false" customHeight="false" outlineLevel="0" collapsed="false">
      <c r="A2314" s="0" t="n">
        <v>74</v>
      </c>
      <c r="B2314" s="0" t="s">
        <v>125</v>
      </c>
      <c r="C2314" s="0" t="s">
        <v>20695</v>
      </c>
      <c r="D2314" s="0" t="s">
        <v>14541</v>
      </c>
      <c r="E2314" s="0" t="s">
        <v>20696</v>
      </c>
      <c r="F2314" s="0" t="n">
        <v>1657</v>
      </c>
      <c r="G2314" s="0" t="s">
        <v>281</v>
      </c>
      <c r="H2314" s="0" t="s">
        <v>297</v>
      </c>
      <c r="I2314" s="0" t="s">
        <v>20697</v>
      </c>
    </row>
    <row r="2315" customFormat="false" ht="15" hidden="false" customHeight="false" outlineLevel="0" collapsed="false">
      <c r="A2315" s="0" t="n">
        <v>75</v>
      </c>
      <c r="B2315" s="0" t="s">
        <v>126</v>
      </c>
      <c r="C2315" s="0" t="s">
        <v>20698</v>
      </c>
      <c r="D2315" s="0" t="s">
        <v>14532</v>
      </c>
      <c r="E2315" s="0" t="s">
        <v>20699</v>
      </c>
      <c r="F2315" s="0" t="n">
        <v>2301</v>
      </c>
      <c r="G2315" s="0" t="s">
        <v>281</v>
      </c>
      <c r="H2315" s="0" t="s">
        <v>297</v>
      </c>
      <c r="I2315" s="0" t="s">
        <v>20700</v>
      </c>
    </row>
    <row r="2316" customFormat="false" ht="15" hidden="false" customHeight="false" outlineLevel="0" collapsed="false">
      <c r="A2316" s="0" t="n">
        <v>68</v>
      </c>
      <c r="B2316" s="0" t="s">
        <v>118</v>
      </c>
      <c r="C2316" s="0" t="s">
        <v>20701</v>
      </c>
      <c r="D2316" s="0" t="s">
        <v>868</v>
      </c>
      <c r="E2316" s="0" t="s">
        <v>20702</v>
      </c>
      <c r="F2316" s="0" t="n">
        <v>240</v>
      </c>
      <c r="G2316" s="0" t="s">
        <v>281</v>
      </c>
      <c r="H2316" s="0" t="s">
        <v>274</v>
      </c>
      <c r="I2316" s="0" t="s">
        <v>20703</v>
      </c>
    </row>
    <row r="2317" customFormat="false" ht="15" hidden="false" customHeight="false" outlineLevel="0" collapsed="false">
      <c r="A2317" s="0" t="n">
        <v>75</v>
      </c>
      <c r="B2317" s="0" t="s">
        <v>126</v>
      </c>
      <c r="C2317" s="0" t="s">
        <v>20704</v>
      </c>
      <c r="D2317" s="0" t="s">
        <v>14532</v>
      </c>
      <c r="E2317" s="0" t="s">
        <v>20705</v>
      </c>
      <c r="F2317" s="0" t="n">
        <v>780</v>
      </c>
      <c r="G2317" s="0" t="s">
        <v>281</v>
      </c>
      <c r="H2317" s="0" t="s">
        <v>297</v>
      </c>
      <c r="I2317" s="0" t="s">
        <v>20706</v>
      </c>
    </row>
    <row r="2318" customFormat="false" ht="15" hidden="false" customHeight="false" outlineLevel="0" collapsed="false">
      <c r="A2318" s="0" t="n">
        <v>71</v>
      </c>
      <c r="B2318" s="0" t="s">
        <v>121</v>
      </c>
      <c r="C2318" s="0" t="s">
        <v>20707</v>
      </c>
      <c r="D2318" s="0" t="s">
        <v>14676</v>
      </c>
      <c r="E2318" s="0" t="s">
        <v>20708</v>
      </c>
      <c r="F2318" s="0" t="n">
        <v>4397</v>
      </c>
      <c r="G2318" s="0" t="s">
        <v>281</v>
      </c>
      <c r="H2318" s="0" t="s">
        <v>297</v>
      </c>
      <c r="I2318" s="0" t="s">
        <v>20709</v>
      </c>
    </row>
    <row r="2319" customFormat="false" ht="15" hidden="false" customHeight="false" outlineLevel="0" collapsed="false">
      <c r="A2319" s="0" t="n">
        <v>74</v>
      </c>
      <c r="B2319" s="0" t="s">
        <v>125</v>
      </c>
      <c r="C2319" s="0" t="s">
        <v>20710</v>
      </c>
      <c r="D2319" s="0" t="s">
        <v>14541</v>
      </c>
      <c r="E2319" s="0" t="s">
        <v>20711</v>
      </c>
      <c r="F2319" s="0" t="n">
        <v>1576</v>
      </c>
      <c r="G2319" s="0" t="s">
        <v>281</v>
      </c>
      <c r="H2319" s="0" t="s">
        <v>297</v>
      </c>
      <c r="I2319" s="0" t="s">
        <v>20712</v>
      </c>
    </row>
    <row r="2320" customFormat="false" ht="15" hidden="false" customHeight="false" outlineLevel="0" collapsed="false">
      <c r="A2320" s="0" t="n">
        <v>75</v>
      </c>
      <c r="B2320" s="0" t="s">
        <v>126</v>
      </c>
      <c r="C2320" s="0" t="s">
        <v>20713</v>
      </c>
      <c r="D2320" s="0" t="s">
        <v>339</v>
      </c>
      <c r="E2320" s="0" t="s">
        <v>20714</v>
      </c>
      <c r="F2320" s="0" t="n">
        <v>1567</v>
      </c>
      <c r="G2320" s="0" t="s">
        <v>281</v>
      </c>
      <c r="H2320" s="0" t="s">
        <v>297</v>
      </c>
      <c r="I2320" s="0" t="s">
        <v>20715</v>
      </c>
    </row>
    <row r="2321" customFormat="false" ht="15" hidden="false" customHeight="false" outlineLevel="0" collapsed="false">
      <c r="A2321" s="0" t="n">
        <v>74</v>
      </c>
      <c r="B2321" s="0" t="s">
        <v>125</v>
      </c>
      <c r="C2321" s="0" t="s">
        <v>20716</v>
      </c>
      <c r="D2321" s="0" t="s">
        <v>14532</v>
      </c>
      <c r="E2321" s="0" t="s">
        <v>20717</v>
      </c>
      <c r="F2321" s="0" t="n">
        <v>2440</v>
      </c>
      <c r="G2321" s="0" t="s">
        <v>281</v>
      </c>
      <c r="H2321" s="0" t="s">
        <v>297</v>
      </c>
      <c r="I2321" s="0" t="s">
        <v>20718</v>
      </c>
    </row>
    <row r="2322" customFormat="false" ht="15" hidden="false" customHeight="false" outlineLevel="0" collapsed="false">
      <c r="A2322" s="0" t="n">
        <v>75</v>
      </c>
      <c r="B2322" s="0" t="s">
        <v>126</v>
      </c>
      <c r="C2322" s="0" t="s">
        <v>20719</v>
      </c>
      <c r="D2322" s="0" t="s">
        <v>92</v>
      </c>
      <c r="E2322" s="0" t="s">
        <v>20720</v>
      </c>
      <c r="F2322" s="0" t="n">
        <v>797</v>
      </c>
      <c r="G2322" s="0" t="s">
        <v>281</v>
      </c>
      <c r="H2322" s="0" t="s">
        <v>297</v>
      </c>
      <c r="I2322" s="0" t="s">
        <v>20721</v>
      </c>
    </row>
    <row r="2323" customFormat="false" ht="15" hidden="false" customHeight="false" outlineLevel="0" collapsed="false">
      <c r="A2323" s="0" t="n">
        <v>106</v>
      </c>
      <c r="B2323" s="0" t="s">
        <v>162</v>
      </c>
      <c r="C2323" s="0" t="s">
        <v>20722</v>
      </c>
      <c r="D2323" s="0" t="s">
        <v>19074</v>
      </c>
      <c r="E2323" s="0" t="s">
        <v>20723</v>
      </c>
      <c r="F2323" s="0" t="n">
        <v>240</v>
      </c>
      <c r="G2323" s="0" t="s">
        <v>281</v>
      </c>
      <c r="H2323" s="0" t="s">
        <v>274</v>
      </c>
      <c r="I2323" s="0" t="s">
        <v>20724</v>
      </c>
    </row>
    <row r="2324" customFormat="false" ht="15" hidden="false" customHeight="false" outlineLevel="0" collapsed="false">
      <c r="A2324" s="0" t="n">
        <v>74</v>
      </c>
      <c r="B2324" s="0" t="s">
        <v>125</v>
      </c>
      <c r="C2324" s="0" t="s">
        <v>20725</v>
      </c>
      <c r="D2324" s="0" t="s">
        <v>14532</v>
      </c>
      <c r="E2324" s="0" t="s">
        <v>20726</v>
      </c>
      <c r="F2324" s="0" t="n">
        <v>2245</v>
      </c>
      <c r="G2324" s="0" t="s">
        <v>281</v>
      </c>
      <c r="H2324" s="0" t="s">
        <v>297</v>
      </c>
      <c r="I2324" s="0" t="s">
        <v>20727</v>
      </c>
    </row>
    <row r="2325" customFormat="false" ht="15" hidden="false" customHeight="false" outlineLevel="0" collapsed="false">
      <c r="A2325" s="0" t="n">
        <v>75</v>
      </c>
      <c r="B2325" s="0" t="s">
        <v>126</v>
      </c>
      <c r="C2325" s="0" t="s">
        <v>20728</v>
      </c>
      <c r="D2325" s="0" t="s">
        <v>14532</v>
      </c>
      <c r="E2325" s="0" t="s">
        <v>20729</v>
      </c>
      <c r="F2325" s="0" t="n">
        <v>2330</v>
      </c>
      <c r="G2325" s="0" t="s">
        <v>281</v>
      </c>
      <c r="H2325" s="0" t="s">
        <v>297</v>
      </c>
      <c r="I2325" s="0" t="s">
        <v>20730</v>
      </c>
    </row>
    <row r="2326" customFormat="false" ht="15" hidden="false" customHeight="false" outlineLevel="0" collapsed="false">
      <c r="A2326" s="0" t="n">
        <v>7</v>
      </c>
      <c r="B2326" s="0" t="s">
        <v>40</v>
      </c>
      <c r="C2326" s="0" t="s">
        <v>20731</v>
      </c>
      <c r="D2326" s="0" t="s">
        <v>14532</v>
      </c>
      <c r="E2326" s="0" t="s">
        <v>20732</v>
      </c>
      <c r="F2326" s="0" t="n">
        <v>240</v>
      </c>
      <c r="G2326" s="0" t="s">
        <v>281</v>
      </c>
      <c r="H2326" s="0" t="s">
        <v>274</v>
      </c>
      <c r="I2326" s="0" t="s">
        <v>20733</v>
      </c>
    </row>
    <row r="2327" customFormat="false" ht="15" hidden="false" customHeight="false" outlineLevel="0" collapsed="false">
      <c r="A2327" s="0" t="n">
        <v>75</v>
      </c>
      <c r="B2327" s="0" t="s">
        <v>126</v>
      </c>
      <c r="C2327" s="0" t="s">
        <v>20734</v>
      </c>
      <c r="D2327" s="0" t="s">
        <v>14532</v>
      </c>
      <c r="E2327" s="0" t="s">
        <v>20735</v>
      </c>
      <c r="F2327" s="0" t="n">
        <v>3293</v>
      </c>
      <c r="G2327" s="0" t="s">
        <v>281</v>
      </c>
      <c r="H2327" s="0" t="s">
        <v>297</v>
      </c>
      <c r="I2327" s="0" t="s">
        <v>20736</v>
      </c>
    </row>
    <row r="2328" customFormat="false" ht="15" hidden="false" customHeight="false" outlineLevel="0" collapsed="false">
      <c r="A2328" s="0" t="n">
        <v>71</v>
      </c>
      <c r="B2328" s="0" t="s">
        <v>121</v>
      </c>
      <c r="C2328" s="0" t="s">
        <v>20737</v>
      </c>
      <c r="D2328" s="0" t="s">
        <v>14676</v>
      </c>
      <c r="E2328" s="0" t="s">
        <v>20738</v>
      </c>
      <c r="F2328" s="0" t="n">
        <v>1090</v>
      </c>
      <c r="G2328" s="0" t="s">
        <v>281</v>
      </c>
      <c r="H2328" s="0" t="s">
        <v>297</v>
      </c>
      <c r="I2328" s="0" t="s">
        <v>20739</v>
      </c>
    </row>
    <row r="2329" customFormat="false" ht="15" hidden="false" customHeight="false" outlineLevel="0" collapsed="false">
      <c r="A2329" s="0" t="n">
        <v>75</v>
      </c>
      <c r="B2329" s="0" t="s">
        <v>126</v>
      </c>
      <c r="C2329" s="0" t="s">
        <v>20740</v>
      </c>
      <c r="D2329" s="0" t="s">
        <v>14676</v>
      </c>
      <c r="E2329" s="0" t="s">
        <v>20741</v>
      </c>
      <c r="F2329" s="0" t="n">
        <v>4668</v>
      </c>
      <c r="G2329" s="0" t="s">
        <v>281</v>
      </c>
      <c r="H2329" s="0" t="s">
        <v>297</v>
      </c>
      <c r="I2329" s="0" t="s">
        <v>20742</v>
      </c>
    </row>
    <row r="2330" customFormat="false" ht="15" hidden="false" customHeight="false" outlineLevel="0" collapsed="false">
      <c r="A2330" s="0" t="n">
        <v>74</v>
      </c>
      <c r="B2330" s="0" t="s">
        <v>125</v>
      </c>
      <c r="C2330" s="0" t="s">
        <v>20743</v>
      </c>
      <c r="D2330" s="0" t="s">
        <v>14532</v>
      </c>
      <c r="E2330" s="0" t="s">
        <v>20744</v>
      </c>
      <c r="F2330" s="0" t="n">
        <v>2691</v>
      </c>
      <c r="G2330" s="0" t="s">
        <v>281</v>
      </c>
      <c r="H2330" s="0" t="s">
        <v>297</v>
      </c>
      <c r="I2330" s="0" t="s">
        <v>20745</v>
      </c>
    </row>
    <row r="2331" customFormat="false" ht="15" hidden="false" customHeight="false" outlineLevel="0" collapsed="false">
      <c r="A2331" s="0" t="n">
        <v>74</v>
      </c>
      <c r="B2331" s="0" t="s">
        <v>125</v>
      </c>
      <c r="C2331" s="0" t="s">
        <v>20746</v>
      </c>
      <c r="D2331" s="0" t="s">
        <v>14532</v>
      </c>
      <c r="E2331" s="0" t="s">
        <v>20747</v>
      </c>
      <c r="F2331" s="0" t="n">
        <v>2024</v>
      </c>
      <c r="G2331" s="0" t="s">
        <v>281</v>
      </c>
      <c r="H2331" s="0" t="s">
        <v>297</v>
      </c>
      <c r="I2331" s="0" t="s">
        <v>20748</v>
      </c>
    </row>
    <row r="2332" customFormat="false" ht="15" hidden="false" customHeight="false" outlineLevel="0" collapsed="false">
      <c r="A2332" s="0" t="n">
        <v>75</v>
      </c>
      <c r="B2332" s="0" t="s">
        <v>126</v>
      </c>
      <c r="C2332" s="0" t="s">
        <v>20749</v>
      </c>
      <c r="D2332" s="0" t="s">
        <v>14532</v>
      </c>
      <c r="E2332" s="0" t="s">
        <v>20750</v>
      </c>
      <c r="F2332" s="0" t="n">
        <v>771</v>
      </c>
      <c r="G2332" s="0" t="s">
        <v>281</v>
      </c>
      <c r="H2332" s="0" t="s">
        <v>297</v>
      </c>
      <c r="I2332" s="0" t="s">
        <v>20751</v>
      </c>
    </row>
    <row r="2333" customFormat="false" ht="15" hidden="false" customHeight="false" outlineLevel="0" collapsed="false">
      <c r="A2333" s="0" t="n">
        <v>71</v>
      </c>
      <c r="B2333" s="0" t="s">
        <v>121</v>
      </c>
      <c r="C2333" s="0" t="s">
        <v>20752</v>
      </c>
      <c r="D2333" s="0" t="s">
        <v>14676</v>
      </c>
      <c r="E2333" s="0" t="s">
        <v>20753</v>
      </c>
      <c r="F2333" s="0" t="n">
        <v>2101</v>
      </c>
      <c r="G2333" s="0" t="s">
        <v>281</v>
      </c>
      <c r="H2333" s="0" t="s">
        <v>297</v>
      </c>
      <c r="I2333" s="0" t="s">
        <v>20754</v>
      </c>
    </row>
    <row r="2334" customFormat="false" ht="15" hidden="false" customHeight="false" outlineLevel="0" collapsed="false">
      <c r="A2334" s="0" t="n">
        <v>75</v>
      </c>
      <c r="B2334" s="0" t="s">
        <v>126</v>
      </c>
      <c r="C2334" s="0" t="s">
        <v>20755</v>
      </c>
      <c r="D2334" s="0" t="s">
        <v>14532</v>
      </c>
      <c r="E2334" s="0" t="s">
        <v>20756</v>
      </c>
      <c r="F2334" s="0" t="n">
        <v>2352</v>
      </c>
      <c r="G2334" s="0" t="s">
        <v>281</v>
      </c>
      <c r="H2334" s="0" t="s">
        <v>297</v>
      </c>
      <c r="I2334" s="0" t="s">
        <v>20757</v>
      </c>
    </row>
    <row r="2335" customFormat="false" ht="15" hidden="false" customHeight="false" outlineLevel="0" collapsed="false">
      <c r="A2335" s="0" t="n">
        <v>74</v>
      </c>
      <c r="B2335" s="0" t="s">
        <v>125</v>
      </c>
      <c r="C2335" s="0" t="s">
        <v>20758</v>
      </c>
      <c r="D2335" s="0" t="s">
        <v>34</v>
      </c>
      <c r="E2335" s="0" t="s">
        <v>20759</v>
      </c>
      <c r="F2335" s="0" t="n">
        <v>2926</v>
      </c>
      <c r="G2335" s="0" t="s">
        <v>281</v>
      </c>
      <c r="H2335" s="0" t="s">
        <v>297</v>
      </c>
      <c r="I2335" s="0" t="s">
        <v>20760</v>
      </c>
    </row>
    <row r="2336" customFormat="false" ht="15" hidden="false" customHeight="false" outlineLevel="0" collapsed="false">
      <c r="A2336" s="0" t="n">
        <v>75</v>
      </c>
      <c r="B2336" s="0" t="s">
        <v>126</v>
      </c>
      <c r="C2336" s="0" t="s">
        <v>20761</v>
      </c>
      <c r="D2336" s="0" t="s">
        <v>514</v>
      </c>
      <c r="E2336" s="0" t="s">
        <v>20762</v>
      </c>
      <c r="F2336" s="0" t="n">
        <v>1096</v>
      </c>
      <c r="G2336" s="0" t="s">
        <v>281</v>
      </c>
      <c r="H2336" s="0" t="s">
        <v>297</v>
      </c>
      <c r="I2336" s="0" t="s">
        <v>20763</v>
      </c>
    </row>
    <row r="2337" customFormat="false" ht="15" hidden="false" customHeight="false" outlineLevel="0" collapsed="false">
      <c r="A2337" s="0" t="n">
        <v>74</v>
      </c>
      <c r="B2337" s="0" t="s">
        <v>125</v>
      </c>
      <c r="C2337" s="0" t="s">
        <v>20764</v>
      </c>
      <c r="D2337" s="0" t="s">
        <v>14532</v>
      </c>
      <c r="E2337" s="0" t="s">
        <v>20765</v>
      </c>
      <c r="F2337" s="0" t="n">
        <v>3696</v>
      </c>
      <c r="G2337" s="0" t="s">
        <v>281</v>
      </c>
      <c r="H2337" s="0" t="s">
        <v>297</v>
      </c>
      <c r="I2337" s="0" t="s">
        <v>20766</v>
      </c>
    </row>
    <row r="2338" customFormat="false" ht="15" hidden="false" customHeight="false" outlineLevel="0" collapsed="false">
      <c r="A2338" s="0" t="n">
        <v>75</v>
      </c>
      <c r="B2338" s="0" t="s">
        <v>126</v>
      </c>
      <c r="C2338" s="0" t="s">
        <v>20767</v>
      </c>
      <c r="D2338" s="0" t="s">
        <v>14532</v>
      </c>
      <c r="E2338" s="0" t="s">
        <v>20768</v>
      </c>
      <c r="F2338" s="0" t="n">
        <v>2082</v>
      </c>
      <c r="G2338" s="0" t="s">
        <v>281</v>
      </c>
      <c r="H2338" s="0" t="s">
        <v>297</v>
      </c>
      <c r="I2338" s="0" t="s">
        <v>20769</v>
      </c>
    </row>
    <row r="2339" customFormat="false" ht="15" hidden="false" customHeight="false" outlineLevel="0" collapsed="false">
      <c r="A2339" s="0" t="n">
        <v>71</v>
      </c>
      <c r="B2339" s="0" t="s">
        <v>121</v>
      </c>
      <c r="C2339" s="0" t="s">
        <v>20770</v>
      </c>
      <c r="D2339" s="0" t="s">
        <v>14541</v>
      </c>
      <c r="E2339" s="0" t="s">
        <v>20771</v>
      </c>
      <c r="F2339" s="0" t="n">
        <v>830</v>
      </c>
      <c r="G2339" s="0" t="s">
        <v>281</v>
      </c>
      <c r="H2339" s="0" t="s">
        <v>297</v>
      </c>
      <c r="I2339" s="0" t="s">
        <v>20772</v>
      </c>
    </row>
    <row r="2340" customFormat="false" ht="15" hidden="false" customHeight="false" outlineLevel="0" collapsed="false">
      <c r="A2340" s="0" t="n">
        <v>75</v>
      </c>
      <c r="B2340" s="0" t="s">
        <v>126</v>
      </c>
      <c r="C2340" s="0" t="s">
        <v>20773</v>
      </c>
      <c r="D2340" s="0" t="s">
        <v>14532</v>
      </c>
      <c r="E2340" s="0" t="s">
        <v>20774</v>
      </c>
      <c r="F2340" s="0" t="n">
        <v>1510</v>
      </c>
      <c r="G2340" s="0" t="s">
        <v>281</v>
      </c>
      <c r="H2340" s="0" t="s">
        <v>297</v>
      </c>
      <c r="I2340" s="0" t="s">
        <v>20775</v>
      </c>
    </row>
    <row r="2341" customFormat="false" ht="15" hidden="false" customHeight="false" outlineLevel="0" collapsed="false">
      <c r="A2341" s="0" t="n">
        <v>75</v>
      </c>
      <c r="B2341" s="0" t="s">
        <v>126</v>
      </c>
      <c r="C2341" s="0" t="s">
        <v>20776</v>
      </c>
      <c r="D2341" s="0" t="s">
        <v>14532</v>
      </c>
      <c r="E2341" s="0" t="s">
        <v>20777</v>
      </c>
      <c r="F2341" s="0" t="n">
        <v>2999</v>
      </c>
      <c r="G2341" s="0" t="s">
        <v>281</v>
      </c>
      <c r="H2341" s="0" t="s">
        <v>297</v>
      </c>
      <c r="I2341" s="0" t="s">
        <v>20778</v>
      </c>
    </row>
    <row r="2342" customFormat="false" ht="15" hidden="false" customHeight="false" outlineLevel="0" collapsed="false">
      <c r="A2342" s="0" t="n">
        <v>74</v>
      </c>
      <c r="B2342" s="0" t="s">
        <v>125</v>
      </c>
      <c r="C2342" s="0" t="s">
        <v>20779</v>
      </c>
      <c r="D2342" s="0" t="s">
        <v>14532</v>
      </c>
      <c r="E2342" s="0" t="s">
        <v>20780</v>
      </c>
      <c r="F2342" s="0" t="n">
        <v>1900</v>
      </c>
      <c r="G2342" s="0" t="s">
        <v>281</v>
      </c>
      <c r="H2342" s="0" t="s">
        <v>297</v>
      </c>
      <c r="I2342" s="0" t="s">
        <v>20781</v>
      </c>
    </row>
    <row r="2343" customFormat="false" ht="15" hidden="false" customHeight="false" outlineLevel="0" collapsed="false">
      <c r="A2343" s="0" t="n">
        <v>74</v>
      </c>
      <c r="B2343" s="0" t="s">
        <v>125</v>
      </c>
      <c r="C2343" s="0" t="s">
        <v>20782</v>
      </c>
      <c r="D2343" s="0" t="s">
        <v>14676</v>
      </c>
      <c r="E2343" s="0" t="s">
        <v>20783</v>
      </c>
      <c r="F2343" s="0" t="n">
        <v>5612</v>
      </c>
      <c r="G2343" s="0" t="s">
        <v>281</v>
      </c>
      <c r="H2343" s="0" t="s">
        <v>297</v>
      </c>
      <c r="I2343" s="0" t="s">
        <v>20784</v>
      </c>
    </row>
    <row r="2344" customFormat="false" ht="15" hidden="false" customHeight="false" outlineLevel="0" collapsed="false">
      <c r="A2344" s="0" t="n">
        <v>75</v>
      </c>
      <c r="B2344" s="0" t="s">
        <v>126</v>
      </c>
      <c r="C2344" s="0" t="s">
        <v>20785</v>
      </c>
      <c r="D2344" s="0" t="s">
        <v>282</v>
      </c>
      <c r="E2344" s="0" t="s">
        <v>20786</v>
      </c>
      <c r="F2344" s="0" t="n">
        <v>1316</v>
      </c>
      <c r="G2344" s="0" t="s">
        <v>281</v>
      </c>
      <c r="H2344" s="0" t="s">
        <v>297</v>
      </c>
      <c r="I2344" s="0" t="s">
        <v>20787</v>
      </c>
    </row>
    <row r="2345" customFormat="false" ht="15" hidden="false" customHeight="false" outlineLevel="0" collapsed="false">
      <c r="A2345" s="0" t="n">
        <v>154</v>
      </c>
      <c r="B2345" s="0" t="s">
        <v>214</v>
      </c>
      <c r="C2345" s="0" t="s">
        <v>20788</v>
      </c>
      <c r="D2345" s="0" t="s">
        <v>14676</v>
      </c>
      <c r="E2345" s="0" t="s">
        <v>20789</v>
      </c>
      <c r="F2345" s="0" t="n">
        <v>8481</v>
      </c>
      <c r="G2345" s="0" t="s">
        <v>281</v>
      </c>
      <c r="H2345" s="0" t="s">
        <v>274</v>
      </c>
      <c r="I2345" s="0" t="s">
        <v>20790</v>
      </c>
    </row>
    <row r="2346" customFormat="false" ht="15" hidden="false" customHeight="false" outlineLevel="0" collapsed="false">
      <c r="A2346" s="0" t="n">
        <v>71</v>
      </c>
      <c r="B2346" s="0" t="s">
        <v>121</v>
      </c>
      <c r="C2346" s="0" t="s">
        <v>20791</v>
      </c>
      <c r="D2346" s="0" t="s">
        <v>14532</v>
      </c>
      <c r="E2346" s="0" t="s">
        <v>20792</v>
      </c>
      <c r="F2346" s="0" t="n">
        <v>2880</v>
      </c>
      <c r="G2346" s="0" t="s">
        <v>281</v>
      </c>
      <c r="H2346" s="0" t="s">
        <v>297</v>
      </c>
      <c r="I2346" s="0" t="s">
        <v>20793</v>
      </c>
    </row>
    <row r="2347" customFormat="false" ht="15" hidden="false" customHeight="false" outlineLevel="0" collapsed="false">
      <c r="A2347" s="0" t="n">
        <v>74</v>
      </c>
      <c r="B2347" s="0" t="s">
        <v>125</v>
      </c>
      <c r="C2347" s="0" t="s">
        <v>20794</v>
      </c>
      <c r="D2347" s="0" t="s">
        <v>14541</v>
      </c>
      <c r="E2347" s="0" t="s">
        <v>20795</v>
      </c>
      <c r="F2347" s="0" t="n">
        <v>1594</v>
      </c>
      <c r="G2347" s="0" t="s">
        <v>281</v>
      </c>
      <c r="H2347" s="0" t="s">
        <v>297</v>
      </c>
      <c r="I2347" s="0" t="s">
        <v>20796</v>
      </c>
    </row>
    <row r="2348" customFormat="false" ht="15" hidden="false" customHeight="false" outlineLevel="0" collapsed="false">
      <c r="A2348" s="0" t="n">
        <v>75</v>
      </c>
      <c r="B2348" s="0" t="s">
        <v>126</v>
      </c>
      <c r="C2348" s="0" t="s">
        <v>20797</v>
      </c>
      <c r="D2348" s="0" t="s">
        <v>14532</v>
      </c>
      <c r="E2348" s="0" t="s">
        <v>20798</v>
      </c>
      <c r="F2348" s="0" t="n">
        <v>3565</v>
      </c>
      <c r="G2348" s="0" t="s">
        <v>281</v>
      </c>
      <c r="H2348" s="0" t="s">
        <v>297</v>
      </c>
      <c r="I2348" s="0" t="s">
        <v>20799</v>
      </c>
    </row>
    <row r="2349" customFormat="false" ht="15" hidden="false" customHeight="false" outlineLevel="0" collapsed="false">
      <c r="A2349" s="0" t="n">
        <v>71</v>
      </c>
      <c r="B2349" s="0" t="s">
        <v>121</v>
      </c>
      <c r="C2349" s="0" t="s">
        <v>20800</v>
      </c>
      <c r="D2349" s="0" t="s">
        <v>14532</v>
      </c>
      <c r="E2349" s="0" t="s">
        <v>20801</v>
      </c>
      <c r="F2349" s="0" t="n">
        <v>1905</v>
      </c>
      <c r="G2349" s="0" t="s">
        <v>281</v>
      </c>
      <c r="H2349" s="0" t="s">
        <v>297</v>
      </c>
      <c r="I2349" s="0" t="s">
        <v>19829</v>
      </c>
    </row>
    <row r="2350" customFormat="false" ht="15" hidden="false" customHeight="false" outlineLevel="0" collapsed="false">
      <c r="A2350" s="0" t="n">
        <v>74</v>
      </c>
      <c r="B2350" s="0" t="s">
        <v>125</v>
      </c>
      <c r="C2350" s="0" t="s">
        <v>20802</v>
      </c>
      <c r="D2350" s="0" t="s">
        <v>92</v>
      </c>
      <c r="E2350" s="0" t="s">
        <v>20803</v>
      </c>
      <c r="F2350" s="0" t="n">
        <v>2131</v>
      </c>
      <c r="G2350" s="0" t="s">
        <v>281</v>
      </c>
      <c r="H2350" s="0" t="s">
        <v>297</v>
      </c>
      <c r="I2350" s="0" t="s">
        <v>20804</v>
      </c>
    </row>
    <row r="2351" customFormat="false" ht="15" hidden="false" customHeight="false" outlineLevel="0" collapsed="false">
      <c r="A2351" s="0" t="n">
        <v>75</v>
      </c>
      <c r="B2351" s="0" t="s">
        <v>126</v>
      </c>
      <c r="C2351" s="0" t="s">
        <v>20805</v>
      </c>
      <c r="D2351" s="0" t="s">
        <v>14532</v>
      </c>
      <c r="E2351" s="0" t="s">
        <v>20806</v>
      </c>
      <c r="F2351" s="0" t="n">
        <v>2504</v>
      </c>
      <c r="G2351" s="0" t="s">
        <v>281</v>
      </c>
      <c r="H2351" s="0" t="s">
        <v>297</v>
      </c>
      <c r="I2351" s="0" t="s">
        <v>20807</v>
      </c>
    </row>
    <row r="2352" customFormat="false" ht="15" hidden="false" customHeight="false" outlineLevel="0" collapsed="false">
      <c r="A2352" s="0" t="n">
        <v>74</v>
      </c>
      <c r="B2352" s="0" t="s">
        <v>125</v>
      </c>
      <c r="C2352" s="0" t="s">
        <v>20808</v>
      </c>
      <c r="D2352" s="0" t="s">
        <v>14532</v>
      </c>
      <c r="E2352" s="0" t="s">
        <v>20759</v>
      </c>
      <c r="F2352" s="0" t="n">
        <v>2926</v>
      </c>
      <c r="G2352" s="0" t="s">
        <v>281</v>
      </c>
      <c r="H2352" s="0" t="s">
        <v>297</v>
      </c>
      <c r="I2352" s="0" t="s">
        <v>20809</v>
      </c>
    </row>
    <row r="2353" customFormat="false" ht="15" hidden="false" customHeight="false" outlineLevel="0" collapsed="false">
      <c r="A2353" s="0" t="n">
        <v>74</v>
      </c>
      <c r="B2353" s="0" t="s">
        <v>125</v>
      </c>
      <c r="C2353" s="0" t="s">
        <v>20810</v>
      </c>
      <c r="D2353" s="0" t="s">
        <v>14532</v>
      </c>
      <c r="E2353" s="0" t="s">
        <v>20811</v>
      </c>
      <c r="F2353" s="0" t="n">
        <v>2301</v>
      </c>
      <c r="G2353" s="0" t="s">
        <v>281</v>
      </c>
      <c r="H2353" s="0" t="s">
        <v>297</v>
      </c>
      <c r="I2353" s="0" t="s">
        <v>20812</v>
      </c>
    </row>
    <row r="2354" customFormat="false" ht="15" hidden="false" customHeight="false" outlineLevel="0" collapsed="false">
      <c r="A2354" s="0" t="n">
        <v>75</v>
      </c>
      <c r="B2354" s="0" t="s">
        <v>126</v>
      </c>
      <c r="C2354" s="0" t="s">
        <v>20813</v>
      </c>
      <c r="D2354" s="0" t="s">
        <v>14532</v>
      </c>
      <c r="E2354" s="0" t="s">
        <v>20814</v>
      </c>
      <c r="F2354" s="0" t="n">
        <v>1751</v>
      </c>
      <c r="G2354" s="0" t="s">
        <v>281</v>
      </c>
      <c r="H2354" s="0" t="s">
        <v>297</v>
      </c>
      <c r="I2354" s="0" t="s">
        <v>20815</v>
      </c>
    </row>
    <row r="2355" customFormat="false" ht="15" hidden="false" customHeight="false" outlineLevel="0" collapsed="false">
      <c r="A2355" s="0" t="n">
        <v>71</v>
      </c>
      <c r="B2355" s="0" t="s">
        <v>121</v>
      </c>
      <c r="C2355" s="0" t="s">
        <v>20816</v>
      </c>
      <c r="D2355" s="0" t="s">
        <v>14676</v>
      </c>
      <c r="E2355" s="0" t="s">
        <v>20817</v>
      </c>
      <c r="F2355" s="0" t="n">
        <v>4266</v>
      </c>
      <c r="G2355" s="0" t="s">
        <v>281</v>
      </c>
      <c r="H2355" s="0" t="s">
        <v>297</v>
      </c>
      <c r="I2355" s="0" t="s">
        <v>20818</v>
      </c>
    </row>
    <row r="2356" customFormat="false" ht="15" hidden="false" customHeight="false" outlineLevel="0" collapsed="false">
      <c r="A2356" s="0" t="n">
        <v>74</v>
      </c>
      <c r="B2356" s="0" t="s">
        <v>125</v>
      </c>
      <c r="C2356" s="0" t="s">
        <v>20819</v>
      </c>
      <c r="D2356" s="0" t="s">
        <v>14532</v>
      </c>
      <c r="E2356" s="0" t="s">
        <v>20820</v>
      </c>
      <c r="F2356" s="0" t="n">
        <v>6702</v>
      </c>
      <c r="G2356" s="0" t="s">
        <v>281</v>
      </c>
      <c r="H2356" s="0" t="s">
        <v>297</v>
      </c>
      <c r="I2356" s="0" t="s">
        <v>20821</v>
      </c>
    </row>
    <row r="2357" customFormat="false" ht="15" hidden="false" customHeight="false" outlineLevel="0" collapsed="false">
      <c r="A2357" s="0" t="n">
        <v>134</v>
      </c>
      <c r="B2357" s="0" t="s">
        <v>193</v>
      </c>
      <c r="C2357" s="0" t="s">
        <v>20822</v>
      </c>
      <c r="D2357" s="0" t="s">
        <v>14532</v>
      </c>
      <c r="E2357" s="0" t="s">
        <v>20823</v>
      </c>
      <c r="F2357" s="0" t="n">
        <v>6142</v>
      </c>
      <c r="G2357" s="0" t="s">
        <v>281</v>
      </c>
      <c r="H2357" s="0" t="s">
        <v>274</v>
      </c>
      <c r="I2357" s="0" t="s">
        <v>20824</v>
      </c>
    </row>
    <row r="2358" customFormat="false" ht="15" hidden="false" customHeight="false" outlineLevel="0" collapsed="false">
      <c r="A2358" s="0" t="n">
        <v>75</v>
      </c>
      <c r="B2358" s="0" t="s">
        <v>126</v>
      </c>
      <c r="C2358" s="0" t="s">
        <v>20825</v>
      </c>
      <c r="D2358" s="0" t="s">
        <v>14532</v>
      </c>
      <c r="E2358" s="0" t="s">
        <v>20826</v>
      </c>
      <c r="F2358" s="0" t="n">
        <v>2178</v>
      </c>
      <c r="G2358" s="0" t="s">
        <v>281</v>
      </c>
      <c r="H2358" s="0" t="s">
        <v>297</v>
      </c>
      <c r="I2358" s="0" t="s">
        <v>20827</v>
      </c>
    </row>
    <row r="2359" customFormat="false" ht="15" hidden="false" customHeight="false" outlineLevel="0" collapsed="false">
      <c r="A2359" s="0" t="n">
        <v>74</v>
      </c>
      <c r="B2359" s="0" t="s">
        <v>125</v>
      </c>
      <c r="C2359" s="0" t="s">
        <v>20828</v>
      </c>
      <c r="D2359" s="0" t="s">
        <v>14532</v>
      </c>
      <c r="E2359" s="0" t="s">
        <v>20829</v>
      </c>
      <c r="F2359" s="0" t="n">
        <v>3748</v>
      </c>
      <c r="G2359" s="0" t="s">
        <v>281</v>
      </c>
      <c r="H2359" s="0" t="s">
        <v>297</v>
      </c>
      <c r="I2359" s="0" t="s">
        <v>20830</v>
      </c>
    </row>
    <row r="2360" customFormat="false" ht="15" hidden="false" customHeight="false" outlineLevel="0" collapsed="false">
      <c r="A2360" s="0" t="n">
        <v>71</v>
      </c>
      <c r="B2360" s="0" t="s">
        <v>121</v>
      </c>
      <c r="C2360" s="0" t="s">
        <v>20831</v>
      </c>
      <c r="D2360" s="0" t="s">
        <v>14532</v>
      </c>
      <c r="E2360" s="0" t="s">
        <v>20832</v>
      </c>
      <c r="F2360" s="0" t="n">
        <v>1133</v>
      </c>
      <c r="G2360" s="0" t="s">
        <v>281</v>
      </c>
      <c r="H2360" s="0" t="s">
        <v>297</v>
      </c>
      <c r="I2360" s="0" t="s">
        <v>20833</v>
      </c>
    </row>
    <row r="2361" customFormat="false" ht="15" hidden="false" customHeight="false" outlineLevel="0" collapsed="false">
      <c r="A2361" s="0" t="n">
        <v>75</v>
      </c>
      <c r="B2361" s="0" t="s">
        <v>126</v>
      </c>
      <c r="C2361" s="0" t="s">
        <v>20834</v>
      </c>
      <c r="D2361" s="0" t="s">
        <v>514</v>
      </c>
      <c r="E2361" s="0" t="s">
        <v>20835</v>
      </c>
      <c r="F2361" s="0" t="n">
        <v>1880</v>
      </c>
      <c r="G2361" s="0" t="s">
        <v>281</v>
      </c>
      <c r="H2361" s="0" t="s">
        <v>297</v>
      </c>
      <c r="I2361" s="0" t="s">
        <v>20836</v>
      </c>
    </row>
    <row r="2362" customFormat="false" ht="15" hidden="false" customHeight="false" outlineLevel="0" collapsed="false">
      <c r="A2362" s="0" t="n">
        <v>74</v>
      </c>
      <c r="B2362" s="0" t="s">
        <v>125</v>
      </c>
      <c r="C2362" s="0" t="s">
        <v>20837</v>
      </c>
      <c r="D2362" s="0" t="s">
        <v>14532</v>
      </c>
      <c r="E2362" s="0" t="s">
        <v>20838</v>
      </c>
      <c r="F2362" s="0" t="n">
        <v>2122</v>
      </c>
      <c r="G2362" s="0" t="s">
        <v>281</v>
      </c>
      <c r="H2362" s="0" t="s">
        <v>297</v>
      </c>
      <c r="I2362" s="0" t="s">
        <v>20839</v>
      </c>
    </row>
    <row r="2363" customFormat="false" ht="15" hidden="false" customHeight="false" outlineLevel="0" collapsed="false">
      <c r="A2363" s="0" t="n">
        <v>75</v>
      </c>
      <c r="B2363" s="0" t="s">
        <v>126</v>
      </c>
      <c r="C2363" s="0" t="s">
        <v>20840</v>
      </c>
      <c r="D2363" s="0" t="s">
        <v>14676</v>
      </c>
      <c r="E2363" s="0" t="s">
        <v>20841</v>
      </c>
      <c r="F2363" s="0" t="n">
        <v>1602</v>
      </c>
      <c r="G2363" s="0" t="s">
        <v>281</v>
      </c>
      <c r="H2363" s="0" t="s">
        <v>297</v>
      </c>
      <c r="I2363" s="0" t="s">
        <v>20842</v>
      </c>
    </row>
    <row r="2364" customFormat="false" ht="15" hidden="false" customHeight="false" outlineLevel="0" collapsed="false">
      <c r="A2364" s="0" t="n">
        <v>74</v>
      </c>
      <c r="B2364" s="0" t="s">
        <v>125</v>
      </c>
      <c r="C2364" s="0" t="s">
        <v>20843</v>
      </c>
      <c r="D2364" s="0" t="s">
        <v>14541</v>
      </c>
      <c r="E2364" s="0" t="s">
        <v>20844</v>
      </c>
      <c r="F2364" s="0" t="n">
        <v>1791</v>
      </c>
      <c r="G2364" s="0" t="s">
        <v>281</v>
      </c>
      <c r="H2364" s="0" t="s">
        <v>297</v>
      </c>
      <c r="I2364" s="0" t="s">
        <v>20845</v>
      </c>
    </row>
    <row r="2365" customFormat="false" ht="15" hidden="false" customHeight="false" outlineLevel="0" collapsed="false">
      <c r="A2365" s="0" t="n">
        <v>75</v>
      </c>
      <c r="B2365" s="0" t="s">
        <v>126</v>
      </c>
      <c r="C2365" s="0" t="s">
        <v>20846</v>
      </c>
      <c r="D2365" s="0" t="s">
        <v>92</v>
      </c>
      <c r="E2365" s="0" t="s">
        <v>20847</v>
      </c>
      <c r="F2365" s="0" t="n">
        <v>3018</v>
      </c>
      <c r="G2365" s="0" t="s">
        <v>281</v>
      </c>
      <c r="H2365" s="0" t="s">
        <v>297</v>
      </c>
      <c r="I2365" s="0" t="s">
        <v>20848</v>
      </c>
    </row>
    <row r="2366" customFormat="false" ht="15" hidden="false" customHeight="false" outlineLevel="0" collapsed="false">
      <c r="A2366" s="0" t="n">
        <v>74</v>
      </c>
      <c r="B2366" s="0" t="s">
        <v>125</v>
      </c>
      <c r="C2366" s="0" t="s">
        <v>20849</v>
      </c>
      <c r="D2366" s="0" t="s">
        <v>14532</v>
      </c>
      <c r="E2366" s="0" t="s">
        <v>20850</v>
      </c>
      <c r="F2366" s="0" t="n">
        <v>2606</v>
      </c>
      <c r="G2366" s="0" t="s">
        <v>281</v>
      </c>
      <c r="H2366" s="0" t="s">
        <v>297</v>
      </c>
      <c r="I2366" s="0" t="s">
        <v>20851</v>
      </c>
    </row>
    <row r="2367" customFormat="false" ht="15" hidden="false" customHeight="false" outlineLevel="0" collapsed="false">
      <c r="A2367" s="0" t="n">
        <v>74</v>
      </c>
      <c r="B2367" s="0" t="s">
        <v>125</v>
      </c>
      <c r="C2367" s="0" t="s">
        <v>20852</v>
      </c>
      <c r="D2367" s="0" t="s">
        <v>14532</v>
      </c>
      <c r="E2367" s="0" t="s">
        <v>20853</v>
      </c>
      <c r="F2367" s="0" t="n">
        <v>2070</v>
      </c>
      <c r="G2367" s="0" t="s">
        <v>281</v>
      </c>
      <c r="H2367" s="0" t="s">
        <v>297</v>
      </c>
      <c r="I2367" s="0" t="s">
        <v>20854</v>
      </c>
    </row>
    <row r="2368" customFormat="false" ht="15" hidden="false" customHeight="false" outlineLevel="0" collapsed="false">
      <c r="A2368" s="0" t="n">
        <v>75</v>
      </c>
      <c r="B2368" s="0" t="s">
        <v>126</v>
      </c>
      <c r="C2368" s="0" t="s">
        <v>20855</v>
      </c>
      <c r="D2368" s="0" t="s">
        <v>14532</v>
      </c>
      <c r="E2368" s="0" t="s">
        <v>20856</v>
      </c>
      <c r="F2368" s="0" t="n">
        <v>2204</v>
      </c>
      <c r="G2368" s="0" t="s">
        <v>281</v>
      </c>
      <c r="H2368" s="0" t="s">
        <v>297</v>
      </c>
      <c r="I2368" s="0" t="s">
        <v>20857</v>
      </c>
    </row>
    <row r="2369" customFormat="false" ht="15" hidden="false" customHeight="false" outlineLevel="0" collapsed="false">
      <c r="A2369" s="0" t="n">
        <v>74</v>
      </c>
      <c r="B2369" s="0" t="s">
        <v>125</v>
      </c>
      <c r="C2369" s="0" t="s">
        <v>20858</v>
      </c>
      <c r="D2369" s="0" t="s">
        <v>14532</v>
      </c>
      <c r="E2369" s="0" t="s">
        <v>20859</v>
      </c>
      <c r="F2369" s="0" t="n">
        <v>4647</v>
      </c>
      <c r="G2369" s="0" t="s">
        <v>281</v>
      </c>
      <c r="H2369" s="0" t="s">
        <v>297</v>
      </c>
      <c r="I2369" s="0" t="s">
        <v>20860</v>
      </c>
    </row>
    <row r="2370" customFormat="false" ht="15" hidden="false" customHeight="false" outlineLevel="0" collapsed="false">
      <c r="A2370" s="0" t="n">
        <v>74</v>
      </c>
      <c r="B2370" s="0" t="s">
        <v>125</v>
      </c>
      <c r="C2370" s="0" t="s">
        <v>20861</v>
      </c>
      <c r="D2370" s="0" t="s">
        <v>14541</v>
      </c>
      <c r="E2370" s="0" t="s">
        <v>20862</v>
      </c>
      <c r="F2370" s="0" t="n">
        <v>1415</v>
      </c>
      <c r="G2370" s="0" t="s">
        <v>281</v>
      </c>
      <c r="H2370" s="0" t="s">
        <v>297</v>
      </c>
      <c r="I2370" s="0" t="s">
        <v>20863</v>
      </c>
    </row>
    <row r="2371" customFormat="false" ht="15" hidden="false" customHeight="false" outlineLevel="0" collapsed="false">
      <c r="A2371" s="0" t="n">
        <v>71</v>
      </c>
      <c r="B2371" s="0" t="s">
        <v>121</v>
      </c>
      <c r="C2371" s="0" t="s">
        <v>20864</v>
      </c>
      <c r="D2371" s="0" t="s">
        <v>14532</v>
      </c>
      <c r="E2371" s="0" t="s">
        <v>20865</v>
      </c>
      <c r="F2371" s="0" t="n">
        <v>3330</v>
      </c>
      <c r="G2371" s="0" t="s">
        <v>281</v>
      </c>
      <c r="H2371" s="0" t="s">
        <v>297</v>
      </c>
      <c r="I2371" s="0" t="s">
        <v>20866</v>
      </c>
    </row>
    <row r="2372" customFormat="false" ht="15" hidden="false" customHeight="false" outlineLevel="0" collapsed="false">
      <c r="A2372" s="0" t="n">
        <v>71</v>
      </c>
      <c r="B2372" s="0" t="s">
        <v>121</v>
      </c>
      <c r="C2372" s="0" t="s">
        <v>20867</v>
      </c>
      <c r="D2372" s="0" t="s">
        <v>14532</v>
      </c>
      <c r="E2372" s="0" t="s">
        <v>20868</v>
      </c>
      <c r="F2372" s="0" t="n">
        <v>5330</v>
      </c>
      <c r="G2372" s="0" t="s">
        <v>281</v>
      </c>
      <c r="H2372" s="0" t="s">
        <v>297</v>
      </c>
      <c r="I2372" s="0" t="s">
        <v>20869</v>
      </c>
    </row>
    <row r="2373" customFormat="false" ht="15" hidden="false" customHeight="false" outlineLevel="0" collapsed="false">
      <c r="A2373" s="0" t="n">
        <v>74</v>
      </c>
      <c r="B2373" s="0" t="s">
        <v>125</v>
      </c>
      <c r="C2373" s="0" t="s">
        <v>20870</v>
      </c>
      <c r="D2373" s="0" t="s">
        <v>14532</v>
      </c>
      <c r="E2373" s="0" t="s">
        <v>20871</v>
      </c>
      <c r="F2373" s="0" t="n">
        <v>824</v>
      </c>
      <c r="G2373" s="0" t="s">
        <v>281</v>
      </c>
      <c r="H2373" s="0" t="s">
        <v>297</v>
      </c>
      <c r="I2373" s="0" t="s">
        <v>20872</v>
      </c>
    </row>
    <row r="2374" customFormat="false" ht="15" hidden="false" customHeight="false" outlineLevel="0" collapsed="false">
      <c r="A2374" s="0" t="n">
        <v>75</v>
      </c>
      <c r="B2374" s="0" t="s">
        <v>126</v>
      </c>
      <c r="C2374" s="0" t="s">
        <v>20873</v>
      </c>
      <c r="D2374" s="0" t="s">
        <v>14532</v>
      </c>
      <c r="E2374" s="0" t="s">
        <v>20874</v>
      </c>
      <c r="F2374" s="0" t="n">
        <v>1641</v>
      </c>
      <c r="G2374" s="0" t="s">
        <v>281</v>
      </c>
      <c r="H2374" s="0" t="s">
        <v>297</v>
      </c>
      <c r="I2374" s="0" t="s">
        <v>20875</v>
      </c>
    </row>
    <row r="2375" customFormat="false" ht="15" hidden="false" customHeight="false" outlineLevel="0" collapsed="false">
      <c r="A2375" s="0" t="n">
        <v>75</v>
      </c>
      <c r="B2375" s="0" t="s">
        <v>126</v>
      </c>
      <c r="C2375" s="0" t="s">
        <v>20876</v>
      </c>
      <c r="D2375" s="0" t="s">
        <v>15738</v>
      </c>
      <c r="E2375" s="0" t="s">
        <v>20877</v>
      </c>
      <c r="F2375" s="0" t="n">
        <v>711</v>
      </c>
      <c r="G2375" s="0" t="s">
        <v>281</v>
      </c>
      <c r="H2375" s="0" t="s">
        <v>297</v>
      </c>
      <c r="I2375" s="0" t="s">
        <v>20878</v>
      </c>
    </row>
    <row r="2376" customFormat="false" ht="15" hidden="false" customHeight="false" outlineLevel="0" collapsed="false">
      <c r="A2376" s="0" t="n">
        <v>74</v>
      </c>
      <c r="B2376" s="0" t="s">
        <v>125</v>
      </c>
      <c r="C2376" s="0" t="s">
        <v>20879</v>
      </c>
      <c r="D2376" s="0" t="s">
        <v>14541</v>
      </c>
      <c r="E2376" s="0" t="s">
        <v>20880</v>
      </c>
      <c r="F2376" s="0" t="n">
        <v>1522</v>
      </c>
      <c r="G2376" s="0" t="s">
        <v>281</v>
      </c>
      <c r="H2376" s="0" t="s">
        <v>297</v>
      </c>
      <c r="I2376" s="0" t="s">
        <v>20881</v>
      </c>
    </row>
    <row r="2377" customFormat="false" ht="15" hidden="false" customHeight="false" outlineLevel="0" collapsed="false">
      <c r="A2377" s="0" t="n">
        <v>71</v>
      </c>
      <c r="B2377" s="0" t="s">
        <v>121</v>
      </c>
      <c r="C2377" s="0" t="s">
        <v>20882</v>
      </c>
      <c r="D2377" s="0" t="s">
        <v>14676</v>
      </c>
      <c r="E2377" s="0" t="s">
        <v>20664</v>
      </c>
      <c r="F2377" s="0" t="n">
        <v>2298</v>
      </c>
      <c r="G2377" s="0" t="s">
        <v>281</v>
      </c>
      <c r="H2377" s="0" t="s">
        <v>297</v>
      </c>
      <c r="I2377" s="0" t="s">
        <v>20665</v>
      </c>
    </row>
    <row r="2378" customFormat="false" ht="15" hidden="false" customHeight="false" outlineLevel="0" collapsed="false">
      <c r="A2378" s="0" t="n">
        <v>75</v>
      </c>
      <c r="B2378" s="0" t="s">
        <v>126</v>
      </c>
      <c r="C2378" s="0" t="s">
        <v>20883</v>
      </c>
      <c r="D2378" s="0" t="s">
        <v>14532</v>
      </c>
      <c r="E2378" s="0" t="s">
        <v>20884</v>
      </c>
      <c r="F2378" s="0" t="n">
        <v>849</v>
      </c>
      <c r="G2378" s="0" t="s">
        <v>281</v>
      </c>
      <c r="H2378" s="0" t="s">
        <v>297</v>
      </c>
      <c r="I2378" s="0" t="s">
        <v>20885</v>
      </c>
    </row>
    <row r="2379" customFormat="false" ht="15" hidden="false" customHeight="false" outlineLevel="0" collapsed="false">
      <c r="A2379" s="0" t="n">
        <v>75</v>
      </c>
      <c r="B2379" s="0" t="s">
        <v>126</v>
      </c>
      <c r="C2379" s="0" t="s">
        <v>20886</v>
      </c>
      <c r="D2379" s="0" t="s">
        <v>14532</v>
      </c>
      <c r="E2379" s="0" t="s">
        <v>20887</v>
      </c>
      <c r="F2379" s="0" t="n">
        <v>2362</v>
      </c>
      <c r="G2379" s="0" t="s">
        <v>281</v>
      </c>
      <c r="H2379" s="0" t="s">
        <v>297</v>
      </c>
      <c r="I2379" s="0" t="s">
        <v>20888</v>
      </c>
    </row>
    <row r="2380" customFormat="false" ht="15" hidden="false" customHeight="false" outlineLevel="0" collapsed="false">
      <c r="A2380" s="0" t="n">
        <v>74</v>
      </c>
      <c r="B2380" s="0" t="s">
        <v>125</v>
      </c>
      <c r="C2380" s="0" t="s">
        <v>20889</v>
      </c>
      <c r="D2380" s="0" t="s">
        <v>14532</v>
      </c>
      <c r="E2380" s="0" t="s">
        <v>20890</v>
      </c>
      <c r="F2380" s="0" t="n">
        <v>2120</v>
      </c>
      <c r="G2380" s="0" t="s">
        <v>281</v>
      </c>
      <c r="H2380" s="0" t="s">
        <v>297</v>
      </c>
      <c r="I2380" s="0" t="s">
        <v>20891</v>
      </c>
    </row>
    <row r="2381" customFormat="false" ht="15" hidden="false" customHeight="false" outlineLevel="0" collapsed="false">
      <c r="A2381" s="0" t="n">
        <v>75</v>
      </c>
      <c r="B2381" s="0" t="s">
        <v>126</v>
      </c>
      <c r="C2381" s="0" t="s">
        <v>20892</v>
      </c>
      <c r="D2381" s="0" t="s">
        <v>14532</v>
      </c>
      <c r="E2381" s="0" t="s">
        <v>20893</v>
      </c>
      <c r="F2381" s="0" t="n">
        <v>2349</v>
      </c>
      <c r="G2381" s="0" t="s">
        <v>281</v>
      </c>
      <c r="H2381" s="0" t="s">
        <v>297</v>
      </c>
      <c r="I2381" s="0" t="s">
        <v>20894</v>
      </c>
    </row>
    <row r="2382" customFormat="false" ht="15" hidden="false" customHeight="false" outlineLevel="0" collapsed="false">
      <c r="A2382" s="0" t="n">
        <v>71</v>
      </c>
      <c r="B2382" s="0" t="s">
        <v>121</v>
      </c>
      <c r="C2382" s="0" t="s">
        <v>20895</v>
      </c>
      <c r="D2382" s="0" t="s">
        <v>14532</v>
      </c>
      <c r="E2382" s="0" t="s">
        <v>19963</v>
      </c>
      <c r="F2382" s="0" t="n">
        <v>3182</v>
      </c>
      <c r="G2382" s="0" t="s">
        <v>281</v>
      </c>
      <c r="H2382" s="0" t="s">
        <v>297</v>
      </c>
      <c r="I2382" s="0" t="s">
        <v>19964</v>
      </c>
    </row>
    <row r="2383" customFormat="false" ht="15" hidden="false" customHeight="false" outlineLevel="0" collapsed="false">
      <c r="A2383" s="0" t="n">
        <v>75</v>
      </c>
      <c r="B2383" s="0" t="s">
        <v>126</v>
      </c>
      <c r="C2383" s="0" t="s">
        <v>20896</v>
      </c>
      <c r="D2383" s="0" t="s">
        <v>14532</v>
      </c>
      <c r="E2383" s="0" t="s">
        <v>20897</v>
      </c>
      <c r="F2383" s="0" t="n">
        <v>4673</v>
      </c>
      <c r="G2383" s="0" t="s">
        <v>281</v>
      </c>
      <c r="H2383" s="0" t="s">
        <v>297</v>
      </c>
      <c r="I2383" s="0" t="s">
        <v>20898</v>
      </c>
    </row>
    <row r="2384" customFormat="false" ht="15" hidden="false" customHeight="false" outlineLevel="0" collapsed="false">
      <c r="A2384" s="0" t="n">
        <v>71</v>
      </c>
      <c r="B2384" s="0" t="s">
        <v>121</v>
      </c>
      <c r="C2384" s="0" t="s">
        <v>20899</v>
      </c>
      <c r="D2384" s="0" t="s">
        <v>14676</v>
      </c>
      <c r="E2384" s="0" t="s">
        <v>19855</v>
      </c>
      <c r="F2384" s="0" t="n">
        <v>2048</v>
      </c>
      <c r="G2384" s="0" t="s">
        <v>281</v>
      </c>
      <c r="H2384" s="0" t="s">
        <v>297</v>
      </c>
      <c r="I2384" s="0" t="s">
        <v>19856</v>
      </c>
    </row>
    <row r="2385" customFormat="false" ht="15" hidden="false" customHeight="false" outlineLevel="0" collapsed="false">
      <c r="A2385" s="0" t="n">
        <v>75</v>
      </c>
      <c r="B2385" s="0" t="s">
        <v>126</v>
      </c>
      <c r="C2385" s="0" t="s">
        <v>20900</v>
      </c>
      <c r="D2385" s="0" t="s">
        <v>14532</v>
      </c>
      <c r="E2385" s="0" t="s">
        <v>20901</v>
      </c>
      <c r="F2385" s="0" t="n">
        <v>2216</v>
      </c>
      <c r="G2385" s="0" t="s">
        <v>281</v>
      </c>
      <c r="H2385" s="0" t="s">
        <v>297</v>
      </c>
      <c r="I2385" s="0" t="s">
        <v>20902</v>
      </c>
    </row>
    <row r="2386" customFormat="false" ht="15" hidden="false" customHeight="false" outlineLevel="0" collapsed="false">
      <c r="A2386" s="0" t="n">
        <v>74</v>
      </c>
      <c r="B2386" s="0" t="s">
        <v>125</v>
      </c>
      <c r="C2386" s="0" t="s">
        <v>20903</v>
      </c>
      <c r="D2386" s="0" t="s">
        <v>14532</v>
      </c>
      <c r="E2386" s="0" t="s">
        <v>20904</v>
      </c>
      <c r="F2386" s="0" t="n">
        <v>2062</v>
      </c>
      <c r="G2386" s="0" t="s">
        <v>281</v>
      </c>
      <c r="H2386" s="0" t="s">
        <v>297</v>
      </c>
      <c r="I2386" s="0" t="s">
        <v>20905</v>
      </c>
    </row>
    <row r="2387" customFormat="false" ht="15" hidden="false" customHeight="false" outlineLevel="0" collapsed="false">
      <c r="A2387" s="0" t="n">
        <v>75</v>
      </c>
      <c r="B2387" s="0" t="s">
        <v>126</v>
      </c>
      <c r="C2387" s="0" t="s">
        <v>20906</v>
      </c>
      <c r="D2387" s="0" t="s">
        <v>14532</v>
      </c>
      <c r="E2387" s="0" t="s">
        <v>20907</v>
      </c>
      <c r="F2387" s="0" t="n">
        <v>1894</v>
      </c>
      <c r="G2387" s="0" t="s">
        <v>281</v>
      </c>
      <c r="H2387" s="0" t="s">
        <v>297</v>
      </c>
      <c r="I2387" s="0" t="s">
        <v>20908</v>
      </c>
    </row>
    <row r="2388" customFormat="false" ht="15" hidden="false" customHeight="false" outlineLevel="0" collapsed="false">
      <c r="A2388" s="0" t="n">
        <v>74</v>
      </c>
      <c r="B2388" s="0" t="s">
        <v>125</v>
      </c>
      <c r="C2388" s="0" t="s">
        <v>20909</v>
      </c>
      <c r="D2388" s="0" t="s">
        <v>14532</v>
      </c>
      <c r="E2388" s="0" t="s">
        <v>20910</v>
      </c>
      <c r="F2388" s="0" t="n">
        <v>2140</v>
      </c>
      <c r="G2388" s="0" t="s">
        <v>281</v>
      </c>
      <c r="H2388" s="0" t="s">
        <v>297</v>
      </c>
      <c r="I2388" s="0" t="s">
        <v>20911</v>
      </c>
    </row>
    <row r="2389" customFormat="false" ht="15" hidden="false" customHeight="false" outlineLevel="0" collapsed="false">
      <c r="A2389" s="0" t="n">
        <v>71</v>
      </c>
      <c r="B2389" s="0" t="s">
        <v>121</v>
      </c>
      <c r="C2389" s="0" t="s">
        <v>20912</v>
      </c>
      <c r="D2389" s="0" t="s">
        <v>14532</v>
      </c>
      <c r="E2389" s="0" t="s">
        <v>19828</v>
      </c>
      <c r="F2389" s="0" t="n">
        <v>5649</v>
      </c>
      <c r="G2389" s="0" t="s">
        <v>281</v>
      </c>
      <c r="H2389" s="0" t="s">
        <v>297</v>
      </c>
      <c r="I2389" s="0" t="s">
        <v>19829</v>
      </c>
    </row>
    <row r="2390" customFormat="false" ht="15" hidden="false" customHeight="false" outlineLevel="0" collapsed="false">
      <c r="A2390" s="0" t="n">
        <v>74</v>
      </c>
      <c r="B2390" s="0" t="s">
        <v>125</v>
      </c>
      <c r="C2390" s="0" t="s">
        <v>20913</v>
      </c>
      <c r="D2390" s="0" t="s">
        <v>34</v>
      </c>
      <c r="E2390" s="0" t="s">
        <v>20914</v>
      </c>
      <c r="F2390" s="0" t="n">
        <v>2720</v>
      </c>
      <c r="G2390" s="0" t="s">
        <v>281</v>
      </c>
      <c r="H2390" s="0" t="s">
        <v>297</v>
      </c>
      <c r="I2390" s="0" t="s">
        <v>20915</v>
      </c>
    </row>
    <row r="2391" customFormat="false" ht="15" hidden="false" customHeight="false" outlineLevel="0" collapsed="false">
      <c r="A2391" s="0" t="n">
        <v>75</v>
      </c>
      <c r="B2391" s="0" t="s">
        <v>126</v>
      </c>
      <c r="C2391" s="0" t="s">
        <v>20916</v>
      </c>
      <c r="D2391" s="0" t="s">
        <v>34</v>
      </c>
      <c r="E2391" s="0" t="s">
        <v>20917</v>
      </c>
      <c r="F2391" s="0" t="n">
        <v>3432</v>
      </c>
      <c r="G2391" s="0" t="s">
        <v>281</v>
      </c>
      <c r="H2391" s="0" t="s">
        <v>297</v>
      </c>
      <c r="I2391" s="0" t="s">
        <v>20918</v>
      </c>
    </row>
    <row r="2392" customFormat="false" ht="15" hidden="false" customHeight="false" outlineLevel="0" collapsed="false">
      <c r="A2392" s="0" t="n">
        <v>74</v>
      </c>
      <c r="B2392" s="0" t="s">
        <v>125</v>
      </c>
      <c r="C2392" s="0" t="s">
        <v>20919</v>
      </c>
      <c r="D2392" s="0" t="s">
        <v>14532</v>
      </c>
      <c r="E2392" s="0" t="s">
        <v>20920</v>
      </c>
      <c r="F2392" s="0" t="n">
        <v>1966</v>
      </c>
      <c r="G2392" s="0" t="s">
        <v>281</v>
      </c>
      <c r="H2392" s="0" t="s">
        <v>297</v>
      </c>
      <c r="I2392" s="0" t="s">
        <v>20921</v>
      </c>
    </row>
    <row r="2393" customFormat="false" ht="15" hidden="false" customHeight="false" outlineLevel="0" collapsed="false">
      <c r="A2393" s="0" t="n">
        <v>71</v>
      </c>
      <c r="B2393" s="0" t="s">
        <v>121</v>
      </c>
      <c r="C2393" s="0" t="s">
        <v>20922</v>
      </c>
      <c r="D2393" s="0" t="s">
        <v>14541</v>
      </c>
      <c r="E2393" s="0" t="s">
        <v>20073</v>
      </c>
      <c r="F2393" s="0" t="n">
        <v>3664</v>
      </c>
      <c r="G2393" s="0" t="s">
        <v>281</v>
      </c>
      <c r="H2393" s="0" t="s">
        <v>297</v>
      </c>
      <c r="I2393" s="0" t="s">
        <v>20074</v>
      </c>
    </row>
    <row r="2394" customFormat="false" ht="15" hidden="false" customHeight="false" outlineLevel="0" collapsed="false">
      <c r="A2394" s="0" t="n">
        <v>74</v>
      </c>
      <c r="B2394" s="0" t="s">
        <v>125</v>
      </c>
      <c r="C2394" s="0" t="s">
        <v>20923</v>
      </c>
      <c r="D2394" s="0" t="s">
        <v>14532</v>
      </c>
      <c r="E2394" s="0" t="s">
        <v>20607</v>
      </c>
      <c r="F2394" s="0" t="n">
        <v>5498</v>
      </c>
      <c r="G2394" s="0" t="s">
        <v>281</v>
      </c>
      <c r="H2394" s="0" t="s">
        <v>297</v>
      </c>
      <c r="I2394" s="0" t="s">
        <v>20608</v>
      </c>
    </row>
    <row r="2395" customFormat="false" ht="15" hidden="false" customHeight="false" outlineLevel="0" collapsed="false">
      <c r="A2395" s="0" t="n">
        <v>75</v>
      </c>
      <c r="B2395" s="0" t="s">
        <v>126</v>
      </c>
      <c r="C2395" s="0" t="s">
        <v>20924</v>
      </c>
      <c r="D2395" s="0" t="s">
        <v>34</v>
      </c>
      <c r="E2395" s="0" t="s">
        <v>20925</v>
      </c>
      <c r="F2395" s="0" t="n">
        <v>4521</v>
      </c>
      <c r="G2395" s="0" t="s">
        <v>281</v>
      </c>
      <c r="H2395" s="0" t="s">
        <v>297</v>
      </c>
      <c r="I2395" s="0" t="s">
        <v>20926</v>
      </c>
    </row>
    <row r="2396" customFormat="false" ht="15" hidden="false" customHeight="false" outlineLevel="0" collapsed="false">
      <c r="A2396" s="0" t="n">
        <v>75</v>
      </c>
      <c r="B2396" s="0" t="s">
        <v>126</v>
      </c>
      <c r="C2396" s="0" t="s">
        <v>20927</v>
      </c>
      <c r="D2396" s="0" t="s">
        <v>14532</v>
      </c>
      <c r="E2396" s="0" t="s">
        <v>20928</v>
      </c>
      <c r="F2396" s="0" t="n">
        <v>2897</v>
      </c>
      <c r="G2396" s="0" t="s">
        <v>281</v>
      </c>
      <c r="H2396" s="0" t="s">
        <v>297</v>
      </c>
      <c r="I2396" s="0" t="s">
        <v>20929</v>
      </c>
    </row>
    <row r="2397" customFormat="false" ht="15" hidden="false" customHeight="false" outlineLevel="0" collapsed="false">
      <c r="A2397" s="0" t="n">
        <v>71</v>
      </c>
      <c r="B2397" s="0" t="s">
        <v>121</v>
      </c>
      <c r="C2397" s="0" t="s">
        <v>20930</v>
      </c>
      <c r="D2397" s="0" t="s">
        <v>14532</v>
      </c>
      <c r="E2397" s="0" t="s">
        <v>19946</v>
      </c>
      <c r="F2397" s="0" t="n">
        <v>2938</v>
      </c>
      <c r="G2397" s="0" t="s">
        <v>281</v>
      </c>
      <c r="H2397" s="0" t="s">
        <v>297</v>
      </c>
      <c r="I2397" s="0" t="s">
        <v>19947</v>
      </c>
    </row>
    <row r="2398" customFormat="false" ht="15" hidden="false" customHeight="false" outlineLevel="0" collapsed="false">
      <c r="A2398" s="0" t="n">
        <v>75</v>
      </c>
      <c r="B2398" s="0" t="s">
        <v>126</v>
      </c>
      <c r="C2398" s="0" t="s">
        <v>20931</v>
      </c>
      <c r="D2398" s="0" t="s">
        <v>14532</v>
      </c>
      <c r="E2398" s="0" t="s">
        <v>20932</v>
      </c>
      <c r="F2398" s="0" t="n">
        <v>4473</v>
      </c>
      <c r="G2398" s="0" t="s">
        <v>281</v>
      </c>
      <c r="H2398" s="0" t="s">
        <v>297</v>
      </c>
      <c r="I2398" s="0" t="s">
        <v>20933</v>
      </c>
    </row>
    <row r="2399" customFormat="false" ht="15" hidden="false" customHeight="false" outlineLevel="0" collapsed="false">
      <c r="A2399" s="0" t="n">
        <v>75</v>
      </c>
      <c r="B2399" s="0" t="s">
        <v>126</v>
      </c>
      <c r="C2399" s="0" t="s">
        <v>20934</v>
      </c>
      <c r="D2399" s="0" t="s">
        <v>14532</v>
      </c>
      <c r="E2399" s="0" t="s">
        <v>20935</v>
      </c>
      <c r="F2399" s="0" t="n">
        <v>2699</v>
      </c>
      <c r="G2399" s="0" t="s">
        <v>281</v>
      </c>
      <c r="H2399" s="0" t="s">
        <v>297</v>
      </c>
      <c r="I2399" s="0" t="s">
        <v>20936</v>
      </c>
    </row>
    <row r="2400" customFormat="false" ht="15" hidden="false" customHeight="false" outlineLevel="0" collapsed="false">
      <c r="A2400" s="0" t="n">
        <v>75</v>
      </c>
      <c r="B2400" s="0" t="s">
        <v>126</v>
      </c>
      <c r="C2400" s="0" t="s">
        <v>20937</v>
      </c>
      <c r="D2400" s="0" t="s">
        <v>14532</v>
      </c>
      <c r="E2400" s="0" t="s">
        <v>20938</v>
      </c>
      <c r="F2400" s="0" t="n">
        <v>4024</v>
      </c>
      <c r="G2400" s="0" t="s">
        <v>281</v>
      </c>
      <c r="H2400" s="0" t="s">
        <v>297</v>
      </c>
      <c r="I2400" s="0" t="s">
        <v>20939</v>
      </c>
    </row>
    <row r="2401" customFormat="false" ht="15" hidden="false" customHeight="false" outlineLevel="0" collapsed="false">
      <c r="A2401" s="0" t="n">
        <v>71</v>
      </c>
      <c r="B2401" s="0" t="s">
        <v>121</v>
      </c>
      <c r="C2401" s="0" t="s">
        <v>20940</v>
      </c>
      <c r="D2401" s="0" t="s">
        <v>92</v>
      </c>
      <c r="E2401" s="0" t="s">
        <v>20302</v>
      </c>
      <c r="F2401" s="0" t="n">
        <v>1360</v>
      </c>
      <c r="G2401" s="0" t="s">
        <v>281</v>
      </c>
      <c r="H2401" s="0" t="s">
        <v>297</v>
      </c>
      <c r="I2401" s="0" t="s">
        <v>20303</v>
      </c>
    </row>
    <row r="2402" customFormat="false" ht="15" hidden="false" customHeight="false" outlineLevel="0" collapsed="false">
      <c r="A2402" s="0" t="n">
        <v>75</v>
      </c>
      <c r="B2402" s="0" t="s">
        <v>126</v>
      </c>
      <c r="C2402" s="0" t="s">
        <v>20941</v>
      </c>
      <c r="D2402" s="0" t="s">
        <v>14532</v>
      </c>
      <c r="E2402" s="0" t="s">
        <v>20942</v>
      </c>
      <c r="F2402" s="0" t="n">
        <v>1323</v>
      </c>
      <c r="G2402" s="0" t="s">
        <v>281</v>
      </c>
      <c r="H2402" s="0" t="s">
        <v>297</v>
      </c>
      <c r="I2402" s="0" t="s">
        <v>20943</v>
      </c>
    </row>
    <row r="2403" customFormat="false" ht="15" hidden="false" customHeight="false" outlineLevel="0" collapsed="false">
      <c r="A2403" s="0" t="n">
        <v>75</v>
      </c>
      <c r="B2403" s="0" t="s">
        <v>126</v>
      </c>
      <c r="C2403" s="0" t="s">
        <v>20944</v>
      </c>
      <c r="D2403" s="0" t="s">
        <v>92</v>
      </c>
      <c r="E2403" s="0" t="s">
        <v>20945</v>
      </c>
      <c r="F2403" s="0" t="n">
        <v>2545</v>
      </c>
      <c r="G2403" s="0" t="s">
        <v>281</v>
      </c>
      <c r="H2403" s="0" t="s">
        <v>297</v>
      </c>
      <c r="I2403" s="0" t="s">
        <v>20946</v>
      </c>
    </row>
    <row r="2404" customFormat="false" ht="15" hidden="false" customHeight="false" outlineLevel="0" collapsed="false">
      <c r="A2404" s="0" t="n">
        <v>75</v>
      </c>
      <c r="B2404" s="0" t="s">
        <v>126</v>
      </c>
      <c r="C2404" s="0" t="s">
        <v>20947</v>
      </c>
      <c r="D2404" s="0" t="s">
        <v>14532</v>
      </c>
      <c r="E2404" s="0" t="s">
        <v>20948</v>
      </c>
      <c r="F2404" s="0" t="n">
        <v>6381</v>
      </c>
      <c r="G2404" s="0" t="s">
        <v>281</v>
      </c>
      <c r="H2404" s="0" t="s">
        <v>297</v>
      </c>
      <c r="I2404" s="0" t="s">
        <v>20949</v>
      </c>
    </row>
    <row r="2405" customFormat="false" ht="15" hidden="false" customHeight="false" outlineLevel="0" collapsed="false">
      <c r="A2405" s="0" t="n">
        <v>75</v>
      </c>
      <c r="B2405" s="0" t="s">
        <v>126</v>
      </c>
      <c r="C2405" s="0" t="s">
        <v>20950</v>
      </c>
      <c r="D2405" s="0" t="s">
        <v>14532</v>
      </c>
      <c r="E2405" s="0" t="s">
        <v>20951</v>
      </c>
      <c r="F2405" s="0" t="n">
        <v>1756</v>
      </c>
      <c r="G2405" s="0" t="s">
        <v>281</v>
      </c>
      <c r="H2405" s="0" t="s">
        <v>297</v>
      </c>
      <c r="I2405" s="0" t="s">
        <v>20952</v>
      </c>
    </row>
    <row r="2406" customFormat="false" ht="15" hidden="false" customHeight="false" outlineLevel="0" collapsed="false">
      <c r="A2406" s="0" t="n">
        <v>71</v>
      </c>
      <c r="B2406" s="0" t="s">
        <v>121</v>
      </c>
      <c r="C2406" s="0" t="s">
        <v>20953</v>
      </c>
      <c r="D2406" s="0" t="s">
        <v>14541</v>
      </c>
      <c r="E2406" s="0" t="s">
        <v>20954</v>
      </c>
      <c r="F2406" s="0" t="n">
        <v>839</v>
      </c>
      <c r="G2406" s="0" t="s">
        <v>281</v>
      </c>
      <c r="H2406" s="0" t="s">
        <v>297</v>
      </c>
      <c r="I2406" s="0" t="s">
        <v>20955</v>
      </c>
    </row>
    <row r="2407" customFormat="false" ht="15" hidden="false" customHeight="false" outlineLevel="0" collapsed="false">
      <c r="A2407" s="0" t="n">
        <v>75</v>
      </c>
      <c r="B2407" s="0" t="s">
        <v>126</v>
      </c>
      <c r="C2407" s="0" t="s">
        <v>20956</v>
      </c>
      <c r="D2407" s="0" t="s">
        <v>92</v>
      </c>
      <c r="E2407" s="0" t="s">
        <v>20957</v>
      </c>
      <c r="F2407" s="0" t="n">
        <v>2312</v>
      </c>
      <c r="G2407" s="0" t="s">
        <v>281</v>
      </c>
      <c r="H2407" s="0" t="s">
        <v>297</v>
      </c>
      <c r="I2407" s="0" t="s">
        <v>20958</v>
      </c>
    </row>
    <row r="2408" customFormat="false" ht="15" hidden="false" customHeight="false" outlineLevel="0" collapsed="false">
      <c r="A2408" s="0" t="n">
        <v>75</v>
      </c>
      <c r="B2408" s="0" t="s">
        <v>126</v>
      </c>
      <c r="C2408" s="0" t="s">
        <v>20959</v>
      </c>
      <c r="D2408" s="0" t="s">
        <v>514</v>
      </c>
      <c r="E2408" s="0" t="s">
        <v>20960</v>
      </c>
      <c r="F2408" s="0" t="n">
        <v>4547</v>
      </c>
      <c r="G2408" s="0" t="s">
        <v>281</v>
      </c>
      <c r="H2408" s="0" t="s">
        <v>297</v>
      </c>
      <c r="I2408" s="0" t="s">
        <v>20961</v>
      </c>
    </row>
    <row r="2409" customFormat="false" ht="15" hidden="false" customHeight="false" outlineLevel="0" collapsed="false">
      <c r="A2409" s="0" t="n">
        <v>75</v>
      </c>
      <c r="B2409" s="0" t="s">
        <v>126</v>
      </c>
      <c r="C2409" s="0" t="s">
        <v>20962</v>
      </c>
      <c r="D2409" s="0" t="s">
        <v>92</v>
      </c>
      <c r="E2409" s="0" t="s">
        <v>20963</v>
      </c>
      <c r="F2409" s="0" t="n">
        <v>1409</v>
      </c>
      <c r="G2409" s="0" t="s">
        <v>281</v>
      </c>
      <c r="H2409" s="0" t="s">
        <v>297</v>
      </c>
      <c r="I2409" s="0" t="s">
        <v>20964</v>
      </c>
    </row>
    <row r="2410" customFormat="false" ht="15" hidden="false" customHeight="false" outlineLevel="0" collapsed="false">
      <c r="A2410" s="0" t="n">
        <v>75</v>
      </c>
      <c r="B2410" s="0" t="s">
        <v>126</v>
      </c>
      <c r="C2410" s="0" t="s">
        <v>20965</v>
      </c>
      <c r="D2410" s="0" t="s">
        <v>15738</v>
      </c>
      <c r="E2410" s="0" t="s">
        <v>20966</v>
      </c>
      <c r="F2410" s="0" t="n">
        <v>1167</v>
      </c>
      <c r="G2410" s="0" t="s">
        <v>281</v>
      </c>
      <c r="H2410" s="0" t="s">
        <v>297</v>
      </c>
      <c r="I2410" s="0" t="s">
        <v>20967</v>
      </c>
    </row>
    <row r="2411" customFormat="false" ht="15" hidden="false" customHeight="false" outlineLevel="0" collapsed="false">
      <c r="A2411" s="0" t="n">
        <v>75</v>
      </c>
      <c r="B2411" s="0" t="s">
        <v>126</v>
      </c>
      <c r="C2411" s="0" t="s">
        <v>20968</v>
      </c>
      <c r="D2411" s="0" t="s">
        <v>15738</v>
      </c>
      <c r="E2411" s="0" t="s">
        <v>20966</v>
      </c>
      <c r="F2411" s="0" t="n">
        <v>1167</v>
      </c>
      <c r="G2411" s="0" t="s">
        <v>281</v>
      </c>
      <c r="H2411" s="0" t="s">
        <v>297</v>
      </c>
      <c r="I2411" s="0" t="s">
        <v>20969</v>
      </c>
    </row>
    <row r="2412" customFormat="false" ht="15" hidden="false" customHeight="false" outlineLevel="0" collapsed="false">
      <c r="A2412" s="0" t="n">
        <v>75</v>
      </c>
      <c r="B2412" s="0" t="s">
        <v>126</v>
      </c>
      <c r="C2412" s="0" t="s">
        <v>20970</v>
      </c>
      <c r="D2412" s="0" t="s">
        <v>14532</v>
      </c>
      <c r="E2412" s="0" t="s">
        <v>20971</v>
      </c>
      <c r="F2412" s="0" t="n">
        <v>2577</v>
      </c>
      <c r="G2412" s="0" t="s">
        <v>281</v>
      </c>
      <c r="H2412" s="0" t="s">
        <v>297</v>
      </c>
      <c r="I2412" s="0" t="s">
        <v>20972</v>
      </c>
    </row>
    <row r="2413" customFormat="false" ht="15" hidden="false" customHeight="false" outlineLevel="0" collapsed="false">
      <c r="A2413" s="0" t="n">
        <v>78</v>
      </c>
      <c r="B2413" s="0" t="s">
        <v>129</v>
      </c>
      <c r="C2413" s="0" t="s">
        <v>20973</v>
      </c>
      <c r="D2413" s="0" t="s">
        <v>514</v>
      </c>
      <c r="E2413" s="0" t="s">
        <v>20974</v>
      </c>
      <c r="F2413" s="0" t="n">
        <v>851</v>
      </c>
      <c r="G2413" s="0" t="s">
        <v>281</v>
      </c>
      <c r="H2413" s="0" t="s">
        <v>297</v>
      </c>
      <c r="I2413" s="0" t="s">
        <v>20975</v>
      </c>
    </row>
    <row r="2414" customFormat="false" ht="15" hidden="false" customHeight="false" outlineLevel="0" collapsed="false">
      <c r="A2414" s="0" t="n">
        <v>75</v>
      </c>
      <c r="B2414" s="0" t="s">
        <v>126</v>
      </c>
      <c r="C2414" s="0" t="s">
        <v>20976</v>
      </c>
      <c r="D2414" s="0" t="s">
        <v>868</v>
      </c>
      <c r="E2414" s="0" t="s">
        <v>20977</v>
      </c>
      <c r="F2414" s="0" t="n">
        <v>377</v>
      </c>
      <c r="G2414" s="0" t="s">
        <v>281</v>
      </c>
      <c r="H2414" s="0" t="s">
        <v>297</v>
      </c>
      <c r="I2414" s="0" t="s">
        <v>20978</v>
      </c>
    </row>
    <row r="2415" customFormat="false" ht="15" hidden="false" customHeight="false" outlineLevel="0" collapsed="false">
      <c r="A2415" s="0" t="n">
        <v>78</v>
      </c>
      <c r="B2415" s="0" t="s">
        <v>129</v>
      </c>
      <c r="C2415" s="0" t="s">
        <v>20979</v>
      </c>
      <c r="D2415" s="0" t="s">
        <v>514</v>
      </c>
      <c r="E2415" s="0" t="s">
        <v>20980</v>
      </c>
      <c r="F2415" s="0" t="n">
        <v>377</v>
      </c>
      <c r="G2415" s="0" t="s">
        <v>281</v>
      </c>
      <c r="H2415" s="0" t="s">
        <v>297</v>
      </c>
      <c r="I2415" s="0" t="s">
        <v>20981</v>
      </c>
    </row>
    <row r="2416" customFormat="false" ht="15" hidden="false" customHeight="false" outlineLevel="0" collapsed="false">
      <c r="A2416" s="0" t="n">
        <v>75</v>
      </c>
      <c r="B2416" s="0" t="s">
        <v>126</v>
      </c>
      <c r="C2416" s="0" t="s">
        <v>20982</v>
      </c>
      <c r="D2416" s="0" t="s">
        <v>14532</v>
      </c>
      <c r="E2416" s="0" t="s">
        <v>20983</v>
      </c>
      <c r="F2416" s="0" t="n">
        <v>792</v>
      </c>
      <c r="G2416" s="0" t="s">
        <v>281</v>
      </c>
      <c r="H2416" s="0" t="s">
        <v>297</v>
      </c>
      <c r="I2416" s="0" t="s">
        <v>20984</v>
      </c>
    </row>
    <row r="2417" customFormat="false" ht="15" hidden="false" customHeight="false" outlineLevel="0" collapsed="false">
      <c r="A2417" s="0" t="n">
        <v>75</v>
      </c>
      <c r="B2417" s="0" t="s">
        <v>126</v>
      </c>
      <c r="C2417" s="0" t="s">
        <v>20985</v>
      </c>
      <c r="D2417" s="0" t="s">
        <v>868</v>
      </c>
      <c r="E2417" s="0" t="s">
        <v>20986</v>
      </c>
      <c r="F2417" s="0" t="n">
        <v>3254</v>
      </c>
      <c r="G2417" s="0" t="s">
        <v>281</v>
      </c>
      <c r="H2417" s="0" t="s">
        <v>297</v>
      </c>
      <c r="I2417" s="0" t="s">
        <v>20987</v>
      </c>
    </row>
    <row r="2418" customFormat="false" ht="15" hidden="false" customHeight="false" outlineLevel="0" collapsed="false">
      <c r="A2418" s="0" t="n">
        <v>75</v>
      </c>
      <c r="B2418" s="0" t="s">
        <v>126</v>
      </c>
      <c r="C2418" s="0" t="s">
        <v>20988</v>
      </c>
      <c r="D2418" s="0" t="s">
        <v>14541</v>
      </c>
      <c r="E2418" s="0" t="s">
        <v>20989</v>
      </c>
      <c r="F2418" s="0" t="n">
        <v>2195</v>
      </c>
      <c r="G2418" s="0" t="s">
        <v>281</v>
      </c>
      <c r="H2418" s="0" t="s">
        <v>297</v>
      </c>
      <c r="I2418" s="0" t="s">
        <v>20990</v>
      </c>
    </row>
    <row r="2419" customFormat="false" ht="15" hidden="false" customHeight="false" outlineLevel="0" collapsed="false">
      <c r="A2419" s="0" t="n">
        <v>74</v>
      </c>
      <c r="B2419" s="0" t="s">
        <v>125</v>
      </c>
      <c r="C2419" s="0" t="s">
        <v>20991</v>
      </c>
      <c r="D2419" s="0" t="s">
        <v>14532</v>
      </c>
      <c r="E2419" s="0" t="s">
        <v>20690</v>
      </c>
      <c r="F2419" s="0" t="n">
        <v>2205</v>
      </c>
      <c r="G2419" s="0" t="s">
        <v>281</v>
      </c>
      <c r="H2419" s="0" t="s">
        <v>297</v>
      </c>
      <c r="I2419" s="0" t="s">
        <v>20992</v>
      </c>
    </row>
    <row r="2420" customFormat="false" ht="15" hidden="false" customHeight="false" outlineLevel="0" collapsed="false">
      <c r="A2420" s="0" t="n">
        <v>74</v>
      </c>
      <c r="B2420" s="0" t="s">
        <v>125</v>
      </c>
      <c r="C2420" s="0" t="s">
        <v>20993</v>
      </c>
      <c r="D2420" s="0" t="s">
        <v>14532</v>
      </c>
      <c r="E2420" s="0" t="s">
        <v>20838</v>
      </c>
      <c r="F2420" s="0" t="n">
        <v>2122</v>
      </c>
      <c r="G2420" s="0" t="s">
        <v>281</v>
      </c>
      <c r="H2420" s="0" t="s">
        <v>297</v>
      </c>
      <c r="I2420" s="0" t="s">
        <v>20994</v>
      </c>
    </row>
    <row r="2421" customFormat="false" ht="15" hidden="false" customHeight="false" outlineLevel="0" collapsed="false">
      <c r="A2421" s="0" t="n">
        <v>74</v>
      </c>
      <c r="B2421" s="0" t="s">
        <v>125</v>
      </c>
      <c r="C2421" s="0" t="s">
        <v>20995</v>
      </c>
      <c r="D2421" s="0" t="s">
        <v>14532</v>
      </c>
      <c r="E2421" s="0" t="s">
        <v>20890</v>
      </c>
      <c r="F2421" s="0" t="n">
        <v>2120</v>
      </c>
      <c r="G2421" s="0" t="s">
        <v>281</v>
      </c>
      <c r="H2421" s="0" t="s">
        <v>297</v>
      </c>
      <c r="I2421" s="0" t="s">
        <v>20996</v>
      </c>
    </row>
    <row r="2422" customFormat="false" ht="15" hidden="false" customHeight="false" outlineLevel="0" collapsed="false">
      <c r="A2422" s="0" t="n">
        <v>13</v>
      </c>
      <c r="B2422" s="0" t="s">
        <v>48</v>
      </c>
      <c r="C2422" s="0" t="s">
        <v>20997</v>
      </c>
      <c r="D2422" s="0" t="s">
        <v>14532</v>
      </c>
      <c r="E2422" s="0" t="s">
        <v>20998</v>
      </c>
      <c r="F2422" s="0" t="n">
        <v>21321</v>
      </c>
      <c r="G2422" s="0" t="s">
        <v>281</v>
      </c>
      <c r="H2422" s="0" t="s">
        <v>274</v>
      </c>
      <c r="I2422" s="0" t="s">
        <v>20999</v>
      </c>
    </row>
    <row r="2423" customFormat="false" ht="15" hidden="false" customHeight="false" outlineLevel="0" collapsed="false">
      <c r="A2423" s="0" t="n">
        <v>102</v>
      </c>
      <c r="B2423" s="0" t="s">
        <v>158</v>
      </c>
      <c r="C2423" s="0" t="s">
        <v>21000</v>
      </c>
      <c r="D2423" s="0" t="s">
        <v>14532</v>
      </c>
      <c r="E2423" s="0" t="s">
        <v>21001</v>
      </c>
      <c r="F2423" s="0" t="n">
        <v>25857</v>
      </c>
      <c r="G2423" s="0" t="s">
        <v>281</v>
      </c>
      <c r="H2423" s="0" t="s">
        <v>274</v>
      </c>
      <c r="I2423" s="0" t="s">
        <v>21002</v>
      </c>
    </row>
    <row r="2424" customFormat="false" ht="15" hidden="false" customHeight="false" outlineLevel="0" collapsed="false">
      <c r="A2424" s="0" t="n">
        <v>67</v>
      </c>
      <c r="B2424" s="0" t="s">
        <v>117</v>
      </c>
      <c r="C2424" s="0" t="s">
        <v>21003</v>
      </c>
      <c r="D2424" s="0" t="s">
        <v>14532</v>
      </c>
      <c r="E2424" s="0" t="s">
        <v>21004</v>
      </c>
      <c r="F2424" s="0" t="n">
        <v>5300</v>
      </c>
      <c r="G2424" s="0" t="s">
        <v>281</v>
      </c>
      <c r="H2424" s="0" t="s">
        <v>274</v>
      </c>
      <c r="I2424" s="0" t="s">
        <v>21005</v>
      </c>
    </row>
    <row r="2425" customFormat="false" ht="15" hidden="false" customHeight="false" outlineLevel="0" collapsed="false">
      <c r="A2425" s="0" t="n">
        <v>102</v>
      </c>
      <c r="B2425" s="0" t="s">
        <v>158</v>
      </c>
      <c r="C2425" s="0" t="s">
        <v>21006</v>
      </c>
      <c r="D2425" s="0" t="s">
        <v>14532</v>
      </c>
      <c r="E2425" s="0" t="s">
        <v>21007</v>
      </c>
      <c r="F2425" s="0" t="n">
        <v>6239</v>
      </c>
      <c r="G2425" s="0" t="s">
        <v>281</v>
      </c>
      <c r="H2425" s="0" t="s">
        <v>274</v>
      </c>
      <c r="I2425" s="0" t="s">
        <v>21008</v>
      </c>
    </row>
    <row r="2426" customFormat="false" ht="15" hidden="false" customHeight="false" outlineLevel="0" collapsed="false">
      <c r="A2426" s="0" t="n">
        <v>4</v>
      </c>
      <c r="B2426" s="0" t="s">
        <v>33</v>
      </c>
      <c r="C2426" s="0" t="s">
        <v>21009</v>
      </c>
      <c r="D2426" s="0" t="s">
        <v>14532</v>
      </c>
      <c r="E2426" s="0" t="s">
        <v>21010</v>
      </c>
      <c r="F2426" s="0" t="n">
        <v>9859</v>
      </c>
      <c r="G2426" s="0" t="s">
        <v>281</v>
      </c>
      <c r="H2426" s="0" t="s">
        <v>274</v>
      </c>
      <c r="I2426" s="0" t="s">
        <v>21011</v>
      </c>
    </row>
    <row r="2427" customFormat="false" ht="15" hidden="false" customHeight="false" outlineLevel="0" collapsed="false">
      <c r="A2427" s="0" t="n">
        <v>49</v>
      </c>
      <c r="B2427" s="0" t="s">
        <v>97</v>
      </c>
      <c r="C2427" s="0" t="s">
        <v>21012</v>
      </c>
      <c r="D2427" s="0" t="s">
        <v>14532</v>
      </c>
      <c r="E2427" s="0" t="s">
        <v>21013</v>
      </c>
      <c r="F2427" s="0" t="n">
        <v>6848</v>
      </c>
      <c r="G2427" s="0" t="s">
        <v>281</v>
      </c>
      <c r="H2427" s="0" t="s">
        <v>274</v>
      </c>
      <c r="I2427" s="0" t="s">
        <v>21014</v>
      </c>
    </row>
    <row r="2428" customFormat="false" ht="15" hidden="false" customHeight="false" outlineLevel="0" collapsed="false">
      <c r="A2428" s="0" t="n">
        <v>99</v>
      </c>
      <c r="B2428" s="0" t="s">
        <v>154</v>
      </c>
      <c r="C2428" s="0" t="s">
        <v>21015</v>
      </c>
      <c r="D2428" s="0" t="s">
        <v>14532</v>
      </c>
      <c r="E2428" s="0" t="s">
        <v>21016</v>
      </c>
      <c r="F2428" s="0" t="n">
        <v>5465</v>
      </c>
      <c r="G2428" s="0" t="s">
        <v>281</v>
      </c>
      <c r="H2428" s="0" t="s">
        <v>274</v>
      </c>
      <c r="I2428" s="0" t="s">
        <v>21017</v>
      </c>
    </row>
    <row r="2429" customFormat="false" ht="15" hidden="false" customHeight="false" outlineLevel="0" collapsed="false">
      <c r="A2429" s="0" t="n">
        <v>82</v>
      </c>
      <c r="B2429" s="0" t="s">
        <v>133</v>
      </c>
      <c r="C2429" s="0" t="s">
        <v>21018</v>
      </c>
      <c r="D2429" s="0" t="s">
        <v>14532</v>
      </c>
      <c r="E2429" s="0" t="s">
        <v>21019</v>
      </c>
      <c r="F2429" s="0" t="n">
        <v>5635</v>
      </c>
      <c r="G2429" s="0" t="s">
        <v>281</v>
      </c>
      <c r="H2429" s="0" t="s">
        <v>297</v>
      </c>
      <c r="I2429" s="0" t="s">
        <v>21020</v>
      </c>
    </row>
    <row r="2430" customFormat="false" ht="15" hidden="false" customHeight="false" outlineLevel="0" collapsed="false">
      <c r="A2430" s="0" t="n">
        <v>82</v>
      </c>
      <c r="B2430" s="0" t="s">
        <v>133</v>
      </c>
      <c r="C2430" s="0" t="s">
        <v>21021</v>
      </c>
      <c r="D2430" s="0" t="s">
        <v>14532</v>
      </c>
      <c r="E2430" s="0" t="s">
        <v>21022</v>
      </c>
      <c r="F2430" s="0" t="n">
        <v>595</v>
      </c>
      <c r="G2430" s="0" t="s">
        <v>281</v>
      </c>
      <c r="H2430" s="0" t="s">
        <v>297</v>
      </c>
      <c r="I2430" s="0" t="s">
        <v>21023</v>
      </c>
    </row>
    <row r="2431" customFormat="false" ht="15" hidden="false" customHeight="false" outlineLevel="0" collapsed="false">
      <c r="A2431" s="0" t="n">
        <v>82</v>
      </c>
      <c r="B2431" s="0" t="s">
        <v>133</v>
      </c>
      <c r="C2431" s="0" t="s">
        <v>21024</v>
      </c>
      <c r="D2431" s="0" t="s">
        <v>14532</v>
      </c>
      <c r="E2431" s="0" t="s">
        <v>21025</v>
      </c>
      <c r="F2431" s="0" t="n">
        <v>291</v>
      </c>
      <c r="G2431" s="0" t="s">
        <v>281</v>
      </c>
      <c r="H2431" s="0" t="s">
        <v>297</v>
      </c>
      <c r="I2431" s="0" t="s">
        <v>21026</v>
      </c>
    </row>
    <row r="2432" customFormat="false" ht="15" hidden="false" customHeight="false" outlineLevel="0" collapsed="false">
      <c r="A2432" s="0" t="n">
        <v>82</v>
      </c>
      <c r="B2432" s="0" t="s">
        <v>133</v>
      </c>
      <c r="C2432" s="0" t="s">
        <v>21027</v>
      </c>
      <c r="D2432" s="0" t="s">
        <v>868</v>
      </c>
      <c r="E2432" s="0" t="s">
        <v>21028</v>
      </c>
      <c r="F2432" s="0" t="n">
        <v>1984</v>
      </c>
      <c r="G2432" s="0" t="s">
        <v>281</v>
      </c>
      <c r="H2432" s="0" t="s">
        <v>297</v>
      </c>
      <c r="I2432" s="0" t="s">
        <v>21029</v>
      </c>
    </row>
    <row r="2433" customFormat="false" ht="15" hidden="false" customHeight="false" outlineLevel="0" collapsed="false">
      <c r="A2433" s="0" t="n">
        <v>85</v>
      </c>
      <c r="B2433" s="0" t="s">
        <v>136</v>
      </c>
      <c r="C2433" s="0" t="s">
        <v>21030</v>
      </c>
      <c r="D2433" s="0" t="s">
        <v>14532</v>
      </c>
      <c r="E2433" s="0" t="s">
        <v>21031</v>
      </c>
      <c r="F2433" s="0" t="n">
        <v>17076</v>
      </c>
      <c r="G2433" s="0" t="s">
        <v>281</v>
      </c>
      <c r="H2433" s="0" t="s">
        <v>297</v>
      </c>
      <c r="I2433" s="0" t="s">
        <v>21032</v>
      </c>
    </row>
    <row r="2434" customFormat="false" ht="15" hidden="false" customHeight="false" outlineLevel="0" collapsed="false">
      <c r="A2434" s="0" t="n">
        <v>82</v>
      </c>
      <c r="B2434" s="0" t="s">
        <v>133</v>
      </c>
      <c r="C2434" s="0" t="s">
        <v>21033</v>
      </c>
      <c r="D2434" s="0" t="s">
        <v>14902</v>
      </c>
      <c r="E2434" s="0" t="s">
        <v>21034</v>
      </c>
      <c r="F2434" s="0" t="n">
        <v>1900</v>
      </c>
      <c r="G2434" s="0" t="s">
        <v>281</v>
      </c>
      <c r="H2434" s="0" t="s">
        <v>297</v>
      </c>
      <c r="I2434" s="0" t="s">
        <v>21035</v>
      </c>
    </row>
    <row r="2435" customFormat="false" ht="15" hidden="false" customHeight="false" outlineLevel="0" collapsed="false">
      <c r="A2435" s="0" t="n">
        <v>82</v>
      </c>
      <c r="B2435" s="0" t="s">
        <v>133</v>
      </c>
      <c r="C2435" s="0" t="s">
        <v>21036</v>
      </c>
      <c r="D2435" s="0" t="s">
        <v>92</v>
      </c>
      <c r="E2435" s="0" t="s">
        <v>21037</v>
      </c>
      <c r="F2435" s="0" t="n">
        <v>704</v>
      </c>
      <c r="G2435" s="0" t="s">
        <v>281</v>
      </c>
      <c r="H2435" s="0" t="s">
        <v>297</v>
      </c>
      <c r="I2435" s="0" t="s">
        <v>21038</v>
      </c>
    </row>
    <row r="2436" customFormat="false" ht="15" hidden="false" customHeight="false" outlineLevel="0" collapsed="false">
      <c r="A2436" s="0" t="n">
        <v>82</v>
      </c>
      <c r="B2436" s="0" t="s">
        <v>133</v>
      </c>
      <c r="C2436" s="0" t="s">
        <v>21039</v>
      </c>
      <c r="D2436" s="0" t="s">
        <v>14532</v>
      </c>
      <c r="E2436" s="0" t="s">
        <v>21040</v>
      </c>
      <c r="F2436" s="0" t="n">
        <v>5222</v>
      </c>
      <c r="G2436" s="0" t="s">
        <v>281</v>
      </c>
      <c r="H2436" s="0" t="s">
        <v>297</v>
      </c>
      <c r="I2436" s="0" t="s">
        <v>21041</v>
      </c>
    </row>
    <row r="2437" customFormat="false" ht="15" hidden="false" customHeight="false" outlineLevel="0" collapsed="false">
      <c r="A2437" s="0" t="n">
        <v>82</v>
      </c>
      <c r="B2437" s="0" t="s">
        <v>133</v>
      </c>
      <c r="C2437" s="0" t="s">
        <v>21042</v>
      </c>
      <c r="D2437" s="0" t="s">
        <v>14532</v>
      </c>
      <c r="E2437" s="0" t="s">
        <v>21043</v>
      </c>
      <c r="F2437" s="0" t="n">
        <v>3200</v>
      </c>
      <c r="G2437" s="0" t="s">
        <v>281</v>
      </c>
      <c r="H2437" s="0" t="s">
        <v>297</v>
      </c>
      <c r="I2437" s="0" t="s">
        <v>21044</v>
      </c>
    </row>
    <row r="2438" customFormat="false" ht="15" hidden="false" customHeight="false" outlineLevel="0" collapsed="false">
      <c r="A2438" s="0" t="n">
        <v>82</v>
      </c>
      <c r="B2438" s="0" t="s">
        <v>133</v>
      </c>
      <c r="C2438" s="0" t="s">
        <v>21045</v>
      </c>
      <c r="D2438" s="0" t="s">
        <v>14532</v>
      </c>
      <c r="E2438" s="0" t="s">
        <v>21046</v>
      </c>
      <c r="F2438" s="0" t="n">
        <v>1220</v>
      </c>
      <c r="G2438" s="0" t="s">
        <v>281</v>
      </c>
      <c r="H2438" s="0" t="s">
        <v>297</v>
      </c>
      <c r="I2438" s="0" t="s">
        <v>21047</v>
      </c>
    </row>
    <row r="2439" customFormat="false" ht="15" hidden="false" customHeight="false" outlineLevel="0" collapsed="false">
      <c r="A2439" s="0" t="n">
        <v>82</v>
      </c>
      <c r="B2439" s="0" t="s">
        <v>133</v>
      </c>
      <c r="C2439" s="0" t="s">
        <v>21048</v>
      </c>
      <c r="D2439" s="0" t="s">
        <v>14676</v>
      </c>
      <c r="E2439" s="0" t="s">
        <v>21049</v>
      </c>
      <c r="F2439" s="0" t="n">
        <v>1001</v>
      </c>
      <c r="G2439" s="0" t="s">
        <v>281</v>
      </c>
      <c r="H2439" s="0" t="s">
        <v>297</v>
      </c>
      <c r="I2439" s="0" t="s">
        <v>21050</v>
      </c>
    </row>
    <row r="2440" customFormat="false" ht="15" hidden="false" customHeight="false" outlineLevel="0" collapsed="false">
      <c r="A2440" s="0" t="n">
        <v>82</v>
      </c>
      <c r="B2440" s="0" t="s">
        <v>133</v>
      </c>
      <c r="C2440" s="0" t="s">
        <v>21051</v>
      </c>
      <c r="D2440" s="0" t="s">
        <v>14532</v>
      </c>
      <c r="E2440" s="0" t="s">
        <v>21052</v>
      </c>
      <c r="F2440" s="0" t="n">
        <v>1874</v>
      </c>
      <c r="G2440" s="0" t="s">
        <v>281</v>
      </c>
      <c r="H2440" s="0" t="s">
        <v>297</v>
      </c>
      <c r="I2440" s="0" t="s">
        <v>21053</v>
      </c>
    </row>
    <row r="2441" customFormat="false" ht="15" hidden="false" customHeight="false" outlineLevel="0" collapsed="false">
      <c r="A2441" s="0" t="n">
        <v>82</v>
      </c>
      <c r="B2441" s="0" t="s">
        <v>133</v>
      </c>
      <c r="C2441" s="0" t="s">
        <v>21054</v>
      </c>
      <c r="D2441" s="0" t="s">
        <v>14532</v>
      </c>
      <c r="E2441" s="0" t="s">
        <v>21055</v>
      </c>
      <c r="F2441" s="0" t="n">
        <v>1816</v>
      </c>
      <c r="G2441" s="0" t="s">
        <v>281</v>
      </c>
      <c r="H2441" s="0" t="s">
        <v>297</v>
      </c>
      <c r="I2441" s="0" t="s">
        <v>21056</v>
      </c>
    </row>
    <row r="2442" customFormat="false" ht="15" hidden="false" customHeight="false" outlineLevel="0" collapsed="false">
      <c r="A2442" s="0" t="n">
        <v>85</v>
      </c>
      <c r="B2442" s="0" t="s">
        <v>136</v>
      </c>
      <c r="C2442" s="0" t="s">
        <v>21057</v>
      </c>
      <c r="D2442" s="0" t="s">
        <v>14902</v>
      </c>
      <c r="E2442" s="0" t="s">
        <v>21058</v>
      </c>
      <c r="F2442" s="0" t="n">
        <v>1729</v>
      </c>
      <c r="G2442" s="0" t="s">
        <v>281</v>
      </c>
      <c r="H2442" s="0" t="s">
        <v>297</v>
      </c>
      <c r="I2442" s="0" t="s">
        <v>21059</v>
      </c>
    </row>
    <row r="2443" customFormat="false" ht="15" hidden="false" customHeight="false" outlineLevel="0" collapsed="false">
      <c r="A2443" s="0" t="n">
        <v>82</v>
      </c>
      <c r="B2443" s="0" t="s">
        <v>133</v>
      </c>
      <c r="C2443" s="0" t="s">
        <v>21060</v>
      </c>
      <c r="D2443" s="0" t="s">
        <v>14532</v>
      </c>
      <c r="E2443" s="0" t="s">
        <v>21061</v>
      </c>
      <c r="F2443" s="0" t="n">
        <v>697</v>
      </c>
      <c r="G2443" s="0" t="s">
        <v>281</v>
      </c>
      <c r="H2443" s="0" t="s">
        <v>297</v>
      </c>
      <c r="I2443" s="0" t="s">
        <v>21062</v>
      </c>
    </row>
    <row r="2444" customFormat="false" ht="15" hidden="false" customHeight="false" outlineLevel="0" collapsed="false">
      <c r="A2444" s="0" t="n">
        <v>82</v>
      </c>
      <c r="B2444" s="0" t="s">
        <v>133</v>
      </c>
      <c r="C2444" s="0" t="s">
        <v>21063</v>
      </c>
      <c r="D2444" s="0" t="s">
        <v>92</v>
      </c>
      <c r="E2444" s="0" t="s">
        <v>21064</v>
      </c>
      <c r="F2444" s="0" t="n">
        <v>1233</v>
      </c>
      <c r="G2444" s="0" t="s">
        <v>281</v>
      </c>
      <c r="H2444" s="0" t="s">
        <v>297</v>
      </c>
      <c r="I2444" s="0" t="s">
        <v>21065</v>
      </c>
    </row>
    <row r="2445" customFormat="false" ht="15" hidden="false" customHeight="false" outlineLevel="0" collapsed="false">
      <c r="A2445" s="0" t="n">
        <v>85</v>
      </c>
      <c r="B2445" s="0" t="s">
        <v>136</v>
      </c>
      <c r="C2445" s="0" t="s">
        <v>21066</v>
      </c>
      <c r="D2445" s="0" t="s">
        <v>14676</v>
      </c>
      <c r="E2445" s="0" t="s">
        <v>21067</v>
      </c>
      <c r="F2445" s="0" t="n">
        <v>5508</v>
      </c>
      <c r="G2445" s="0" t="s">
        <v>281</v>
      </c>
      <c r="H2445" s="0" t="s">
        <v>297</v>
      </c>
      <c r="I2445" s="0" t="s">
        <v>21068</v>
      </c>
    </row>
    <row r="2446" customFormat="false" ht="15" hidden="false" customHeight="false" outlineLevel="0" collapsed="false">
      <c r="A2446" s="0" t="n">
        <v>82</v>
      </c>
      <c r="B2446" s="0" t="s">
        <v>133</v>
      </c>
      <c r="C2446" s="0" t="s">
        <v>21069</v>
      </c>
      <c r="D2446" s="0" t="s">
        <v>14902</v>
      </c>
      <c r="E2446" s="0" t="s">
        <v>21070</v>
      </c>
      <c r="F2446" s="0" t="n">
        <v>3793</v>
      </c>
      <c r="G2446" s="0" t="s">
        <v>281</v>
      </c>
      <c r="H2446" s="0" t="s">
        <v>297</v>
      </c>
      <c r="I2446" s="0" t="s">
        <v>21071</v>
      </c>
    </row>
    <row r="2447" customFormat="false" ht="15" hidden="false" customHeight="false" outlineLevel="0" collapsed="false">
      <c r="A2447" s="0" t="n">
        <v>85</v>
      </c>
      <c r="B2447" s="0" t="s">
        <v>136</v>
      </c>
      <c r="C2447" s="0" t="s">
        <v>21072</v>
      </c>
      <c r="D2447" s="0" t="s">
        <v>14676</v>
      </c>
      <c r="E2447" s="0" t="s">
        <v>21073</v>
      </c>
      <c r="F2447" s="0" t="n">
        <v>2634</v>
      </c>
      <c r="G2447" s="0" t="s">
        <v>281</v>
      </c>
      <c r="H2447" s="0" t="s">
        <v>297</v>
      </c>
      <c r="I2447" s="0" t="s">
        <v>21074</v>
      </c>
    </row>
    <row r="2448" customFormat="false" ht="15" hidden="false" customHeight="false" outlineLevel="0" collapsed="false">
      <c r="A2448" s="0" t="n">
        <v>82</v>
      </c>
      <c r="B2448" s="0" t="s">
        <v>133</v>
      </c>
      <c r="C2448" s="0" t="s">
        <v>21075</v>
      </c>
      <c r="D2448" s="0" t="s">
        <v>14532</v>
      </c>
      <c r="E2448" s="0" t="s">
        <v>21076</v>
      </c>
      <c r="F2448" s="0" t="n">
        <v>2706</v>
      </c>
      <c r="G2448" s="0" t="s">
        <v>281</v>
      </c>
      <c r="H2448" s="0" t="s">
        <v>297</v>
      </c>
      <c r="I2448" s="0" t="s">
        <v>21077</v>
      </c>
    </row>
    <row r="2449" customFormat="false" ht="15" hidden="false" customHeight="false" outlineLevel="0" collapsed="false">
      <c r="A2449" s="0" t="n">
        <v>82</v>
      </c>
      <c r="B2449" s="0" t="s">
        <v>133</v>
      </c>
      <c r="C2449" s="0" t="s">
        <v>21078</v>
      </c>
      <c r="D2449" s="0" t="s">
        <v>14532</v>
      </c>
      <c r="E2449" s="0" t="s">
        <v>21079</v>
      </c>
      <c r="F2449" s="0" t="n">
        <v>524</v>
      </c>
      <c r="G2449" s="0" t="s">
        <v>281</v>
      </c>
      <c r="H2449" s="0" t="s">
        <v>297</v>
      </c>
      <c r="I2449" s="0" t="s">
        <v>21080</v>
      </c>
    </row>
    <row r="2450" customFormat="false" ht="15" hidden="false" customHeight="false" outlineLevel="0" collapsed="false">
      <c r="A2450" s="0" t="n">
        <v>82</v>
      </c>
      <c r="B2450" s="0" t="s">
        <v>133</v>
      </c>
      <c r="C2450" s="0" t="s">
        <v>21081</v>
      </c>
      <c r="D2450" s="0" t="s">
        <v>14676</v>
      </c>
      <c r="E2450" s="0" t="s">
        <v>21082</v>
      </c>
      <c r="F2450" s="0" t="n">
        <v>2531</v>
      </c>
      <c r="G2450" s="0" t="s">
        <v>281</v>
      </c>
      <c r="H2450" s="0" t="s">
        <v>297</v>
      </c>
      <c r="I2450" s="0" t="s">
        <v>21083</v>
      </c>
    </row>
    <row r="2451" customFormat="false" ht="15" hidden="false" customHeight="false" outlineLevel="0" collapsed="false">
      <c r="A2451" s="0" t="n">
        <v>82</v>
      </c>
      <c r="B2451" s="0" t="s">
        <v>133</v>
      </c>
      <c r="C2451" s="0" t="s">
        <v>21084</v>
      </c>
      <c r="D2451" s="0" t="s">
        <v>14902</v>
      </c>
      <c r="E2451" s="0" t="s">
        <v>21085</v>
      </c>
      <c r="F2451" s="0" t="n">
        <v>1842</v>
      </c>
      <c r="G2451" s="0" t="s">
        <v>281</v>
      </c>
      <c r="H2451" s="0" t="s">
        <v>297</v>
      </c>
      <c r="I2451" s="0" t="s">
        <v>21086</v>
      </c>
    </row>
    <row r="2452" customFormat="false" ht="15" hidden="false" customHeight="false" outlineLevel="0" collapsed="false">
      <c r="A2452" s="0" t="n">
        <v>82</v>
      </c>
      <c r="B2452" s="0" t="s">
        <v>133</v>
      </c>
      <c r="C2452" s="0" t="s">
        <v>21087</v>
      </c>
      <c r="D2452" s="0" t="s">
        <v>868</v>
      </c>
      <c r="E2452" s="0" t="s">
        <v>21088</v>
      </c>
      <c r="F2452" s="0" t="n">
        <v>2074</v>
      </c>
      <c r="G2452" s="0" t="s">
        <v>281</v>
      </c>
      <c r="H2452" s="0" t="s">
        <v>297</v>
      </c>
      <c r="I2452" s="0" t="s">
        <v>21089</v>
      </c>
    </row>
    <row r="2453" customFormat="false" ht="15" hidden="false" customHeight="false" outlineLevel="0" collapsed="false">
      <c r="A2453" s="0" t="n">
        <v>82</v>
      </c>
      <c r="B2453" s="0" t="s">
        <v>133</v>
      </c>
      <c r="C2453" s="0" t="s">
        <v>21090</v>
      </c>
      <c r="D2453" s="0" t="s">
        <v>14676</v>
      </c>
      <c r="E2453" s="0" t="s">
        <v>21091</v>
      </c>
      <c r="F2453" s="0" t="n">
        <v>1007</v>
      </c>
      <c r="G2453" s="0" t="s">
        <v>281</v>
      </c>
      <c r="H2453" s="0" t="s">
        <v>297</v>
      </c>
      <c r="I2453" s="0" t="s">
        <v>21092</v>
      </c>
    </row>
    <row r="2454" customFormat="false" ht="15" hidden="false" customHeight="false" outlineLevel="0" collapsed="false">
      <c r="A2454" s="0" t="n">
        <v>82</v>
      </c>
      <c r="B2454" s="0" t="s">
        <v>133</v>
      </c>
      <c r="C2454" s="0" t="s">
        <v>21093</v>
      </c>
      <c r="D2454" s="0" t="s">
        <v>868</v>
      </c>
      <c r="E2454" s="0" t="s">
        <v>21094</v>
      </c>
      <c r="F2454" s="0" t="n">
        <v>2066</v>
      </c>
      <c r="G2454" s="0" t="s">
        <v>281</v>
      </c>
      <c r="H2454" s="0" t="s">
        <v>297</v>
      </c>
      <c r="I2454" s="0" t="s">
        <v>21095</v>
      </c>
    </row>
    <row r="2455" customFormat="false" ht="15" hidden="false" customHeight="false" outlineLevel="0" collapsed="false">
      <c r="A2455" s="0" t="n">
        <v>82</v>
      </c>
      <c r="B2455" s="0" t="s">
        <v>133</v>
      </c>
      <c r="C2455" s="0" t="s">
        <v>21096</v>
      </c>
      <c r="D2455" s="0" t="s">
        <v>14676</v>
      </c>
      <c r="E2455" s="0" t="s">
        <v>21097</v>
      </c>
      <c r="F2455" s="0" t="n">
        <v>2064</v>
      </c>
      <c r="G2455" s="0" t="s">
        <v>281</v>
      </c>
      <c r="H2455" s="0" t="s">
        <v>297</v>
      </c>
      <c r="I2455" s="0" t="s">
        <v>21098</v>
      </c>
    </row>
    <row r="2456" customFormat="false" ht="15" hidden="false" customHeight="false" outlineLevel="0" collapsed="false">
      <c r="A2456" s="0" t="n">
        <v>85</v>
      </c>
      <c r="B2456" s="0" t="s">
        <v>136</v>
      </c>
      <c r="C2456" s="0" t="s">
        <v>21099</v>
      </c>
      <c r="D2456" s="0" t="s">
        <v>14902</v>
      </c>
      <c r="E2456" s="0" t="s">
        <v>21100</v>
      </c>
      <c r="F2456" s="0" t="n">
        <v>1695</v>
      </c>
      <c r="G2456" s="0" t="s">
        <v>281</v>
      </c>
      <c r="H2456" s="0" t="s">
        <v>297</v>
      </c>
      <c r="I2456" s="0" t="s">
        <v>21101</v>
      </c>
    </row>
    <row r="2457" customFormat="false" ht="15" hidden="false" customHeight="false" outlineLevel="0" collapsed="false">
      <c r="A2457" s="0" t="n">
        <v>82</v>
      </c>
      <c r="B2457" s="0" t="s">
        <v>133</v>
      </c>
      <c r="C2457" s="0" t="s">
        <v>21102</v>
      </c>
      <c r="D2457" s="0" t="s">
        <v>14676</v>
      </c>
      <c r="E2457" s="0" t="s">
        <v>21103</v>
      </c>
      <c r="F2457" s="0" t="n">
        <v>2325</v>
      </c>
      <c r="G2457" s="0" t="s">
        <v>281</v>
      </c>
      <c r="H2457" s="0" t="s">
        <v>297</v>
      </c>
      <c r="I2457" s="0" t="s">
        <v>21104</v>
      </c>
    </row>
    <row r="2458" customFormat="false" ht="15" hidden="false" customHeight="false" outlineLevel="0" collapsed="false">
      <c r="A2458" s="0" t="n">
        <v>85</v>
      </c>
      <c r="B2458" s="0" t="s">
        <v>136</v>
      </c>
      <c r="C2458" s="0" t="s">
        <v>21105</v>
      </c>
      <c r="D2458" s="0" t="s">
        <v>14541</v>
      </c>
      <c r="E2458" s="0" t="s">
        <v>21106</v>
      </c>
      <c r="F2458" s="0" t="n">
        <v>2623</v>
      </c>
      <c r="G2458" s="0" t="s">
        <v>281</v>
      </c>
      <c r="H2458" s="0" t="s">
        <v>297</v>
      </c>
      <c r="I2458" s="0" t="s">
        <v>21107</v>
      </c>
    </row>
    <row r="2459" customFormat="false" ht="15" hidden="false" customHeight="false" outlineLevel="0" collapsed="false">
      <c r="A2459" s="0" t="n">
        <v>82</v>
      </c>
      <c r="B2459" s="0" t="s">
        <v>133</v>
      </c>
      <c r="C2459" s="0" t="s">
        <v>21108</v>
      </c>
      <c r="D2459" s="0" t="s">
        <v>14902</v>
      </c>
      <c r="E2459" s="0" t="s">
        <v>21109</v>
      </c>
      <c r="F2459" s="0" t="n">
        <v>1775</v>
      </c>
      <c r="G2459" s="0" t="s">
        <v>281</v>
      </c>
      <c r="H2459" s="0" t="s">
        <v>297</v>
      </c>
      <c r="I2459" s="0" t="s">
        <v>21110</v>
      </c>
    </row>
    <row r="2460" customFormat="false" ht="15" hidden="false" customHeight="false" outlineLevel="0" collapsed="false">
      <c r="A2460" s="0" t="n">
        <v>85</v>
      </c>
      <c r="B2460" s="0" t="s">
        <v>136</v>
      </c>
      <c r="C2460" s="0" t="s">
        <v>21111</v>
      </c>
      <c r="D2460" s="0" t="s">
        <v>14676</v>
      </c>
      <c r="E2460" s="0" t="s">
        <v>21112</v>
      </c>
      <c r="F2460" s="0" t="n">
        <v>523</v>
      </c>
      <c r="G2460" s="0" t="s">
        <v>281</v>
      </c>
      <c r="H2460" s="0" t="s">
        <v>297</v>
      </c>
      <c r="I2460" s="0" t="s">
        <v>21113</v>
      </c>
    </row>
    <row r="2461" customFormat="false" ht="15" hidden="false" customHeight="false" outlineLevel="0" collapsed="false">
      <c r="A2461" s="0" t="n">
        <v>82</v>
      </c>
      <c r="B2461" s="0" t="s">
        <v>133</v>
      </c>
      <c r="C2461" s="0" t="s">
        <v>21114</v>
      </c>
      <c r="D2461" s="0" t="s">
        <v>14532</v>
      </c>
      <c r="E2461" s="0" t="s">
        <v>21115</v>
      </c>
      <c r="F2461" s="0" t="n">
        <v>571</v>
      </c>
      <c r="G2461" s="0" t="s">
        <v>281</v>
      </c>
      <c r="H2461" s="0" t="s">
        <v>297</v>
      </c>
      <c r="I2461" s="0" t="s">
        <v>21116</v>
      </c>
    </row>
    <row r="2462" customFormat="false" ht="15" hidden="false" customHeight="false" outlineLevel="0" collapsed="false">
      <c r="A2462" s="0" t="n">
        <v>85</v>
      </c>
      <c r="B2462" s="0" t="s">
        <v>136</v>
      </c>
      <c r="C2462" s="0" t="s">
        <v>21117</v>
      </c>
      <c r="D2462" s="0" t="s">
        <v>868</v>
      </c>
      <c r="E2462" s="0" t="s">
        <v>21118</v>
      </c>
      <c r="F2462" s="0" t="n">
        <v>1527</v>
      </c>
      <c r="G2462" s="0" t="s">
        <v>281</v>
      </c>
      <c r="H2462" s="0" t="s">
        <v>297</v>
      </c>
      <c r="I2462" s="0" t="s">
        <v>21119</v>
      </c>
    </row>
    <row r="2463" customFormat="false" ht="15" hidden="false" customHeight="false" outlineLevel="0" collapsed="false">
      <c r="A2463" s="0" t="n">
        <v>82</v>
      </c>
      <c r="B2463" s="0" t="s">
        <v>133</v>
      </c>
      <c r="C2463" s="0" t="s">
        <v>21120</v>
      </c>
      <c r="D2463" s="0" t="s">
        <v>14532</v>
      </c>
      <c r="E2463" s="0" t="s">
        <v>21019</v>
      </c>
      <c r="F2463" s="0" t="n">
        <v>5635</v>
      </c>
      <c r="G2463" s="0" t="s">
        <v>281</v>
      </c>
      <c r="H2463" s="0" t="s">
        <v>297</v>
      </c>
      <c r="I2463" s="0" t="s">
        <v>21020</v>
      </c>
    </row>
    <row r="2464" customFormat="false" ht="15" hidden="false" customHeight="false" outlineLevel="0" collapsed="false">
      <c r="A2464" s="0" t="n">
        <v>85</v>
      </c>
      <c r="B2464" s="0" t="s">
        <v>136</v>
      </c>
      <c r="C2464" s="0" t="s">
        <v>21121</v>
      </c>
      <c r="D2464" s="0" t="s">
        <v>19074</v>
      </c>
      <c r="E2464" s="0" t="s">
        <v>21122</v>
      </c>
      <c r="F2464" s="0" t="n">
        <v>641</v>
      </c>
      <c r="G2464" s="0" t="s">
        <v>281</v>
      </c>
      <c r="H2464" s="0" t="s">
        <v>297</v>
      </c>
      <c r="I2464" s="0" t="s">
        <v>21123</v>
      </c>
    </row>
    <row r="2465" customFormat="false" ht="15" hidden="false" customHeight="false" outlineLevel="0" collapsed="false">
      <c r="A2465" s="0" t="n">
        <v>85</v>
      </c>
      <c r="B2465" s="0" t="s">
        <v>136</v>
      </c>
      <c r="C2465" s="0" t="s">
        <v>21124</v>
      </c>
      <c r="D2465" s="0" t="s">
        <v>14902</v>
      </c>
      <c r="E2465" s="0" t="s">
        <v>21125</v>
      </c>
      <c r="F2465" s="0" t="n">
        <v>1767</v>
      </c>
      <c r="G2465" s="0" t="s">
        <v>281</v>
      </c>
      <c r="H2465" s="0" t="s">
        <v>297</v>
      </c>
      <c r="I2465" s="0" t="s">
        <v>21126</v>
      </c>
    </row>
    <row r="2466" customFormat="false" ht="15" hidden="false" customHeight="false" outlineLevel="0" collapsed="false">
      <c r="A2466" s="0" t="n">
        <v>82</v>
      </c>
      <c r="B2466" s="0" t="s">
        <v>133</v>
      </c>
      <c r="C2466" s="0" t="s">
        <v>21127</v>
      </c>
      <c r="D2466" s="0" t="s">
        <v>14541</v>
      </c>
      <c r="E2466" s="0" t="s">
        <v>21128</v>
      </c>
      <c r="F2466" s="0" t="n">
        <v>824</v>
      </c>
      <c r="G2466" s="0" t="s">
        <v>281</v>
      </c>
      <c r="H2466" s="0" t="s">
        <v>297</v>
      </c>
      <c r="I2466" s="0" t="s">
        <v>21129</v>
      </c>
    </row>
    <row r="2467" customFormat="false" ht="15" hidden="false" customHeight="false" outlineLevel="0" collapsed="false">
      <c r="A2467" s="0" t="n">
        <v>82</v>
      </c>
      <c r="B2467" s="0" t="s">
        <v>133</v>
      </c>
      <c r="C2467" s="0" t="s">
        <v>21130</v>
      </c>
      <c r="D2467" s="0" t="s">
        <v>14532</v>
      </c>
      <c r="E2467" s="0" t="s">
        <v>21131</v>
      </c>
      <c r="F2467" s="0" t="n">
        <v>447</v>
      </c>
      <c r="G2467" s="0" t="s">
        <v>281</v>
      </c>
      <c r="H2467" s="0" t="s">
        <v>297</v>
      </c>
      <c r="I2467" s="0" t="s">
        <v>21132</v>
      </c>
    </row>
    <row r="2468" customFormat="false" ht="15" hidden="false" customHeight="false" outlineLevel="0" collapsed="false">
      <c r="A2468" s="0" t="n">
        <v>85</v>
      </c>
      <c r="B2468" s="0" t="s">
        <v>136</v>
      </c>
      <c r="C2468" s="0" t="s">
        <v>21133</v>
      </c>
      <c r="D2468" s="0" t="s">
        <v>14541</v>
      </c>
      <c r="E2468" s="0" t="s">
        <v>21134</v>
      </c>
      <c r="F2468" s="0" t="n">
        <v>402</v>
      </c>
      <c r="G2468" s="0" t="s">
        <v>281</v>
      </c>
      <c r="H2468" s="0" t="s">
        <v>297</v>
      </c>
      <c r="I2468" s="0" t="s">
        <v>21135</v>
      </c>
    </row>
    <row r="2469" customFormat="false" ht="15" hidden="false" customHeight="false" outlineLevel="0" collapsed="false">
      <c r="A2469" s="0" t="n">
        <v>85</v>
      </c>
      <c r="B2469" s="0" t="s">
        <v>136</v>
      </c>
      <c r="C2469" s="0" t="s">
        <v>21136</v>
      </c>
      <c r="D2469" s="0" t="s">
        <v>14902</v>
      </c>
      <c r="E2469" s="0" t="s">
        <v>21137</v>
      </c>
      <c r="F2469" s="0" t="n">
        <v>1695</v>
      </c>
      <c r="G2469" s="0" t="s">
        <v>281</v>
      </c>
      <c r="H2469" s="0" t="s">
        <v>297</v>
      </c>
      <c r="I2469" s="0" t="s">
        <v>21138</v>
      </c>
    </row>
    <row r="2470" customFormat="false" ht="15" hidden="false" customHeight="false" outlineLevel="0" collapsed="false">
      <c r="A2470" s="0" t="n">
        <v>82</v>
      </c>
      <c r="B2470" s="0" t="s">
        <v>133</v>
      </c>
      <c r="C2470" s="0" t="s">
        <v>21139</v>
      </c>
      <c r="D2470" s="0" t="s">
        <v>14532</v>
      </c>
      <c r="E2470" s="0" t="s">
        <v>21140</v>
      </c>
      <c r="F2470" s="0" t="n">
        <v>1295</v>
      </c>
      <c r="G2470" s="0" t="s">
        <v>281</v>
      </c>
      <c r="H2470" s="0" t="s">
        <v>297</v>
      </c>
      <c r="I2470" s="0" t="s">
        <v>21141</v>
      </c>
    </row>
    <row r="2471" customFormat="false" ht="15" hidden="false" customHeight="false" outlineLevel="0" collapsed="false">
      <c r="A2471" s="0" t="n">
        <v>82</v>
      </c>
      <c r="B2471" s="0" t="s">
        <v>133</v>
      </c>
      <c r="C2471" s="0" t="s">
        <v>21142</v>
      </c>
      <c r="D2471" s="0" t="s">
        <v>14541</v>
      </c>
      <c r="E2471" s="0" t="s">
        <v>21143</v>
      </c>
      <c r="F2471" s="0" t="n">
        <v>3180</v>
      </c>
      <c r="G2471" s="0" t="s">
        <v>281</v>
      </c>
      <c r="H2471" s="0" t="s">
        <v>297</v>
      </c>
      <c r="I2471" s="0" t="s">
        <v>21144</v>
      </c>
    </row>
    <row r="2472" customFormat="false" ht="15" hidden="false" customHeight="false" outlineLevel="0" collapsed="false">
      <c r="A2472" s="0" t="n">
        <v>82</v>
      </c>
      <c r="B2472" s="0" t="s">
        <v>133</v>
      </c>
      <c r="C2472" s="0" t="s">
        <v>21145</v>
      </c>
      <c r="D2472" s="0" t="s">
        <v>34</v>
      </c>
      <c r="E2472" s="0" t="s">
        <v>21146</v>
      </c>
      <c r="F2472" s="0" t="n">
        <v>1166</v>
      </c>
      <c r="G2472" s="0" t="s">
        <v>281</v>
      </c>
      <c r="H2472" s="0" t="s">
        <v>297</v>
      </c>
      <c r="I2472" s="0" t="s">
        <v>21147</v>
      </c>
    </row>
    <row r="2473" customFormat="false" ht="15" hidden="false" customHeight="false" outlineLevel="0" collapsed="false">
      <c r="A2473" s="0" t="n">
        <v>82</v>
      </c>
      <c r="B2473" s="0" t="s">
        <v>133</v>
      </c>
      <c r="C2473" s="0" t="s">
        <v>21148</v>
      </c>
      <c r="D2473" s="0" t="s">
        <v>14541</v>
      </c>
      <c r="E2473" s="0" t="s">
        <v>21149</v>
      </c>
      <c r="F2473" s="0" t="n">
        <v>949</v>
      </c>
      <c r="G2473" s="0" t="s">
        <v>281</v>
      </c>
      <c r="H2473" s="0" t="s">
        <v>297</v>
      </c>
      <c r="I2473" s="0" t="s">
        <v>21150</v>
      </c>
    </row>
    <row r="2474" customFormat="false" ht="15" hidden="false" customHeight="false" outlineLevel="0" collapsed="false">
      <c r="A2474" s="0" t="n">
        <v>82</v>
      </c>
      <c r="B2474" s="0" t="s">
        <v>133</v>
      </c>
      <c r="C2474" s="0" t="s">
        <v>21151</v>
      </c>
      <c r="D2474" s="0" t="s">
        <v>14902</v>
      </c>
      <c r="E2474" s="0" t="s">
        <v>21152</v>
      </c>
      <c r="F2474" s="0" t="n">
        <v>1853</v>
      </c>
      <c r="G2474" s="0" t="s">
        <v>281</v>
      </c>
      <c r="H2474" s="0" t="s">
        <v>297</v>
      </c>
      <c r="I2474" s="0" t="s">
        <v>21153</v>
      </c>
    </row>
    <row r="2475" customFormat="false" ht="15" hidden="false" customHeight="false" outlineLevel="0" collapsed="false">
      <c r="A2475" s="0" t="n">
        <v>82</v>
      </c>
      <c r="B2475" s="0" t="s">
        <v>133</v>
      </c>
      <c r="C2475" s="0" t="s">
        <v>21154</v>
      </c>
      <c r="D2475" s="0" t="s">
        <v>14902</v>
      </c>
      <c r="E2475" s="0" t="s">
        <v>21155</v>
      </c>
      <c r="F2475" s="0" t="n">
        <v>1958</v>
      </c>
      <c r="G2475" s="0" t="s">
        <v>281</v>
      </c>
      <c r="H2475" s="0" t="s">
        <v>297</v>
      </c>
      <c r="I2475" s="0" t="s">
        <v>21156</v>
      </c>
    </row>
    <row r="2476" customFormat="false" ht="15" hidden="false" customHeight="false" outlineLevel="0" collapsed="false">
      <c r="A2476" s="0" t="n">
        <v>82</v>
      </c>
      <c r="B2476" s="0" t="s">
        <v>133</v>
      </c>
      <c r="C2476" s="0" t="s">
        <v>21157</v>
      </c>
      <c r="D2476" s="0" t="s">
        <v>14541</v>
      </c>
      <c r="E2476" s="0" t="s">
        <v>21158</v>
      </c>
      <c r="F2476" s="0" t="n">
        <v>802</v>
      </c>
      <c r="G2476" s="0" t="s">
        <v>281</v>
      </c>
      <c r="H2476" s="0" t="s">
        <v>297</v>
      </c>
      <c r="I2476" s="0" t="s">
        <v>21159</v>
      </c>
    </row>
    <row r="2477" customFormat="false" ht="15" hidden="false" customHeight="false" outlineLevel="0" collapsed="false">
      <c r="A2477" s="0" t="n">
        <v>82</v>
      </c>
      <c r="B2477" s="0" t="s">
        <v>133</v>
      </c>
      <c r="C2477" s="0" t="s">
        <v>21160</v>
      </c>
      <c r="D2477" s="0" t="s">
        <v>14532</v>
      </c>
      <c r="E2477" s="0" t="s">
        <v>21161</v>
      </c>
      <c r="F2477" s="0" t="n">
        <v>1229</v>
      </c>
      <c r="G2477" s="0" t="s">
        <v>281</v>
      </c>
      <c r="H2477" s="0" t="s">
        <v>297</v>
      </c>
      <c r="I2477" s="0" t="s">
        <v>21162</v>
      </c>
    </row>
    <row r="2478" customFormat="false" ht="15" hidden="false" customHeight="false" outlineLevel="0" collapsed="false">
      <c r="A2478" s="0" t="n">
        <v>85</v>
      </c>
      <c r="B2478" s="0" t="s">
        <v>136</v>
      </c>
      <c r="C2478" s="0" t="s">
        <v>21163</v>
      </c>
      <c r="D2478" s="0" t="s">
        <v>14902</v>
      </c>
      <c r="E2478" s="0" t="s">
        <v>21164</v>
      </c>
      <c r="F2478" s="0" t="n">
        <v>1797</v>
      </c>
      <c r="G2478" s="0" t="s">
        <v>281</v>
      </c>
      <c r="H2478" s="0" t="s">
        <v>297</v>
      </c>
      <c r="I2478" s="0" t="s">
        <v>21165</v>
      </c>
    </row>
    <row r="2479" customFormat="false" ht="15" hidden="false" customHeight="false" outlineLevel="0" collapsed="false">
      <c r="A2479" s="0" t="n">
        <v>82</v>
      </c>
      <c r="B2479" s="0" t="s">
        <v>133</v>
      </c>
      <c r="C2479" s="0" t="s">
        <v>21166</v>
      </c>
      <c r="D2479" s="0" t="s">
        <v>14532</v>
      </c>
      <c r="E2479" s="0" t="s">
        <v>21167</v>
      </c>
      <c r="F2479" s="0" t="n">
        <v>10952</v>
      </c>
      <c r="G2479" s="0" t="s">
        <v>281</v>
      </c>
      <c r="H2479" s="0" t="s">
        <v>297</v>
      </c>
      <c r="I2479" s="0" t="s">
        <v>21168</v>
      </c>
    </row>
    <row r="2480" customFormat="false" ht="15" hidden="false" customHeight="false" outlineLevel="0" collapsed="false">
      <c r="A2480" s="0" t="n">
        <v>83</v>
      </c>
      <c r="B2480" s="0" t="s">
        <v>134</v>
      </c>
      <c r="C2480" s="0" t="s">
        <v>16440</v>
      </c>
      <c r="D2480" s="0" t="s">
        <v>14192</v>
      </c>
      <c r="E2480" s="0" t="s">
        <v>16441</v>
      </c>
      <c r="F2480" s="0" t="n">
        <v>226</v>
      </c>
      <c r="G2480" s="0" t="s">
        <v>281</v>
      </c>
      <c r="H2480" s="0" t="s">
        <v>297</v>
      </c>
      <c r="I2480" s="0" t="s">
        <v>21169</v>
      </c>
    </row>
    <row r="2481" customFormat="false" ht="15" hidden="false" customHeight="false" outlineLevel="0" collapsed="false">
      <c r="A2481" s="0" t="n">
        <v>82</v>
      </c>
      <c r="B2481" s="0" t="s">
        <v>133</v>
      </c>
      <c r="C2481" s="0" t="s">
        <v>21170</v>
      </c>
      <c r="D2481" s="0" t="s">
        <v>92</v>
      </c>
      <c r="E2481" s="0" t="s">
        <v>21171</v>
      </c>
      <c r="F2481" s="0" t="n">
        <v>1980</v>
      </c>
      <c r="G2481" s="0" t="s">
        <v>281</v>
      </c>
      <c r="H2481" s="0" t="s">
        <v>297</v>
      </c>
      <c r="I2481" s="0" t="s">
        <v>21172</v>
      </c>
    </row>
    <row r="2482" customFormat="false" ht="15" hidden="false" customHeight="false" outlineLevel="0" collapsed="false">
      <c r="A2482" s="0" t="n">
        <v>82</v>
      </c>
      <c r="B2482" s="0" t="s">
        <v>133</v>
      </c>
      <c r="C2482" s="0" t="s">
        <v>21173</v>
      </c>
      <c r="D2482" s="0" t="s">
        <v>14532</v>
      </c>
      <c r="E2482" s="0" t="s">
        <v>21174</v>
      </c>
      <c r="F2482" s="0" t="n">
        <v>3576</v>
      </c>
      <c r="G2482" s="0" t="s">
        <v>281</v>
      </c>
      <c r="H2482" s="0" t="s">
        <v>297</v>
      </c>
      <c r="I2482" s="0" t="s">
        <v>21175</v>
      </c>
    </row>
    <row r="2483" customFormat="false" ht="15" hidden="false" customHeight="false" outlineLevel="0" collapsed="false">
      <c r="A2483" s="0" t="n">
        <v>82</v>
      </c>
      <c r="B2483" s="0" t="s">
        <v>133</v>
      </c>
      <c r="C2483" s="0" t="s">
        <v>21176</v>
      </c>
      <c r="D2483" s="0" t="s">
        <v>14532</v>
      </c>
      <c r="E2483" s="0" t="s">
        <v>21177</v>
      </c>
      <c r="F2483" s="0" t="n">
        <v>1783</v>
      </c>
      <c r="G2483" s="0" t="s">
        <v>281</v>
      </c>
      <c r="H2483" s="0" t="s">
        <v>297</v>
      </c>
      <c r="I2483" s="0" t="s">
        <v>21178</v>
      </c>
    </row>
    <row r="2484" customFormat="false" ht="15" hidden="false" customHeight="false" outlineLevel="0" collapsed="false">
      <c r="A2484" s="0" t="n">
        <v>82</v>
      </c>
      <c r="B2484" s="0" t="s">
        <v>133</v>
      </c>
      <c r="C2484" s="0" t="s">
        <v>21179</v>
      </c>
      <c r="D2484" s="0" t="s">
        <v>92</v>
      </c>
      <c r="E2484" s="0" t="s">
        <v>21180</v>
      </c>
      <c r="F2484" s="0" t="n">
        <v>743</v>
      </c>
      <c r="G2484" s="0" t="s">
        <v>281</v>
      </c>
      <c r="H2484" s="0" t="s">
        <v>297</v>
      </c>
      <c r="I2484" s="0" t="s">
        <v>21181</v>
      </c>
    </row>
    <row r="2485" customFormat="false" ht="15" hidden="false" customHeight="false" outlineLevel="0" collapsed="false">
      <c r="A2485" s="0" t="n">
        <v>82</v>
      </c>
      <c r="B2485" s="0" t="s">
        <v>133</v>
      </c>
      <c r="C2485" s="0" t="s">
        <v>21182</v>
      </c>
      <c r="D2485" s="0" t="s">
        <v>14541</v>
      </c>
      <c r="E2485" s="0" t="s">
        <v>21183</v>
      </c>
      <c r="F2485" s="0" t="n">
        <v>886</v>
      </c>
      <c r="G2485" s="0" t="s">
        <v>281</v>
      </c>
      <c r="H2485" s="0" t="s">
        <v>297</v>
      </c>
      <c r="I2485" s="0" t="s">
        <v>21184</v>
      </c>
    </row>
    <row r="2486" customFormat="false" ht="15" hidden="false" customHeight="false" outlineLevel="0" collapsed="false">
      <c r="A2486" s="0" t="n">
        <v>82</v>
      </c>
      <c r="B2486" s="0" t="s">
        <v>133</v>
      </c>
      <c r="C2486" s="0" t="s">
        <v>21185</v>
      </c>
      <c r="D2486" s="0" t="s">
        <v>14532</v>
      </c>
      <c r="E2486" s="0" t="s">
        <v>21186</v>
      </c>
      <c r="F2486" s="0" t="n">
        <v>10544</v>
      </c>
      <c r="G2486" s="0" t="s">
        <v>281</v>
      </c>
      <c r="H2486" s="0" t="s">
        <v>297</v>
      </c>
      <c r="I2486" s="0" t="s">
        <v>21187</v>
      </c>
    </row>
    <row r="2487" customFormat="false" ht="15" hidden="false" customHeight="false" outlineLevel="0" collapsed="false">
      <c r="A2487" s="0" t="n">
        <v>82</v>
      </c>
      <c r="B2487" s="0" t="s">
        <v>133</v>
      </c>
      <c r="C2487" s="0" t="s">
        <v>21188</v>
      </c>
      <c r="D2487" s="0" t="s">
        <v>14902</v>
      </c>
      <c r="E2487" s="0" t="s">
        <v>21189</v>
      </c>
      <c r="F2487" s="0" t="n">
        <v>3741</v>
      </c>
      <c r="G2487" s="0" t="s">
        <v>281</v>
      </c>
      <c r="H2487" s="0" t="s">
        <v>297</v>
      </c>
      <c r="I2487" s="0" t="s">
        <v>21190</v>
      </c>
    </row>
    <row r="2488" customFormat="false" ht="15" hidden="false" customHeight="false" outlineLevel="0" collapsed="false">
      <c r="A2488" s="0" t="n">
        <v>82</v>
      </c>
      <c r="B2488" s="0" t="s">
        <v>133</v>
      </c>
      <c r="C2488" s="0" t="s">
        <v>21191</v>
      </c>
      <c r="D2488" s="0" t="s">
        <v>14541</v>
      </c>
      <c r="E2488" s="0" t="s">
        <v>21192</v>
      </c>
      <c r="F2488" s="0" t="n">
        <v>1358</v>
      </c>
      <c r="G2488" s="0" t="s">
        <v>281</v>
      </c>
      <c r="H2488" s="0" t="s">
        <v>297</v>
      </c>
      <c r="I2488" s="0" t="s">
        <v>21193</v>
      </c>
    </row>
    <row r="2489" customFormat="false" ht="15" hidden="false" customHeight="false" outlineLevel="0" collapsed="false">
      <c r="A2489" s="0" t="n">
        <v>82</v>
      </c>
      <c r="B2489" s="0" t="s">
        <v>133</v>
      </c>
      <c r="C2489" s="0" t="s">
        <v>21194</v>
      </c>
      <c r="D2489" s="0" t="s">
        <v>14541</v>
      </c>
      <c r="E2489" s="0" t="s">
        <v>21195</v>
      </c>
      <c r="F2489" s="0" t="n">
        <v>5196</v>
      </c>
      <c r="G2489" s="0" t="s">
        <v>281</v>
      </c>
      <c r="H2489" s="0" t="s">
        <v>297</v>
      </c>
      <c r="I2489" s="0" t="s">
        <v>21196</v>
      </c>
    </row>
    <row r="2490" customFormat="false" ht="15" hidden="false" customHeight="false" outlineLevel="0" collapsed="false">
      <c r="A2490" s="0" t="n">
        <v>85</v>
      </c>
      <c r="B2490" s="0" t="s">
        <v>136</v>
      </c>
      <c r="C2490" s="0" t="s">
        <v>21197</v>
      </c>
      <c r="D2490" s="0" t="s">
        <v>14541</v>
      </c>
      <c r="E2490" s="0" t="s">
        <v>21198</v>
      </c>
      <c r="F2490" s="0" t="n">
        <v>384</v>
      </c>
      <c r="G2490" s="0" t="s">
        <v>281</v>
      </c>
      <c r="H2490" s="0" t="s">
        <v>297</v>
      </c>
      <c r="I2490" s="0" t="s">
        <v>21199</v>
      </c>
    </row>
    <row r="2491" customFormat="false" ht="15" hidden="false" customHeight="false" outlineLevel="0" collapsed="false">
      <c r="A2491" s="0" t="n">
        <v>85</v>
      </c>
      <c r="B2491" s="0" t="s">
        <v>136</v>
      </c>
      <c r="C2491" s="0" t="s">
        <v>21200</v>
      </c>
      <c r="D2491" s="0" t="s">
        <v>14676</v>
      </c>
      <c r="E2491" s="0" t="s">
        <v>21201</v>
      </c>
      <c r="F2491" s="0" t="n">
        <v>450</v>
      </c>
      <c r="G2491" s="0" t="s">
        <v>281</v>
      </c>
      <c r="H2491" s="0" t="s">
        <v>297</v>
      </c>
      <c r="I2491" s="0" t="s">
        <v>21202</v>
      </c>
    </row>
    <row r="2492" customFormat="false" ht="15" hidden="false" customHeight="false" outlineLevel="0" collapsed="false">
      <c r="A2492" s="0" t="n">
        <v>82</v>
      </c>
      <c r="B2492" s="0" t="s">
        <v>133</v>
      </c>
      <c r="C2492" s="0" t="s">
        <v>21203</v>
      </c>
      <c r="D2492" s="0" t="s">
        <v>14541</v>
      </c>
      <c r="E2492" s="0" t="s">
        <v>21204</v>
      </c>
      <c r="F2492" s="0" t="n">
        <v>1163</v>
      </c>
      <c r="G2492" s="0" t="s">
        <v>281</v>
      </c>
      <c r="H2492" s="0" t="s">
        <v>297</v>
      </c>
      <c r="I2492" s="0" t="s">
        <v>21205</v>
      </c>
    </row>
    <row r="2493" customFormat="false" ht="15" hidden="false" customHeight="false" outlineLevel="0" collapsed="false">
      <c r="A2493" s="0" t="n">
        <v>82</v>
      </c>
      <c r="B2493" s="0" t="s">
        <v>133</v>
      </c>
      <c r="C2493" s="0" t="s">
        <v>21206</v>
      </c>
      <c r="D2493" s="0" t="s">
        <v>14541</v>
      </c>
      <c r="E2493" s="0" t="s">
        <v>21207</v>
      </c>
      <c r="F2493" s="0" t="n">
        <v>924</v>
      </c>
      <c r="G2493" s="0" t="s">
        <v>281</v>
      </c>
      <c r="H2493" s="0" t="s">
        <v>297</v>
      </c>
      <c r="I2493" s="0" t="s">
        <v>21208</v>
      </c>
    </row>
    <row r="2494" customFormat="false" ht="15" hidden="false" customHeight="false" outlineLevel="0" collapsed="false">
      <c r="A2494" s="0" t="n">
        <v>85</v>
      </c>
      <c r="B2494" s="0" t="s">
        <v>136</v>
      </c>
      <c r="C2494" s="0" t="s">
        <v>21209</v>
      </c>
      <c r="D2494" s="0" t="s">
        <v>339</v>
      </c>
      <c r="E2494" s="0" t="s">
        <v>21210</v>
      </c>
      <c r="F2494" s="0" t="n">
        <v>436</v>
      </c>
      <c r="G2494" s="0" t="s">
        <v>281</v>
      </c>
      <c r="H2494" s="0" t="s">
        <v>297</v>
      </c>
      <c r="I2494" s="0" t="s">
        <v>21211</v>
      </c>
    </row>
    <row r="2495" customFormat="false" ht="15" hidden="false" customHeight="false" outlineLevel="0" collapsed="false">
      <c r="A2495" s="0" t="n">
        <v>82</v>
      </c>
      <c r="B2495" s="0" t="s">
        <v>133</v>
      </c>
      <c r="C2495" s="0" t="s">
        <v>21212</v>
      </c>
      <c r="D2495" s="0" t="s">
        <v>34</v>
      </c>
      <c r="E2495" s="0" t="s">
        <v>21213</v>
      </c>
      <c r="F2495" s="0" t="n">
        <v>485</v>
      </c>
      <c r="G2495" s="0" t="s">
        <v>281</v>
      </c>
      <c r="H2495" s="0" t="s">
        <v>297</v>
      </c>
      <c r="I2495" s="0" t="s">
        <v>21214</v>
      </c>
    </row>
    <row r="2496" customFormat="false" ht="15" hidden="false" customHeight="false" outlineLevel="0" collapsed="false">
      <c r="A2496" s="0" t="n">
        <v>89</v>
      </c>
      <c r="B2496" s="0" t="s">
        <v>141</v>
      </c>
      <c r="C2496" s="0" t="s">
        <v>21215</v>
      </c>
      <c r="D2496" s="0" t="s">
        <v>14532</v>
      </c>
      <c r="E2496" s="0" t="s">
        <v>21216</v>
      </c>
      <c r="F2496" s="0" t="n">
        <v>9434</v>
      </c>
      <c r="G2496" s="0" t="s">
        <v>281</v>
      </c>
      <c r="H2496" s="0" t="s">
        <v>297</v>
      </c>
      <c r="I2496" s="0" t="s">
        <v>21217</v>
      </c>
    </row>
    <row r="2497" customFormat="false" ht="15" hidden="false" customHeight="false" outlineLevel="0" collapsed="false">
      <c r="A2497" s="0" t="n">
        <v>85</v>
      </c>
      <c r="B2497" s="0" t="s">
        <v>136</v>
      </c>
      <c r="C2497" s="0" t="s">
        <v>21218</v>
      </c>
      <c r="D2497" s="0" t="s">
        <v>14902</v>
      </c>
      <c r="E2497" s="0" t="s">
        <v>21219</v>
      </c>
      <c r="F2497" s="0" t="n">
        <v>1696</v>
      </c>
      <c r="G2497" s="0" t="s">
        <v>281</v>
      </c>
      <c r="H2497" s="0" t="s">
        <v>297</v>
      </c>
      <c r="I2497" s="0" t="s">
        <v>21220</v>
      </c>
    </row>
    <row r="2498" customFormat="false" ht="15" hidden="false" customHeight="false" outlineLevel="0" collapsed="false">
      <c r="A2498" s="0" t="n">
        <v>82</v>
      </c>
      <c r="B2498" s="0" t="s">
        <v>133</v>
      </c>
      <c r="C2498" s="0" t="s">
        <v>21221</v>
      </c>
      <c r="D2498" s="0" t="s">
        <v>14541</v>
      </c>
      <c r="E2498" s="0" t="s">
        <v>21222</v>
      </c>
      <c r="F2498" s="0" t="n">
        <v>968</v>
      </c>
      <c r="G2498" s="0" t="s">
        <v>281</v>
      </c>
      <c r="H2498" s="0" t="s">
        <v>297</v>
      </c>
      <c r="I2498" s="0" t="s">
        <v>21223</v>
      </c>
    </row>
    <row r="2499" customFormat="false" ht="15" hidden="false" customHeight="false" outlineLevel="0" collapsed="false">
      <c r="A2499" s="0" t="n">
        <v>89</v>
      </c>
      <c r="B2499" s="0" t="s">
        <v>141</v>
      </c>
      <c r="C2499" s="0" t="s">
        <v>21224</v>
      </c>
      <c r="D2499" s="0" t="s">
        <v>92</v>
      </c>
      <c r="E2499" s="0" t="s">
        <v>21225</v>
      </c>
      <c r="F2499" s="0" t="n">
        <v>2256</v>
      </c>
      <c r="G2499" s="0" t="s">
        <v>281</v>
      </c>
      <c r="H2499" s="0" t="s">
        <v>297</v>
      </c>
      <c r="I2499" s="0" t="s">
        <v>21226</v>
      </c>
    </row>
    <row r="2500" customFormat="false" ht="15" hidden="false" customHeight="false" outlineLevel="0" collapsed="false">
      <c r="A2500" s="0" t="n">
        <v>82</v>
      </c>
      <c r="B2500" s="0" t="s">
        <v>133</v>
      </c>
      <c r="C2500" s="0" t="s">
        <v>21227</v>
      </c>
      <c r="D2500" s="0" t="s">
        <v>14532</v>
      </c>
      <c r="E2500" s="0" t="s">
        <v>21228</v>
      </c>
      <c r="F2500" s="0" t="n">
        <v>8157</v>
      </c>
      <c r="G2500" s="0" t="s">
        <v>281</v>
      </c>
      <c r="H2500" s="0" t="s">
        <v>297</v>
      </c>
      <c r="I2500" s="0" t="s">
        <v>21229</v>
      </c>
    </row>
    <row r="2501" customFormat="false" ht="15" hidden="false" customHeight="false" outlineLevel="0" collapsed="false">
      <c r="A2501" s="0" t="n">
        <v>89</v>
      </c>
      <c r="B2501" s="0" t="s">
        <v>141</v>
      </c>
      <c r="C2501" s="0" t="s">
        <v>21230</v>
      </c>
      <c r="D2501" s="0" t="s">
        <v>14532</v>
      </c>
      <c r="E2501" s="0" t="s">
        <v>21231</v>
      </c>
      <c r="F2501" s="0" t="n">
        <v>4770</v>
      </c>
      <c r="G2501" s="0" t="s">
        <v>281</v>
      </c>
      <c r="H2501" s="0" t="s">
        <v>297</v>
      </c>
      <c r="I2501" s="0" t="s">
        <v>21232</v>
      </c>
    </row>
    <row r="2502" customFormat="false" ht="15" hidden="false" customHeight="false" outlineLevel="0" collapsed="false">
      <c r="A2502" s="0" t="n">
        <v>82</v>
      </c>
      <c r="B2502" s="0" t="s">
        <v>133</v>
      </c>
      <c r="C2502" s="0" t="s">
        <v>21233</v>
      </c>
      <c r="D2502" s="0" t="s">
        <v>14532</v>
      </c>
      <c r="E2502" s="0" t="s">
        <v>21234</v>
      </c>
      <c r="F2502" s="0" t="n">
        <v>3431</v>
      </c>
      <c r="G2502" s="0" t="s">
        <v>281</v>
      </c>
      <c r="H2502" s="0" t="s">
        <v>297</v>
      </c>
      <c r="I2502" s="0" t="s">
        <v>21235</v>
      </c>
    </row>
    <row r="2503" customFormat="false" ht="15" hidden="false" customHeight="false" outlineLevel="0" collapsed="false">
      <c r="A2503" s="0" t="n">
        <v>89</v>
      </c>
      <c r="B2503" s="0" t="s">
        <v>141</v>
      </c>
      <c r="C2503" s="0" t="s">
        <v>21236</v>
      </c>
      <c r="D2503" s="0" t="s">
        <v>14532</v>
      </c>
      <c r="E2503" s="0" t="s">
        <v>21237</v>
      </c>
      <c r="F2503" s="0" t="n">
        <v>4808</v>
      </c>
      <c r="G2503" s="0" t="s">
        <v>281</v>
      </c>
      <c r="H2503" s="0" t="s">
        <v>297</v>
      </c>
      <c r="I2503" s="0" t="s">
        <v>21238</v>
      </c>
    </row>
    <row r="2504" customFormat="false" ht="15" hidden="false" customHeight="false" outlineLevel="0" collapsed="false">
      <c r="A2504" s="0" t="n">
        <v>85</v>
      </c>
      <c r="B2504" s="0" t="s">
        <v>136</v>
      </c>
      <c r="C2504" s="0" t="s">
        <v>21239</v>
      </c>
      <c r="D2504" s="0" t="s">
        <v>14902</v>
      </c>
      <c r="E2504" s="0" t="s">
        <v>21240</v>
      </c>
      <c r="F2504" s="0" t="n">
        <v>1713</v>
      </c>
      <c r="G2504" s="0" t="s">
        <v>281</v>
      </c>
      <c r="H2504" s="0" t="s">
        <v>297</v>
      </c>
      <c r="I2504" s="0" t="s">
        <v>21241</v>
      </c>
    </row>
    <row r="2505" customFormat="false" ht="15" hidden="false" customHeight="false" outlineLevel="0" collapsed="false">
      <c r="A2505" s="0" t="n">
        <v>82</v>
      </c>
      <c r="B2505" s="0" t="s">
        <v>133</v>
      </c>
      <c r="C2505" s="0" t="s">
        <v>21242</v>
      </c>
      <c r="D2505" s="0" t="s">
        <v>14541</v>
      </c>
      <c r="E2505" s="0" t="s">
        <v>21243</v>
      </c>
      <c r="F2505" s="0" t="n">
        <v>1434</v>
      </c>
      <c r="G2505" s="0" t="s">
        <v>281</v>
      </c>
      <c r="H2505" s="0" t="s">
        <v>297</v>
      </c>
      <c r="I2505" s="0" t="s">
        <v>21244</v>
      </c>
    </row>
    <row r="2506" customFormat="false" ht="15" hidden="false" customHeight="false" outlineLevel="0" collapsed="false">
      <c r="A2506" s="0" t="n">
        <v>89</v>
      </c>
      <c r="B2506" s="0" t="s">
        <v>141</v>
      </c>
      <c r="C2506" s="0" t="s">
        <v>21245</v>
      </c>
      <c r="D2506" s="0" t="s">
        <v>92</v>
      </c>
      <c r="E2506" s="0" t="s">
        <v>21246</v>
      </c>
      <c r="F2506" s="0" t="n">
        <v>4398</v>
      </c>
      <c r="G2506" s="0" t="s">
        <v>281</v>
      </c>
      <c r="H2506" s="0" t="s">
        <v>297</v>
      </c>
      <c r="I2506" s="0" t="s">
        <v>21247</v>
      </c>
    </row>
    <row r="2507" customFormat="false" ht="15" hidden="false" customHeight="false" outlineLevel="0" collapsed="false">
      <c r="A2507" s="0" t="n">
        <v>85</v>
      </c>
      <c r="B2507" s="0" t="s">
        <v>136</v>
      </c>
      <c r="C2507" s="0" t="s">
        <v>21248</v>
      </c>
      <c r="D2507" s="0" t="s">
        <v>14902</v>
      </c>
      <c r="E2507" s="0" t="s">
        <v>21249</v>
      </c>
      <c r="F2507" s="0" t="n">
        <v>1651</v>
      </c>
      <c r="G2507" s="0" t="s">
        <v>281</v>
      </c>
      <c r="H2507" s="0" t="s">
        <v>297</v>
      </c>
      <c r="I2507" s="0" t="s">
        <v>21250</v>
      </c>
    </row>
    <row r="2508" customFormat="false" ht="15" hidden="false" customHeight="false" outlineLevel="0" collapsed="false">
      <c r="A2508" s="0" t="n">
        <v>82</v>
      </c>
      <c r="B2508" s="0" t="s">
        <v>133</v>
      </c>
      <c r="C2508" s="0" t="s">
        <v>21251</v>
      </c>
      <c r="D2508" s="0" t="s">
        <v>14532</v>
      </c>
      <c r="E2508" s="0" t="s">
        <v>21252</v>
      </c>
      <c r="F2508" s="0" t="n">
        <v>12664</v>
      </c>
      <c r="G2508" s="0" t="s">
        <v>281</v>
      </c>
      <c r="H2508" s="0" t="s">
        <v>297</v>
      </c>
      <c r="I2508" s="0" t="s">
        <v>21253</v>
      </c>
    </row>
    <row r="2509" customFormat="false" ht="15" hidden="false" customHeight="false" outlineLevel="0" collapsed="false">
      <c r="A2509" s="0" t="n">
        <v>89</v>
      </c>
      <c r="B2509" s="0" t="s">
        <v>141</v>
      </c>
      <c r="C2509" s="0" t="s">
        <v>21254</v>
      </c>
      <c r="D2509" s="0" t="s">
        <v>14541</v>
      </c>
      <c r="E2509" s="0" t="s">
        <v>21255</v>
      </c>
      <c r="F2509" s="0" t="n">
        <v>4501</v>
      </c>
      <c r="G2509" s="0" t="s">
        <v>281</v>
      </c>
      <c r="H2509" s="0" t="s">
        <v>297</v>
      </c>
      <c r="I2509" s="0" t="s">
        <v>21256</v>
      </c>
    </row>
    <row r="2510" customFormat="false" ht="15" hidden="false" customHeight="false" outlineLevel="0" collapsed="false">
      <c r="A2510" s="0" t="n">
        <v>85</v>
      </c>
      <c r="B2510" s="0" t="s">
        <v>136</v>
      </c>
      <c r="C2510" s="0" t="s">
        <v>21257</v>
      </c>
      <c r="D2510" s="0" t="s">
        <v>14676</v>
      </c>
      <c r="E2510" s="0" t="s">
        <v>21258</v>
      </c>
      <c r="F2510" s="0" t="n">
        <v>2898</v>
      </c>
      <c r="G2510" s="0" t="s">
        <v>281</v>
      </c>
      <c r="H2510" s="0" t="s">
        <v>297</v>
      </c>
      <c r="I2510" s="0" t="s">
        <v>21259</v>
      </c>
    </row>
    <row r="2511" customFormat="false" ht="15" hidden="false" customHeight="false" outlineLevel="0" collapsed="false">
      <c r="A2511" s="0" t="n">
        <v>89</v>
      </c>
      <c r="B2511" s="0" t="s">
        <v>141</v>
      </c>
      <c r="C2511" s="0" t="s">
        <v>21260</v>
      </c>
      <c r="D2511" s="0" t="s">
        <v>14541</v>
      </c>
      <c r="E2511" s="0" t="s">
        <v>21261</v>
      </c>
      <c r="F2511" s="0" t="n">
        <v>7733</v>
      </c>
      <c r="G2511" s="0" t="s">
        <v>281</v>
      </c>
      <c r="H2511" s="0" t="s">
        <v>297</v>
      </c>
      <c r="I2511" s="0" t="s">
        <v>21262</v>
      </c>
    </row>
    <row r="2512" customFormat="false" ht="15" hidden="false" customHeight="false" outlineLevel="0" collapsed="false">
      <c r="A2512" s="0" t="n">
        <v>89</v>
      </c>
      <c r="B2512" s="0" t="s">
        <v>141</v>
      </c>
      <c r="C2512" s="0" t="s">
        <v>21263</v>
      </c>
      <c r="D2512" s="0" t="s">
        <v>14532</v>
      </c>
      <c r="E2512" s="0" t="s">
        <v>21264</v>
      </c>
      <c r="F2512" s="0" t="n">
        <v>1613</v>
      </c>
      <c r="G2512" s="0" t="s">
        <v>281</v>
      </c>
      <c r="H2512" s="0" t="s">
        <v>297</v>
      </c>
      <c r="I2512" s="0" t="s">
        <v>21265</v>
      </c>
    </row>
    <row r="2513" customFormat="false" ht="15" hidden="false" customHeight="false" outlineLevel="0" collapsed="false">
      <c r="A2513" s="0" t="n">
        <v>85</v>
      </c>
      <c r="B2513" s="0" t="s">
        <v>136</v>
      </c>
      <c r="C2513" s="0" t="s">
        <v>21266</v>
      </c>
      <c r="D2513" s="0" t="s">
        <v>14902</v>
      </c>
      <c r="E2513" s="0" t="s">
        <v>21267</v>
      </c>
      <c r="F2513" s="0" t="n">
        <v>1756</v>
      </c>
      <c r="G2513" s="0" t="s">
        <v>281</v>
      </c>
      <c r="H2513" s="0" t="s">
        <v>297</v>
      </c>
      <c r="I2513" s="0" t="s">
        <v>21268</v>
      </c>
    </row>
    <row r="2514" customFormat="false" ht="15" hidden="false" customHeight="false" outlineLevel="0" collapsed="false">
      <c r="A2514" s="0" t="n">
        <v>89</v>
      </c>
      <c r="B2514" s="0" t="s">
        <v>141</v>
      </c>
      <c r="C2514" s="0" t="s">
        <v>21269</v>
      </c>
      <c r="D2514" s="0" t="s">
        <v>14532</v>
      </c>
      <c r="E2514" s="0" t="s">
        <v>21270</v>
      </c>
      <c r="F2514" s="0" t="n">
        <v>4518</v>
      </c>
      <c r="G2514" s="0" t="s">
        <v>281</v>
      </c>
      <c r="H2514" s="0" t="s">
        <v>297</v>
      </c>
      <c r="I2514" s="0" t="s">
        <v>21271</v>
      </c>
    </row>
    <row r="2515" customFormat="false" ht="15" hidden="false" customHeight="false" outlineLevel="0" collapsed="false">
      <c r="A2515" s="0" t="n">
        <v>89</v>
      </c>
      <c r="B2515" s="0" t="s">
        <v>141</v>
      </c>
      <c r="C2515" s="0" t="s">
        <v>21272</v>
      </c>
      <c r="D2515" s="0" t="s">
        <v>14532</v>
      </c>
      <c r="E2515" s="0" t="s">
        <v>21273</v>
      </c>
      <c r="F2515" s="0" t="n">
        <v>1846</v>
      </c>
      <c r="G2515" s="0" t="s">
        <v>281</v>
      </c>
      <c r="H2515" s="0" t="s">
        <v>297</v>
      </c>
      <c r="I2515" s="0" t="s">
        <v>21274</v>
      </c>
    </row>
    <row r="2516" customFormat="false" ht="15" hidden="false" customHeight="false" outlineLevel="0" collapsed="false">
      <c r="A2516" s="0" t="n">
        <v>89</v>
      </c>
      <c r="B2516" s="0" t="s">
        <v>141</v>
      </c>
      <c r="C2516" s="0" t="s">
        <v>21275</v>
      </c>
      <c r="D2516" s="0" t="s">
        <v>14532</v>
      </c>
      <c r="E2516" s="0" t="s">
        <v>21276</v>
      </c>
      <c r="F2516" s="0" t="n">
        <v>6788</v>
      </c>
      <c r="G2516" s="0" t="s">
        <v>281</v>
      </c>
      <c r="H2516" s="0" t="s">
        <v>297</v>
      </c>
      <c r="I2516" s="0" t="s">
        <v>21277</v>
      </c>
    </row>
    <row r="2517" customFormat="false" ht="15" hidden="false" customHeight="false" outlineLevel="0" collapsed="false">
      <c r="A2517" s="0" t="n">
        <v>89</v>
      </c>
      <c r="B2517" s="0" t="s">
        <v>141</v>
      </c>
      <c r="C2517" s="0" t="s">
        <v>21278</v>
      </c>
      <c r="D2517" s="0" t="s">
        <v>514</v>
      </c>
      <c r="E2517" s="0" t="s">
        <v>21279</v>
      </c>
      <c r="F2517" s="0" t="n">
        <v>3542</v>
      </c>
      <c r="G2517" s="0" t="s">
        <v>281</v>
      </c>
      <c r="H2517" s="0" t="s">
        <v>297</v>
      </c>
      <c r="I2517" s="0" t="s">
        <v>21280</v>
      </c>
    </row>
    <row r="2518" customFormat="false" ht="15" hidden="false" customHeight="false" outlineLevel="0" collapsed="false">
      <c r="A2518" s="0" t="n">
        <v>89</v>
      </c>
      <c r="B2518" s="0" t="s">
        <v>141</v>
      </c>
      <c r="C2518" s="0" t="s">
        <v>21281</v>
      </c>
      <c r="D2518" s="0" t="s">
        <v>14532</v>
      </c>
      <c r="E2518" s="0" t="s">
        <v>21282</v>
      </c>
      <c r="F2518" s="0" t="n">
        <v>3952</v>
      </c>
      <c r="G2518" s="0" t="s">
        <v>281</v>
      </c>
      <c r="H2518" s="0" t="s">
        <v>297</v>
      </c>
      <c r="I2518" s="0" t="s">
        <v>21283</v>
      </c>
    </row>
    <row r="2519" customFormat="false" ht="15" hidden="false" customHeight="false" outlineLevel="0" collapsed="false">
      <c r="A2519" s="0" t="n">
        <v>89</v>
      </c>
      <c r="B2519" s="0" t="s">
        <v>141</v>
      </c>
      <c r="C2519" s="0" t="s">
        <v>21284</v>
      </c>
      <c r="D2519" s="0" t="s">
        <v>14532</v>
      </c>
      <c r="E2519" s="0" t="s">
        <v>21285</v>
      </c>
      <c r="F2519" s="0" t="n">
        <v>4141</v>
      </c>
      <c r="G2519" s="0" t="s">
        <v>281</v>
      </c>
      <c r="H2519" s="0" t="s">
        <v>297</v>
      </c>
      <c r="I2519" s="0" t="s">
        <v>21286</v>
      </c>
    </row>
    <row r="2520" customFormat="false" ht="15" hidden="false" customHeight="false" outlineLevel="0" collapsed="false">
      <c r="A2520" s="0" t="n">
        <v>89</v>
      </c>
      <c r="B2520" s="0" t="s">
        <v>141</v>
      </c>
      <c r="C2520" s="0" t="s">
        <v>21287</v>
      </c>
      <c r="D2520" s="0" t="s">
        <v>14541</v>
      </c>
      <c r="E2520" s="0" t="s">
        <v>21288</v>
      </c>
      <c r="F2520" s="0" t="n">
        <v>4342</v>
      </c>
      <c r="G2520" s="0" t="s">
        <v>281</v>
      </c>
      <c r="H2520" s="0" t="s">
        <v>297</v>
      </c>
      <c r="I2520" s="0" t="s">
        <v>21289</v>
      </c>
    </row>
    <row r="2521" customFormat="false" ht="15" hidden="false" customHeight="false" outlineLevel="0" collapsed="false">
      <c r="A2521" s="0" t="n">
        <v>89</v>
      </c>
      <c r="B2521" s="0" t="s">
        <v>141</v>
      </c>
      <c r="C2521" s="0" t="s">
        <v>21290</v>
      </c>
      <c r="D2521" s="0" t="s">
        <v>14532</v>
      </c>
      <c r="E2521" s="0" t="s">
        <v>21291</v>
      </c>
      <c r="F2521" s="0" t="n">
        <v>5273</v>
      </c>
      <c r="G2521" s="0" t="s">
        <v>281</v>
      </c>
      <c r="H2521" s="0" t="s">
        <v>297</v>
      </c>
      <c r="I2521" s="0" t="s">
        <v>21292</v>
      </c>
    </row>
    <row r="2522" customFormat="false" ht="15" hidden="false" customHeight="false" outlineLevel="0" collapsed="false">
      <c r="A2522" s="0" t="n">
        <v>85</v>
      </c>
      <c r="B2522" s="0" t="s">
        <v>136</v>
      </c>
      <c r="C2522" s="0" t="s">
        <v>21293</v>
      </c>
      <c r="D2522" s="0" t="s">
        <v>14902</v>
      </c>
      <c r="E2522" s="0" t="s">
        <v>21294</v>
      </c>
      <c r="F2522" s="0" t="n">
        <v>1706</v>
      </c>
      <c r="G2522" s="0" t="s">
        <v>281</v>
      </c>
      <c r="H2522" s="0" t="s">
        <v>297</v>
      </c>
      <c r="I2522" s="0" t="s">
        <v>21295</v>
      </c>
    </row>
    <row r="2523" customFormat="false" ht="15" hidden="false" customHeight="false" outlineLevel="0" collapsed="false">
      <c r="A2523" s="0" t="n">
        <v>89</v>
      </c>
      <c r="B2523" s="0" t="s">
        <v>141</v>
      </c>
      <c r="C2523" s="0" t="s">
        <v>21296</v>
      </c>
      <c r="D2523" s="0" t="s">
        <v>14532</v>
      </c>
      <c r="E2523" s="0" t="s">
        <v>21297</v>
      </c>
      <c r="F2523" s="0" t="n">
        <v>7098</v>
      </c>
      <c r="G2523" s="0" t="s">
        <v>281</v>
      </c>
      <c r="H2523" s="0" t="s">
        <v>297</v>
      </c>
      <c r="I2523" s="0" t="s">
        <v>21298</v>
      </c>
    </row>
    <row r="2524" customFormat="false" ht="15" hidden="false" customHeight="false" outlineLevel="0" collapsed="false">
      <c r="A2524" s="0" t="n">
        <v>89</v>
      </c>
      <c r="B2524" s="0" t="s">
        <v>141</v>
      </c>
      <c r="C2524" s="0" t="s">
        <v>21299</v>
      </c>
      <c r="D2524" s="0" t="s">
        <v>14532</v>
      </c>
      <c r="E2524" s="0" t="s">
        <v>21300</v>
      </c>
      <c r="F2524" s="0" t="n">
        <v>4621</v>
      </c>
      <c r="G2524" s="0" t="s">
        <v>281</v>
      </c>
      <c r="H2524" s="0" t="s">
        <v>297</v>
      </c>
      <c r="I2524" s="0" t="s">
        <v>21301</v>
      </c>
    </row>
    <row r="2525" customFormat="false" ht="15" hidden="false" customHeight="false" outlineLevel="0" collapsed="false">
      <c r="A2525" s="0" t="n">
        <v>89</v>
      </c>
      <c r="B2525" s="0" t="s">
        <v>141</v>
      </c>
      <c r="C2525" s="0" t="s">
        <v>21302</v>
      </c>
      <c r="D2525" s="0" t="s">
        <v>14532</v>
      </c>
      <c r="E2525" s="0" t="s">
        <v>21303</v>
      </c>
      <c r="F2525" s="0" t="n">
        <v>2764</v>
      </c>
      <c r="G2525" s="0" t="s">
        <v>281</v>
      </c>
      <c r="H2525" s="0" t="s">
        <v>297</v>
      </c>
      <c r="I2525" s="0" t="s">
        <v>21304</v>
      </c>
    </row>
    <row r="2526" customFormat="false" ht="15" hidden="false" customHeight="false" outlineLevel="0" collapsed="false">
      <c r="A2526" s="0" t="n">
        <v>89</v>
      </c>
      <c r="B2526" s="0" t="s">
        <v>141</v>
      </c>
      <c r="C2526" s="0" t="s">
        <v>21305</v>
      </c>
      <c r="D2526" s="0" t="s">
        <v>14532</v>
      </c>
      <c r="E2526" s="0" t="s">
        <v>21306</v>
      </c>
      <c r="F2526" s="0" t="n">
        <v>4108</v>
      </c>
      <c r="G2526" s="0" t="s">
        <v>281</v>
      </c>
      <c r="H2526" s="0" t="s">
        <v>297</v>
      </c>
      <c r="I2526" s="0" t="s">
        <v>21307</v>
      </c>
    </row>
    <row r="2527" customFormat="false" ht="15" hidden="false" customHeight="false" outlineLevel="0" collapsed="false">
      <c r="A2527" s="0" t="n">
        <v>89</v>
      </c>
      <c r="B2527" s="0" t="s">
        <v>141</v>
      </c>
      <c r="C2527" s="0" t="s">
        <v>21308</v>
      </c>
      <c r="D2527" s="0" t="s">
        <v>14676</v>
      </c>
      <c r="E2527" s="0" t="s">
        <v>21309</v>
      </c>
      <c r="F2527" s="0" t="n">
        <v>1047</v>
      </c>
      <c r="G2527" s="0" t="s">
        <v>281</v>
      </c>
      <c r="H2527" s="0" t="s">
        <v>297</v>
      </c>
      <c r="I2527" s="0" t="s">
        <v>21310</v>
      </c>
    </row>
    <row r="2528" customFormat="false" ht="15" hidden="false" customHeight="false" outlineLevel="0" collapsed="false">
      <c r="A2528" s="0" t="n">
        <v>89</v>
      </c>
      <c r="B2528" s="0" t="s">
        <v>141</v>
      </c>
      <c r="C2528" s="0" t="s">
        <v>21311</v>
      </c>
      <c r="D2528" s="0" t="s">
        <v>14676</v>
      </c>
      <c r="E2528" s="0" t="s">
        <v>21312</v>
      </c>
      <c r="F2528" s="0" t="n">
        <v>4144</v>
      </c>
      <c r="G2528" s="0" t="s">
        <v>281</v>
      </c>
      <c r="H2528" s="0" t="s">
        <v>297</v>
      </c>
      <c r="I2528" s="0" t="s">
        <v>21313</v>
      </c>
    </row>
    <row r="2529" customFormat="false" ht="15" hidden="false" customHeight="false" outlineLevel="0" collapsed="false">
      <c r="A2529" s="0" t="n">
        <v>89</v>
      </c>
      <c r="B2529" s="0" t="s">
        <v>141</v>
      </c>
      <c r="C2529" s="0" t="s">
        <v>21314</v>
      </c>
      <c r="D2529" s="0" t="s">
        <v>14532</v>
      </c>
      <c r="E2529" s="0" t="s">
        <v>21315</v>
      </c>
      <c r="F2529" s="0" t="n">
        <v>4561</v>
      </c>
      <c r="G2529" s="0" t="s">
        <v>281</v>
      </c>
      <c r="H2529" s="0" t="s">
        <v>297</v>
      </c>
      <c r="I2529" s="0" t="s">
        <v>21316</v>
      </c>
    </row>
    <row r="2530" customFormat="false" ht="15" hidden="false" customHeight="false" outlineLevel="0" collapsed="false">
      <c r="A2530" s="0" t="n">
        <v>89</v>
      </c>
      <c r="B2530" s="0" t="s">
        <v>141</v>
      </c>
      <c r="C2530" s="0" t="s">
        <v>21317</v>
      </c>
      <c r="D2530" s="0" t="s">
        <v>14532</v>
      </c>
      <c r="E2530" s="0" t="s">
        <v>21318</v>
      </c>
      <c r="F2530" s="0" t="n">
        <v>4523</v>
      </c>
      <c r="G2530" s="0" t="s">
        <v>281</v>
      </c>
      <c r="H2530" s="0" t="s">
        <v>297</v>
      </c>
      <c r="I2530" s="0" t="s">
        <v>21319</v>
      </c>
    </row>
    <row r="2531" customFormat="false" ht="15" hidden="false" customHeight="false" outlineLevel="0" collapsed="false">
      <c r="A2531" s="0" t="n">
        <v>85</v>
      </c>
      <c r="B2531" s="0" t="s">
        <v>136</v>
      </c>
      <c r="C2531" s="0" t="s">
        <v>21320</v>
      </c>
      <c r="D2531" s="0" t="s">
        <v>14902</v>
      </c>
      <c r="E2531" s="0" t="s">
        <v>21321</v>
      </c>
      <c r="F2531" s="0" t="n">
        <v>1714</v>
      </c>
      <c r="G2531" s="0" t="s">
        <v>281</v>
      </c>
      <c r="H2531" s="0" t="s">
        <v>297</v>
      </c>
      <c r="I2531" s="0" t="s">
        <v>21322</v>
      </c>
    </row>
    <row r="2532" customFormat="false" ht="15" hidden="false" customHeight="false" outlineLevel="0" collapsed="false">
      <c r="A2532" s="0" t="n">
        <v>89</v>
      </c>
      <c r="B2532" s="0" t="s">
        <v>141</v>
      </c>
      <c r="C2532" s="0" t="s">
        <v>21323</v>
      </c>
      <c r="D2532" s="0" t="s">
        <v>92</v>
      </c>
      <c r="E2532" s="0" t="s">
        <v>21324</v>
      </c>
      <c r="F2532" s="0" t="n">
        <v>3492</v>
      </c>
      <c r="G2532" s="0" t="s">
        <v>281</v>
      </c>
      <c r="H2532" s="0" t="s">
        <v>297</v>
      </c>
      <c r="I2532" s="0" t="s">
        <v>21325</v>
      </c>
    </row>
    <row r="2533" customFormat="false" ht="15" hidden="false" customHeight="false" outlineLevel="0" collapsed="false">
      <c r="A2533" s="0" t="n">
        <v>89</v>
      </c>
      <c r="B2533" s="0" t="s">
        <v>141</v>
      </c>
      <c r="C2533" s="0" t="s">
        <v>21326</v>
      </c>
      <c r="D2533" s="0" t="s">
        <v>14532</v>
      </c>
      <c r="E2533" s="0" t="s">
        <v>21327</v>
      </c>
      <c r="F2533" s="0" t="n">
        <v>4364</v>
      </c>
      <c r="G2533" s="0" t="s">
        <v>281</v>
      </c>
      <c r="H2533" s="0" t="s">
        <v>297</v>
      </c>
      <c r="I2533" s="0" t="s">
        <v>21328</v>
      </c>
    </row>
    <row r="2534" customFormat="false" ht="15" hidden="false" customHeight="false" outlineLevel="0" collapsed="false">
      <c r="A2534" s="0" t="n">
        <v>89</v>
      </c>
      <c r="B2534" s="0" t="s">
        <v>141</v>
      </c>
      <c r="C2534" s="0" t="s">
        <v>21329</v>
      </c>
      <c r="D2534" s="0" t="s">
        <v>514</v>
      </c>
      <c r="E2534" s="0" t="s">
        <v>21330</v>
      </c>
      <c r="F2534" s="0" t="n">
        <v>7114</v>
      </c>
      <c r="G2534" s="0" t="s">
        <v>281</v>
      </c>
      <c r="H2534" s="0" t="s">
        <v>297</v>
      </c>
      <c r="I2534" s="0" t="s">
        <v>21331</v>
      </c>
    </row>
    <row r="2535" customFormat="false" ht="15" hidden="false" customHeight="false" outlineLevel="0" collapsed="false">
      <c r="A2535" s="0" t="n">
        <v>89</v>
      </c>
      <c r="B2535" s="0" t="s">
        <v>141</v>
      </c>
      <c r="C2535" s="0" t="s">
        <v>21332</v>
      </c>
      <c r="D2535" s="0" t="s">
        <v>14532</v>
      </c>
      <c r="E2535" s="0" t="s">
        <v>21333</v>
      </c>
      <c r="F2535" s="0" t="n">
        <v>4014</v>
      </c>
      <c r="G2535" s="0" t="s">
        <v>281</v>
      </c>
      <c r="H2535" s="0" t="s">
        <v>297</v>
      </c>
      <c r="I2535" s="0" t="s">
        <v>21334</v>
      </c>
    </row>
    <row r="2536" customFormat="false" ht="15" hidden="false" customHeight="false" outlineLevel="0" collapsed="false">
      <c r="A2536" s="0" t="n">
        <v>89</v>
      </c>
      <c r="B2536" s="0" t="s">
        <v>141</v>
      </c>
      <c r="C2536" s="0" t="s">
        <v>21335</v>
      </c>
      <c r="D2536" s="0" t="s">
        <v>14532</v>
      </c>
      <c r="E2536" s="0" t="s">
        <v>21336</v>
      </c>
      <c r="F2536" s="0" t="n">
        <v>4842</v>
      </c>
      <c r="G2536" s="0" t="s">
        <v>281</v>
      </c>
      <c r="H2536" s="0" t="s">
        <v>297</v>
      </c>
      <c r="I2536" s="0" t="s">
        <v>21337</v>
      </c>
    </row>
    <row r="2537" customFormat="false" ht="15" hidden="false" customHeight="false" outlineLevel="0" collapsed="false">
      <c r="A2537" s="0" t="n">
        <v>89</v>
      </c>
      <c r="B2537" s="0" t="s">
        <v>141</v>
      </c>
      <c r="C2537" s="0" t="s">
        <v>21338</v>
      </c>
      <c r="D2537" s="0" t="s">
        <v>14532</v>
      </c>
      <c r="E2537" s="0" t="s">
        <v>21339</v>
      </c>
      <c r="F2537" s="0" t="n">
        <v>6523</v>
      </c>
      <c r="G2537" s="0" t="s">
        <v>281</v>
      </c>
      <c r="H2537" s="0" t="s">
        <v>297</v>
      </c>
      <c r="I2537" s="0" t="s">
        <v>21340</v>
      </c>
    </row>
    <row r="2538" customFormat="false" ht="15" hidden="false" customHeight="false" outlineLevel="0" collapsed="false">
      <c r="A2538" s="0" t="n">
        <v>89</v>
      </c>
      <c r="B2538" s="0" t="s">
        <v>141</v>
      </c>
      <c r="C2538" s="0" t="s">
        <v>21341</v>
      </c>
      <c r="D2538" s="0" t="s">
        <v>14541</v>
      </c>
      <c r="E2538" s="0" t="s">
        <v>21342</v>
      </c>
      <c r="F2538" s="0" t="n">
        <v>4403</v>
      </c>
      <c r="G2538" s="0" t="s">
        <v>281</v>
      </c>
      <c r="H2538" s="0" t="s">
        <v>297</v>
      </c>
      <c r="I2538" s="0" t="s">
        <v>21343</v>
      </c>
    </row>
    <row r="2539" customFormat="false" ht="15" hidden="false" customHeight="false" outlineLevel="0" collapsed="false">
      <c r="A2539" s="0" t="n">
        <v>89</v>
      </c>
      <c r="B2539" s="0" t="s">
        <v>141</v>
      </c>
      <c r="C2539" s="0" t="s">
        <v>21344</v>
      </c>
      <c r="D2539" s="0" t="s">
        <v>14532</v>
      </c>
      <c r="E2539" s="0" t="s">
        <v>21345</v>
      </c>
      <c r="F2539" s="0" t="n">
        <v>7709</v>
      </c>
      <c r="G2539" s="0" t="s">
        <v>281</v>
      </c>
      <c r="H2539" s="0" t="s">
        <v>297</v>
      </c>
      <c r="I2539" s="0" t="s">
        <v>21346</v>
      </c>
    </row>
    <row r="2540" customFormat="false" ht="15" hidden="false" customHeight="false" outlineLevel="0" collapsed="false">
      <c r="A2540" s="0" t="n">
        <v>67</v>
      </c>
      <c r="B2540" s="0" t="s">
        <v>117</v>
      </c>
      <c r="C2540" s="0" t="s">
        <v>21347</v>
      </c>
      <c r="D2540" s="0" t="s">
        <v>14532</v>
      </c>
      <c r="E2540" s="0" t="s">
        <v>21348</v>
      </c>
      <c r="F2540" s="0" t="n">
        <v>646</v>
      </c>
      <c r="G2540" s="0" t="s">
        <v>281</v>
      </c>
      <c r="H2540" s="0" t="s">
        <v>274</v>
      </c>
      <c r="I2540" s="0" t="s">
        <v>21349</v>
      </c>
    </row>
    <row r="2541" customFormat="false" ht="15" hidden="false" customHeight="false" outlineLevel="0" collapsed="false">
      <c r="A2541" s="0" t="n">
        <v>89</v>
      </c>
      <c r="B2541" s="0" t="s">
        <v>141</v>
      </c>
      <c r="C2541" s="0" t="s">
        <v>21350</v>
      </c>
      <c r="D2541" s="0" t="s">
        <v>14532</v>
      </c>
      <c r="E2541" s="0" t="s">
        <v>21351</v>
      </c>
      <c r="F2541" s="0" t="n">
        <v>2064</v>
      </c>
      <c r="G2541" s="0" t="s">
        <v>281</v>
      </c>
      <c r="H2541" s="0" t="s">
        <v>297</v>
      </c>
      <c r="I2541" s="0" t="s">
        <v>21352</v>
      </c>
    </row>
    <row r="2542" customFormat="false" ht="15" hidden="false" customHeight="false" outlineLevel="0" collapsed="false">
      <c r="A2542" s="0" t="n">
        <v>180</v>
      </c>
      <c r="B2542" s="0" t="s">
        <v>245</v>
      </c>
      <c r="C2542" s="0" t="s">
        <v>21353</v>
      </c>
      <c r="D2542" s="0" t="s">
        <v>92</v>
      </c>
      <c r="E2542" s="0" t="s">
        <v>21354</v>
      </c>
      <c r="F2542" s="0" t="n">
        <v>8354</v>
      </c>
      <c r="G2542" s="0" t="s">
        <v>281</v>
      </c>
      <c r="H2542" s="0" t="s">
        <v>274</v>
      </c>
      <c r="I2542" s="0" t="s">
        <v>21355</v>
      </c>
    </row>
    <row r="2543" customFormat="false" ht="15" hidden="false" customHeight="false" outlineLevel="0" collapsed="false">
      <c r="A2543" s="0" t="n">
        <v>85</v>
      </c>
      <c r="B2543" s="0" t="s">
        <v>136</v>
      </c>
      <c r="C2543" s="0" t="s">
        <v>21356</v>
      </c>
      <c r="D2543" s="0" t="s">
        <v>14541</v>
      </c>
      <c r="E2543" s="0" t="s">
        <v>21357</v>
      </c>
      <c r="F2543" s="0" t="n">
        <v>494</v>
      </c>
      <c r="G2543" s="0" t="s">
        <v>281</v>
      </c>
      <c r="H2543" s="0" t="s">
        <v>297</v>
      </c>
      <c r="I2543" s="0" t="s">
        <v>21358</v>
      </c>
    </row>
    <row r="2544" customFormat="false" ht="15" hidden="false" customHeight="false" outlineLevel="0" collapsed="false">
      <c r="A2544" s="0" t="n">
        <v>89</v>
      </c>
      <c r="B2544" s="0" t="s">
        <v>141</v>
      </c>
      <c r="C2544" s="0" t="s">
        <v>21359</v>
      </c>
      <c r="D2544" s="0" t="s">
        <v>14532</v>
      </c>
      <c r="E2544" s="0" t="s">
        <v>21360</v>
      </c>
      <c r="F2544" s="0" t="n">
        <v>3704</v>
      </c>
      <c r="G2544" s="0" t="s">
        <v>281</v>
      </c>
      <c r="H2544" s="0" t="s">
        <v>297</v>
      </c>
      <c r="I2544" s="0" t="s">
        <v>21361</v>
      </c>
    </row>
    <row r="2545" customFormat="false" ht="15" hidden="false" customHeight="false" outlineLevel="0" collapsed="false">
      <c r="A2545" s="0" t="n">
        <v>89</v>
      </c>
      <c r="B2545" s="0" t="s">
        <v>141</v>
      </c>
      <c r="C2545" s="0" t="s">
        <v>21362</v>
      </c>
      <c r="D2545" s="0" t="s">
        <v>14532</v>
      </c>
      <c r="E2545" s="0" t="s">
        <v>21363</v>
      </c>
      <c r="F2545" s="0" t="n">
        <v>4845</v>
      </c>
      <c r="G2545" s="0" t="s">
        <v>281</v>
      </c>
      <c r="H2545" s="0" t="s">
        <v>297</v>
      </c>
      <c r="I2545" s="0" t="s">
        <v>21364</v>
      </c>
    </row>
    <row r="2546" customFormat="false" ht="15" hidden="false" customHeight="false" outlineLevel="0" collapsed="false">
      <c r="A2546" s="0" t="n">
        <v>85</v>
      </c>
      <c r="B2546" s="0" t="s">
        <v>136</v>
      </c>
      <c r="C2546" s="0" t="s">
        <v>21365</v>
      </c>
      <c r="D2546" s="0" t="s">
        <v>14902</v>
      </c>
      <c r="E2546" s="0" t="s">
        <v>21366</v>
      </c>
      <c r="F2546" s="0" t="n">
        <v>1724</v>
      </c>
      <c r="G2546" s="0" t="s">
        <v>281</v>
      </c>
      <c r="H2546" s="0" t="s">
        <v>297</v>
      </c>
      <c r="I2546" s="0" t="s">
        <v>21367</v>
      </c>
    </row>
    <row r="2547" customFormat="false" ht="15" hidden="false" customHeight="false" outlineLevel="0" collapsed="false">
      <c r="A2547" s="0" t="n">
        <v>89</v>
      </c>
      <c r="B2547" s="0" t="s">
        <v>141</v>
      </c>
      <c r="C2547" s="0" t="s">
        <v>21368</v>
      </c>
      <c r="D2547" s="0" t="s">
        <v>92</v>
      </c>
      <c r="E2547" s="0" t="s">
        <v>21324</v>
      </c>
      <c r="F2547" s="0" t="n">
        <v>2961</v>
      </c>
      <c r="G2547" s="0" t="s">
        <v>281</v>
      </c>
      <c r="H2547" s="0" t="s">
        <v>297</v>
      </c>
      <c r="I2547" s="0" t="s">
        <v>21369</v>
      </c>
    </row>
    <row r="2548" customFormat="false" ht="15" hidden="false" customHeight="false" outlineLevel="0" collapsed="false">
      <c r="A2548" s="0" t="n">
        <v>89</v>
      </c>
      <c r="B2548" s="0" t="s">
        <v>141</v>
      </c>
      <c r="C2548" s="0" t="s">
        <v>21370</v>
      </c>
      <c r="D2548" s="0" t="s">
        <v>14676</v>
      </c>
      <c r="E2548" s="0" t="s">
        <v>21371</v>
      </c>
      <c r="F2548" s="0" t="n">
        <v>4569</v>
      </c>
      <c r="G2548" s="0" t="s">
        <v>281</v>
      </c>
      <c r="H2548" s="0" t="s">
        <v>297</v>
      </c>
      <c r="I2548" s="0" t="s">
        <v>21372</v>
      </c>
    </row>
    <row r="2549" customFormat="false" ht="15" hidden="false" customHeight="false" outlineLevel="0" collapsed="false">
      <c r="A2549" s="0" t="n">
        <v>148</v>
      </c>
      <c r="B2549" s="0" t="s">
        <v>207</v>
      </c>
      <c r="C2549" s="0" t="s">
        <v>21373</v>
      </c>
      <c r="D2549" s="0" t="s">
        <v>92</v>
      </c>
      <c r="E2549" s="0" t="s">
        <v>21374</v>
      </c>
      <c r="F2549" s="0" t="n">
        <v>6704</v>
      </c>
      <c r="G2549" s="0" t="s">
        <v>281</v>
      </c>
      <c r="H2549" s="0" t="s">
        <v>274</v>
      </c>
      <c r="I2549" s="0" t="s">
        <v>21375</v>
      </c>
    </row>
    <row r="2550" customFormat="false" ht="15" hidden="false" customHeight="false" outlineLevel="0" collapsed="false">
      <c r="A2550" s="0" t="n">
        <v>85</v>
      </c>
      <c r="B2550" s="0" t="s">
        <v>136</v>
      </c>
      <c r="C2550" s="0" t="s">
        <v>21376</v>
      </c>
      <c r="D2550" s="0" t="s">
        <v>14902</v>
      </c>
      <c r="E2550" s="0" t="s">
        <v>21377</v>
      </c>
      <c r="F2550" s="0" t="n">
        <v>1741</v>
      </c>
      <c r="G2550" s="0" t="s">
        <v>281</v>
      </c>
      <c r="H2550" s="0" t="s">
        <v>297</v>
      </c>
      <c r="I2550" s="0" t="s">
        <v>21378</v>
      </c>
    </row>
    <row r="2551" customFormat="false" ht="15" hidden="false" customHeight="false" outlineLevel="0" collapsed="false">
      <c r="A2551" s="0" t="n">
        <v>85</v>
      </c>
      <c r="B2551" s="0" t="s">
        <v>136</v>
      </c>
      <c r="C2551" s="0" t="s">
        <v>21379</v>
      </c>
      <c r="D2551" s="0" t="s">
        <v>14939</v>
      </c>
      <c r="E2551" s="0" t="s">
        <v>15775</v>
      </c>
      <c r="F2551" s="0" t="n">
        <v>1085</v>
      </c>
      <c r="G2551" s="0" t="s">
        <v>281</v>
      </c>
      <c r="H2551" s="0" t="s">
        <v>297</v>
      </c>
      <c r="I2551" s="0" t="s">
        <v>21380</v>
      </c>
    </row>
    <row r="2552" customFormat="false" ht="15" hidden="false" customHeight="false" outlineLevel="0" collapsed="false">
      <c r="A2552" s="0" t="n">
        <v>85</v>
      </c>
      <c r="B2552" s="0" t="s">
        <v>136</v>
      </c>
      <c r="C2552" s="0" t="s">
        <v>21381</v>
      </c>
      <c r="D2552" s="0" t="s">
        <v>14541</v>
      </c>
      <c r="E2552" s="0" t="s">
        <v>21382</v>
      </c>
      <c r="F2552" s="0" t="n">
        <v>1287</v>
      </c>
      <c r="G2552" s="0" t="s">
        <v>281</v>
      </c>
      <c r="H2552" s="0" t="s">
        <v>297</v>
      </c>
      <c r="I2552" s="0" t="s">
        <v>21383</v>
      </c>
    </row>
    <row r="2553" customFormat="false" ht="15" hidden="false" customHeight="false" outlineLevel="0" collapsed="false">
      <c r="A2553" s="0" t="n">
        <v>85</v>
      </c>
      <c r="B2553" s="0" t="s">
        <v>136</v>
      </c>
      <c r="C2553" s="0" t="s">
        <v>21384</v>
      </c>
      <c r="D2553" s="0" t="s">
        <v>514</v>
      </c>
      <c r="E2553" s="0" t="s">
        <v>21385</v>
      </c>
      <c r="F2553" s="0" t="n">
        <v>224</v>
      </c>
      <c r="G2553" s="0" t="s">
        <v>281</v>
      </c>
      <c r="H2553" s="0" t="s">
        <v>297</v>
      </c>
      <c r="I2553" s="0" t="s">
        <v>21386</v>
      </c>
    </row>
    <row r="2554" customFormat="false" ht="15" hidden="false" customHeight="false" outlineLevel="0" collapsed="false">
      <c r="A2554" s="0" t="n">
        <v>85</v>
      </c>
      <c r="B2554" s="0" t="s">
        <v>136</v>
      </c>
      <c r="C2554" s="0" t="s">
        <v>21387</v>
      </c>
      <c r="D2554" s="0" t="s">
        <v>15738</v>
      </c>
      <c r="E2554" s="0" t="s">
        <v>21388</v>
      </c>
      <c r="F2554" s="0" t="n">
        <v>3148</v>
      </c>
      <c r="G2554" s="0" t="s">
        <v>281</v>
      </c>
      <c r="H2554" s="0" t="s">
        <v>297</v>
      </c>
      <c r="I2554" s="0" t="s">
        <v>21389</v>
      </c>
    </row>
    <row r="2555" customFormat="false" ht="15" hidden="false" customHeight="false" outlineLevel="0" collapsed="false">
      <c r="A2555" s="0" t="n">
        <v>118</v>
      </c>
      <c r="B2555" s="0" t="s">
        <v>175</v>
      </c>
      <c r="C2555" s="0" t="s">
        <v>21390</v>
      </c>
      <c r="D2555" s="0" t="s">
        <v>14532</v>
      </c>
      <c r="E2555" s="0" t="s">
        <v>21391</v>
      </c>
      <c r="F2555" s="0" t="n">
        <v>7713</v>
      </c>
      <c r="G2555" s="0" t="s">
        <v>281</v>
      </c>
      <c r="H2555" s="0" t="s">
        <v>274</v>
      </c>
      <c r="I2555" s="0" t="s">
        <v>21392</v>
      </c>
    </row>
    <row r="2556" customFormat="false" ht="15" hidden="false" customHeight="false" outlineLevel="0" collapsed="false">
      <c r="A2556" s="0" t="n">
        <v>85</v>
      </c>
      <c r="B2556" s="0" t="s">
        <v>136</v>
      </c>
      <c r="C2556" s="0" t="s">
        <v>21393</v>
      </c>
      <c r="D2556" s="0" t="s">
        <v>14902</v>
      </c>
      <c r="E2556" s="0" t="s">
        <v>21394</v>
      </c>
      <c r="F2556" s="0" t="n">
        <v>1750</v>
      </c>
      <c r="G2556" s="0" t="s">
        <v>281</v>
      </c>
      <c r="H2556" s="0" t="s">
        <v>297</v>
      </c>
      <c r="I2556" s="0" t="s">
        <v>21395</v>
      </c>
    </row>
    <row r="2557" customFormat="false" ht="15" hidden="false" customHeight="false" outlineLevel="0" collapsed="false">
      <c r="A2557" s="0" t="n">
        <v>14</v>
      </c>
      <c r="B2557" s="0" t="s">
        <v>50</v>
      </c>
      <c r="C2557" s="0" t="s">
        <v>21396</v>
      </c>
      <c r="D2557" s="0" t="s">
        <v>14532</v>
      </c>
      <c r="E2557" s="0" t="s">
        <v>21397</v>
      </c>
      <c r="F2557" s="0" t="n">
        <v>13231</v>
      </c>
      <c r="G2557" s="0" t="s">
        <v>281</v>
      </c>
      <c r="H2557" s="0" t="s">
        <v>274</v>
      </c>
      <c r="I2557" s="0" t="s">
        <v>21398</v>
      </c>
    </row>
    <row r="2558" customFormat="false" ht="15" hidden="false" customHeight="false" outlineLevel="0" collapsed="false">
      <c r="A2558" s="0" t="n">
        <v>97</v>
      </c>
      <c r="B2558" s="0" t="s">
        <v>152</v>
      </c>
      <c r="C2558" s="0" t="s">
        <v>21399</v>
      </c>
      <c r="D2558" s="0" t="s">
        <v>14532</v>
      </c>
      <c r="E2558" s="0" t="s">
        <v>21400</v>
      </c>
      <c r="F2558" s="0" t="n">
        <v>11008</v>
      </c>
      <c r="G2558" s="0" t="s">
        <v>281</v>
      </c>
      <c r="H2558" s="0" t="s">
        <v>297</v>
      </c>
      <c r="I2558" s="0" t="s">
        <v>21401</v>
      </c>
    </row>
    <row r="2559" customFormat="false" ht="15" hidden="false" customHeight="false" outlineLevel="0" collapsed="false">
      <c r="A2559" s="0" t="n">
        <v>98</v>
      </c>
      <c r="B2559" s="0" t="s">
        <v>153</v>
      </c>
      <c r="C2559" s="0" t="s">
        <v>21402</v>
      </c>
      <c r="D2559" s="0" t="s">
        <v>14532</v>
      </c>
      <c r="E2559" s="0" t="s">
        <v>21403</v>
      </c>
      <c r="F2559" s="0" t="n">
        <v>6943</v>
      </c>
      <c r="G2559" s="0" t="s">
        <v>281</v>
      </c>
      <c r="H2559" s="0" t="s">
        <v>297</v>
      </c>
      <c r="I2559" s="0" t="s">
        <v>21404</v>
      </c>
    </row>
    <row r="2560" customFormat="false" ht="15" hidden="false" customHeight="false" outlineLevel="0" collapsed="false">
      <c r="A2560" s="0" t="n">
        <v>95</v>
      </c>
      <c r="B2560" s="0" t="s">
        <v>148</v>
      </c>
      <c r="C2560" s="0" t="s">
        <v>21405</v>
      </c>
      <c r="D2560" s="0" t="s">
        <v>514</v>
      </c>
      <c r="E2560" s="0" t="s">
        <v>148</v>
      </c>
      <c r="F2560" s="0" t="n">
        <v>2410</v>
      </c>
      <c r="G2560" s="0" t="s">
        <v>281</v>
      </c>
      <c r="H2560" s="0" t="s">
        <v>297</v>
      </c>
      <c r="I2560" s="0" t="s">
        <v>21406</v>
      </c>
    </row>
    <row r="2561" customFormat="false" ht="15" hidden="false" customHeight="false" outlineLevel="0" collapsed="false">
      <c r="A2561" s="0" t="n">
        <v>98</v>
      </c>
      <c r="B2561" s="0" t="s">
        <v>153</v>
      </c>
      <c r="C2561" s="0" t="s">
        <v>21407</v>
      </c>
      <c r="D2561" s="0" t="s">
        <v>14532</v>
      </c>
      <c r="E2561" s="0" t="s">
        <v>21408</v>
      </c>
      <c r="F2561" s="0" t="n">
        <v>3738</v>
      </c>
      <c r="G2561" s="0" t="s">
        <v>281</v>
      </c>
      <c r="H2561" s="0" t="s">
        <v>297</v>
      </c>
      <c r="I2561" s="0" t="s">
        <v>21409</v>
      </c>
    </row>
    <row r="2562" customFormat="false" ht="15" hidden="false" customHeight="false" outlineLevel="0" collapsed="false">
      <c r="A2562" s="0" t="n">
        <v>85</v>
      </c>
      <c r="B2562" s="0" t="s">
        <v>136</v>
      </c>
      <c r="C2562" s="0" t="s">
        <v>21410</v>
      </c>
      <c r="D2562" s="0" t="s">
        <v>339</v>
      </c>
      <c r="E2562" s="0" t="s">
        <v>21210</v>
      </c>
      <c r="F2562" s="0" t="n">
        <v>542</v>
      </c>
      <c r="G2562" s="0" t="s">
        <v>281</v>
      </c>
      <c r="H2562" s="0" t="s">
        <v>297</v>
      </c>
      <c r="I2562" s="0" t="s">
        <v>21211</v>
      </c>
    </row>
    <row r="2563" customFormat="false" ht="15" hidden="false" customHeight="false" outlineLevel="0" collapsed="false">
      <c r="A2563" s="0" t="n">
        <v>98</v>
      </c>
      <c r="B2563" s="0" t="s">
        <v>153</v>
      </c>
      <c r="C2563" s="0" t="s">
        <v>21411</v>
      </c>
      <c r="D2563" s="0" t="s">
        <v>14532</v>
      </c>
      <c r="E2563" s="0" t="s">
        <v>21412</v>
      </c>
      <c r="F2563" s="0" t="n">
        <v>3003</v>
      </c>
      <c r="G2563" s="0" t="s">
        <v>281</v>
      </c>
      <c r="H2563" s="0" t="s">
        <v>297</v>
      </c>
      <c r="I2563" s="0" t="s">
        <v>21413</v>
      </c>
    </row>
    <row r="2564" customFormat="false" ht="15" hidden="false" customHeight="false" outlineLevel="0" collapsed="false">
      <c r="A2564" s="0" t="n">
        <v>97</v>
      </c>
      <c r="B2564" s="0" t="s">
        <v>152</v>
      </c>
      <c r="C2564" s="0" t="s">
        <v>21414</v>
      </c>
      <c r="D2564" s="0" t="s">
        <v>14541</v>
      </c>
      <c r="E2564" s="0" t="s">
        <v>21415</v>
      </c>
      <c r="F2564" s="0" t="n">
        <v>1980</v>
      </c>
      <c r="G2564" s="0" t="s">
        <v>281</v>
      </c>
      <c r="H2564" s="0" t="s">
        <v>297</v>
      </c>
      <c r="I2564" s="0" t="s">
        <v>21416</v>
      </c>
    </row>
    <row r="2565" customFormat="false" ht="15" hidden="false" customHeight="false" outlineLevel="0" collapsed="false">
      <c r="A2565" s="0" t="n">
        <v>85</v>
      </c>
      <c r="B2565" s="0" t="s">
        <v>136</v>
      </c>
      <c r="C2565" s="0" t="s">
        <v>21417</v>
      </c>
      <c r="D2565" s="0" t="s">
        <v>339</v>
      </c>
      <c r="E2565" s="0" t="s">
        <v>21210</v>
      </c>
      <c r="F2565" s="0" t="n">
        <v>436</v>
      </c>
      <c r="G2565" s="0" t="s">
        <v>281</v>
      </c>
      <c r="H2565" s="0" t="s">
        <v>297</v>
      </c>
      <c r="I2565" s="0" t="s">
        <v>21211</v>
      </c>
    </row>
    <row r="2566" customFormat="false" ht="15" hidden="false" customHeight="false" outlineLevel="0" collapsed="false">
      <c r="A2566" s="0" t="n">
        <v>98</v>
      </c>
      <c r="B2566" s="0" t="s">
        <v>153</v>
      </c>
      <c r="C2566" s="0" t="s">
        <v>21418</v>
      </c>
      <c r="D2566" s="0" t="s">
        <v>14541</v>
      </c>
      <c r="E2566" s="0" t="s">
        <v>21419</v>
      </c>
      <c r="F2566" s="0" t="n">
        <v>340</v>
      </c>
      <c r="G2566" s="0" t="s">
        <v>281</v>
      </c>
      <c r="H2566" s="0" t="s">
        <v>297</v>
      </c>
      <c r="I2566" s="0" t="s">
        <v>21420</v>
      </c>
    </row>
    <row r="2567" customFormat="false" ht="15" hidden="false" customHeight="false" outlineLevel="0" collapsed="false">
      <c r="A2567" s="0" t="n">
        <v>98</v>
      </c>
      <c r="B2567" s="0" t="s">
        <v>153</v>
      </c>
      <c r="C2567" s="0" t="s">
        <v>21421</v>
      </c>
      <c r="D2567" s="0" t="s">
        <v>14541</v>
      </c>
      <c r="E2567" s="0" t="s">
        <v>21422</v>
      </c>
      <c r="F2567" s="0" t="n">
        <v>451</v>
      </c>
      <c r="G2567" s="0" t="s">
        <v>281</v>
      </c>
      <c r="H2567" s="0" t="s">
        <v>297</v>
      </c>
      <c r="I2567" s="0" t="s">
        <v>21423</v>
      </c>
    </row>
    <row r="2568" customFormat="false" ht="15" hidden="false" customHeight="false" outlineLevel="0" collapsed="false">
      <c r="A2568" s="0" t="n">
        <v>97</v>
      </c>
      <c r="B2568" s="0" t="s">
        <v>152</v>
      </c>
      <c r="C2568" s="0" t="s">
        <v>21424</v>
      </c>
      <c r="D2568" s="0" t="s">
        <v>14532</v>
      </c>
      <c r="E2568" s="0" t="s">
        <v>21425</v>
      </c>
      <c r="F2568" s="0" t="n">
        <v>621</v>
      </c>
      <c r="G2568" s="0" t="s">
        <v>281</v>
      </c>
      <c r="H2568" s="0" t="s">
        <v>297</v>
      </c>
      <c r="I2568" s="0" t="s">
        <v>21426</v>
      </c>
    </row>
    <row r="2569" customFormat="false" ht="15" hidden="false" customHeight="false" outlineLevel="0" collapsed="false">
      <c r="A2569" s="0" t="n">
        <v>85</v>
      </c>
      <c r="B2569" s="0" t="s">
        <v>136</v>
      </c>
      <c r="C2569" s="0" t="s">
        <v>21427</v>
      </c>
      <c r="D2569" s="0" t="s">
        <v>14532</v>
      </c>
      <c r="E2569" s="0" t="s">
        <v>21428</v>
      </c>
      <c r="F2569" s="0" t="n">
        <v>3414</v>
      </c>
      <c r="G2569" s="0" t="s">
        <v>281</v>
      </c>
      <c r="H2569" s="0" t="s">
        <v>297</v>
      </c>
      <c r="I2569" s="0" t="s">
        <v>21429</v>
      </c>
    </row>
    <row r="2570" customFormat="false" ht="15" hidden="false" customHeight="false" outlineLevel="0" collapsed="false">
      <c r="A2570" s="0" t="n">
        <v>98</v>
      </c>
      <c r="B2570" s="0" t="s">
        <v>153</v>
      </c>
      <c r="C2570" s="0" t="s">
        <v>21430</v>
      </c>
      <c r="D2570" s="0" t="s">
        <v>14902</v>
      </c>
      <c r="E2570" s="0" t="s">
        <v>21431</v>
      </c>
      <c r="F2570" s="0" t="n">
        <v>3036</v>
      </c>
      <c r="G2570" s="0" t="s">
        <v>281</v>
      </c>
      <c r="H2570" s="0" t="s">
        <v>297</v>
      </c>
      <c r="I2570" s="0" t="s">
        <v>21432</v>
      </c>
    </row>
    <row r="2571" customFormat="false" ht="15" hidden="false" customHeight="false" outlineLevel="0" collapsed="false">
      <c r="A2571" s="0" t="n">
        <v>97</v>
      </c>
      <c r="B2571" s="0" t="s">
        <v>152</v>
      </c>
      <c r="C2571" s="0" t="s">
        <v>21433</v>
      </c>
      <c r="D2571" s="0" t="s">
        <v>34</v>
      </c>
      <c r="E2571" s="0" t="s">
        <v>21434</v>
      </c>
      <c r="F2571" s="0" t="n">
        <v>453</v>
      </c>
      <c r="G2571" s="0" t="s">
        <v>281</v>
      </c>
      <c r="H2571" s="0" t="s">
        <v>297</v>
      </c>
      <c r="I2571" s="0" t="s">
        <v>21435</v>
      </c>
    </row>
    <row r="2572" customFormat="false" ht="15" hidden="false" customHeight="false" outlineLevel="0" collapsed="false">
      <c r="A2572" s="0" t="n">
        <v>14</v>
      </c>
      <c r="B2572" s="0" t="s">
        <v>50</v>
      </c>
      <c r="C2572" s="0" t="s">
        <v>21436</v>
      </c>
      <c r="D2572" s="0" t="s">
        <v>14192</v>
      </c>
      <c r="E2572" s="0" t="s">
        <v>21437</v>
      </c>
      <c r="F2572" s="0" t="n">
        <v>5168</v>
      </c>
      <c r="G2572" s="0" t="s">
        <v>281</v>
      </c>
      <c r="H2572" s="0" t="s">
        <v>274</v>
      </c>
      <c r="I2572" s="0" t="s">
        <v>21438</v>
      </c>
    </row>
    <row r="2573" customFormat="false" ht="15" hidden="false" customHeight="false" outlineLevel="0" collapsed="false">
      <c r="A2573" s="0" t="n">
        <v>97</v>
      </c>
      <c r="B2573" s="0" t="s">
        <v>152</v>
      </c>
      <c r="C2573" s="0" t="s">
        <v>21439</v>
      </c>
      <c r="D2573" s="0" t="s">
        <v>14532</v>
      </c>
      <c r="E2573" s="0" t="s">
        <v>21440</v>
      </c>
      <c r="F2573" s="0" t="n">
        <v>1230</v>
      </c>
      <c r="G2573" s="0" t="s">
        <v>281</v>
      </c>
      <c r="H2573" s="0" t="s">
        <v>297</v>
      </c>
      <c r="I2573" s="0" t="s">
        <v>21441</v>
      </c>
    </row>
    <row r="2574" customFormat="false" ht="15" hidden="false" customHeight="false" outlineLevel="0" collapsed="false">
      <c r="A2574" s="0" t="n">
        <v>98</v>
      </c>
      <c r="B2574" s="0" t="s">
        <v>153</v>
      </c>
      <c r="C2574" s="0" t="s">
        <v>21442</v>
      </c>
      <c r="D2574" s="0" t="s">
        <v>14902</v>
      </c>
      <c r="E2574" s="0" t="s">
        <v>21443</v>
      </c>
      <c r="F2574" s="0" t="n">
        <v>3099</v>
      </c>
      <c r="G2574" s="0" t="s">
        <v>281</v>
      </c>
      <c r="H2574" s="0" t="s">
        <v>297</v>
      </c>
      <c r="I2574" s="0" t="s">
        <v>21444</v>
      </c>
    </row>
    <row r="2575" customFormat="false" ht="15" hidden="false" customHeight="false" outlineLevel="0" collapsed="false">
      <c r="A2575" s="0" t="n">
        <v>98</v>
      </c>
      <c r="B2575" s="0" t="s">
        <v>153</v>
      </c>
      <c r="C2575" s="0" t="s">
        <v>21445</v>
      </c>
      <c r="D2575" s="0" t="s">
        <v>14192</v>
      </c>
      <c r="E2575" s="0" t="s">
        <v>21446</v>
      </c>
      <c r="F2575" s="0" t="n">
        <v>2534</v>
      </c>
      <c r="G2575" s="0" t="s">
        <v>281</v>
      </c>
      <c r="H2575" s="0" t="s">
        <v>297</v>
      </c>
      <c r="I2575" s="0" t="s">
        <v>21447</v>
      </c>
    </row>
    <row r="2576" customFormat="false" ht="15" hidden="false" customHeight="false" outlineLevel="0" collapsed="false">
      <c r="A2576" s="0" t="n">
        <v>97</v>
      </c>
      <c r="B2576" s="0" t="s">
        <v>152</v>
      </c>
      <c r="C2576" s="0" t="s">
        <v>21448</v>
      </c>
      <c r="D2576" s="0" t="s">
        <v>14532</v>
      </c>
      <c r="E2576" s="0" t="s">
        <v>21449</v>
      </c>
      <c r="F2576" s="0" t="n">
        <v>936</v>
      </c>
      <c r="G2576" s="0" t="s">
        <v>281</v>
      </c>
      <c r="H2576" s="0" t="s">
        <v>297</v>
      </c>
      <c r="I2576" s="0" t="s">
        <v>21450</v>
      </c>
    </row>
    <row r="2577" customFormat="false" ht="15" hidden="false" customHeight="false" outlineLevel="0" collapsed="false">
      <c r="A2577" s="0" t="n">
        <v>95</v>
      </c>
      <c r="B2577" s="0" t="s">
        <v>148</v>
      </c>
      <c r="C2577" s="0" t="s">
        <v>21451</v>
      </c>
      <c r="D2577" s="0" t="s">
        <v>14532</v>
      </c>
      <c r="E2577" s="0" t="s">
        <v>21452</v>
      </c>
      <c r="F2577" s="0" t="n">
        <v>1040</v>
      </c>
      <c r="G2577" s="0" t="s">
        <v>281</v>
      </c>
      <c r="H2577" s="0" t="s">
        <v>297</v>
      </c>
      <c r="I2577" s="0" t="s">
        <v>21453</v>
      </c>
    </row>
    <row r="2578" customFormat="false" ht="15" hidden="false" customHeight="false" outlineLevel="0" collapsed="false">
      <c r="A2578" s="0" t="n">
        <v>97</v>
      </c>
      <c r="B2578" s="0" t="s">
        <v>152</v>
      </c>
      <c r="C2578" s="0" t="s">
        <v>21454</v>
      </c>
      <c r="D2578" s="0" t="s">
        <v>14532</v>
      </c>
      <c r="E2578" s="0" t="s">
        <v>21455</v>
      </c>
      <c r="F2578" s="0" t="n">
        <v>4807</v>
      </c>
      <c r="G2578" s="0" t="s">
        <v>281</v>
      </c>
      <c r="H2578" s="0" t="s">
        <v>297</v>
      </c>
      <c r="I2578" s="0" t="s">
        <v>21456</v>
      </c>
    </row>
    <row r="2579" customFormat="false" ht="15" hidden="false" customHeight="false" outlineLevel="0" collapsed="false">
      <c r="A2579" s="0" t="n">
        <v>98</v>
      </c>
      <c r="B2579" s="0" t="s">
        <v>153</v>
      </c>
      <c r="C2579" s="0" t="s">
        <v>21457</v>
      </c>
      <c r="D2579" s="0" t="s">
        <v>14902</v>
      </c>
      <c r="E2579" s="0" t="s">
        <v>21458</v>
      </c>
      <c r="F2579" s="0" t="n">
        <v>3014</v>
      </c>
      <c r="G2579" s="0" t="s">
        <v>281</v>
      </c>
      <c r="H2579" s="0" t="s">
        <v>297</v>
      </c>
      <c r="I2579" s="0" t="s">
        <v>21459</v>
      </c>
    </row>
    <row r="2580" customFormat="false" ht="15" hidden="false" customHeight="false" outlineLevel="0" collapsed="false">
      <c r="A2580" s="0" t="n">
        <v>94</v>
      </c>
      <c r="B2580" s="0" t="s">
        <v>147</v>
      </c>
      <c r="C2580" s="0" t="s">
        <v>21460</v>
      </c>
      <c r="D2580" s="0" t="s">
        <v>14532</v>
      </c>
      <c r="E2580" s="0" t="s">
        <v>21461</v>
      </c>
      <c r="F2580" s="0" t="n">
        <v>11315</v>
      </c>
      <c r="G2580" s="0" t="s">
        <v>281</v>
      </c>
      <c r="H2580" s="0" t="s">
        <v>297</v>
      </c>
      <c r="I2580" s="0" t="s">
        <v>21462</v>
      </c>
    </row>
    <row r="2581" customFormat="false" ht="15" hidden="false" customHeight="false" outlineLevel="0" collapsed="false">
      <c r="A2581" s="0" t="n">
        <v>97</v>
      </c>
      <c r="B2581" s="0" t="s">
        <v>152</v>
      </c>
      <c r="C2581" s="0" t="s">
        <v>21463</v>
      </c>
      <c r="D2581" s="0" t="s">
        <v>14532</v>
      </c>
      <c r="E2581" s="0" t="s">
        <v>21464</v>
      </c>
      <c r="F2581" s="0" t="n">
        <v>2430</v>
      </c>
      <c r="G2581" s="0" t="s">
        <v>281</v>
      </c>
      <c r="H2581" s="0" t="s">
        <v>297</v>
      </c>
      <c r="I2581" s="0" t="s">
        <v>21465</v>
      </c>
    </row>
    <row r="2582" customFormat="false" ht="15" hidden="false" customHeight="false" outlineLevel="0" collapsed="false">
      <c r="A2582" s="0" t="n">
        <v>98</v>
      </c>
      <c r="B2582" s="0" t="s">
        <v>153</v>
      </c>
      <c r="C2582" s="0" t="s">
        <v>21466</v>
      </c>
      <c r="D2582" s="0" t="s">
        <v>14902</v>
      </c>
      <c r="E2582" s="0" t="s">
        <v>21467</v>
      </c>
      <c r="F2582" s="0" t="n">
        <v>3160</v>
      </c>
      <c r="G2582" s="0" t="s">
        <v>281</v>
      </c>
      <c r="H2582" s="0" t="s">
        <v>297</v>
      </c>
      <c r="I2582" s="0" t="s">
        <v>21468</v>
      </c>
    </row>
    <row r="2583" customFormat="false" ht="15" hidden="false" customHeight="false" outlineLevel="0" collapsed="false">
      <c r="A2583" s="0" t="n">
        <v>85</v>
      </c>
      <c r="B2583" s="0" t="s">
        <v>136</v>
      </c>
      <c r="C2583" s="0" t="s">
        <v>21469</v>
      </c>
      <c r="D2583" s="0" t="s">
        <v>14939</v>
      </c>
      <c r="E2583" s="0" t="s">
        <v>15775</v>
      </c>
      <c r="F2583" s="0" t="n">
        <v>1085</v>
      </c>
      <c r="G2583" s="0" t="s">
        <v>281</v>
      </c>
      <c r="H2583" s="0" t="s">
        <v>297</v>
      </c>
      <c r="I2583" s="0" t="s">
        <v>21380</v>
      </c>
    </row>
    <row r="2584" customFormat="false" ht="15" hidden="false" customHeight="false" outlineLevel="0" collapsed="false">
      <c r="A2584" s="0" t="n">
        <v>85</v>
      </c>
      <c r="B2584" s="0" t="s">
        <v>136</v>
      </c>
      <c r="C2584" s="0" t="s">
        <v>21470</v>
      </c>
      <c r="D2584" s="0" t="s">
        <v>14939</v>
      </c>
      <c r="E2584" s="0" t="s">
        <v>15775</v>
      </c>
      <c r="F2584" s="0" t="n">
        <v>1085</v>
      </c>
      <c r="G2584" s="0" t="s">
        <v>281</v>
      </c>
      <c r="H2584" s="0" t="s">
        <v>297</v>
      </c>
      <c r="I2584" s="0" t="s">
        <v>21380</v>
      </c>
    </row>
    <row r="2585" customFormat="false" ht="15" hidden="false" customHeight="false" outlineLevel="0" collapsed="false">
      <c r="A2585" s="0" t="n">
        <v>98</v>
      </c>
      <c r="B2585" s="0" t="s">
        <v>153</v>
      </c>
      <c r="C2585" s="0" t="s">
        <v>21471</v>
      </c>
      <c r="D2585" s="0" t="s">
        <v>14541</v>
      </c>
      <c r="E2585" s="0" t="s">
        <v>21472</v>
      </c>
      <c r="F2585" s="0" t="n">
        <v>336</v>
      </c>
      <c r="G2585" s="0" t="s">
        <v>281</v>
      </c>
      <c r="H2585" s="0" t="s">
        <v>297</v>
      </c>
      <c r="I2585" s="0" t="s">
        <v>21473</v>
      </c>
    </row>
    <row r="2586" customFormat="false" ht="15" hidden="false" customHeight="false" outlineLevel="0" collapsed="false">
      <c r="A2586" s="0" t="n">
        <v>97</v>
      </c>
      <c r="B2586" s="0" t="s">
        <v>152</v>
      </c>
      <c r="C2586" s="0" t="s">
        <v>21474</v>
      </c>
      <c r="D2586" s="0" t="s">
        <v>14532</v>
      </c>
      <c r="E2586" s="0" t="s">
        <v>21475</v>
      </c>
      <c r="F2586" s="0" t="n">
        <v>2796</v>
      </c>
      <c r="G2586" s="0" t="s">
        <v>281</v>
      </c>
      <c r="H2586" s="0" t="s">
        <v>297</v>
      </c>
      <c r="I2586" s="0" t="s">
        <v>21476</v>
      </c>
    </row>
    <row r="2587" customFormat="false" ht="15" hidden="false" customHeight="false" outlineLevel="0" collapsed="false">
      <c r="A2587" s="0" t="n">
        <v>94</v>
      </c>
      <c r="B2587" s="0" t="s">
        <v>147</v>
      </c>
      <c r="C2587" s="0" t="s">
        <v>21477</v>
      </c>
      <c r="D2587" s="0" t="s">
        <v>14939</v>
      </c>
      <c r="E2587" s="0" t="s">
        <v>21478</v>
      </c>
      <c r="F2587" s="0" t="n">
        <v>949</v>
      </c>
      <c r="G2587" s="0" t="s">
        <v>281</v>
      </c>
      <c r="H2587" s="0" t="s">
        <v>297</v>
      </c>
      <c r="I2587" s="0" t="s">
        <v>21479</v>
      </c>
    </row>
    <row r="2588" customFormat="false" ht="15" hidden="false" customHeight="false" outlineLevel="0" collapsed="false">
      <c r="A2588" s="0" t="n">
        <v>98</v>
      </c>
      <c r="B2588" s="0" t="s">
        <v>153</v>
      </c>
      <c r="C2588" s="0" t="s">
        <v>21480</v>
      </c>
      <c r="D2588" s="0" t="s">
        <v>14192</v>
      </c>
      <c r="E2588" s="0" t="s">
        <v>21481</v>
      </c>
      <c r="F2588" s="0" t="n">
        <v>207</v>
      </c>
      <c r="G2588" s="0" t="s">
        <v>281</v>
      </c>
      <c r="H2588" s="0" t="s">
        <v>297</v>
      </c>
      <c r="I2588" s="0" t="s">
        <v>21482</v>
      </c>
    </row>
    <row r="2589" customFormat="false" ht="15" hidden="false" customHeight="false" outlineLevel="0" collapsed="false">
      <c r="A2589" s="0" t="n">
        <v>98</v>
      </c>
      <c r="B2589" s="0" t="s">
        <v>153</v>
      </c>
      <c r="C2589" s="0" t="s">
        <v>21483</v>
      </c>
      <c r="D2589" s="0" t="s">
        <v>14902</v>
      </c>
      <c r="E2589" s="0" t="s">
        <v>21484</v>
      </c>
      <c r="F2589" s="0" t="n">
        <v>3103</v>
      </c>
      <c r="G2589" s="0" t="s">
        <v>281</v>
      </c>
      <c r="H2589" s="0" t="s">
        <v>297</v>
      </c>
      <c r="I2589" s="0" t="s">
        <v>21485</v>
      </c>
    </row>
    <row r="2590" customFormat="false" ht="15" hidden="false" customHeight="false" outlineLevel="0" collapsed="false">
      <c r="A2590" s="0" t="n">
        <v>97</v>
      </c>
      <c r="B2590" s="0" t="s">
        <v>152</v>
      </c>
      <c r="C2590" s="0" t="s">
        <v>21486</v>
      </c>
      <c r="D2590" s="0" t="s">
        <v>14532</v>
      </c>
      <c r="E2590" s="0" t="s">
        <v>21487</v>
      </c>
      <c r="F2590" s="0" t="n">
        <v>949</v>
      </c>
      <c r="G2590" s="0" t="s">
        <v>281</v>
      </c>
      <c r="H2590" s="0" t="s">
        <v>297</v>
      </c>
      <c r="I2590" s="0" t="s">
        <v>21488</v>
      </c>
    </row>
    <row r="2591" customFormat="false" ht="15" hidden="false" customHeight="false" outlineLevel="0" collapsed="false">
      <c r="A2591" s="0" t="n">
        <v>98</v>
      </c>
      <c r="B2591" s="0" t="s">
        <v>153</v>
      </c>
      <c r="C2591" s="0" t="s">
        <v>21489</v>
      </c>
      <c r="D2591" s="0" t="s">
        <v>14676</v>
      </c>
      <c r="E2591" s="0" t="s">
        <v>21490</v>
      </c>
      <c r="F2591" s="0" t="n">
        <v>1627</v>
      </c>
      <c r="G2591" s="0" t="s">
        <v>281</v>
      </c>
      <c r="H2591" s="0" t="s">
        <v>297</v>
      </c>
      <c r="I2591" s="0" t="s">
        <v>21491</v>
      </c>
    </row>
    <row r="2592" customFormat="false" ht="15" hidden="false" customHeight="false" outlineLevel="0" collapsed="false">
      <c r="A2592" s="0" t="n">
        <v>97</v>
      </c>
      <c r="B2592" s="0" t="s">
        <v>152</v>
      </c>
      <c r="C2592" s="0" t="s">
        <v>21492</v>
      </c>
      <c r="D2592" s="0" t="s">
        <v>14532</v>
      </c>
      <c r="E2592" s="0" t="s">
        <v>21493</v>
      </c>
      <c r="F2592" s="0" t="n">
        <v>916</v>
      </c>
      <c r="G2592" s="0" t="s">
        <v>281</v>
      </c>
      <c r="H2592" s="0" t="s">
        <v>297</v>
      </c>
      <c r="I2592" s="0" t="s">
        <v>21494</v>
      </c>
    </row>
    <row r="2593" customFormat="false" ht="15" hidden="false" customHeight="false" outlineLevel="0" collapsed="false">
      <c r="A2593" s="0" t="n">
        <v>98</v>
      </c>
      <c r="B2593" s="0" t="s">
        <v>153</v>
      </c>
      <c r="C2593" s="0" t="s">
        <v>21495</v>
      </c>
      <c r="D2593" s="0" t="s">
        <v>14532</v>
      </c>
      <c r="E2593" s="0" t="s">
        <v>21496</v>
      </c>
      <c r="F2593" s="0" t="n">
        <v>3075</v>
      </c>
      <c r="G2593" s="0" t="s">
        <v>281</v>
      </c>
      <c r="H2593" s="0" t="s">
        <v>297</v>
      </c>
      <c r="I2593" s="0" t="s">
        <v>21497</v>
      </c>
    </row>
    <row r="2594" customFormat="false" ht="15" hidden="false" customHeight="false" outlineLevel="0" collapsed="false">
      <c r="A2594" s="0" t="n">
        <v>94</v>
      </c>
      <c r="B2594" s="0" t="s">
        <v>147</v>
      </c>
      <c r="C2594" s="0" t="s">
        <v>21498</v>
      </c>
      <c r="D2594" s="0" t="s">
        <v>14676</v>
      </c>
      <c r="E2594" s="0" t="s">
        <v>21499</v>
      </c>
      <c r="F2594" s="0" t="n">
        <v>3369</v>
      </c>
      <c r="G2594" s="0" t="s">
        <v>281</v>
      </c>
      <c r="H2594" s="0" t="s">
        <v>297</v>
      </c>
      <c r="I2594" s="0" t="s">
        <v>21500</v>
      </c>
    </row>
    <row r="2595" customFormat="false" ht="15" hidden="false" customHeight="false" outlineLevel="0" collapsed="false">
      <c r="A2595" s="0" t="n">
        <v>97</v>
      </c>
      <c r="B2595" s="0" t="s">
        <v>152</v>
      </c>
      <c r="C2595" s="0" t="s">
        <v>21501</v>
      </c>
      <c r="D2595" s="0" t="s">
        <v>14532</v>
      </c>
      <c r="E2595" s="0" t="s">
        <v>21502</v>
      </c>
      <c r="F2595" s="0" t="n">
        <v>2653</v>
      </c>
      <c r="G2595" s="0" t="s">
        <v>281</v>
      </c>
      <c r="H2595" s="0" t="s">
        <v>297</v>
      </c>
      <c r="I2595" s="0" t="s">
        <v>21503</v>
      </c>
    </row>
    <row r="2596" customFormat="false" ht="15" hidden="false" customHeight="false" outlineLevel="0" collapsed="false">
      <c r="A2596" s="0" t="n">
        <v>95</v>
      </c>
      <c r="B2596" s="0" t="s">
        <v>148</v>
      </c>
      <c r="C2596" s="0" t="s">
        <v>21504</v>
      </c>
      <c r="D2596" s="0" t="s">
        <v>14902</v>
      </c>
      <c r="E2596" s="0" t="s">
        <v>21505</v>
      </c>
      <c r="F2596" s="0" t="n">
        <v>2516</v>
      </c>
      <c r="G2596" s="0" t="s">
        <v>281</v>
      </c>
      <c r="H2596" s="0" t="s">
        <v>297</v>
      </c>
      <c r="I2596" s="0" t="s">
        <v>21506</v>
      </c>
    </row>
    <row r="2597" customFormat="false" ht="15" hidden="false" customHeight="false" outlineLevel="0" collapsed="false">
      <c r="A2597" s="0" t="n">
        <v>98</v>
      </c>
      <c r="B2597" s="0" t="s">
        <v>153</v>
      </c>
      <c r="C2597" s="0" t="s">
        <v>21507</v>
      </c>
      <c r="D2597" s="0" t="s">
        <v>34</v>
      </c>
      <c r="E2597" s="0" t="s">
        <v>21508</v>
      </c>
      <c r="F2597" s="0" t="n">
        <v>2883</v>
      </c>
      <c r="G2597" s="0" t="s">
        <v>281</v>
      </c>
      <c r="H2597" s="0" t="s">
        <v>297</v>
      </c>
      <c r="I2597" s="0" t="s">
        <v>21509</v>
      </c>
    </row>
    <row r="2598" customFormat="false" ht="15" hidden="false" customHeight="false" outlineLevel="0" collapsed="false">
      <c r="A2598" s="0" t="n">
        <v>85</v>
      </c>
      <c r="B2598" s="0" t="s">
        <v>136</v>
      </c>
      <c r="C2598" s="0" t="s">
        <v>21510</v>
      </c>
      <c r="D2598" s="0" t="s">
        <v>14939</v>
      </c>
      <c r="E2598" s="0" t="s">
        <v>15775</v>
      </c>
      <c r="F2598" s="0" t="n">
        <v>1085</v>
      </c>
      <c r="G2598" s="0" t="s">
        <v>281</v>
      </c>
      <c r="H2598" s="0" t="s">
        <v>297</v>
      </c>
      <c r="I2598" s="0" t="s">
        <v>21380</v>
      </c>
    </row>
    <row r="2599" customFormat="false" ht="15" hidden="false" customHeight="false" outlineLevel="0" collapsed="false">
      <c r="A2599" s="0" t="n">
        <v>97</v>
      </c>
      <c r="B2599" s="0" t="s">
        <v>152</v>
      </c>
      <c r="C2599" s="0" t="s">
        <v>21511</v>
      </c>
      <c r="D2599" s="0" t="s">
        <v>14532</v>
      </c>
      <c r="E2599" s="0" t="s">
        <v>21512</v>
      </c>
      <c r="F2599" s="0" t="n">
        <v>1510</v>
      </c>
      <c r="G2599" s="0" t="s">
        <v>281</v>
      </c>
      <c r="H2599" s="0" t="s">
        <v>297</v>
      </c>
      <c r="I2599" s="0" t="s">
        <v>21513</v>
      </c>
    </row>
    <row r="2600" customFormat="false" ht="15" hidden="false" customHeight="false" outlineLevel="0" collapsed="false">
      <c r="A2600" s="0" t="n">
        <v>94</v>
      </c>
      <c r="B2600" s="0" t="s">
        <v>147</v>
      </c>
      <c r="C2600" s="0" t="s">
        <v>21514</v>
      </c>
      <c r="D2600" s="0" t="s">
        <v>14541</v>
      </c>
      <c r="E2600" s="0" t="s">
        <v>21515</v>
      </c>
      <c r="F2600" s="0" t="n">
        <v>411</v>
      </c>
      <c r="G2600" s="0" t="s">
        <v>281</v>
      </c>
      <c r="H2600" s="0" t="s">
        <v>297</v>
      </c>
      <c r="I2600" s="0" t="s">
        <v>21516</v>
      </c>
    </row>
    <row r="2601" customFormat="false" ht="15" hidden="false" customHeight="false" outlineLevel="0" collapsed="false">
      <c r="A2601" s="0" t="n">
        <v>85</v>
      </c>
      <c r="B2601" s="0" t="s">
        <v>136</v>
      </c>
      <c r="C2601" s="0" t="s">
        <v>21517</v>
      </c>
      <c r="D2601" s="0" t="s">
        <v>14939</v>
      </c>
      <c r="E2601" s="0" t="s">
        <v>15775</v>
      </c>
      <c r="F2601" s="0" t="n">
        <v>1085</v>
      </c>
      <c r="G2601" s="0" t="s">
        <v>281</v>
      </c>
      <c r="H2601" s="0" t="s">
        <v>297</v>
      </c>
      <c r="I2601" s="0" t="s">
        <v>21380</v>
      </c>
    </row>
    <row r="2602" customFormat="false" ht="15" hidden="false" customHeight="false" outlineLevel="0" collapsed="false">
      <c r="A2602" s="0" t="n">
        <v>98</v>
      </c>
      <c r="B2602" s="0" t="s">
        <v>153</v>
      </c>
      <c r="C2602" s="0" t="s">
        <v>21518</v>
      </c>
      <c r="D2602" s="0" t="s">
        <v>14192</v>
      </c>
      <c r="E2602" s="0" t="s">
        <v>21519</v>
      </c>
      <c r="F2602" s="0" t="n">
        <v>1246</v>
      </c>
      <c r="G2602" s="0" t="s">
        <v>281</v>
      </c>
      <c r="H2602" s="0" t="s">
        <v>297</v>
      </c>
      <c r="I2602" s="0" t="s">
        <v>21520</v>
      </c>
    </row>
    <row r="2603" customFormat="false" ht="15" hidden="false" customHeight="false" outlineLevel="0" collapsed="false">
      <c r="A2603" s="0" t="n">
        <v>98</v>
      </c>
      <c r="B2603" s="0" t="s">
        <v>153</v>
      </c>
      <c r="C2603" s="0" t="s">
        <v>21521</v>
      </c>
      <c r="D2603" s="0" t="s">
        <v>14902</v>
      </c>
      <c r="E2603" s="0" t="s">
        <v>21522</v>
      </c>
      <c r="F2603" s="0" t="n">
        <v>2985</v>
      </c>
      <c r="G2603" s="0" t="s">
        <v>281</v>
      </c>
      <c r="H2603" s="0" t="s">
        <v>297</v>
      </c>
      <c r="I2603" s="0" t="s">
        <v>21523</v>
      </c>
    </row>
    <row r="2604" customFormat="false" ht="15" hidden="false" customHeight="false" outlineLevel="0" collapsed="false">
      <c r="A2604" s="0" t="n">
        <v>97</v>
      </c>
      <c r="B2604" s="0" t="s">
        <v>152</v>
      </c>
      <c r="C2604" s="0" t="s">
        <v>21524</v>
      </c>
      <c r="D2604" s="0" t="s">
        <v>14532</v>
      </c>
      <c r="E2604" s="0" t="s">
        <v>21525</v>
      </c>
      <c r="F2604" s="0" t="n">
        <v>3456</v>
      </c>
      <c r="G2604" s="0" t="s">
        <v>281</v>
      </c>
      <c r="H2604" s="0" t="s">
        <v>297</v>
      </c>
      <c r="I2604" s="0" t="s">
        <v>21526</v>
      </c>
    </row>
    <row r="2605" customFormat="false" ht="15" hidden="false" customHeight="false" outlineLevel="0" collapsed="false">
      <c r="A2605" s="0" t="n">
        <v>94</v>
      </c>
      <c r="B2605" s="0" t="s">
        <v>147</v>
      </c>
      <c r="C2605" s="0" t="s">
        <v>21527</v>
      </c>
      <c r="D2605" s="0" t="s">
        <v>14676</v>
      </c>
      <c r="E2605" s="0" t="s">
        <v>21528</v>
      </c>
      <c r="F2605" s="0" t="n">
        <v>5716</v>
      </c>
      <c r="G2605" s="0" t="s">
        <v>281</v>
      </c>
      <c r="H2605" s="0" t="s">
        <v>297</v>
      </c>
      <c r="I2605" s="0" t="s">
        <v>21529</v>
      </c>
    </row>
    <row r="2606" customFormat="false" ht="15" hidden="false" customHeight="false" outlineLevel="0" collapsed="false">
      <c r="A2606" s="0" t="n">
        <v>85</v>
      </c>
      <c r="B2606" s="0" t="s">
        <v>136</v>
      </c>
      <c r="C2606" s="0" t="s">
        <v>21530</v>
      </c>
      <c r="D2606" s="0" t="s">
        <v>14939</v>
      </c>
      <c r="E2606" s="0" t="s">
        <v>15775</v>
      </c>
      <c r="F2606" s="0" t="n">
        <v>1085</v>
      </c>
      <c r="G2606" s="0" t="s">
        <v>281</v>
      </c>
      <c r="H2606" s="0" t="s">
        <v>297</v>
      </c>
      <c r="I2606" s="0" t="s">
        <v>21380</v>
      </c>
    </row>
    <row r="2607" customFormat="false" ht="15" hidden="false" customHeight="false" outlineLevel="0" collapsed="false">
      <c r="A2607" s="0" t="n">
        <v>85</v>
      </c>
      <c r="B2607" s="0" t="s">
        <v>136</v>
      </c>
      <c r="C2607" s="0" t="s">
        <v>21531</v>
      </c>
      <c r="D2607" s="0" t="s">
        <v>514</v>
      </c>
      <c r="E2607" s="0" t="s">
        <v>21385</v>
      </c>
      <c r="F2607" s="0" t="n">
        <v>224</v>
      </c>
      <c r="G2607" s="0" t="s">
        <v>281</v>
      </c>
      <c r="H2607" s="0" t="s">
        <v>297</v>
      </c>
      <c r="I2607" s="0" t="s">
        <v>21386</v>
      </c>
    </row>
    <row r="2608" customFormat="false" ht="15" hidden="false" customHeight="false" outlineLevel="0" collapsed="false">
      <c r="A2608" s="0" t="n">
        <v>98</v>
      </c>
      <c r="B2608" s="0" t="s">
        <v>153</v>
      </c>
      <c r="C2608" s="0" t="s">
        <v>21532</v>
      </c>
      <c r="D2608" s="0" t="s">
        <v>14532</v>
      </c>
      <c r="E2608" s="0" t="s">
        <v>21403</v>
      </c>
      <c r="F2608" s="0" t="n">
        <v>6943</v>
      </c>
      <c r="G2608" s="0" t="s">
        <v>281</v>
      </c>
      <c r="H2608" s="0" t="s">
        <v>297</v>
      </c>
      <c r="I2608" s="0" t="s">
        <v>21404</v>
      </c>
    </row>
    <row r="2609" customFormat="false" ht="15" hidden="false" customHeight="false" outlineLevel="0" collapsed="false">
      <c r="A2609" s="0" t="n">
        <v>97</v>
      </c>
      <c r="B2609" s="0" t="s">
        <v>152</v>
      </c>
      <c r="C2609" s="0" t="s">
        <v>21533</v>
      </c>
      <c r="D2609" s="0" t="s">
        <v>14532</v>
      </c>
      <c r="E2609" s="0" t="s">
        <v>21534</v>
      </c>
      <c r="F2609" s="0" t="n">
        <v>3458</v>
      </c>
      <c r="G2609" s="0" t="s">
        <v>281</v>
      </c>
      <c r="H2609" s="0" t="s">
        <v>297</v>
      </c>
      <c r="I2609" s="0" t="s">
        <v>21535</v>
      </c>
    </row>
    <row r="2610" customFormat="false" ht="15" hidden="false" customHeight="false" outlineLevel="0" collapsed="false">
      <c r="A2610" s="0" t="n">
        <v>98</v>
      </c>
      <c r="B2610" s="0" t="s">
        <v>153</v>
      </c>
      <c r="C2610" s="0" t="s">
        <v>21536</v>
      </c>
      <c r="D2610" s="0" t="s">
        <v>14541</v>
      </c>
      <c r="E2610" s="0" t="s">
        <v>21537</v>
      </c>
      <c r="F2610" s="0" t="n">
        <v>311</v>
      </c>
      <c r="G2610" s="0" t="s">
        <v>281</v>
      </c>
      <c r="H2610" s="0" t="s">
        <v>297</v>
      </c>
      <c r="I2610" s="0" t="s">
        <v>21538</v>
      </c>
    </row>
    <row r="2611" customFormat="false" ht="15" hidden="false" customHeight="false" outlineLevel="0" collapsed="false">
      <c r="A2611" s="0" t="n">
        <v>98</v>
      </c>
      <c r="B2611" s="0" t="s">
        <v>153</v>
      </c>
      <c r="C2611" s="0" t="s">
        <v>21539</v>
      </c>
      <c r="D2611" s="0" t="s">
        <v>14541</v>
      </c>
      <c r="E2611" s="0" t="s">
        <v>21540</v>
      </c>
      <c r="F2611" s="0" t="n">
        <v>1913</v>
      </c>
      <c r="G2611" s="0" t="s">
        <v>281</v>
      </c>
      <c r="H2611" s="0" t="s">
        <v>297</v>
      </c>
      <c r="I2611" s="0" t="s">
        <v>21541</v>
      </c>
    </row>
    <row r="2612" customFormat="false" ht="15" hidden="false" customHeight="false" outlineLevel="0" collapsed="false">
      <c r="A2612" s="0" t="n">
        <v>97</v>
      </c>
      <c r="B2612" s="0" t="s">
        <v>152</v>
      </c>
      <c r="C2612" s="0" t="s">
        <v>21542</v>
      </c>
      <c r="D2612" s="0" t="s">
        <v>14532</v>
      </c>
      <c r="E2612" s="0" t="s">
        <v>21543</v>
      </c>
      <c r="F2612" s="0" t="n">
        <v>3739</v>
      </c>
      <c r="G2612" s="0" t="s">
        <v>281</v>
      </c>
      <c r="H2612" s="0" t="s">
        <v>297</v>
      </c>
      <c r="I2612" s="0" t="s">
        <v>21544</v>
      </c>
    </row>
    <row r="2613" customFormat="false" ht="15" hidden="false" customHeight="false" outlineLevel="0" collapsed="false">
      <c r="A2613" s="0" t="n">
        <v>98</v>
      </c>
      <c r="B2613" s="0" t="s">
        <v>153</v>
      </c>
      <c r="C2613" s="0" t="s">
        <v>21545</v>
      </c>
      <c r="D2613" s="0" t="s">
        <v>14192</v>
      </c>
      <c r="E2613" s="0" t="s">
        <v>21546</v>
      </c>
      <c r="F2613" s="0" t="n">
        <v>20224</v>
      </c>
      <c r="G2613" s="0" t="s">
        <v>281</v>
      </c>
      <c r="H2613" s="0" t="s">
        <v>297</v>
      </c>
      <c r="I2613" s="0" t="s">
        <v>21547</v>
      </c>
    </row>
    <row r="2614" customFormat="false" ht="15" hidden="false" customHeight="false" outlineLevel="0" collapsed="false">
      <c r="A2614" s="0" t="n">
        <v>97</v>
      </c>
      <c r="B2614" s="0" t="s">
        <v>152</v>
      </c>
      <c r="C2614" s="0" t="s">
        <v>21548</v>
      </c>
      <c r="D2614" s="0" t="s">
        <v>14532</v>
      </c>
      <c r="E2614" s="0" t="s">
        <v>21549</v>
      </c>
      <c r="F2614" s="0" t="n">
        <v>1066</v>
      </c>
      <c r="G2614" s="0" t="s">
        <v>281</v>
      </c>
      <c r="H2614" s="0" t="s">
        <v>297</v>
      </c>
      <c r="I2614" s="0" t="s">
        <v>21550</v>
      </c>
    </row>
    <row r="2615" customFormat="false" ht="15" hidden="false" customHeight="false" outlineLevel="0" collapsed="false">
      <c r="A2615" s="0" t="n">
        <v>94</v>
      </c>
      <c r="B2615" s="0" t="s">
        <v>147</v>
      </c>
      <c r="C2615" s="0" t="s">
        <v>21551</v>
      </c>
      <c r="D2615" s="0" t="s">
        <v>14192</v>
      </c>
      <c r="E2615" s="0" t="s">
        <v>21552</v>
      </c>
      <c r="F2615" s="0" t="n">
        <v>3365</v>
      </c>
      <c r="G2615" s="0" t="s">
        <v>281</v>
      </c>
      <c r="H2615" s="0" t="s">
        <v>297</v>
      </c>
      <c r="I2615" s="0" t="s">
        <v>21553</v>
      </c>
    </row>
    <row r="2616" customFormat="false" ht="15" hidden="false" customHeight="false" outlineLevel="0" collapsed="false">
      <c r="A2616" s="0" t="n">
        <v>98</v>
      </c>
      <c r="B2616" s="0" t="s">
        <v>153</v>
      </c>
      <c r="C2616" s="0" t="s">
        <v>21554</v>
      </c>
      <c r="D2616" s="0" t="s">
        <v>14192</v>
      </c>
      <c r="E2616" s="0" t="s">
        <v>21555</v>
      </c>
      <c r="F2616" s="0" t="n">
        <v>6405</v>
      </c>
      <c r="G2616" s="0" t="s">
        <v>281</v>
      </c>
      <c r="H2616" s="0" t="s">
        <v>297</v>
      </c>
      <c r="I2616" s="0" t="s">
        <v>21556</v>
      </c>
    </row>
    <row r="2617" customFormat="false" ht="15" hidden="false" customHeight="false" outlineLevel="0" collapsed="false">
      <c r="A2617" s="0" t="n">
        <v>97</v>
      </c>
      <c r="B2617" s="0" t="s">
        <v>152</v>
      </c>
      <c r="C2617" s="0" t="s">
        <v>21557</v>
      </c>
      <c r="D2617" s="0" t="s">
        <v>14532</v>
      </c>
      <c r="E2617" s="0" t="s">
        <v>21558</v>
      </c>
      <c r="F2617" s="0" t="n">
        <v>843</v>
      </c>
      <c r="G2617" s="0" t="s">
        <v>281</v>
      </c>
      <c r="H2617" s="0" t="s">
        <v>297</v>
      </c>
      <c r="I2617" s="0" t="s">
        <v>21559</v>
      </c>
    </row>
    <row r="2618" customFormat="false" ht="15" hidden="false" customHeight="false" outlineLevel="0" collapsed="false">
      <c r="A2618" s="0" t="n">
        <v>98</v>
      </c>
      <c r="B2618" s="0" t="s">
        <v>153</v>
      </c>
      <c r="C2618" s="0" t="s">
        <v>21560</v>
      </c>
      <c r="D2618" s="0" t="s">
        <v>14541</v>
      </c>
      <c r="E2618" s="0" t="s">
        <v>21561</v>
      </c>
      <c r="F2618" s="0" t="n">
        <v>275</v>
      </c>
      <c r="G2618" s="0" t="s">
        <v>281</v>
      </c>
      <c r="H2618" s="0" t="s">
        <v>297</v>
      </c>
      <c r="I2618" s="0" t="s">
        <v>21562</v>
      </c>
    </row>
    <row r="2619" customFormat="false" ht="15" hidden="false" customHeight="false" outlineLevel="0" collapsed="false">
      <c r="A2619" s="0" t="n">
        <v>94</v>
      </c>
      <c r="B2619" s="0" t="s">
        <v>147</v>
      </c>
      <c r="C2619" s="0" t="s">
        <v>21563</v>
      </c>
      <c r="D2619" s="0" t="s">
        <v>514</v>
      </c>
      <c r="E2619" s="0" t="s">
        <v>21564</v>
      </c>
      <c r="F2619" s="0" t="n">
        <v>4149</v>
      </c>
      <c r="G2619" s="0" t="s">
        <v>281</v>
      </c>
      <c r="H2619" s="0" t="s">
        <v>297</v>
      </c>
      <c r="I2619" s="0" t="s">
        <v>21565</v>
      </c>
    </row>
    <row r="2620" customFormat="false" ht="15" hidden="false" customHeight="false" outlineLevel="0" collapsed="false">
      <c r="A2620" s="0" t="n">
        <v>97</v>
      </c>
      <c r="B2620" s="0" t="s">
        <v>152</v>
      </c>
      <c r="C2620" s="0" t="s">
        <v>21566</v>
      </c>
      <c r="D2620" s="0" t="s">
        <v>14532</v>
      </c>
      <c r="E2620" s="0" t="s">
        <v>21567</v>
      </c>
      <c r="F2620" s="0" t="n">
        <v>2482</v>
      </c>
      <c r="G2620" s="0" t="s">
        <v>281</v>
      </c>
      <c r="H2620" s="0" t="s">
        <v>297</v>
      </c>
      <c r="I2620" s="0" t="s">
        <v>21568</v>
      </c>
    </row>
    <row r="2621" customFormat="false" ht="15" hidden="false" customHeight="false" outlineLevel="0" collapsed="false">
      <c r="A2621" s="0" t="n">
        <v>98</v>
      </c>
      <c r="B2621" s="0" t="s">
        <v>153</v>
      </c>
      <c r="C2621" s="0" t="s">
        <v>21569</v>
      </c>
      <c r="D2621" s="0" t="s">
        <v>14902</v>
      </c>
      <c r="E2621" s="0" t="s">
        <v>21570</v>
      </c>
      <c r="F2621" s="0" t="n">
        <v>3095</v>
      </c>
      <c r="G2621" s="0" t="s">
        <v>281</v>
      </c>
      <c r="H2621" s="0" t="s">
        <v>297</v>
      </c>
      <c r="I2621" s="0" t="s">
        <v>21571</v>
      </c>
    </row>
    <row r="2622" customFormat="false" ht="15" hidden="false" customHeight="false" outlineLevel="0" collapsed="false">
      <c r="A2622" s="0" t="n">
        <v>97</v>
      </c>
      <c r="B2622" s="0" t="s">
        <v>152</v>
      </c>
      <c r="C2622" s="0" t="s">
        <v>21572</v>
      </c>
      <c r="D2622" s="0" t="s">
        <v>14532</v>
      </c>
      <c r="E2622" s="0" t="s">
        <v>21573</v>
      </c>
      <c r="F2622" s="0" t="n">
        <v>4271</v>
      </c>
      <c r="G2622" s="0" t="s">
        <v>281</v>
      </c>
      <c r="H2622" s="0" t="s">
        <v>297</v>
      </c>
      <c r="I2622" s="0" t="s">
        <v>21574</v>
      </c>
    </row>
    <row r="2623" customFormat="false" ht="15" hidden="false" customHeight="false" outlineLevel="0" collapsed="false">
      <c r="A2623" s="0" t="n">
        <v>98</v>
      </c>
      <c r="B2623" s="0" t="s">
        <v>153</v>
      </c>
      <c r="C2623" s="0" t="s">
        <v>21575</v>
      </c>
      <c r="D2623" s="0" t="s">
        <v>514</v>
      </c>
      <c r="E2623" s="0" t="s">
        <v>21576</v>
      </c>
      <c r="F2623" s="0" t="n">
        <v>1341</v>
      </c>
      <c r="G2623" s="0" t="s">
        <v>281</v>
      </c>
      <c r="H2623" s="0" t="s">
        <v>297</v>
      </c>
      <c r="I2623" s="0" t="s">
        <v>21577</v>
      </c>
    </row>
    <row r="2624" customFormat="false" ht="15" hidden="false" customHeight="false" outlineLevel="0" collapsed="false">
      <c r="A2624" s="0" t="n">
        <v>94</v>
      </c>
      <c r="B2624" s="0" t="s">
        <v>147</v>
      </c>
      <c r="C2624" s="0" t="s">
        <v>21578</v>
      </c>
      <c r="D2624" s="0" t="s">
        <v>14541</v>
      </c>
      <c r="E2624" s="0" t="s">
        <v>21579</v>
      </c>
      <c r="F2624" s="0" t="n">
        <v>390</v>
      </c>
      <c r="G2624" s="0" t="s">
        <v>281</v>
      </c>
      <c r="H2624" s="0" t="s">
        <v>297</v>
      </c>
      <c r="I2624" s="0" t="s">
        <v>21580</v>
      </c>
    </row>
    <row r="2625" customFormat="false" ht="15" hidden="false" customHeight="false" outlineLevel="0" collapsed="false">
      <c r="A2625" s="0" t="n">
        <v>97</v>
      </c>
      <c r="B2625" s="0" t="s">
        <v>152</v>
      </c>
      <c r="C2625" s="0" t="s">
        <v>21581</v>
      </c>
      <c r="D2625" s="0" t="s">
        <v>14541</v>
      </c>
      <c r="E2625" s="0" t="s">
        <v>21582</v>
      </c>
      <c r="F2625" s="0" t="n">
        <v>1638</v>
      </c>
      <c r="G2625" s="0" t="s">
        <v>281</v>
      </c>
      <c r="H2625" s="0" t="s">
        <v>297</v>
      </c>
      <c r="I2625" s="0" t="s">
        <v>21583</v>
      </c>
    </row>
    <row r="2626" customFormat="false" ht="15" hidden="false" customHeight="false" outlineLevel="0" collapsed="false">
      <c r="A2626" s="0" t="n">
        <v>98</v>
      </c>
      <c r="B2626" s="0" t="s">
        <v>153</v>
      </c>
      <c r="C2626" s="0" t="s">
        <v>21584</v>
      </c>
      <c r="D2626" s="0" t="s">
        <v>14902</v>
      </c>
      <c r="E2626" s="0" t="s">
        <v>21585</v>
      </c>
      <c r="F2626" s="0" t="n">
        <v>3136</v>
      </c>
      <c r="G2626" s="0" t="s">
        <v>281</v>
      </c>
      <c r="H2626" s="0" t="s">
        <v>297</v>
      </c>
      <c r="I2626" s="0" t="s">
        <v>21586</v>
      </c>
    </row>
    <row r="2627" customFormat="false" ht="15" hidden="false" customHeight="false" outlineLevel="0" collapsed="false">
      <c r="A2627" s="0" t="n">
        <v>95</v>
      </c>
      <c r="B2627" s="0" t="s">
        <v>148</v>
      </c>
      <c r="C2627" s="0" t="s">
        <v>21587</v>
      </c>
      <c r="D2627" s="0" t="s">
        <v>14541</v>
      </c>
      <c r="E2627" s="0" t="s">
        <v>21588</v>
      </c>
      <c r="F2627" s="0" t="n">
        <v>1293</v>
      </c>
      <c r="G2627" s="0" t="s">
        <v>281</v>
      </c>
      <c r="H2627" s="0" t="s">
        <v>297</v>
      </c>
      <c r="I2627" s="0" t="s">
        <v>21589</v>
      </c>
    </row>
    <row r="2628" customFormat="false" ht="15" hidden="false" customHeight="false" outlineLevel="0" collapsed="false">
      <c r="A2628" s="0" t="n">
        <v>97</v>
      </c>
      <c r="B2628" s="0" t="s">
        <v>152</v>
      </c>
      <c r="C2628" s="0" t="s">
        <v>21590</v>
      </c>
      <c r="D2628" s="0" t="s">
        <v>14532</v>
      </c>
      <c r="E2628" s="0" t="s">
        <v>21591</v>
      </c>
      <c r="F2628" s="0" t="n">
        <v>1028</v>
      </c>
      <c r="G2628" s="0" t="s">
        <v>281</v>
      </c>
      <c r="H2628" s="0" t="s">
        <v>297</v>
      </c>
      <c r="I2628" s="0" t="s">
        <v>21592</v>
      </c>
    </row>
    <row r="2629" customFormat="false" ht="15" hidden="false" customHeight="false" outlineLevel="0" collapsed="false">
      <c r="A2629" s="0" t="n">
        <v>98</v>
      </c>
      <c r="B2629" s="0" t="s">
        <v>153</v>
      </c>
      <c r="C2629" s="0" t="s">
        <v>21593</v>
      </c>
      <c r="D2629" s="0" t="s">
        <v>339</v>
      </c>
      <c r="E2629" s="0" t="s">
        <v>21594</v>
      </c>
      <c r="F2629" s="0" t="n">
        <v>399</v>
      </c>
      <c r="G2629" s="0" t="s">
        <v>281</v>
      </c>
      <c r="H2629" s="0" t="s">
        <v>297</v>
      </c>
      <c r="I2629" s="0" t="s">
        <v>21595</v>
      </c>
    </row>
    <row r="2630" customFormat="false" ht="15" hidden="false" customHeight="false" outlineLevel="0" collapsed="false">
      <c r="A2630" s="0" t="n">
        <v>97</v>
      </c>
      <c r="B2630" s="0" t="s">
        <v>152</v>
      </c>
      <c r="C2630" s="0" t="s">
        <v>21596</v>
      </c>
      <c r="D2630" s="0" t="s">
        <v>14532</v>
      </c>
      <c r="E2630" s="0" t="s">
        <v>21597</v>
      </c>
      <c r="F2630" s="0" t="n">
        <v>1189</v>
      </c>
      <c r="G2630" s="0" t="s">
        <v>281</v>
      </c>
      <c r="H2630" s="0" t="s">
        <v>297</v>
      </c>
      <c r="I2630" s="0" t="s">
        <v>21598</v>
      </c>
    </row>
    <row r="2631" customFormat="false" ht="15" hidden="false" customHeight="false" outlineLevel="0" collapsed="false">
      <c r="A2631" s="0" t="n">
        <v>98</v>
      </c>
      <c r="B2631" s="0" t="s">
        <v>153</v>
      </c>
      <c r="C2631" s="0" t="s">
        <v>21599</v>
      </c>
      <c r="D2631" s="0" t="s">
        <v>339</v>
      </c>
      <c r="E2631" s="0" t="s">
        <v>21600</v>
      </c>
      <c r="F2631" s="0" t="n">
        <v>423</v>
      </c>
      <c r="G2631" s="0" t="s">
        <v>281</v>
      </c>
      <c r="H2631" s="0" t="s">
        <v>297</v>
      </c>
      <c r="I2631" s="0" t="s">
        <v>21601</v>
      </c>
    </row>
    <row r="2632" customFormat="false" ht="15" hidden="false" customHeight="false" outlineLevel="0" collapsed="false">
      <c r="A2632" s="0" t="n">
        <v>99</v>
      </c>
      <c r="B2632" s="0" t="s">
        <v>154</v>
      </c>
      <c r="C2632" s="0" t="s">
        <v>21602</v>
      </c>
      <c r="D2632" s="0" t="s">
        <v>14676</v>
      </c>
      <c r="E2632" s="0" t="s">
        <v>21603</v>
      </c>
      <c r="F2632" s="0" t="n">
        <v>18477</v>
      </c>
      <c r="G2632" s="0" t="s">
        <v>281</v>
      </c>
      <c r="H2632" s="0" t="s">
        <v>297</v>
      </c>
      <c r="I2632" s="0" t="s">
        <v>21604</v>
      </c>
    </row>
    <row r="2633" customFormat="false" ht="15" hidden="false" customHeight="false" outlineLevel="0" collapsed="false">
      <c r="A2633" s="0" t="n">
        <v>94</v>
      </c>
      <c r="B2633" s="0" t="s">
        <v>147</v>
      </c>
      <c r="C2633" s="0" t="s">
        <v>21605</v>
      </c>
      <c r="D2633" s="0" t="s">
        <v>14541</v>
      </c>
      <c r="E2633" s="0" t="s">
        <v>21606</v>
      </c>
      <c r="F2633" s="0" t="n">
        <v>6452</v>
      </c>
      <c r="G2633" s="0" t="s">
        <v>281</v>
      </c>
      <c r="H2633" s="0" t="s">
        <v>297</v>
      </c>
      <c r="I2633" s="0" t="s">
        <v>21607</v>
      </c>
    </row>
    <row r="2634" customFormat="false" ht="15" hidden="false" customHeight="false" outlineLevel="0" collapsed="false">
      <c r="A2634" s="0" t="n">
        <v>99</v>
      </c>
      <c r="B2634" s="0" t="s">
        <v>154</v>
      </c>
      <c r="C2634" s="0" t="s">
        <v>21608</v>
      </c>
      <c r="D2634" s="0" t="s">
        <v>14676</v>
      </c>
      <c r="E2634" s="0" t="s">
        <v>21609</v>
      </c>
      <c r="F2634" s="0" t="n">
        <v>2525</v>
      </c>
      <c r="G2634" s="0" t="s">
        <v>281</v>
      </c>
      <c r="H2634" s="0" t="s">
        <v>297</v>
      </c>
      <c r="I2634" s="0" t="s">
        <v>21610</v>
      </c>
    </row>
    <row r="2635" customFormat="false" ht="15" hidden="false" customHeight="false" outlineLevel="0" collapsed="false">
      <c r="A2635" s="0" t="n">
        <v>97</v>
      </c>
      <c r="B2635" s="0" t="s">
        <v>152</v>
      </c>
      <c r="C2635" s="0" t="s">
        <v>21611</v>
      </c>
      <c r="D2635" s="0" t="s">
        <v>92</v>
      </c>
      <c r="E2635" s="0" t="s">
        <v>21612</v>
      </c>
      <c r="F2635" s="0" t="n">
        <v>2234</v>
      </c>
      <c r="G2635" s="0" t="s">
        <v>281</v>
      </c>
      <c r="H2635" s="0" t="s">
        <v>297</v>
      </c>
      <c r="I2635" s="0" t="s">
        <v>21613</v>
      </c>
    </row>
    <row r="2636" customFormat="false" ht="15" hidden="false" customHeight="false" outlineLevel="0" collapsed="false">
      <c r="A2636" s="0" t="n">
        <v>99</v>
      </c>
      <c r="B2636" s="0" t="s">
        <v>154</v>
      </c>
      <c r="C2636" s="0" t="s">
        <v>21614</v>
      </c>
      <c r="D2636" s="0" t="s">
        <v>14676</v>
      </c>
      <c r="E2636" s="0" t="s">
        <v>21615</v>
      </c>
      <c r="F2636" s="0" t="n">
        <v>1416</v>
      </c>
      <c r="G2636" s="0" t="s">
        <v>281</v>
      </c>
      <c r="H2636" s="0" t="s">
        <v>297</v>
      </c>
      <c r="I2636" s="0" t="s">
        <v>21616</v>
      </c>
    </row>
    <row r="2637" customFormat="false" ht="15" hidden="false" customHeight="false" outlineLevel="0" collapsed="false">
      <c r="A2637" s="0" t="n">
        <v>97</v>
      </c>
      <c r="B2637" s="0" t="s">
        <v>152</v>
      </c>
      <c r="C2637" s="0" t="s">
        <v>21617</v>
      </c>
      <c r="D2637" s="0" t="s">
        <v>14532</v>
      </c>
      <c r="E2637" s="0" t="s">
        <v>21618</v>
      </c>
      <c r="F2637" s="0" t="n">
        <v>1033</v>
      </c>
      <c r="G2637" s="0" t="s">
        <v>281</v>
      </c>
      <c r="H2637" s="0" t="s">
        <v>297</v>
      </c>
      <c r="I2637" s="0" t="s">
        <v>21619</v>
      </c>
    </row>
    <row r="2638" customFormat="false" ht="15" hidden="false" customHeight="false" outlineLevel="0" collapsed="false">
      <c r="A2638" s="0" t="n">
        <v>99</v>
      </c>
      <c r="B2638" s="0" t="s">
        <v>154</v>
      </c>
      <c r="C2638" s="0" t="s">
        <v>21620</v>
      </c>
      <c r="D2638" s="0" t="s">
        <v>14541</v>
      </c>
      <c r="E2638" s="0" t="s">
        <v>21621</v>
      </c>
      <c r="F2638" s="0" t="n">
        <v>8643</v>
      </c>
      <c r="G2638" s="0" t="s">
        <v>281</v>
      </c>
      <c r="H2638" s="0" t="s">
        <v>297</v>
      </c>
      <c r="I2638" s="0" t="s">
        <v>21622</v>
      </c>
    </row>
    <row r="2639" customFormat="false" ht="15" hidden="false" customHeight="false" outlineLevel="0" collapsed="false">
      <c r="A2639" s="0" t="n">
        <v>94</v>
      </c>
      <c r="B2639" s="0" t="s">
        <v>147</v>
      </c>
      <c r="C2639" s="0" t="s">
        <v>21623</v>
      </c>
      <c r="D2639" s="0" t="s">
        <v>514</v>
      </c>
      <c r="E2639" s="0" t="s">
        <v>21624</v>
      </c>
      <c r="F2639" s="0" t="n">
        <v>9336</v>
      </c>
      <c r="G2639" s="0" t="s">
        <v>281</v>
      </c>
      <c r="H2639" s="0" t="s">
        <v>297</v>
      </c>
      <c r="I2639" s="0" t="s">
        <v>21625</v>
      </c>
    </row>
    <row r="2640" customFormat="false" ht="15" hidden="false" customHeight="false" outlineLevel="0" collapsed="false">
      <c r="A2640" s="0" t="n">
        <v>97</v>
      </c>
      <c r="B2640" s="0" t="s">
        <v>152</v>
      </c>
      <c r="C2640" s="0" t="s">
        <v>21626</v>
      </c>
      <c r="D2640" s="0" t="s">
        <v>14532</v>
      </c>
      <c r="E2640" s="0" t="s">
        <v>21627</v>
      </c>
      <c r="F2640" s="0" t="n">
        <v>1160</v>
      </c>
      <c r="G2640" s="0" t="s">
        <v>281</v>
      </c>
      <c r="H2640" s="0" t="s">
        <v>297</v>
      </c>
      <c r="I2640" s="0" t="s">
        <v>21628</v>
      </c>
    </row>
    <row r="2641" customFormat="false" ht="15" hidden="false" customHeight="false" outlineLevel="0" collapsed="false">
      <c r="A2641" s="0" t="n">
        <v>99</v>
      </c>
      <c r="B2641" s="0" t="s">
        <v>154</v>
      </c>
      <c r="C2641" s="0" t="s">
        <v>21629</v>
      </c>
      <c r="D2641" s="0" t="s">
        <v>14541</v>
      </c>
      <c r="E2641" s="0" t="s">
        <v>21630</v>
      </c>
      <c r="F2641" s="0" t="n">
        <v>9121</v>
      </c>
      <c r="G2641" s="0" t="s">
        <v>281</v>
      </c>
      <c r="H2641" s="0" t="s">
        <v>297</v>
      </c>
      <c r="I2641" s="0" t="s">
        <v>21631</v>
      </c>
    </row>
    <row r="2642" customFormat="false" ht="15" hidden="false" customHeight="false" outlineLevel="0" collapsed="false">
      <c r="A2642" s="0" t="n">
        <v>99</v>
      </c>
      <c r="B2642" s="0" t="s">
        <v>154</v>
      </c>
      <c r="C2642" s="0" t="s">
        <v>21632</v>
      </c>
      <c r="D2642" s="0" t="s">
        <v>14532</v>
      </c>
      <c r="E2642" s="0" t="s">
        <v>21633</v>
      </c>
      <c r="F2642" s="0" t="n">
        <v>3161</v>
      </c>
      <c r="G2642" s="0" t="s">
        <v>281</v>
      </c>
      <c r="H2642" s="0" t="s">
        <v>297</v>
      </c>
      <c r="I2642" s="0" t="s">
        <v>21634</v>
      </c>
    </row>
    <row r="2643" customFormat="false" ht="15" hidden="false" customHeight="false" outlineLevel="0" collapsed="false">
      <c r="A2643" s="0" t="n">
        <v>97</v>
      </c>
      <c r="B2643" s="0" t="s">
        <v>152</v>
      </c>
      <c r="C2643" s="0" t="s">
        <v>21635</v>
      </c>
      <c r="D2643" s="0" t="s">
        <v>14532</v>
      </c>
      <c r="E2643" s="0" t="s">
        <v>21636</v>
      </c>
      <c r="F2643" s="0" t="n">
        <v>2769</v>
      </c>
      <c r="G2643" s="0" t="s">
        <v>281</v>
      </c>
      <c r="H2643" s="0" t="s">
        <v>297</v>
      </c>
      <c r="I2643" s="0" t="s">
        <v>21637</v>
      </c>
    </row>
    <row r="2644" customFormat="false" ht="15" hidden="false" customHeight="false" outlineLevel="0" collapsed="false">
      <c r="A2644" s="0" t="n">
        <v>99</v>
      </c>
      <c r="B2644" s="0" t="s">
        <v>154</v>
      </c>
      <c r="C2644" s="0" t="s">
        <v>21638</v>
      </c>
      <c r="D2644" s="0" t="s">
        <v>14532</v>
      </c>
      <c r="E2644" s="0" t="s">
        <v>21639</v>
      </c>
      <c r="F2644" s="0" t="n">
        <v>377</v>
      </c>
      <c r="G2644" s="0" t="s">
        <v>281</v>
      </c>
      <c r="H2644" s="0" t="s">
        <v>297</v>
      </c>
      <c r="I2644" s="0" t="s">
        <v>21640</v>
      </c>
    </row>
    <row r="2645" customFormat="false" ht="15" hidden="false" customHeight="false" outlineLevel="0" collapsed="false">
      <c r="A2645" s="0" t="n">
        <v>94</v>
      </c>
      <c r="B2645" s="0" t="s">
        <v>147</v>
      </c>
      <c r="C2645" s="0" t="s">
        <v>21641</v>
      </c>
      <c r="D2645" s="0" t="s">
        <v>14532</v>
      </c>
      <c r="E2645" s="0" t="s">
        <v>21642</v>
      </c>
      <c r="F2645" s="0" t="n">
        <v>16188</v>
      </c>
      <c r="G2645" s="0" t="s">
        <v>281</v>
      </c>
      <c r="H2645" s="0" t="s">
        <v>297</v>
      </c>
      <c r="I2645" s="0" t="s">
        <v>21643</v>
      </c>
    </row>
    <row r="2646" customFormat="false" ht="15" hidden="false" customHeight="false" outlineLevel="0" collapsed="false">
      <c r="A2646" s="0" t="n">
        <v>99</v>
      </c>
      <c r="B2646" s="0" t="s">
        <v>154</v>
      </c>
      <c r="C2646" s="0" t="s">
        <v>21644</v>
      </c>
      <c r="D2646" s="0" t="s">
        <v>14532</v>
      </c>
      <c r="E2646" s="0" t="s">
        <v>21645</v>
      </c>
      <c r="F2646" s="0" t="n">
        <v>3046</v>
      </c>
      <c r="G2646" s="0" t="s">
        <v>281</v>
      </c>
      <c r="H2646" s="0" t="s">
        <v>297</v>
      </c>
      <c r="I2646" s="0" t="s">
        <v>21646</v>
      </c>
    </row>
    <row r="2647" customFormat="false" ht="15" hidden="false" customHeight="false" outlineLevel="0" collapsed="false">
      <c r="A2647" s="0" t="n">
        <v>100</v>
      </c>
      <c r="B2647" s="0" t="s">
        <v>155</v>
      </c>
      <c r="C2647" s="0" t="s">
        <v>21647</v>
      </c>
      <c r="D2647" s="0" t="s">
        <v>14532</v>
      </c>
      <c r="E2647" s="0" t="s">
        <v>21648</v>
      </c>
      <c r="F2647" s="0" t="n">
        <v>16454</v>
      </c>
      <c r="G2647" s="0" t="s">
        <v>281</v>
      </c>
      <c r="H2647" s="0" t="s">
        <v>297</v>
      </c>
      <c r="I2647" s="0" t="s">
        <v>21649</v>
      </c>
    </row>
    <row r="2648" customFormat="false" ht="15" hidden="false" customHeight="false" outlineLevel="0" collapsed="false">
      <c r="A2648" s="0" t="n">
        <v>94</v>
      </c>
      <c r="B2648" s="0" t="s">
        <v>147</v>
      </c>
      <c r="C2648" s="0" t="s">
        <v>21650</v>
      </c>
      <c r="D2648" s="0" t="s">
        <v>14532</v>
      </c>
      <c r="E2648" s="0" t="s">
        <v>21651</v>
      </c>
      <c r="F2648" s="0" t="n">
        <v>472</v>
      </c>
      <c r="G2648" s="0" t="s">
        <v>281</v>
      </c>
      <c r="H2648" s="0" t="s">
        <v>297</v>
      </c>
      <c r="I2648" s="0" t="s">
        <v>21652</v>
      </c>
    </row>
    <row r="2649" customFormat="false" ht="15" hidden="false" customHeight="false" outlineLevel="0" collapsed="false">
      <c r="A2649" s="0" t="n">
        <v>95</v>
      </c>
      <c r="B2649" s="0" t="s">
        <v>148</v>
      </c>
      <c r="C2649" s="0" t="s">
        <v>21653</v>
      </c>
      <c r="D2649" s="0" t="s">
        <v>14541</v>
      </c>
      <c r="E2649" s="0" t="s">
        <v>21654</v>
      </c>
      <c r="F2649" s="0" t="n">
        <v>490</v>
      </c>
      <c r="G2649" s="0" t="s">
        <v>281</v>
      </c>
      <c r="H2649" s="0" t="s">
        <v>297</v>
      </c>
      <c r="I2649" s="0" t="s">
        <v>21655</v>
      </c>
    </row>
    <row r="2650" customFormat="false" ht="15" hidden="false" customHeight="false" outlineLevel="0" collapsed="false">
      <c r="A2650" s="0" t="n">
        <v>97</v>
      </c>
      <c r="B2650" s="0" t="s">
        <v>152</v>
      </c>
      <c r="C2650" s="0" t="s">
        <v>21656</v>
      </c>
      <c r="D2650" s="0" t="s">
        <v>14532</v>
      </c>
      <c r="E2650" s="0" t="s">
        <v>21657</v>
      </c>
      <c r="F2650" s="0" t="n">
        <v>1558</v>
      </c>
      <c r="G2650" s="0" t="s">
        <v>281</v>
      </c>
      <c r="H2650" s="0" t="s">
        <v>297</v>
      </c>
      <c r="I2650" s="0" t="s">
        <v>21658</v>
      </c>
    </row>
    <row r="2651" customFormat="false" ht="15" hidden="false" customHeight="false" outlineLevel="0" collapsed="false">
      <c r="A2651" s="0" t="n">
        <v>100</v>
      </c>
      <c r="B2651" s="0" t="s">
        <v>155</v>
      </c>
      <c r="C2651" s="0" t="s">
        <v>21659</v>
      </c>
      <c r="D2651" s="0" t="s">
        <v>14676</v>
      </c>
      <c r="E2651" s="0" t="s">
        <v>21648</v>
      </c>
      <c r="F2651" s="0" t="n">
        <v>16544</v>
      </c>
      <c r="G2651" s="0" t="s">
        <v>281</v>
      </c>
      <c r="H2651" s="0" t="s">
        <v>297</v>
      </c>
      <c r="I2651" s="0" t="s">
        <v>21660</v>
      </c>
    </row>
    <row r="2652" customFormat="false" ht="15" hidden="false" customHeight="false" outlineLevel="0" collapsed="false">
      <c r="A2652" s="0" t="n">
        <v>99</v>
      </c>
      <c r="B2652" s="0" t="s">
        <v>154</v>
      </c>
      <c r="C2652" s="0" t="s">
        <v>21661</v>
      </c>
      <c r="D2652" s="0" t="s">
        <v>14532</v>
      </c>
      <c r="E2652" s="0" t="s">
        <v>21662</v>
      </c>
      <c r="F2652" s="0" t="n">
        <v>3022</v>
      </c>
      <c r="G2652" s="0" t="s">
        <v>281</v>
      </c>
      <c r="H2652" s="0" t="s">
        <v>297</v>
      </c>
      <c r="I2652" s="0" t="s">
        <v>21663</v>
      </c>
    </row>
    <row r="2653" customFormat="false" ht="15" hidden="false" customHeight="false" outlineLevel="0" collapsed="false">
      <c r="A2653" s="0" t="n">
        <v>97</v>
      </c>
      <c r="B2653" s="0" t="s">
        <v>152</v>
      </c>
      <c r="C2653" s="0" t="s">
        <v>21664</v>
      </c>
      <c r="D2653" s="0" t="s">
        <v>14532</v>
      </c>
      <c r="E2653" s="0" t="s">
        <v>21665</v>
      </c>
      <c r="F2653" s="0" t="n">
        <v>3303</v>
      </c>
      <c r="G2653" s="0" t="s">
        <v>281</v>
      </c>
      <c r="H2653" s="0" t="s">
        <v>297</v>
      </c>
      <c r="I2653" s="0" t="s">
        <v>21666</v>
      </c>
    </row>
    <row r="2654" customFormat="false" ht="15" hidden="false" customHeight="false" outlineLevel="0" collapsed="false">
      <c r="A2654" s="0" t="n">
        <v>94</v>
      </c>
      <c r="B2654" s="0" t="s">
        <v>147</v>
      </c>
      <c r="C2654" s="0" t="s">
        <v>21667</v>
      </c>
      <c r="D2654" s="0" t="s">
        <v>14541</v>
      </c>
      <c r="E2654" s="0" t="s">
        <v>21668</v>
      </c>
      <c r="F2654" s="0" t="n">
        <v>589</v>
      </c>
      <c r="G2654" s="0" t="s">
        <v>281</v>
      </c>
      <c r="H2654" s="0" t="s">
        <v>297</v>
      </c>
      <c r="I2654" s="0" t="s">
        <v>21669</v>
      </c>
    </row>
    <row r="2655" customFormat="false" ht="15" hidden="false" customHeight="false" outlineLevel="0" collapsed="false">
      <c r="A2655" s="0" t="n">
        <v>99</v>
      </c>
      <c r="B2655" s="0" t="s">
        <v>154</v>
      </c>
      <c r="C2655" s="0" t="s">
        <v>21670</v>
      </c>
      <c r="D2655" s="0" t="s">
        <v>14532</v>
      </c>
      <c r="E2655" s="0" t="s">
        <v>21671</v>
      </c>
      <c r="F2655" s="0" t="n">
        <v>4653</v>
      </c>
      <c r="G2655" s="0" t="s">
        <v>281</v>
      </c>
      <c r="H2655" s="0" t="s">
        <v>297</v>
      </c>
      <c r="I2655" s="0" t="s">
        <v>21672</v>
      </c>
    </row>
    <row r="2656" customFormat="false" ht="15" hidden="false" customHeight="false" outlineLevel="0" collapsed="false">
      <c r="A2656" s="0" t="n">
        <v>97</v>
      </c>
      <c r="B2656" s="0" t="s">
        <v>152</v>
      </c>
      <c r="C2656" s="0" t="s">
        <v>21673</v>
      </c>
      <c r="D2656" s="0" t="s">
        <v>14532</v>
      </c>
      <c r="E2656" s="0" t="s">
        <v>21425</v>
      </c>
      <c r="F2656" s="0" t="n">
        <v>621</v>
      </c>
      <c r="G2656" s="0" t="s">
        <v>281</v>
      </c>
      <c r="H2656" s="0" t="s">
        <v>297</v>
      </c>
      <c r="I2656" s="0" t="s">
        <v>21674</v>
      </c>
    </row>
    <row r="2657" customFormat="false" ht="15" hidden="false" customHeight="false" outlineLevel="0" collapsed="false">
      <c r="A2657" s="0" t="n">
        <v>99</v>
      </c>
      <c r="B2657" s="0" t="s">
        <v>154</v>
      </c>
      <c r="C2657" s="0" t="s">
        <v>21675</v>
      </c>
      <c r="D2657" s="0" t="s">
        <v>14676</v>
      </c>
      <c r="E2657" s="0" t="s">
        <v>21676</v>
      </c>
      <c r="F2657" s="0" t="n">
        <v>1611</v>
      </c>
      <c r="G2657" s="0" t="s">
        <v>281</v>
      </c>
      <c r="H2657" s="0" t="s">
        <v>297</v>
      </c>
      <c r="I2657" s="0" t="s">
        <v>21677</v>
      </c>
    </row>
    <row r="2658" customFormat="false" ht="15" hidden="false" customHeight="false" outlineLevel="0" collapsed="false">
      <c r="A2658" s="0" t="n">
        <v>99</v>
      </c>
      <c r="B2658" s="0" t="s">
        <v>154</v>
      </c>
      <c r="C2658" s="0" t="s">
        <v>21678</v>
      </c>
      <c r="D2658" s="0" t="s">
        <v>14532</v>
      </c>
      <c r="E2658" s="0" t="s">
        <v>21679</v>
      </c>
      <c r="F2658" s="0" t="n">
        <v>3203</v>
      </c>
      <c r="G2658" s="0" t="s">
        <v>281</v>
      </c>
      <c r="H2658" s="0" t="s">
        <v>297</v>
      </c>
      <c r="I2658" s="0" t="s">
        <v>21680</v>
      </c>
    </row>
    <row r="2659" customFormat="false" ht="15" hidden="false" customHeight="false" outlineLevel="0" collapsed="false">
      <c r="A2659" s="0" t="n">
        <v>97</v>
      </c>
      <c r="B2659" s="0" t="s">
        <v>152</v>
      </c>
      <c r="C2659" s="0" t="s">
        <v>21681</v>
      </c>
      <c r="D2659" s="0" t="s">
        <v>14532</v>
      </c>
      <c r="E2659" s="0" t="s">
        <v>21682</v>
      </c>
      <c r="F2659" s="0" t="n">
        <v>1359</v>
      </c>
      <c r="G2659" s="0" t="s">
        <v>281</v>
      </c>
      <c r="H2659" s="0" t="s">
        <v>297</v>
      </c>
      <c r="I2659" s="0" t="s">
        <v>21683</v>
      </c>
    </row>
    <row r="2660" customFormat="false" ht="15" hidden="false" customHeight="false" outlineLevel="0" collapsed="false">
      <c r="A2660" s="0" t="n">
        <v>97</v>
      </c>
      <c r="B2660" s="0" t="s">
        <v>152</v>
      </c>
      <c r="C2660" s="0" t="s">
        <v>21684</v>
      </c>
      <c r="D2660" s="0" t="s">
        <v>14532</v>
      </c>
      <c r="E2660" s="0" t="s">
        <v>21502</v>
      </c>
      <c r="F2660" s="0" t="n">
        <v>2653</v>
      </c>
      <c r="G2660" s="0" t="s">
        <v>281</v>
      </c>
      <c r="H2660" s="0" t="s">
        <v>297</v>
      </c>
      <c r="I2660" s="0" t="s">
        <v>21685</v>
      </c>
    </row>
    <row r="2661" customFormat="false" ht="15" hidden="false" customHeight="false" outlineLevel="0" collapsed="false">
      <c r="A2661" s="0" t="n">
        <v>94</v>
      </c>
      <c r="B2661" s="0" t="s">
        <v>147</v>
      </c>
      <c r="C2661" s="0" t="s">
        <v>21686</v>
      </c>
      <c r="D2661" s="0" t="s">
        <v>14532</v>
      </c>
      <c r="E2661" s="0" t="s">
        <v>21687</v>
      </c>
      <c r="F2661" s="0" t="n">
        <v>1667</v>
      </c>
      <c r="G2661" s="0" t="s">
        <v>281</v>
      </c>
      <c r="H2661" s="0" t="s">
        <v>297</v>
      </c>
      <c r="I2661" s="0" t="s">
        <v>21688</v>
      </c>
    </row>
    <row r="2662" customFormat="false" ht="15" hidden="false" customHeight="false" outlineLevel="0" collapsed="false">
      <c r="A2662" s="0" t="n">
        <v>99</v>
      </c>
      <c r="B2662" s="0" t="s">
        <v>154</v>
      </c>
      <c r="C2662" s="0" t="s">
        <v>21689</v>
      </c>
      <c r="D2662" s="0" t="s">
        <v>92</v>
      </c>
      <c r="E2662" s="0" t="s">
        <v>21690</v>
      </c>
      <c r="F2662" s="0" t="n">
        <v>1951</v>
      </c>
      <c r="G2662" s="0" t="s">
        <v>281</v>
      </c>
      <c r="H2662" s="0" t="s">
        <v>297</v>
      </c>
      <c r="I2662" s="0" t="s">
        <v>21691</v>
      </c>
    </row>
    <row r="2663" customFormat="false" ht="15" hidden="false" customHeight="false" outlineLevel="0" collapsed="false">
      <c r="A2663" s="0" t="n">
        <v>53</v>
      </c>
      <c r="B2663" s="0" t="s">
        <v>102</v>
      </c>
      <c r="C2663" s="0" t="s">
        <v>21692</v>
      </c>
      <c r="D2663" s="0" t="s">
        <v>14532</v>
      </c>
      <c r="E2663" s="0" t="s">
        <v>21693</v>
      </c>
      <c r="F2663" s="0" t="n">
        <v>10730</v>
      </c>
      <c r="G2663" s="0" t="s">
        <v>281</v>
      </c>
      <c r="H2663" s="0" t="s">
        <v>274</v>
      </c>
      <c r="I2663" s="0" t="s">
        <v>21694</v>
      </c>
    </row>
    <row r="2664" customFormat="false" ht="15" hidden="false" customHeight="false" outlineLevel="0" collapsed="false">
      <c r="A2664" s="0" t="n">
        <v>99</v>
      </c>
      <c r="B2664" s="0" t="s">
        <v>154</v>
      </c>
      <c r="C2664" s="0" t="s">
        <v>21695</v>
      </c>
      <c r="D2664" s="0" t="s">
        <v>14532</v>
      </c>
      <c r="E2664" s="0" t="s">
        <v>21696</v>
      </c>
      <c r="F2664" s="0" t="n">
        <v>7082</v>
      </c>
      <c r="G2664" s="0" t="s">
        <v>281</v>
      </c>
      <c r="H2664" s="0" t="s">
        <v>297</v>
      </c>
      <c r="I2664" s="0" t="s">
        <v>21697</v>
      </c>
    </row>
    <row r="2665" customFormat="false" ht="15" hidden="false" customHeight="false" outlineLevel="0" collapsed="false">
      <c r="A2665" s="0" t="n">
        <v>97</v>
      </c>
      <c r="B2665" s="0" t="s">
        <v>152</v>
      </c>
      <c r="C2665" s="0" t="s">
        <v>21698</v>
      </c>
      <c r="D2665" s="0" t="s">
        <v>14541</v>
      </c>
      <c r="E2665" s="0" t="s">
        <v>21699</v>
      </c>
      <c r="F2665" s="0" t="n">
        <v>1898</v>
      </c>
      <c r="G2665" s="0" t="s">
        <v>281</v>
      </c>
      <c r="H2665" s="0" t="s">
        <v>297</v>
      </c>
      <c r="I2665" s="0" t="s">
        <v>21700</v>
      </c>
    </row>
    <row r="2666" customFormat="false" ht="15" hidden="false" customHeight="false" outlineLevel="0" collapsed="false">
      <c r="A2666" s="0" t="n">
        <v>94</v>
      </c>
      <c r="B2666" s="0" t="s">
        <v>147</v>
      </c>
      <c r="C2666" s="0" t="s">
        <v>21701</v>
      </c>
      <c r="D2666" s="0" t="s">
        <v>14532</v>
      </c>
      <c r="E2666" s="0" t="s">
        <v>21702</v>
      </c>
      <c r="F2666" s="0" t="n">
        <v>5535</v>
      </c>
      <c r="G2666" s="0" t="s">
        <v>281</v>
      </c>
      <c r="H2666" s="0" t="s">
        <v>297</v>
      </c>
      <c r="I2666" s="0" t="s">
        <v>21703</v>
      </c>
    </row>
    <row r="2667" customFormat="false" ht="15" hidden="false" customHeight="false" outlineLevel="0" collapsed="false">
      <c r="A2667" s="0" t="n">
        <v>99</v>
      </c>
      <c r="B2667" s="0" t="s">
        <v>154</v>
      </c>
      <c r="C2667" s="0" t="s">
        <v>21704</v>
      </c>
      <c r="D2667" s="0" t="s">
        <v>14532</v>
      </c>
      <c r="E2667" s="0" t="s">
        <v>21705</v>
      </c>
      <c r="F2667" s="0" t="n">
        <v>6908</v>
      </c>
      <c r="G2667" s="0" t="s">
        <v>281</v>
      </c>
      <c r="H2667" s="0" t="s">
        <v>297</v>
      </c>
      <c r="I2667" s="0" t="s">
        <v>21706</v>
      </c>
    </row>
    <row r="2668" customFormat="false" ht="15" hidden="false" customHeight="false" outlineLevel="0" collapsed="false">
      <c r="A2668" s="0" t="n">
        <v>95</v>
      </c>
      <c r="B2668" s="0" t="s">
        <v>148</v>
      </c>
      <c r="C2668" s="0" t="s">
        <v>21707</v>
      </c>
      <c r="D2668" s="0" t="s">
        <v>514</v>
      </c>
      <c r="E2668" s="0" t="s">
        <v>21708</v>
      </c>
      <c r="F2668" s="0" t="n">
        <v>10337</v>
      </c>
      <c r="G2668" s="0" t="s">
        <v>281</v>
      </c>
      <c r="H2668" s="0" t="s">
        <v>297</v>
      </c>
      <c r="I2668" s="0" t="s">
        <v>21709</v>
      </c>
    </row>
    <row r="2669" customFormat="false" ht="15" hidden="false" customHeight="false" outlineLevel="0" collapsed="false">
      <c r="A2669" s="0" t="n">
        <v>97</v>
      </c>
      <c r="B2669" s="0" t="s">
        <v>152</v>
      </c>
      <c r="C2669" s="0" t="s">
        <v>21710</v>
      </c>
      <c r="D2669" s="0" t="s">
        <v>14541</v>
      </c>
      <c r="E2669" s="0" t="s">
        <v>21711</v>
      </c>
      <c r="F2669" s="0" t="n">
        <v>510</v>
      </c>
      <c r="G2669" s="0" t="s">
        <v>281</v>
      </c>
      <c r="H2669" s="0" t="s">
        <v>297</v>
      </c>
      <c r="I2669" s="0" t="s">
        <v>21712</v>
      </c>
    </row>
    <row r="2670" customFormat="false" ht="15" hidden="false" customHeight="false" outlineLevel="0" collapsed="false">
      <c r="A2670" s="0" t="n">
        <v>99</v>
      </c>
      <c r="B2670" s="0" t="s">
        <v>154</v>
      </c>
      <c r="C2670" s="0" t="s">
        <v>21713</v>
      </c>
      <c r="D2670" s="0" t="s">
        <v>92</v>
      </c>
      <c r="E2670" s="0" t="s">
        <v>21714</v>
      </c>
      <c r="F2670" s="0" t="n">
        <v>3782</v>
      </c>
      <c r="G2670" s="0" t="s">
        <v>281</v>
      </c>
      <c r="H2670" s="0" t="s">
        <v>297</v>
      </c>
      <c r="I2670" s="0" t="s">
        <v>21715</v>
      </c>
    </row>
    <row r="2671" customFormat="false" ht="15" hidden="false" customHeight="false" outlineLevel="0" collapsed="false">
      <c r="A2671" s="0" t="n">
        <v>99</v>
      </c>
      <c r="B2671" s="0" t="s">
        <v>154</v>
      </c>
      <c r="C2671" s="0" t="s">
        <v>21716</v>
      </c>
      <c r="D2671" s="0" t="s">
        <v>14532</v>
      </c>
      <c r="E2671" s="0" t="s">
        <v>21717</v>
      </c>
      <c r="F2671" s="0" t="n">
        <v>3296</v>
      </c>
      <c r="G2671" s="0" t="s">
        <v>281</v>
      </c>
      <c r="H2671" s="0" t="s">
        <v>297</v>
      </c>
      <c r="I2671" s="0" t="s">
        <v>21718</v>
      </c>
    </row>
    <row r="2672" customFormat="false" ht="15" hidden="false" customHeight="false" outlineLevel="0" collapsed="false">
      <c r="A2672" s="0" t="n">
        <v>97</v>
      </c>
      <c r="B2672" s="0" t="s">
        <v>152</v>
      </c>
      <c r="C2672" s="0" t="s">
        <v>21719</v>
      </c>
      <c r="D2672" s="0" t="s">
        <v>14541</v>
      </c>
      <c r="E2672" s="0" t="s">
        <v>21720</v>
      </c>
      <c r="F2672" s="0" t="n">
        <v>415</v>
      </c>
      <c r="G2672" s="0" t="s">
        <v>281</v>
      </c>
      <c r="H2672" s="0" t="s">
        <v>297</v>
      </c>
      <c r="I2672" s="0" t="s">
        <v>21721</v>
      </c>
    </row>
    <row r="2673" customFormat="false" ht="15" hidden="false" customHeight="false" outlineLevel="0" collapsed="false">
      <c r="A2673" s="0" t="n">
        <v>99</v>
      </c>
      <c r="B2673" s="0" t="s">
        <v>154</v>
      </c>
      <c r="C2673" s="0" t="s">
        <v>21722</v>
      </c>
      <c r="D2673" s="0" t="s">
        <v>14532</v>
      </c>
      <c r="E2673" s="0" t="s">
        <v>21723</v>
      </c>
      <c r="F2673" s="0" t="n">
        <v>687</v>
      </c>
      <c r="G2673" s="0" t="s">
        <v>281</v>
      </c>
      <c r="H2673" s="0" t="s">
        <v>297</v>
      </c>
      <c r="I2673" s="0" t="s">
        <v>21724</v>
      </c>
    </row>
    <row r="2674" customFormat="false" ht="15" hidden="false" customHeight="false" outlineLevel="0" collapsed="false">
      <c r="A2674" s="0" t="n">
        <v>97</v>
      </c>
      <c r="B2674" s="0" t="s">
        <v>152</v>
      </c>
      <c r="C2674" s="0" t="s">
        <v>21725</v>
      </c>
      <c r="D2674" s="0" t="s">
        <v>14541</v>
      </c>
      <c r="E2674" s="0" t="s">
        <v>21726</v>
      </c>
      <c r="F2674" s="0" t="n">
        <v>630</v>
      </c>
      <c r="G2674" s="0" t="s">
        <v>281</v>
      </c>
      <c r="H2674" s="0" t="s">
        <v>297</v>
      </c>
      <c r="I2674" s="0" t="s">
        <v>21727</v>
      </c>
    </row>
    <row r="2675" customFormat="false" ht="15" hidden="false" customHeight="false" outlineLevel="0" collapsed="false">
      <c r="A2675" s="0" t="n">
        <v>99</v>
      </c>
      <c r="B2675" s="0" t="s">
        <v>154</v>
      </c>
      <c r="C2675" s="0" t="s">
        <v>21728</v>
      </c>
      <c r="D2675" s="0" t="s">
        <v>14532</v>
      </c>
      <c r="E2675" s="0" t="s">
        <v>21729</v>
      </c>
      <c r="F2675" s="0" t="n">
        <v>1999</v>
      </c>
      <c r="G2675" s="0" t="s">
        <v>281</v>
      </c>
      <c r="H2675" s="0" t="s">
        <v>297</v>
      </c>
      <c r="I2675" s="0" t="s">
        <v>21730</v>
      </c>
    </row>
    <row r="2676" customFormat="false" ht="15" hidden="false" customHeight="false" outlineLevel="0" collapsed="false">
      <c r="A2676" s="0" t="n">
        <v>97</v>
      </c>
      <c r="B2676" s="0" t="s">
        <v>152</v>
      </c>
      <c r="C2676" s="0" t="s">
        <v>21731</v>
      </c>
      <c r="D2676" s="0" t="s">
        <v>14541</v>
      </c>
      <c r="E2676" s="0" t="s">
        <v>21732</v>
      </c>
      <c r="F2676" s="0" t="n">
        <v>550</v>
      </c>
      <c r="G2676" s="0" t="s">
        <v>281</v>
      </c>
      <c r="H2676" s="0" t="s">
        <v>297</v>
      </c>
      <c r="I2676" s="0" t="s">
        <v>21733</v>
      </c>
    </row>
    <row r="2677" customFormat="false" ht="15" hidden="false" customHeight="false" outlineLevel="0" collapsed="false">
      <c r="A2677" s="0" t="n">
        <v>99</v>
      </c>
      <c r="B2677" s="0" t="s">
        <v>154</v>
      </c>
      <c r="C2677" s="0" t="s">
        <v>21734</v>
      </c>
      <c r="D2677" s="0" t="s">
        <v>14532</v>
      </c>
      <c r="E2677" s="0" t="s">
        <v>21735</v>
      </c>
      <c r="F2677" s="0" t="n">
        <v>3259</v>
      </c>
      <c r="G2677" s="0" t="s">
        <v>281</v>
      </c>
      <c r="H2677" s="0" t="s">
        <v>297</v>
      </c>
      <c r="I2677" s="0" t="s">
        <v>21736</v>
      </c>
    </row>
    <row r="2678" customFormat="false" ht="15" hidden="false" customHeight="false" outlineLevel="0" collapsed="false">
      <c r="A2678" s="0" t="n">
        <v>94</v>
      </c>
      <c r="B2678" s="0" t="s">
        <v>147</v>
      </c>
      <c r="C2678" s="0" t="s">
        <v>21737</v>
      </c>
      <c r="D2678" s="0" t="s">
        <v>514</v>
      </c>
      <c r="E2678" s="0" t="s">
        <v>21738</v>
      </c>
      <c r="F2678" s="0" t="n">
        <v>5701</v>
      </c>
      <c r="G2678" s="0" t="s">
        <v>281</v>
      </c>
      <c r="H2678" s="0" t="s">
        <v>297</v>
      </c>
      <c r="I2678" s="0" t="s">
        <v>21739</v>
      </c>
    </row>
    <row r="2679" customFormat="false" ht="15" hidden="false" customHeight="false" outlineLevel="0" collapsed="false">
      <c r="A2679" s="0" t="n">
        <v>97</v>
      </c>
      <c r="B2679" s="0" t="s">
        <v>152</v>
      </c>
      <c r="C2679" s="0" t="s">
        <v>21740</v>
      </c>
      <c r="D2679" s="0" t="s">
        <v>14532</v>
      </c>
      <c r="E2679" s="0" t="s">
        <v>21741</v>
      </c>
      <c r="F2679" s="0" t="n">
        <v>847</v>
      </c>
      <c r="G2679" s="0" t="s">
        <v>281</v>
      </c>
      <c r="H2679" s="0" t="s">
        <v>297</v>
      </c>
      <c r="I2679" s="0" t="s">
        <v>21742</v>
      </c>
    </row>
    <row r="2680" customFormat="false" ht="15" hidden="false" customHeight="false" outlineLevel="0" collapsed="false">
      <c r="A2680" s="0" t="n">
        <v>99</v>
      </c>
      <c r="B2680" s="0" t="s">
        <v>154</v>
      </c>
      <c r="C2680" s="0" t="s">
        <v>21743</v>
      </c>
      <c r="D2680" s="0" t="s">
        <v>14532</v>
      </c>
      <c r="E2680" s="0" t="s">
        <v>21744</v>
      </c>
      <c r="F2680" s="0" t="n">
        <v>1750</v>
      </c>
      <c r="G2680" s="0" t="s">
        <v>281</v>
      </c>
      <c r="H2680" s="0" t="s">
        <v>297</v>
      </c>
      <c r="I2680" s="0" t="s">
        <v>21745</v>
      </c>
    </row>
    <row r="2681" customFormat="false" ht="15" hidden="false" customHeight="false" outlineLevel="0" collapsed="false">
      <c r="A2681" s="0" t="n">
        <v>99</v>
      </c>
      <c r="B2681" s="0" t="s">
        <v>154</v>
      </c>
      <c r="C2681" s="0" t="s">
        <v>21746</v>
      </c>
      <c r="D2681" s="0" t="s">
        <v>14541</v>
      </c>
      <c r="E2681" s="0" t="s">
        <v>21747</v>
      </c>
      <c r="F2681" s="0" t="n">
        <v>6048</v>
      </c>
      <c r="G2681" s="0" t="s">
        <v>281</v>
      </c>
      <c r="H2681" s="0" t="s">
        <v>297</v>
      </c>
      <c r="I2681" s="0" t="s">
        <v>21748</v>
      </c>
    </row>
    <row r="2682" customFormat="false" ht="15" hidden="false" customHeight="false" outlineLevel="0" collapsed="false">
      <c r="A2682" s="0" t="n">
        <v>99</v>
      </c>
      <c r="B2682" s="0" t="s">
        <v>154</v>
      </c>
      <c r="C2682" s="0" t="s">
        <v>21749</v>
      </c>
      <c r="D2682" s="0" t="s">
        <v>14541</v>
      </c>
      <c r="E2682" s="0" t="s">
        <v>21750</v>
      </c>
      <c r="F2682" s="0" t="n">
        <v>8184</v>
      </c>
      <c r="G2682" s="0" t="s">
        <v>281</v>
      </c>
      <c r="H2682" s="0" t="s">
        <v>297</v>
      </c>
      <c r="I2682" s="0" t="s">
        <v>21751</v>
      </c>
    </row>
    <row r="2683" customFormat="false" ht="15" hidden="false" customHeight="false" outlineLevel="0" collapsed="false">
      <c r="A2683" s="0" t="n">
        <v>97</v>
      </c>
      <c r="B2683" s="0" t="s">
        <v>152</v>
      </c>
      <c r="C2683" s="0" t="s">
        <v>21752</v>
      </c>
      <c r="D2683" s="0" t="s">
        <v>14532</v>
      </c>
      <c r="E2683" s="0" t="s">
        <v>21753</v>
      </c>
      <c r="F2683" s="0" t="n">
        <v>1023</v>
      </c>
      <c r="G2683" s="0" t="s">
        <v>281</v>
      </c>
      <c r="H2683" s="0" t="s">
        <v>297</v>
      </c>
      <c r="I2683" s="0" t="s">
        <v>21754</v>
      </c>
    </row>
    <row r="2684" customFormat="false" ht="15" hidden="false" customHeight="false" outlineLevel="0" collapsed="false">
      <c r="A2684" s="0" t="n">
        <v>99</v>
      </c>
      <c r="B2684" s="0" t="s">
        <v>154</v>
      </c>
      <c r="C2684" s="0" t="s">
        <v>21755</v>
      </c>
      <c r="D2684" s="0" t="s">
        <v>14532</v>
      </c>
      <c r="E2684" s="0" t="s">
        <v>21756</v>
      </c>
      <c r="F2684" s="0" t="n">
        <v>4643</v>
      </c>
      <c r="G2684" s="0" t="s">
        <v>281</v>
      </c>
      <c r="H2684" s="0" t="s">
        <v>297</v>
      </c>
      <c r="I2684" s="0" t="s">
        <v>21757</v>
      </c>
    </row>
    <row r="2685" customFormat="false" ht="15" hidden="false" customHeight="false" outlineLevel="0" collapsed="false">
      <c r="A2685" s="0" t="n">
        <v>94</v>
      </c>
      <c r="B2685" s="0" t="s">
        <v>147</v>
      </c>
      <c r="C2685" s="0" t="s">
        <v>21758</v>
      </c>
      <c r="D2685" s="0" t="s">
        <v>14541</v>
      </c>
      <c r="E2685" s="0" t="s">
        <v>21759</v>
      </c>
      <c r="F2685" s="0" t="n">
        <v>370</v>
      </c>
      <c r="G2685" s="0" t="s">
        <v>281</v>
      </c>
      <c r="H2685" s="0" t="s">
        <v>297</v>
      </c>
      <c r="I2685" s="0" t="s">
        <v>21760</v>
      </c>
    </row>
    <row r="2686" customFormat="false" ht="15" hidden="false" customHeight="false" outlineLevel="0" collapsed="false">
      <c r="A2686" s="0" t="n">
        <v>97</v>
      </c>
      <c r="B2686" s="0" t="s">
        <v>152</v>
      </c>
      <c r="C2686" s="0" t="s">
        <v>21761</v>
      </c>
      <c r="D2686" s="0" t="s">
        <v>14532</v>
      </c>
      <c r="E2686" s="0" t="s">
        <v>21762</v>
      </c>
      <c r="F2686" s="0" t="n">
        <v>960</v>
      </c>
      <c r="G2686" s="0" t="s">
        <v>281</v>
      </c>
      <c r="H2686" s="0" t="s">
        <v>297</v>
      </c>
      <c r="I2686" s="0" t="s">
        <v>21763</v>
      </c>
    </row>
    <row r="2687" customFormat="false" ht="15" hidden="false" customHeight="false" outlineLevel="0" collapsed="false">
      <c r="A2687" s="0" t="n">
        <v>99</v>
      </c>
      <c r="B2687" s="0" t="s">
        <v>154</v>
      </c>
      <c r="C2687" s="0" t="s">
        <v>21764</v>
      </c>
      <c r="D2687" s="0" t="s">
        <v>92</v>
      </c>
      <c r="E2687" s="0" t="s">
        <v>21765</v>
      </c>
      <c r="F2687" s="0" t="n">
        <v>4507</v>
      </c>
      <c r="G2687" s="0" t="s">
        <v>281</v>
      </c>
      <c r="H2687" s="0" t="s">
        <v>297</v>
      </c>
      <c r="I2687" s="0" t="s">
        <v>21766</v>
      </c>
    </row>
    <row r="2688" customFormat="false" ht="15" hidden="false" customHeight="false" outlineLevel="0" collapsed="false">
      <c r="A2688" s="0" t="n">
        <v>95</v>
      </c>
      <c r="B2688" s="0" t="s">
        <v>148</v>
      </c>
      <c r="C2688" s="0" t="s">
        <v>21767</v>
      </c>
      <c r="D2688" s="0" t="s">
        <v>14532</v>
      </c>
      <c r="E2688" s="0" t="s">
        <v>21768</v>
      </c>
      <c r="F2688" s="0" t="n">
        <v>389</v>
      </c>
      <c r="G2688" s="0" t="s">
        <v>281</v>
      </c>
      <c r="H2688" s="0" t="s">
        <v>297</v>
      </c>
      <c r="I2688" s="0" t="s">
        <v>21769</v>
      </c>
    </row>
    <row r="2689" customFormat="false" ht="15" hidden="false" customHeight="false" outlineLevel="0" collapsed="false">
      <c r="A2689" s="0" t="n">
        <v>97</v>
      </c>
      <c r="B2689" s="0" t="s">
        <v>152</v>
      </c>
      <c r="C2689" s="0" t="s">
        <v>21770</v>
      </c>
      <c r="D2689" s="0" t="s">
        <v>14532</v>
      </c>
      <c r="E2689" s="0" t="s">
        <v>21771</v>
      </c>
      <c r="F2689" s="0" t="n">
        <v>1261</v>
      </c>
      <c r="G2689" s="0" t="s">
        <v>281</v>
      </c>
      <c r="H2689" s="0" t="s">
        <v>297</v>
      </c>
      <c r="I2689" s="0" t="s">
        <v>21772</v>
      </c>
    </row>
    <row r="2690" customFormat="false" ht="15" hidden="false" customHeight="false" outlineLevel="0" collapsed="false">
      <c r="A2690" s="0" t="n">
        <v>99</v>
      </c>
      <c r="B2690" s="0" t="s">
        <v>154</v>
      </c>
      <c r="C2690" s="0" t="s">
        <v>21773</v>
      </c>
      <c r="D2690" s="0" t="s">
        <v>14532</v>
      </c>
      <c r="E2690" s="0" t="s">
        <v>21774</v>
      </c>
      <c r="F2690" s="0" t="n">
        <v>3469</v>
      </c>
      <c r="G2690" s="0" t="s">
        <v>281</v>
      </c>
      <c r="H2690" s="0" t="s">
        <v>297</v>
      </c>
      <c r="I2690" s="0" t="s">
        <v>21775</v>
      </c>
    </row>
    <row r="2691" customFormat="false" ht="15" hidden="false" customHeight="false" outlineLevel="0" collapsed="false">
      <c r="A2691" s="0" t="n">
        <v>94</v>
      </c>
      <c r="B2691" s="0" t="s">
        <v>147</v>
      </c>
      <c r="C2691" s="0" t="s">
        <v>21776</v>
      </c>
      <c r="D2691" s="0" t="s">
        <v>14541</v>
      </c>
      <c r="E2691" s="0" t="s">
        <v>21777</v>
      </c>
      <c r="F2691" s="0" t="n">
        <v>369</v>
      </c>
      <c r="G2691" s="0" t="s">
        <v>281</v>
      </c>
      <c r="H2691" s="0" t="s">
        <v>297</v>
      </c>
      <c r="I2691" s="0" t="s">
        <v>21778</v>
      </c>
    </row>
    <row r="2692" customFormat="false" ht="15" hidden="false" customHeight="false" outlineLevel="0" collapsed="false">
      <c r="A2692" s="0" t="n">
        <v>97</v>
      </c>
      <c r="B2692" s="0" t="s">
        <v>152</v>
      </c>
      <c r="C2692" s="0" t="s">
        <v>21779</v>
      </c>
      <c r="D2692" s="0" t="s">
        <v>14532</v>
      </c>
      <c r="E2692" s="0" t="s">
        <v>21780</v>
      </c>
      <c r="F2692" s="0" t="n">
        <v>889</v>
      </c>
      <c r="G2692" s="0" t="s">
        <v>281</v>
      </c>
      <c r="H2692" s="0" t="s">
        <v>297</v>
      </c>
      <c r="I2692" s="0" t="s">
        <v>21781</v>
      </c>
    </row>
    <row r="2693" customFormat="false" ht="15" hidden="false" customHeight="false" outlineLevel="0" collapsed="false">
      <c r="A2693" s="0" t="n">
        <v>99</v>
      </c>
      <c r="B2693" s="0" t="s">
        <v>154</v>
      </c>
      <c r="C2693" s="0" t="s">
        <v>21782</v>
      </c>
      <c r="D2693" s="0" t="s">
        <v>14541</v>
      </c>
      <c r="E2693" s="0" t="s">
        <v>21783</v>
      </c>
      <c r="F2693" s="0" t="n">
        <v>8181</v>
      </c>
      <c r="G2693" s="0" t="s">
        <v>281</v>
      </c>
      <c r="H2693" s="0" t="s">
        <v>297</v>
      </c>
      <c r="I2693" s="0" t="s">
        <v>21784</v>
      </c>
    </row>
    <row r="2694" customFormat="false" ht="15" hidden="false" customHeight="false" outlineLevel="0" collapsed="false">
      <c r="A2694" s="0" t="n">
        <v>97</v>
      </c>
      <c r="B2694" s="0" t="s">
        <v>152</v>
      </c>
      <c r="C2694" s="0" t="s">
        <v>21785</v>
      </c>
      <c r="D2694" s="0" t="s">
        <v>14532</v>
      </c>
      <c r="E2694" s="0" t="s">
        <v>21786</v>
      </c>
      <c r="F2694" s="0" t="n">
        <v>6503</v>
      </c>
      <c r="G2694" s="0" t="s">
        <v>281</v>
      </c>
      <c r="H2694" s="0" t="s">
        <v>297</v>
      </c>
      <c r="I2694" s="0" t="s">
        <v>21787</v>
      </c>
    </row>
    <row r="2695" customFormat="false" ht="15" hidden="false" customHeight="false" outlineLevel="0" collapsed="false">
      <c r="A2695" s="0" t="n">
        <v>94</v>
      </c>
      <c r="B2695" s="0" t="s">
        <v>147</v>
      </c>
      <c r="C2695" s="0" t="s">
        <v>21788</v>
      </c>
      <c r="D2695" s="0" t="s">
        <v>514</v>
      </c>
      <c r="E2695" s="0" t="s">
        <v>21789</v>
      </c>
      <c r="F2695" s="0" t="n">
        <v>376</v>
      </c>
      <c r="G2695" s="0" t="s">
        <v>281</v>
      </c>
      <c r="H2695" s="0" t="s">
        <v>297</v>
      </c>
      <c r="I2695" s="0" t="s">
        <v>21790</v>
      </c>
    </row>
    <row r="2696" customFormat="false" ht="15" hidden="false" customHeight="false" outlineLevel="0" collapsed="false">
      <c r="A2696" s="0" t="n">
        <v>99</v>
      </c>
      <c r="B2696" s="0" t="s">
        <v>154</v>
      </c>
      <c r="C2696" s="0" t="s">
        <v>21791</v>
      </c>
      <c r="D2696" s="0" t="s">
        <v>14541</v>
      </c>
      <c r="E2696" s="0" t="s">
        <v>21792</v>
      </c>
      <c r="F2696" s="0" t="n">
        <v>8671</v>
      </c>
      <c r="G2696" s="0" t="s">
        <v>281</v>
      </c>
      <c r="H2696" s="0" t="s">
        <v>297</v>
      </c>
      <c r="I2696" s="0" t="s">
        <v>21793</v>
      </c>
    </row>
    <row r="2697" customFormat="false" ht="15" hidden="false" customHeight="false" outlineLevel="0" collapsed="false">
      <c r="A2697" s="0" t="n">
        <v>99</v>
      </c>
      <c r="B2697" s="0" t="s">
        <v>154</v>
      </c>
      <c r="C2697" s="0" t="s">
        <v>21794</v>
      </c>
      <c r="D2697" s="0" t="s">
        <v>14532</v>
      </c>
      <c r="E2697" s="0" t="s">
        <v>21795</v>
      </c>
      <c r="F2697" s="0" t="n">
        <v>3235</v>
      </c>
      <c r="G2697" s="0" t="s">
        <v>281</v>
      </c>
      <c r="H2697" s="0" t="s">
        <v>297</v>
      </c>
      <c r="I2697" s="0" t="s">
        <v>21796</v>
      </c>
    </row>
    <row r="2698" customFormat="false" ht="15" hidden="false" customHeight="false" outlineLevel="0" collapsed="false">
      <c r="A2698" s="0" t="n">
        <v>99</v>
      </c>
      <c r="B2698" s="0" t="s">
        <v>154</v>
      </c>
      <c r="C2698" s="0" t="s">
        <v>21797</v>
      </c>
      <c r="D2698" s="0" t="s">
        <v>14532</v>
      </c>
      <c r="E2698" s="0" t="s">
        <v>21798</v>
      </c>
      <c r="F2698" s="0" t="n">
        <v>3144</v>
      </c>
      <c r="G2698" s="0" t="s">
        <v>281</v>
      </c>
      <c r="H2698" s="0" t="s">
        <v>297</v>
      </c>
      <c r="I2698" s="0" t="s">
        <v>21799</v>
      </c>
    </row>
    <row r="2699" customFormat="false" ht="15" hidden="false" customHeight="false" outlineLevel="0" collapsed="false">
      <c r="A2699" s="0" t="n">
        <v>97</v>
      </c>
      <c r="B2699" s="0" t="s">
        <v>152</v>
      </c>
      <c r="C2699" s="0" t="s">
        <v>21800</v>
      </c>
      <c r="D2699" s="0" t="s">
        <v>14532</v>
      </c>
      <c r="E2699" s="0" t="s">
        <v>21657</v>
      </c>
      <c r="F2699" s="0" t="n">
        <v>1558</v>
      </c>
      <c r="G2699" s="0" t="s">
        <v>281</v>
      </c>
      <c r="H2699" s="0" t="s">
        <v>297</v>
      </c>
      <c r="I2699" s="0" t="s">
        <v>21801</v>
      </c>
    </row>
    <row r="2700" customFormat="false" ht="15" hidden="false" customHeight="false" outlineLevel="0" collapsed="false">
      <c r="A2700" s="0" t="n">
        <v>99</v>
      </c>
      <c r="B2700" s="0" t="s">
        <v>154</v>
      </c>
      <c r="C2700" s="0" t="s">
        <v>21802</v>
      </c>
      <c r="D2700" s="0" t="s">
        <v>14541</v>
      </c>
      <c r="E2700" s="0" t="s">
        <v>21803</v>
      </c>
      <c r="F2700" s="0" t="n">
        <v>10537</v>
      </c>
      <c r="G2700" s="0" t="s">
        <v>281</v>
      </c>
      <c r="H2700" s="0" t="s">
        <v>297</v>
      </c>
      <c r="I2700" s="0" t="s">
        <v>21804</v>
      </c>
    </row>
    <row r="2701" customFormat="false" ht="15" hidden="false" customHeight="false" outlineLevel="0" collapsed="false">
      <c r="A2701" s="0" t="n">
        <v>97</v>
      </c>
      <c r="B2701" s="0" t="s">
        <v>152</v>
      </c>
      <c r="C2701" s="0" t="s">
        <v>21805</v>
      </c>
      <c r="D2701" s="0" t="s">
        <v>14532</v>
      </c>
      <c r="E2701" s="0" t="s">
        <v>21597</v>
      </c>
      <c r="F2701" s="0" t="n">
        <v>1189</v>
      </c>
      <c r="G2701" s="0" t="s">
        <v>281</v>
      </c>
      <c r="H2701" s="0" t="s">
        <v>297</v>
      </c>
      <c r="I2701" s="0" t="s">
        <v>21806</v>
      </c>
    </row>
    <row r="2702" customFormat="false" ht="15" hidden="false" customHeight="false" outlineLevel="0" collapsed="false">
      <c r="A2702" s="0" t="n">
        <v>97</v>
      </c>
      <c r="B2702" s="0" t="s">
        <v>152</v>
      </c>
      <c r="C2702" s="0" t="s">
        <v>21807</v>
      </c>
      <c r="D2702" s="0" t="s">
        <v>92</v>
      </c>
      <c r="E2702" s="0" t="s">
        <v>21808</v>
      </c>
      <c r="F2702" s="0" t="n">
        <v>2374</v>
      </c>
      <c r="G2702" s="0" t="s">
        <v>281</v>
      </c>
      <c r="H2702" s="0" t="s">
        <v>297</v>
      </c>
      <c r="I2702" s="0" t="s">
        <v>21809</v>
      </c>
    </row>
    <row r="2703" customFormat="false" ht="15" hidden="false" customHeight="false" outlineLevel="0" collapsed="false">
      <c r="A2703" s="0" t="n">
        <v>99</v>
      </c>
      <c r="B2703" s="0" t="s">
        <v>154</v>
      </c>
      <c r="C2703" s="0" t="s">
        <v>21810</v>
      </c>
      <c r="D2703" s="0" t="s">
        <v>14532</v>
      </c>
      <c r="E2703" s="0" t="s">
        <v>21811</v>
      </c>
      <c r="F2703" s="0" t="n">
        <v>3121</v>
      </c>
      <c r="G2703" s="0" t="s">
        <v>281</v>
      </c>
      <c r="H2703" s="0" t="s">
        <v>297</v>
      </c>
      <c r="I2703" s="0" t="s">
        <v>21812</v>
      </c>
    </row>
    <row r="2704" customFormat="false" ht="15" hidden="false" customHeight="false" outlineLevel="0" collapsed="false">
      <c r="A2704" s="0" t="n">
        <v>94</v>
      </c>
      <c r="B2704" s="0" t="s">
        <v>147</v>
      </c>
      <c r="C2704" s="0" t="s">
        <v>21813</v>
      </c>
      <c r="D2704" s="0" t="s">
        <v>514</v>
      </c>
      <c r="E2704" s="0" t="s">
        <v>21814</v>
      </c>
      <c r="F2704" s="0" t="n">
        <v>18277</v>
      </c>
      <c r="G2704" s="0" t="s">
        <v>281</v>
      </c>
      <c r="H2704" s="0" t="s">
        <v>297</v>
      </c>
      <c r="I2704" s="0" t="s">
        <v>21815</v>
      </c>
    </row>
    <row r="2705" customFormat="false" ht="15" hidden="false" customHeight="false" outlineLevel="0" collapsed="false">
      <c r="A2705" s="0" t="n">
        <v>97</v>
      </c>
      <c r="B2705" s="0" t="s">
        <v>152</v>
      </c>
      <c r="C2705" s="0" t="s">
        <v>21816</v>
      </c>
      <c r="D2705" s="0" t="s">
        <v>14532</v>
      </c>
      <c r="E2705" s="0" t="s">
        <v>21817</v>
      </c>
      <c r="F2705" s="0" t="n">
        <v>1225</v>
      </c>
      <c r="G2705" s="0" t="s">
        <v>281</v>
      </c>
      <c r="H2705" s="0" t="s">
        <v>297</v>
      </c>
      <c r="I2705" s="0" t="s">
        <v>21818</v>
      </c>
    </row>
    <row r="2706" customFormat="false" ht="15" hidden="false" customHeight="false" outlineLevel="0" collapsed="false">
      <c r="A2706" s="0" t="n">
        <v>99</v>
      </c>
      <c r="B2706" s="0" t="s">
        <v>154</v>
      </c>
      <c r="C2706" s="0" t="s">
        <v>21819</v>
      </c>
      <c r="D2706" s="0" t="s">
        <v>14541</v>
      </c>
      <c r="E2706" s="0" t="s">
        <v>21820</v>
      </c>
      <c r="F2706" s="0" t="n">
        <v>8584</v>
      </c>
      <c r="G2706" s="0" t="s">
        <v>281</v>
      </c>
      <c r="H2706" s="0" t="s">
        <v>297</v>
      </c>
      <c r="I2706" s="0" t="s">
        <v>21821</v>
      </c>
    </row>
    <row r="2707" customFormat="false" ht="15" hidden="false" customHeight="false" outlineLevel="0" collapsed="false">
      <c r="A2707" s="0" t="n">
        <v>97</v>
      </c>
      <c r="B2707" s="0" t="s">
        <v>152</v>
      </c>
      <c r="C2707" s="0" t="s">
        <v>21822</v>
      </c>
      <c r="D2707" s="0" t="s">
        <v>14532</v>
      </c>
      <c r="E2707" s="0" t="s">
        <v>21823</v>
      </c>
      <c r="F2707" s="0" t="n">
        <v>626</v>
      </c>
      <c r="G2707" s="0" t="s">
        <v>281</v>
      </c>
      <c r="H2707" s="0" t="s">
        <v>297</v>
      </c>
      <c r="I2707" s="0" t="s">
        <v>21824</v>
      </c>
    </row>
    <row r="2708" customFormat="false" ht="15" hidden="false" customHeight="false" outlineLevel="0" collapsed="false">
      <c r="A2708" s="0" t="n">
        <v>99</v>
      </c>
      <c r="B2708" s="0" t="s">
        <v>154</v>
      </c>
      <c r="C2708" s="0" t="s">
        <v>21825</v>
      </c>
      <c r="D2708" s="0" t="s">
        <v>14532</v>
      </c>
      <c r="E2708" s="0" t="s">
        <v>21826</v>
      </c>
      <c r="F2708" s="0" t="n">
        <v>15639</v>
      </c>
      <c r="G2708" s="0" t="s">
        <v>281</v>
      </c>
      <c r="H2708" s="0" t="s">
        <v>297</v>
      </c>
      <c r="I2708" s="0" t="s">
        <v>21827</v>
      </c>
    </row>
    <row r="2709" customFormat="false" ht="15" hidden="false" customHeight="false" outlineLevel="0" collapsed="false">
      <c r="A2709" s="0" t="n">
        <v>99</v>
      </c>
      <c r="B2709" s="0" t="s">
        <v>154</v>
      </c>
      <c r="C2709" s="0" t="s">
        <v>21828</v>
      </c>
      <c r="D2709" s="0" t="s">
        <v>14532</v>
      </c>
      <c r="E2709" s="0" t="s">
        <v>21829</v>
      </c>
      <c r="F2709" s="0" t="n">
        <v>2007</v>
      </c>
      <c r="G2709" s="0" t="s">
        <v>281</v>
      </c>
      <c r="H2709" s="0" t="s">
        <v>297</v>
      </c>
      <c r="I2709" s="0" t="s">
        <v>21830</v>
      </c>
    </row>
    <row r="2710" customFormat="false" ht="15" hidden="false" customHeight="false" outlineLevel="0" collapsed="false">
      <c r="A2710" s="0" t="n">
        <v>97</v>
      </c>
      <c r="B2710" s="0" t="s">
        <v>152</v>
      </c>
      <c r="C2710" s="0" t="s">
        <v>21831</v>
      </c>
      <c r="D2710" s="0" t="s">
        <v>14532</v>
      </c>
      <c r="E2710" s="0" t="s">
        <v>21832</v>
      </c>
      <c r="F2710" s="0" t="n">
        <v>1895</v>
      </c>
      <c r="G2710" s="0" t="s">
        <v>281</v>
      </c>
      <c r="H2710" s="0" t="s">
        <v>297</v>
      </c>
      <c r="I2710" s="0" t="s">
        <v>21833</v>
      </c>
    </row>
    <row r="2711" customFormat="false" ht="15" hidden="false" customHeight="false" outlineLevel="0" collapsed="false">
      <c r="A2711" s="0" t="n">
        <v>99</v>
      </c>
      <c r="B2711" s="0" t="s">
        <v>154</v>
      </c>
      <c r="C2711" s="0" t="s">
        <v>21834</v>
      </c>
      <c r="D2711" s="0" t="s">
        <v>14532</v>
      </c>
      <c r="E2711" s="0" t="s">
        <v>21835</v>
      </c>
      <c r="F2711" s="0" t="n">
        <v>2481</v>
      </c>
      <c r="G2711" s="0" t="s">
        <v>281</v>
      </c>
      <c r="H2711" s="0" t="s">
        <v>297</v>
      </c>
      <c r="I2711" s="0" t="s">
        <v>21836</v>
      </c>
    </row>
    <row r="2712" customFormat="false" ht="15" hidden="false" customHeight="false" outlineLevel="0" collapsed="false">
      <c r="A2712" s="0" t="n">
        <v>97</v>
      </c>
      <c r="B2712" s="0" t="s">
        <v>152</v>
      </c>
      <c r="C2712" s="0" t="s">
        <v>21837</v>
      </c>
      <c r="D2712" s="0" t="s">
        <v>14532</v>
      </c>
      <c r="E2712" s="0" t="s">
        <v>21567</v>
      </c>
      <c r="F2712" s="0" t="n">
        <v>2482</v>
      </c>
      <c r="G2712" s="0" t="s">
        <v>281</v>
      </c>
      <c r="H2712" s="0" t="s">
        <v>297</v>
      </c>
      <c r="I2712" s="0" t="s">
        <v>21838</v>
      </c>
    </row>
    <row r="2713" customFormat="false" ht="15" hidden="false" customHeight="false" outlineLevel="0" collapsed="false">
      <c r="A2713" s="0" t="n">
        <v>94</v>
      </c>
      <c r="B2713" s="0" t="s">
        <v>147</v>
      </c>
      <c r="C2713" s="0" t="s">
        <v>21839</v>
      </c>
      <c r="D2713" s="0" t="s">
        <v>514</v>
      </c>
      <c r="E2713" s="0" t="s">
        <v>21840</v>
      </c>
      <c r="F2713" s="0" t="n">
        <v>4852</v>
      </c>
      <c r="G2713" s="0" t="s">
        <v>281</v>
      </c>
      <c r="H2713" s="0" t="s">
        <v>297</v>
      </c>
      <c r="I2713" s="0" t="s">
        <v>21841</v>
      </c>
    </row>
    <row r="2714" customFormat="false" ht="15" hidden="false" customHeight="false" outlineLevel="0" collapsed="false">
      <c r="A2714" s="0" t="n">
        <v>99</v>
      </c>
      <c r="B2714" s="0" t="s">
        <v>154</v>
      </c>
      <c r="C2714" s="0" t="s">
        <v>21842</v>
      </c>
      <c r="D2714" s="0" t="s">
        <v>14532</v>
      </c>
      <c r="E2714" s="0" t="s">
        <v>21843</v>
      </c>
      <c r="F2714" s="0" t="n">
        <v>3877</v>
      </c>
      <c r="G2714" s="0" t="s">
        <v>281</v>
      </c>
      <c r="H2714" s="0" t="s">
        <v>297</v>
      </c>
      <c r="I2714" s="0" t="s">
        <v>21844</v>
      </c>
    </row>
    <row r="2715" customFormat="false" ht="15" hidden="false" customHeight="false" outlineLevel="0" collapsed="false">
      <c r="A2715" s="0" t="n">
        <v>97</v>
      </c>
      <c r="B2715" s="0" t="s">
        <v>152</v>
      </c>
      <c r="C2715" s="0" t="s">
        <v>21845</v>
      </c>
      <c r="D2715" s="0" t="s">
        <v>14532</v>
      </c>
      <c r="E2715" s="0" t="s">
        <v>21846</v>
      </c>
      <c r="F2715" s="0" t="n">
        <v>684</v>
      </c>
      <c r="G2715" s="0" t="s">
        <v>281</v>
      </c>
      <c r="H2715" s="0" t="s">
        <v>297</v>
      </c>
      <c r="I2715" s="0" t="s">
        <v>21847</v>
      </c>
    </row>
    <row r="2716" customFormat="false" ht="15" hidden="false" customHeight="false" outlineLevel="0" collapsed="false">
      <c r="A2716" s="0" t="n">
        <v>99</v>
      </c>
      <c r="B2716" s="0" t="s">
        <v>154</v>
      </c>
      <c r="C2716" s="0" t="s">
        <v>21848</v>
      </c>
      <c r="D2716" s="0" t="s">
        <v>14541</v>
      </c>
      <c r="E2716" s="0" t="s">
        <v>21849</v>
      </c>
      <c r="F2716" s="0" t="n">
        <v>9087</v>
      </c>
      <c r="G2716" s="0" t="s">
        <v>281</v>
      </c>
      <c r="H2716" s="0" t="s">
        <v>297</v>
      </c>
      <c r="I2716" s="0" t="s">
        <v>21850</v>
      </c>
    </row>
    <row r="2717" customFormat="false" ht="15" hidden="false" customHeight="false" outlineLevel="0" collapsed="false">
      <c r="A2717" s="0" t="n">
        <v>97</v>
      </c>
      <c r="B2717" s="0" t="s">
        <v>152</v>
      </c>
      <c r="C2717" s="0" t="s">
        <v>21851</v>
      </c>
      <c r="D2717" s="0" t="s">
        <v>14532</v>
      </c>
      <c r="E2717" s="0" t="s">
        <v>21852</v>
      </c>
      <c r="F2717" s="0" t="n">
        <v>1306</v>
      </c>
      <c r="G2717" s="0" t="s">
        <v>281</v>
      </c>
      <c r="H2717" s="0" t="s">
        <v>297</v>
      </c>
      <c r="I2717" s="0" t="s">
        <v>21853</v>
      </c>
    </row>
    <row r="2718" customFormat="false" ht="15" hidden="false" customHeight="false" outlineLevel="0" collapsed="false">
      <c r="A2718" s="0" t="n">
        <v>94</v>
      </c>
      <c r="B2718" s="0" t="s">
        <v>147</v>
      </c>
      <c r="C2718" s="0" t="s">
        <v>21854</v>
      </c>
      <c r="D2718" s="0" t="s">
        <v>514</v>
      </c>
      <c r="E2718" s="0" t="s">
        <v>21855</v>
      </c>
      <c r="F2718" s="0" t="n">
        <v>6965</v>
      </c>
      <c r="G2718" s="0" t="s">
        <v>281</v>
      </c>
      <c r="H2718" s="0" t="s">
        <v>297</v>
      </c>
      <c r="I2718" s="0" t="s">
        <v>21856</v>
      </c>
    </row>
    <row r="2719" customFormat="false" ht="15" hidden="false" customHeight="false" outlineLevel="0" collapsed="false">
      <c r="A2719" s="0" t="n">
        <v>97</v>
      </c>
      <c r="B2719" s="0" t="s">
        <v>152</v>
      </c>
      <c r="C2719" s="0" t="s">
        <v>21857</v>
      </c>
      <c r="D2719" s="0" t="s">
        <v>92</v>
      </c>
      <c r="E2719" s="0" t="s">
        <v>21858</v>
      </c>
      <c r="F2719" s="0" t="n">
        <v>546</v>
      </c>
      <c r="G2719" s="0" t="s">
        <v>281</v>
      </c>
      <c r="H2719" s="0" t="s">
        <v>297</v>
      </c>
      <c r="I2719" s="0" t="s">
        <v>21859</v>
      </c>
    </row>
    <row r="2720" customFormat="false" ht="15" hidden="false" customHeight="false" outlineLevel="0" collapsed="false">
      <c r="A2720" s="0" t="n">
        <v>99</v>
      </c>
      <c r="B2720" s="0" t="s">
        <v>154</v>
      </c>
      <c r="C2720" s="0" t="s">
        <v>21860</v>
      </c>
      <c r="D2720" s="0" t="s">
        <v>14532</v>
      </c>
      <c r="E2720" s="0" t="s">
        <v>21861</v>
      </c>
      <c r="F2720" s="0" t="n">
        <v>1437</v>
      </c>
      <c r="G2720" s="0" t="s">
        <v>281</v>
      </c>
      <c r="H2720" s="0" t="s">
        <v>297</v>
      </c>
      <c r="I2720" s="0" t="s">
        <v>21862</v>
      </c>
    </row>
    <row r="2721" customFormat="false" ht="15" hidden="false" customHeight="false" outlineLevel="0" collapsed="false">
      <c r="A2721" s="0" t="n">
        <v>67</v>
      </c>
      <c r="B2721" s="0" t="s">
        <v>117</v>
      </c>
      <c r="C2721" s="0" t="s">
        <v>21863</v>
      </c>
      <c r="D2721" s="0" t="s">
        <v>14532</v>
      </c>
      <c r="E2721" s="0" t="s">
        <v>21864</v>
      </c>
      <c r="F2721" s="0" t="n">
        <v>7491</v>
      </c>
      <c r="G2721" s="0" t="s">
        <v>281</v>
      </c>
      <c r="H2721" s="0" t="s">
        <v>274</v>
      </c>
      <c r="I2721" s="0" t="s">
        <v>21865</v>
      </c>
    </row>
    <row r="2722" customFormat="false" ht="15" hidden="false" customHeight="false" outlineLevel="0" collapsed="false">
      <c r="A2722" s="0" t="n">
        <v>97</v>
      </c>
      <c r="B2722" s="0" t="s">
        <v>152</v>
      </c>
      <c r="C2722" s="0" t="s">
        <v>21866</v>
      </c>
      <c r="D2722" s="0" t="s">
        <v>14532</v>
      </c>
      <c r="E2722" s="0" t="s">
        <v>21867</v>
      </c>
      <c r="F2722" s="0" t="n">
        <v>4664</v>
      </c>
      <c r="G2722" s="0" t="s">
        <v>281</v>
      </c>
      <c r="H2722" s="0" t="s">
        <v>297</v>
      </c>
      <c r="I2722" s="0" t="s">
        <v>21868</v>
      </c>
    </row>
    <row r="2723" customFormat="false" ht="15" hidden="false" customHeight="false" outlineLevel="0" collapsed="false">
      <c r="A2723" s="0" t="n">
        <v>99</v>
      </c>
      <c r="B2723" s="0" t="s">
        <v>154</v>
      </c>
      <c r="C2723" s="0" t="s">
        <v>21869</v>
      </c>
      <c r="D2723" s="0" t="s">
        <v>14541</v>
      </c>
      <c r="E2723" s="0" t="s">
        <v>21870</v>
      </c>
      <c r="F2723" s="0" t="n">
        <v>8631</v>
      </c>
      <c r="G2723" s="0" t="s">
        <v>281</v>
      </c>
      <c r="H2723" s="0" t="s">
        <v>297</v>
      </c>
      <c r="I2723" s="0" t="s">
        <v>21871</v>
      </c>
    </row>
    <row r="2724" customFormat="false" ht="15" hidden="false" customHeight="false" outlineLevel="0" collapsed="false">
      <c r="A2724" s="0" t="n">
        <v>94</v>
      </c>
      <c r="B2724" s="0" t="s">
        <v>147</v>
      </c>
      <c r="C2724" s="0" t="s">
        <v>21872</v>
      </c>
      <c r="D2724" s="0" t="s">
        <v>92</v>
      </c>
      <c r="E2724" s="0" t="s">
        <v>21873</v>
      </c>
      <c r="F2724" s="0" t="n">
        <v>6814</v>
      </c>
      <c r="G2724" s="0" t="s">
        <v>281</v>
      </c>
      <c r="H2724" s="0" t="s">
        <v>297</v>
      </c>
      <c r="I2724" s="0" t="s">
        <v>21874</v>
      </c>
    </row>
    <row r="2725" customFormat="false" ht="15" hidden="false" customHeight="false" outlineLevel="0" collapsed="false">
      <c r="A2725" s="0" t="n">
        <v>99</v>
      </c>
      <c r="B2725" s="0" t="s">
        <v>154</v>
      </c>
      <c r="C2725" s="0" t="s">
        <v>21875</v>
      </c>
      <c r="D2725" s="0" t="s">
        <v>14532</v>
      </c>
      <c r="E2725" s="0" t="s">
        <v>21876</v>
      </c>
      <c r="F2725" s="0" t="n">
        <v>6109</v>
      </c>
      <c r="G2725" s="0" t="s">
        <v>281</v>
      </c>
      <c r="H2725" s="0" t="s">
        <v>297</v>
      </c>
      <c r="I2725" s="0" t="s">
        <v>21877</v>
      </c>
    </row>
    <row r="2726" customFormat="false" ht="15" hidden="false" customHeight="false" outlineLevel="0" collapsed="false">
      <c r="A2726" s="0" t="n">
        <v>97</v>
      </c>
      <c r="B2726" s="0" t="s">
        <v>152</v>
      </c>
      <c r="C2726" s="0" t="s">
        <v>21878</v>
      </c>
      <c r="D2726" s="0" t="s">
        <v>14532</v>
      </c>
      <c r="E2726" s="0" t="s">
        <v>21879</v>
      </c>
      <c r="F2726" s="0" t="n">
        <v>2139</v>
      </c>
      <c r="G2726" s="0" t="s">
        <v>281</v>
      </c>
      <c r="H2726" s="0" t="s">
        <v>297</v>
      </c>
      <c r="I2726" s="0" t="s">
        <v>21880</v>
      </c>
    </row>
    <row r="2727" customFormat="false" ht="15" hidden="false" customHeight="false" outlineLevel="0" collapsed="false">
      <c r="A2727" s="0" t="n">
        <v>99</v>
      </c>
      <c r="B2727" s="0" t="s">
        <v>154</v>
      </c>
      <c r="C2727" s="0" t="s">
        <v>21881</v>
      </c>
      <c r="D2727" s="0" t="s">
        <v>14532</v>
      </c>
      <c r="E2727" s="0" t="s">
        <v>21882</v>
      </c>
      <c r="F2727" s="0" t="n">
        <v>13766</v>
      </c>
      <c r="G2727" s="0" t="s">
        <v>281</v>
      </c>
      <c r="H2727" s="0" t="s">
        <v>297</v>
      </c>
      <c r="I2727" s="0" t="s">
        <v>21883</v>
      </c>
    </row>
    <row r="2728" customFormat="false" ht="15" hidden="false" customHeight="false" outlineLevel="0" collapsed="false">
      <c r="A2728" s="0" t="n">
        <v>95</v>
      </c>
      <c r="B2728" s="0" t="s">
        <v>148</v>
      </c>
      <c r="C2728" s="0" t="s">
        <v>21884</v>
      </c>
      <c r="D2728" s="0" t="s">
        <v>15738</v>
      </c>
      <c r="E2728" s="0" t="s">
        <v>17218</v>
      </c>
      <c r="F2728" s="0" t="n">
        <v>1314</v>
      </c>
      <c r="G2728" s="0" t="s">
        <v>281</v>
      </c>
      <c r="H2728" s="0" t="s">
        <v>297</v>
      </c>
      <c r="I2728" s="0" t="s">
        <v>21885</v>
      </c>
    </row>
    <row r="2729" customFormat="false" ht="15" hidden="false" customHeight="false" outlineLevel="0" collapsed="false">
      <c r="A2729" s="0" t="n">
        <v>97</v>
      </c>
      <c r="B2729" s="0" t="s">
        <v>152</v>
      </c>
      <c r="C2729" s="0" t="s">
        <v>21886</v>
      </c>
      <c r="D2729" s="0" t="s">
        <v>14532</v>
      </c>
      <c r="E2729" s="0" t="s">
        <v>21887</v>
      </c>
      <c r="F2729" s="0" t="n">
        <v>4523</v>
      </c>
      <c r="G2729" s="0" t="s">
        <v>281</v>
      </c>
      <c r="H2729" s="0" t="s">
        <v>297</v>
      </c>
      <c r="I2729" s="0" t="s">
        <v>21888</v>
      </c>
    </row>
    <row r="2730" customFormat="false" ht="15" hidden="false" customHeight="false" outlineLevel="0" collapsed="false">
      <c r="A2730" s="0" t="n">
        <v>99</v>
      </c>
      <c r="B2730" s="0" t="s">
        <v>154</v>
      </c>
      <c r="C2730" s="0" t="s">
        <v>21889</v>
      </c>
      <c r="D2730" s="0" t="s">
        <v>14532</v>
      </c>
      <c r="E2730" s="0" t="s">
        <v>21890</v>
      </c>
      <c r="F2730" s="0" t="n">
        <v>4657</v>
      </c>
      <c r="G2730" s="0" t="s">
        <v>281</v>
      </c>
      <c r="H2730" s="0" t="s">
        <v>297</v>
      </c>
      <c r="I2730" s="0" t="s">
        <v>21891</v>
      </c>
    </row>
    <row r="2731" customFormat="false" ht="15" hidden="false" customHeight="false" outlineLevel="0" collapsed="false">
      <c r="A2731" s="0" t="n">
        <v>94</v>
      </c>
      <c r="B2731" s="0" t="s">
        <v>147</v>
      </c>
      <c r="C2731" s="0" t="s">
        <v>21892</v>
      </c>
      <c r="D2731" s="0" t="s">
        <v>14532</v>
      </c>
      <c r="E2731" s="0" t="s">
        <v>21893</v>
      </c>
      <c r="F2731" s="0" t="n">
        <v>5216</v>
      </c>
      <c r="G2731" s="0" t="s">
        <v>281</v>
      </c>
      <c r="H2731" s="0" t="s">
        <v>297</v>
      </c>
      <c r="I2731" s="0" t="s">
        <v>21894</v>
      </c>
    </row>
    <row r="2732" customFormat="false" ht="15" hidden="false" customHeight="false" outlineLevel="0" collapsed="false">
      <c r="A2732" s="0" t="n">
        <v>99</v>
      </c>
      <c r="B2732" s="0" t="s">
        <v>154</v>
      </c>
      <c r="C2732" s="0" t="s">
        <v>21895</v>
      </c>
      <c r="D2732" s="0" t="s">
        <v>14532</v>
      </c>
      <c r="E2732" s="0" t="s">
        <v>21896</v>
      </c>
      <c r="F2732" s="0" t="n">
        <v>3220</v>
      </c>
      <c r="G2732" s="0" t="s">
        <v>281</v>
      </c>
      <c r="H2732" s="0" t="s">
        <v>297</v>
      </c>
      <c r="I2732" s="0" t="s">
        <v>21897</v>
      </c>
    </row>
    <row r="2733" customFormat="false" ht="15" hidden="false" customHeight="false" outlineLevel="0" collapsed="false">
      <c r="A2733" s="0" t="n">
        <v>97</v>
      </c>
      <c r="B2733" s="0" t="s">
        <v>152</v>
      </c>
      <c r="C2733" s="0" t="s">
        <v>21898</v>
      </c>
      <c r="D2733" s="0" t="s">
        <v>14532</v>
      </c>
      <c r="E2733" s="0" t="s">
        <v>21899</v>
      </c>
      <c r="F2733" s="0" t="n">
        <v>2093</v>
      </c>
      <c r="G2733" s="0" t="s">
        <v>281</v>
      </c>
      <c r="H2733" s="0" t="s">
        <v>297</v>
      </c>
      <c r="I2733" s="0" t="s">
        <v>21900</v>
      </c>
    </row>
    <row r="2734" customFormat="false" ht="15" hidden="false" customHeight="false" outlineLevel="0" collapsed="false">
      <c r="A2734" s="0" t="n">
        <v>94</v>
      </c>
      <c r="B2734" s="0" t="s">
        <v>147</v>
      </c>
      <c r="C2734" s="0" t="s">
        <v>21901</v>
      </c>
      <c r="D2734" s="0" t="s">
        <v>14541</v>
      </c>
      <c r="E2734" s="0" t="s">
        <v>21902</v>
      </c>
      <c r="F2734" s="0" t="n">
        <v>2443</v>
      </c>
      <c r="G2734" s="0" t="s">
        <v>281</v>
      </c>
      <c r="H2734" s="0" t="s">
        <v>297</v>
      </c>
      <c r="I2734" s="0" t="s">
        <v>21903</v>
      </c>
    </row>
    <row r="2735" customFormat="false" ht="15" hidden="false" customHeight="false" outlineLevel="0" collapsed="false">
      <c r="A2735" s="0" t="n">
        <v>99</v>
      </c>
      <c r="B2735" s="0" t="s">
        <v>154</v>
      </c>
      <c r="C2735" s="0" t="s">
        <v>21904</v>
      </c>
      <c r="D2735" s="0" t="s">
        <v>14532</v>
      </c>
      <c r="E2735" s="0" t="s">
        <v>21905</v>
      </c>
      <c r="F2735" s="0" t="n">
        <v>4069</v>
      </c>
      <c r="G2735" s="0" t="s">
        <v>281</v>
      </c>
      <c r="H2735" s="0" t="s">
        <v>297</v>
      </c>
      <c r="I2735" s="0" t="s">
        <v>21906</v>
      </c>
    </row>
    <row r="2736" customFormat="false" ht="15" hidden="false" customHeight="false" outlineLevel="0" collapsed="false">
      <c r="A2736" s="0" t="n">
        <v>97</v>
      </c>
      <c r="B2736" s="0" t="s">
        <v>152</v>
      </c>
      <c r="C2736" s="0" t="s">
        <v>21907</v>
      </c>
      <c r="D2736" s="0" t="s">
        <v>92</v>
      </c>
      <c r="E2736" s="0" t="s">
        <v>21908</v>
      </c>
      <c r="F2736" s="0" t="n">
        <v>350</v>
      </c>
      <c r="G2736" s="0" t="s">
        <v>281</v>
      </c>
      <c r="H2736" s="0" t="s">
        <v>297</v>
      </c>
      <c r="I2736" s="0" t="s">
        <v>21909</v>
      </c>
    </row>
    <row r="2737" customFormat="false" ht="15" hidden="false" customHeight="false" outlineLevel="0" collapsed="false">
      <c r="A2737" s="0" t="n">
        <v>99</v>
      </c>
      <c r="B2737" s="0" t="s">
        <v>154</v>
      </c>
      <c r="C2737" s="0" t="s">
        <v>21910</v>
      </c>
      <c r="D2737" s="0" t="s">
        <v>14532</v>
      </c>
      <c r="E2737" s="0" t="s">
        <v>21911</v>
      </c>
      <c r="F2737" s="0" t="n">
        <v>5057</v>
      </c>
      <c r="G2737" s="0" t="s">
        <v>281</v>
      </c>
      <c r="H2737" s="0" t="s">
        <v>297</v>
      </c>
      <c r="I2737" s="0" t="s">
        <v>21912</v>
      </c>
    </row>
    <row r="2738" customFormat="false" ht="15" hidden="false" customHeight="false" outlineLevel="0" collapsed="false">
      <c r="A2738" s="0" t="n">
        <v>99</v>
      </c>
      <c r="B2738" s="0" t="s">
        <v>154</v>
      </c>
      <c r="C2738" s="0" t="s">
        <v>21913</v>
      </c>
      <c r="D2738" s="0" t="s">
        <v>14541</v>
      </c>
      <c r="E2738" s="0" t="s">
        <v>21914</v>
      </c>
      <c r="F2738" s="0" t="n">
        <v>10814</v>
      </c>
      <c r="G2738" s="0" t="s">
        <v>281</v>
      </c>
      <c r="H2738" s="0" t="s">
        <v>297</v>
      </c>
      <c r="I2738" s="0" t="s">
        <v>21915</v>
      </c>
    </row>
    <row r="2739" customFormat="false" ht="15" hidden="false" customHeight="false" outlineLevel="0" collapsed="false">
      <c r="A2739" s="0" t="n">
        <v>97</v>
      </c>
      <c r="B2739" s="0" t="s">
        <v>152</v>
      </c>
      <c r="C2739" s="0" t="s">
        <v>21916</v>
      </c>
      <c r="D2739" s="0" t="s">
        <v>92</v>
      </c>
      <c r="E2739" s="0" t="s">
        <v>21917</v>
      </c>
      <c r="F2739" s="0" t="n">
        <v>1318</v>
      </c>
      <c r="G2739" s="0" t="s">
        <v>281</v>
      </c>
      <c r="H2739" s="0" t="s">
        <v>297</v>
      </c>
      <c r="I2739" s="0" t="s">
        <v>21918</v>
      </c>
    </row>
    <row r="2740" customFormat="false" ht="15" hidden="false" customHeight="false" outlineLevel="0" collapsed="false">
      <c r="A2740" s="0" t="n">
        <v>99</v>
      </c>
      <c r="B2740" s="0" t="s">
        <v>154</v>
      </c>
      <c r="C2740" s="0" t="s">
        <v>21919</v>
      </c>
      <c r="D2740" s="0" t="s">
        <v>34</v>
      </c>
      <c r="E2740" s="0" t="s">
        <v>21920</v>
      </c>
      <c r="F2740" s="0" t="n">
        <v>9099</v>
      </c>
      <c r="G2740" s="0" t="s">
        <v>281</v>
      </c>
      <c r="H2740" s="0" t="s">
        <v>297</v>
      </c>
      <c r="I2740" s="0" t="s">
        <v>21921</v>
      </c>
    </row>
    <row r="2741" customFormat="false" ht="15" hidden="false" customHeight="false" outlineLevel="0" collapsed="false">
      <c r="A2741" s="0" t="n">
        <v>94</v>
      </c>
      <c r="B2741" s="0" t="s">
        <v>147</v>
      </c>
      <c r="C2741" s="0" t="s">
        <v>21922</v>
      </c>
      <c r="D2741" s="0" t="s">
        <v>14676</v>
      </c>
      <c r="E2741" s="0" t="s">
        <v>21923</v>
      </c>
      <c r="F2741" s="0" t="n">
        <v>3019</v>
      </c>
      <c r="G2741" s="0" t="s">
        <v>281</v>
      </c>
      <c r="H2741" s="0" t="s">
        <v>297</v>
      </c>
      <c r="I2741" s="0" t="s">
        <v>21924</v>
      </c>
    </row>
    <row r="2742" customFormat="false" ht="15" hidden="false" customHeight="false" outlineLevel="0" collapsed="false">
      <c r="A2742" s="0" t="n">
        <v>97</v>
      </c>
      <c r="B2742" s="0" t="s">
        <v>152</v>
      </c>
      <c r="C2742" s="0" t="s">
        <v>21925</v>
      </c>
      <c r="D2742" s="0" t="s">
        <v>92</v>
      </c>
      <c r="E2742" s="0" t="s">
        <v>21926</v>
      </c>
      <c r="F2742" s="0" t="n">
        <v>1133</v>
      </c>
      <c r="G2742" s="0" t="s">
        <v>281</v>
      </c>
      <c r="H2742" s="0" t="s">
        <v>297</v>
      </c>
      <c r="I2742" s="0" t="s">
        <v>21927</v>
      </c>
    </row>
    <row r="2743" customFormat="false" ht="15" hidden="false" customHeight="false" outlineLevel="0" collapsed="false">
      <c r="A2743" s="0" t="n">
        <v>99</v>
      </c>
      <c r="B2743" s="0" t="s">
        <v>154</v>
      </c>
      <c r="C2743" s="0" t="s">
        <v>21928</v>
      </c>
      <c r="D2743" s="0" t="s">
        <v>14532</v>
      </c>
      <c r="E2743" s="0" t="s">
        <v>21929</v>
      </c>
      <c r="F2743" s="0" t="n">
        <v>3174</v>
      </c>
      <c r="G2743" s="0" t="s">
        <v>281</v>
      </c>
      <c r="H2743" s="0" t="s">
        <v>297</v>
      </c>
      <c r="I2743" s="0" t="s">
        <v>21930</v>
      </c>
    </row>
    <row r="2744" customFormat="false" ht="15" hidden="false" customHeight="false" outlineLevel="0" collapsed="false">
      <c r="A2744" s="0" t="n">
        <v>99</v>
      </c>
      <c r="B2744" s="0" t="s">
        <v>154</v>
      </c>
      <c r="C2744" s="0" t="s">
        <v>21931</v>
      </c>
      <c r="D2744" s="0" t="s">
        <v>14532</v>
      </c>
      <c r="E2744" s="0" t="s">
        <v>21932</v>
      </c>
      <c r="F2744" s="0" t="n">
        <v>3777</v>
      </c>
      <c r="G2744" s="0" t="s">
        <v>281</v>
      </c>
      <c r="H2744" s="0" t="s">
        <v>297</v>
      </c>
      <c r="I2744" s="0" t="s">
        <v>21933</v>
      </c>
    </row>
    <row r="2745" customFormat="false" ht="15" hidden="false" customHeight="false" outlineLevel="0" collapsed="false">
      <c r="A2745" s="0" t="n">
        <v>94</v>
      </c>
      <c r="B2745" s="0" t="s">
        <v>147</v>
      </c>
      <c r="C2745" s="0" t="s">
        <v>21934</v>
      </c>
      <c r="D2745" s="0" t="s">
        <v>14541</v>
      </c>
      <c r="E2745" s="0" t="s">
        <v>21935</v>
      </c>
      <c r="F2745" s="0" t="n">
        <v>1862</v>
      </c>
      <c r="G2745" s="0" t="s">
        <v>281</v>
      </c>
      <c r="H2745" s="0" t="s">
        <v>297</v>
      </c>
      <c r="I2745" s="0" t="s">
        <v>21936</v>
      </c>
    </row>
    <row r="2746" customFormat="false" ht="15" hidden="false" customHeight="false" outlineLevel="0" collapsed="false">
      <c r="A2746" s="0" t="n">
        <v>95</v>
      </c>
      <c r="B2746" s="0" t="s">
        <v>148</v>
      </c>
      <c r="C2746" s="0" t="s">
        <v>21937</v>
      </c>
      <c r="D2746" s="0" t="s">
        <v>514</v>
      </c>
      <c r="E2746" s="0" t="s">
        <v>148</v>
      </c>
      <c r="F2746" s="0" t="n">
        <v>2797</v>
      </c>
      <c r="G2746" s="0" t="s">
        <v>281</v>
      </c>
      <c r="H2746" s="0" t="s">
        <v>297</v>
      </c>
      <c r="I2746" s="0" t="s">
        <v>21938</v>
      </c>
    </row>
    <row r="2747" customFormat="false" ht="15" hidden="false" customHeight="false" outlineLevel="0" collapsed="false">
      <c r="A2747" s="0" t="n">
        <v>99</v>
      </c>
      <c r="B2747" s="0" t="s">
        <v>154</v>
      </c>
      <c r="C2747" s="0" t="s">
        <v>21939</v>
      </c>
      <c r="D2747" s="0" t="s">
        <v>14532</v>
      </c>
      <c r="E2747" s="0" t="s">
        <v>21940</v>
      </c>
      <c r="F2747" s="0" t="n">
        <v>3151</v>
      </c>
      <c r="G2747" s="0" t="s">
        <v>281</v>
      </c>
      <c r="H2747" s="0" t="s">
        <v>297</v>
      </c>
      <c r="I2747" s="0" t="s">
        <v>21941</v>
      </c>
    </row>
    <row r="2748" customFormat="false" ht="15" hidden="false" customHeight="false" outlineLevel="0" collapsed="false">
      <c r="A2748" s="0" t="n">
        <v>94</v>
      </c>
      <c r="B2748" s="0" t="s">
        <v>147</v>
      </c>
      <c r="C2748" s="0" t="s">
        <v>21942</v>
      </c>
      <c r="D2748" s="0" t="s">
        <v>14541</v>
      </c>
      <c r="E2748" s="0" t="s">
        <v>21943</v>
      </c>
      <c r="F2748" s="0" t="n">
        <v>617</v>
      </c>
      <c r="G2748" s="0" t="s">
        <v>281</v>
      </c>
      <c r="H2748" s="0" t="s">
        <v>297</v>
      </c>
      <c r="I2748" s="0" t="s">
        <v>21944</v>
      </c>
    </row>
    <row r="2749" customFormat="false" ht="15" hidden="false" customHeight="false" outlineLevel="0" collapsed="false">
      <c r="A2749" s="0" t="n">
        <v>99</v>
      </c>
      <c r="B2749" s="0" t="s">
        <v>154</v>
      </c>
      <c r="C2749" s="0" t="s">
        <v>21945</v>
      </c>
      <c r="D2749" s="0" t="s">
        <v>14532</v>
      </c>
      <c r="E2749" s="0" t="s">
        <v>21946</v>
      </c>
      <c r="F2749" s="0" t="n">
        <v>3251</v>
      </c>
      <c r="G2749" s="0" t="s">
        <v>281</v>
      </c>
      <c r="H2749" s="0" t="s">
        <v>297</v>
      </c>
      <c r="I2749" s="0" t="s">
        <v>21947</v>
      </c>
    </row>
    <row r="2750" customFormat="false" ht="15" hidden="false" customHeight="false" outlineLevel="0" collapsed="false">
      <c r="A2750" s="0" t="n">
        <v>99</v>
      </c>
      <c r="B2750" s="0" t="s">
        <v>154</v>
      </c>
      <c r="C2750" s="0" t="s">
        <v>21948</v>
      </c>
      <c r="D2750" s="0" t="s">
        <v>14541</v>
      </c>
      <c r="E2750" s="0" t="s">
        <v>21949</v>
      </c>
      <c r="F2750" s="0" t="n">
        <v>5165</v>
      </c>
      <c r="G2750" s="0" t="s">
        <v>281</v>
      </c>
      <c r="H2750" s="0" t="s">
        <v>297</v>
      </c>
      <c r="I2750" s="0" t="s">
        <v>21950</v>
      </c>
    </row>
    <row r="2751" customFormat="false" ht="15" hidden="false" customHeight="false" outlineLevel="0" collapsed="false">
      <c r="A2751" s="0" t="n">
        <v>94</v>
      </c>
      <c r="B2751" s="0" t="s">
        <v>147</v>
      </c>
      <c r="C2751" s="0" t="s">
        <v>21951</v>
      </c>
      <c r="D2751" s="0" t="s">
        <v>14532</v>
      </c>
      <c r="E2751" s="0" t="s">
        <v>21952</v>
      </c>
      <c r="F2751" s="0" t="n">
        <v>1744</v>
      </c>
      <c r="G2751" s="0" t="s">
        <v>281</v>
      </c>
      <c r="H2751" s="0" t="s">
        <v>297</v>
      </c>
      <c r="I2751" s="0" t="s">
        <v>21953</v>
      </c>
    </row>
    <row r="2752" customFormat="false" ht="15" hidden="false" customHeight="false" outlineLevel="0" collapsed="false">
      <c r="A2752" s="0" t="n">
        <v>99</v>
      </c>
      <c r="B2752" s="0" t="s">
        <v>154</v>
      </c>
      <c r="C2752" s="0" t="s">
        <v>21954</v>
      </c>
      <c r="D2752" s="0" t="s">
        <v>14532</v>
      </c>
      <c r="E2752" s="0" t="s">
        <v>21955</v>
      </c>
      <c r="F2752" s="0" t="n">
        <v>3164</v>
      </c>
      <c r="G2752" s="0" t="s">
        <v>281</v>
      </c>
      <c r="H2752" s="0" t="s">
        <v>297</v>
      </c>
      <c r="I2752" s="0" t="s">
        <v>21956</v>
      </c>
    </row>
    <row r="2753" customFormat="false" ht="15" hidden="false" customHeight="false" outlineLevel="0" collapsed="false">
      <c r="A2753" s="0" t="n">
        <v>99</v>
      </c>
      <c r="B2753" s="0" t="s">
        <v>154</v>
      </c>
      <c r="C2753" s="0" t="s">
        <v>21957</v>
      </c>
      <c r="D2753" s="0" t="s">
        <v>14541</v>
      </c>
      <c r="E2753" s="0" t="s">
        <v>21958</v>
      </c>
      <c r="F2753" s="0" t="n">
        <v>3849</v>
      </c>
      <c r="G2753" s="0" t="s">
        <v>281</v>
      </c>
      <c r="H2753" s="0" t="s">
        <v>297</v>
      </c>
      <c r="I2753" s="0" t="s">
        <v>21959</v>
      </c>
    </row>
    <row r="2754" customFormat="false" ht="15" hidden="false" customHeight="false" outlineLevel="0" collapsed="false">
      <c r="A2754" s="0" t="n">
        <v>94</v>
      </c>
      <c r="B2754" s="0" t="s">
        <v>147</v>
      </c>
      <c r="C2754" s="0" t="s">
        <v>21960</v>
      </c>
      <c r="D2754" s="0" t="s">
        <v>14541</v>
      </c>
      <c r="E2754" s="0" t="s">
        <v>21961</v>
      </c>
      <c r="F2754" s="0" t="n">
        <v>1591</v>
      </c>
      <c r="G2754" s="0" t="s">
        <v>281</v>
      </c>
      <c r="H2754" s="0" t="s">
        <v>297</v>
      </c>
      <c r="I2754" s="0" t="s">
        <v>21962</v>
      </c>
    </row>
    <row r="2755" customFormat="false" ht="15" hidden="false" customHeight="false" outlineLevel="0" collapsed="false">
      <c r="A2755" s="0" t="n">
        <v>99</v>
      </c>
      <c r="B2755" s="0" t="s">
        <v>154</v>
      </c>
      <c r="C2755" s="0" t="s">
        <v>21963</v>
      </c>
      <c r="D2755" s="0" t="s">
        <v>14532</v>
      </c>
      <c r="E2755" s="0" t="s">
        <v>21964</v>
      </c>
      <c r="F2755" s="0" t="n">
        <v>3130</v>
      </c>
      <c r="G2755" s="0" t="s">
        <v>281</v>
      </c>
      <c r="H2755" s="0" t="s">
        <v>297</v>
      </c>
      <c r="I2755" s="0" t="s">
        <v>21965</v>
      </c>
    </row>
    <row r="2756" customFormat="false" ht="15" hidden="false" customHeight="false" outlineLevel="0" collapsed="false">
      <c r="A2756" s="0" t="n">
        <v>99</v>
      </c>
      <c r="B2756" s="0" t="s">
        <v>154</v>
      </c>
      <c r="C2756" s="0" t="s">
        <v>21966</v>
      </c>
      <c r="D2756" s="0" t="s">
        <v>14541</v>
      </c>
      <c r="E2756" s="0" t="s">
        <v>21967</v>
      </c>
      <c r="F2756" s="0" t="n">
        <v>8995</v>
      </c>
      <c r="G2756" s="0" t="s">
        <v>281</v>
      </c>
      <c r="H2756" s="0" t="s">
        <v>297</v>
      </c>
      <c r="I2756" s="0" t="s">
        <v>21968</v>
      </c>
    </row>
    <row r="2757" customFormat="false" ht="15" hidden="false" customHeight="false" outlineLevel="0" collapsed="false">
      <c r="A2757" s="0" t="n">
        <v>94</v>
      </c>
      <c r="B2757" s="0" t="s">
        <v>147</v>
      </c>
      <c r="C2757" s="0" t="s">
        <v>21969</v>
      </c>
      <c r="D2757" s="0" t="s">
        <v>514</v>
      </c>
      <c r="E2757" s="0" t="s">
        <v>21970</v>
      </c>
      <c r="F2757" s="0" t="n">
        <v>5449</v>
      </c>
      <c r="G2757" s="0" t="s">
        <v>281</v>
      </c>
      <c r="H2757" s="0" t="s">
        <v>297</v>
      </c>
      <c r="I2757" s="0" t="s">
        <v>21971</v>
      </c>
    </row>
    <row r="2758" customFormat="false" ht="15" hidden="false" customHeight="false" outlineLevel="0" collapsed="false">
      <c r="A2758" s="0" t="n">
        <v>99</v>
      </c>
      <c r="B2758" s="0" t="s">
        <v>154</v>
      </c>
      <c r="C2758" s="0" t="s">
        <v>21972</v>
      </c>
      <c r="D2758" s="0" t="s">
        <v>14541</v>
      </c>
      <c r="E2758" s="0" t="s">
        <v>21973</v>
      </c>
      <c r="F2758" s="0" t="n">
        <v>8927</v>
      </c>
      <c r="G2758" s="0" t="s">
        <v>281</v>
      </c>
      <c r="H2758" s="0" t="s">
        <v>297</v>
      </c>
      <c r="I2758" s="0" t="s">
        <v>21974</v>
      </c>
    </row>
    <row r="2759" customFormat="false" ht="15" hidden="false" customHeight="false" outlineLevel="0" collapsed="false">
      <c r="A2759" s="0" t="n">
        <v>99</v>
      </c>
      <c r="B2759" s="0" t="s">
        <v>154</v>
      </c>
      <c r="C2759" s="0" t="s">
        <v>21975</v>
      </c>
      <c r="D2759" s="0" t="s">
        <v>14532</v>
      </c>
      <c r="E2759" s="0" t="s">
        <v>21976</v>
      </c>
      <c r="F2759" s="0" t="n">
        <v>4862</v>
      </c>
      <c r="G2759" s="0" t="s">
        <v>281</v>
      </c>
      <c r="H2759" s="0" t="s">
        <v>297</v>
      </c>
      <c r="I2759" s="0" t="s">
        <v>21977</v>
      </c>
    </row>
    <row r="2760" customFormat="false" ht="15" hidden="false" customHeight="false" outlineLevel="0" collapsed="false">
      <c r="A2760" s="0" t="n">
        <v>95</v>
      </c>
      <c r="B2760" s="0" t="s">
        <v>148</v>
      </c>
      <c r="C2760" s="0" t="s">
        <v>21978</v>
      </c>
      <c r="D2760" s="0" t="s">
        <v>14541</v>
      </c>
      <c r="E2760" s="0" t="s">
        <v>21979</v>
      </c>
      <c r="F2760" s="0" t="n">
        <v>733</v>
      </c>
      <c r="G2760" s="0" t="s">
        <v>281</v>
      </c>
      <c r="H2760" s="0" t="s">
        <v>297</v>
      </c>
      <c r="I2760" s="0" t="s">
        <v>21980</v>
      </c>
    </row>
    <row r="2761" customFormat="false" ht="15" hidden="false" customHeight="false" outlineLevel="0" collapsed="false">
      <c r="A2761" s="0" t="n">
        <v>94</v>
      </c>
      <c r="B2761" s="0" t="s">
        <v>147</v>
      </c>
      <c r="C2761" s="0" t="s">
        <v>21981</v>
      </c>
      <c r="D2761" s="0" t="s">
        <v>14902</v>
      </c>
      <c r="E2761" s="0" t="s">
        <v>21982</v>
      </c>
      <c r="F2761" s="0" t="n">
        <v>2876</v>
      </c>
      <c r="G2761" s="0" t="s">
        <v>281</v>
      </c>
      <c r="H2761" s="0" t="s">
        <v>297</v>
      </c>
      <c r="I2761" s="0" t="s">
        <v>21983</v>
      </c>
    </row>
    <row r="2762" customFormat="false" ht="15" hidden="false" customHeight="false" outlineLevel="0" collapsed="false">
      <c r="A2762" s="0" t="n">
        <v>99</v>
      </c>
      <c r="B2762" s="0" t="s">
        <v>154</v>
      </c>
      <c r="C2762" s="0" t="s">
        <v>21984</v>
      </c>
      <c r="D2762" s="0" t="s">
        <v>14676</v>
      </c>
      <c r="E2762" s="0" t="s">
        <v>21603</v>
      </c>
      <c r="F2762" s="0" t="n">
        <v>18477</v>
      </c>
      <c r="G2762" s="0" t="s">
        <v>281</v>
      </c>
      <c r="H2762" s="0" t="s">
        <v>297</v>
      </c>
      <c r="I2762" s="0" t="s">
        <v>21604</v>
      </c>
    </row>
    <row r="2763" customFormat="false" ht="15" hidden="false" customHeight="false" outlineLevel="0" collapsed="false">
      <c r="A2763" s="0" t="n">
        <v>99</v>
      </c>
      <c r="B2763" s="0" t="s">
        <v>154</v>
      </c>
      <c r="C2763" s="0" t="s">
        <v>21985</v>
      </c>
      <c r="D2763" s="0" t="s">
        <v>14532</v>
      </c>
      <c r="E2763" s="0" t="s">
        <v>21986</v>
      </c>
      <c r="F2763" s="0" t="n">
        <v>211</v>
      </c>
      <c r="G2763" s="0" t="s">
        <v>281</v>
      </c>
      <c r="H2763" s="0" t="s">
        <v>297</v>
      </c>
      <c r="I2763" s="0" t="s">
        <v>21987</v>
      </c>
    </row>
    <row r="2764" customFormat="false" ht="15" hidden="false" customHeight="false" outlineLevel="0" collapsed="false">
      <c r="A2764" s="0" t="n">
        <v>94</v>
      </c>
      <c r="B2764" s="0" t="s">
        <v>147</v>
      </c>
      <c r="C2764" s="0" t="s">
        <v>21988</v>
      </c>
      <c r="D2764" s="0" t="s">
        <v>14532</v>
      </c>
      <c r="E2764" s="0" t="s">
        <v>21989</v>
      </c>
      <c r="F2764" s="0" t="n">
        <v>3515</v>
      </c>
      <c r="G2764" s="0" t="s">
        <v>281</v>
      </c>
      <c r="H2764" s="0" t="s">
        <v>297</v>
      </c>
      <c r="I2764" s="0" t="s">
        <v>21990</v>
      </c>
    </row>
    <row r="2765" customFormat="false" ht="15" hidden="false" customHeight="false" outlineLevel="0" collapsed="false">
      <c r="A2765" s="0" t="n">
        <v>94</v>
      </c>
      <c r="B2765" s="0" t="s">
        <v>147</v>
      </c>
      <c r="C2765" s="0" t="s">
        <v>21991</v>
      </c>
      <c r="D2765" s="0" t="s">
        <v>14532</v>
      </c>
      <c r="E2765" s="0" t="s">
        <v>21992</v>
      </c>
      <c r="F2765" s="0" t="n">
        <v>4591</v>
      </c>
      <c r="G2765" s="0" t="s">
        <v>281</v>
      </c>
      <c r="H2765" s="0" t="s">
        <v>297</v>
      </c>
      <c r="I2765" s="0" t="s">
        <v>21993</v>
      </c>
    </row>
    <row r="2766" customFormat="false" ht="15" hidden="false" customHeight="false" outlineLevel="0" collapsed="false">
      <c r="A2766" s="0" t="n">
        <v>94</v>
      </c>
      <c r="B2766" s="0" t="s">
        <v>147</v>
      </c>
      <c r="C2766" s="0" t="s">
        <v>21994</v>
      </c>
      <c r="D2766" s="0" t="s">
        <v>14532</v>
      </c>
      <c r="E2766" s="0" t="s">
        <v>21995</v>
      </c>
      <c r="F2766" s="0" t="n">
        <v>3786</v>
      </c>
      <c r="G2766" s="0" t="s">
        <v>281</v>
      </c>
      <c r="H2766" s="0" t="s">
        <v>297</v>
      </c>
      <c r="I2766" s="0" t="s">
        <v>21996</v>
      </c>
    </row>
    <row r="2767" customFormat="false" ht="15" hidden="false" customHeight="false" outlineLevel="0" collapsed="false">
      <c r="A2767" s="0" t="n">
        <v>95</v>
      </c>
      <c r="B2767" s="0" t="s">
        <v>148</v>
      </c>
      <c r="C2767" s="0" t="s">
        <v>21997</v>
      </c>
      <c r="D2767" s="0" t="s">
        <v>14541</v>
      </c>
      <c r="E2767" s="0" t="s">
        <v>21998</v>
      </c>
      <c r="F2767" s="0" t="n">
        <v>612</v>
      </c>
      <c r="G2767" s="0" t="s">
        <v>281</v>
      </c>
      <c r="H2767" s="0" t="s">
        <v>297</v>
      </c>
      <c r="I2767" s="0" t="s">
        <v>21999</v>
      </c>
    </row>
    <row r="2768" customFormat="false" ht="15" hidden="false" customHeight="false" outlineLevel="0" collapsed="false">
      <c r="A2768" s="0" t="n">
        <v>94</v>
      </c>
      <c r="B2768" s="0" t="s">
        <v>147</v>
      </c>
      <c r="C2768" s="0" t="s">
        <v>22000</v>
      </c>
      <c r="D2768" s="0" t="s">
        <v>339</v>
      </c>
      <c r="E2768" s="0" t="s">
        <v>22001</v>
      </c>
      <c r="F2768" s="0" t="n">
        <v>8939</v>
      </c>
      <c r="G2768" s="0" t="s">
        <v>281</v>
      </c>
      <c r="H2768" s="0" t="s">
        <v>297</v>
      </c>
      <c r="I2768" s="0" t="s">
        <v>22002</v>
      </c>
    </row>
    <row r="2769" customFormat="false" ht="15" hidden="false" customHeight="false" outlineLevel="0" collapsed="false">
      <c r="A2769" s="0" t="n">
        <v>94</v>
      </c>
      <c r="B2769" s="0" t="s">
        <v>147</v>
      </c>
      <c r="C2769" s="0" t="s">
        <v>22003</v>
      </c>
      <c r="D2769" s="0" t="s">
        <v>339</v>
      </c>
      <c r="E2769" s="0" t="s">
        <v>22004</v>
      </c>
      <c r="F2769" s="0" t="n">
        <v>8025</v>
      </c>
      <c r="G2769" s="0" t="s">
        <v>281</v>
      </c>
      <c r="H2769" s="0" t="s">
        <v>297</v>
      </c>
      <c r="I2769" s="0" t="s">
        <v>22005</v>
      </c>
    </row>
    <row r="2770" customFormat="false" ht="15" hidden="false" customHeight="false" outlineLevel="0" collapsed="false">
      <c r="A2770" s="0" t="n">
        <v>94</v>
      </c>
      <c r="B2770" s="0" t="s">
        <v>147</v>
      </c>
      <c r="C2770" s="0" t="s">
        <v>22006</v>
      </c>
      <c r="D2770" s="0" t="s">
        <v>14532</v>
      </c>
      <c r="E2770" s="0" t="s">
        <v>22007</v>
      </c>
      <c r="F2770" s="0" t="n">
        <v>3107</v>
      </c>
      <c r="G2770" s="0" t="s">
        <v>281</v>
      </c>
      <c r="H2770" s="0" t="s">
        <v>297</v>
      </c>
      <c r="I2770" s="0" t="s">
        <v>22008</v>
      </c>
    </row>
    <row r="2771" customFormat="false" ht="15" hidden="false" customHeight="false" outlineLevel="0" collapsed="false">
      <c r="A2771" s="0" t="n">
        <v>94</v>
      </c>
      <c r="B2771" s="0" t="s">
        <v>147</v>
      </c>
      <c r="C2771" s="0" t="s">
        <v>22009</v>
      </c>
      <c r="D2771" s="0" t="s">
        <v>14532</v>
      </c>
      <c r="E2771" s="0" t="s">
        <v>22010</v>
      </c>
      <c r="F2771" s="0" t="n">
        <v>5377</v>
      </c>
      <c r="G2771" s="0" t="s">
        <v>281</v>
      </c>
      <c r="H2771" s="0" t="s">
        <v>297</v>
      </c>
      <c r="I2771" s="0" t="s">
        <v>22011</v>
      </c>
    </row>
    <row r="2772" customFormat="false" ht="15" hidden="false" customHeight="false" outlineLevel="0" collapsed="false">
      <c r="A2772" s="0" t="n">
        <v>94</v>
      </c>
      <c r="B2772" s="0" t="s">
        <v>147</v>
      </c>
      <c r="C2772" s="0" t="s">
        <v>22012</v>
      </c>
      <c r="D2772" s="0" t="s">
        <v>14676</v>
      </c>
      <c r="E2772" s="0" t="s">
        <v>22013</v>
      </c>
      <c r="F2772" s="0" t="n">
        <v>1548</v>
      </c>
      <c r="G2772" s="0" t="s">
        <v>281</v>
      </c>
      <c r="H2772" s="0" t="s">
        <v>297</v>
      </c>
      <c r="I2772" s="0" t="s">
        <v>22014</v>
      </c>
    </row>
    <row r="2773" customFormat="false" ht="15" hidden="false" customHeight="false" outlineLevel="0" collapsed="false">
      <c r="A2773" s="0" t="n">
        <v>94</v>
      </c>
      <c r="B2773" s="0" t="s">
        <v>147</v>
      </c>
      <c r="C2773" s="0" t="s">
        <v>22015</v>
      </c>
      <c r="D2773" s="0" t="s">
        <v>514</v>
      </c>
      <c r="E2773" s="0" t="s">
        <v>22016</v>
      </c>
      <c r="F2773" s="0" t="n">
        <v>553</v>
      </c>
      <c r="G2773" s="0" t="s">
        <v>281</v>
      </c>
      <c r="H2773" s="0" t="s">
        <v>297</v>
      </c>
      <c r="I2773" s="0" t="s">
        <v>22017</v>
      </c>
    </row>
    <row r="2774" customFormat="false" ht="15" hidden="false" customHeight="false" outlineLevel="0" collapsed="false">
      <c r="A2774" s="0" t="n">
        <v>94</v>
      </c>
      <c r="B2774" s="0" t="s">
        <v>147</v>
      </c>
      <c r="C2774" s="0" t="s">
        <v>22018</v>
      </c>
      <c r="D2774" s="0" t="s">
        <v>14541</v>
      </c>
      <c r="E2774" s="0" t="s">
        <v>21943</v>
      </c>
      <c r="F2774" s="0" t="n">
        <v>669</v>
      </c>
      <c r="G2774" s="0" t="s">
        <v>281</v>
      </c>
      <c r="H2774" s="0" t="s">
        <v>297</v>
      </c>
      <c r="I2774" s="0" t="s">
        <v>22019</v>
      </c>
    </row>
    <row r="2775" customFormat="false" ht="15" hidden="false" customHeight="false" outlineLevel="0" collapsed="false">
      <c r="A2775" s="0" t="n">
        <v>94</v>
      </c>
      <c r="B2775" s="0" t="s">
        <v>147</v>
      </c>
      <c r="C2775" s="0" t="s">
        <v>22020</v>
      </c>
      <c r="D2775" s="0" t="s">
        <v>14676</v>
      </c>
      <c r="E2775" s="0" t="s">
        <v>22021</v>
      </c>
      <c r="F2775" s="0" t="n">
        <v>4983</v>
      </c>
      <c r="G2775" s="0" t="s">
        <v>281</v>
      </c>
      <c r="H2775" s="0" t="s">
        <v>297</v>
      </c>
      <c r="I2775" s="0" t="s">
        <v>22022</v>
      </c>
    </row>
    <row r="2776" customFormat="false" ht="15" hidden="false" customHeight="false" outlineLevel="0" collapsed="false">
      <c r="A2776" s="0" t="n">
        <v>94</v>
      </c>
      <c r="B2776" s="0" t="s">
        <v>147</v>
      </c>
      <c r="C2776" s="0" t="s">
        <v>22023</v>
      </c>
      <c r="D2776" s="0" t="s">
        <v>14902</v>
      </c>
      <c r="E2776" s="0" t="s">
        <v>22024</v>
      </c>
      <c r="F2776" s="0" t="n">
        <v>4955</v>
      </c>
      <c r="G2776" s="0" t="s">
        <v>281</v>
      </c>
      <c r="H2776" s="0" t="s">
        <v>297</v>
      </c>
      <c r="I2776" s="0" t="s">
        <v>22025</v>
      </c>
    </row>
    <row r="2777" customFormat="false" ht="15" hidden="false" customHeight="false" outlineLevel="0" collapsed="false">
      <c r="A2777" s="0" t="n">
        <v>94</v>
      </c>
      <c r="B2777" s="0" t="s">
        <v>147</v>
      </c>
      <c r="C2777" s="0" t="s">
        <v>22026</v>
      </c>
      <c r="D2777" s="0" t="s">
        <v>14192</v>
      </c>
      <c r="E2777" s="0" t="s">
        <v>22027</v>
      </c>
      <c r="F2777" s="0" t="n">
        <v>4736</v>
      </c>
      <c r="G2777" s="0" t="s">
        <v>281</v>
      </c>
      <c r="H2777" s="0" t="s">
        <v>297</v>
      </c>
      <c r="I2777" s="0" t="s">
        <v>22028</v>
      </c>
    </row>
    <row r="2778" customFormat="false" ht="15" hidden="false" customHeight="false" outlineLevel="0" collapsed="false">
      <c r="A2778" s="0" t="n">
        <v>94</v>
      </c>
      <c r="B2778" s="0" t="s">
        <v>147</v>
      </c>
      <c r="C2778" s="0" t="s">
        <v>22029</v>
      </c>
      <c r="D2778" s="0" t="s">
        <v>14532</v>
      </c>
      <c r="E2778" s="0" t="s">
        <v>22030</v>
      </c>
      <c r="F2778" s="0" t="n">
        <v>1684</v>
      </c>
      <c r="G2778" s="0" t="s">
        <v>281</v>
      </c>
      <c r="H2778" s="0" t="s">
        <v>297</v>
      </c>
      <c r="I2778" s="0" t="s">
        <v>22031</v>
      </c>
    </row>
    <row r="2779" customFormat="false" ht="15" hidden="false" customHeight="false" outlineLevel="0" collapsed="false">
      <c r="A2779" s="0" t="n">
        <v>94</v>
      </c>
      <c r="B2779" s="0" t="s">
        <v>147</v>
      </c>
      <c r="C2779" s="0" t="s">
        <v>22032</v>
      </c>
      <c r="D2779" s="0" t="s">
        <v>14532</v>
      </c>
      <c r="E2779" s="0" t="s">
        <v>22033</v>
      </c>
      <c r="F2779" s="0" t="n">
        <v>9489</v>
      </c>
      <c r="G2779" s="0" t="s">
        <v>281</v>
      </c>
      <c r="H2779" s="0" t="s">
        <v>297</v>
      </c>
      <c r="I2779" s="0" t="s">
        <v>22034</v>
      </c>
    </row>
    <row r="2780" customFormat="false" ht="15" hidden="false" customHeight="false" outlineLevel="0" collapsed="false">
      <c r="A2780" s="0" t="n">
        <v>94</v>
      </c>
      <c r="B2780" s="0" t="s">
        <v>147</v>
      </c>
      <c r="C2780" s="0" t="s">
        <v>22035</v>
      </c>
      <c r="D2780" s="0" t="s">
        <v>92</v>
      </c>
      <c r="E2780" s="0" t="s">
        <v>22036</v>
      </c>
      <c r="F2780" s="0" t="n">
        <v>5955</v>
      </c>
      <c r="G2780" s="0" t="s">
        <v>281</v>
      </c>
      <c r="H2780" s="0" t="s">
        <v>297</v>
      </c>
      <c r="I2780" s="0" t="s">
        <v>22037</v>
      </c>
    </row>
    <row r="2781" customFormat="false" ht="15" hidden="false" customHeight="false" outlineLevel="0" collapsed="false">
      <c r="A2781" s="0" t="n">
        <v>94</v>
      </c>
      <c r="B2781" s="0" t="s">
        <v>147</v>
      </c>
      <c r="C2781" s="0" t="s">
        <v>22038</v>
      </c>
      <c r="D2781" s="0" t="s">
        <v>14902</v>
      </c>
      <c r="E2781" s="0" t="s">
        <v>22039</v>
      </c>
      <c r="F2781" s="0" t="n">
        <v>6027</v>
      </c>
      <c r="G2781" s="0" t="s">
        <v>281</v>
      </c>
      <c r="H2781" s="0" t="s">
        <v>297</v>
      </c>
      <c r="I2781" s="0" t="s">
        <v>22040</v>
      </c>
    </row>
    <row r="2782" customFormat="false" ht="15" hidden="false" customHeight="false" outlineLevel="0" collapsed="false">
      <c r="A2782" s="0" t="n">
        <v>94</v>
      </c>
      <c r="B2782" s="0" t="s">
        <v>147</v>
      </c>
      <c r="C2782" s="0" t="s">
        <v>22041</v>
      </c>
      <c r="D2782" s="0" t="s">
        <v>14541</v>
      </c>
      <c r="E2782" s="0" t="s">
        <v>22042</v>
      </c>
      <c r="F2782" s="0" t="n">
        <v>5400</v>
      </c>
      <c r="G2782" s="0" t="s">
        <v>281</v>
      </c>
      <c r="H2782" s="0" t="s">
        <v>297</v>
      </c>
      <c r="I2782" s="0" t="s">
        <v>22043</v>
      </c>
    </row>
    <row r="2783" customFormat="false" ht="15" hidden="false" customHeight="false" outlineLevel="0" collapsed="false">
      <c r="A2783" s="0" t="n">
        <v>94</v>
      </c>
      <c r="B2783" s="0" t="s">
        <v>147</v>
      </c>
      <c r="C2783" s="0" t="s">
        <v>22044</v>
      </c>
      <c r="D2783" s="0" t="s">
        <v>92</v>
      </c>
      <c r="E2783" s="0" t="s">
        <v>22045</v>
      </c>
      <c r="F2783" s="0" t="n">
        <v>6497</v>
      </c>
      <c r="G2783" s="0" t="s">
        <v>281</v>
      </c>
      <c r="H2783" s="0" t="s">
        <v>297</v>
      </c>
      <c r="I2783" s="0" t="s">
        <v>22046</v>
      </c>
    </row>
    <row r="2784" customFormat="false" ht="15" hidden="false" customHeight="false" outlineLevel="0" collapsed="false">
      <c r="A2784" s="0" t="n">
        <v>94</v>
      </c>
      <c r="B2784" s="0" t="s">
        <v>147</v>
      </c>
      <c r="C2784" s="0" t="s">
        <v>22047</v>
      </c>
      <c r="D2784" s="0" t="s">
        <v>14902</v>
      </c>
      <c r="E2784" s="0" t="s">
        <v>22048</v>
      </c>
      <c r="F2784" s="0" t="n">
        <v>5033</v>
      </c>
      <c r="G2784" s="0" t="s">
        <v>281</v>
      </c>
      <c r="H2784" s="0" t="s">
        <v>297</v>
      </c>
      <c r="I2784" s="0" t="s">
        <v>22049</v>
      </c>
    </row>
    <row r="2785" customFormat="false" ht="15" hidden="false" customHeight="false" outlineLevel="0" collapsed="false">
      <c r="A2785" s="0" t="n">
        <v>94</v>
      </c>
      <c r="B2785" s="0" t="s">
        <v>147</v>
      </c>
      <c r="C2785" s="0" t="s">
        <v>22050</v>
      </c>
      <c r="D2785" s="0" t="s">
        <v>14192</v>
      </c>
      <c r="E2785" s="0" t="s">
        <v>22051</v>
      </c>
      <c r="F2785" s="0" t="n">
        <v>4991</v>
      </c>
      <c r="G2785" s="0" t="s">
        <v>281</v>
      </c>
      <c r="H2785" s="0" t="s">
        <v>297</v>
      </c>
      <c r="I2785" s="0" t="s">
        <v>22052</v>
      </c>
    </row>
    <row r="2786" customFormat="false" ht="15" hidden="false" customHeight="false" outlineLevel="0" collapsed="false">
      <c r="A2786" s="0" t="n">
        <v>94</v>
      </c>
      <c r="B2786" s="0" t="s">
        <v>147</v>
      </c>
      <c r="C2786" s="0" t="s">
        <v>22053</v>
      </c>
      <c r="D2786" s="0" t="s">
        <v>514</v>
      </c>
      <c r="E2786" s="0" t="s">
        <v>22054</v>
      </c>
      <c r="F2786" s="0" t="n">
        <v>8547</v>
      </c>
      <c r="G2786" s="0" t="s">
        <v>281</v>
      </c>
      <c r="H2786" s="0" t="s">
        <v>297</v>
      </c>
      <c r="I2786" s="0" t="s">
        <v>22055</v>
      </c>
    </row>
    <row r="2787" customFormat="false" ht="15" hidden="false" customHeight="false" outlineLevel="0" collapsed="false">
      <c r="A2787" s="0" t="n">
        <v>94</v>
      </c>
      <c r="B2787" s="0" t="s">
        <v>147</v>
      </c>
      <c r="C2787" s="0" t="s">
        <v>22056</v>
      </c>
      <c r="D2787" s="0" t="s">
        <v>14192</v>
      </c>
      <c r="E2787" s="0" t="s">
        <v>22057</v>
      </c>
      <c r="F2787" s="0" t="n">
        <v>3650</v>
      </c>
      <c r="G2787" s="0" t="s">
        <v>281</v>
      </c>
      <c r="H2787" s="0" t="s">
        <v>297</v>
      </c>
      <c r="I2787" s="0" t="s">
        <v>22058</v>
      </c>
    </row>
    <row r="2788" customFormat="false" ht="15" hidden="false" customHeight="false" outlineLevel="0" collapsed="false">
      <c r="A2788" s="0" t="n">
        <v>94</v>
      </c>
      <c r="B2788" s="0" t="s">
        <v>147</v>
      </c>
      <c r="C2788" s="0" t="s">
        <v>22059</v>
      </c>
      <c r="D2788" s="0" t="s">
        <v>14532</v>
      </c>
      <c r="E2788" s="0" t="s">
        <v>22060</v>
      </c>
      <c r="F2788" s="0" t="n">
        <v>1350</v>
      </c>
      <c r="G2788" s="0" t="s">
        <v>281</v>
      </c>
      <c r="H2788" s="0" t="s">
        <v>297</v>
      </c>
      <c r="I2788" s="0" t="s">
        <v>22061</v>
      </c>
    </row>
    <row r="2789" customFormat="false" ht="15" hidden="false" customHeight="false" outlineLevel="0" collapsed="false">
      <c r="A2789" s="0" t="n">
        <v>94</v>
      </c>
      <c r="B2789" s="0" t="s">
        <v>147</v>
      </c>
      <c r="C2789" s="0" t="s">
        <v>22062</v>
      </c>
      <c r="D2789" s="0" t="s">
        <v>14532</v>
      </c>
      <c r="E2789" s="0" t="s">
        <v>22063</v>
      </c>
      <c r="F2789" s="0" t="n">
        <v>9284</v>
      </c>
      <c r="G2789" s="0" t="s">
        <v>281</v>
      </c>
      <c r="H2789" s="0" t="s">
        <v>297</v>
      </c>
      <c r="I2789" s="0" t="s">
        <v>22064</v>
      </c>
    </row>
    <row r="2790" customFormat="false" ht="15" hidden="false" customHeight="false" outlineLevel="0" collapsed="false">
      <c r="A2790" s="0" t="n">
        <v>94</v>
      </c>
      <c r="B2790" s="0" t="s">
        <v>147</v>
      </c>
      <c r="C2790" s="0" t="s">
        <v>22065</v>
      </c>
      <c r="D2790" s="0" t="s">
        <v>92</v>
      </c>
      <c r="E2790" s="0" t="s">
        <v>22066</v>
      </c>
      <c r="F2790" s="0" t="n">
        <v>4977</v>
      </c>
      <c r="G2790" s="0" t="s">
        <v>281</v>
      </c>
      <c r="H2790" s="0" t="s">
        <v>297</v>
      </c>
      <c r="I2790" s="0" t="s">
        <v>22067</v>
      </c>
    </row>
    <row r="2791" customFormat="false" ht="15" hidden="false" customHeight="false" outlineLevel="0" collapsed="false">
      <c r="A2791" s="0" t="n">
        <v>94</v>
      </c>
      <c r="B2791" s="0" t="s">
        <v>147</v>
      </c>
      <c r="C2791" s="0" t="s">
        <v>22068</v>
      </c>
      <c r="D2791" s="0" t="s">
        <v>14192</v>
      </c>
      <c r="E2791" s="0" t="s">
        <v>22069</v>
      </c>
      <c r="F2791" s="0" t="n">
        <v>4413</v>
      </c>
      <c r="G2791" s="0" t="s">
        <v>281</v>
      </c>
      <c r="H2791" s="0" t="s">
        <v>297</v>
      </c>
      <c r="I2791" s="0" t="s">
        <v>22070</v>
      </c>
    </row>
    <row r="2792" customFormat="false" ht="15" hidden="false" customHeight="false" outlineLevel="0" collapsed="false">
      <c r="A2792" s="0" t="n">
        <v>94</v>
      </c>
      <c r="B2792" s="0" t="s">
        <v>147</v>
      </c>
      <c r="C2792" s="0" t="s">
        <v>22071</v>
      </c>
      <c r="D2792" s="0" t="s">
        <v>14541</v>
      </c>
      <c r="E2792" s="0" t="s">
        <v>22072</v>
      </c>
      <c r="F2792" s="0" t="n">
        <v>417</v>
      </c>
      <c r="G2792" s="0" t="s">
        <v>281</v>
      </c>
      <c r="H2792" s="0" t="s">
        <v>297</v>
      </c>
      <c r="I2792" s="0" t="s">
        <v>22073</v>
      </c>
    </row>
    <row r="2793" customFormat="false" ht="15" hidden="false" customHeight="false" outlineLevel="0" collapsed="false">
      <c r="A2793" s="0" t="n">
        <v>94</v>
      </c>
      <c r="B2793" s="0" t="s">
        <v>147</v>
      </c>
      <c r="C2793" s="0" t="s">
        <v>22074</v>
      </c>
      <c r="D2793" s="0" t="s">
        <v>14532</v>
      </c>
      <c r="E2793" s="0" t="s">
        <v>22075</v>
      </c>
      <c r="F2793" s="0" t="n">
        <v>2972</v>
      </c>
      <c r="G2793" s="0" t="s">
        <v>281</v>
      </c>
      <c r="H2793" s="0" t="s">
        <v>297</v>
      </c>
      <c r="I2793" s="0" t="s">
        <v>22076</v>
      </c>
    </row>
    <row r="2794" customFormat="false" ht="15" hidden="false" customHeight="false" outlineLevel="0" collapsed="false">
      <c r="A2794" s="0" t="n">
        <v>94</v>
      </c>
      <c r="B2794" s="0" t="s">
        <v>147</v>
      </c>
      <c r="C2794" s="0" t="s">
        <v>22077</v>
      </c>
      <c r="D2794" s="0" t="s">
        <v>14541</v>
      </c>
      <c r="E2794" s="0" t="s">
        <v>22078</v>
      </c>
      <c r="F2794" s="0" t="n">
        <v>4950</v>
      </c>
      <c r="G2794" s="0" t="s">
        <v>281</v>
      </c>
      <c r="H2794" s="0" t="s">
        <v>297</v>
      </c>
      <c r="I2794" s="0" t="s">
        <v>22079</v>
      </c>
    </row>
    <row r="2795" customFormat="false" ht="15" hidden="false" customHeight="false" outlineLevel="0" collapsed="false">
      <c r="A2795" s="0" t="n">
        <v>94</v>
      </c>
      <c r="B2795" s="0" t="s">
        <v>147</v>
      </c>
      <c r="C2795" s="0" t="s">
        <v>22080</v>
      </c>
      <c r="D2795" s="0" t="s">
        <v>14192</v>
      </c>
      <c r="E2795" s="0" t="s">
        <v>22081</v>
      </c>
      <c r="F2795" s="0" t="n">
        <v>3108</v>
      </c>
      <c r="G2795" s="0" t="s">
        <v>281</v>
      </c>
      <c r="H2795" s="0" t="s">
        <v>297</v>
      </c>
      <c r="I2795" s="0" t="s">
        <v>22082</v>
      </c>
    </row>
    <row r="2796" customFormat="false" ht="15" hidden="false" customHeight="false" outlineLevel="0" collapsed="false">
      <c r="A2796" s="0" t="n">
        <v>94</v>
      </c>
      <c r="B2796" s="0" t="s">
        <v>147</v>
      </c>
      <c r="C2796" s="0" t="s">
        <v>22083</v>
      </c>
      <c r="D2796" s="0" t="s">
        <v>339</v>
      </c>
      <c r="E2796" s="0" t="s">
        <v>22004</v>
      </c>
      <c r="F2796" s="0" t="n">
        <v>3919</v>
      </c>
      <c r="G2796" s="0" t="s">
        <v>281</v>
      </c>
      <c r="H2796" s="0" t="s">
        <v>297</v>
      </c>
      <c r="I2796" s="0" t="s">
        <v>22084</v>
      </c>
    </row>
    <row r="2797" customFormat="false" ht="15" hidden="false" customHeight="false" outlineLevel="0" collapsed="false">
      <c r="A2797" s="0" t="n">
        <v>94</v>
      </c>
      <c r="B2797" s="0" t="s">
        <v>147</v>
      </c>
      <c r="C2797" s="0" t="s">
        <v>22085</v>
      </c>
      <c r="D2797" s="0" t="s">
        <v>514</v>
      </c>
      <c r="E2797" s="0" t="s">
        <v>22086</v>
      </c>
      <c r="F2797" s="0" t="n">
        <v>504</v>
      </c>
      <c r="G2797" s="0" t="s">
        <v>281</v>
      </c>
      <c r="H2797" s="0" t="s">
        <v>297</v>
      </c>
      <c r="I2797" s="0" t="s">
        <v>22087</v>
      </c>
    </row>
    <row r="2798" customFormat="false" ht="15" hidden="false" customHeight="false" outlineLevel="0" collapsed="false">
      <c r="A2798" s="0" t="n">
        <v>94</v>
      </c>
      <c r="B2798" s="0" t="s">
        <v>147</v>
      </c>
      <c r="C2798" s="0" t="s">
        <v>22088</v>
      </c>
      <c r="D2798" s="0" t="s">
        <v>14192</v>
      </c>
      <c r="E2798" s="0" t="s">
        <v>22089</v>
      </c>
      <c r="F2798" s="0" t="n">
        <v>4685</v>
      </c>
      <c r="G2798" s="0" t="s">
        <v>281</v>
      </c>
      <c r="H2798" s="0" t="s">
        <v>297</v>
      </c>
      <c r="I2798" s="0" t="s">
        <v>22090</v>
      </c>
    </row>
    <row r="2799" customFormat="false" ht="15" hidden="false" customHeight="false" outlineLevel="0" collapsed="false">
      <c r="A2799" s="0" t="n">
        <v>38</v>
      </c>
      <c r="B2799" s="0" t="s">
        <v>80</v>
      </c>
      <c r="C2799" s="0" t="s">
        <v>22091</v>
      </c>
      <c r="D2799" s="0" t="s">
        <v>14676</v>
      </c>
      <c r="E2799" s="0" t="s">
        <v>22092</v>
      </c>
      <c r="F2799" s="0" t="n">
        <v>16659</v>
      </c>
      <c r="G2799" s="0" t="s">
        <v>281</v>
      </c>
      <c r="H2799" s="0" t="s">
        <v>274</v>
      </c>
      <c r="I2799" s="0" t="s">
        <v>22093</v>
      </c>
    </row>
    <row r="2800" customFormat="false" ht="15" hidden="false" customHeight="false" outlineLevel="0" collapsed="false">
      <c r="A2800" s="0" t="n">
        <v>91</v>
      </c>
      <c r="B2800" s="0" t="s">
        <v>143</v>
      </c>
      <c r="C2800" s="0" t="s">
        <v>22094</v>
      </c>
      <c r="D2800" s="0" t="s">
        <v>14532</v>
      </c>
      <c r="E2800" s="0" t="s">
        <v>22095</v>
      </c>
      <c r="F2800" s="0" t="n">
        <v>6399</v>
      </c>
      <c r="G2800" s="0" t="s">
        <v>281</v>
      </c>
      <c r="H2800" s="0" t="s">
        <v>274</v>
      </c>
      <c r="I2800" s="0" t="s">
        <v>22096</v>
      </c>
    </row>
    <row r="2801" customFormat="false" ht="15" hidden="false" customHeight="false" outlineLevel="0" collapsed="false">
      <c r="A2801" s="0" t="n">
        <v>165</v>
      </c>
      <c r="B2801" s="0" t="s">
        <v>226</v>
      </c>
      <c r="C2801" s="0" t="s">
        <v>22097</v>
      </c>
      <c r="D2801" s="0" t="s">
        <v>14532</v>
      </c>
      <c r="E2801" s="0" t="s">
        <v>22098</v>
      </c>
      <c r="F2801" s="0" t="n">
        <v>10446</v>
      </c>
      <c r="G2801" s="0" t="s">
        <v>281</v>
      </c>
      <c r="H2801" s="0" t="s">
        <v>274</v>
      </c>
      <c r="I2801" s="0" t="s">
        <v>22099</v>
      </c>
    </row>
    <row r="2802" customFormat="false" ht="15" hidden="false" customHeight="false" outlineLevel="0" collapsed="false">
      <c r="A2802" s="0" t="n">
        <v>44</v>
      </c>
      <c r="B2802" s="0" t="s">
        <v>89</v>
      </c>
      <c r="C2802" s="0" t="s">
        <v>22100</v>
      </c>
      <c r="D2802" s="0" t="s">
        <v>14532</v>
      </c>
      <c r="E2802" s="0" t="s">
        <v>22101</v>
      </c>
      <c r="F2802" s="0" t="n">
        <v>17820</v>
      </c>
      <c r="G2802" s="0" t="s">
        <v>281</v>
      </c>
      <c r="H2802" s="0" t="s">
        <v>274</v>
      </c>
      <c r="I2802" s="0" t="s">
        <v>22102</v>
      </c>
    </row>
    <row r="2803" customFormat="false" ht="15" hidden="false" customHeight="false" outlineLevel="0" collapsed="false">
      <c r="A2803" s="0" t="n">
        <v>105</v>
      </c>
      <c r="B2803" s="0" t="s">
        <v>161</v>
      </c>
      <c r="C2803" s="0" t="s">
        <v>22103</v>
      </c>
      <c r="D2803" s="0" t="s">
        <v>14532</v>
      </c>
      <c r="E2803" s="0" t="s">
        <v>22104</v>
      </c>
      <c r="F2803" s="0" t="n">
        <v>15114</v>
      </c>
      <c r="G2803" s="0" t="s">
        <v>281</v>
      </c>
      <c r="H2803" s="0" t="s">
        <v>297</v>
      </c>
      <c r="I2803" s="0" t="s">
        <v>22105</v>
      </c>
    </row>
    <row r="2804" customFormat="false" ht="15" hidden="false" customHeight="false" outlineLevel="0" collapsed="false">
      <c r="A2804" s="0" t="n">
        <v>105</v>
      </c>
      <c r="B2804" s="0" t="s">
        <v>161</v>
      </c>
      <c r="C2804" s="0" t="s">
        <v>22106</v>
      </c>
      <c r="D2804" s="0" t="s">
        <v>14541</v>
      </c>
      <c r="E2804" s="0" t="s">
        <v>22107</v>
      </c>
      <c r="F2804" s="0" t="n">
        <v>528</v>
      </c>
      <c r="G2804" s="0" t="s">
        <v>281</v>
      </c>
      <c r="H2804" s="0" t="s">
        <v>297</v>
      </c>
      <c r="I2804" s="0" t="s">
        <v>22108</v>
      </c>
    </row>
    <row r="2805" customFormat="false" ht="15" hidden="false" customHeight="false" outlineLevel="0" collapsed="false">
      <c r="A2805" s="0" t="n">
        <v>105</v>
      </c>
      <c r="B2805" s="0" t="s">
        <v>161</v>
      </c>
      <c r="C2805" s="0" t="s">
        <v>22109</v>
      </c>
      <c r="D2805" s="0" t="s">
        <v>514</v>
      </c>
      <c r="E2805" s="0" t="s">
        <v>22110</v>
      </c>
      <c r="F2805" s="0" t="n">
        <v>754</v>
      </c>
      <c r="G2805" s="0" t="s">
        <v>281</v>
      </c>
      <c r="H2805" s="0" t="s">
        <v>297</v>
      </c>
      <c r="I2805" s="0" t="s">
        <v>22111</v>
      </c>
    </row>
    <row r="2806" customFormat="false" ht="15" hidden="false" customHeight="false" outlineLevel="0" collapsed="false">
      <c r="A2806" s="0" t="n">
        <v>105</v>
      </c>
      <c r="B2806" s="0" t="s">
        <v>161</v>
      </c>
      <c r="C2806" s="0" t="s">
        <v>22112</v>
      </c>
      <c r="D2806" s="0" t="s">
        <v>14541</v>
      </c>
      <c r="E2806" s="0" t="s">
        <v>22113</v>
      </c>
      <c r="F2806" s="0" t="n">
        <v>1288</v>
      </c>
      <c r="G2806" s="0" t="s">
        <v>281</v>
      </c>
      <c r="H2806" s="0" t="s">
        <v>297</v>
      </c>
      <c r="I2806" s="0" t="s">
        <v>22114</v>
      </c>
    </row>
    <row r="2807" customFormat="false" ht="15" hidden="false" customHeight="false" outlineLevel="0" collapsed="false">
      <c r="A2807" s="0" t="n">
        <v>108</v>
      </c>
      <c r="B2807" s="0" t="s">
        <v>164</v>
      </c>
      <c r="C2807" s="0" t="s">
        <v>22115</v>
      </c>
      <c r="D2807" s="0" t="s">
        <v>14192</v>
      </c>
      <c r="E2807" s="0" t="s">
        <v>22116</v>
      </c>
      <c r="F2807" s="0" t="n">
        <v>268</v>
      </c>
      <c r="G2807" s="0" t="s">
        <v>281</v>
      </c>
      <c r="H2807" s="0" t="s">
        <v>297</v>
      </c>
      <c r="I2807" s="0" t="s">
        <v>22117</v>
      </c>
    </row>
    <row r="2808" customFormat="false" ht="15" hidden="false" customHeight="false" outlineLevel="0" collapsed="false">
      <c r="A2808" s="0" t="n">
        <v>105</v>
      </c>
      <c r="B2808" s="0" t="s">
        <v>161</v>
      </c>
      <c r="C2808" s="0" t="s">
        <v>22118</v>
      </c>
      <c r="D2808" s="0" t="s">
        <v>14541</v>
      </c>
      <c r="E2808" s="0" t="s">
        <v>22119</v>
      </c>
      <c r="F2808" s="0" t="n">
        <v>640</v>
      </c>
      <c r="G2808" s="0" t="s">
        <v>281</v>
      </c>
      <c r="H2808" s="0" t="s">
        <v>297</v>
      </c>
      <c r="I2808" s="0" t="s">
        <v>22120</v>
      </c>
    </row>
    <row r="2809" customFormat="false" ht="15" hidden="false" customHeight="false" outlineLevel="0" collapsed="false">
      <c r="A2809" s="0" t="n">
        <v>108</v>
      </c>
      <c r="B2809" s="0" t="s">
        <v>164</v>
      </c>
      <c r="C2809" s="0" t="s">
        <v>22121</v>
      </c>
      <c r="D2809" s="0" t="s">
        <v>14541</v>
      </c>
      <c r="E2809" s="0" t="s">
        <v>22122</v>
      </c>
      <c r="F2809" s="0" t="n">
        <v>330</v>
      </c>
      <c r="G2809" s="0" t="s">
        <v>281</v>
      </c>
      <c r="H2809" s="0" t="s">
        <v>297</v>
      </c>
      <c r="I2809" s="0" t="s">
        <v>22123</v>
      </c>
    </row>
    <row r="2810" customFormat="false" ht="15" hidden="false" customHeight="false" outlineLevel="0" collapsed="false">
      <c r="A2810" s="0" t="n">
        <v>105</v>
      </c>
      <c r="B2810" s="0" t="s">
        <v>161</v>
      </c>
      <c r="C2810" s="0" t="s">
        <v>22124</v>
      </c>
      <c r="D2810" s="0" t="s">
        <v>14532</v>
      </c>
      <c r="E2810" s="0" t="s">
        <v>22125</v>
      </c>
      <c r="F2810" s="0" t="n">
        <v>4815</v>
      </c>
      <c r="G2810" s="0" t="s">
        <v>281</v>
      </c>
      <c r="H2810" s="0" t="s">
        <v>297</v>
      </c>
      <c r="I2810" s="0" t="s">
        <v>22126</v>
      </c>
    </row>
    <row r="2811" customFormat="false" ht="15" hidden="false" customHeight="false" outlineLevel="0" collapsed="false">
      <c r="A2811" s="0" t="n">
        <v>108</v>
      </c>
      <c r="B2811" s="0" t="s">
        <v>164</v>
      </c>
      <c r="C2811" s="0" t="s">
        <v>22127</v>
      </c>
      <c r="D2811" s="0" t="s">
        <v>14192</v>
      </c>
      <c r="E2811" s="0" t="s">
        <v>22128</v>
      </c>
      <c r="F2811" s="0" t="n">
        <v>396</v>
      </c>
      <c r="G2811" s="0" t="s">
        <v>281</v>
      </c>
      <c r="H2811" s="0" t="s">
        <v>297</v>
      </c>
      <c r="I2811" s="0" t="s">
        <v>22129</v>
      </c>
    </row>
    <row r="2812" customFormat="false" ht="15" hidden="false" customHeight="false" outlineLevel="0" collapsed="false">
      <c r="A2812" s="0" t="n">
        <v>106</v>
      </c>
      <c r="B2812" s="0" t="s">
        <v>162</v>
      </c>
      <c r="C2812" s="0" t="s">
        <v>22130</v>
      </c>
      <c r="D2812" s="0" t="s">
        <v>14532</v>
      </c>
      <c r="E2812" s="0" t="s">
        <v>22131</v>
      </c>
      <c r="F2812" s="0" t="n">
        <v>9802</v>
      </c>
      <c r="G2812" s="0" t="s">
        <v>281</v>
      </c>
      <c r="H2812" s="0" t="s">
        <v>297</v>
      </c>
      <c r="I2812" s="0" t="s">
        <v>22132</v>
      </c>
    </row>
    <row r="2813" customFormat="false" ht="15" hidden="false" customHeight="false" outlineLevel="0" collapsed="false">
      <c r="A2813" s="0" t="n">
        <v>105</v>
      </c>
      <c r="B2813" s="0" t="s">
        <v>161</v>
      </c>
      <c r="C2813" s="0" t="s">
        <v>22133</v>
      </c>
      <c r="D2813" s="0" t="s">
        <v>14676</v>
      </c>
      <c r="E2813" s="0" t="s">
        <v>22134</v>
      </c>
      <c r="F2813" s="0" t="n">
        <v>753</v>
      </c>
      <c r="G2813" s="0" t="s">
        <v>281</v>
      </c>
      <c r="H2813" s="0" t="s">
        <v>297</v>
      </c>
      <c r="I2813" s="0" t="s">
        <v>22135</v>
      </c>
    </row>
    <row r="2814" customFormat="false" ht="15" hidden="false" customHeight="false" outlineLevel="0" collapsed="false">
      <c r="A2814" s="0" t="n">
        <v>105</v>
      </c>
      <c r="B2814" s="0" t="s">
        <v>161</v>
      </c>
      <c r="C2814" s="0" t="s">
        <v>22136</v>
      </c>
      <c r="D2814" s="0" t="s">
        <v>514</v>
      </c>
      <c r="E2814" s="0" t="s">
        <v>22110</v>
      </c>
      <c r="F2814" s="0" t="n">
        <v>754</v>
      </c>
      <c r="G2814" s="0" t="s">
        <v>281</v>
      </c>
      <c r="H2814" s="0" t="s">
        <v>297</v>
      </c>
      <c r="I2814" s="0" t="s">
        <v>22111</v>
      </c>
    </row>
    <row r="2815" customFormat="false" ht="15" hidden="false" customHeight="false" outlineLevel="0" collapsed="false">
      <c r="A2815" s="0" t="n">
        <v>108</v>
      </c>
      <c r="B2815" s="0" t="s">
        <v>164</v>
      </c>
      <c r="C2815" s="0" t="s">
        <v>22137</v>
      </c>
      <c r="D2815" s="0" t="s">
        <v>14532</v>
      </c>
      <c r="E2815" s="0" t="s">
        <v>22138</v>
      </c>
      <c r="F2815" s="0" t="n">
        <v>1846</v>
      </c>
      <c r="G2815" s="0" t="s">
        <v>281</v>
      </c>
      <c r="H2815" s="0" t="s">
        <v>297</v>
      </c>
      <c r="I2815" s="0" t="s">
        <v>22139</v>
      </c>
    </row>
    <row r="2816" customFormat="false" ht="15" hidden="false" customHeight="false" outlineLevel="0" collapsed="false">
      <c r="A2816" s="0" t="n">
        <v>108</v>
      </c>
      <c r="B2816" s="0" t="s">
        <v>164</v>
      </c>
      <c r="C2816" s="0" t="s">
        <v>22140</v>
      </c>
      <c r="D2816" s="0" t="s">
        <v>14676</v>
      </c>
      <c r="E2816" s="0" t="s">
        <v>22141</v>
      </c>
      <c r="F2816" s="0" t="n">
        <v>385</v>
      </c>
      <c r="G2816" s="0" t="s">
        <v>281</v>
      </c>
      <c r="H2816" s="0" t="s">
        <v>297</v>
      </c>
      <c r="I2816" s="0" t="s">
        <v>22142</v>
      </c>
    </row>
    <row r="2817" customFormat="false" ht="15" hidden="false" customHeight="false" outlineLevel="0" collapsed="false">
      <c r="A2817" s="0" t="n">
        <v>108</v>
      </c>
      <c r="B2817" s="0" t="s">
        <v>164</v>
      </c>
      <c r="C2817" s="0" t="s">
        <v>22143</v>
      </c>
      <c r="D2817" s="0" t="s">
        <v>14532</v>
      </c>
      <c r="E2817" s="0" t="s">
        <v>22144</v>
      </c>
      <c r="F2817" s="0" t="n">
        <v>2422</v>
      </c>
      <c r="G2817" s="0" t="s">
        <v>281</v>
      </c>
      <c r="H2817" s="0" t="s">
        <v>297</v>
      </c>
      <c r="I2817" s="0" t="s">
        <v>22145</v>
      </c>
    </row>
    <row r="2818" customFormat="false" ht="15" hidden="false" customHeight="false" outlineLevel="0" collapsed="false">
      <c r="A2818" s="0" t="n">
        <v>105</v>
      </c>
      <c r="B2818" s="0" t="s">
        <v>161</v>
      </c>
      <c r="C2818" s="0" t="s">
        <v>22146</v>
      </c>
      <c r="D2818" s="0" t="s">
        <v>92</v>
      </c>
      <c r="E2818" s="0" t="s">
        <v>22147</v>
      </c>
      <c r="F2818" s="0" t="n">
        <v>1065</v>
      </c>
      <c r="G2818" s="0" t="s">
        <v>281</v>
      </c>
      <c r="H2818" s="0" t="s">
        <v>297</v>
      </c>
      <c r="I2818" s="0" t="s">
        <v>22148</v>
      </c>
    </row>
    <row r="2819" customFormat="false" ht="15" hidden="false" customHeight="false" outlineLevel="0" collapsed="false">
      <c r="A2819" s="0" t="n">
        <v>108</v>
      </c>
      <c r="B2819" s="0" t="s">
        <v>164</v>
      </c>
      <c r="C2819" s="0" t="s">
        <v>22149</v>
      </c>
      <c r="D2819" s="0" t="s">
        <v>14676</v>
      </c>
      <c r="E2819" s="0" t="s">
        <v>22150</v>
      </c>
      <c r="F2819" s="0" t="n">
        <v>274</v>
      </c>
      <c r="G2819" s="0" t="s">
        <v>281</v>
      </c>
      <c r="H2819" s="0" t="s">
        <v>297</v>
      </c>
      <c r="I2819" s="0" t="s">
        <v>22151</v>
      </c>
    </row>
    <row r="2820" customFormat="false" ht="15" hidden="false" customHeight="false" outlineLevel="0" collapsed="false">
      <c r="A2820" s="0" t="n">
        <v>105</v>
      </c>
      <c r="B2820" s="0" t="s">
        <v>161</v>
      </c>
      <c r="C2820" s="0" t="s">
        <v>22152</v>
      </c>
      <c r="D2820" s="0" t="s">
        <v>14532</v>
      </c>
      <c r="E2820" s="0" t="s">
        <v>22153</v>
      </c>
      <c r="F2820" s="0" t="n">
        <v>3007</v>
      </c>
      <c r="G2820" s="0" t="s">
        <v>281</v>
      </c>
      <c r="H2820" s="0" t="s">
        <v>297</v>
      </c>
      <c r="I2820" s="0" t="s">
        <v>22154</v>
      </c>
    </row>
    <row r="2821" customFormat="false" ht="15" hidden="false" customHeight="false" outlineLevel="0" collapsed="false">
      <c r="A2821" s="0" t="n">
        <v>108</v>
      </c>
      <c r="B2821" s="0" t="s">
        <v>164</v>
      </c>
      <c r="C2821" s="0" t="s">
        <v>22155</v>
      </c>
      <c r="D2821" s="0" t="s">
        <v>14532</v>
      </c>
      <c r="E2821" s="0" t="s">
        <v>22156</v>
      </c>
      <c r="F2821" s="0" t="n">
        <v>808</v>
      </c>
      <c r="G2821" s="0" t="s">
        <v>281</v>
      </c>
      <c r="H2821" s="0" t="s">
        <v>297</v>
      </c>
      <c r="I2821" s="0" t="s">
        <v>22157</v>
      </c>
    </row>
    <row r="2822" customFormat="false" ht="15" hidden="false" customHeight="false" outlineLevel="0" collapsed="false">
      <c r="A2822" s="0" t="n">
        <v>104</v>
      </c>
      <c r="B2822" s="0" t="s">
        <v>160</v>
      </c>
      <c r="C2822" s="0" t="s">
        <v>22158</v>
      </c>
      <c r="D2822" s="0" t="s">
        <v>514</v>
      </c>
      <c r="E2822" s="0" t="s">
        <v>14631</v>
      </c>
      <c r="F2822" s="0" t="n">
        <v>224</v>
      </c>
      <c r="G2822" s="0" t="s">
        <v>281</v>
      </c>
      <c r="H2822" s="0" t="s">
        <v>297</v>
      </c>
      <c r="I2822" s="0" t="s">
        <v>22159</v>
      </c>
    </row>
    <row r="2823" customFormat="false" ht="15" hidden="false" customHeight="false" outlineLevel="0" collapsed="false">
      <c r="A2823" s="0" t="n">
        <v>108</v>
      </c>
      <c r="B2823" s="0" t="s">
        <v>164</v>
      </c>
      <c r="C2823" s="0" t="s">
        <v>22160</v>
      </c>
      <c r="D2823" s="0" t="s">
        <v>14192</v>
      </c>
      <c r="E2823" s="0" t="s">
        <v>22161</v>
      </c>
      <c r="F2823" s="0" t="n">
        <v>460</v>
      </c>
      <c r="G2823" s="0" t="s">
        <v>281</v>
      </c>
      <c r="H2823" s="0" t="s">
        <v>297</v>
      </c>
      <c r="I2823" s="0" t="s">
        <v>22162</v>
      </c>
    </row>
    <row r="2824" customFormat="false" ht="15" hidden="false" customHeight="false" outlineLevel="0" collapsed="false">
      <c r="A2824" s="0" t="n">
        <v>105</v>
      </c>
      <c r="B2824" s="0" t="s">
        <v>161</v>
      </c>
      <c r="C2824" s="0" t="s">
        <v>22163</v>
      </c>
      <c r="D2824" s="0" t="s">
        <v>14676</v>
      </c>
      <c r="E2824" s="0" t="s">
        <v>22164</v>
      </c>
      <c r="F2824" s="0" t="n">
        <v>1028</v>
      </c>
      <c r="G2824" s="0" t="s">
        <v>281</v>
      </c>
      <c r="H2824" s="0" t="s">
        <v>297</v>
      </c>
      <c r="I2824" s="0" t="s">
        <v>22165</v>
      </c>
    </row>
    <row r="2825" customFormat="false" ht="15" hidden="false" customHeight="false" outlineLevel="0" collapsed="false">
      <c r="A2825" s="0" t="n">
        <v>108</v>
      </c>
      <c r="B2825" s="0" t="s">
        <v>164</v>
      </c>
      <c r="C2825" s="0" t="s">
        <v>22166</v>
      </c>
      <c r="D2825" s="0" t="s">
        <v>14676</v>
      </c>
      <c r="E2825" s="0" t="s">
        <v>22167</v>
      </c>
      <c r="F2825" s="0" t="n">
        <v>278</v>
      </c>
      <c r="G2825" s="0" t="s">
        <v>281</v>
      </c>
      <c r="H2825" s="0" t="s">
        <v>297</v>
      </c>
      <c r="I2825" s="0" t="s">
        <v>22168</v>
      </c>
    </row>
    <row r="2826" customFormat="false" ht="15" hidden="false" customHeight="false" outlineLevel="0" collapsed="false">
      <c r="A2826" s="0" t="n">
        <v>108</v>
      </c>
      <c r="B2826" s="0" t="s">
        <v>164</v>
      </c>
      <c r="C2826" s="0" t="s">
        <v>22169</v>
      </c>
      <c r="D2826" s="0" t="s">
        <v>14532</v>
      </c>
      <c r="E2826" s="0" t="s">
        <v>22170</v>
      </c>
      <c r="F2826" s="0" t="n">
        <v>343</v>
      </c>
      <c r="G2826" s="0" t="s">
        <v>281</v>
      </c>
      <c r="H2826" s="0" t="s">
        <v>297</v>
      </c>
      <c r="I2826" s="0" t="s">
        <v>22171</v>
      </c>
    </row>
    <row r="2827" customFormat="false" ht="15" hidden="false" customHeight="false" outlineLevel="0" collapsed="false">
      <c r="A2827" s="0" t="n">
        <v>108</v>
      </c>
      <c r="B2827" s="0" t="s">
        <v>164</v>
      </c>
      <c r="C2827" s="0" t="s">
        <v>22172</v>
      </c>
      <c r="D2827" s="0" t="s">
        <v>14676</v>
      </c>
      <c r="E2827" s="0" t="s">
        <v>22173</v>
      </c>
      <c r="F2827" s="0" t="n">
        <v>316</v>
      </c>
      <c r="G2827" s="0" t="s">
        <v>281</v>
      </c>
      <c r="H2827" s="0" t="s">
        <v>297</v>
      </c>
      <c r="I2827" s="0" t="s">
        <v>22174</v>
      </c>
    </row>
    <row r="2828" customFormat="false" ht="15" hidden="false" customHeight="false" outlineLevel="0" collapsed="false">
      <c r="A2828" s="0" t="n">
        <v>105</v>
      </c>
      <c r="B2828" s="0" t="s">
        <v>161</v>
      </c>
      <c r="C2828" s="0" t="s">
        <v>22175</v>
      </c>
      <c r="D2828" s="0" t="s">
        <v>14541</v>
      </c>
      <c r="E2828" s="0" t="s">
        <v>22176</v>
      </c>
      <c r="F2828" s="0" t="n">
        <v>2453</v>
      </c>
      <c r="G2828" s="0" t="s">
        <v>281</v>
      </c>
      <c r="H2828" s="0" t="s">
        <v>297</v>
      </c>
      <c r="I2828" s="0" t="s">
        <v>22177</v>
      </c>
    </row>
    <row r="2829" customFormat="false" ht="15" hidden="false" customHeight="false" outlineLevel="0" collapsed="false">
      <c r="A2829" s="0" t="n">
        <v>108</v>
      </c>
      <c r="B2829" s="0" t="s">
        <v>164</v>
      </c>
      <c r="C2829" s="0" t="s">
        <v>22178</v>
      </c>
      <c r="D2829" s="0" t="s">
        <v>14192</v>
      </c>
      <c r="E2829" s="0" t="s">
        <v>22179</v>
      </c>
      <c r="F2829" s="0" t="n">
        <v>375</v>
      </c>
      <c r="G2829" s="0" t="s">
        <v>281</v>
      </c>
      <c r="H2829" s="0" t="s">
        <v>297</v>
      </c>
      <c r="I2829" s="0" t="s">
        <v>22180</v>
      </c>
    </row>
    <row r="2830" customFormat="false" ht="15" hidden="false" customHeight="false" outlineLevel="0" collapsed="false">
      <c r="A2830" s="0" t="n">
        <v>108</v>
      </c>
      <c r="B2830" s="0" t="s">
        <v>164</v>
      </c>
      <c r="C2830" s="0" t="s">
        <v>22181</v>
      </c>
      <c r="D2830" s="0" t="s">
        <v>14676</v>
      </c>
      <c r="E2830" s="0" t="s">
        <v>22182</v>
      </c>
      <c r="F2830" s="0" t="n">
        <v>372</v>
      </c>
      <c r="G2830" s="0" t="s">
        <v>281</v>
      </c>
      <c r="H2830" s="0" t="s">
        <v>297</v>
      </c>
      <c r="I2830" s="0" t="s">
        <v>22183</v>
      </c>
    </row>
    <row r="2831" customFormat="false" ht="15" hidden="false" customHeight="false" outlineLevel="0" collapsed="false">
      <c r="A2831" s="0" t="n">
        <v>105</v>
      </c>
      <c r="B2831" s="0" t="s">
        <v>161</v>
      </c>
      <c r="C2831" s="0" t="s">
        <v>22184</v>
      </c>
      <c r="D2831" s="0" t="s">
        <v>14532</v>
      </c>
      <c r="E2831" s="0" t="s">
        <v>22185</v>
      </c>
      <c r="F2831" s="0" t="n">
        <v>2391</v>
      </c>
      <c r="G2831" s="0" t="s">
        <v>281</v>
      </c>
      <c r="H2831" s="0" t="s">
        <v>297</v>
      </c>
      <c r="I2831" s="0" t="s">
        <v>22186</v>
      </c>
    </row>
    <row r="2832" customFormat="false" ht="15" hidden="false" customHeight="false" outlineLevel="0" collapsed="false">
      <c r="A2832" s="0" t="n">
        <v>108</v>
      </c>
      <c r="B2832" s="0" t="s">
        <v>164</v>
      </c>
      <c r="C2832" s="0" t="s">
        <v>22187</v>
      </c>
      <c r="D2832" s="0" t="s">
        <v>15738</v>
      </c>
      <c r="E2832" s="0" t="s">
        <v>22188</v>
      </c>
      <c r="F2832" s="0" t="n">
        <v>1251</v>
      </c>
      <c r="G2832" s="0" t="s">
        <v>281</v>
      </c>
      <c r="H2832" s="0" t="s">
        <v>297</v>
      </c>
      <c r="I2832" s="0" t="s">
        <v>22189</v>
      </c>
    </row>
    <row r="2833" customFormat="false" ht="15" hidden="false" customHeight="false" outlineLevel="0" collapsed="false">
      <c r="A2833" s="0" t="n">
        <v>105</v>
      </c>
      <c r="B2833" s="0" t="s">
        <v>161</v>
      </c>
      <c r="C2833" s="0" t="s">
        <v>22190</v>
      </c>
      <c r="D2833" s="0" t="s">
        <v>514</v>
      </c>
      <c r="E2833" s="0" t="s">
        <v>22191</v>
      </c>
      <c r="F2833" s="0" t="n">
        <v>729</v>
      </c>
      <c r="G2833" s="0" t="s">
        <v>281</v>
      </c>
      <c r="H2833" s="0" t="s">
        <v>297</v>
      </c>
      <c r="I2833" s="0" t="s">
        <v>22192</v>
      </c>
    </row>
    <row r="2834" customFormat="false" ht="15" hidden="false" customHeight="false" outlineLevel="0" collapsed="false">
      <c r="A2834" s="0" t="n">
        <v>105</v>
      </c>
      <c r="B2834" s="0" t="s">
        <v>161</v>
      </c>
      <c r="C2834" s="0" t="s">
        <v>22193</v>
      </c>
      <c r="D2834" s="0" t="s">
        <v>514</v>
      </c>
      <c r="E2834" s="0" t="s">
        <v>22194</v>
      </c>
      <c r="F2834" s="0" t="n">
        <v>751</v>
      </c>
      <c r="G2834" s="0" t="s">
        <v>281</v>
      </c>
      <c r="H2834" s="0" t="s">
        <v>297</v>
      </c>
      <c r="I2834" s="0" t="s">
        <v>22195</v>
      </c>
    </row>
    <row r="2835" customFormat="false" ht="15" hidden="false" customHeight="false" outlineLevel="0" collapsed="false">
      <c r="A2835" s="0" t="n">
        <v>108</v>
      </c>
      <c r="B2835" s="0" t="s">
        <v>164</v>
      </c>
      <c r="C2835" s="0" t="s">
        <v>22196</v>
      </c>
      <c r="D2835" s="0" t="s">
        <v>14532</v>
      </c>
      <c r="E2835" s="0" t="s">
        <v>22197</v>
      </c>
      <c r="F2835" s="0" t="n">
        <v>2396</v>
      </c>
      <c r="G2835" s="0" t="s">
        <v>281</v>
      </c>
      <c r="H2835" s="0" t="s">
        <v>297</v>
      </c>
      <c r="I2835" s="0" t="s">
        <v>22198</v>
      </c>
    </row>
    <row r="2836" customFormat="false" ht="15" hidden="false" customHeight="false" outlineLevel="0" collapsed="false">
      <c r="A2836" s="0" t="n">
        <v>108</v>
      </c>
      <c r="B2836" s="0" t="s">
        <v>164</v>
      </c>
      <c r="C2836" s="0" t="s">
        <v>22199</v>
      </c>
      <c r="D2836" s="0" t="s">
        <v>14676</v>
      </c>
      <c r="E2836" s="0" t="s">
        <v>22200</v>
      </c>
      <c r="F2836" s="0" t="n">
        <v>330</v>
      </c>
      <c r="G2836" s="0" t="s">
        <v>281</v>
      </c>
      <c r="H2836" s="0" t="s">
        <v>297</v>
      </c>
      <c r="I2836" s="0" t="s">
        <v>22168</v>
      </c>
    </row>
    <row r="2837" customFormat="false" ht="15" hidden="false" customHeight="false" outlineLevel="0" collapsed="false">
      <c r="A2837" s="0" t="n">
        <v>108</v>
      </c>
      <c r="B2837" s="0" t="s">
        <v>164</v>
      </c>
      <c r="C2837" s="0" t="s">
        <v>22201</v>
      </c>
      <c r="D2837" s="0" t="s">
        <v>14541</v>
      </c>
      <c r="E2837" s="0" t="s">
        <v>22202</v>
      </c>
      <c r="F2837" s="0" t="n">
        <v>207</v>
      </c>
      <c r="G2837" s="0" t="s">
        <v>281</v>
      </c>
      <c r="H2837" s="0" t="s">
        <v>297</v>
      </c>
      <c r="I2837" s="0" t="s">
        <v>22203</v>
      </c>
    </row>
    <row r="2838" customFormat="false" ht="15" hidden="false" customHeight="false" outlineLevel="0" collapsed="false">
      <c r="A2838" s="0" t="n">
        <v>105</v>
      </c>
      <c r="B2838" s="0" t="s">
        <v>161</v>
      </c>
      <c r="C2838" s="0" t="s">
        <v>22204</v>
      </c>
      <c r="D2838" s="0" t="s">
        <v>14541</v>
      </c>
      <c r="E2838" s="0" t="s">
        <v>22205</v>
      </c>
      <c r="F2838" s="0" t="n">
        <v>721</v>
      </c>
      <c r="G2838" s="0" t="s">
        <v>281</v>
      </c>
      <c r="H2838" s="0" t="s">
        <v>297</v>
      </c>
      <c r="I2838" s="0" t="s">
        <v>22206</v>
      </c>
    </row>
    <row r="2839" customFormat="false" ht="15" hidden="false" customHeight="false" outlineLevel="0" collapsed="false">
      <c r="A2839" s="0" t="n">
        <v>108</v>
      </c>
      <c r="B2839" s="0" t="s">
        <v>164</v>
      </c>
      <c r="C2839" s="0" t="s">
        <v>22207</v>
      </c>
      <c r="D2839" s="0" t="s">
        <v>14192</v>
      </c>
      <c r="E2839" s="0" t="s">
        <v>22208</v>
      </c>
      <c r="F2839" s="0" t="n">
        <v>330</v>
      </c>
      <c r="G2839" s="0" t="s">
        <v>281</v>
      </c>
      <c r="H2839" s="0" t="s">
        <v>297</v>
      </c>
      <c r="I2839" s="0" t="s">
        <v>22209</v>
      </c>
    </row>
    <row r="2840" customFormat="false" ht="15" hidden="false" customHeight="false" outlineLevel="0" collapsed="false">
      <c r="A2840" s="0" t="n">
        <v>105</v>
      </c>
      <c r="B2840" s="0" t="s">
        <v>161</v>
      </c>
      <c r="C2840" s="0" t="s">
        <v>22210</v>
      </c>
      <c r="D2840" s="0" t="s">
        <v>14541</v>
      </c>
      <c r="E2840" s="0" t="s">
        <v>22211</v>
      </c>
      <c r="F2840" s="0" t="n">
        <v>677</v>
      </c>
      <c r="G2840" s="0" t="s">
        <v>281</v>
      </c>
      <c r="H2840" s="0" t="s">
        <v>297</v>
      </c>
      <c r="I2840" s="0" t="s">
        <v>22212</v>
      </c>
    </row>
    <row r="2841" customFormat="false" ht="15" hidden="false" customHeight="false" outlineLevel="0" collapsed="false">
      <c r="A2841" s="0" t="n">
        <v>108</v>
      </c>
      <c r="B2841" s="0" t="s">
        <v>164</v>
      </c>
      <c r="C2841" s="0" t="s">
        <v>22213</v>
      </c>
      <c r="D2841" s="0" t="s">
        <v>14192</v>
      </c>
      <c r="E2841" s="0" t="s">
        <v>22214</v>
      </c>
      <c r="F2841" s="0" t="n">
        <v>475</v>
      </c>
      <c r="G2841" s="0" t="s">
        <v>281</v>
      </c>
      <c r="H2841" s="0" t="s">
        <v>297</v>
      </c>
      <c r="I2841" s="0" t="s">
        <v>22215</v>
      </c>
    </row>
    <row r="2842" customFormat="false" ht="15" hidden="false" customHeight="false" outlineLevel="0" collapsed="false">
      <c r="A2842" s="0" t="n">
        <v>105</v>
      </c>
      <c r="B2842" s="0" t="s">
        <v>161</v>
      </c>
      <c r="C2842" s="0" t="s">
        <v>22216</v>
      </c>
      <c r="D2842" s="0" t="s">
        <v>92</v>
      </c>
      <c r="E2842" s="0" t="s">
        <v>22217</v>
      </c>
      <c r="F2842" s="0" t="n">
        <v>2090</v>
      </c>
      <c r="G2842" s="0" t="s">
        <v>281</v>
      </c>
      <c r="H2842" s="0" t="s">
        <v>297</v>
      </c>
      <c r="I2842" s="0" t="s">
        <v>22218</v>
      </c>
    </row>
    <row r="2843" customFormat="false" ht="15" hidden="false" customHeight="false" outlineLevel="0" collapsed="false">
      <c r="A2843" s="0" t="n">
        <v>108</v>
      </c>
      <c r="B2843" s="0" t="s">
        <v>164</v>
      </c>
      <c r="C2843" s="0" t="s">
        <v>22219</v>
      </c>
      <c r="D2843" s="0" t="s">
        <v>14192</v>
      </c>
      <c r="E2843" s="0" t="s">
        <v>22220</v>
      </c>
      <c r="F2843" s="0" t="n">
        <v>341</v>
      </c>
      <c r="G2843" s="0" t="s">
        <v>281</v>
      </c>
      <c r="H2843" s="0" t="s">
        <v>297</v>
      </c>
      <c r="I2843" s="0" t="s">
        <v>22221</v>
      </c>
    </row>
    <row r="2844" customFormat="false" ht="15" hidden="false" customHeight="false" outlineLevel="0" collapsed="false">
      <c r="A2844" s="0" t="n">
        <v>105</v>
      </c>
      <c r="B2844" s="0" t="s">
        <v>161</v>
      </c>
      <c r="C2844" s="0" t="s">
        <v>22222</v>
      </c>
      <c r="D2844" s="0" t="s">
        <v>14902</v>
      </c>
      <c r="E2844" s="0" t="s">
        <v>22223</v>
      </c>
      <c r="F2844" s="0" t="n">
        <v>1192</v>
      </c>
      <c r="G2844" s="0" t="s">
        <v>281</v>
      </c>
      <c r="H2844" s="0" t="s">
        <v>297</v>
      </c>
      <c r="I2844" s="0" t="s">
        <v>22224</v>
      </c>
    </row>
    <row r="2845" customFormat="false" ht="15" hidden="false" customHeight="false" outlineLevel="0" collapsed="false">
      <c r="A2845" s="0" t="n">
        <v>108</v>
      </c>
      <c r="B2845" s="0" t="s">
        <v>164</v>
      </c>
      <c r="C2845" s="0" t="s">
        <v>22225</v>
      </c>
      <c r="D2845" s="0" t="s">
        <v>14902</v>
      </c>
      <c r="E2845" s="0" t="s">
        <v>22226</v>
      </c>
      <c r="F2845" s="0" t="n">
        <v>843</v>
      </c>
      <c r="G2845" s="0" t="s">
        <v>281</v>
      </c>
      <c r="H2845" s="0" t="s">
        <v>297</v>
      </c>
      <c r="I2845" s="0" t="s">
        <v>22227</v>
      </c>
    </row>
    <row r="2846" customFormat="false" ht="15" hidden="false" customHeight="false" outlineLevel="0" collapsed="false">
      <c r="A2846" s="0" t="n">
        <v>108</v>
      </c>
      <c r="B2846" s="0" t="s">
        <v>164</v>
      </c>
      <c r="C2846" s="0" t="s">
        <v>22228</v>
      </c>
      <c r="D2846" s="0" t="s">
        <v>14192</v>
      </c>
      <c r="E2846" s="0" t="s">
        <v>22229</v>
      </c>
      <c r="F2846" s="0" t="n">
        <v>511</v>
      </c>
      <c r="G2846" s="0" t="s">
        <v>281</v>
      </c>
      <c r="H2846" s="0" t="s">
        <v>297</v>
      </c>
      <c r="I2846" s="0" t="s">
        <v>22230</v>
      </c>
    </row>
    <row r="2847" customFormat="false" ht="15" hidden="false" customHeight="false" outlineLevel="0" collapsed="false">
      <c r="A2847" s="0" t="n">
        <v>105</v>
      </c>
      <c r="B2847" s="0" t="s">
        <v>161</v>
      </c>
      <c r="C2847" s="0" t="s">
        <v>22231</v>
      </c>
      <c r="D2847" s="0" t="s">
        <v>514</v>
      </c>
      <c r="E2847" s="0" t="s">
        <v>22232</v>
      </c>
      <c r="F2847" s="0" t="n">
        <v>731</v>
      </c>
      <c r="G2847" s="0" t="s">
        <v>281</v>
      </c>
      <c r="H2847" s="0" t="s">
        <v>297</v>
      </c>
      <c r="I2847" s="0" t="s">
        <v>22233</v>
      </c>
    </row>
    <row r="2848" customFormat="false" ht="15" hidden="false" customHeight="false" outlineLevel="0" collapsed="false">
      <c r="A2848" s="0" t="n">
        <v>108</v>
      </c>
      <c r="B2848" s="0" t="s">
        <v>164</v>
      </c>
      <c r="C2848" s="0" t="s">
        <v>22234</v>
      </c>
      <c r="D2848" s="0" t="s">
        <v>14192</v>
      </c>
      <c r="E2848" s="0" t="s">
        <v>22235</v>
      </c>
      <c r="F2848" s="0" t="n">
        <v>419</v>
      </c>
      <c r="G2848" s="0" t="s">
        <v>281</v>
      </c>
      <c r="H2848" s="0" t="s">
        <v>297</v>
      </c>
      <c r="I2848" s="0" t="s">
        <v>22236</v>
      </c>
    </row>
    <row r="2849" customFormat="false" ht="15" hidden="false" customHeight="false" outlineLevel="0" collapsed="false">
      <c r="A2849" s="0" t="n">
        <v>105</v>
      </c>
      <c r="B2849" s="0" t="s">
        <v>161</v>
      </c>
      <c r="C2849" s="0" t="s">
        <v>22237</v>
      </c>
      <c r="D2849" s="0" t="s">
        <v>514</v>
      </c>
      <c r="E2849" s="0" t="s">
        <v>22238</v>
      </c>
      <c r="F2849" s="0" t="n">
        <v>1237</v>
      </c>
      <c r="G2849" s="0" t="s">
        <v>281</v>
      </c>
      <c r="H2849" s="0" t="s">
        <v>297</v>
      </c>
      <c r="I2849" s="0" t="s">
        <v>22239</v>
      </c>
    </row>
    <row r="2850" customFormat="false" ht="15" hidden="false" customHeight="false" outlineLevel="0" collapsed="false">
      <c r="A2850" s="0" t="n">
        <v>108</v>
      </c>
      <c r="B2850" s="0" t="s">
        <v>164</v>
      </c>
      <c r="C2850" s="0" t="s">
        <v>22240</v>
      </c>
      <c r="D2850" s="0" t="s">
        <v>14192</v>
      </c>
      <c r="E2850" s="0" t="s">
        <v>22241</v>
      </c>
      <c r="F2850" s="0" t="n">
        <v>381</v>
      </c>
      <c r="G2850" s="0" t="s">
        <v>281</v>
      </c>
      <c r="H2850" s="0" t="s">
        <v>297</v>
      </c>
      <c r="I2850" s="0" t="s">
        <v>22242</v>
      </c>
    </row>
    <row r="2851" customFormat="false" ht="15" hidden="false" customHeight="false" outlineLevel="0" collapsed="false">
      <c r="A2851" s="0" t="n">
        <v>108</v>
      </c>
      <c r="B2851" s="0" t="s">
        <v>164</v>
      </c>
      <c r="C2851" s="0" t="s">
        <v>22243</v>
      </c>
      <c r="D2851" s="0" t="s">
        <v>14532</v>
      </c>
      <c r="E2851" s="0" t="s">
        <v>22244</v>
      </c>
      <c r="F2851" s="0" t="n">
        <v>1099</v>
      </c>
      <c r="G2851" s="0" t="s">
        <v>281</v>
      </c>
      <c r="H2851" s="0" t="s">
        <v>297</v>
      </c>
      <c r="I2851" s="0" t="s">
        <v>22245</v>
      </c>
    </row>
    <row r="2852" customFormat="false" ht="15" hidden="false" customHeight="false" outlineLevel="0" collapsed="false">
      <c r="A2852" s="0" t="n">
        <v>105</v>
      </c>
      <c r="B2852" s="0" t="s">
        <v>161</v>
      </c>
      <c r="C2852" s="0" t="s">
        <v>22246</v>
      </c>
      <c r="D2852" s="0" t="s">
        <v>14532</v>
      </c>
      <c r="E2852" s="0" t="s">
        <v>22247</v>
      </c>
      <c r="F2852" s="0" t="n">
        <v>2361</v>
      </c>
      <c r="G2852" s="0" t="s">
        <v>281</v>
      </c>
      <c r="H2852" s="0" t="s">
        <v>297</v>
      </c>
      <c r="I2852" s="0" t="s">
        <v>22248</v>
      </c>
    </row>
    <row r="2853" customFormat="false" ht="15" hidden="false" customHeight="false" outlineLevel="0" collapsed="false">
      <c r="A2853" s="0" t="n">
        <v>111</v>
      </c>
      <c r="B2853" s="0" t="s">
        <v>167</v>
      </c>
      <c r="C2853" s="0" t="s">
        <v>22249</v>
      </c>
      <c r="D2853" s="0" t="s">
        <v>14532</v>
      </c>
      <c r="E2853" s="0" t="s">
        <v>22250</v>
      </c>
      <c r="F2853" s="0" t="n">
        <v>3597</v>
      </c>
      <c r="G2853" s="0" t="s">
        <v>281</v>
      </c>
      <c r="H2853" s="0" t="s">
        <v>297</v>
      </c>
      <c r="I2853" s="0" t="s">
        <v>22251</v>
      </c>
    </row>
    <row r="2854" customFormat="false" ht="15" hidden="false" customHeight="false" outlineLevel="0" collapsed="false">
      <c r="A2854" s="0" t="n">
        <v>108</v>
      </c>
      <c r="B2854" s="0" t="s">
        <v>164</v>
      </c>
      <c r="C2854" s="0" t="s">
        <v>22252</v>
      </c>
      <c r="D2854" s="0" t="s">
        <v>14192</v>
      </c>
      <c r="E2854" s="0" t="s">
        <v>22253</v>
      </c>
      <c r="F2854" s="0" t="n">
        <v>348</v>
      </c>
      <c r="G2854" s="0" t="s">
        <v>281</v>
      </c>
      <c r="H2854" s="0" t="s">
        <v>297</v>
      </c>
      <c r="I2854" s="0" t="s">
        <v>22254</v>
      </c>
    </row>
    <row r="2855" customFormat="false" ht="15" hidden="false" customHeight="false" outlineLevel="0" collapsed="false">
      <c r="A2855" s="0" t="n">
        <v>108</v>
      </c>
      <c r="B2855" s="0" t="s">
        <v>164</v>
      </c>
      <c r="C2855" s="0" t="s">
        <v>22255</v>
      </c>
      <c r="D2855" s="0" t="s">
        <v>14192</v>
      </c>
      <c r="E2855" s="0" t="s">
        <v>22256</v>
      </c>
      <c r="F2855" s="0" t="n">
        <v>471</v>
      </c>
      <c r="G2855" s="0" t="s">
        <v>281</v>
      </c>
      <c r="H2855" s="0" t="s">
        <v>297</v>
      </c>
      <c r="I2855" s="0" t="s">
        <v>22257</v>
      </c>
    </row>
    <row r="2856" customFormat="false" ht="15" hidden="false" customHeight="false" outlineLevel="0" collapsed="false">
      <c r="A2856" s="0" t="n">
        <v>111</v>
      </c>
      <c r="B2856" s="0" t="s">
        <v>167</v>
      </c>
      <c r="C2856" s="0" t="s">
        <v>22258</v>
      </c>
      <c r="D2856" s="0" t="s">
        <v>14532</v>
      </c>
      <c r="E2856" s="0" t="s">
        <v>22259</v>
      </c>
      <c r="F2856" s="0" t="n">
        <v>1552</v>
      </c>
      <c r="G2856" s="0" t="s">
        <v>281</v>
      </c>
      <c r="H2856" s="0" t="s">
        <v>297</v>
      </c>
      <c r="I2856" s="0" t="s">
        <v>22260</v>
      </c>
    </row>
    <row r="2857" customFormat="false" ht="15" hidden="false" customHeight="false" outlineLevel="0" collapsed="false">
      <c r="A2857" s="0" t="n">
        <v>105</v>
      </c>
      <c r="B2857" s="0" t="s">
        <v>161</v>
      </c>
      <c r="C2857" s="0" t="s">
        <v>22261</v>
      </c>
      <c r="D2857" s="0" t="s">
        <v>14532</v>
      </c>
      <c r="E2857" s="0" t="s">
        <v>22262</v>
      </c>
      <c r="F2857" s="0" t="n">
        <v>883</v>
      </c>
      <c r="G2857" s="0" t="s">
        <v>281</v>
      </c>
      <c r="H2857" s="0" t="s">
        <v>297</v>
      </c>
      <c r="I2857" s="0" t="s">
        <v>22263</v>
      </c>
    </row>
    <row r="2858" customFormat="false" ht="15" hidden="false" customHeight="false" outlineLevel="0" collapsed="false">
      <c r="A2858" s="0" t="n">
        <v>108</v>
      </c>
      <c r="B2858" s="0" t="s">
        <v>164</v>
      </c>
      <c r="C2858" s="0" t="s">
        <v>22264</v>
      </c>
      <c r="D2858" s="0" t="s">
        <v>14192</v>
      </c>
      <c r="E2858" s="0" t="s">
        <v>22265</v>
      </c>
      <c r="F2858" s="0" t="n">
        <v>224</v>
      </c>
      <c r="G2858" s="0" t="s">
        <v>281</v>
      </c>
      <c r="H2858" s="0" t="s">
        <v>297</v>
      </c>
      <c r="I2858" s="0" t="s">
        <v>22266</v>
      </c>
    </row>
    <row r="2859" customFormat="false" ht="15" hidden="false" customHeight="false" outlineLevel="0" collapsed="false">
      <c r="A2859" s="0" t="n">
        <v>111</v>
      </c>
      <c r="B2859" s="0" t="s">
        <v>167</v>
      </c>
      <c r="C2859" s="0" t="s">
        <v>22267</v>
      </c>
      <c r="D2859" s="0" t="s">
        <v>14532</v>
      </c>
      <c r="E2859" s="0" t="s">
        <v>22268</v>
      </c>
      <c r="F2859" s="0" t="n">
        <v>3085</v>
      </c>
      <c r="G2859" s="0" t="s">
        <v>281</v>
      </c>
      <c r="H2859" s="0" t="s">
        <v>297</v>
      </c>
      <c r="I2859" s="0" t="s">
        <v>22269</v>
      </c>
    </row>
    <row r="2860" customFormat="false" ht="15" hidden="false" customHeight="false" outlineLevel="0" collapsed="false">
      <c r="A2860" s="0" t="n">
        <v>108</v>
      </c>
      <c r="B2860" s="0" t="s">
        <v>164</v>
      </c>
      <c r="C2860" s="0" t="s">
        <v>22270</v>
      </c>
      <c r="D2860" s="0" t="s">
        <v>339</v>
      </c>
      <c r="E2860" s="0" t="s">
        <v>22271</v>
      </c>
      <c r="F2860" s="0" t="n">
        <v>346</v>
      </c>
      <c r="G2860" s="0" t="s">
        <v>281</v>
      </c>
      <c r="H2860" s="0" t="s">
        <v>297</v>
      </c>
      <c r="I2860" s="0" t="s">
        <v>22272</v>
      </c>
    </row>
    <row r="2861" customFormat="false" ht="15" hidden="false" customHeight="false" outlineLevel="0" collapsed="false">
      <c r="A2861" s="0" t="n">
        <v>105</v>
      </c>
      <c r="B2861" s="0" t="s">
        <v>161</v>
      </c>
      <c r="C2861" s="0" t="s">
        <v>22273</v>
      </c>
      <c r="D2861" s="0" t="s">
        <v>14532</v>
      </c>
      <c r="E2861" s="0" t="s">
        <v>22274</v>
      </c>
      <c r="F2861" s="0" t="n">
        <v>1624</v>
      </c>
      <c r="G2861" s="0" t="s">
        <v>281</v>
      </c>
      <c r="H2861" s="0" t="s">
        <v>297</v>
      </c>
      <c r="I2861" s="0" t="s">
        <v>22275</v>
      </c>
    </row>
    <row r="2862" customFormat="false" ht="15" hidden="false" customHeight="false" outlineLevel="0" collapsed="false">
      <c r="A2862" s="0" t="n">
        <v>108</v>
      </c>
      <c r="B2862" s="0" t="s">
        <v>164</v>
      </c>
      <c r="C2862" s="0" t="s">
        <v>22276</v>
      </c>
      <c r="D2862" s="0" t="s">
        <v>14532</v>
      </c>
      <c r="E2862" s="0" t="s">
        <v>22277</v>
      </c>
      <c r="F2862" s="0" t="n">
        <v>1582</v>
      </c>
      <c r="G2862" s="0" t="s">
        <v>281</v>
      </c>
      <c r="H2862" s="0" t="s">
        <v>297</v>
      </c>
      <c r="I2862" s="0" t="s">
        <v>22278</v>
      </c>
    </row>
    <row r="2863" customFormat="false" ht="15" hidden="false" customHeight="false" outlineLevel="0" collapsed="false">
      <c r="A2863" s="0" t="n">
        <v>111</v>
      </c>
      <c r="B2863" s="0" t="s">
        <v>167</v>
      </c>
      <c r="C2863" s="0" t="s">
        <v>22279</v>
      </c>
      <c r="D2863" s="0" t="s">
        <v>14541</v>
      </c>
      <c r="E2863" s="0" t="s">
        <v>22280</v>
      </c>
      <c r="F2863" s="0" t="n">
        <v>1525</v>
      </c>
      <c r="G2863" s="0" t="s">
        <v>281</v>
      </c>
      <c r="H2863" s="0" t="s">
        <v>297</v>
      </c>
      <c r="I2863" s="0" t="s">
        <v>22281</v>
      </c>
    </row>
    <row r="2864" customFormat="false" ht="15" hidden="false" customHeight="false" outlineLevel="0" collapsed="false">
      <c r="A2864" s="0" t="n">
        <v>108</v>
      </c>
      <c r="B2864" s="0" t="s">
        <v>164</v>
      </c>
      <c r="C2864" s="0" t="s">
        <v>22282</v>
      </c>
      <c r="D2864" s="0" t="s">
        <v>14192</v>
      </c>
      <c r="E2864" s="0" t="s">
        <v>22283</v>
      </c>
      <c r="F2864" s="0" t="n">
        <v>314</v>
      </c>
      <c r="G2864" s="0" t="s">
        <v>281</v>
      </c>
      <c r="H2864" s="0" t="s">
        <v>297</v>
      </c>
      <c r="I2864" s="0" t="s">
        <v>22284</v>
      </c>
    </row>
    <row r="2865" customFormat="false" ht="15" hidden="false" customHeight="false" outlineLevel="0" collapsed="false">
      <c r="A2865" s="0" t="n">
        <v>111</v>
      </c>
      <c r="B2865" s="0" t="s">
        <v>167</v>
      </c>
      <c r="C2865" s="0" t="s">
        <v>22285</v>
      </c>
      <c r="D2865" s="0" t="s">
        <v>14532</v>
      </c>
      <c r="E2865" s="0" t="s">
        <v>22286</v>
      </c>
      <c r="F2865" s="0" t="n">
        <v>1487</v>
      </c>
      <c r="G2865" s="0" t="s">
        <v>281</v>
      </c>
      <c r="H2865" s="0" t="s">
        <v>297</v>
      </c>
      <c r="I2865" s="0" t="s">
        <v>22287</v>
      </c>
    </row>
    <row r="2866" customFormat="false" ht="15" hidden="false" customHeight="false" outlineLevel="0" collapsed="false">
      <c r="A2866" s="0" t="n">
        <v>105</v>
      </c>
      <c r="B2866" s="0" t="s">
        <v>161</v>
      </c>
      <c r="C2866" s="0" t="s">
        <v>22288</v>
      </c>
      <c r="D2866" s="0" t="s">
        <v>14541</v>
      </c>
      <c r="E2866" s="0" t="s">
        <v>22289</v>
      </c>
      <c r="F2866" s="0" t="n">
        <v>942</v>
      </c>
      <c r="G2866" s="0" t="s">
        <v>281</v>
      </c>
      <c r="H2866" s="0" t="s">
        <v>297</v>
      </c>
      <c r="I2866" s="0" t="s">
        <v>22290</v>
      </c>
    </row>
    <row r="2867" customFormat="false" ht="15" hidden="false" customHeight="false" outlineLevel="0" collapsed="false">
      <c r="A2867" s="0" t="n">
        <v>108</v>
      </c>
      <c r="B2867" s="0" t="s">
        <v>164</v>
      </c>
      <c r="C2867" s="0" t="s">
        <v>22291</v>
      </c>
      <c r="D2867" s="0" t="s">
        <v>14676</v>
      </c>
      <c r="E2867" s="0" t="s">
        <v>22292</v>
      </c>
      <c r="F2867" s="0" t="n">
        <v>205</v>
      </c>
      <c r="G2867" s="0" t="s">
        <v>281</v>
      </c>
      <c r="H2867" s="0" t="s">
        <v>297</v>
      </c>
      <c r="I2867" s="0" t="s">
        <v>22293</v>
      </c>
    </row>
    <row r="2868" customFormat="false" ht="15" hidden="false" customHeight="false" outlineLevel="0" collapsed="false">
      <c r="A2868" s="0" t="n">
        <v>105</v>
      </c>
      <c r="B2868" s="0" t="s">
        <v>161</v>
      </c>
      <c r="C2868" s="0" t="s">
        <v>22294</v>
      </c>
      <c r="D2868" s="0" t="s">
        <v>14541</v>
      </c>
      <c r="E2868" s="0" t="s">
        <v>22295</v>
      </c>
      <c r="F2868" s="0" t="n">
        <v>791</v>
      </c>
      <c r="G2868" s="0" t="s">
        <v>281</v>
      </c>
      <c r="H2868" s="0" t="s">
        <v>297</v>
      </c>
      <c r="I2868" s="0" t="s">
        <v>22296</v>
      </c>
    </row>
    <row r="2869" customFormat="false" ht="15" hidden="false" customHeight="false" outlineLevel="0" collapsed="false">
      <c r="A2869" s="0" t="n">
        <v>111</v>
      </c>
      <c r="B2869" s="0" t="s">
        <v>167</v>
      </c>
      <c r="C2869" s="0" t="s">
        <v>22297</v>
      </c>
      <c r="D2869" s="0" t="s">
        <v>14532</v>
      </c>
      <c r="E2869" s="0" t="s">
        <v>22298</v>
      </c>
      <c r="F2869" s="0" t="n">
        <v>7426</v>
      </c>
      <c r="G2869" s="0" t="s">
        <v>281</v>
      </c>
      <c r="H2869" s="0" t="s">
        <v>297</v>
      </c>
      <c r="I2869" s="0" t="s">
        <v>22299</v>
      </c>
    </row>
    <row r="2870" customFormat="false" ht="15" hidden="false" customHeight="false" outlineLevel="0" collapsed="false">
      <c r="A2870" s="0" t="n">
        <v>105</v>
      </c>
      <c r="B2870" s="0" t="s">
        <v>161</v>
      </c>
      <c r="C2870" s="0" t="s">
        <v>22300</v>
      </c>
      <c r="D2870" s="0" t="s">
        <v>14532</v>
      </c>
      <c r="E2870" s="0" t="s">
        <v>22301</v>
      </c>
      <c r="F2870" s="0" t="n">
        <v>1887</v>
      </c>
      <c r="G2870" s="0" t="s">
        <v>281</v>
      </c>
      <c r="H2870" s="0" t="s">
        <v>297</v>
      </c>
      <c r="I2870" s="0" t="s">
        <v>22302</v>
      </c>
    </row>
    <row r="2871" customFormat="false" ht="15" hidden="false" customHeight="false" outlineLevel="0" collapsed="false">
      <c r="A2871" s="0" t="n">
        <v>108</v>
      </c>
      <c r="B2871" s="0" t="s">
        <v>164</v>
      </c>
      <c r="C2871" s="0" t="s">
        <v>22303</v>
      </c>
      <c r="D2871" s="0" t="s">
        <v>92</v>
      </c>
      <c r="E2871" s="0" t="s">
        <v>22304</v>
      </c>
      <c r="F2871" s="0" t="n">
        <v>434</v>
      </c>
      <c r="G2871" s="0" t="s">
        <v>281</v>
      </c>
      <c r="H2871" s="0" t="s">
        <v>297</v>
      </c>
      <c r="I2871" s="0" t="s">
        <v>22305</v>
      </c>
    </row>
    <row r="2872" customFormat="false" ht="15" hidden="false" customHeight="false" outlineLevel="0" collapsed="false">
      <c r="A2872" s="0" t="n">
        <v>111</v>
      </c>
      <c r="B2872" s="0" t="s">
        <v>167</v>
      </c>
      <c r="C2872" s="0" t="s">
        <v>22306</v>
      </c>
      <c r="D2872" s="0" t="s">
        <v>14532</v>
      </c>
      <c r="E2872" s="0" t="s">
        <v>22307</v>
      </c>
      <c r="F2872" s="0" t="n">
        <v>7453</v>
      </c>
      <c r="G2872" s="0" t="s">
        <v>281</v>
      </c>
      <c r="H2872" s="0" t="s">
        <v>297</v>
      </c>
      <c r="I2872" s="0" t="s">
        <v>22308</v>
      </c>
    </row>
    <row r="2873" customFormat="false" ht="15" hidden="false" customHeight="false" outlineLevel="0" collapsed="false">
      <c r="A2873" s="0" t="n">
        <v>108</v>
      </c>
      <c r="B2873" s="0" t="s">
        <v>164</v>
      </c>
      <c r="C2873" s="0" t="s">
        <v>22309</v>
      </c>
      <c r="D2873" s="0" t="s">
        <v>14192</v>
      </c>
      <c r="E2873" s="0" t="s">
        <v>22310</v>
      </c>
      <c r="F2873" s="0" t="n">
        <v>2289</v>
      </c>
      <c r="G2873" s="0" t="s">
        <v>281</v>
      </c>
      <c r="H2873" s="0" t="s">
        <v>297</v>
      </c>
      <c r="I2873" s="0" t="s">
        <v>22311</v>
      </c>
    </row>
    <row r="2874" customFormat="false" ht="15" hidden="false" customHeight="false" outlineLevel="0" collapsed="false">
      <c r="A2874" s="0" t="n">
        <v>105</v>
      </c>
      <c r="B2874" s="0" t="s">
        <v>161</v>
      </c>
      <c r="C2874" s="0" t="s">
        <v>22312</v>
      </c>
      <c r="D2874" s="0" t="s">
        <v>514</v>
      </c>
      <c r="E2874" s="0" t="s">
        <v>22194</v>
      </c>
      <c r="F2874" s="0" t="n">
        <v>751</v>
      </c>
      <c r="G2874" s="0" t="s">
        <v>281</v>
      </c>
      <c r="H2874" s="0" t="s">
        <v>297</v>
      </c>
      <c r="I2874" s="0" t="s">
        <v>22195</v>
      </c>
    </row>
    <row r="2875" customFormat="false" ht="15" hidden="false" customHeight="false" outlineLevel="0" collapsed="false">
      <c r="A2875" s="0" t="n">
        <v>111</v>
      </c>
      <c r="B2875" s="0" t="s">
        <v>167</v>
      </c>
      <c r="C2875" s="0" t="s">
        <v>22313</v>
      </c>
      <c r="D2875" s="0" t="s">
        <v>14676</v>
      </c>
      <c r="E2875" s="0" t="s">
        <v>22314</v>
      </c>
      <c r="F2875" s="0" t="n">
        <v>4183</v>
      </c>
      <c r="G2875" s="0" t="s">
        <v>281</v>
      </c>
      <c r="H2875" s="0" t="s">
        <v>297</v>
      </c>
      <c r="I2875" s="0" t="s">
        <v>22315</v>
      </c>
    </row>
    <row r="2876" customFormat="false" ht="15" hidden="false" customHeight="false" outlineLevel="0" collapsed="false">
      <c r="A2876" s="0" t="n">
        <v>108</v>
      </c>
      <c r="B2876" s="0" t="s">
        <v>164</v>
      </c>
      <c r="C2876" s="0" t="s">
        <v>22316</v>
      </c>
      <c r="D2876" s="0" t="s">
        <v>14541</v>
      </c>
      <c r="E2876" s="0" t="s">
        <v>22317</v>
      </c>
      <c r="F2876" s="0" t="n">
        <v>318</v>
      </c>
      <c r="G2876" s="0" t="s">
        <v>281</v>
      </c>
      <c r="H2876" s="0" t="s">
        <v>297</v>
      </c>
      <c r="I2876" s="0" t="s">
        <v>22318</v>
      </c>
    </row>
    <row r="2877" customFormat="false" ht="15" hidden="false" customHeight="false" outlineLevel="0" collapsed="false">
      <c r="A2877" s="0" t="n">
        <v>111</v>
      </c>
      <c r="B2877" s="0" t="s">
        <v>167</v>
      </c>
      <c r="C2877" s="0" t="s">
        <v>22319</v>
      </c>
      <c r="D2877" s="0" t="s">
        <v>14532</v>
      </c>
      <c r="E2877" s="0" t="s">
        <v>22320</v>
      </c>
      <c r="F2877" s="0" t="n">
        <v>4785</v>
      </c>
      <c r="G2877" s="0" t="s">
        <v>281</v>
      </c>
      <c r="H2877" s="0" t="s">
        <v>297</v>
      </c>
      <c r="I2877" s="0" t="s">
        <v>22321</v>
      </c>
    </row>
    <row r="2878" customFormat="false" ht="15" hidden="false" customHeight="false" outlineLevel="0" collapsed="false">
      <c r="A2878" s="0" t="n">
        <v>108</v>
      </c>
      <c r="B2878" s="0" t="s">
        <v>164</v>
      </c>
      <c r="C2878" s="0" t="s">
        <v>22322</v>
      </c>
      <c r="D2878" s="0" t="s">
        <v>14532</v>
      </c>
      <c r="E2878" s="0" t="s">
        <v>22323</v>
      </c>
      <c r="F2878" s="0" t="n">
        <v>3338</v>
      </c>
      <c r="G2878" s="0" t="s">
        <v>281</v>
      </c>
      <c r="H2878" s="0" t="s">
        <v>297</v>
      </c>
      <c r="I2878" s="0" t="s">
        <v>22324</v>
      </c>
    </row>
    <row r="2879" customFormat="false" ht="15" hidden="false" customHeight="false" outlineLevel="0" collapsed="false">
      <c r="A2879" s="0" t="n">
        <v>105</v>
      </c>
      <c r="B2879" s="0" t="s">
        <v>161</v>
      </c>
      <c r="C2879" s="0" t="s">
        <v>22325</v>
      </c>
      <c r="D2879" s="0" t="s">
        <v>14541</v>
      </c>
      <c r="E2879" s="0" t="s">
        <v>22326</v>
      </c>
      <c r="F2879" s="0" t="n">
        <v>752</v>
      </c>
      <c r="G2879" s="0" t="s">
        <v>281</v>
      </c>
      <c r="H2879" s="0" t="s">
        <v>297</v>
      </c>
      <c r="I2879" s="0" t="s">
        <v>22327</v>
      </c>
    </row>
    <row r="2880" customFormat="false" ht="15" hidden="false" customHeight="false" outlineLevel="0" collapsed="false">
      <c r="A2880" s="0" t="n">
        <v>111</v>
      </c>
      <c r="B2880" s="0" t="s">
        <v>167</v>
      </c>
      <c r="C2880" s="0" t="s">
        <v>22328</v>
      </c>
      <c r="D2880" s="0" t="s">
        <v>14532</v>
      </c>
      <c r="E2880" s="0" t="s">
        <v>22329</v>
      </c>
      <c r="F2880" s="0" t="n">
        <v>1959</v>
      </c>
      <c r="G2880" s="0" t="s">
        <v>281</v>
      </c>
      <c r="H2880" s="0" t="s">
        <v>297</v>
      </c>
      <c r="I2880" s="0" t="s">
        <v>22330</v>
      </c>
    </row>
    <row r="2881" customFormat="false" ht="15" hidden="false" customHeight="false" outlineLevel="0" collapsed="false">
      <c r="A2881" s="0" t="n">
        <v>108</v>
      </c>
      <c r="B2881" s="0" t="s">
        <v>164</v>
      </c>
      <c r="C2881" s="0" t="s">
        <v>22331</v>
      </c>
      <c r="D2881" s="0" t="s">
        <v>14192</v>
      </c>
      <c r="E2881" s="0" t="s">
        <v>22332</v>
      </c>
      <c r="F2881" s="0" t="n">
        <v>366</v>
      </c>
      <c r="G2881" s="0" t="s">
        <v>281</v>
      </c>
      <c r="H2881" s="0" t="s">
        <v>297</v>
      </c>
      <c r="I2881" s="0" t="s">
        <v>22333</v>
      </c>
    </row>
    <row r="2882" customFormat="false" ht="15" hidden="false" customHeight="false" outlineLevel="0" collapsed="false">
      <c r="A2882" s="0" t="n">
        <v>105</v>
      </c>
      <c r="B2882" s="0" t="s">
        <v>161</v>
      </c>
      <c r="C2882" s="0" t="s">
        <v>22334</v>
      </c>
      <c r="D2882" s="0" t="s">
        <v>14532</v>
      </c>
      <c r="E2882" s="0" t="s">
        <v>22335</v>
      </c>
      <c r="F2882" s="0" t="n">
        <v>1482</v>
      </c>
      <c r="G2882" s="0" t="s">
        <v>281</v>
      </c>
      <c r="H2882" s="0" t="s">
        <v>297</v>
      </c>
      <c r="I2882" s="0" t="s">
        <v>22336</v>
      </c>
    </row>
    <row r="2883" customFormat="false" ht="15" hidden="false" customHeight="false" outlineLevel="0" collapsed="false">
      <c r="A2883" s="0" t="n">
        <v>111</v>
      </c>
      <c r="B2883" s="0" t="s">
        <v>167</v>
      </c>
      <c r="C2883" s="0" t="s">
        <v>22337</v>
      </c>
      <c r="D2883" s="0" t="s">
        <v>14532</v>
      </c>
      <c r="E2883" s="0" t="s">
        <v>22338</v>
      </c>
      <c r="F2883" s="0" t="n">
        <v>2505</v>
      </c>
      <c r="G2883" s="0" t="s">
        <v>281</v>
      </c>
      <c r="H2883" s="0" t="s">
        <v>297</v>
      </c>
      <c r="I2883" s="0" t="s">
        <v>22339</v>
      </c>
    </row>
    <row r="2884" customFormat="false" ht="15" hidden="false" customHeight="false" outlineLevel="0" collapsed="false">
      <c r="A2884" s="0" t="n">
        <v>108</v>
      </c>
      <c r="B2884" s="0" t="s">
        <v>164</v>
      </c>
      <c r="C2884" s="0" t="s">
        <v>22340</v>
      </c>
      <c r="D2884" s="0" t="s">
        <v>14902</v>
      </c>
      <c r="E2884" s="0" t="s">
        <v>22341</v>
      </c>
      <c r="F2884" s="0" t="n">
        <v>365</v>
      </c>
      <c r="G2884" s="0" t="s">
        <v>281</v>
      </c>
      <c r="H2884" s="0" t="s">
        <v>297</v>
      </c>
      <c r="I2884" s="0" t="s">
        <v>22342</v>
      </c>
    </row>
    <row r="2885" customFormat="false" ht="15" hidden="false" customHeight="false" outlineLevel="0" collapsed="false">
      <c r="A2885" s="0" t="n">
        <v>105</v>
      </c>
      <c r="B2885" s="0" t="s">
        <v>161</v>
      </c>
      <c r="C2885" s="0" t="s">
        <v>22343</v>
      </c>
      <c r="D2885" s="0" t="s">
        <v>514</v>
      </c>
      <c r="E2885" s="0" t="s">
        <v>22344</v>
      </c>
      <c r="F2885" s="0" t="n">
        <v>775</v>
      </c>
      <c r="G2885" s="0" t="s">
        <v>281</v>
      </c>
      <c r="H2885" s="0" t="s">
        <v>297</v>
      </c>
      <c r="I2885" s="0" t="s">
        <v>22345</v>
      </c>
    </row>
    <row r="2886" customFormat="false" ht="15" hidden="false" customHeight="false" outlineLevel="0" collapsed="false">
      <c r="A2886" s="0" t="n">
        <v>111</v>
      </c>
      <c r="B2886" s="0" t="s">
        <v>167</v>
      </c>
      <c r="C2886" s="0" t="s">
        <v>22346</v>
      </c>
      <c r="D2886" s="0" t="s">
        <v>14541</v>
      </c>
      <c r="E2886" s="0" t="s">
        <v>22347</v>
      </c>
      <c r="F2886" s="0" t="n">
        <v>1252</v>
      </c>
      <c r="G2886" s="0" t="s">
        <v>281</v>
      </c>
      <c r="H2886" s="0" t="s">
        <v>297</v>
      </c>
      <c r="I2886" s="0" t="s">
        <v>22348</v>
      </c>
    </row>
    <row r="2887" customFormat="false" ht="15" hidden="false" customHeight="false" outlineLevel="0" collapsed="false">
      <c r="A2887" s="0" t="n">
        <v>105</v>
      </c>
      <c r="B2887" s="0" t="s">
        <v>161</v>
      </c>
      <c r="C2887" s="0" t="s">
        <v>22349</v>
      </c>
      <c r="D2887" s="0" t="s">
        <v>92</v>
      </c>
      <c r="E2887" s="0" t="s">
        <v>22350</v>
      </c>
      <c r="F2887" s="0" t="n">
        <v>2819</v>
      </c>
      <c r="G2887" s="0" t="s">
        <v>281</v>
      </c>
      <c r="H2887" s="0" t="s">
        <v>297</v>
      </c>
      <c r="I2887" s="0" t="s">
        <v>22351</v>
      </c>
    </row>
    <row r="2888" customFormat="false" ht="15" hidden="false" customHeight="false" outlineLevel="0" collapsed="false">
      <c r="A2888" s="0" t="n">
        <v>105</v>
      </c>
      <c r="B2888" s="0" t="s">
        <v>161</v>
      </c>
      <c r="C2888" s="0" t="s">
        <v>22352</v>
      </c>
      <c r="D2888" s="0" t="s">
        <v>14541</v>
      </c>
      <c r="E2888" s="0" t="s">
        <v>22353</v>
      </c>
      <c r="F2888" s="0" t="n">
        <v>508</v>
      </c>
      <c r="G2888" s="0" t="s">
        <v>281</v>
      </c>
      <c r="H2888" s="0" t="s">
        <v>297</v>
      </c>
      <c r="I2888" s="0" t="s">
        <v>22354</v>
      </c>
    </row>
    <row r="2889" customFormat="false" ht="15" hidden="false" customHeight="false" outlineLevel="0" collapsed="false">
      <c r="A2889" s="0" t="n">
        <v>111</v>
      </c>
      <c r="B2889" s="0" t="s">
        <v>167</v>
      </c>
      <c r="C2889" s="0" t="s">
        <v>22355</v>
      </c>
      <c r="D2889" s="0" t="s">
        <v>14541</v>
      </c>
      <c r="E2889" s="0" t="s">
        <v>22356</v>
      </c>
      <c r="F2889" s="0" t="n">
        <v>1247</v>
      </c>
      <c r="G2889" s="0" t="s">
        <v>281</v>
      </c>
      <c r="H2889" s="0" t="s">
        <v>297</v>
      </c>
      <c r="I2889" s="0" t="s">
        <v>22357</v>
      </c>
    </row>
    <row r="2890" customFormat="false" ht="15" hidden="false" customHeight="false" outlineLevel="0" collapsed="false">
      <c r="A2890" s="0" t="n">
        <v>108</v>
      </c>
      <c r="B2890" s="0" t="s">
        <v>164</v>
      </c>
      <c r="C2890" s="0" t="s">
        <v>22358</v>
      </c>
      <c r="D2890" s="0" t="s">
        <v>14676</v>
      </c>
      <c r="E2890" s="0" t="s">
        <v>22359</v>
      </c>
      <c r="F2890" s="0" t="n">
        <v>326</v>
      </c>
      <c r="G2890" s="0" t="s">
        <v>281</v>
      </c>
      <c r="H2890" s="0" t="s">
        <v>297</v>
      </c>
      <c r="I2890" s="0" t="s">
        <v>22360</v>
      </c>
    </row>
    <row r="2891" customFormat="false" ht="15" hidden="false" customHeight="false" outlineLevel="0" collapsed="false">
      <c r="A2891" s="0" t="n">
        <v>111</v>
      </c>
      <c r="B2891" s="0" t="s">
        <v>167</v>
      </c>
      <c r="C2891" s="0" t="s">
        <v>22361</v>
      </c>
      <c r="D2891" s="0" t="s">
        <v>14532</v>
      </c>
      <c r="E2891" s="0" t="s">
        <v>22362</v>
      </c>
      <c r="F2891" s="0" t="n">
        <v>1063</v>
      </c>
      <c r="G2891" s="0" t="s">
        <v>281</v>
      </c>
      <c r="H2891" s="0" t="s">
        <v>297</v>
      </c>
      <c r="I2891" s="0" t="s">
        <v>22363</v>
      </c>
    </row>
    <row r="2892" customFormat="false" ht="15" hidden="false" customHeight="false" outlineLevel="0" collapsed="false">
      <c r="A2892" s="0" t="n">
        <v>108</v>
      </c>
      <c r="B2892" s="0" t="s">
        <v>164</v>
      </c>
      <c r="C2892" s="0" t="s">
        <v>22364</v>
      </c>
      <c r="D2892" s="0" t="s">
        <v>14192</v>
      </c>
      <c r="E2892" s="0" t="s">
        <v>22365</v>
      </c>
      <c r="F2892" s="0" t="n">
        <v>620</v>
      </c>
      <c r="G2892" s="0" t="s">
        <v>281</v>
      </c>
      <c r="H2892" s="0" t="s">
        <v>297</v>
      </c>
      <c r="I2892" s="0" t="s">
        <v>22366</v>
      </c>
    </row>
    <row r="2893" customFormat="false" ht="15" hidden="false" customHeight="false" outlineLevel="0" collapsed="false">
      <c r="A2893" s="0" t="n">
        <v>105</v>
      </c>
      <c r="B2893" s="0" t="s">
        <v>161</v>
      </c>
      <c r="C2893" s="0" t="s">
        <v>22367</v>
      </c>
      <c r="D2893" s="0" t="s">
        <v>514</v>
      </c>
      <c r="E2893" s="0" t="s">
        <v>22368</v>
      </c>
      <c r="F2893" s="0" t="n">
        <v>740</v>
      </c>
      <c r="G2893" s="0" t="s">
        <v>281</v>
      </c>
      <c r="H2893" s="0" t="s">
        <v>297</v>
      </c>
      <c r="I2893" s="0" t="s">
        <v>22369</v>
      </c>
    </row>
    <row r="2894" customFormat="false" ht="15" hidden="false" customHeight="false" outlineLevel="0" collapsed="false">
      <c r="A2894" s="0" t="n">
        <v>108</v>
      </c>
      <c r="B2894" s="0" t="s">
        <v>164</v>
      </c>
      <c r="C2894" s="0" t="s">
        <v>22370</v>
      </c>
      <c r="D2894" s="0" t="s">
        <v>14532</v>
      </c>
      <c r="E2894" s="0" t="s">
        <v>22371</v>
      </c>
      <c r="F2894" s="0" t="n">
        <v>449</v>
      </c>
      <c r="G2894" s="0" t="s">
        <v>281</v>
      </c>
      <c r="H2894" s="0" t="s">
        <v>297</v>
      </c>
      <c r="I2894" s="0" t="s">
        <v>22372</v>
      </c>
    </row>
    <row r="2895" customFormat="false" ht="15" hidden="false" customHeight="false" outlineLevel="0" collapsed="false">
      <c r="A2895" s="0" t="n">
        <v>111</v>
      </c>
      <c r="B2895" s="0" t="s">
        <v>167</v>
      </c>
      <c r="C2895" s="0" t="s">
        <v>22373</v>
      </c>
      <c r="D2895" s="0" t="s">
        <v>14541</v>
      </c>
      <c r="E2895" s="0" t="s">
        <v>22374</v>
      </c>
      <c r="F2895" s="0" t="n">
        <v>1269</v>
      </c>
      <c r="G2895" s="0" t="s">
        <v>281</v>
      </c>
      <c r="H2895" s="0" t="s">
        <v>297</v>
      </c>
      <c r="I2895" s="0" t="s">
        <v>22375</v>
      </c>
    </row>
    <row r="2896" customFormat="false" ht="15" hidden="false" customHeight="false" outlineLevel="0" collapsed="false">
      <c r="A2896" s="0" t="n">
        <v>105</v>
      </c>
      <c r="B2896" s="0" t="s">
        <v>161</v>
      </c>
      <c r="C2896" s="0" t="s">
        <v>22376</v>
      </c>
      <c r="D2896" s="0" t="s">
        <v>14532</v>
      </c>
      <c r="E2896" s="0" t="s">
        <v>22377</v>
      </c>
      <c r="F2896" s="0" t="n">
        <v>1570</v>
      </c>
      <c r="G2896" s="0" t="s">
        <v>281</v>
      </c>
      <c r="H2896" s="0" t="s">
        <v>297</v>
      </c>
      <c r="I2896" s="0" t="s">
        <v>22378</v>
      </c>
    </row>
    <row r="2897" customFormat="false" ht="15" hidden="false" customHeight="false" outlineLevel="0" collapsed="false">
      <c r="A2897" s="0" t="n">
        <v>108</v>
      </c>
      <c r="B2897" s="0" t="s">
        <v>164</v>
      </c>
      <c r="C2897" s="0" t="s">
        <v>22379</v>
      </c>
      <c r="D2897" s="0" t="s">
        <v>14192</v>
      </c>
      <c r="E2897" s="0" t="s">
        <v>22380</v>
      </c>
      <c r="F2897" s="0" t="n">
        <v>283</v>
      </c>
      <c r="G2897" s="0" t="s">
        <v>281</v>
      </c>
      <c r="H2897" s="0" t="s">
        <v>297</v>
      </c>
      <c r="I2897" s="0" t="s">
        <v>22381</v>
      </c>
    </row>
    <row r="2898" customFormat="false" ht="15" hidden="false" customHeight="false" outlineLevel="0" collapsed="false">
      <c r="A2898" s="0" t="n">
        <v>105</v>
      </c>
      <c r="B2898" s="0" t="s">
        <v>161</v>
      </c>
      <c r="C2898" s="0" t="s">
        <v>22382</v>
      </c>
      <c r="D2898" s="0" t="s">
        <v>14532</v>
      </c>
      <c r="E2898" s="0" t="s">
        <v>22383</v>
      </c>
      <c r="F2898" s="0" t="n">
        <v>884</v>
      </c>
      <c r="G2898" s="0" t="s">
        <v>281</v>
      </c>
      <c r="H2898" s="0" t="s">
        <v>297</v>
      </c>
      <c r="I2898" s="0" t="s">
        <v>22384</v>
      </c>
    </row>
    <row r="2899" customFormat="false" ht="15" hidden="false" customHeight="false" outlineLevel="0" collapsed="false">
      <c r="A2899" s="0" t="n">
        <v>111</v>
      </c>
      <c r="B2899" s="0" t="s">
        <v>167</v>
      </c>
      <c r="C2899" s="0" t="s">
        <v>22385</v>
      </c>
      <c r="D2899" s="0" t="s">
        <v>14541</v>
      </c>
      <c r="E2899" s="0" t="s">
        <v>22386</v>
      </c>
      <c r="F2899" s="0" t="n">
        <v>1204</v>
      </c>
      <c r="G2899" s="0" t="s">
        <v>281</v>
      </c>
      <c r="H2899" s="0" t="s">
        <v>297</v>
      </c>
      <c r="I2899" s="0" t="s">
        <v>22387</v>
      </c>
    </row>
    <row r="2900" customFormat="false" ht="15" hidden="false" customHeight="false" outlineLevel="0" collapsed="false">
      <c r="A2900" s="0" t="n">
        <v>108</v>
      </c>
      <c r="B2900" s="0" t="s">
        <v>164</v>
      </c>
      <c r="C2900" s="0" t="s">
        <v>22388</v>
      </c>
      <c r="D2900" s="0" t="s">
        <v>14541</v>
      </c>
      <c r="E2900" s="0" t="s">
        <v>22389</v>
      </c>
      <c r="F2900" s="0" t="n">
        <v>556</v>
      </c>
      <c r="G2900" s="0" t="s">
        <v>281</v>
      </c>
      <c r="H2900" s="0" t="s">
        <v>297</v>
      </c>
      <c r="I2900" s="0" t="s">
        <v>22390</v>
      </c>
    </row>
    <row r="2901" customFormat="false" ht="15" hidden="false" customHeight="false" outlineLevel="0" collapsed="false">
      <c r="A2901" s="0" t="n">
        <v>111</v>
      </c>
      <c r="B2901" s="0" t="s">
        <v>167</v>
      </c>
      <c r="C2901" s="0" t="s">
        <v>22391</v>
      </c>
      <c r="D2901" s="0" t="s">
        <v>14541</v>
      </c>
      <c r="E2901" s="0" t="s">
        <v>22392</v>
      </c>
      <c r="F2901" s="0" t="n">
        <v>3696</v>
      </c>
      <c r="G2901" s="0" t="s">
        <v>281</v>
      </c>
      <c r="H2901" s="0" t="s">
        <v>297</v>
      </c>
      <c r="I2901" s="0" t="s">
        <v>22393</v>
      </c>
    </row>
    <row r="2902" customFormat="false" ht="15" hidden="false" customHeight="false" outlineLevel="0" collapsed="false">
      <c r="A2902" s="0" t="n">
        <v>108</v>
      </c>
      <c r="B2902" s="0" t="s">
        <v>164</v>
      </c>
      <c r="C2902" s="0" t="s">
        <v>22394</v>
      </c>
      <c r="D2902" s="0" t="s">
        <v>15738</v>
      </c>
      <c r="E2902" s="0" t="s">
        <v>22395</v>
      </c>
      <c r="F2902" s="0" t="n">
        <v>204</v>
      </c>
      <c r="G2902" s="0" t="s">
        <v>281</v>
      </c>
      <c r="H2902" s="0" t="s">
        <v>297</v>
      </c>
      <c r="I2902" s="0" t="s">
        <v>22396</v>
      </c>
    </row>
    <row r="2903" customFormat="false" ht="15" hidden="false" customHeight="false" outlineLevel="0" collapsed="false">
      <c r="A2903" s="0" t="n">
        <v>111</v>
      </c>
      <c r="B2903" s="0" t="s">
        <v>167</v>
      </c>
      <c r="C2903" s="0" t="s">
        <v>22397</v>
      </c>
      <c r="D2903" s="0" t="s">
        <v>14532</v>
      </c>
      <c r="E2903" s="0" t="s">
        <v>22398</v>
      </c>
      <c r="F2903" s="0" t="n">
        <v>2640</v>
      </c>
      <c r="G2903" s="0" t="s">
        <v>281</v>
      </c>
      <c r="H2903" s="0" t="s">
        <v>297</v>
      </c>
      <c r="I2903" s="0" t="s">
        <v>22399</v>
      </c>
    </row>
    <row r="2904" customFormat="false" ht="15" hidden="false" customHeight="false" outlineLevel="0" collapsed="false">
      <c r="A2904" s="0" t="n">
        <v>105</v>
      </c>
      <c r="B2904" s="0" t="s">
        <v>161</v>
      </c>
      <c r="C2904" s="0" t="s">
        <v>22400</v>
      </c>
      <c r="D2904" s="0" t="s">
        <v>92</v>
      </c>
      <c r="E2904" s="0" t="s">
        <v>22401</v>
      </c>
      <c r="F2904" s="0" t="n">
        <v>2971</v>
      </c>
      <c r="G2904" s="0" t="s">
        <v>281</v>
      </c>
      <c r="H2904" s="0" t="s">
        <v>297</v>
      </c>
      <c r="I2904" s="0" t="s">
        <v>22402</v>
      </c>
    </row>
    <row r="2905" customFormat="false" ht="15" hidden="false" customHeight="false" outlineLevel="0" collapsed="false">
      <c r="A2905" s="0" t="n">
        <v>108</v>
      </c>
      <c r="B2905" s="0" t="s">
        <v>164</v>
      </c>
      <c r="C2905" s="0" t="s">
        <v>22403</v>
      </c>
      <c r="D2905" s="0" t="s">
        <v>15738</v>
      </c>
      <c r="E2905" s="0" t="s">
        <v>22404</v>
      </c>
      <c r="F2905" s="0" t="n">
        <v>247</v>
      </c>
      <c r="G2905" s="0" t="s">
        <v>281</v>
      </c>
      <c r="H2905" s="0" t="s">
        <v>297</v>
      </c>
      <c r="I2905" s="0" t="s">
        <v>22405</v>
      </c>
    </row>
    <row r="2906" customFormat="false" ht="15" hidden="false" customHeight="false" outlineLevel="0" collapsed="false">
      <c r="A2906" s="0" t="n">
        <v>111</v>
      </c>
      <c r="B2906" s="0" t="s">
        <v>167</v>
      </c>
      <c r="C2906" s="0" t="s">
        <v>22406</v>
      </c>
      <c r="D2906" s="0" t="s">
        <v>14532</v>
      </c>
      <c r="E2906" s="0" t="s">
        <v>22407</v>
      </c>
      <c r="F2906" s="0" t="n">
        <v>2957</v>
      </c>
      <c r="G2906" s="0" t="s">
        <v>281</v>
      </c>
      <c r="H2906" s="0" t="s">
        <v>297</v>
      </c>
      <c r="I2906" s="0" t="s">
        <v>22408</v>
      </c>
    </row>
    <row r="2907" customFormat="false" ht="15" hidden="false" customHeight="false" outlineLevel="0" collapsed="false">
      <c r="A2907" s="0" t="n">
        <v>108</v>
      </c>
      <c r="B2907" s="0" t="s">
        <v>164</v>
      </c>
      <c r="C2907" s="0" t="s">
        <v>22409</v>
      </c>
      <c r="D2907" s="0" t="s">
        <v>14192</v>
      </c>
      <c r="E2907" s="0" t="s">
        <v>22410</v>
      </c>
      <c r="F2907" s="0" t="n">
        <v>809</v>
      </c>
      <c r="G2907" s="0" t="s">
        <v>281</v>
      </c>
      <c r="H2907" s="0" t="s">
        <v>297</v>
      </c>
      <c r="I2907" s="0" t="s">
        <v>22411</v>
      </c>
    </row>
    <row r="2908" customFormat="false" ht="15" hidden="false" customHeight="false" outlineLevel="0" collapsed="false">
      <c r="A2908" s="0" t="n">
        <v>105</v>
      </c>
      <c r="B2908" s="0" t="s">
        <v>161</v>
      </c>
      <c r="C2908" s="0" t="s">
        <v>22412</v>
      </c>
      <c r="D2908" s="0" t="s">
        <v>514</v>
      </c>
      <c r="E2908" s="0" t="s">
        <v>22413</v>
      </c>
      <c r="F2908" s="0" t="n">
        <v>1144</v>
      </c>
      <c r="G2908" s="0" t="s">
        <v>281</v>
      </c>
      <c r="H2908" s="0" t="s">
        <v>297</v>
      </c>
      <c r="I2908" s="0" t="s">
        <v>22414</v>
      </c>
    </row>
    <row r="2909" customFormat="false" ht="15" hidden="false" customHeight="false" outlineLevel="0" collapsed="false">
      <c r="A2909" s="0" t="n">
        <v>111</v>
      </c>
      <c r="B2909" s="0" t="s">
        <v>167</v>
      </c>
      <c r="C2909" s="0" t="s">
        <v>22415</v>
      </c>
      <c r="D2909" s="0" t="s">
        <v>14676</v>
      </c>
      <c r="E2909" s="0" t="s">
        <v>22416</v>
      </c>
      <c r="F2909" s="0" t="n">
        <v>1855</v>
      </c>
      <c r="G2909" s="0" t="s">
        <v>281</v>
      </c>
      <c r="H2909" s="0" t="s">
        <v>297</v>
      </c>
      <c r="I2909" s="0" t="s">
        <v>22417</v>
      </c>
    </row>
    <row r="2910" customFormat="false" ht="15" hidden="false" customHeight="false" outlineLevel="0" collapsed="false">
      <c r="A2910" s="0" t="n">
        <v>108</v>
      </c>
      <c r="B2910" s="0" t="s">
        <v>164</v>
      </c>
      <c r="C2910" s="0" t="s">
        <v>22418</v>
      </c>
      <c r="D2910" s="0" t="s">
        <v>14532</v>
      </c>
      <c r="E2910" s="0" t="s">
        <v>22419</v>
      </c>
      <c r="F2910" s="0" t="n">
        <v>2704</v>
      </c>
      <c r="G2910" s="0" t="s">
        <v>281</v>
      </c>
      <c r="H2910" s="0" t="s">
        <v>297</v>
      </c>
      <c r="I2910" s="0" t="s">
        <v>22420</v>
      </c>
    </row>
    <row r="2911" customFormat="false" ht="15" hidden="false" customHeight="false" outlineLevel="0" collapsed="false">
      <c r="A2911" s="0" t="n">
        <v>111</v>
      </c>
      <c r="B2911" s="0" t="s">
        <v>167</v>
      </c>
      <c r="C2911" s="0" t="s">
        <v>22421</v>
      </c>
      <c r="D2911" s="0" t="s">
        <v>14541</v>
      </c>
      <c r="E2911" s="0" t="s">
        <v>22422</v>
      </c>
      <c r="F2911" s="0" t="n">
        <v>1205</v>
      </c>
      <c r="G2911" s="0" t="s">
        <v>281</v>
      </c>
      <c r="H2911" s="0" t="s">
        <v>297</v>
      </c>
      <c r="I2911" s="0" t="s">
        <v>22423</v>
      </c>
    </row>
    <row r="2912" customFormat="false" ht="15" hidden="false" customHeight="false" outlineLevel="0" collapsed="false">
      <c r="A2912" s="0" t="n">
        <v>108</v>
      </c>
      <c r="B2912" s="0" t="s">
        <v>164</v>
      </c>
      <c r="C2912" s="0" t="s">
        <v>22424</v>
      </c>
      <c r="D2912" s="0" t="s">
        <v>14532</v>
      </c>
      <c r="E2912" s="0" t="s">
        <v>22425</v>
      </c>
      <c r="F2912" s="0" t="n">
        <v>371</v>
      </c>
      <c r="G2912" s="0" t="s">
        <v>281</v>
      </c>
      <c r="H2912" s="0" t="s">
        <v>297</v>
      </c>
      <c r="I2912" s="0" t="s">
        <v>22426</v>
      </c>
    </row>
    <row r="2913" customFormat="false" ht="15" hidden="false" customHeight="false" outlineLevel="0" collapsed="false">
      <c r="A2913" s="0" t="n">
        <v>108</v>
      </c>
      <c r="B2913" s="0" t="s">
        <v>164</v>
      </c>
      <c r="C2913" s="0" t="s">
        <v>22427</v>
      </c>
      <c r="D2913" s="0" t="s">
        <v>339</v>
      </c>
      <c r="E2913" s="0" t="s">
        <v>22428</v>
      </c>
      <c r="F2913" s="0" t="n">
        <v>330</v>
      </c>
      <c r="G2913" s="0" t="s">
        <v>281</v>
      </c>
      <c r="H2913" s="0" t="s">
        <v>297</v>
      </c>
      <c r="I2913" s="0" t="s">
        <v>22429</v>
      </c>
    </row>
    <row r="2914" customFormat="false" ht="15" hidden="false" customHeight="false" outlineLevel="0" collapsed="false">
      <c r="A2914" s="0" t="n">
        <v>111</v>
      </c>
      <c r="B2914" s="0" t="s">
        <v>167</v>
      </c>
      <c r="C2914" s="0" t="s">
        <v>22430</v>
      </c>
      <c r="D2914" s="0" t="s">
        <v>14532</v>
      </c>
      <c r="E2914" s="0" t="s">
        <v>22431</v>
      </c>
      <c r="F2914" s="0" t="n">
        <v>954</v>
      </c>
      <c r="G2914" s="0" t="s">
        <v>281</v>
      </c>
      <c r="H2914" s="0" t="s">
        <v>297</v>
      </c>
      <c r="I2914" s="0" t="s">
        <v>22432</v>
      </c>
    </row>
    <row r="2915" customFormat="false" ht="15" hidden="false" customHeight="false" outlineLevel="0" collapsed="false">
      <c r="A2915" s="0" t="n">
        <v>111</v>
      </c>
      <c r="B2915" s="0" t="s">
        <v>167</v>
      </c>
      <c r="C2915" s="0" t="s">
        <v>22433</v>
      </c>
      <c r="D2915" s="0" t="s">
        <v>14532</v>
      </c>
      <c r="E2915" s="0" t="s">
        <v>22434</v>
      </c>
      <c r="F2915" s="0" t="n">
        <v>2511</v>
      </c>
      <c r="G2915" s="0" t="s">
        <v>281</v>
      </c>
      <c r="H2915" s="0" t="s">
        <v>297</v>
      </c>
      <c r="I2915" s="0" t="s">
        <v>22435</v>
      </c>
    </row>
    <row r="2916" customFormat="false" ht="15" hidden="false" customHeight="false" outlineLevel="0" collapsed="false">
      <c r="A2916" s="0" t="n">
        <v>108</v>
      </c>
      <c r="B2916" s="0" t="s">
        <v>164</v>
      </c>
      <c r="C2916" s="0" t="s">
        <v>22436</v>
      </c>
      <c r="D2916" s="0" t="s">
        <v>14541</v>
      </c>
      <c r="E2916" s="0" t="s">
        <v>22437</v>
      </c>
      <c r="F2916" s="0" t="n">
        <v>539</v>
      </c>
      <c r="G2916" s="0" t="s">
        <v>281</v>
      </c>
      <c r="H2916" s="0" t="s">
        <v>297</v>
      </c>
      <c r="I2916" s="0" t="s">
        <v>22438</v>
      </c>
    </row>
    <row r="2917" customFormat="false" ht="15" hidden="false" customHeight="false" outlineLevel="0" collapsed="false">
      <c r="A2917" s="0" t="n">
        <v>111</v>
      </c>
      <c r="B2917" s="0" t="s">
        <v>167</v>
      </c>
      <c r="C2917" s="0" t="s">
        <v>22439</v>
      </c>
      <c r="D2917" s="0" t="s">
        <v>14541</v>
      </c>
      <c r="E2917" s="0" t="s">
        <v>22440</v>
      </c>
      <c r="F2917" s="0" t="n">
        <v>1284</v>
      </c>
      <c r="G2917" s="0" t="s">
        <v>281</v>
      </c>
      <c r="H2917" s="0" t="s">
        <v>297</v>
      </c>
      <c r="I2917" s="0" t="s">
        <v>22441</v>
      </c>
    </row>
    <row r="2918" customFormat="false" ht="15" hidden="false" customHeight="false" outlineLevel="0" collapsed="false">
      <c r="A2918" s="0" t="n">
        <v>108</v>
      </c>
      <c r="B2918" s="0" t="s">
        <v>164</v>
      </c>
      <c r="C2918" s="0" t="s">
        <v>22442</v>
      </c>
      <c r="D2918" s="0" t="s">
        <v>14532</v>
      </c>
      <c r="E2918" s="0" t="s">
        <v>22443</v>
      </c>
      <c r="F2918" s="0" t="n">
        <v>3113</v>
      </c>
      <c r="G2918" s="0" t="s">
        <v>281</v>
      </c>
      <c r="H2918" s="0" t="s">
        <v>297</v>
      </c>
      <c r="I2918" s="0" t="s">
        <v>22444</v>
      </c>
    </row>
    <row r="2919" customFormat="false" ht="15" hidden="false" customHeight="false" outlineLevel="0" collapsed="false">
      <c r="A2919" s="0" t="n">
        <v>111</v>
      </c>
      <c r="B2919" s="0" t="s">
        <v>167</v>
      </c>
      <c r="C2919" s="0" t="s">
        <v>22445</v>
      </c>
      <c r="D2919" s="0" t="s">
        <v>14541</v>
      </c>
      <c r="E2919" s="0" t="s">
        <v>22446</v>
      </c>
      <c r="F2919" s="0" t="n">
        <v>1316</v>
      </c>
      <c r="G2919" s="0" t="s">
        <v>281</v>
      </c>
      <c r="H2919" s="0" t="s">
        <v>297</v>
      </c>
      <c r="I2919" s="0" t="s">
        <v>22447</v>
      </c>
    </row>
    <row r="2920" customFormat="false" ht="15" hidden="false" customHeight="false" outlineLevel="0" collapsed="false">
      <c r="A2920" s="0" t="n">
        <v>108</v>
      </c>
      <c r="B2920" s="0" t="s">
        <v>164</v>
      </c>
      <c r="C2920" s="0" t="s">
        <v>22448</v>
      </c>
      <c r="D2920" s="0" t="s">
        <v>14541</v>
      </c>
      <c r="E2920" s="0" t="s">
        <v>22449</v>
      </c>
      <c r="F2920" s="0" t="n">
        <v>1440</v>
      </c>
      <c r="G2920" s="0" t="s">
        <v>281</v>
      </c>
      <c r="H2920" s="0" t="s">
        <v>297</v>
      </c>
      <c r="I2920" s="0" t="s">
        <v>22450</v>
      </c>
    </row>
    <row r="2921" customFormat="false" ht="15" hidden="false" customHeight="false" outlineLevel="0" collapsed="false">
      <c r="A2921" s="0" t="n">
        <v>111</v>
      </c>
      <c r="B2921" s="0" t="s">
        <v>167</v>
      </c>
      <c r="C2921" s="0" t="s">
        <v>22451</v>
      </c>
      <c r="D2921" s="0" t="s">
        <v>14532</v>
      </c>
      <c r="E2921" s="0" t="s">
        <v>22452</v>
      </c>
      <c r="F2921" s="0" t="n">
        <v>680</v>
      </c>
      <c r="G2921" s="0" t="s">
        <v>281</v>
      </c>
      <c r="H2921" s="0" t="s">
        <v>297</v>
      </c>
      <c r="I2921" s="0" t="s">
        <v>22453</v>
      </c>
    </row>
    <row r="2922" customFormat="false" ht="15" hidden="false" customHeight="false" outlineLevel="0" collapsed="false">
      <c r="A2922" s="0" t="n">
        <v>108</v>
      </c>
      <c r="B2922" s="0" t="s">
        <v>164</v>
      </c>
      <c r="C2922" s="0" t="s">
        <v>22454</v>
      </c>
      <c r="D2922" s="0" t="s">
        <v>14192</v>
      </c>
      <c r="E2922" s="0" t="s">
        <v>22455</v>
      </c>
      <c r="F2922" s="0" t="n">
        <v>535</v>
      </c>
      <c r="G2922" s="0" t="s">
        <v>281</v>
      </c>
      <c r="H2922" s="0" t="s">
        <v>297</v>
      </c>
      <c r="I2922" s="0" t="s">
        <v>22456</v>
      </c>
    </row>
    <row r="2923" customFormat="false" ht="15" hidden="false" customHeight="false" outlineLevel="0" collapsed="false">
      <c r="A2923" s="0" t="n">
        <v>108</v>
      </c>
      <c r="B2923" s="0" t="s">
        <v>164</v>
      </c>
      <c r="C2923" s="0" t="s">
        <v>22457</v>
      </c>
      <c r="D2923" s="0" t="s">
        <v>14676</v>
      </c>
      <c r="E2923" s="0" t="s">
        <v>22458</v>
      </c>
      <c r="F2923" s="0" t="n">
        <v>3877</v>
      </c>
      <c r="G2923" s="0" t="s">
        <v>281</v>
      </c>
      <c r="H2923" s="0" t="s">
        <v>297</v>
      </c>
      <c r="I2923" s="0" t="s">
        <v>22459</v>
      </c>
    </row>
    <row r="2924" customFormat="false" ht="15" hidden="false" customHeight="false" outlineLevel="0" collapsed="false">
      <c r="A2924" s="0" t="n">
        <v>105</v>
      </c>
      <c r="B2924" s="0" t="s">
        <v>161</v>
      </c>
      <c r="C2924" s="0" t="s">
        <v>22460</v>
      </c>
      <c r="D2924" s="0" t="s">
        <v>14532</v>
      </c>
      <c r="E2924" s="0" t="s">
        <v>22461</v>
      </c>
      <c r="F2924" s="0" t="n">
        <v>2147</v>
      </c>
      <c r="G2924" s="0" t="s">
        <v>281</v>
      </c>
      <c r="H2924" s="0" t="s">
        <v>297</v>
      </c>
      <c r="I2924" s="0" t="s">
        <v>22462</v>
      </c>
    </row>
    <row r="2925" customFormat="false" ht="15" hidden="false" customHeight="false" outlineLevel="0" collapsed="false">
      <c r="A2925" s="0" t="n">
        <v>111</v>
      </c>
      <c r="B2925" s="0" t="s">
        <v>167</v>
      </c>
      <c r="C2925" s="0" t="s">
        <v>22463</v>
      </c>
      <c r="D2925" s="0" t="s">
        <v>14532</v>
      </c>
      <c r="E2925" s="0" t="s">
        <v>22464</v>
      </c>
      <c r="F2925" s="0" t="n">
        <v>28741</v>
      </c>
      <c r="G2925" s="0" t="s">
        <v>281</v>
      </c>
      <c r="H2925" s="0" t="s">
        <v>297</v>
      </c>
      <c r="I2925" s="0" t="s">
        <v>22465</v>
      </c>
    </row>
    <row r="2926" customFormat="false" ht="15" hidden="false" customHeight="false" outlineLevel="0" collapsed="false">
      <c r="A2926" s="0" t="n">
        <v>105</v>
      </c>
      <c r="B2926" s="0" t="s">
        <v>161</v>
      </c>
      <c r="C2926" s="0" t="s">
        <v>22466</v>
      </c>
      <c r="D2926" s="0" t="s">
        <v>14532</v>
      </c>
      <c r="E2926" s="0" t="s">
        <v>22467</v>
      </c>
      <c r="F2926" s="0" t="n">
        <v>1225</v>
      </c>
      <c r="G2926" s="0" t="s">
        <v>281</v>
      </c>
      <c r="H2926" s="0" t="s">
        <v>297</v>
      </c>
      <c r="I2926" s="0" t="s">
        <v>22468</v>
      </c>
    </row>
    <row r="2927" customFormat="false" ht="15" hidden="false" customHeight="false" outlineLevel="0" collapsed="false">
      <c r="A2927" s="0" t="n">
        <v>111</v>
      </c>
      <c r="B2927" s="0" t="s">
        <v>167</v>
      </c>
      <c r="C2927" s="0" t="s">
        <v>22469</v>
      </c>
      <c r="D2927" s="0" t="s">
        <v>14532</v>
      </c>
      <c r="E2927" s="0" t="s">
        <v>22470</v>
      </c>
      <c r="F2927" s="0" t="n">
        <v>2778</v>
      </c>
      <c r="G2927" s="0" t="s">
        <v>281</v>
      </c>
      <c r="H2927" s="0" t="s">
        <v>297</v>
      </c>
      <c r="I2927" s="0" t="s">
        <v>22471</v>
      </c>
    </row>
    <row r="2928" customFormat="false" ht="15" hidden="false" customHeight="false" outlineLevel="0" collapsed="false">
      <c r="A2928" s="0" t="n">
        <v>105</v>
      </c>
      <c r="B2928" s="0" t="s">
        <v>161</v>
      </c>
      <c r="C2928" s="0" t="s">
        <v>22472</v>
      </c>
      <c r="D2928" s="0" t="s">
        <v>514</v>
      </c>
      <c r="E2928" s="0" t="s">
        <v>22238</v>
      </c>
      <c r="F2928" s="0" t="n">
        <v>664</v>
      </c>
      <c r="G2928" s="0" t="s">
        <v>281</v>
      </c>
      <c r="H2928" s="0" t="s">
        <v>297</v>
      </c>
      <c r="I2928" s="0" t="s">
        <v>22239</v>
      </c>
    </row>
    <row r="2929" customFormat="false" ht="15" hidden="false" customHeight="false" outlineLevel="0" collapsed="false">
      <c r="A2929" s="0" t="n">
        <v>108</v>
      </c>
      <c r="B2929" s="0" t="s">
        <v>164</v>
      </c>
      <c r="C2929" s="0" t="s">
        <v>22473</v>
      </c>
      <c r="D2929" s="0" t="s">
        <v>339</v>
      </c>
      <c r="E2929" s="0" t="s">
        <v>22443</v>
      </c>
      <c r="F2929" s="0" t="n">
        <v>3113</v>
      </c>
      <c r="G2929" s="0" t="s">
        <v>281</v>
      </c>
      <c r="H2929" s="0" t="s">
        <v>297</v>
      </c>
      <c r="I2929" s="0" t="s">
        <v>22474</v>
      </c>
    </row>
    <row r="2930" customFormat="false" ht="15" hidden="false" customHeight="false" outlineLevel="0" collapsed="false">
      <c r="A2930" s="0" t="n">
        <v>105</v>
      </c>
      <c r="B2930" s="0" t="s">
        <v>161</v>
      </c>
      <c r="C2930" s="0" t="s">
        <v>22475</v>
      </c>
      <c r="D2930" s="0" t="s">
        <v>14541</v>
      </c>
      <c r="E2930" s="0" t="s">
        <v>22476</v>
      </c>
      <c r="F2930" s="0" t="n">
        <v>647</v>
      </c>
      <c r="G2930" s="0" t="s">
        <v>281</v>
      </c>
      <c r="H2930" s="0" t="s">
        <v>297</v>
      </c>
      <c r="I2930" s="0" t="s">
        <v>22477</v>
      </c>
    </row>
    <row r="2931" customFormat="false" ht="15" hidden="false" customHeight="false" outlineLevel="0" collapsed="false">
      <c r="A2931" s="0" t="n">
        <v>111</v>
      </c>
      <c r="B2931" s="0" t="s">
        <v>167</v>
      </c>
      <c r="C2931" s="0" t="s">
        <v>22478</v>
      </c>
      <c r="D2931" s="0" t="s">
        <v>14532</v>
      </c>
      <c r="E2931" s="0" t="s">
        <v>22479</v>
      </c>
      <c r="F2931" s="0" t="n">
        <v>3207</v>
      </c>
      <c r="G2931" s="0" t="s">
        <v>281</v>
      </c>
      <c r="H2931" s="0" t="s">
        <v>297</v>
      </c>
      <c r="I2931" s="0" t="s">
        <v>22480</v>
      </c>
    </row>
    <row r="2932" customFormat="false" ht="15" hidden="false" customHeight="false" outlineLevel="0" collapsed="false">
      <c r="A2932" s="0" t="n">
        <v>111</v>
      </c>
      <c r="B2932" s="0" t="s">
        <v>167</v>
      </c>
      <c r="C2932" s="0" t="s">
        <v>22481</v>
      </c>
      <c r="D2932" s="0" t="s">
        <v>14541</v>
      </c>
      <c r="E2932" s="0" t="s">
        <v>22482</v>
      </c>
      <c r="F2932" s="0" t="n">
        <v>3532</v>
      </c>
      <c r="G2932" s="0" t="s">
        <v>281</v>
      </c>
      <c r="H2932" s="0" t="s">
        <v>297</v>
      </c>
      <c r="I2932" s="0" t="s">
        <v>22483</v>
      </c>
    </row>
    <row r="2933" customFormat="false" ht="15" hidden="false" customHeight="false" outlineLevel="0" collapsed="false">
      <c r="A2933" s="0" t="n">
        <v>105</v>
      </c>
      <c r="B2933" s="0" t="s">
        <v>161</v>
      </c>
      <c r="C2933" s="0" t="s">
        <v>22484</v>
      </c>
      <c r="D2933" s="0" t="s">
        <v>14532</v>
      </c>
      <c r="E2933" s="0" t="s">
        <v>22485</v>
      </c>
      <c r="F2933" s="0" t="n">
        <v>1578</v>
      </c>
      <c r="G2933" s="0" t="s">
        <v>281</v>
      </c>
      <c r="H2933" s="0" t="s">
        <v>297</v>
      </c>
      <c r="I2933" s="0" t="s">
        <v>22486</v>
      </c>
    </row>
    <row r="2934" customFormat="false" ht="15" hidden="false" customHeight="false" outlineLevel="0" collapsed="false">
      <c r="A2934" s="0" t="n">
        <v>105</v>
      </c>
      <c r="B2934" s="0" t="s">
        <v>161</v>
      </c>
      <c r="C2934" s="0" t="s">
        <v>22487</v>
      </c>
      <c r="D2934" s="0" t="s">
        <v>514</v>
      </c>
      <c r="E2934" s="0" t="s">
        <v>22488</v>
      </c>
      <c r="F2934" s="0" t="n">
        <v>4973</v>
      </c>
      <c r="G2934" s="0" t="s">
        <v>281</v>
      </c>
      <c r="H2934" s="0" t="s">
        <v>297</v>
      </c>
      <c r="I2934" s="0" t="s">
        <v>22489</v>
      </c>
    </row>
    <row r="2935" customFormat="false" ht="15" hidden="false" customHeight="false" outlineLevel="0" collapsed="false">
      <c r="A2935" s="0" t="n">
        <v>111</v>
      </c>
      <c r="B2935" s="0" t="s">
        <v>167</v>
      </c>
      <c r="C2935" s="0" t="s">
        <v>22490</v>
      </c>
      <c r="D2935" s="0" t="s">
        <v>14541</v>
      </c>
      <c r="E2935" s="0" t="s">
        <v>22491</v>
      </c>
      <c r="F2935" s="0" t="n">
        <v>1255</v>
      </c>
      <c r="G2935" s="0" t="s">
        <v>281</v>
      </c>
      <c r="H2935" s="0" t="s">
        <v>297</v>
      </c>
      <c r="I2935" s="0" t="s">
        <v>22492</v>
      </c>
    </row>
    <row r="2936" customFormat="false" ht="15" hidden="false" customHeight="false" outlineLevel="0" collapsed="false">
      <c r="A2936" s="0" t="n">
        <v>111</v>
      </c>
      <c r="B2936" s="0" t="s">
        <v>167</v>
      </c>
      <c r="C2936" s="0" t="s">
        <v>22493</v>
      </c>
      <c r="D2936" s="0" t="s">
        <v>14541</v>
      </c>
      <c r="E2936" s="0" t="s">
        <v>22494</v>
      </c>
      <c r="F2936" s="0" t="n">
        <v>2141</v>
      </c>
      <c r="G2936" s="0" t="s">
        <v>281</v>
      </c>
      <c r="H2936" s="0" t="s">
        <v>297</v>
      </c>
      <c r="I2936" s="0" t="s">
        <v>22495</v>
      </c>
    </row>
    <row r="2937" customFormat="false" ht="15" hidden="false" customHeight="false" outlineLevel="0" collapsed="false">
      <c r="A2937" s="0" t="n">
        <v>115</v>
      </c>
      <c r="B2937" s="0" t="s">
        <v>171</v>
      </c>
      <c r="C2937" s="0" t="s">
        <v>22496</v>
      </c>
      <c r="D2937" s="0" t="s">
        <v>14532</v>
      </c>
      <c r="E2937" s="0" t="s">
        <v>22497</v>
      </c>
      <c r="F2937" s="0" t="n">
        <v>9634</v>
      </c>
      <c r="G2937" s="0" t="s">
        <v>281</v>
      </c>
      <c r="H2937" s="0" t="s">
        <v>297</v>
      </c>
      <c r="I2937" s="0" t="s">
        <v>22498</v>
      </c>
    </row>
    <row r="2938" customFormat="false" ht="15" hidden="false" customHeight="false" outlineLevel="0" collapsed="false">
      <c r="A2938" s="0" t="n">
        <v>111</v>
      </c>
      <c r="B2938" s="0" t="s">
        <v>167</v>
      </c>
      <c r="C2938" s="0" t="s">
        <v>22499</v>
      </c>
      <c r="D2938" s="0" t="s">
        <v>14541</v>
      </c>
      <c r="E2938" s="0" t="s">
        <v>22500</v>
      </c>
      <c r="F2938" s="0" t="n">
        <v>1489</v>
      </c>
      <c r="G2938" s="0" t="s">
        <v>281</v>
      </c>
      <c r="H2938" s="0" t="s">
        <v>297</v>
      </c>
      <c r="I2938" s="0" t="s">
        <v>22501</v>
      </c>
    </row>
    <row r="2939" customFormat="false" ht="15" hidden="false" customHeight="false" outlineLevel="0" collapsed="false">
      <c r="A2939" s="0" t="n">
        <v>111</v>
      </c>
      <c r="B2939" s="0" t="s">
        <v>167</v>
      </c>
      <c r="C2939" s="0" t="s">
        <v>22502</v>
      </c>
      <c r="D2939" s="0" t="s">
        <v>14532</v>
      </c>
      <c r="E2939" s="0" t="s">
        <v>22503</v>
      </c>
      <c r="F2939" s="0" t="n">
        <v>2658</v>
      </c>
      <c r="G2939" s="0" t="s">
        <v>281</v>
      </c>
      <c r="H2939" s="0" t="s">
        <v>297</v>
      </c>
      <c r="I2939" s="0" t="s">
        <v>22504</v>
      </c>
    </row>
    <row r="2940" customFormat="false" ht="15" hidden="false" customHeight="false" outlineLevel="0" collapsed="false">
      <c r="A2940" s="0" t="n">
        <v>111</v>
      </c>
      <c r="B2940" s="0" t="s">
        <v>167</v>
      </c>
      <c r="C2940" s="0" t="s">
        <v>22505</v>
      </c>
      <c r="D2940" s="0" t="s">
        <v>14676</v>
      </c>
      <c r="E2940" s="0" t="s">
        <v>22506</v>
      </c>
      <c r="F2940" s="0" t="n">
        <v>1902</v>
      </c>
      <c r="G2940" s="0" t="s">
        <v>281</v>
      </c>
      <c r="H2940" s="0" t="s">
        <v>297</v>
      </c>
      <c r="I2940" s="0" t="s">
        <v>22507</v>
      </c>
    </row>
    <row r="2941" customFormat="false" ht="15" hidden="false" customHeight="false" outlineLevel="0" collapsed="false">
      <c r="A2941" s="0" t="n">
        <v>111</v>
      </c>
      <c r="B2941" s="0" t="s">
        <v>167</v>
      </c>
      <c r="C2941" s="0" t="s">
        <v>22508</v>
      </c>
      <c r="D2941" s="0" t="s">
        <v>14541</v>
      </c>
      <c r="E2941" s="0" t="s">
        <v>22509</v>
      </c>
      <c r="F2941" s="0" t="n">
        <v>1549</v>
      </c>
      <c r="G2941" s="0" t="s">
        <v>281</v>
      </c>
      <c r="H2941" s="0" t="s">
        <v>297</v>
      </c>
      <c r="I2941" s="0" t="s">
        <v>22510</v>
      </c>
    </row>
    <row r="2942" customFormat="false" ht="15" hidden="false" customHeight="false" outlineLevel="0" collapsed="false">
      <c r="A2942" s="0" t="n">
        <v>111</v>
      </c>
      <c r="B2942" s="0" t="s">
        <v>167</v>
      </c>
      <c r="C2942" s="0" t="s">
        <v>22511</v>
      </c>
      <c r="D2942" s="0" t="s">
        <v>14541</v>
      </c>
      <c r="E2942" s="0" t="s">
        <v>22512</v>
      </c>
      <c r="F2942" s="0" t="n">
        <v>1635</v>
      </c>
      <c r="G2942" s="0" t="s">
        <v>281</v>
      </c>
      <c r="H2942" s="0" t="s">
        <v>297</v>
      </c>
      <c r="I2942" s="0" t="s">
        <v>22513</v>
      </c>
    </row>
    <row r="2943" customFormat="false" ht="15" hidden="false" customHeight="false" outlineLevel="0" collapsed="false">
      <c r="A2943" s="0" t="n">
        <v>111</v>
      </c>
      <c r="B2943" s="0" t="s">
        <v>167</v>
      </c>
      <c r="C2943" s="0" t="s">
        <v>22514</v>
      </c>
      <c r="D2943" s="0" t="s">
        <v>14541</v>
      </c>
      <c r="E2943" s="0" t="s">
        <v>22515</v>
      </c>
      <c r="F2943" s="0" t="n">
        <v>1304</v>
      </c>
      <c r="G2943" s="0" t="s">
        <v>281</v>
      </c>
      <c r="H2943" s="0" t="s">
        <v>297</v>
      </c>
      <c r="I2943" s="0" t="s">
        <v>22516</v>
      </c>
    </row>
    <row r="2944" customFormat="false" ht="15" hidden="false" customHeight="false" outlineLevel="0" collapsed="false">
      <c r="A2944" s="0" t="n">
        <v>111</v>
      </c>
      <c r="B2944" s="0" t="s">
        <v>167</v>
      </c>
      <c r="C2944" s="0" t="s">
        <v>22517</v>
      </c>
      <c r="D2944" s="0" t="s">
        <v>92</v>
      </c>
      <c r="E2944" s="0" t="s">
        <v>22518</v>
      </c>
      <c r="F2944" s="0" t="n">
        <v>3187</v>
      </c>
      <c r="G2944" s="0" t="s">
        <v>281</v>
      </c>
      <c r="H2944" s="0" t="s">
        <v>297</v>
      </c>
      <c r="I2944" s="0" t="s">
        <v>22519</v>
      </c>
    </row>
    <row r="2945" customFormat="false" ht="15" hidden="false" customHeight="false" outlineLevel="0" collapsed="false">
      <c r="A2945" s="0" t="n">
        <v>105</v>
      </c>
      <c r="B2945" s="0" t="s">
        <v>161</v>
      </c>
      <c r="C2945" s="0" t="s">
        <v>22520</v>
      </c>
      <c r="D2945" s="0" t="s">
        <v>14676</v>
      </c>
      <c r="E2945" s="0" t="s">
        <v>22521</v>
      </c>
      <c r="F2945" s="0" t="n">
        <v>3187</v>
      </c>
      <c r="G2945" s="0" t="s">
        <v>281</v>
      </c>
      <c r="H2945" s="0" t="s">
        <v>297</v>
      </c>
      <c r="I2945" s="0" t="s">
        <v>22522</v>
      </c>
    </row>
    <row r="2946" customFormat="false" ht="15" hidden="false" customHeight="false" outlineLevel="0" collapsed="false">
      <c r="A2946" s="0" t="n">
        <v>105</v>
      </c>
      <c r="B2946" s="0" t="s">
        <v>161</v>
      </c>
      <c r="C2946" s="0" t="s">
        <v>22523</v>
      </c>
      <c r="D2946" s="0" t="s">
        <v>14532</v>
      </c>
      <c r="E2946" s="0" t="s">
        <v>22524</v>
      </c>
      <c r="F2946" s="0" t="n">
        <v>1390</v>
      </c>
      <c r="G2946" s="0" t="s">
        <v>281</v>
      </c>
      <c r="H2946" s="0" t="s">
        <v>297</v>
      </c>
      <c r="I2946" s="0" t="s">
        <v>22525</v>
      </c>
    </row>
    <row r="2947" customFormat="false" ht="15" hidden="false" customHeight="false" outlineLevel="0" collapsed="false">
      <c r="A2947" s="0" t="n">
        <v>111</v>
      </c>
      <c r="B2947" s="0" t="s">
        <v>167</v>
      </c>
      <c r="C2947" s="0" t="s">
        <v>22526</v>
      </c>
      <c r="D2947" s="0" t="s">
        <v>14676</v>
      </c>
      <c r="E2947" s="0" t="s">
        <v>22527</v>
      </c>
      <c r="F2947" s="0" t="n">
        <v>3478</v>
      </c>
      <c r="G2947" s="0" t="s">
        <v>281</v>
      </c>
      <c r="H2947" s="0" t="s">
        <v>297</v>
      </c>
      <c r="I2947" s="0" t="s">
        <v>22528</v>
      </c>
    </row>
    <row r="2948" customFormat="false" ht="15" hidden="false" customHeight="false" outlineLevel="0" collapsed="false">
      <c r="A2948" s="0" t="n">
        <v>111</v>
      </c>
      <c r="B2948" s="0" t="s">
        <v>167</v>
      </c>
      <c r="C2948" s="0" t="s">
        <v>22529</v>
      </c>
      <c r="D2948" s="0" t="s">
        <v>14532</v>
      </c>
      <c r="E2948" s="0" t="s">
        <v>22530</v>
      </c>
      <c r="F2948" s="0" t="n">
        <v>3232</v>
      </c>
      <c r="G2948" s="0" t="s">
        <v>281</v>
      </c>
      <c r="H2948" s="0" t="s">
        <v>297</v>
      </c>
      <c r="I2948" s="0" t="s">
        <v>22531</v>
      </c>
    </row>
    <row r="2949" customFormat="false" ht="15" hidden="false" customHeight="false" outlineLevel="0" collapsed="false">
      <c r="A2949" s="0" t="n">
        <v>111</v>
      </c>
      <c r="B2949" s="0" t="s">
        <v>167</v>
      </c>
      <c r="C2949" s="0" t="s">
        <v>22532</v>
      </c>
      <c r="D2949" s="0" t="s">
        <v>14532</v>
      </c>
      <c r="E2949" s="0" t="s">
        <v>22533</v>
      </c>
      <c r="F2949" s="0" t="n">
        <v>3618</v>
      </c>
      <c r="G2949" s="0" t="s">
        <v>281</v>
      </c>
      <c r="H2949" s="0" t="s">
        <v>297</v>
      </c>
      <c r="I2949" s="0" t="s">
        <v>22534</v>
      </c>
    </row>
    <row r="2950" customFormat="false" ht="15" hidden="false" customHeight="false" outlineLevel="0" collapsed="false">
      <c r="A2950" s="0" t="n">
        <v>105</v>
      </c>
      <c r="B2950" s="0" t="s">
        <v>161</v>
      </c>
      <c r="C2950" s="0" t="s">
        <v>22535</v>
      </c>
      <c r="D2950" s="0" t="s">
        <v>14676</v>
      </c>
      <c r="E2950" s="0" t="s">
        <v>22134</v>
      </c>
      <c r="F2950" s="0" t="n">
        <v>753</v>
      </c>
      <c r="G2950" s="0" t="s">
        <v>281</v>
      </c>
      <c r="H2950" s="0" t="s">
        <v>297</v>
      </c>
      <c r="I2950" s="0" t="s">
        <v>22135</v>
      </c>
    </row>
    <row r="2951" customFormat="false" ht="15" hidden="false" customHeight="false" outlineLevel="0" collapsed="false">
      <c r="A2951" s="0" t="n">
        <v>105</v>
      </c>
      <c r="B2951" s="0" t="s">
        <v>161</v>
      </c>
      <c r="C2951" s="0" t="s">
        <v>22536</v>
      </c>
      <c r="D2951" s="0" t="s">
        <v>339</v>
      </c>
      <c r="E2951" s="0" t="s">
        <v>22537</v>
      </c>
      <c r="F2951" s="0" t="n">
        <v>532</v>
      </c>
      <c r="G2951" s="0" t="s">
        <v>281</v>
      </c>
      <c r="H2951" s="0" t="s">
        <v>297</v>
      </c>
      <c r="I2951" s="0" t="s">
        <v>22538</v>
      </c>
    </row>
    <row r="2952" customFormat="false" ht="15" hidden="false" customHeight="false" outlineLevel="0" collapsed="false">
      <c r="A2952" s="0" t="n">
        <v>105</v>
      </c>
      <c r="B2952" s="0" t="s">
        <v>161</v>
      </c>
      <c r="C2952" s="0" t="s">
        <v>22539</v>
      </c>
      <c r="D2952" s="0" t="s">
        <v>14532</v>
      </c>
      <c r="E2952" s="0" t="s">
        <v>22540</v>
      </c>
      <c r="F2952" s="0" t="n">
        <v>2877</v>
      </c>
      <c r="G2952" s="0" t="s">
        <v>281</v>
      </c>
      <c r="H2952" s="0" t="s">
        <v>297</v>
      </c>
      <c r="I2952" s="0" t="s">
        <v>22541</v>
      </c>
    </row>
    <row r="2953" customFormat="false" ht="15" hidden="false" customHeight="false" outlineLevel="0" collapsed="false">
      <c r="A2953" s="0" t="n">
        <v>111</v>
      </c>
      <c r="B2953" s="0" t="s">
        <v>167</v>
      </c>
      <c r="C2953" s="0" t="s">
        <v>22542</v>
      </c>
      <c r="D2953" s="0" t="s">
        <v>92</v>
      </c>
      <c r="E2953" s="0" t="s">
        <v>22543</v>
      </c>
      <c r="F2953" s="0" t="n">
        <v>1003</v>
      </c>
      <c r="G2953" s="0" t="s">
        <v>281</v>
      </c>
      <c r="H2953" s="0" t="s">
        <v>297</v>
      </c>
      <c r="I2953" s="0" t="s">
        <v>22544</v>
      </c>
    </row>
    <row r="2954" customFormat="false" ht="15" hidden="false" customHeight="false" outlineLevel="0" collapsed="false">
      <c r="A2954" s="0" t="n">
        <v>111</v>
      </c>
      <c r="B2954" s="0" t="s">
        <v>167</v>
      </c>
      <c r="C2954" s="0" t="s">
        <v>22545</v>
      </c>
      <c r="D2954" s="0" t="s">
        <v>14532</v>
      </c>
      <c r="E2954" s="0" t="s">
        <v>22546</v>
      </c>
      <c r="F2954" s="0" t="n">
        <v>2962</v>
      </c>
      <c r="G2954" s="0" t="s">
        <v>281</v>
      </c>
      <c r="H2954" s="0" t="s">
        <v>297</v>
      </c>
      <c r="I2954" s="0" t="s">
        <v>22547</v>
      </c>
    </row>
    <row r="2955" customFormat="false" ht="15" hidden="false" customHeight="false" outlineLevel="0" collapsed="false">
      <c r="A2955" s="0" t="n">
        <v>105</v>
      </c>
      <c r="B2955" s="0" t="s">
        <v>161</v>
      </c>
      <c r="C2955" s="0" t="s">
        <v>22548</v>
      </c>
      <c r="D2955" s="0" t="s">
        <v>92</v>
      </c>
      <c r="E2955" s="0" t="s">
        <v>22549</v>
      </c>
      <c r="F2955" s="0" t="n">
        <v>961</v>
      </c>
      <c r="G2955" s="0" t="s">
        <v>281</v>
      </c>
      <c r="H2955" s="0" t="s">
        <v>297</v>
      </c>
      <c r="I2955" s="0" t="s">
        <v>22550</v>
      </c>
    </row>
    <row r="2956" customFormat="false" ht="15" hidden="false" customHeight="false" outlineLevel="0" collapsed="false">
      <c r="A2956" s="0" t="n">
        <v>105</v>
      </c>
      <c r="B2956" s="0" t="s">
        <v>161</v>
      </c>
      <c r="C2956" s="0" t="s">
        <v>22551</v>
      </c>
      <c r="D2956" s="0" t="s">
        <v>14532</v>
      </c>
      <c r="E2956" s="0" t="s">
        <v>22552</v>
      </c>
      <c r="F2956" s="0" t="n">
        <v>4938</v>
      </c>
      <c r="G2956" s="0" t="s">
        <v>281</v>
      </c>
      <c r="H2956" s="0" t="s">
        <v>297</v>
      </c>
      <c r="I2956" s="0" t="s">
        <v>22553</v>
      </c>
    </row>
    <row r="2957" customFormat="false" ht="15" hidden="false" customHeight="false" outlineLevel="0" collapsed="false">
      <c r="A2957" s="0" t="n">
        <v>111</v>
      </c>
      <c r="B2957" s="0" t="s">
        <v>167</v>
      </c>
      <c r="C2957" s="0" t="s">
        <v>22554</v>
      </c>
      <c r="D2957" s="0" t="s">
        <v>14532</v>
      </c>
      <c r="E2957" s="0" t="s">
        <v>22555</v>
      </c>
      <c r="F2957" s="0" t="n">
        <v>3608</v>
      </c>
      <c r="G2957" s="0" t="s">
        <v>281</v>
      </c>
      <c r="H2957" s="0" t="s">
        <v>297</v>
      </c>
      <c r="I2957" s="0" t="s">
        <v>22556</v>
      </c>
    </row>
    <row r="2958" customFormat="false" ht="15" hidden="false" customHeight="false" outlineLevel="0" collapsed="false">
      <c r="A2958" s="0" t="n">
        <v>111</v>
      </c>
      <c r="B2958" s="0" t="s">
        <v>167</v>
      </c>
      <c r="C2958" s="0" t="s">
        <v>22557</v>
      </c>
      <c r="D2958" s="0" t="s">
        <v>14532</v>
      </c>
      <c r="E2958" s="0" t="s">
        <v>22558</v>
      </c>
      <c r="F2958" s="0" t="n">
        <v>1842</v>
      </c>
      <c r="G2958" s="0" t="s">
        <v>281</v>
      </c>
      <c r="H2958" s="0" t="s">
        <v>297</v>
      </c>
      <c r="I2958" s="0" t="s">
        <v>22559</v>
      </c>
    </row>
    <row r="2959" customFormat="false" ht="15" hidden="false" customHeight="false" outlineLevel="0" collapsed="false">
      <c r="A2959" s="0" t="n">
        <v>117</v>
      </c>
      <c r="B2959" s="0" t="s">
        <v>174</v>
      </c>
      <c r="C2959" s="0" t="s">
        <v>22560</v>
      </c>
      <c r="D2959" s="0" t="s">
        <v>14532</v>
      </c>
      <c r="E2959" s="0" t="s">
        <v>22561</v>
      </c>
      <c r="F2959" s="0" t="n">
        <v>11522</v>
      </c>
      <c r="G2959" s="0" t="s">
        <v>281</v>
      </c>
      <c r="H2959" s="0" t="s">
        <v>297</v>
      </c>
      <c r="I2959" s="0" t="s">
        <v>22562</v>
      </c>
    </row>
    <row r="2960" customFormat="false" ht="15" hidden="false" customHeight="false" outlineLevel="0" collapsed="false">
      <c r="A2960" s="0" t="n">
        <v>105</v>
      </c>
      <c r="B2960" s="0" t="s">
        <v>161</v>
      </c>
      <c r="C2960" s="0" t="s">
        <v>22563</v>
      </c>
      <c r="D2960" s="0" t="s">
        <v>514</v>
      </c>
      <c r="E2960" s="0" t="s">
        <v>22191</v>
      </c>
      <c r="F2960" s="0" t="n">
        <v>724</v>
      </c>
      <c r="G2960" s="0" t="s">
        <v>281</v>
      </c>
      <c r="H2960" s="0" t="s">
        <v>297</v>
      </c>
      <c r="I2960" s="0" t="s">
        <v>22192</v>
      </c>
    </row>
    <row r="2961" customFormat="false" ht="15" hidden="false" customHeight="false" outlineLevel="0" collapsed="false">
      <c r="A2961" s="0" t="n">
        <v>111</v>
      </c>
      <c r="B2961" s="0" t="s">
        <v>167</v>
      </c>
      <c r="C2961" s="0" t="s">
        <v>22564</v>
      </c>
      <c r="D2961" s="0" t="s">
        <v>14532</v>
      </c>
      <c r="E2961" s="0" t="s">
        <v>22565</v>
      </c>
      <c r="F2961" s="0" t="n">
        <v>2872</v>
      </c>
      <c r="G2961" s="0" t="s">
        <v>281</v>
      </c>
      <c r="H2961" s="0" t="s">
        <v>297</v>
      </c>
      <c r="I2961" s="0" t="s">
        <v>22566</v>
      </c>
    </row>
    <row r="2962" customFormat="false" ht="15" hidden="false" customHeight="false" outlineLevel="0" collapsed="false">
      <c r="A2962" s="0" t="n">
        <v>105</v>
      </c>
      <c r="B2962" s="0" t="s">
        <v>161</v>
      </c>
      <c r="C2962" s="0" t="s">
        <v>22567</v>
      </c>
      <c r="D2962" s="0" t="s">
        <v>14532</v>
      </c>
      <c r="E2962" s="0" t="s">
        <v>22568</v>
      </c>
      <c r="F2962" s="0" t="n">
        <v>3717</v>
      </c>
      <c r="G2962" s="0" t="s">
        <v>281</v>
      </c>
      <c r="H2962" s="0" t="s">
        <v>297</v>
      </c>
      <c r="I2962" s="0" t="s">
        <v>22569</v>
      </c>
    </row>
    <row r="2963" customFormat="false" ht="15" hidden="false" customHeight="false" outlineLevel="0" collapsed="false">
      <c r="A2963" s="0" t="n">
        <v>111</v>
      </c>
      <c r="B2963" s="0" t="s">
        <v>167</v>
      </c>
      <c r="C2963" s="0" t="s">
        <v>22570</v>
      </c>
      <c r="D2963" s="0" t="s">
        <v>14532</v>
      </c>
      <c r="E2963" s="0" t="s">
        <v>22571</v>
      </c>
      <c r="F2963" s="0" t="n">
        <v>4159</v>
      </c>
      <c r="G2963" s="0" t="s">
        <v>281</v>
      </c>
      <c r="H2963" s="0" t="s">
        <v>297</v>
      </c>
      <c r="I2963" s="0" t="s">
        <v>22572</v>
      </c>
    </row>
    <row r="2964" customFormat="false" ht="15" hidden="false" customHeight="false" outlineLevel="0" collapsed="false">
      <c r="A2964" s="0" t="n">
        <v>111</v>
      </c>
      <c r="B2964" s="0" t="s">
        <v>167</v>
      </c>
      <c r="C2964" s="0" t="s">
        <v>22573</v>
      </c>
      <c r="D2964" s="0" t="s">
        <v>14541</v>
      </c>
      <c r="E2964" s="0" t="s">
        <v>22574</v>
      </c>
      <c r="F2964" s="0" t="n">
        <v>1335</v>
      </c>
      <c r="G2964" s="0" t="s">
        <v>281</v>
      </c>
      <c r="H2964" s="0" t="s">
        <v>297</v>
      </c>
      <c r="I2964" s="0" t="s">
        <v>22575</v>
      </c>
    </row>
    <row r="2965" customFormat="false" ht="15" hidden="false" customHeight="false" outlineLevel="0" collapsed="false">
      <c r="A2965" s="0" t="n">
        <v>105</v>
      </c>
      <c r="B2965" s="0" t="s">
        <v>161</v>
      </c>
      <c r="C2965" s="0" t="s">
        <v>22576</v>
      </c>
      <c r="D2965" s="0" t="s">
        <v>14532</v>
      </c>
      <c r="E2965" s="0" t="s">
        <v>22577</v>
      </c>
      <c r="F2965" s="0" t="n">
        <v>1434</v>
      </c>
      <c r="G2965" s="0" t="s">
        <v>281</v>
      </c>
      <c r="H2965" s="0" t="s">
        <v>297</v>
      </c>
      <c r="I2965" s="0" t="s">
        <v>22578</v>
      </c>
    </row>
    <row r="2966" customFormat="false" ht="15" hidden="false" customHeight="false" outlineLevel="0" collapsed="false">
      <c r="A2966" s="0" t="n">
        <v>111</v>
      </c>
      <c r="B2966" s="0" t="s">
        <v>167</v>
      </c>
      <c r="C2966" s="0" t="s">
        <v>22579</v>
      </c>
      <c r="D2966" s="0" t="s">
        <v>14541</v>
      </c>
      <c r="E2966" s="0" t="s">
        <v>22580</v>
      </c>
      <c r="F2966" s="0" t="n">
        <v>2137</v>
      </c>
      <c r="G2966" s="0" t="s">
        <v>281</v>
      </c>
      <c r="H2966" s="0" t="s">
        <v>297</v>
      </c>
      <c r="I2966" s="0" t="s">
        <v>22581</v>
      </c>
    </row>
    <row r="2967" customFormat="false" ht="15" hidden="false" customHeight="false" outlineLevel="0" collapsed="false">
      <c r="A2967" s="0" t="n">
        <v>105</v>
      </c>
      <c r="B2967" s="0" t="s">
        <v>161</v>
      </c>
      <c r="C2967" s="0" t="s">
        <v>22582</v>
      </c>
      <c r="D2967" s="0" t="s">
        <v>514</v>
      </c>
      <c r="E2967" s="0" t="s">
        <v>22368</v>
      </c>
      <c r="F2967" s="0" t="n">
        <v>740</v>
      </c>
      <c r="G2967" s="0" t="s">
        <v>281</v>
      </c>
      <c r="H2967" s="0" t="s">
        <v>297</v>
      </c>
      <c r="I2967" s="0" t="s">
        <v>22369</v>
      </c>
    </row>
    <row r="2968" customFormat="false" ht="15" hidden="false" customHeight="false" outlineLevel="0" collapsed="false">
      <c r="A2968" s="0" t="n">
        <v>118</v>
      </c>
      <c r="B2968" s="0" t="s">
        <v>175</v>
      </c>
      <c r="C2968" s="0" t="s">
        <v>22583</v>
      </c>
      <c r="D2968" s="0" t="s">
        <v>14532</v>
      </c>
      <c r="E2968" s="0" t="s">
        <v>22584</v>
      </c>
      <c r="F2968" s="0" t="n">
        <v>10693</v>
      </c>
      <c r="G2968" s="0" t="s">
        <v>281</v>
      </c>
      <c r="H2968" s="0" t="s">
        <v>297</v>
      </c>
      <c r="I2968" s="0" t="s">
        <v>22585</v>
      </c>
    </row>
    <row r="2969" customFormat="false" ht="15" hidden="false" customHeight="false" outlineLevel="0" collapsed="false">
      <c r="A2969" s="0" t="n">
        <v>105</v>
      </c>
      <c r="B2969" s="0" t="s">
        <v>161</v>
      </c>
      <c r="C2969" s="0" t="s">
        <v>22586</v>
      </c>
      <c r="D2969" s="0" t="s">
        <v>14532</v>
      </c>
      <c r="E2969" s="0" t="s">
        <v>22587</v>
      </c>
      <c r="F2969" s="0" t="n">
        <v>1846</v>
      </c>
      <c r="G2969" s="0" t="s">
        <v>281</v>
      </c>
      <c r="H2969" s="0" t="s">
        <v>297</v>
      </c>
      <c r="I2969" s="0" t="s">
        <v>22588</v>
      </c>
    </row>
    <row r="2970" customFormat="false" ht="15" hidden="false" customHeight="false" outlineLevel="0" collapsed="false">
      <c r="A2970" s="0" t="n">
        <v>105</v>
      </c>
      <c r="B2970" s="0" t="s">
        <v>161</v>
      </c>
      <c r="C2970" s="0" t="s">
        <v>22589</v>
      </c>
      <c r="D2970" s="0" t="s">
        <v>14532</v>
      </c>
      <c r="E2970" s="0" t="s">
        <v>22590</v>
      </c>
      <c r="F2970" s="0" t="n">
        <v>3551</v>
      </c>
      <c r="G2970" s="0" t="s">
        <v>281</v>
      </c>
      <c r="H2970" s="0" t="s">
        <v>297</v>
      </c>
      <c r="I2970" s="0" t="s">
        <v>22591</v>
      </c>
    </row>
    <row r="2971" customFormat="false" ht="15" hidden="false" customHeight="false" outlineLevel="0" collapsed="false">
      <c r="A2971" s="0" t="n">
        <v>118</v>
      </c>
      <c r="B2971" s="0" t="s">
        <v>175</v>
      </c>
      <c r="C2971" s="0" t="s">
        <v>22592</v>
      </c>
      <c r="D2971" s="0" t="s">
        <v>14532</v>
      </c>
      <c r="E2971" s="0" t="s">
        <v>22593</v>
      </c>
      <c r="F2971" s="0" t="n">
        <v>1488</v>
      </c>
      <c r="G2971" s="0" t="s">
        <v>281</v>
      </c>
      <c r="H2971" s="0" t="s">
        <v>297</v>
      </c>
      <c r="I2971" s="0" t="s">
        <v>22594</v>
      </c>
    </row>
    <row r="2972" customFormat="false" ht="15" hidden="false" customHeight="false" outlineLevel="0" collapsed="false">
      <c r="A2972" s="0" t="n">
        <v>111</v>
      </c>
      <c r="B2972" s="0" t="s">
        <v>167</v>
      </c>
      <c r="C2972" s="0" t="s">
        <v>22595</v>
      </c>
      <c r="D2972" s="0" t="s">
        <v>14532</v>
      </c>
      <c r="E2972" s="0" t="s">
        <v>22596</v>
      </c>
      <c r="F2972" s="0" t="n">
        <v>6081</v>
      </c>
      <c r="G2972" s="0" t="s">
        <v>281</v>
      </c>
      <c r="H2972" s="0" t="s">
        <v>297</v>
      </c>
      <c r="I2972" s="0" t="s">
        <v>22597</v>
      </c>
    </row>
    <row r="2973" customFormat="false" ht="15" hidden="false" customHeight="false" outlineLevel="0" collapsed="false">
      <c r="A2973" s="0" t="n">
        <v>105</v>
      </c>
      <c r="B2973" s="0" t="s">
        <v>161</v>
      </c>
      <c r="C2973" s="0" t="s">
        <v>22598</v>
      </c>
      <c r="D2973" s="0" t="s">
        <v>14676</v>
      </c>
      <c r="E2973" s="0" t="s">
        <v>22599</v>
      </c>
      <c r="F2973" s="0" t="n">
        <v>1310</v>
      </c>
      <c r="G2973" s="0" t="s">
        <v>281</v>
      </c>
      <c r="H2973" s="0" t="s">
        <v>297</v>
      </c>
      <c r="I2973" s="0" t="s">
        <v>22600</v>
      </c>
    </row>
    <row r="2974" customFormat="false" ht="15" hidden="false" customHeight="false" outlineLevel="0" collapsed="false">
      <c r="A2974" s="0" t="n">
        <v>111</v>
      </c>
      <c r="B2974" s="0" t="s">
        <v>167</v>
      </c>
      <c r="C2974" s="0" t="s">
        <v>22601</v>
      </c>
      <c r="D2974" s="0" t="s">
        <v>14532</v>
      </c>
      <c r="E2974" s="0" t="s">
        <v>22602</v>
      </c>
      <c r="F2974" s="0" t="n">
        <v>318</v>
      </c>
      <c r="G2974" s="0" t="s">
        <v>281</v>
      </c>
      <c r="H2974" s="0" t="s">
        <v>297</v>
      </c>
      <c r="I2974" s="0" t="s">
        <v>22603</v>
      </c>
    </row>
    <row r="2975" customFormat="false" ht="15" hidden="false" customHeight="false" outlineLevel="0" collapsed="false">
      <c r="A2975" s="0" t="n">
        <v>105</v>
      </c>
      <c r="B2975" s="0" t="s">
        <v>161</v>
      </c>
      <c r="C2975" s="0" t="s">
        <v>22604</v>
      </c>
      <c r="D2975" s="0" t="s">
        <v>92</v>
      </c>
      <c r="E2975" s="0" t="s">
        <v>22605</v>
      </c>
      <c r="F2975" s="0" t="n">
        <v>204</v>
      </c>
      <c r="G2975" s="0" t="s">
        <v>281</v>
      </c>
      <c r="H2975" s="0" t="s">
        <v>297</v>
      </c>
      <c r="I2975" s="0" t="s">
        <v>22606</v>
      </c>
    </row>
    <row r="2976" customFormat="false" ht="15" hidden="false" customHeight="false" outlineLevel="0" collapsed="false">
      <c r="A2976" s="0" t="n">
        <v>111</v>
      </c>
      <c r="B2976" s="0" t="s">
        <v>167</v>
      </c>
      <c r="C2976" s="0" t="s">
        <v>22607</v>
      </c>
      <c r="D2976" s="0" t="s">
        <v>14541</v>
      </c>
      <c r="E2976" s="0" t="s">
        <v>22608</v>
      </c>
      <c r="F2976" s="0" t="n">
        <v>1321</v>
      </c>
      <c r="G2976" s="0" t="s">
        <v>281</v>
      </c>
      <c r="H2976" s="0" t="s">
        <v>297</v>
      </c>
      <c r="I2976" s="0" t="s">
        <v>22609</v>
      </c>
    </row>
    <row r="2977" customFormat="false" ht="15" hidden="false" customHeight="false" outlineLevel="0" collapsed="false">
      <c r="A2977" s="0" t="n">
        <v>105</v>
      </c>
      <c r="B2977" s="0" t="s">
        <v>161</v>
      </c>
      <c r="C2977" s="0" t="s">
        <v>22610</v>
      </c>
      <c r="D2977" s="0" t="s">
        <v>92</v>
      </c>
      <c r="E2977" s="0" t="s">
        <v>22605</v>
      </c>
      <c r="F2977" s="0" t="n">
        <v>780</v>
      </c>
      <c r="G2977" s="0" t="s">
        <v>281</v>
      </c>
      <c r="H2977" s="0" t="s">
        <v>297</v>
      </c>
      <c r="I2977" s="0" t="s">
        <v>22606</v>
      </c>
    </row>
    <row r="2978" customFormat="false" ht="15" hidden="false" customHeight="false" outlineLevel="0" collapsed="false">
      <c r="A2978" s="0" t="n">
        <v>111</v>
      </c>
      <c r="B2978" s="0" t="s">
        <v>167</v>
      </c>
      <c r="C2978" s="0" t="s">
        <v>22611</v>
      </c>
      <c r="D2978" s="0" t="s">
        <v>14676</v>
      </c>
      <c r="E2978" s="0" t="s">
        <v>22612</v>
      </c>
      <c r="F2978" s="0" t="n">
        <v>1382</v>
      </c>
      <c r="G2978" s="0" t="s">
        <v>281</v>
      </c>
      <c r="H2978" s="0" t="s">
        <v>297</v>
      </c>
      <c r="I2978" s="0" t="s">
        <v>22613</v>
      </c>
    </row>
    <row r="2979" customFormat="false" ht="15" hidden="false" customHeight="false" outlineLevel="0" collapsed="false">
      <c r="A2979" s="0" t="n">
        <v>111</v>
      </c>
      <c r="B2979" s="0" t="s">
        <v>167</v>
      </c>
      <c r="C2979" s="0" t="s">
        <v>22614</v>
      </c>
      <c r="D2979" s="0" t="s">
        <v>14532</v>
      </c>
      <c r="E2979" s="2" t="s">
        <v>22615</v>
      </c>
      <c r="F2979" s="0" t="n">
        <v>1924</v>
      </c>
      <c r="G2979" s="0" t="s">
        <v>281</v>
      </c>
      <c r="H2979" s="0" t="s">
        <v>297</v>
      </c>
      <c r="I2979" s="0" t="s">
        <v>22616</v>
      </c>
    </row>
    <row r="2980" customFormat="false" ht="15" hidden="false" customHeight="false" outlineLevel="0" collapsed="false">
      <c r="A2980" s="0" t="n">
        <v>105</v>
      </c>
      <c r="B2980" s="0" t="s">
        <v>161</v>
      </c>
      <c r="C2980" s="0" t="s">
        <v>22617</v>
      </c>
      <c r="D2980" s="0" t="s">
        <v>14532</v>
      </c>
      <c r="E2980" s="0" t="s">
        <v>22618</v>
      </c>
      <c r="F2980" s="0" t="n">
        <v>2358</v>
      </c>
      <c r="G2980" s="0" t="s">
        <v>281</v>
      </c>
      <c r="H2980" s="0" t="s">
        <v>297</v>
      </c>
      <c r="I2980" s="0" t="s">
        <v>22619</v>
      </c>
    </row>
    <row r="2981" customFormat="false" ht="15" hidden="false" customHeight="false" outlineLevel="0" collapsed="false">
      <c r="A2981" s="0" t="n">
        <v>118</v>
      </c>
      <c r="B2981" s="0" t="s">
        <v>175</v>
      </c>
      <c r="C2981" s="0" t="s">
        <v>22620</v>
      </c>
      <c r="D2981" s="0" t="s">
        <v>14676</v>
      </c>
      <c r="E2981" s="0" t="s">
        <v>22621</v>
      </c>
      <c r="F2981" s="0" t="n">
        <v>481</v>
      </c>
      <c r="G2981" s="0" t="s">
        <v>281</v>
      </c>
      <c r="H2981" s="0" t="s">
        <v>297</v>
      </c>
      <c r="I2981" s="0" t="s">
        <v>22622</v>
      </c>
    </row>
    <row r="2982" customFormat="false" ht="15" hidden="false" customHeight="false" outlineLevel="0" collapsed="false">
      <c r="A2982" s="0" t="n">
        <v>111</v>
      </c>
      <c r="B2982" s="0" t="s">
        <v>167</v>
      </c>
      <c r="C2982" s="0" t="s">
        <v>22623</v>
      </c>
      <c r="D2982" s="0" t="s">
        <v>14541</v>
      </c>
      <c r="E2982" s="0" t="s">
        <v>22624</v>
      </c>
      <c r="F2982" s="0" t="n">
        <v>1454</v>
      </c>
      <c r="G2982" s="0" t="s">
        <v>281</v>
      </c>
      <c r="H2982" s="0" t="s">
        <v>297</v>
      </c>
      <c r="I2982" s="0" t="s">
        <v>22625</v>
      </c>
    </row>
    <row r="2983" customFormat="false" ht="15" hidden="false" customHeight="false" outlineLevel="0" collapsed="false">
      <c r="A2983" s="0" t="n">
        <v>105</v>
      </c>
      <c r="B2983" s="0" t="s">
        <v>161</v>
      </c>
      <c r="C2983" s="0" t="s">
        <v>22626</v>
      </c>
      <c r="D2983" s="0" t="s">
        <v>92</v>
      </c>
      <c r="E2983" s="0" t="s">
        <v>22627</v>
      </c>
      <c r="F2983" s="0" t="n">
        <v>1024</v>
      </c>
      <c r="G2983" s="0" t="s">
        <v>281</v>
      </c>
      <c r="H2983" s="0" t="s">
        <v>297</v>
      </c>
      <c r="I2983" s="0" t="s">
        <v>22628</v>
      </c>
    </row>
    <row r="2984" customFormat="false" ht="15" hidden="false" customHeight="false" outlineLevel="0" collapsed="false">
      <c r="A2984" s="0" t="n">
        <v>111</v>
      </c>
      <c r="B2984" s="0" t="s">
        <v>167</v>
      </c>
      <c r="C2984" s="0" t="s">
        <v>22629</v>
      </c>
      <c r="D2984" s="0" t="s">
        <v>14532</v>
      </c>
      <c r="E2984" s="0" t="s">
        <v>22630</v>
      </c>
      <c r="F2984" s="0" t="n">
        <v>1893</v>
      </c>
      <c r="G2984" s="0" t="s">
        <v>281</v>
      </c>
      <c r="H2984" s="0" t="s">
        <v>297</v>
      </c>
      <c r="I2984" s="0" t="s">
        <v>22631</v>
      </c>
    </row>
    <row r="2985" customFormat="false" ht="15" hidden="false" customHeight="false" outlineLevel="0" collapsed="false">
      <c r="A2985" s="0" t="n">
        <v>118</v>
      </c>
      <c r="B2985" s="0" t="s">
        <v>175</v>
      </c>
      <c r="C2985" s="0" t="s">
        <v>22632</v>
      </c>
      <c r="D2985" s="0" t="s">
        <v>14532</v>
      </c>
      <c r="E2985" s="0" t="s">
        <v>22633</v>
      </c>
      <c r="F2985" s="0" t="n">
        <v>245</v>
      </c>
      <c r="G2985" s="0" t="s">
        <v>281</v>
      </c>
      <c r="H2985" s="0" t="s">
        <v>297</v>
      </c>
      <c r="I2985" s="0" t="s">
        <v>22634</v>
      </c>
    </row>
    <row r="2986" customFormat="false" ht="15" hidden="false" customHeight="false" outlineLevel="0" collapsed="false">
      <c r="A2986" s="0" t="n">
        <v>111</v>
      </c>
      <c r="B2986" s="0" t="s">
        <v>167</v>
      </c>
      <c r="C2986" s="0" t="s">
        <v>22635</v>
      </c>
      <c r="D2986" s="0" t="s">
        <v>14541</v>
      </c>
      <c r="E2986" s="0" t="s">
        <v>22636</v>
      </c>
      <c r="F2986" s="0" t="n">
        <v>1198</v>
      </c>
      <c r="G2986" s="0" t="s">
        <v>281</v>
      </c>
      <c r="H2986" s="0" t="s">
        <v>297</v>
      </c>
      <c r="I2986" s="0" t="s">
        <v>22637</v>
      </c>
    </row>
    <row r="2987" customFormat="false" ht="15" hidden="false" customHeight="false" outlineLevel="0" collapsed="false">
      <c r="A2987" s="0" t="n">
        <v>105</v>
      </c>
      <c r="B2987" s="0" t="s">
        <v>161</v>
      </c>
      <c r="C2987" s="0" t="s">
        <v>22638</v>
      </c>
      <c r="D2987" s="0" t="s">
        <v>339</v>
      </c>
      <c r="E2987" s="0" t="s">
        <v>22639</v>
      </c>
      <c r="F2987" s="0" t="n">
        <v>2118</v>
      </c>
      <c r="G2987" s="0" t="s">
        <v>281</v>
      </c>
      <c r="H2987" s="0" t="s">
        <v>297</v>
      </c>
      <c r="I2987" s="0" t="s">
        <v>22640</v>
      </c>
    </row>
    <row r="2988" customFormat="false" ht="15" hidden="false" customHeight="false" outlineLevel="0" collapsed="false">
      <c r="A2988" s="0" t="n">
        <v>118</v>
      </c>
      <c r="B2988" s="0" t="s">
        <v>175</v>
      </c>
      <c r="C2988" s="0" t="s">
        <v>22641</v>
      </c>
      <c r="D2988" s="0" t="s">
        <v>14541</v>
      </c>
      <c r="E2988" s="0" t="s">
        <v>22642</v>
      </c>
      <c r="F2988" s="0" t="n">
        <v>1573</v>
      </c>
      <c r="G2988" s="0" t="s">
        <v>281</v>
      </c>
      <c r="H2988" s="0" t="s">
        <v>297</v>
      </c>
      <c r="I2988" s="0" t="s">
        <v>22643</v>
      </c>
    </row>
    <row r="2989" customFormat="false" ht="15" hidden="false" customHeight="false" outlineLevel="0" collapsed="false">
      <c r="A2989" s="0" t="n">
        <v>111</v>
      </c>
      <c r="B2989" s="0" t="s">
        <v>167</v>
      </c>
      <c r="C2989" s="0" t="s">
        <v>22644</v>
      </c>
      <c r="D2989" s="0" t="s">
        <v>14541</v>
      </c>
      <c r="E2989" s="0" t="s">
        <v>22645</v>
      </c>
      <c r="F2989" s="0" t="n">
        <v>1701</v>
      </c>
      <c r="G2989" s="0" t="s">
        <v>281</v>
      </c>
      <c r="H2989" s="0" t="s">
        <v>297</v>
      </c>
      <c r="I2989" s="0" t="s">
        <v>22646</v>
      </c>
    </row>
    <row r="2990" customFormat="false" ht="15" hidden="false" customHeight="false" outlineLevel="0" collapsed="false">
      <c r="A2990" s="0" t="n">
        <v>111</v>
      </c>
      <c r="B2990" s="0" t="s">
        <v>167</v>
      </c>
      <c r="C2990" s="0" t="s">
        <v>22647</v>
      </c>
      <c r="D2990" s="0" t="s">
        <v>14532</v>
      </c>
      <c r="E2990" s="0" t="s">
        <v>22648</v>
      </c>
      <c r="F2990" s="0" t="n">
        <v>1088</v>
      </c>
      <c r="G2990" s="0" t="s">
        <v>281</v>
      </c>
      <c r="H2990" s="0" t="s">
        <v>297</v>
      </c>
      <c r="I2990" s="0" t="s">
        <v>22649</v>
      </c>
    </row>
    <row r="2991" customFormat="false" ht="15" hidden="false" customHeight="false" outlineLevel="0" collapsed="false">
      <c r="A2991" s="0" t="n">
        <v>111</v>
      </c>
      <c r="B2991" s="0" t="s">
        <v>167</v>
      </c>
      <c r="C2991" s="0" t="s">
        <v>22650</v>
      </c>
      <c r="D2991" s="0" t="s">
        <v>14532</v>
      </c>
      <c r="E2991" s="0" t="s">
        <v>22651</v>
      </c>
      <c r="F2991" s="0" t="n">
        <v>3341</v>
      </c>
      <c r="G2991" s="0" t="s">
        <v>281</v>
      </c>
      <c r="H2991" s="0" t="s">
        <v>297</v>
      </c>
      <c r="I2991" s="0" t="s">
        <v>22652</v>
      </c>
    </row>
    <row r="2992" customFormat="false" ht="15" hidden="false" customHeight="false" outlineLevel="0" collapsed="false">
      <c r="A2992" s="0" t="n">
        <v>111</v>
      </c>
      <c r="B2992" s="0" t="s">
        <v>167</v>
      </c>
      <c r="C2992" s="0" t="s">
        <v>22653</v>
      </c>
      <c r="D2992" s="0" t="s">
        <v>14532</v>
      </c>
      <c r="E2992" s="0" t="s">
        <v>22654</v>
      </c>
      <c r="F2992" s="0" t="n">
        <v>2478</v>
      </c>
      <c r="G2992" s="0" t="s">
        <v>281</v>
      </c>
      <c r="H2992" s="0" t="s">
        <v>297</v>
      </c>
      <c r="I2992" s="0" t="s">
        <v>22655</v>
      </c>
    </row>
    <row r="2993" customFormat="false" ht="15" hidden="false" customHeight="false" outlineLevel="0" collapsed="false">
      <c r="A2993" s="0" t="n">
        <v>111</v>
      </c>
      <c r="B2993" s="0" t="s">
        <v>167</v>
      </c>
      <c r="C2993" s="0" t="s">
        <v>22656</v>
      </c>
      <c r="D2993" s="0" t="s">
        <v>14532</v>
      </c>
      <c r="E2993" s="0" t="s">
        <v>22657</v>
      </c>
      <c r="F2993" s="0" t="n">
        <v>2643</v>
      </c>
      <c r="G2993" s="0" t="s">
        <v>281</v>
      </c>
      <c r="H2993" s="0" t="s">
        <v>297</v>
      </c>
      <c r="I2993" s="0" t="s">
        <v>22658</v>
      </c>
    </row>
    <row r="2994" customFormat="false" ht="15" hidden="false" customHeight="false" outlineLevel="0" collapsed="false">
      <c r="A2994" s="0" t="n">
        <v>118</v>
      </c>
      <c r="B2994" s="0" t="s">
        <v>175</v>
      </c>
      <c r="C2994" s="0" t="s">
        <v>22659</v>
      </c>
      <c r="D2994" s="0" t="s">
        <v>14532</v>
      </c>
      <c r="E2994" s="0" t="s">
        <v>22660</v>
      </c>
      <c r="F2994" s="0" t="n">
        <v>1574</v>
      </c>
      <c r="G2994" s="0" t="s">
        <v>281</v>
      </c>
      <c r="H2994" s="0" t="s">
        <v>297</v>
      </c>
      <c r="I2994" s="0" t="s">
        <v>22661</v>
      </c>
    </row>
    <row r="2995" customFormat="false" ht="15" hidden="false" customHeight="false" outlineLevel="0" collapsed="false">
      <c r="A2995" s="0" t="n">
        <v>118</v>
      </c>
      <c r="B2995" s="0" t="s">
        <v>175</v>
      </c>
      <c r="C2995" s="0" t="s">
        <v>22662</v>
      </c>
      <c r="D2995" s="0" t="s">
        <v>14532</v>
      </c>
      <c r="E2995" s="0" t="s">
        <v>22663</v>
      </c>
      <c r="F2995" s="0" t="n">
        <v>531</v>
      </c>
      <c r="G2995" s="0" t="s">
        <v>281</v>
      </c>
      <c r="H2995" s="0" t="s">
        <v>297</v>
      </c>
      <c r="I2995" s="0" t="s">
        <v>22664</v>
      </c>
    </row>
    <row r="2996" customFormat="false" ht="15" hidden="false" customHeight="false" outlineLevel="0" collapsed="false">
      <c r="A2996" s="0" t="n">
        <v>118</v>
      </c>
      <c r="B2996" s="0" t="s">
        <v>175</v>
      </c>
      <c r="C2996" s="0" t="s">
        <v>22665</v>
      </c>
      <c r="D2996" s="0" t="s">
        <v>14532</v>
      </c>
      <c r="E2996" s="0" t="s">
        <v>22666</v>
      </c>
      <c r="F2996" s="0" t="n">
        <v>242</v>
      </c>
      <c r="G2996" s="0" t="s">
        <v>281</v>
      </c>
      <c r="H2996" s="0" t="s">
        <v>297</v>
      </c>
      <c r="I2996" s="0" t="s">
        <v>22667</v>
      </c>
    </row>
    <row r="2997" customFormat="false" ht="15" hidden="false" customHeight="false" outlineLevel="0" collapsed="false">
      <c r="A2997" s="0" t="n">
        <v>116</v>
      </c>
      <c r="B2997" s="0" t="s">
        <v>173</v>
      </c>
      <c r="C2997" s="0" t="s">
        <v>22668</v>
      </c>
      <c r="D2997" s="0" t="s">
        <v>14532</v>
      </c>
      <c r="E2997" s="0" t="s">
        <v>22669</v>
      </c>
      <c r="F2997" s="0" t="n">
        <v>3093</v>
      </c>
      <c r="G2997" s="0" t="s">
        <v>281</v>
      </c>
      <c r="H2997" s="0" t="s">
        <v>297</v>
      </c>
      <c r="I2997" s="0" t="s">
        <v>22670</v>
      </c>
    </row>
    <row r="2998" customFormat="false" ht="15" hidden="false" customHeight="false" outlineLevel="0" collapsed="false">
      <c r="A2998" s="0" t="n">
        <v>118</v>
      </c>
      <c r="B2998" s="0" t="s">
        <v>175</v>
      </c>
      <c r="C2998" s="0" t="s">
        <v>22671</v>
      </c>
      <c r="D2998" s="0" t="s">
        <v>14532</v>
      </c>
      <c r="E2998" s="0" t="s">
        <v>22672</v>
      </c>
      <c r="F2998" s="0" t="n">
        <v>461</v>
      </c>
      <c r="G2998" s="0" t="s">
        <v>281</v>
      </c>
      <c r="H2998" s="0" t="s">
        <v>297</v>
      </c>
      <c r="I2998" s="0" t="s">
        <v>22673</v>
      </c>
    </row>
    <row r="2999" customFormat="false" ht="15" hidden="false" customHeight="false" outlineLevel="0" collapsed="false">
      <c r="A2999" s="0" t="n">
        <v>118</v>
      </c>
      <c r="B2999" s="0" t="s">
        <v>175</v>
      </c>
      <c r="C2999" s="0" t="s">
        <v>22674</v>
      </c>
      <c r="D2999" s="0" t="s">
        <v>14532</v>
      </c>
      <c r="E2999" s="0" t="s">
        <v>22675</v>
      </c>
      <c r="F2999" s="0" t="n">
        <v>1544</v>
      </c>
      <c r="G2999" s="0" t="s">
        <v>281</v>
      </c>
      <c r="H2999" s="0" t="s">
        <v>297</v>
      </c>
      <c r="I2999" s="0" t="s">
        <v>22676</v>
      </c>
    </row>
    <row r="3000" customFormat="false" ht="15" hidden="false" customHeight="false" outlineLevel="0" collapsed="false">
      <c r="A3000" s="0" t="n">
        <v>120</v>
      </c>
      <c r="B3000" s="0" t="s">
        <v>178</v>
      </c>
      <c r="C3000" s="0" t="s">
        <v>22677</v>
      </c>
      <c r="D3000" s="0" t="s">
        <v>14532</v>
      </c>
      <c r="E3000" s="0" t="s">
        <v>22678</v>
      </c>
      <c r="F3000" s="0" t="n">
        <v>3532</v>
      </c>
      <c r="G3000" s="0" t="s">
        <v>281</v>
      </c>
      <c r="H3000" s="0" t="s">
        <v>297</v>
      </c>
      <c r="I3000" s="0" t="s">
        <v>22679</v>
      </c>
    </row>
    <row r="3001" customFormat="false" ht="15" hidden="false" customHeight="false" outlineLevel="0" collapsed="false">
      <c r="A3001" s="0" t="n">
        <v>120</v>
      </c>
      <c r="B3001" s="0" t="s">
        <v>178</v>
      </c>
      <c r="C3001" s="0" t="s">
        <v>22680</v>
      </c>
      <c r="D3001" s="0" t="s">
        <v>14532</v>
      </c>
      <c r="E3001" s="0" t="s">
        <v>22681</v>
      </c>
      <c r="F3001" s="0" t="n">
        <v>6966</v>
      </c>
      <c r="G3001" s="0" t="s">
        <v>281</v>
      </c>
      <c r="H3001" s="0" t="s">
        <v>297</v>
      </c>
      <c r="I3001" s="0" t="s">
        <v>22682</v>
      </c>
    </row>
    <row r="3002" customFormat="false" ht="15" hidden="false" customHeight="false" outlineLevel="0" collapsed="false">
      <c r="A3002" s="0" t="n">
        <v>118</v>
      </c>
      <c r="B3002" s="0" t="s">
        <v>175</v>
      </c>
      <c r="C3002" s="0" t="s">
        <v>22683</v>
      </c>
      <c r="D3002" s="0" t="s">
        <v>339</v>
      </c>
      <c r="E3002" s="0" t="s">
        <v>22684</v>
      </c>
      <c r="F3002" s="0" t="n">
        <v>242</v>
      </c>
      <c r="G3002" s="0" t="s">
        <v>281</v>
      </c>
      <c r="H3002" s="0" t="s">
        <v>297</v>
      </c>
      <c r="I3002" s="0" t="s">
        <v>22685</v>
      </c>
    </row>
    <row r="3003" customFormat="false" ht="15" hidden="false" customHeight="false" outlineLevel="0" collapsed="false">
      <c r="A3003" s="0" t="n">
        <v>120</v>
      </c>
      <c r="B3003" s="0" t="s">
        <v>178</v>
      </c>
      <c r="C3003" s="0" t="s">
        <v>22686</v>
      </c>
      <c r="D3003" s="0" t="s">
        <v>14532</v>
      </c>
      <c r="E3003" s="0" t="s">
        <v>22687</v>
      </c>
      <c r="F3003" s="0" t="n">
        <v>1969</v>
      </c>
      <c r="G3003" s="0" t="s">
        <v>281</v>
      </c>
      <c r="H3003" s="0" t="s">
        <v>297</v>
      </c>
      <c r="I3003" s="0" t="s">
        <v>22688</v>
      </c>
    </row>
    <row r="3004" customFormat="false" ht="15" hidden="false" customHeight="false" outlineLevel="0" collapsed="false">
      <c r="A3004" s="0" t="n">
        <v>120</v>
      </c>
      <c r="B3004" s="0" t="s">
        <v>178</v>
      </c>
      <c r="C3004" s="0" t="s">
        <v>22689</v>
      </c>
      <c r="D3004" s="0" t="s">
        <v>14532</v>
      </c>
      <c r="E3004" s="0" t="s">
        <v>22690</v>
      </c>
      <c r="F3004" s="0" t="n">
        <v>663</v>
      </c>
      <c r="G3004" s="0" t="s">
        <v>281</v>
      </c>
      <c r="H3004" s="0" t="s">
        <v>297</v>
      </c>
      <c r="I3004" s="0" t="s">
        <v>22691</v>
      </c>
    </row>
    <row r="3005" customFormat="false" ht="15" hidden="false" customHeight="false" outlineLevel="0" collapsed="false">
      <c r="A3005" s="0" t="n">
        <v>120</v>
      </c>
      <c r="B3005" s="0" t="s">
        <v>178</v>
      </c>
      <c r="C3005" s="0" t="s">
        <v>22692</v>
      </c>
      <c r="D3005" s="0" t="s">
        <v>14532</v>
      </c>
      <c r="E3005" s="0" t="s">
        <v>22693</v>
      </c>
      <c r="F3005" s="0" t="n">
        <v>898</v>
      </c>
      <c r="G3005" s="0" t="s">
        <v>281</v>
      </c>
      <c r="H3005" s="0" t="s">
        <v>297</v>
      </c>
      <c r="I3005" s="0" t="s">
        <v>22694</v>
      </c>
    </row>
    <row r="3006" customFormat="false" ht="15" hidden="false" customHeight="false" outlineLevel="0" collapsed="false">
      <c r="A3006" s="0" t="n">
        <v>120</v>
      </c>
      <c r="B3006" s="0" t="s">
        <v>178</v>
      </c>
      <c r="C3006" s="0" t="s">
        <v>22695</v>
      </c>
      <c r="D3006" s="0" t="s">
        <v>14532</v>
      </c>
      <c r="E3006" s="0" t="s">
        <v>22696</v>
      </c>
      <c r="F3006" s="0" t="n">
        <v>699</v>
      </c>
      <c r="G3006" s="0" t="s">
        <v>281</v>
      </c>
      <c r="H3006" s="0" t="s">
        <v>297</v>
      </c>
      <c r="I3006" s="0" t="s">
        <v>22697</v>
      </c>
    </row>
    <row r="3007" customFormat="false" ht="15" hidden="false" customHeight="false" outlineLevel="0" collapsed="false">
      <c r="A3007" s="0" t="n">
        <v>120</v>
      </c>
      <c r="B3007" s="0" t="s">
        <v>178</v>
      </c>
      <c r="C3007" s="0" t="s">
        <v>22698</v>
      </c>
      <c r="D3007" s="0" t="s">
        <v>14676</v>
      </c>
      <c r="E3007" s="0" t="s">
        <v>22699</v>
      </c>
      <c r="F3007" s="0" t="n">
        <v>480</v>
      </c>
      <c r="G3007" s="0" t="s">
        <v>281</v>
      </c>
      <c r="H3007" s="0" t="s">
        <v>297</v>
      </c>
      <c r="I3007" s="0" t="s">
        <v>22700</v>
      </c>
    </row>
    <row r="3008" customFormat="false" ht="15" hidden="false" customHeight="false" outlineLevel="0" collapsed="false">
      <c r="A3008" s="0" t="n">
        <v>118</v>
      </c>
      <c r="B3008" s="0" t="s">
        <v>175</v>
      </c>
      <c r="C3008" s="0" t="s">
        <v>22701</v>
      </c>
      <c r="D3008" s="0" t="s">
        <v>14532</v>
      </c>
      <c r="E3008" s="0" t="s">
        <v>22633</v>
      </c>
      <c r="F3008" s="0" t="n">
        <v>245</v>
      </c>
      <c r="G3008" s="0" t="s">
        <v>281</v>
      </c>
      <c r="H3008" s="0" t="s">
        <v>297</v>
      </c>
      <c r="I3008" s="0" t="s">
        <v>22702</v>
      </c>
    </row>
    <row r="3009" customFormat="false" ht="15" hidden="false" customHeight="false" outlineLevel="0" collapsed="false">
      <c r="A3009" s="0" t="n">
        <v>118</v>
      </c>
      <c r="B3009" s="0" t="s">
        <v>175</v>
      </c>
      <c r="C3009" s="0" t="s">
        <v>22703</v>
      </c>
      <c r="D3009" s="0" t="s">
        <v>339</v>
      </c>
      <c r="E3009" s="0" t="s">
        <v>22684</v>
      </c>
      <c r="F3009" s="0" t="n">
        <v>242</v>
      </c>
      <c r="G3009" s="0" t="s">
        <v>281</v>
      </c>
      <c r="H3009" s="0" t="s">
        <v>297</v>
      </c>
      <c r="I3009" s="0" t="s">
        <v>22704</v>
      </c>
    </row>
    <row r="3010" customFormat="false" ht="15" hidden="false" customHeight="false" outlineLevel="0" collapsed="false">
      <c r="A3010" s="0" t="n">
        <v>120</v>
      </c>
      <c r="B3010" s="0" t="s">
        <v>178</v>
      </c>
      <c r="C3010" s="0" t="s">
        <v>22705</v>
      </c>
      <c r="D3010" s="0" t="s">
        <v>14541</v>
      </c>
      <c r="E3010" s="0" t="s">
        <v>22706</v>
      </c>
      <c r="F3010" s="0" t="n">
        <v>2619</v>
      </c>
      <c r="G3010" s="0" t="s">
        <v>281</v>
      </c>
      <c r="H3010" s="0" t="s">
        <v>297</v>
      </c>
      <c r="I3010" s="0" t="s">
        <v>22707</v>
      </c>
    </row>
    <row r="3011" customFormat="false" ht="15" hidden="false" customHeight="false" outlineLevel="0" collapsed="false">
      <c r="A3011" s="0" t="n">
        <v>118</v>
      </c>
      <c r="B3011" s="0" t="s">
        <v>175</v>
      </c>
      <c r="C3011" s="0" t="s">
        <v>22708</v>
      </c>
      <c r="D3011" s="0" t="s">
        <v>14532</v>
      </c>
      <c r="E3011" s="0" t="s">
        <v>22709</v>
      </c>
      <c r="F3011" s="0" t="n">
        <v>2025</v>
      </c>
      <c r="G3011" s="0" t="s">
        <v>281</v>
      </c>
      <c r="H3011" s="0" t="s">
        <v>297</v>
      </c>
      <c r="I3011" s="0" t="s">
        <v>22710</v>
      </c>
    </row>
    <row r="3012" customFormat="false" ht="15" hidden="false" customHeight="false" outlineLevel="0" collapsed="false">
      <c r="A3012" s="0" t="n">
        <v>120</v>
      </c>
      <c r="B3012" s="0" t="s">
        <v>178</v>
      </c>
      <c r="C3012" s="0" t="s">
        <v>22711</v>
      </c>
      <c r="D3012" s="0" t="s">
        <v>14532</v>
      </c>
      <c r="E3012" s="0" t="s">
        <v>22712</v>
      </c>
      <c r="F3012" s="0" t="n">
        <v>590</v>
      </c>
      <c r="G3012" s="0" t="s">
        <v>281</v>
      </c>
      <c r="H3012" s="0" t="s">
        <v>297</v>
      </c>
      <c r="I3012" s="0" t="s">
        <v>22713</v>
      </c>
    </row>
    <row r="3013" customFormat="false" ht="15" hidden="false" customHeight="false" outlineLevel="0" collapsed="false">
      <c r="A3013" s="0" t="n">
        <v>120</v>
      </c>
      <c r="B3013" s="0" t="s">
        <v>178</v>
      </c>
      <c r="C3013" s="0" t="s">
        <v>22714</v>
      </c>
      <c r="D3013" s="0" t="s">
        <v>14532</v>
      </c>
      <c r="E3013" s="0" t="s">
        <v>22715</v>
      </c>
      <c r="F3013" s="0" t="n">
        <v>872</v>
      </c>
      <c r="G3013" s="0" t="s">
        <v>281</v>
      </c>
      <c r="H3013" s="0" t="s">
        <v>297</v>
      </c>
      <c r="I3013" s="0" t="s">
        <v>22716</v>
      </c>
    </row>
    <row r="3014" customFormat="false" ht="15" hidden="false" customHeight="false" outlineLevel="0" collapsed="false">
      <c r="A3014" s="0" t="n">
        <v>120</v>
      </c>
      <c r="B3014" s="0" t="s">
        <v>178</v>
      </c>
      <c r="C3014" s="0" t="s">
        <v>22717</v>
      </c>
      <c r="D3014" s="0" t="s">
        <v>14532</v>
      </c>
      <c r="E3014" s="0" t="s">
        <v>22718</v>
      </c>
      <c r="F3014" s="0" t="n">
        <v>2027</v>
      </c>
      <c r="G3014" s="0" t="s">
        <v>281</v>
      </c>
      <c r="H3014" s="0" t="s">
        <v>297</v>
      </c>
      <c r="I3014" s="0" t="s">
        <v>22719</v>
      </c>
    </row>
    <row r="3015" customFormat="false" ht="15" hidden="false" customHeight="false" outlineLevel="0" collapsed="false">
      <c r="A3015" s="0" t="n">
        <v>116</v>
      </c>
      <c r="B3015" s="0" t="s">
        <v>173</v>
      </c>
      <c r="C3015" s="0" t="s">
        <v>22720</v>
      </c>
      <c r="D3015" s="0" t="s">
        <v>14532</v>
      </c>
      <c r="E3015" s="0" t="s">
        <v>22721</v>
      </c>
      <c r="F3015" s="0" t="n">
        <v>2525</v>
      </c>
      <c r="G3015" s="0" t="s">
        <v>281</v>
      </c>
      <c r="H3015" s="0" t="s">
        <v>297</v>
      </c>
      <c r="I3015" s="0" t="s">
        <v>22722</v>
      </c>
    </row>
    <row r="3016" customFormat="false" ht="15" hidden="false" customHeight="false" outlineLevel="0" collapsed="false">
      <c r="A3016" s="0" t="n">
        <v>120</v>
      </c>
      <c r="B3016" s="0" t="s">
        <v>178</v>
      </c>
      <c r="C3016" s="0" t="s">
        <v>22723</v>
      </c>
      <c r="D3016" s="0" t="s">
        <v>14532</v>
      </c>
      <c r="E3016" s="0" t="s">
        <v>22724</v>
      </c>
      <c r="F3016" s="0" t="n">
        <v>269</v>
      </c>
      <c r="G3016" s="0" t="s">
        <v>281</v>
      </c>
      <c r="H3016" s="0" t="s">
        <v>297</v>
      </c>
      <c r="I3016" s="0" t="s">
        <v>22725</v>
      </c>
    </row>
    <row r="3017" customFormat="false" ht="15" hidden="false" customHeight="false" outlineLevel="0" collapsed="false">
      <c r="A3017" s="0" t="n">
        <v>118</v>
      </c>
      <c r="B3017" s="0" t="s">
        <v>175</v>
      </c>
      <c r="C3017" s="0" t="s">
        <v>22726</v>
      </c>
      <c r="D3017" s="0" t="s">
        <v>14532</v>
      </c>
      <c r="E3017" s="0" t="s">
        <v>22666</v>
      </c>
      <c r="F3017" s="0" t="n">
        <v>242</v>
      </c>
      <c r="G3017" s="0" t="s">
        <v>281</v>
      </c>
      <c r="H3017" s="0" t="s">
        <v>297</v>
      </c>
      <c r="I3017" s="0" t="s">
        <v>22727</v>
      </c>
    </row>
    <row r="3018" customFormat="false" ht="15" hidden="false" customHeight="false" outlineLevel="0" collapsed="false">
      <c r="A3018" s="0" t="n">
        <v>120</v>
      </c>
      <c r="B3018" s="0" t="s">
        <v>178</v>
      </c>
      <c r="C3018" s="0" t="s">
        <v>22728</v>
      </c>
      <c r="D3018" s="0" t="s">
        <v>14532</v>
      </c>
      <c r="E3018" s="0" t="s">
        <v>22729</v>
      </c>
      <c r="F3018" s="0" t="n">
        <v>5437</v>
      </c>
      <c r="G3018" s="0" t="s">
        <v>281</v>
      </c>
      <c r="H3018" s="0" t="s">
        <v>297</v>
      </c>
      <c r="I3018" s="0" t="s">
        <v>22730</v>
      </c>
    </row>
    <row r="3019" customFormat="false" ht="15" hidden="false" customHeight="false" outlineLevel="0" collapsed="false">
      <c r="A3019" s="0" t="n">
        <v>118</v>
      </c>
      <c r="B3019" s="0" t="s">
        <v>175</v>
      </c>
      <c r="C3019" s="0" t="s">
        <v>22731</v>
      </c>
      <c r="D3019" s="0" t="s">
        <v>339</v>
      </c>
      <c r="E3019" s="0" t="s">
        <v>22732</v>
      </c>
      <c r="F3019" s="0" t="n">
        <v>249</v>
      </c>
      <c r="G3019" s="0" t="s">
        <v>281</v>
      </c>
      <c r="H3019" s="0" t="s">
        <v>297</v>
      </c>
      <c r="I3019" s="0" t="s">
        <v>22733</v>
      </c>
    </row>
    <row r="3020" customFormat="false" ht="15" hidden="false" customHeight="false" outlineLevel="0" collapsed="false">
      <c r="A3020" s="0" t="n">
        <v>120</v>
      </c>
      <c r="B3020" s="0" t="s">
        <v>178</v>
      </c>
      <c r="C3020" s="0" t="s">
        <v>22734</v>
      </c>
      <c r="D3020" s="0" t="s">
        <v>14532</v>
      </c>
      <c r="E3020" s="0" t="s">
        <v>22735</v>
      </c>
      <c r="F3020" s="0" t="n">
        <v>1754</v>
      </c>
      <c r="G3020" s="0" t="s">
        <v>281</v>
      </c>
      <c r="H3020" s="0" t="s">
        <v>297</v>
      </c>
      <c r="I3020" s="0" t="s">
        <v>22736</v>
      </c>
    </row>
    <row r="3021" customFormat="false" ht="15" hidden="false" customHeight="false" outlineLevel="0" collapsed="false">
      <c r="A3021" s="0" t="n">
        <v>118</v>
      </c>
      <c r="B3021" s="0" t="s">
        <v>175</v>
      </c>
      <c r="C3021" s="0" t="s">
        <v>22737</v>
      </c>
      <c r="D3021" s="0" t="s">
        <v>14532</v>
      </c>
      <c r="E3021" s="0" t="s">
        <v>22738</v>
      </c>
      <c r="F3021" s="0" t="n">
        <v>5299</v>
      </c>
      <c r="G3021" s="0" t="s">
        <v>281</v>
      </c>
      <c r="H3021" s="0" t="s">
        <v>297</v>
      </c>
      <c r="I3021" s="0" t="s">
        <v>22739</v>
      </c>
    </row>
    <row r="3022" customFormat="false" ht="15" hidden="false" customHeight="false" outlineLevel="0" collapsed="false">
      <c r="A3022" s="0" t="n">
        <v>120</v>
      </c>
      <c r="B3022" s="0" t="s">
        <v>178</v>
      </c>
      <c r="C3022" s="0" t="s">
        <v>22740</v>
      </c>
      <c r="D3022" s="0" t="s">
        <v>14532</v>
      </c>
      <c r="E3022" s="0" t="s">
        <v>22741</v>
      </c>
      <c r="F3022" s="0" t="n">
        <v>1771</v>
      </c>
      <c r="G3022" s="0" t="s">
        <v>281</v>
      </c>
      <c r="H3022" s="0" t="s">
        <v>297</v>
      </c>
      <c r="I3022" s="0" t="s">
        <v>22742</v>
      </c>
    </row>
    <row r="3023" customFormat="false" ht="15" hidden="false" customHeight="false" outlineLevel="0" collapsed="false">
      <c r="A3023" s="0" t="n">
        <v>120</v>
      </c>
      <c r="B3023" s="0" t="s">
        <v>178</v>
      </c>
      <c r="C3023" s="0" t="s">
        <v>22743</v>
      </c>
      <c r="D3023" s="0" t="s">
        <v>14532</v>
      </c>
      <c r="E3023" s="0" t="s">
        <v>22744</v>
      </c>
      <c r="F3023" s="0" t="n">
        <v>2490</v>
      </c>
      <c r="G3023" s="0" t="s">
        <v>281</v>
      </c>
      <c r="H3023" s="0" t="s">
        <v>297</v>
      </c>
      <c r="I3023" s="0" t="s">
        <v>22745</v>
      </c>
    </row>
    <row r="3024" customFormat="false" ht="15" hidden="false" customHeight="false" outlineLevel="0" collapsed="false">
      <c r="A3024" s="0" t="n">
        <v>118</v>
      </c>
      <c r="B3024" s="0" t="s">
        <v>175</v>
      </c>
      <c r="C3024" s="0" t="s">
        <v>22746</v>
      </c>
      <c r="D3024" s="0" t="s">
        <v>14532</v>
      </c>
      <c r="E3024" s="0" t="s">
        <v>22747</v>
      </c>
      <c r="F3024" s="0" t="n">
        <v>1435</v>
      </c>
      <c r="G3024" s="0" t="s">
        <v>281</v>
      </c>
      <c r="H3024" s="0" t="s">
        <v>297</v>
      </c>
      <c r="I3024" s="0" t="s">
        <v>22748</v>
      </c>
    </row>
    <row r="3025" customFormat="false" ht="15" hidden="false" customHeight="false" outlineLevel="0" collapsed="false">
      <c r="A3025" s="0" t="n">
        <v>120</v>
      </c>
      <c r="B3025" s="0" t="s">
        <v>178</v>
      </c>
      <c r="C3025" s="0" t="s">
        <v>22749</v>
      </c>
      <c r="D3025" s="0" t="s">
        <v>14532</v>
      </c>
      <c r="E3025" s="0" t="s">
        <v>22750</v>
      </c>
      <c r="F3025" s="0" t="n">
        <v>2430</v>
      </c>
      <c r="G3025" s="0" t="s">
        <v>281</v>
      </c>
      <c r="H3025" s="0" t="s">
        <v>297</v>
      </c>
      <c r="I3025" s="0" t="s">
        <v>22751</v>
      </c>
    </row>
    <row r="3026" customFormat="false" ht="15" hidden="false" customHeight="false" outlineLevel="0" collapsed="false">
      <c r="A3026" s="0" t="n">
        <v>120</v>
      </c>
      <c r="B3026" s="0" t="s">
        <v>178</v>
      </c>
      <c r="C3026" s="0" t="s">
        <v>22752</v>
      </c>
      <c r="D3026" s="0" t="s">
        <v>14532</v>
      </c>
      <c r="E3026" s="0" t="s">
        <v>22753</v>
      </c>
      <c r="F3026" s="0" t="n">
        <v>2833</v>
      </c>
      <c r="G3026" s="0" t="s">
        <v>281</v>
      </c>
      <c r="H3026" s="0" t="s">
        <v>297</v>
      </c>
      <c r="I3026" s="0" t="s">
        <v>22754</v>
      </c>
    </row>
    <row r="3027" customFormat="false" ht="15" hidden="false" customHeight="false" outlineLevel="0" collapsed="false">
      <c r="A3027" s="0" t="n">
        <v>120</v>
      </c>
      <c r="B3027" s="0" t="s">
        <v>178</v>
      </c>
      <c r="C3027" s="0" t="s">
        <v>22755</v>
      </c>
      <c r="D3027" s="0" t="s">
        <v>34</v>
      </c>
      <c r="E3027" s="0" t="s">
        <v>22756</v>
      </c>
      <c r="F3027" s="0" t="n">
        <v>1992</v>
      </c>
      <c r="G3027" s="0" t="s">
        <v>281</v>
      </c>
      <c r="H3027" s="0" t="s">
        <v>297</v>
      </c>
      <c r="I3027" s="0" t="s">
        <v>22757</v>
      </c>
    </row>
    <row r="3028" customFormat="false" ht="15" hidden="false" customHeight="false" outlineLevel="0" collapsed="false">
      <c r="A3028" s="0" t="n">
        <v>116</v>
      </c>
      <c r="B3028" s="0" t="s">
        <v>173</v>
      </c>
      <c r="C3028" s="0" t="s">
        <v>22758</v>
      </c>
      <c r="D3028" s="0" t="s">
        <v>14532</v>
      </c>
      <c r="E3028" s="0" t="s">
        <v>22759</v>
      </c>
      <c r="F3028" s="0" t="n">
        <v>2592</v>
      </c>
      <c r="G3028" s="0" t="s">
        <v>281</v>
      </c>
      <c r="H3028" s="0" t="s">
        <v>297</v>
      </c>
      <c r="I3028" s="0" t="s">
        <v>22760</v>
      </c>
    </row>
    <row r="3029" customFormat="false" ht="15" hidden="false" customHeight="false" outlineLevel="0" collapsed="false">
      <c r="A3029" s="0" t="n">
        <v>120</v>
      </c>
      <c r="B3029" s="0" t="s">
        <v>178</v>
      </c>
      <c r="C3029" s="0" t="s">
        <v>22761</v>
      </c>
      <c r="D3029" s="0" t="s">
        <v>14532</v>
      </c>
      <c r="E3029" s="0" t="s">
        <v>22762</v>
      </c>
      <c r="F3029" s="0" t="n">
        <v>3573</v>
      </c>
      <c r="G3029" s="0" t="s">
        <v>281</v>
      </c>
      <c r="H3029" s="0" t="s">
        <v>297</v>
      </c>
      <c r="I3029" s="0" t="s">
        <v>22763</v>
      </c>
    </row>
    <row r="3030" customFormat="false" ht="15" hidden="false" customHeight="false" outlineLevel="0" collapsed="false">
      <c r="A3030" s="0" t="n">
        <v>120</v>
      </c>
      <c r="B3030" s="0" t="s">
        <v>178</v>
      </c>
      <c r="C3030" s="0" t="s">
        <v>22764</v>
      </c>
      <c r="D3030" s="0" t="s">
        <v>14532</v>
      </c>
      <c r="E3030" s="0" t="s">
        <v>22765</v>
      </c>
      <c r="F3030" s="0" t="n">
        <v>2306</v>
      </c>
      <c r="G3030" s="0" t="s">
        <v>281</v>
      </c>
      <c r="H3030" s="0" t="s">
        <v>297</v>
      </c>
      <c r="I3030" s="0" t="s">
        <v>22766</v>
      </c>
    </row>
    <row r="3031" customFormat="false" ht="15" hidden="false" customHeight="false" outlineLevel="0" collapsed="false">
      <c r="A3031" s="0" t="n">
        <v>116</v>
      </c>
      <c r="B3031" s="0" t="s">
        <v>173</v>
      </c>
      <c r="C3031" s="0" t="s">
        <v>22767</v>
      </c>
      <c r="D3031" s="0" t="s">
        <v>14541</v>
      </c>
      <c r="E3031" s="0" t="s">
        <v>22768</v>
      </c>
      <c r="F3031" s="0" t="n">
        <v>2085</v>
      </c>
      <c r="G3031" s="0" t="s">
        <v>281</v>
      </c>
      <c r="H3031" s="0" t="s">
        <v>297</v>
      </c>
      <c r="I3031" s="0" t="s">
        <v>22769</v>
      </c>
    </row>
    <row r="3032" customFormat="false" ht="15" hidden="false" customHeight="false" outlineLevel="0" collapsed="false">
      <c r="A3032" s="0" t="n">
        <v>120</v>
      </c>
      <c r="B3032" s="0" t="s">
        <v>178</v>
      </c>
      <c r="C3032" s="0" t="s">
        <v>22770</v>
      </c>
      <c r="D3032" s="0" t="s">
        <v>14532</v>
      </c>
      <c r="E3032" s="0" t="s">
        <v>22771</v>
      </c>
      <c r="F3032" s="0" t="n">
        <v>926</v>
      </c>
      <c r="G3032" s="0" t="s">
        <v>281</v>
      </c>
      <c r="H3032" s="0" t="s">
        <v>297</v>
      </c>
      <c r="I3032" s="0" t="s">
        <v>22772</v>
      </c>
    </row>
    <row r="3033" customFormat="false" ht="15" hidden="false" customHeight="false" outlineLevel="0" collapsed="false">
      <c r="A3033" s="0" t="n">
        <v>120</v>
      </c>
      <c r="B3033" s="0" t="s">
        <v>178</v>
      </c>
      <c r="C3033" s="0" t="s">
        <v>22773</v>
      </c>
      <c r="D3033" s="0" t="s">
        <v>92</v>
      </c>
      <c r="E3033" s="0" t="s">
        <v>22774</v>
      </c>
      <c r="F3033" s="0" t="n">
        <v>3861</v>
      </c>
      <c r="G3033" s="0" t="s">
        <v>281</v>
      </c>
      <c r="H3033" s="0" t="s">
        <v>297</v>
      </c>
      <c r="I3033" s="0" t="s">
        <v>22775</v>
      </c>
    </row>
    <row r="3034" customFormat="false" ht="15" hidden="false" customHeight="false" outlineLevel="0" collapsed="false">
      <c r="A3034" s="0" t="n">
        <v>116</v>
      </c>
      <c r="B3034" s="0" t="s">
        <v>173</v>
      </c>
      <c r="C3034" s="0" t="s">
        <v>22776</v>
      </c>
      <c r="D3034" s="0" t="s">
        <v>14532</v>
      </c>
      <c r="E3034" s="0" t="s">
        <v>22777</v>
      </c>
      <c r="F3034" s="0" t="n">
        <v>516</v>
      </c>
      <c r="G3034" s="0" t="s">
        <v>281</v>
      </c>
      <c r="H3034" s="0" t="s">
        <v>297</v>
      </c>
      <c r="I3034" s="0" t="s">
        <v>22778</v>
      </c>
    </row>
    <row r="3035" customFormat="false" ht="15" hidden="false" customHeight="false" outlineLevel="0" collapsed="false">
      <c r="A3035" s="0" t="n">
        <v>120</v>
      </c>
      <c r="B3035" s="0" t="s">
        <v>178</v>
      </c>
      <c r="C3035" s="0" t="s">
        <v>22779</v>
      </c>
      <c r="D3035" s="0" t="s">
        <v>92</v>
      </c>
      <c r="E3035" s="0" t="s">
        <v>22780</v>
      </c>
      <c r="F3035" s="0" t="n">
        <v>6997</v>
      </c>
      <c r="G3035" s="0" t="s">
        <v>281</v>
      </c>
      <c r="H3035" s="0" t="s">
        <v>297</v>
      </c>
      <c r="I3035" s="0" t="s">
        <v>22781</v>
      </c>
    </row>
    <row r="3036" customFormat="false" ht="15" hidden="false" customHeight="false" outlineLevel="0" collapsed="false">
      <c r="A3036" s="0" t="n">
        <v>120</v>
      </c>
      <c r="B3036" s="0" t="s">
        <v>178</v>
      </c>
      <c r="C3036" s="0" t="s">
        <v>22782</v>
      </c>
      <c r="D3036" s="0" t="s">
        <v>14532</v>
      </c>
      <c r="E3036" s="0" t="s">
        <v>22783</v>
      </c>
      <c r="F3036" s="0" t="n">
        <v>901</v>
      </c>
      <c r="G3036" s="0" t="s">
        <v>281</v>
      </c>
      <c r="H3036" s="0" t="s">
        <v>297</v>
      </c>
      <c r="I3036" s="0" t="s">
        <v>22784</v>
      </c>
    </row>
    <row r="3037" customFormat="false" ht="15" hidden="false" customHeight="false" outlineLevel="0" collapsed="false">
      <c r="A3037" s="0" t="n">
        <v>120</v>
      </c>
      <c r="B3037" s="0" t="s">
        <v>178</v>
      </c>
      <c r="C3037" s="0" t="s">
        <v>22785</v>
      </c>
      <c r="D3037" s="0" t="s">
        <v>14532</v>
      </c>
      <c r="E3037" s="0" t="s">
        <v>22786</v>
      </c>
      <c r="F3037" s="0" t="n">
        <v>1824</v>
      </c>
      <c r="G3037" s="0" t="s">
        <v>281</v>
      </c>
      <c r="H3037" s="0" t="s">
        <v>297</v>
      </c>
      <c r="I3037" s="0" t="s">
        <v>22787</v>
      </c>
    </row>
    <row r="3038" customFormat="false" ht="15" hidden="false" customHeight="false" outlineLevel="0" collapsed="false">
      <c r="A3038" s="0" t="n">
        <v>116</v>
      </c>
      <c r="B3038" s="0" t="s">
        <v>173</v>
      </c>
      <c r="C3038" s="0" t="s">
        <v>22788</v>
      </c>
      <c r="D3038" s="0" t="s">
        <v>14532</v>
      </c>
      <c r="E3038" s="0" t="s">
        <v>22789</v>
      </c>
      <c r="F3038" s="0" t="n">
        <v>1601</v>
      </c>
      <c r="G3038" s="0" t="s">
        <v>281</v>
      </c>
      <c r="H3038" s="0" t="s">
        <v>297</v>
      </c>
      <c r="I3038" s="0" t="s">
        <v>22790</v>
      </c>
    </row>
    <row r="3039" customFormat="false" ht="15" hidden="false" customHeight="false" outlineLevel="0" collapsed="false">
      <c r="A3039" s="0" t="n">
        <v>120</v>
      </c>
      <c r="B3039" s="0" t="s">
        <v>178</v>
      </c>
      <c r="C3039" s="0" t="s">
        <v>22791</v>
      </c>
      <c r="D3039" s="0" t="s">
        <v>92</v>
      </c>
      <c r="E3039" s="0" t="s">
        <v>22792</v>
      </c>
      <c r="F3039" s="0" t="n">
        <v>1969</v>
      </c>
      <c r="G3039" s="0" t="s">
        <v>281</v>
      </c>
      <c r="H3039" s="0" t="s">
        <v>297</v>
      </c>
      <c r="I3039" s="0" t="s">
        <v>22793</v>
      </c>
    </row>
    <row r="3040" customFormat="false" ht="15" hidden="false" customHeight="false" outlineLevel="0" collapsed="false">
      <c r="A3040" s="0" t="n">
        <v>120</v>
      </c>
      <c r="B3040" s="0" t="s">
        <v>178</v>
      </c>
      <c r="C3040" s="0" t="s">
        <v>22794</v>
      </c>
      <c r="D3040" s="0" t="s">
        <v>14532</v>
      </c>
      <c r="E3040" s="0" t="s">
        <v>22795</v>
      </c>
      <c r="F3040" s="0" t="n">
        <v>2419</v>
      </c>
      <c r="G3040" s="0" t="s">
        <v>281</v>
      </c>
      <c r="H3040" s="0" t="s">
        <v>297</v>
      </c>
      <c r="I3040" s="0" t="s">
        <v>22796</v>
      </c>
    </row>
    <row r="3041" customFormat="false" ht="15" hidden="false" customHeight="false" outlineLevel="0" collapsed="false">
      <c r="A3041" s="0" t="n">
        <v>175</v>
      </c>
      <c r="B3041" s="0" t="s">
        <v>239</v>
      </c>
      <c r="C3041" s="0" t="s">
        <v>22797</v>
      </c>
      <c r="D3041" s="0" t="s">
        <v>14192</v>
      </c>
      <c r="E3041" s="0" t="s">
        <v>22798</v>
      </c>
      <c r="F3041" s="0" t="n">
        <v>5163</v>
      </c>
      <c r="G3041" s="0" t="s">
        <v>281</v>
      </c>
      <c r="H3041" s="0" t="s">
        <v>274</v>
      </c>
      <c r="I3041" s="0" t="s">
        <v>22799</v>
      </c>
    </row>
    <row r="3042" customFormat="false" ht="15" hidden="false" customHeight="false" outlineLevel="0" collapsed="false">
      <c r="A3042" s="0" t="n">
        <v>120</v>
      </c>
      <c r="B3042" s="0" t="s">
        <v>178</v>
      </c>
      <c r="C3042" s="0" t="s">
        <v>22800</v>
      </c>
      <c r="D3042" s="0" t="s">
        <v>14532</v>
      </c>
      <c r="E3042" s="0" t="s">
        <v>22786</v>
      </c>
      <c r="F3042" s="0" t="n">
        <v>2611</v>
      </c>
      <c r="G3042" s="0" t="s">
        <v>281</v>
      </c>
      <c r="H3042" s="0" t="s">
        <v>297</v>
      </c>
      <c r="I3042" s="0" t="s">
        <v>22801</v>
      </c>
    </row>
    <row r="3043" customFormat="false" ht="15" hidden="false" customHeight="false" outlineLevel="0" collapsed="false">
      <c r="A3043" s="0" t="n">
        <v>116</v>
      </c>
      <c r="B3043" s="0" t="s">
        <v>173</v>
      </c>
      <c r="C3043" s="0" t="s">
        <v>22802</v>
      </c>
      <c r="D3043" s="0" t="s">
        <v>14532</v>
      </c>
      <c r="E3043" s="0" t="s">
        <v>22803</v>
      </c>
      <c r="F3043" s="0" t="n">
        <v>1663</v>
      </c>
      <c r="G3043" s="0" t="s">
        <v>281</v>
      </c>
      <c r="H3043" s="0" t="s">
        <v>297</v>
      </c>
      <c r="I3043" s="0" t="s">
        <v>22804</v>
      </c>
    </row>
    <row r="3044" customFormat="false" ht="15" hidden="false" customHeight="false" outlineLevel="0" collapsed="false">
      <c r="A3044" s="0" t="n">
        <v>120</v>
      </c>
      <c r="B3044" s="0" t="s">
        <v>178</v>
      </c>
      <c r="C3044" s="0" t="s">
        <v>22805</v>
      </c>
      <c r="D3044" s="0" t="s">
        <v>14541</v>
      </c>
      <c r="E3044" s="0" t="s">
        <v>22806</v>
      </c>
      <c r="F3044" s="0" t="n">
        <v>352</v>
      </c>
      <c r="G3044" s="0" t="s">
        <v>281</v>
      </c>
      <c r="H3044" s="0" t="s">
        <v>297</v>
      </c>
      <c r="I3044" s="0" t="s">
        <v>22807</v>
      </c>
    </row>
    <row r="3045" customFormat="false" ht="15" hidden="false" customHeight="false" outlineLevel="0" collapsed="false">
      <c r="A3045" s="0" t="n">
        <v>116</v>
      </c>
      <c r="B3045" s="0" t="s">
        <v>173</v>
      </c>
      <c r="C3045" s="0" t="s">
        <v>22808</v>
      </c>
      <c r="D3045" s="0" t="s">
        <v>14532</v>
      </c>
      <c r="E3045" s="0" t="s">
        <v>22809</v>
      </c>
      <c r="F3045" s="0" t="n">
        <v>756</v>
      </c>
      <c r="G3045" s="0" t="s">
        <v>281</v>
      </c>
      <c r="H3045" s="0" t="s">
        <v>297</v>
      </c>
      <c r="I3045" s="0" t="s">
        <v>22810</v>
      </c>
    </row>
    <row r="3046" customFormat="false" ht="15" hidden="false" customHeight="false" outlineLevel="0" collapsed="false">
      <c r="A3046" s="0" t="n">
        <v>120</v>
      </c>
      <c r="B3046" s="0" t="s">
        <v>178</v>
      </c>
      <c r="C3046" s="0" t="s">
        <v>22811</v>
      </c>
      <c r="D3046" s="0" t="s">
        <v>14532</v>
      </c>
      <c r="E3046" s="0" t="s">
        <v>22812</v>
      </c>
      <c r="F3046" s="0" t="n">
        <v>2592</v>
      </c>
      <c r="G3046" s="0" t="s">
        <v>281</v>
      </c>
      <c r="H3046" s="0" t="s">
        <v>297</v>
      </c>
      <c r="I3046" s="0" t="s">
        <v>22813</v>
      </c>
    </row>
    <row r="3047" customFormat="false" ht="15" hidden="false" customHeight="false" outlineLevel="0" collapsed="false">
      <c r="A3047" s="0" t="n">
        <v>120</v>
      </c>
      <c r="B3047" s="0" t="s">
        <v>178</v>
      </c>
      <c r="C3047" s="0" t="s">
        <v>22814</v>
      </c>
      <c r="D3047" s="0" t="s">
        <v>14541</v>
      </c>
      <c r="E3047" s="0" t="s">
        <v>22815</v>
      </c>
      <c r="F3047" s="0" t="n">
        <v>3644</v>
      </c>
      <c r="G3047" s="0" t="s">
        <v>281</v>
      </c>
      <c r="H3047" s="0" t="s">
        <v>297</v>
      </c>
      <c r="I3047" s="0" t="s">
        <v>22816</v>
      </c>
    </row>
    <row r="3048" customFormat="false" ht="15" hidden="false" customHeight="false" outlineLevel="0" collapsed="false">
      <c r="A3048" s="0" t="n">
        <v>116</v>
      </c>
      <c r="B3048" s="0" t="s">
        <v>173</v>
      </c>
      <c r="C3048" s="0" t="s">
        <v>22817</v>
      </c>
      <c r="D3048" s="0" t="s">
        <v>14532</v>
      </c>
      <c r="E3048" s="0" t="s">
        <v>22818</v>
      </c>
      <c r="F3048" s="0" t="n">
        <v>619</v>
      </c>
      <c r="G3048" s="0" t="s">
        <v>281</v>
      </c>
      <c r="H3048" s="0" t="s">
        <v>297</v>
      </c>
      <c r="I3048" s="0" t="s">
        <v>22819</v>
      </c>
    </row>
    <row r="3049" customFormat="false" ht="15" hidden="false" customHeight="false" outlineLevel="0" collapsed="false">
      <c r="A3049" s="0" t="n">
        <v>120</v>
      </c>
      <c r="B3049" s="0" t="s">
        <v>178</v>
      </c>
      <c r="C3049" s="0" t="s">
        <v>22820</v>
      </c>
      <c r="D3049" s="0" t="s">
        <v>92</v>
      </c>
      <c r="E3049" s="0" t="s">
        <v>22821</v>
      </c>
      <c r="F3049" s="0" t="n">
        <v>1796</v>
      </c>
      <c r="G3049" s="0" t="s">
        <v>281</v>
      </c>
      <c r="H3049" s="0" t="s">
        <v>297</v>
      </c>
      <c r="I3049" s="0" t="s">
        <v>22822</v>
      </c>
    </row>
    <row r="3050" customFormat="false" ht="15" hidden="false" customHeight="false" outlineLevel="0" collapsed="false">
      <c r="A3050" s="0" t="n">
        <v>120</v>
      </c>
      <c r="B3050" s="0" t="s">
        <v>178</v>
      </c>
      <c r="C3050" s="0" t="s">
        <v>22823</v>
      </c>
      <c r="D3050" s="0" t="s">
        <v>14532</v>
      </c>
      <c r="E3050" s="0" t="s">
        <v>22824</v>
      </c>
      <c r="F3050" s="0" t="n">
        <v>585</v>
      </c>
      <c r="G3050" s="0" t="s">
        <v>281</v>
      </c>
      <c r="H3050" s="0" t="s">
        <v>297</v>
      </c>
      <c r="I3050" s="0" t="s">
        <v>22825</v>
      </c>
    </row>
    <row r="3051" customFormat="false" ht="15" hidden="false" customHeight="false" outlineLevel="0" collapsed="false">
      <c r="A3051" s="0" t="n">
        <v>116</v>
      </c>
      <c r="B3051" s="0" t="s">
        <v>173</v>
      </c>
      <c r="C3051" s="0" t="s">
        <v>22826</v>
      </c>
      <c r="D3051" s="0" t="s">
        <v>14532</v>
      </c>
      <c r="E3051" s="0" t="s">
        <v>22827</v>
      </c>
      <c r="F3051" s="0" t="n">
        <v>488</v>
      </c>
      <c r="G3051" s="0" t="s">
        <v>281</v>
      </c>
      <c r="H3051" s="0" t="s">
        <v>297</v>
      </c>
      <c r="I3051" s="0" t="s">
        <v>22828</v>
      </c>
    </row>
    <row r="3052" customFormat="false" ht="15" hidden="false" customHeight="false" outlineLevel="0" collapsed="false">
      <c r="A3052" s="0" t="n">
        <v>120</v>
      </c>
      <c r="B3052" s="0" t="s">
        <v>178</v>
      </c>
      <c r="C3052" s="0" t="s">
        <v>22829</v>
      </c>
      <c r="D3052" s="0" t="s">
        <v>14532</v>
      </c>
      <c r="E3052" s="0" t="s">
        <v>22830</v>
      </c>
      <c r="F3052" s="0" t="n">
        <v>680</v>
      </c>
      <c r="G3052" s="0" t="s">
        <v>281</v>
      </c>
      <c r="H3052" s="0" t="s">
        <v>297</v>
      </c>
      <c r="I3052" s="0" t="s">
        <v>22831</v>
      </c>
    </row>
    <row r="3053" customFormat="false" ht="15" hidden="false" customHeight="false" outlineLevel="0" collapsed="false">
      <c r="A3053" s="0" t="n">
        <v>116</v>
      </c>
      <c r="B3053" s="0" t="s">
        <v>173</v>
      </c>
      <c r="C3053" s="0" t="s">
        <v>22832</v>
      </c>
      <c r="D3053" s="0" t="s">
        <v>14541</v>
      </c>
      <c r="E3053" s="0" t="s">
        <v>22833</v>
      </c>
      <c r="F3053" s="0" t="n">
        <v>4617</v>
      </c>
      <c r="G3053" s="0" t="s">
        <v>281</v>
      </c>
      <c r="H3053" s="0" t="s">
        <v>297</v>
      </c>
      <c r="I3053" s="0" t="s">
        <v>22834</v>
      </c>
    </row>
    <row r="3054" customFormat="false" ht="15" hidden="false" customHeight="false" outlineLevel="0" collapsed="false">
      <c r="A3054" s="0" t="n">
        <v>120</v>
      </c>
      <c r="B3054" s="0" t="s">
        <v>178</v>
      </c>
      <c r="C3054" s="0" t="s">
        <v>22835</v>
      </c>
      <c r="D3054" s="0" t="s">
        <v>14532</v>
      </c>
      <c r="E3054" s="0" t="s">
        <v>22836</v>
      </c>
      <c r="F3054" s="0" t="n">
        <v>1319</v>
      </c>
      <c r="G3054" s="0" t="s">
        <v>281</v>
      </c>
      <c r="H3054" s="0" t="s">
        <v>297</v>
      </c>
      <c r="I3054" s="0" t="s">
        <v>22837</v>
      </c>
    </row>
    <row r="3055" customFormat="false" ht="15" hidden="false" customHeight="false" outlineLevel="0" collapsed="false">
      <c r="A3055" s="0" t="n">
        <v>116</v>
      </c>
      <c r="B3055" s="0" t="s">
        <v>173</v>
      </c>
      <c r="C3055" s="0" t="s">
        <v>22838</v>
      </c>
      <c r="D3055" s="0" t="s">
        <v>92</v>
      </c>
      <c r="E3055" s="0" t="s">
        <v>22839</v>
      </c>
      <c r="F3055" s="0" t="n">
        <v>3095</v>
      </c>
      <c r="G3055" s="0" t="s">
        <v>281</v>
      </c>
      <c r="H3055" s="0" t="s">
        <v>297</v>
      </c>
      <c r="I3055" s="0" t="s">
        <v>22840</v>
      </c>
    </row>
    <row r="3056" customFormat="false" ht="15" hidden="false" customHeight="false" outlineLevel="0" collapsed="false">
      <c r="A3056" s="0" t="n">
        <v>120</v>
      </c>
      <c r="B3056" s="0" t="s">
        <v>178</v>
      </c>
      <c r="C3056" s="0" t="s">
        <v>22841</v>
      </c>
      <c r="D3056" s="0" t="s">
        <v>14541</v>
      </c>
      <c r="E3056" s="0" t="s">
        <v>22842</v>
      </c>
      <c r="F3056" s="0" t="n">
        <v>504</v>
      </c>
      <c r="G3056" s="0" t="s">
        <v>281</v>
      </c>
      <c r="H3056" s="0" t="s">
        <v>297</v>
      </c>
      <c r="I3056" s="0" t="s">
        <v>22843</v>
      </c>
    </row>
    <row r="3057" customFormat="false" ht="15" hidden="false" customHeight="false" outlineLevel="0" collapsed="false">
      <c r="A3057" s="0" t="n">
        <v>116</v>
      </c>
      <c r="B3057" s="0" t="s">
        <v>173</v>
      </c>
      <c r="C3057" s="0" t="s">
        <v>22844</v>
      </c>
      <c r="D3057" s="0" t="s">
        <v>14541</v>
      </c>
      <c r="E3057" s="0" t="s">
        <v>22845</v>
      </c>
      <c r="F3057" s="0" t="n">
        <v>2864</v>
      </c>
      <c r="G3057" s="0" t="s">
        <v>281</v>
      </c>
      <c r="H3057" s="0" t="s">
        <v>297</v>
      </c>
      <c r="I3057" s="0" t="s">
        <v>22846</v>
      </c>
    </row>
    <row r="3058" customFormat="false" ht="15" hidden="false" customHeight="false" outlineLevel="0" collapsed="false">
      <c r="A3058" s="0" t="n">
        <v>120</v>
      </c>
      <c r="B3058" s="0" t="s">
        <v>178</v>
      </c>
      <c r="C3058" s="0" t="s">
        <v>22847</v>
      </c>
      <c r="D3058" s="0" t="s">
        <v>14532</v>
      </c>
      <c r="E3058" s="0" t="s">
        <v>22848</v>
      </c>
      <c r="F3058" s="0" t="n">
        <v>1983</v>
      </c>
      <c r="G3058" s="0" t="s">
        <v>281</v>
      </c>
      <c r="H3058" s="0" t="s">
        <v>297</v>
      </c>
      <c r="I3058" s="0" t="s">
        <v>22849</v>
      </c>
    </row>
    <row r="3059" customFormat="false" ht="15" hidden="false" customHeight="false" outlineLevel="0" collapsed="false">
      <c r="A3059" s="0" t="n">
        <v>116</v>
      </c>
      <c r="B3059" s="0" t="s">
        <v>173</v>
      </c>
      <c r="C3059" s="0" t="s">
        <v>22850</v>
      </c>
      <c r="D3059" s="0" t="s">
        <v>14532</v>
      </c>
      <c r="E3059" s="0" t="s">
        <v>22851</v>
      </c>
      <c r="F3059" s="0" t="n">
        <v>1659</v>
      </c>
      <c r="G3059" s="0" t="s">
        <v>281</v>
      </c>
      <c r="H3059" s="0" t="s">
        <v>297</v>
      </c>
      <c r="I3059" s="0" t="s">
        <v>22852</v>
      </c>
    </row>
    <row r="3060" customFormat="false" ht="15" hidden="false" customHeight="false" outlineLevel="0" collapsed="false">
      <c r="A3060" s="0" t="n">
        <v>120</v>
      </c>
      <c r="B3060" s="0" t="s">
        <v>178</v>
      </c>
      <c r="C3060" s="0" t="s">
        <v>22853</v>
      </c>
      <c r="D3060" s="0" t="s">
        <v>14532</v>
      </c>
      <c r="E3060" s="0" t="s">
        <v>22854</v>
      </c>
      <c r="F3060" s="0" t="n">
        <v>2243</v>
      </c>
      <c r="G3060" s="0" t="s">
        <v>281</v>
      </c>
      <c r="H3060" s="0" t="s">
        <v>297</v>
      </c>
      <c r="I3060" s="0" t="s">
        <v>22855</v>
      </c>
    </row>
    <row r="3061" customFormat="false" ht="15" hidden="false" customHeight="false" outlineLevel="0" collapsed="false">
      <c r="A3061" s="0" t="n">
        <v>116</v>
      </c>
      <c r="B3061" s="0" t="s">
        <v>173</v>
      </c>
      <c r="C3061" s="0" t="s">
        <v>22856</v>
      </c>
      <c r="D3061" s="0" t="s">
        <v>14532</v>
      </c>
      <c r="E3061" s="0" t="s">
        <v>22857</v>
      </c>
      <c r="F3061" s="0" t="n">
        <v>3810</v>
      </c>
      <c r="G3061" s="0" t="s">
        <v>281</v>
      </c>
      <c r="H3061" s="0" t="s">
        <v>297</v>
      </c>
      <c r="I3061" s="0" t="s">
        <v>22858</v>
      </c>
    </row>
    <row r="3062" customFormat="false" ht="15" hidden="false" customHeight="false" outlineLevel="0" collapsed="false">
      <c r="A3062" s="0" t="n">
        <v>120</v>
      </c>
      <c r="B3062" s="0" t="s">
        <v>178</v>
      </c>
      <c r="C3062" s="0" t="s">
        <v>22859</v>
      </c>
      <c r="D3062" s="0" t="s">
        <v>14532</v>
      </c>
      <c r="E3062" s="0" t="s">
        <v>22860</v>
      </c>
      <c r="F3062" s="0" t="n">
        <v>950</v>
      </c>
      <c r="G3062" s="0" t="s">
        <v>281</v>
      </c>
      <c r="H3062" s="0" t="s">
        <v>297</v>
      </c>
      <c r="I3062" s="0" t="s">
        <v>22861</v>
      </c>
    </row>
    <row r="3063" customFormat="false" ht="15" hidden="false" customHeight="false" outlineLevel="0" collapsed="false">
      <c r="A3063" s="0" t="n">
        <v>120</v>
      </c>
      <c r="B3063" s="0" t="s">
        <v>178</v>
      </c>
      <c r="C3063" s="0" t="s">
        <v>22862</v>
      </c>
      <c r="D3063" s="0" t="s">
        <v>14532</v>
      </c>
      <c r="E3063" s="0" t="s">
        <v>22863</v>
      </c>
      <c r="F3063" s="0" t="n">
        <v>1338</v>
      </c>
      <c r="G3063" s="0" t="s">
        <v>281</v>
      </c>
      <c r="H3063" s="0" t="s">
        <v>297</v>
      </c>
      <c r="I3063" s="0" t="s">
        <v>22864</v>
      </c>
    </row>
    <row r="3064" customFormat="false" ht="15" hidden="false" customHeight="false" outlineLevel="0" collapsed="false">
      <c r="A3064" s="0" t="n">
        <v>116</v>
      </c>
      <c r="B3064" s="0" t="s">
        <v>173</v>
      </c>
      <c r="C3064" s="0" t="s">
        <v>22865</v>
      </c>
      <c r="D3064" s="0" t="s">
        <v>14532</v>
      </c>
      <c r="E3064" s="0" t="s">
        <v>22866</v>
      </c>
      <c r="F3064" s="0" t="n">
        <v>532</v>
      </c>
      <c r="G3064" s="0" t="s">
        <v>281</v>
      </c>
      <c r="H3064" s="0" t="s">
        <v>297</v>
      </c>
      <c r="I3064" s="0" t="s">
        <v>22867</v>
      </c>
    </row>
    <row r="3065" customFormat="false" ht="15" hidden="false" customHeight="false" outlineLevel="0" collapsed="false">
      <c r="A3065" s="0" t="n">
        <v>120</v>
      </c>
      <c r="B3065" s="0" t="s">
        <v>178</v>
      </c>
      <c r="C3065" s="0" t="s">
        <v>22868</v>
      </c>
      <c r="D3065" s="0" t="s">
        <v>14541</v>
      </c>
      <c r="E3065" s="0" t="s">
        <v>22869</v>
      </c>
      <c r="F3065" s="0" t="n">
        <v>1488</v>
      </c>
      <c r="G3065" s="0" t="s">
        <v>281</v>
      </c>
      <c r="H3065" s="0" t="s">
        <v>297</v>
      </c>
      <c r="I3065" s="0" t="s">
        <v>22870</v>
      </c>
    </row>
    <row r="3066" customFormat="false" ht="15" hidden="false" customHeight="false" outlineLevel="0" collapsed="false">
      <c r="A3066" s="0" t="n">
        <v>116</v>
      </c>
      <c r="B3066" s="0" t="s">
        <v>173</v>
      </c>
      <c r="C3066" s="0" t="s">
        <v>22871</v>
      </c>
      <c r="D3066" s="0" t="s">
        <v>14532</v>
      </c>
      <c r="E3066" s="0" t="s">
        <v>22872</v>
      </c>
      <c r="F3066" s="0" t="n">
        <v>1793</v>
      </c>
      <c r="G3066" s="0" t="s">
        <v>281</v>
      </c>
      <c r="H3066" s="0" t="s">
        <v>297</v>
      </c>
      <c r="I3066" s="0" t="s">
        <v>22873</v>
      </c>
    </row>
    <row r="3067" customFormat="false" ht="15" hidden="false" customHeight="false" outlineLevel="0" collapsed="false">
      <c r="A3067" s="0" t="n">
        <v>120</v>
      </c>
      <c r="B3067" s="0" t="s">
        <v>178</v>
      </c>
      <c r="C3067" s="0" t="s">
        <v>22874</v>
      </c>
      <c r="D3067" s="0" t="s">
        <v>14532</v>
      </c>
      <c r="E3067" s="0" t="s">
        <v>22875</v>
      </c>
      <c r="F3067" s="0" t="n">
        <v>949</v>
      </c>
      <c r="G3067" s="0" t="s">
        <v>281</v>
      </c>
      <c r="H3067" s="0" t="s">
        <v>297</v>
      </c>
      <c r="I3067" s="0" t="s">
        <v>22876</v>
      </c>
    </row>
    <row r="3068" customFormat="false" ht="15" hidden="false" customHeight="false" outlineLevel="0" collapsed="false">
      <c r="A3068" s="0" t="n">
        <v>116</v>
      </c>
      <c r="B3068" s="0" t="s">
        <v>173</v>
      </c>
      <c r="C3068" s="0" t="s">
        <v>22877</v>
      </c>
      <c r="D3068" s="0" t="s">
        <v>14532</v>
      </c>
      <c r="E3068" s="0" t="s">
        <v>22878</v>
      </c>
      <c r="F3068" s="0" t="n">
        <v>5935</v>
      </c>
      <c r="G3068" s="0" t="s">
        <v>281</v>
      </c>
      <c r="H3068" s="0" t="s">
        <v>297</v>
      </c>
      <c r="I3068" s="0" t="s">
        <v>22879</v>
      </c>
    </row>
    <row r="3069" customFormat="false" ht="15" hidden="false" customHeight="false" outlineLevel="0" collapsed="false">
      <c r="A3069" s="0" t="n">
        <v>120</v>
      </c>
      <c r="B3069" s="0" t="s">
        <v>178</v>
      </c>
      <c r="C3069" s="0" t="s">
        <v>22880</v>
      </c>
      <c r="D3069" s="0" t="s">
        <v>14541</v>
      </c>
      <c r="E3069" s="0" t="s">
        <v>22881</v>
      </c>
      <c r="F3069" s="0" t="n">
        <v>582</v>
      </c>
      <c r="G3069" s="0" t="s">
        <v>281</v>
      </c>
      <c r="H3069" s="0" t="s">
        <v>297</v>
      </c>
      <c r="I3069" s="0" t="s">
        <v>22882</v>
      </c>
    </row>
    <row r="3070" customFormat="false" ht="15" hidden="false" customHeight="false" outlineLevel="0" collapsed="false">
      <c r="A3070" s="0" t="n">
        <v>116</v>
      </c>
      <c r="B3070" s="0" t="s">
        <v>173</v>
      </c>
      <c r="C3070" s="0" t="s">
        <v>22883</v>
      </c>
      <c r="D3070" s="0" t="s">
        <v>14532</v>
      </c>
      <c r="E3070" s="0" t="s">
        <v>22884</v>
      </c>
      <c r="F3070" s="0" t="n">
        <v>4354</v>
      </c>
      <c r="G3070" s="0" t="s">
        <v>281</v>
      </c>
      <c r="H3070" s="0" t="s">
        <v>297</v>
      </c>
      <c r="I3070" s="0" t="s">
        <v>22885</v>
      </c>
    </row>
    <row r="3071" customFormat="false" ht="15" hidden="false" customHeight="false" outlineLevel="0" collapsed="false">
      <c r="A3071" s="0" t="n">
        <v>120</v>
      </c>
      <c r="B3071" s="0" t="s">
        <v>178</v>
      </c>
      <c r="C3071" s="0" t="s">
        <v>22886</v>
      </c>
      <c r="D3071" s="0" t="s">
        <v>14532</v>
      </c>
      <c r="E3071" s="0" t="s">
        <v>22887</v>
      </c>
      <c r="F3071" s="0" t="n">
        <v>5333</v>
      </c>
      <c r="G3071" s="0" t="s">
        <v>281</v>
      </c>
      <c r="H3071" s="0" t="s">
        <v>297</v>
      </c>
      <c r="I3071" s="0" t="s">
        <v>22888</v>
      </c>
    </row>
    <row r="3072" customFormat="false" ht="15" hidden="false" customHeight="false" outlineLevel="0" collapsed="false">
      <c r="A3072" s="0" t="n">
        <v>116</v>
      </c>
      <c r="B3072" s="0" t="s">
        <v>173</v>
      </c>
      <c r="C3072" s="0" t="s">
        <v>22889</v>
      </c>
      <c r="D3072" s="0" t="s">
        <v>14532</v>
      </c>
      <c r="E3072" s="0" t="s">
        <v>22890</v>
      </c>
      <c r="F3072" s="0" t="n">
        <v>3653</v>
      </c>
      <c r="G3072" s="0" t="s">
        <v>281</v>
      </c>
      <c r="H3072" s="0" t="s">
        <v>297</v>
      </c>
      <c r="I3072" s="0" t="s">
        <v>22891</v>
      </c>
    </row>
    <row r="3073" customFormat="false" ht="15" hidden="false" customHeight="false" outlineLevel="0" collapsed="false">
      <c r="A3073" s="0" t="n">
        <v>116</v>
      </c>
      <c r="B3073" s="0" t="s">
        <v>173</v>
      </c>
      <c r="C3073" s="0" t="s">
        <v>22892</v>
      </c>
      <c r="D3073" s="0" t="s">
        <v>14532</v>
      </c>
      <c r="E3073" s="0" t="s">
        <v>22893</v>
      </c>
      <c r="F3073" s="0" t="n">
        <v>801</v>
      </c>
      <c r="G3073" s="0" t="s">
        <v>281</v>
      </c>
      <c r="H3073" s="0" t="s">
        <v>297</v>
      </c>
      <c r="I3073" s="0" t="s">
        <v>22894</v>
      </c>
    </row>
    <row r="3074" customFormat="false" ht="15" hidden="false" customHeight="false" outlineLevel="0" collapsed="false">
      <c r="A3074" s="0" t="n">
        <v>120</v>
      </c>
      <c r="B3074" s="0" t="s">
        <v>178</v>
      </c>
      <c r="C3074" s="0" t="s">
        <v>22895</v>
      </c>
      <c r="D3074" s="0" t="s">
        <v>92</v>
      </c>
      <c r="E3074" s="0" t="s">
        <v>22896</v>
      </c>
      <c r="F3074" s="0" t="n">
        <v>5935</v>
      </c>
      <c r="G3074" s="0" t="s">
        <v>281</v>
      </c>
      <c r="H3074" s="0" t="s">
        <v>297</v>
      </c>
      <c r="I3074" s="0" t="s">
        <v>22897</v>
      </c>
    </row>
    <row r="3075" customFormat="false" ht="15" hidden="false" customHeight="false" outlineLevel="0" collapsed="false">
      <c r="A3075" s="0" t="n">
        <v>120</v>
      </c>
      <c r="B3075" s="0" t="s">
        <v>178</v>
      </c>
      <c r="C3075" s="0" t="s">
        <v>22898</v>
      </c>
      <c r="D3075" s="0" t="s">
        <v>14532</v>
      </c>
      <c r="E3075" s="0" t="s">
        <v>22899</v>
      </c>
      <c r="F3075" s="0" t="n">
        <v>2246</v>
      </c>
      <c r="G3075" s="0" t="s">
        <v>281</v>
      </c>
      <c r="H3075" s="0" t="s">
        <v>297</v>
      </c>
      <c r="I3075" s="0" t="s">
        <v>22900</v>
      </c>
    </row>
    <row r="3076" customFormat="false" ht="15" hidden="false" customHeight="false" outlineLevel="0" collapsed="false">
      <c r="A3076" s="0" t="n">
        <v>120</v>
      </c>
      <c r="B3076" s="0" t="s">
        <v>178</v>
      </c>
      <c r="C3076" s="0" t="s">
        <v>22901</v>
      </c>
      <c r="D3076" s="0" t="s">
        <v>14532</v>
      </c>
      <c r="E3076" s="0" t="s">
        <v>22902</v>
      </c>
      <c r="F3076" s="0" t="n">
        <v>3487</v>
      </c>
      <c r="G3076" s="0" t="s">
        <v>281</v>
      </c>
      <c r="H3076" s="0" t="s">
        <v>297</v>
      </c>
      <c r="I3076" s="0" t="s">
        <v>22903</v>
      </c>
    </row>
    <row r="3077" customFormat="false" ht="15" hidden="false" customHeight="false" outlineLevel="0" collapsed="false">
      <c r="A3077" s="0" t="n">
        <v>120</v>
      </c>
      <c r="B3077" s="0" t="s">
        <v>178</v>
      </c>
      <c r="C3077" s="0" t="s">
        <v>22904</v>
      </c>
      <c r="D3077" s="0" t="s">
        <v>14532</v>
      </c>
      <c r="E3077" s="0" t="s">
        <v>22905</v>
      </c>
      <c r="F3077" s="0" t="n">
        <v>2580</v>
      </c>
      <c r="G3077" s="0" t="s">
        <v>281</v>
      </c>
      <c r="H3077" s="0" t="s">
        <v>297</v>
      </c>
      <c r="I3077" s="0" t="s">
        <v>22906</v>
      </c>
    </row>
    <row r="3078" customFormat="false" ht="15" hidden="false" customHeight="false" outlineLevel="0" collapsed="false">
      <c r="A3078" s="0" t="n">
        <v>120</v>
      </c>
      <c r="B3078" s="0" t="s">
        <v>178</v>
      </c>
      <c r="C3078" s="0" t="s">
        <v>22907</v>
      </c>
      <c r="D3078" s="0" t="s">
        <v>14532</v>
      </c>
      <c r="E3078" s="0" t="s">
        <v>22908</v>
      </c>
      <c r="F3078" s="0" t="n">
        <v>2107</v>
      </c>
      <c r="G3078" s="0" t="s">
        <v>281</v>
      </c>
      <c r="H3078" s="0" t="s">
        <v>297</v>
      </c>
      <c r="I3078" s="0" t="s">
        <v>22909</v>
      </c>
    </row>
    <row r="3079" customFormat="false" ht="15" hidden="false" customHeight="false" outlineLevel="0" collapsed="false">
      <c r="A3079" s="0" t="n">
        <v>116</v>
      </c>
      <c r="B3079" s="0" t="s">
        <v>173</v>
      </c>
      <c r="C3079" s="0" t="s">
        <v>22910</v>
      </c>
      <c r="D3079" s="0" t="s">
        <v>14532</v>
      </c>
      <c r="E3079" s="0" t="s">
        <v>22911</v>
      </c>
      <c r="F3079" s="0" t="n">
        <v>3564</v>
      </c>
      <c r="G3079" s="0" t="s">
        <v>281</v>
      </c>
      <c r="H3079" s="0" t="s">
        <v>297</v>
      </c>
      <c r="I3079" s="0" t="s">
        <v>22912</v>
      </c>
    </row>
    <row r="3080" customFormat="false" ht="15" hidden="false" customHeight="false" outlineLevel="0" collapsed="false">
      <c r="A3080" s="0" t="n">
        <v>120</v>
      </c>
      <c r="B3080" s="0" t="s">
        <v>178</v>
      </c>
      <c r="C3080" s="0" t="s">
        <v>22913</v>
      </c>
      <c r="D3080" s="0" t="s">
        <v>14532</v>
      </c>
      <c r="E3080" s="0" t="s">
        <v>22914</v>
      </c>
      <c r="F3080" s="0" t="n">
        <v>624</v>
      </c>
      <c r="G3080" s="0" t="s">
        <v>281</v>
      </c>
      <c r="H3080" s="0" t="s">
        <v>297</v>
      </c>
      <c r="I3080" s="0" t="s">
        <v>22915</v>
      </c>
    </row>
    <row r="3081" customFormat="false" ht="15" hidden="false" customHeight="false" outlineLevel="0" collapsed="false">
      <c r="A3081" s="0" t="n">
        <v>120</v>
      </c>
      <c r="B3081" s="0" t="s">
        <v>178</v>
      </c>
      <c r="C3081" s="0" t="s">
        <v>22916</v>
      </c>
      <c r="D3081" s="0" t="s">
        <v>14532</v>
      </c>
      <c r="E3081" s="0" t="s">
        <v>22917</v>
      </c>
      <c r="F3081" s="0" t="n">
        <v>4571</v>
      </c>
      <c r="G3081" s="0" t="s">
        <v>281</v>
      </c>
      <c r="H3081" s="0" t="s">
        <v>297</v>
      </c>
      <c r="I3081" s="0" t="s">
        <v>22918</v>
      </c>
    </row>
    <row r="3082" customFormat="false" ht="15" hidden="false" customHeight="false" outlineLevel="0" collapsed="false">
      <c r="A3082" s="0" t="n">
        <v>116</v>
      </c>
      <c r="B3082" s="0" t="s">
        <v>173</v>
      </c>
      <c r="C3082" s="0" t="s">
        <v>22919</v>
      </c>
      <c r="D3082" s="0" t="s">
        <v>14532</v>
      </c>
      <c r="E3082" s="0" t="s">
        <v>22920</v>
      </c>
      <c r="F3082" s="0" t="n">
        <v>3714</v>
      </c>
      <c r="G3082" s="0" t="s">
        <v>281</v>
      </c>
      <c r="H3082" s="0" t="s">
        <v>297</v>
      </c>
      <c r="I3082" s="0" t="s">
        <v>22921</v>
      </c>
    </row>
    <row r="3083" customFormat="false" ht="15" hidden="false" customHeight="false" outlineLevel="0" collapsed="false">
      <c r="A3083" s="0" t="n">
        <v>120</v>
      </c>
      <c r="B3083" s="0" t="s">
        <v>178</v>
      </c>
      <c r="C3083" s="0" t="s">
        <v>22922</v>
      </c>
      <c r="D3083" s="0" t="s">
        <v>14532</v>
      </c>
      <c r="E3083" s="0" t="s">
        <v>22923</v>
      </c>
      <c r="F3083" s="0" t="n">
        <v>2936</v>
      </c>
      <c r="G3083" s="0" t="s">
        <v>281</v>
      </c>
      <c r="H3083" s="0" t="s">
        <v>297</v>
      </c>
      <c r="I3083" s="0" t="s">
        <v>22924</v>
      </c>
    </row>
    <row r="3084" customFormat="false" ht="15" hidden="false" customHeight="false" outlineLevel="0" collapsed="false">
      <c r="A3084" s="0" t="n">
        <v>120</v>
      </c>
      <c r="B3084" s="0" t="s">
        <v>178</v>
      </c>
      <c r="C3084" s="0" t="s">
        <v>22925</v>
      </c>
      <c r="D3084" s="0" t="s">
        <v>14532</v>
      </c>
      <c r="E3084" s="0" t="s">
        <v>22926</v>
      </c>
      <c r="F3084" s="0" t="n">
        <v>2540</v>
      </c>
      <c r="G3084" s="0" t="s">
        <v>281</v>
      </c>
      <c r="H3084" s="0" t="s">
        <v>297</v>
      </c>
      <c r="I3084" s="0" t="s">
        <v>22927</v>
      </c>
    </row>
    <row r="3085" customFormat="false" ht="15" hidden="false" customHeight="false" outlineLevel="0" collapsed="false">
      <c r="A3085" s="0" t="n">
        <v>120</v>
      </c>
      <c r="B3085" s="0" t="s">
        <v>178</v>
      </c>
      <c r="C3085" s="0" t="s">
        <v>22928</v>
      </c>
      <c r="D3085" s="0" t="s">
        <v>14532</v>
      </c>
      <c r="E3085" s="0" t="s">
        <v>22929</v>
      </c>
      <c r="F3085" s="0" t="n">
        <v>4301</v>
      </c>
      <c r="G3085" s="0" t="s">
        <v>281</v>
      </c>
      <c r="H3085" s="0" t="s">
        <v>297</v>
      </c>
      <c r="I3085" s="0" t="s">
        <v>22930</v>
      </c>
    </row>
    <row r="3086" customFormat="false" ht="15" hidden="false" customHeight="false" outlineLevel="0" collapsed="false">
      <c r="A3086" s="0" t="n">
        <v>120</v>
      </c>
      <c r="B3086" s="0" t="s">
        <v>178</v>
      </c>
      <c r="C3086" s="0" t="s">
        <v>22931</v>
      </c>
      <c r="D3086" s="0" t="s">
        <v>14532</v>
      </c>
      <c r="E3086" s="0" t="s">
        <v>22932</v>
      </c>
      <c r="F3086" s="0" t="n">
        <v>615</v>
      </c>
      <c r="G3086" s="0" t="s">
        <v>281</v>
      </c>
      <c r="H3086" s="0" t="s">
        <v>297</v>
      </c>
      <c r="I3086" s="0" t="s">
        <v>22933</v>
      </c>
    </row>
    <row r="3087" customFormat="false" ht="15" hidden="false" customHeight="false" outlineLevel="0" collapsed="false">
      <c r="A3087" s="0" t="n">
        <v>120</v>
      </c>
      <c r="B3087" s="0" t="s">
        <v>178</v>
      </c>
      <c r="C3087" s="0" t="s">
        <v>22934</v>
      </c>
      <c r="D3087" s="0" t="s">
        <v>14532</v>
      </c>
      <c r="E3087" s="0" t="s">
        <v>22678</v>
      </c>
      <c r="F3087" s="0" t="n">
        <v>431</v>
      </c>
      <c r="G3087" s="0" t="s">
        <v>281</v>
      </c>
      <c r="H3087" s="0" t="s">
        <v>297</v>
      </c>
      <c r="I3087" s="0" t="s">
        <v>22935</v>
      </c>
    </row>
    <row r="3088" customFormat="false" ht="15" hidden="false" customHeight="false" outlineLevel="0" collapsed="false">
      <c r="A3088" s="0" t="n">
        <v>120</v>
      </c>
      <c r="B3088" s="0" t="s">
        <v>178</v>
      </c>
      <c r="C3088" s="0" t="s">
        <v>22936</v>
      </c>
      <c r="D3088" s="0" t="s">
        <v>14541</v>
      </c>
      <c r="E3088" s="0" t="s">
        <v>22937</v>
      </c>
      <c r="F3088" s="0" t="n">
        <v>295</v>
      </c>
      <c r="G3088" s="0" t="s">
        <v>281</v>
      </c>
      <c r="H3088" s="0" t="s">
        <v>297</v>
      </c>
      <c r="I3088" s="0" t="s">
        <v>22938</v>
      </c>
    </row>
    <row r="3089" customFormat="false" ht="15" hidden="false" customHeight="false" outlineLevel="0" collapsed="false">
      <c r="A3089" s="0" t="n">
        <v>116</v>
      </c>
      <c r="B3089" s="0" t="s">
        <v>173</v>
      </c>
      <c r="C3089" s="0" t="s">
        <v>22939</v>
      </c>
      <c r="D3089" s="0" t="s">
        <v>92</v>
      </c>
      <c r="E3089" s="0" t="s">
        <v>22940</v>
      </c>
      <c r="F3089" s="0" t="n">
        <v>3492</v>
      </c>
      <c r="G3089" s="0" t="s">
        <v>281</v>
      </c>
      <c r="H3089" s="0" t="s">
        <v>297</v>
      </c>
      <c r="I3089" s="0" t="s">
        <v>22941</v>
      </c>
    </row>
    <row r="3090" customFormat="false" ht="15" hidden="false" customHeight="false" outlineLevel="0" collapsed="false">
      <c r="A3090" s="0" t="n">
        <v>120</v>
      </c>
      <c r="B3090" s="0" t="s">
        <v>178</v>
      </c>
      <c r="C3090" s="0" t="s">
        <v>22942</v>
      </c>
      <c r="D3090" s="0" t="s">
        <v>14541</v>
      </c>
      <c r="E3090" s="0" t="s">
        <v>22943</v>
      </c>
      <c r="F3090" s="0" t="n">
        <v>2341</v>
      </c>
      <c r="G3090" s="0" t="s">
        <v>281</v>
      </c>
      <c r="H3090" s="0" t="s">
        <v>297</v>
      </c>
      <c r="I3090" s="0" t="s">
        <v>22944</v>
      </c>
    </row>
    <row r="3091" customFormat="false" ht="15" hidden="false" customHeight="false" outlineLevel="0" collapsed="false">
      <c r="A3091" s="0" t="n">
        <v>116</v>
      </c>
      <c r="B3091" s="0" t="s">
        <v>173</v>
      </c>
      <c r="C3091" s="0" t="s">
        <v>22945</v>
      </c>
      <c r="D3091" s="0" t="s">
        <v>14532</v>
      </c>
      <c r="E3091" s="0" t="s">
        <v>22946</v>
      </c>
      <c r="F3091" s="0" t="n">
        <v>2746</v>
      </c>
      <c r="G3091" s="0" t="s">
        <v>281</v>
      </c>
      <c r="H3091" s="0" t="s">
        <v>297</v>
      </c>
      <c r="I3091" s="0" t="s">
        <v>22947</v>
      </c>
    </row>
    <row r="3092" customFormat="false" ht="15" hidden="false" customHeight="false" outlineLevel="0" collapsed="false">
      <c r="A3092" s="0" t="n">
        <v>120</v>
      </c>
      <c r="B3092" s="0" t="s">
        <v>178</v>
      </c>
      <c r="C3092" s="0" t="s">
        <v>22948</v>
      </c>
      <c r="D3092" s="0" t="s">
        <v>92</v>
      </c>
      <c r="E3092" s="0" t="s">
        <v>22949</v>
      </c>
      <c r="F3092" s="0" t="n">
        <v>1713</v>
      </c>
      <c r="G3092" s="0" t="s">
        <v>281</v>
      </c>
      <c r="H3092" s="0" t="s">
        <v>297</v>
      </c>
      <c r="I3092" s="0" t="s">
        <v>22950</v>
      </c>
    </row>
    <row r="3093" customFormat="false" ht="15" hidden="false" customHeight="false" outlineLevel="0" collapsed="false">
      <c r="A3093" s="0" t="n">
        <v>120</v>
      </c>
      <c r="B3093" s="0" t="s">
        <v>178</v>
      </c>
      <c r="C3093" s="0" t="s">
        <v>22951</v>
      </c>
      <c r="D3093" s="0" t="s">
        <v>14541</v>
      </c>
      <c r="E3093" s="0" t="s">
        <v>22952</v>
      </c>
      <c r="F3093" s="0" t="n">
        <v>1232</v>
      </c>
      <c r="G3093" s="0" t="s">
        <v>281</v>
      </c>
      <c r="H3093" s="0" t="s">
        <v>297</v>
      </c>
      <c r="I3093" s="0" t="s">
        <v>22953</v>
      </c>
    </row>
    <row r="3094" customFormat="false" ht="15" hidden="false" customHeight="false" outlineLevel="0" collapsed="false">
      <c r="A3094" s="0" t="n">
        <v>120</v>
      </c>
      <c r="B3094" s="0" t="s">
        <v>178</v>
      </c>
      <c r="C3094" s="0" t="s">
        <v>22954</v>
      </c>
      <c r="D3094" s="0" t="s">
        <v>14532</v>
      </c>
      <c r="E3094" s="0" t="s">
        <v>22955</v>
      </c>
      <c r="F3094" s="0" t="n">
        <v>2654</v>
      </c>
      <c r="G3094" s="0" t="s">
        <v>281</v>
      </c>
      <c r="H3094" s="0" t="s">
        <v>297</v>
      </c>
      <c r="I3094" s="0" t="s">
        <v>22956</v>
      </c>
    </row>
    <row r="3095" customFormat="false" ht="15" hidden="false" customHeight="false" outlineLevel="0" collapsed="false">
      <c r="A3095" s="0" t="n">
        <v>120</v>
      </c>
      <c r="B3095" s="0" t="s">
        <v>178</v>
      </c>
      <c r="C3095" s="0" t="s">
        <v>22957</v>
      </c>
      <c r="D3095" s="0" t="s">
        <v>14541</v>
      </c>
      <c r="E3095" s="0" t="s">
        <v>22958</v>
      </c>
      <c r="F3095" s="0" t="n">
        <v>605</v>
      </c>
      <c r="G3095" s="0" t="s">
        <v>281</v>
      </c>
      <c r="H3095" s="0" t="s">
        <v>297</v>
      </c>
      <c r="I3095" s="0" t="s">
        <v>22959</v>
      </c>
    </row>
    <row r="3096" customFormat="false" ht="15" hidden="false" customHeight="false" outlineLevel="0" collapsed="false">
      <c r="A3096" s="0" t="n">
        <v>120</v>
      </c>
      <c r="B3096" s="0" t="s">
        <v>178</v>
      </c>
      <c r="C3096" s="0" t="s">
        <v>22960</v>
      </c>
      <c r="D3096" s="0" t="s">
        <v>14532</v>
      </c>
      <c r="E3096" s="0" t="s">
        <v>22961</v>
      </c>
      <c r="F3096" s="0" t="n">
        <v>2709</v>
      </c>
      <c r="G3096" s="0" t="s">
        <v>281</v>
      </c>
      <c r="H3096" s="0" t="s">
        <v>297</v>
      </c>
      <c r="I3096" s="0" t="s">
        <v>22962</v>
      </c>
    </row>
    <row r="3097" customFormat="false" ht="15" hidden="false" customHeight="false" outlineLevel="0" collapsed="false">
      <c r="A3097" s="0" t="n">
        <v>120</v>
      </c>
      <c r="B3097" s="0" t="s">
        <v>178</v>
      </c>
      <c r="C3097" s="0" t="s">
        <v>22963</v>
      </c>
      <c r="D3097" s="0" t="s">
        <v>14541</v>
      </c>
      <c r="E3097" s="0" t="s">
        <v>22964</v>
      </c>
      <c r="F3097" s="0" t="n">
        <v>466</v>
      </c>
      <c r="G3097" s="0" t="s">
        <v>281</v>
      </c>
      <c r="H3097" s="0" t="s">
        <v>297</v>
      </c>
      <c r="I3097" s="0" t="s">
        <v>22965</v>
      </c>
    </row>
    <row r="3098" customFormat="false" ht="15" hidden="false" customHeight="false" outlineLevel="0" collapsed="false">
      <c r="A3098" s="0" t="n">
        <v>120</v>
      </c>
      <c r="B3098" s="0" t="s">
        <v>178</v>
      </c>
      <c r="C3098" s="0" t="s">
        <v>22966</v>
      </c>
      <c r="D3098" s="0" t="s">
        <v>92</v>
      </c>
      <c r="E3098" s="0" t="s">
        <v>22967</v>
      </c>
      <c r="F3098" s="0" t="n">
        <v>276</v>
      </c>
      <c r="G3098" s="0" t="s">
        <v>281</v>
      </c>
      <c r="H3098" s="0" t="s">
        <v>297</v>
      </c>
      <c r="I3098" s="0" t="s">
        <v>22968</v>
      </c>
    </row>
    <row r="3099" customFormat="false" ht="15" hidden="false" customHeight="false" outlineLevel="0" collapsed="false">
      <c r="A3099" s="0" t="n">
        <v>120</v>
      </c>
      <c r="B3099" s="0" t="s">
        <v>178</v>
      </c>
      <c r="C3099" s="0" t="s">
        <v>22969</v>
      </c>
      <c r="D3099" s="0" t="s">
        <v>14541</v>
      </c>
      <c r="E3099" s="0" t="s">
        <v>22970</v>
      </c>
      <c r="F3099" s="0" t="n">
        <v>2474</v>
      </c>
      <c r="G3099" s="0" t="s">
        <v>281</v>
      </c>
      <c r="H3099" s="0" t="s">
        <v>297</v>
      </c>
      <c r="I3099" s="0" t="s">
        <v>22971</v>
      </c>
    </row>
    <row r="3100" customFormat="false" ht="15" hidden="false" customHeight="false" outlineLevel="0" collapsed="false">
      <c r="A3100" s="0" t="n">
        <v>120</v>
      </c>
      <c r="B3100" s="0" t="s">
        <v>178</v>
      </c>
      <c r="C3100" s="0" t="s">
        <v>22972</v>
      </c>
      <c r="D3100" s="0" t="s">
        <v>14541</v>
      </c>
      <c r="E3100" s="0" t="s">
        <v>22973</v>
      </c>
      <c r="F3100" s="0" t="n">
        <v>604</v>
      </c>
      <c r="G3100" s="0" t="s">
        <v>281</v>
      </c>
      <c r="H3100" s="0" t="s">
        <v>297</v>
      </c>
      <c r="I3100" s="0" t="s">
        <v>22974</v>
      </c>
    </row>
    <row r="3101" customFormat="false" ht="15" hidden="false" customHeight="false" outlineLevel="0" collapsed="false">
      <c r="A3101" s="0" t="n">
        <v>116</v>
      </c>
      <c r="B3101" s="0" t="s">
        <v>173</v>
      </c>
      <c r="C3101" s="0" t="s">
        <v>22975</v>
      </c>
      <c r="D3101" s="0" t="s">
        <v>14532</v>
      </c>
      <c r="E3101" s="0" t="s">
        <v>22976</v>
      </c>
      <c r="F3101" s="0" t="n">
        <v>2057</v>
      </c>
      <c r="G3101" s="0" t="s">
        <v>281</v>
      </c>
      <c r="H3101" s="0" t="s">
        <v>297</v>
      </c>
      <c r="I3101" s="0" t="s">
        <v>22977</v>
      </c>
    </row>
    <row r="3102" customFormat="false" ht="15" hidden="false" customHeight="false" outlineLevel="0" collapsed="false">
      <c r="A3102" s="0" t="n">
        <v>116</v>
      </c>
      <c r="B3102" s="0" t="s">
        <v>173</v>
      </c>
      <c r="C3102" s="0" t="s">
        <v>22978</v>
      </c>
      <c r="D3102" s="0" t="s">
        <v>14532</v>
      </c>
      <c r="E3102" s="0" t="s">
        <v>22979</v>
      </c>
      <c r="F3102" s="0" t="n">
        <v>19305</v>
      </c>
      <c r="G3102" s="0" t="s">
        <v>281</v>
      </c>
      <c r="H3102" s="0" t="s">
        <v>297</v>
      </c>
      <c r="I3102" s="0" t="s">
        <v>22980</v>
      </c>
    </row>
    <row r="3103" customFormat="false" ht="15" hidden="false" customHeight="false" outlineLevel="0" collapsed="false">
      <c r="A3103" s="0" t="n">
        <v>116</v>
      </c>
      <c r="B3103" s="0" t="s">
        <v>173</v>
      </c>
      <c r="C3103" s="0" t="s">
        <v>22981</v>
      </c>
      <c r="D3103" s="0" t="s">
        <v>14532</v>
      </c>
      <c r="E3103" s="0" t="s">
        <v>22982</v>
      </c>
      <c r="F3103" s="0" t="n">
        <v>1001</v>
      </c>
      <c r="G3103" s="0" t="s">
        <v>281</v>
      </c>
      <c r="H3103" s="0" t="s">
        <v>297</v>
      </c>
      <c r="I3103" s="0" t="s">
        <v>22983</v>
      </c>
    </row>
    <row r="3104" customFormat="false" ht="15" hidden="false" customHeight="false" outlineLevel="0" collapsed="false">
      <c r="A3104" s="0" t="n">
        <v>116</v>
      </c>
      <c r="B3104" s="0" t="s">
        <v>173</v>
      </c>
      <c r="C3104" s="0" t="s">
        <v>22984</v>
      </c>
      <c r="D3104" s="0" t="s">
        <v>14532</v>
      </c>
      <c r="E3104" s="0" t="s">
        <v>22985</v>
      </c>
      <c r="F3104" s="0" t="n">
        <v>2262</v>
      </c>
      <c r="G3104" s="0" t="s">
        <v>281</v>
      </c>
      <c r="H3104" s="0" t="s">
        <v>297</v>
      </c>
      <c r="I3104" s="0" t="s">
        <v>22986</v>
      </c>
    </row>
    <row r="3105" customFormat="false" ht="15" hidden="false" customHeight="false" outlineLevel="0" collapsed="false">
      <c r="A3105" s="0" t="n">
        <v>116</v>
      </c>
      <c r="B3105" s="0" t="s">
        <v>173</v>
      </c>
      <c r="C3105" s="0" t="s">
        <v>22987</v>
      </c>
      <c r="D3105" s="0" t="s">
        <v>14532</v>
      </c>
      <c r="E3105" s="0" t="s">
        <v>22988</v>
      </c>
      <c r="F3105" s="0" t="n">
        <v>2843</v>
      </c>
      <c r="G3105" s="0" t="s">
        <v>281</v>
      </c>
      <c r="H3105" s="0" t="s">
        <v>297</v>
      </c>
      <c r="I3105" s="0" t="s">
        <v>22989</v>
      </c>
    </row>
    <row r="3106" customFormat="false" ht="15" hidden="false" customHeight="false" outlineLevel="0" collapsed="false">
      <c r="A3106" s="0" t="n">
        <v>116</v>
      </c>
      <c r="B3106" s="0" t="s">
        <v>173</v>
      </c>
      <c r="C3106" s="0" t="s">
        <v>22990</v>
      </c>
      <c r="D3106" s="0" t="s">
        <v>14541</v>
      </c>
      <c r="E3106" s="0" t="s">
        <v>22991</v>
      </c>
      <c r="F3106" s="0" t="n">
        <v>1709</v>
      </c>
      <c r="G3106" s="0" t="s">
        <v>281</v>
      </c>
      <c r="H3106" s="0" t="s">
        <v>297</v>
      </c>
      <c r="I3106" s="0" t="s">
        <v>22992</v>
      </c>
    </row>
    <row r="3107" customFormat="false" ht="15" hidden="false" customHeight="false" outlineLevel="0" collapsed="false">
      <c r="A3107" s="0" t="n">
        <v>116</v>
      </c>
      <c r="B3107" s="0" t="s">
        <v>173</v>
      </c>
      <c r="C3107" s="0" t="s">
        <v>22993</v>
      </c>
      <c r="D3107" s="0" t="s">
        <v>14532</v>
      </c>
      <c r="E3107" s="0" t="s">
        <v>22994</v>
      </c>
      <c r="F3107" s="0" t="n">
        <v>3306</v>
      </c>
      <c r="G3107" s="0" t="s">
        <v>281</v>
      </c>
      <c r="H3107" s="0" t="s">
        <v>297</v>
      </c>
      <c r="I3107" s="0" t="s">
        <v>22995</v>
      </c>
    </row>
    <row r="3108" customFormat="false" ht="15" hidden="false" customHeight="false" outlineLevel="0" collapsed="false">
      <c r="A3108" s="0" t="n">
        <v>116</v>
      </c>
      <c r="B3108" s="0" t="s">
        <v>173</v>
      </c>
      <c r="C3108" s="0" t="s">
        <v>22996</v>
      </c>
      <c r="D3108" s="0" t="s">
        <v>14532</v>
      </c>
      <c r="E3108" s="0" t="s">
        <v>22997</v>
      </c>
      <c r="F3108" s="0" t="n">
        <v>3212</v>
      </c>
      <c r="G3108" s="0" t="s">
        <v>281</v>
      </c>
      <c r="H3108" s="0" t="s">
        <v>297</v>
      </c>
      <c r="I3108" s="0" t="s">
        <v>22998</v>
      </c>
    </row>
    <row r="3109" customFormat="false" ht="15" hidden="false" customHeight="false" outlineLevel="0" collapsed="false">
      <c r="A3109" s="0" t="n">
        <v>116</v>
      </c>
      <c r="B3109" s="0" t="s">
        <v>173</v>
      </c>
      <c r="C3109" s="0" t="s">
        <v>22999</v>
      </c>
      <c r="D3109" s="0" t="s">
        <v>92</v>
      </c>
      <c r="E3109" s="0" t="s">
        <v>23000</v>
      </c>
      <c r="F3109" s="0" t="n">
        <v>2786</v>
      </c>
      <c r="G3109" s="0" t="s">
        <v>281</v>
      </c>
      <c r="H3109" s="0" t="s">
        <v>297</v>
      </c>
      <c r="I3109" s="0" t="s">
        <v>23001</v>
      </c>
    </row>
    <row r="3110" customFormat="false" ht="15" hidden="false" customHeight="false" outlineLevel="0" collapsed="false">
      <c r="A3110" s="0" t="n">
        <v>116</v>
      </c>
      <c r="B3110" s="0" t="s">
        <v>173</v>
      </c>
      <c r="C3110" s="0" t="s">
        <v>23002</v>
      </c>
      <c r="D3110" s="0" t="s">
        <v>14532</v>
      </c>
      <c r="E3110" s="0" t="s">
        <v>23003</v>
      </c>
      <c r="F3110" s="0" t="n">
        <v>910</v>
      </c>
      <c r="G3110" s="0" t="s">
        <v>281</v>
      </c>
      <c r="H3110" s="0" t="s">
        <v>297</v>
      </c>
      <c r="I3110" s="0" t="s">
        <v>23004</v>
      </c>
    </row>
    <row r="3111" customFormat="false" ht="15" hidden="false" customHeight="false" outlineLevel="0" collapsed="false">
      <c r="A3111" s="0" t="n">
        <v>116</v>
      </c>
      <c r="B3111" s="0" t="s">
        <v>173</v>
      </c>
      <c r="C3111" s="0" t="s">
        <v>23005</v>
      </c>
      <c r="D3111" s="0" t="s">
        <v>14532</v>
      </c>
      <c r="E3111" s="0" t="s">
        <v>23006</v>
      </c>
      <c r="F3111" s="0" t="n">
        <v>3022</v>
      </c>
      <c r="G3111" s="0" t="s">
        <v>281</v>
      </c>
      <c r="H3111" s="0" t="s">
        <v>297</v>
      </c>
      <c r="I3111" s="0" t="s">
        <v>23007</v>
      </c>
    </row>
    <row r="3112" customFormat="false" ht="15" hidden="false" customHeight="false" outlineLevel="0" collapsed="false">
      <c r="A3112" s="0" t="n">
        <v>116</v>
      </c>
      <c r="B3112" s="0" t="s">
        <v>173</v>
      </c>
      <c r="C3112" s="0" t="s">
        <v>23008</v>
      </c>
      <c r="D3112" s="0" t="s">
        <v>14532</v>
      </c>
      <c r="E3112" s="0" t="s">
        <v>23009</v>
      </c>
      <c r="F3112" s="0" t="n">
        <v>1604</v>
      </c>
      <c r="G3112" s="0" t="s">
        <v>281</v>
      </c>
      <c r="H3112" s="0" t="s">
        <v>297</v>
      </c>
      <c r="I3112" s="0" t="s">
        <v>23010</v>
      </c>
    </row>
    <row r="3113" customFormat="false" ht="15" hidden="false" customHeight="false" outlineLevel="0" collapsed="false">
      <c r="A3113" s="0" t="n">
        <v>116</v>
      </c>
      <c r="B3113" s="0" t="s">
        <v>173</v>
      </c>
      <c r="C3113" s="0" t="s">
        <v>23011</v>
      </c>
      <c r="D3113" s="0" t="s">
        <v>14532</v>
      </c>
      <c r="E3113" s="0" t="s">
        <v>23012</v>
      </c>
      <c r="F3113" s="0" t="n">
        <v>3212</v>
      </c>
      <c r="G3113" s="0" t="s">
        <v>281</v>
      </c>
      <c r="H3113" s="0" t="s">
        <v>297</v>
      </c>
      <c r="I3113" s="0" t="s">
        <v>23013</v>
      </c>
    </row>
    <row r="3114" customFormat="false" ht="15" hidden="false" customHeight="false" outlineLevel="0" collapsed="false">
      <c r="A3114" s="0" t="n">
        <v>116</v>
      </c>
      <c r="B3114" s="0" t="s">
        <v>173</v>
      </c>
      <c r="C3114" s="0" t="s">
        <v>23014</v>
      </c>
      <c r="D3114" s="0" t="s">
        <v>34</v>
      </c>
      <c r="E3114" s="0" t="s">
        <v>23015</v>
      </c>
      <c r="F3114" s="0" t="n">
        <v>369</v>
      </c>
      <c r="G3114" s="0" t="s">
        <v>281</v>
      </c>
      <c r="H3114" s="0" t="s">
        <v>297</v>
      </c>
      <c r="I3114" s="0" t="s">
        <v>23016</v>
      </c>
    </row>
    <row r="3115" customFormat="false" ht="15" hidden="false" customHeight="false" outlineLevel="0" collapsed="false">
      <c r="A3115" s="0" t="n">
        <v>116</v>
      </c>
      <c r="B3115" s="0" t="s">
        <v>173</v>
      </c>
      <c r="C3115" s="0" t="s">
        <v>23017</v>
      </c>
      <c r="D3115" s="0" t="s">
        <v>14532</v>
      </c>
      <c r="E3115" s="0" t="s">
        <v>23018</v>
      </c>
      <c r="F3115" s="0" t="n">
        <v>2354</v>
      </c>
      <c r="G3115" s="0" t="s">
        <v>281</v>
      </c>
      <c r="H3115" s="0" t="s">
        <v>297</v>
      </c>
      <c r="I3115" s="0" t="s">
        <v>23019</v>
      </c>
    </row>
    <row r="3116" customFormat="false" ht="15" hidden="false" customHeight="false" outlineLevel="0" collapsed="false">
      <c r="A3116" s="0" t="n">
        <v>116</v>
      </c>
      <c r="B3116" s="0" t="s">
        <v>173</v>
      </c>
      <c r="C3116" s="0" t="s">
        <v>23020</v>
      </c>
      <c r="D3116" s="0" t="s">
        <v>14541</v>
      </c>
      <c r="E3116" s="0" t="s">
        <v>23021</v>
      </c>
      <c r="F3116" s="0" t="n">
        <v>3256</v>
      </c>
      <c r="G3116" s="0" t="s">
        <v>281</v>
      </c>
      <c r="H3116" s="0" t="s">
        <v>297</v>
      </c>
      <c r="I3116" s="0" t="s">
        <v>23022</v>
      </c>
    </row>
    <row r="3117" customFormat="false" ht="15" hidden="false" customHeight="false" outlineLevel="0" collapsed="false">
      <c r="A3117" s="0" t="n">
        <v>116</v>
      </c>
      <c r="B3117" s="0" t="s">
        <v>173</v>
      </c>
      <c r="C3117" s="0" t="s">
        <v>23023</v>
      </c>
      <c r="D3117" s="0" t="s">
        <v>14532</v>
      </c>
      <c r="E3117" s="0" t="s">
        <v>23024</v>
      </c>
      <c r="F3117" s="0" t="n">
        <v>2744</v>
      </c>
      <c r="G3117" s="0" t="s">
        <v>281</v>
      </c>
      <c r="H3117" s="0" t="s">
        <v>297</v>
      </c>
      <c r="I3117" s="0" t="s">
        <v>23025</v>
      </c>
    </row>
    <row r="3118" customFormat="false" ht="15" hidden="false" customHeight="false" outlineLevel="0" collapsed="false">
      <c r="A3118" s="0" t="n">
        <v>116</v>
      </c>
      <c r="B3118" s="0" t="s">
        <v>173</v>
      </c>
      <c r="C3118" s="0" t="s">
        <v>23026</v>
      </c>
      <c r="D3118" s="0" t="s">
        <v>14532</v>
      </c>
      <c r="E3118" s="0" t="s">
        <v>23027</v>
      </c>
      <c r="F3118" s="0" t="n">
        <v>2736</v>
      </c>
      <c r="G3118" s="0" t="s">
        <v>281</v>
      </c>
      <c r="H3118" s="0" t="s">
        <v>297</v>
      </c>
      <c r="I3118" s="0" t="s">
        <v>23028</v>
      </c>
    </row>
    <row r="3119" customFormat="false" ht="15" hidden="false" customHeight="false" outlineLevel="0" collapsed="false">
      <c r="A3119" s="0" t="n">
        <v>116</v>
      </c>
      <c r="B3119" s="0" t="s">
        <v>173</v>
      </c>
      <c r="C3119" s="0" t="s">
        <v>23029</v>
      </c>
      <c r="D3119" s="0" t="s">
        <v>14532</v>
      </c>
      <c r="E3119" s="0" t="s">
        <v>23030</v>
      </c>
      <c r="F3119" s="0" t="n">
        <v>2364</v>
      </c>
      <c r="G3119" s="0" t="s">
        <v>281</v>
      </c>
      <c r="H3119" s="0" t="s">
        <v>297</v>
      </c>
      <c r="I3119" s="0" t="s">
        <v>23031</v>
      </c>
    </row>
    <row r="3120" customFormat="false" ht="15" hidden="false" customHeight="false" outlineLevel="0" collapsed="false">
      <c r="A3120" s="0" t="n">
        <v>116</v>
      </c>
      <c r="B3120" s="0" t="s">
        <v>173</v>
      </c>
      <c r="C3120" s="0" t="s">
        <v>23032</v>
      </c>
      <c r="D3120" s="0" t="s">
        <v>14532</v>
      </c>
      <c r="E3120" s="0" t="s">
        <v>23033</v>
      </c>
      <c r="F3120" s="0" t="n">
        <v>2242</v>
      </c>
      <c r="G3120" s="0" t="s">
        <v>281</v>
      </c>
      <c r="H3120" s="0" t="s">
        <v>297</v>
      </c>
      <c r="I3120" s="0" t="s">
        <v>23034</v>
      </c>
    </row>
    <row r="3121" customFormat="false" ht="15" hidden="false" customHeight="false" outlineLevel="0" collapsed="false">
      <c r="A3121" s="0" t="n">
        <v>116</v>
      </c>
      <c r="B3121" s="0" t="s">
        <v>173</v>
      </c>
      <c r="C3121" s="0" t="s">
        <v>23035</v>
      </c>
      <c r="D3121" s="0" t="s">
        <v>14532</v>
      </c>
      <c r="E3121" s="0" t="s">
        <v>23036</v>
      </c>
      <c r="F3121" s="0" t="n">
        <v>3553</v>
      </c>
      <c r="G3121" s="0" t="s">
        <v>281</v>
      </c>
      <c r="H3121" s="0" t="s">
        <v>297</v>
      </c>
      <c r="I3121" s="0" t="s">
        <v>23037</v>
      </c>
    </row>
    <row r="3122" customFormat="false" ht="15" hidden="false" customHeight="false" outlineLevel="0" collapsed="false">
      <c r="A3122" s="0" t="n">
        <v>116</v>
      </c>
      <c r="B3122" s="0" t="s">
        <v>173</v>
      </c>
      <c r="C3122" s="0" t="s">
        <v>23038</v>
      </c>
      <c r="D3122" s="0" t="s">
        <v>14532</v>
      </c>
      <c r="E3122" s="0" t="s">
        <v>23039</v>
      </c>
      <c r="F3122" s="0" t="n">
        <v>2121</v>
      </c>
      <c r="G3122" s="0" t="s">
        <v>281</v>
      </c>
      <c r="H3122" s="0" t="s">
        <v>297</v>
      </c>
      <c r="I3122" s="0" t="s">
        <v>23040</v>
      </c>
    </row>
    <row r="3123" customFormat="false" ht="15" hidden="false" customHeight="false" outlineLevel="0" collapsed="false">
      <c r="A3123" s="0" t="n">
        <v>116</v>
      </c>
      <c r="B3123" s="0" t="s">
        <v>173</v>
      </c>
      <c r="C3123" s="0" t="s">
        <v>23041</v>
      </c>
      <c r="D3123" s="0" t="s">
        <v>14532</v>
      </c>
      <c r="E3123" s="0" t="s">
        <v>23042</v>
      </c>
      <c r="F3123" s="0" t="n">
        <v>1908</v>
      </c>
      <c r="G3123" s="0" t="s">
        <v>281</v>
      </c>
      <c r="H3123" s="0" t="s">
        <v>297</v>
      </c>
      <c r="I3123" s="0" t="s">
        <v>23043</v>
      </c>
    </row>
    <row r="3124" customFormat="false" ht="15" hidden="false" customHeight="false" outlineLevel="0" collapsed="false">
      <c r="A3124" s="0" t="n">
        <v>116</v>
      </c>
      <c r="B3124" s="0" t="s">
        <v>173</v>
      </c>
      <c r="C3124" s="0" t="s">
        <v>23044</v>
      </c>
      <c r="D3124" s="0" t="s">
        <v>14532</v>
      </c>
      <c r="E3124" s="0" t="s">
        <v>23045</v>
      </c>
      <c r="F3124" s="0" t="n">
        <v>1871</v>
      </c>
      <c r="G3124" s="0" t="s">
        <v>281</v>
      </c>
      <c r="H3124" s="0" t="s">
        <v>297</v>
      </c>
      <c r="I3124" s="0" t="s">
        <v>23046</v>
      </c>
    </row>
    <row r="3125" customFormat="false" ht="15" hidden="false" customHeight="false" outlineLevel="0" collapsed="false">
      <c r="A3125" s="0" t="n">
        <v>116</v>
      </c>
      <c r="B3125" s="0" t="s">
        <v>173</v>
      </c>
      <c r="C3125" s="0" t="s">
        <v>23047</v>
      </c>
      <c r="D3125" s="0" t="s">
        <v>14532</v>
      </c>
      <c r="E3125" s="0" t="s">
        <v>23048</v>
      </c>
      <c r="F3125" s="0" t="n">
        <v>4321</v>
      </c>
      <c r="G3125" s="0" t="s">
        <v>281</v>
      </c>
      <c r="H3125" s="0" t="s">
        <v>297</v>
      </c>
      <c r="I3125" s="0" t="s">
        <v>23049</v>
      </c>
    </row>
    <row r="3126" customFormat="false" ht="15" hidden="false" customHeight="false" outlineLevel="0" collapsed="false">
      <c r="A3126" s="0" t="n">
        <v>116</v>
      </c>
      <c r="B3126" s="0" t="s">
        <v>173</v>
      </c>
      <c r="C3126" s="0" t="s">
        <v>23050</v>
      </c>
      <c r="D3126" s="0" t="s">
        <v>339</v>
      </c>
      <c r="E3126" s="0" t="s">
        <v>23051</v>
      </c>
      <c r="F3126" s="0" t="n">
        <v>3000</v>
      </c>
      <c r="G3126" s="0" t="s">
        <v>281</v>
      </c>
      <c r="H3126" s="0" t="s">
        <v>297</v>
      </c>
      <c r="I3126" s="0" t="s">
        <v>23052</v>
      </c>
    </row>
    <row r="3127" customFormat="false" ht="15" hidden="false" customHeight="false" outlineLevel="0" collapsed="false">
      <c r="A3127" s="0" t="n">
        <v>116</v>
      </c>
      <c r="B3127" s="0" t="s">
        <v>173</v>
      </c>
      <c r="C3127" s="0" t="s">
        <v>23053</v>
      </c>
      <c r="D3127" s="0" t="s">
        <v>34</v>
      </c>
      <c r="E3127" s="0" t="s">
        <v>23054</v>
      </c>
      <c r="F3127" s="0" t="n">
        <v>376</v>
      </c>
      <c r="G3127" s="0" t="s">
        <v>281</v>
      </c>
      <c r="H3127" s="0" t="s">
        <v>297</v>
      </c>
      <c r="I3127" s="0" t="s">
        <v>23055</v>
      </c>
    </row>
    <row r="3128" customFormat="false" ht="15" hidden="false" customHeight="false" outlineLevel="0" collapsed="false">
      <c r="A3128" s="0" t="n">
        <v>116</v>
      </c>
      <c r="B3128" s="0" t="s">
        <v>173</v>
      </c>
      <c r="C3128" s="0" t="s">
        <v>23056</v>
      </c>
      <c r="D3128" s="0" t="s">
        <v>14676</v>
      </c>
      <c r="E3128" s="0" t="s">
        <v>23057</v>
      </c>
      <c r="F3128" s="0" t="n">
        <v>412</v>
      </c>
      <c r="G3128" s="0" t="s">
        <v>281</v>
      </c>
      <c r="H3128" s="0" t="s">
        <v>297</v>
      </c>
      <c r="I3128" s="0" t="s">
        <v>23058</v>
      </c>
    </row>
    <row r="3129" customFormat="false" ht="15" hidden="false" customHeight="false" outlineLevel="0" collapsed="false">
      <c r="A3129" s="0" t="n">
        <v>116</v>
      </c>
      <c r="B3129" s="0" t="s">
        <v>173</v>
      </c>
      <c r="C3129" s="0" t="s">
        <v>23059</v>
      </c>
      <c r="D3129" s="0" t="s">
        <v>92</v>
      </c>
      <c r="E3129" s="0" t="s">
        <v>23060</v>
      </c>
      <c r="F3129" s="0" t="n">
        <v>1856</v>
      </c>
      <c r="G3129" s="0" t="s">
        <v>281</v>
      </c>
      <c r="H3129" s="0" t="s">
        <v>297</v>
      </c>
      <c r="I3129" s="0" t="s">
        <v>23061</v>
      </c>
    </row>
    <row r="3130" customFormat="false" ht="15" hidden="false" customHeight="false" outlineLevel="0" collapsed="false">
      <c r="A3130" s="0" t="n">
        <v>116</v>
      </c>
      <c r="B3130" s="0" t="s">
        <v>173</v>
      </c>
      <c r="C3130" s="0" t="s">
        <v>23062</v>
      </c>
      <c r="D3130" s="0" t="s">
        <v>92</v>
      </c>
      <c r="E3130" s="0" t="s">
        <v>23063</v>
      </c>
      <c r="F3130" s="0" t="n">
        <v>2797</v>
      </c>
      <c r="G3130" s="0" t="s">
        <v>281</v>
      </c>
      <c r="H3130" s="0" t="s">
        <v>297</v>
      </c>
      <c r="I3130" s="0" t="s">
        <v>23064</v>
      </c>
    </row>
    <row r="3131" customFormat="false" ht="15" hidden="false" customHeight="false" outlineLevel="0" collapsed="false">
      <c r="A3131" s="0" t="n">
        <v>116</v>
      </c>
      <c r="B3131" s="0" t="s">
        <v>173</v>
      </c>
      <c r="C3131" s="0" t="s">
        <v>23065</v>
      </c>
      <c r="D3131" s="0" t="s">
        <v>14532</v>
      </c>
      <c r="E3131" s="0" t="s">
        <v>23066</v>
      </c>
      <c r="F3131" s="0" t="n">
        <v>1818</v>
      </c>
      <c r="G3131" s="0" t="s">
        <v>281</v>
      </c>
      <c r="H3131" s="0" t="s">
        <v>297</v>
      </c>
      <c r="I3131" s="0" t="s">
        <v>23067</v>
      </c>
    </row>
    <row r="3132" customFormat="false" ht="15" hidden="false" customHeight="false" outlineLevel="0" collapsed="false">
      <c r="A3132" s="0" t="n">
        <v>116</v>
      </c>
      <c r="B3132" s="0" t="s">
        <v>173</v>
      </c>
      <c r="C3132" s="0" t="s">
        <v>23068</v>
      </c>
      <c r="D3132" s="0" t="s">
        <v>14532</v>
      </c>
      <c r="E3132" s="0" t="s">
        <v>23069</v>
      </c>
      <c r="F3132" s="0" t="n">
        <v>1948</v>
      </c>
      <c r="G3132" s="0" t="s">
        <v>281</v>
      </c>
      <c r="H3132" s="0" t="s">
        <v>297</v>
      </c>
      <c r="I3132" s="0" t="s">
        <v>23070</v>
      </c>
    </row>
    <row r="3133" customFormat="false" ht="15" hidden="false" customHeight="false" outlineLevel="0" collapsed="false">
      <c r="A3133" s="0" t="n">
        <v>116</v>
      </c>
      <c r="B3133" s="0" t="s">
        <v>173</v>
      </c>
      <c r="C3133" s="0" t="s">
        <v>23071</v>
      </c>
      <c r="D3133" s="0" t="s">
        <v>14532</v>
      </c>
      <c r="E3133" s="0" t="s">
        <v>23072</v>
      </c>
      <c r="F3133" s="0" t="n">
        <v>3565</v>
      </c>
      <c r="G3133" s="0" t="s">
        <v>281</v>
      </c>
      <c r="H3133" s="0" t="s">
        <v>297</v>
      </c>
      <c r="I3133" s="0" t="s">
        <v>23073</v>
      </c>
    </row>
    <row r="3134" customFormat="false" ht="15" hidden="false" customHeight="false" outlineLevel="0" collapsed="false">
      <c r="A3134" s="0" t="n">
        <v>116</v>
      </c>
      <c r="B3134" s="0" t="s">
        <v>173</v>
      </c>
      <c r="C3134" s="0" t="s">
        <v>23074</v>
      </c>
      <c r="D3134" s="0" t="s">
        <v>14532</v>
      </c>
      <c r="E3134" s="0" t="s">
        <v>23075</v>
      </c>
      <c r="F3134" s="0" t="n">
        <v>4141</v>
      </c>
      <c r="G3134" s="0" t="s">
        <v>281</v>
      </c>
      <c r="H3134" s="0" t="s">
        <v>297</v>
      </c>
      <c r="I3134" s="0" t="s">
        <v>23076</v>
      </c>
    </row>
    <row r="3135" customFormat="false" ht="15" hidden="false" customHeight="false" outlineLevel="0" collapsed="false">
      <c r="A3135" s="0" t="n">
        <v>116</v>
      </c>
      <c r="B3135" s="0" t="s">
        <v>173</v>
      </c>
      <c r="C3135" s="0" t="s">
        <v>23077</v>
      </c>
      <c r="D3135" s="0" t="s">
        <v>14541</v>
      </c>
      <c r="E3135" s="0" t="s">
        <v>23078</v>
      </c>
      <c r="F3135" s="0" t="n">
        <v>3377</v>
      </c>
      <c r="G3135" s="0" t="s">
        <v>281</v>
      </c>
      <c r="H3135" s="0" t="s">
        <v>297</v>
      </c>
      <c r="I3135" s="0" t="s">
        <v>23079</v>
      </c>
    </row>
    <row r="3136" customFormat="false" ht="15" hidden="false" customHeight="false" outlineLevel="0" collapsed="false">
      <c r="A3136" s="0" t="n">
        <v>116</v>
      </c>
      <c r="B3136" s="0" t="s">
        <v>173</v>
      </c>
      <c r="C3136" s="0" t="s">
        <v>23080</v>
      </c>
      <c r="D3136" s="0" t="s">
        <v>14532</v>
      </c>
      <c r="E3136" s="0" t="s">
        <v>23081</v>
      </c>
      <c r="F3136" s="0" t="n">
        <v>2303</v>
      </c>
      <c r="G3136" s="0" t="s">
        <v>281</v>
      </c>
      <c r="H3136" s="0" t="s">
        <v>297</v>
      </c>
      <c r="I3136" s="0" t="s">
        <v>23082</v>
      </c>
    </row>
    <row r="3137" customFormat="false" ht="15" hidden="false" customHeight="false" outlineLevel="0" collapsed="false">
      <c r="A3137" s="0" t="n">
        <v>116</v>
      </c>
      <c r="B3137" s="0" t="s">
        <v>173</v>
      </c>
      <c r="C3137" s="0" t="s">
        <v>23083</v>
      </c>
      <c r="D3137" s="0" t="s">
        <v>14532</v>
      </c>
      <c r="E3137" s="0" t="s">
        <v>23084</v>
      </c>
      <c r="F3137" s="0" t="n">
        <v>1052</v>
      </c>
      <c r="G3137" s="0" t="s">
        <v>281</v>
      </c>
      <c r="H3137" s="0" t="s">
        <v>297</v>
      </c>
      <c r="I3137" s="0" t="s">
        <v>23085</v>
      </c>
    </row>
    <row r="3138" customFormat="false" ht="15" hidden="false" customHeight="false" outlineLevel="0" collapsed="false">
      <c r="A3138" s="0" t="n">
        <v>116</v>
      </c>
      <c r="B3138" s="0" t="s">
        <v>173</v>
      </c>
      <c r="C3138" s="0" t="s">
        <v>23086</v>
      </c>
      <c r="D3138" s="0" t="s">
        <v>14532</v>
      </c>
      <c r="E3138" s="0" t="s">
        <v>23087</v>
      </c>
      <c r="F3138" s="0" t="n">
        <v>2888</v>
      </c>
      <c r="G3138" s="0" t="s">
        <v>281</v>
      </c>
      <c r="H3138" s="0" t="s">
        <v>297</v>
      </c>
      <c r="I3138" s="0" t="s">
        <v>23088</v>
      </c>
    </row>
    <row r="3139" customFormat="false" ht="15" hidden="false" customHeight="false" outlineLevel="0" collapsed="false">
      <c r="A3139" s="0" t="n">
        <v>116</v>
      </c>
      <c r="B3139" s="0" t="s">
        <v>173</v>
      </c>
      <c r="C3139" s="0" t="s">
        <v>23089</v>
      </c>
      <c r="D3139" s="0" t="s">
        <v>14532</v>
      </c>
      <c r="E3139" s="0" t="s">
        <v>23090</v>
      </c>
      <c r="F3139" s="0" t="n">
        <v>3176</v>
      </c>
      <c r="G3139" s="0" t="s">
        <v>281</v>
      </c>
      <c r="H3139" s="0" t="s">
        <v>297</v>
      </c>
      <c r="I3139" s="0" t="s">
        <v>23091</v>
      </c>
    </row>
    <row r="3140" customFormat="false" ht="15" hidden="false" customHeight="false" outlineLevel="0" collapsed="false">
      <c r="A3140" s="0" t="n">
        <v>116</v>
      </c>
      <c r="B3140" s="0" t="s">
        <v>173</v>
      </c>
      <c r="C3140" s="0" t="s">
        <v>23092</v>
      </c>
      <c r="D3140" s="0" t="s">
        <v>14532</v>
      </c>
      <c r="E3140" s="0" t="s">
        <v>23093</v>
      </c>
      <c r="F3140" s="0" t="n">
        <v>3099</v>
      </c>
      <c r="G3140" s="0" t="s">
        <v>281</v>
      </c>
      <c r="H3140" s="0" t="s">
        <v>297</v>
      </c>
      <c r="I3140" s="0" t="s">
        <v>23094</v>
      </c>
    </row>
    <row r="3141" customFormat="false" ht="15" hidden="false" customHeight="false" outlineLevel="0" collapsed="false">
      <c r="A3141" s="0" t="n">
        <v>116</v>
      </c>
      <c r="B3141" s="0" t="s">
        <v>173</v>
      </c>
      <c r="C3141" s="0" t="s">
        <v>23095</v>
      </c>
      <c r="D3141" s="0" t="s">
        <v>14532</v>
      </c>
      <c r="E3141" s="0" t="s">
        <v>23096</v>
      </c>
      <c r="F3141" s="0" t="n">
        <v>1955</v>
      </c>
      <c r="G3141" s="0" t="s">
        <v>281</v>
      </c>
      <c r="H3141" s="0" t="s">
        <v>297</v>
      </c>
      <c r="I3141" s="0" t="s">
        <v>23097</v>
      </c>
    </row>
    <row r="3142" customFormat="false" ht="15" hidden="false" customHeight="false" outlineLevel="0" collapsed="false">
      <c r="A3142" s="0" t="n">
        <v>116</v>
      </c>
      <c r="B3142" s="0" t="s">
        <v>173</v>
      </c>
      <c r="C3142" s="0" t="s">
        <v>23098</v>
      </c>
      <c r="D3142" s="0" t="s">
        <v>14532</v>
      </c>
      <c r="E3142" s="0" t="s">
        <v>23099</v>
      </c>
      <c r="F3142" s="0" t="n">
        <v>837</v>
      </c>
      <c r="G3142" s="0" t="s">
        <v>281</v>
      </c>
      <c r="H3142" s="0" t="s">
        <v>297</v>
      </c>
      <c r="I3142" s="0" t="s">
        <v>23100</v>
      </c>
    </row>
    <row r="3143" customFormat="false" ht="15" hidden="false" customHeight="false" outlineLevel="0" collapsed="false">
      <c r="A3143" s="0" t="n">
        <v>90</v>
      </c>
      <c r="B3143" s="0" t="s">
        <v>142</v>
      </c>
      <c r="C3143" s="0" t="s">
        <v>23101</v>
      </c>
      <c r="D3143" s="0" t="s">
        <v>14532</v>
      </c>
      <c r="E3143" s="0" t="s">
        <v>23102</v>
      </c>
      <c r="F3143" s="0" t="n">
        <v>2931</v>
      </c>
      <c r="G3143" s="0" t="s">
        <v>281</v>
      </c>
      <c r="H3143" s="0" t="s">
        <v>274</v>
      </c>
      <c r="I3143" s="0" t="s">
        <v>23103</v>
      </c>
    </row>
    <row r="3144" customFormat="false" ht="15" hidden="false" customHeight="false" outlineLevel="0" collapsed="false">
      <c r="A3144" s="0" t="n">
        <v>23</v>
      </c>
      <c r="B3144" s="0" t="s">
        <v>62</v>
      </c>
      <c r="C3144" s="0" t="s">
        <v>23104</v>
      </c>
      <c r="D3144" s="0" t="s">
        <v>14532</v>
      </c>
      <c r="E3144" s="0" t="s">
        <v>23105</v>
      </c>
      <c r="F3144" s="0" t="n">
        <v>1330</v>
      </c>
      <c r="G3144" s="0" t="s">
        <v>281</v>
      </c>
      <c r="H3144" s="0" t="s">
        <v>274</v>
      </c>
      <c r="I3144" s="0" t="s">
        <v>23106</v>
      </c>
    </row>
    <row r="3145" customFormat="false" ht="15" hidden="false" customHeight="false" outlineLevel="0" collapsed="false">
      <c r="A3145" s="0" t="n">
        <v>49</v>
      </c>
      <c r="B3145" s="0" t="s">
        <v>97</v>
      </c>
      <c r="C3145" s="0" t="s">
        <v>23107</v>
      </c>
      <c r="D3145" s="0" t="s">
        <v>14532</v>
      </c>
      <c r="E3145" s="0" t="s">
        <v>23108</v>
      </c>
      <c r="F3145" s="0" t="n">
        <v>17520</v>
      </c>
      <c r="G3145" s="0" t="s">
        <v>281</v>
      </c>
      <c r="H3145" s="0" t="s">
        <v>274</v>
      </c>
      <c r="I3145" s="0" t="s">
        <v>23109</v>
      </c>
    </row>
    <row r="3146" customFormat="false" ht="15" hidden="false" customHeight="false" outlineLevel="0" collapsed="false">
      <c r="A3146" s="0" t="n">
        <v>57</v>
      </c>
      <c r="B3146" s="0" t="s">
        <v>106</v>
      </c>
      <c r="C3146" s="0" t="s">
        <v>23110</v>
      </c>
      <c r="D3146" s="0" t="s">
        <v>14532</v>
      </c>
      <c r="E3146" s="0" t="s">
        <v>23111</v>
      </c>
      <c r="F3146" s="0" t="n">
        <v>2818</v>
      </c>
      <c r="G3146" s="0" t="s">
        <v>281</v>
      </c>
      <c r="H3146" s="0" t="s">
        <v>274</v>
      </c>
      <c r="I3146" s="0" t="s">
        <v>23112</v>
      </c>
    </row>
    <row r="3147" customFormat="false" ht="15" hidden="false" customHeight="false" outlineLevel="0" collapsed="false">
      <c r="A3147" s="0" t="n">
        <v>62</v>
      </c>
      <c r="B3147" s="0" t="s">
        <v>112</v>
      </c>
      <c r="C3147" s="0" t="s">
        <v>23113</v>
      </c>
      <c r="D3147" s="0" t="s">
        <v>14532</v>
      </c>
      <c r="E3147" s="0" t="s">
        <v>23114</v>
      </c>
      <c r="F3147" s="0" t="n">
        <v>28013</v>
      </c>
      <c r="G3147" s="0" t="s">
        <v>281</v>
      </c>
      <c r="H3147" s="0" t="s">
        <v>274</v>
      </c>
      <c r="I3147" s="0" t="s">
        <v>23115</v>
      </c>
    </row>
    <row r="3148" customFormat="false" ht="15" hidden="false" customHeight="false" outlineLevel="0" collapsed="false">
      <c r="A3148" s="0" t="n">
        <v>58</v>
      </c>
      <c r="B3148" s="0" t="s">
        <v>107</v>
      </c>
      <c r="C3148" s="0" t="s">
        <v>23116</v>
      </c>
      <c r="D3148" s="0" t="s">
        <v>14532</v>
      </c>
      <c r="E3148" s="0" t="s">
        <v>23117</v>
      </c>
      <c r="F3148" s="0" t="n">
        <v>13244</v>
      </c>
      <c r="G3148" s="0" t="s">
        <v>281</v>
      </c>
      <c r="H3148" s="0" t="s">
        <v>274</v>
      </c>
      <c r="I3148" s="0" t="s">
        <v>23118</v>
      </c>
    </row>
    <row r="3149" customFormat="false" ht="15" hidden="false" customHeight="false" outlineLevel="0" collapsed="false">
      <c r="A3149" s="0" t="n">
        <v>128</v>
      </c>
      <c r="B3149" s="0" t="s">
        <v>186</v>
      </c>
      <c r="C3149" s="0" t="s">
        <v>23119</v>
      </c>
      <c r="D3149" s="0" t="s">
        <v>14532</v>
      </c>
      <c r="E3149" s="0" t="s">
        <v>23120</v>
      </c>
      <c r="F3149" s="0" t="n">
        <v>2922</v>
      </c>
      <c r="G3149" s="0" t="s">
        <v>281</v>
      </c>
      <c r="H3149" s="0" t="s">
        <v>274</v>
      </c>
      <c r="I3149" s="0" t="s">
        <v>23121</v>
      </c>
    </row>
    <row r="3150" customFormat="false" ht="15" hidden="false" customHeight="false" outlineLevel="0" collapsed="false">
      <c r="A3150" s="0" t="n">
        <v>80</v>
      </c>
      <c r="B3150" s="0" t="s">
        <v>131</v>
      </c>
      <c r="C3150" s="0" t="s">
        <v>23122</v>
      </c>
      <c r="D3150" s="0" t="s">
        <v>14532</v>
      </c>
      <c r="E3150" s="0" t="s">
        <v>23123</v>
      </c>
      <c r="F3150" s="0" t="n">
        <v>1507</v>
      </c>
      <c r="G3150" s="0" t="s">
        <v>281</v>
      </c>
      <c r="H3150" s="0" t="s">
        <v>274</v>
      </c>
      <c r="I3150" s="0" t="s">
        <v>23124</v>
      </c>
    </row>
    <row r="3151" customFormat="false" ht="15" hidden="false" customHeight="false" outlineLevel="0" collapsed="false">
      <c r="A3151" s="0" t="n">
        <v>96</v>
      </c>
      <c r="B3151" s="0" t="s">
        <v>150</v>
      </c>
      <c r="C3151" s="0" t="s">
        <v>23125</v>
      </c>
      <c r="D3151" s="0" t="s">
        <v>14532</v>
      </c>
      <c r="E3151" s="0" t="s">
        <v>23126</v>
      </c>
      <c r="F3151" s="0" t="n">
        <v>7293</v>
      </c>
      <c r="G3151" s="0" t="s">
        <v>281</v>
      </c>
      <c r="H3151" s="0" t="s">
        <v>274</v>
      </c>
      <c r="I3151" s="0" t="s">
        <v>23127</v>
      </c>
    </row>
    <row r="3152" customFormat="false" ht="15" hidden="false" customHeight="false" outlineLevel="0" collapsed="false">
      <c r="A3152" s="0" t="n">
        <v>78</v>
      </c>
      <c r="B3152" s="0" t="s">
        <v>129</v>
      </c>
      <c r="C3152" s="0" t="s">
        <v>23128</v>
      </c>
      <c r="D3152" s="0" t="s">
        <v>14532</v>
      </c>
      <c r="E3152" s="0" t="s">
        <v>23129</v>
      </c>
      <c r="F3152" s="0" t="n">
        <v>2715</v>
      </c>
      <c r="G3152" s="0" t="s">
        <v>281</v>
      </c>
      <c r="H3152" s="0" t="s">
        <v>274</v>
      </c>
      <c r="I3152" s="0" t="s">
        <v>23130</v>
      </c>
    </row>
    <row r="3153" customFormat="false" ht="15" hidden="false" customHeight="false" outlineLevel="0" collapsed="false">
      <c r="A3153" s="0" t="n">
        <v>86</v>
      </c>
      <c r="B3153" s="0" t="s">
        <v>138</v>
      </c>
      <c r="C3153" s="0" t="s">
        <v>23131</v>
      </c>
      <c r="D3153" s="0" t="s">
        <v>14532</v>
      </c>
      <c r="E3153" s="0" t="s">
        <v>23132</v>
      </c>
      <c r="F3153" s="0" t="n">
        <v>2791</v>
      </c>
      <c r="G3153" s="0" t="s">
        <v>281</v>
      </c>
      <c r="H3153" s="0" t="s">
        <v>274</v>
      </c>
      <c r="I3153" s="0" t="s">
        <v>23133</v>
      </c>
    </row>
    <row r="3154" customFormat="false" ht="15" hidden="false" customHeight="false" outlineLevel="0" collapsed="false">
      <c r="A3154" s="0" t="n">
        <v>137</v>
      </c>
      <c r="B3154" s="0" t="s">
        <v>196</v>
      </c>
      <c r="C3154" s="0" t="s">
        <v>23134</v>
      </c>
      <c r="D3154" s="0" t="s">
        <v>14532</v>
      </c>
      <c r="E3154" s="0" t="s">
        <v>23135</v>
      </c>
      <c r="F3154" s="0" t="n">
        <v>6487</v>
      </c>
      <c r="G3154" s="0" t="s">
        <v>281</v>
      </c>
      <c r="H3154" s="0" t="s">
        <v>274</v>
      </c>
      <c r="I3154" s="0" t="s">
        <v>23136</v>
      </c>
    </row>
    <row r="3155" customFormat="false" ht="15" hidden="false" customHeight="false" outlineLevel="0" collapsed="false">
      <c r="A3155" s="0" t="n">
        <v>39</v>
      </c>
      <c r="B3155" s="0" t="s">
        <v>82</v>
      </c>
      <c r="C3155" s="0" t="s">
        <v>23137</v>
      </c>
      <c r="D3155" s="0" t="s">
        <v>14532</v>
      </c>
      <c r="E3155" s="0" t="s">
        <v>23138</v>
      </c>
      <c r="F3155" s="0" t="n">
        <v>2295</v>
      </c>
      <c r="G3155" s="0" t="s">
        <v>281</v>
      </c>
      <c r="H3155" s="0" t="s">
        <v>274</v>
      </c>
      <c r="I3155" s="0" t="s">
        <v>23139</v>
      </c>
    </row>
    <row r="3156" customFormat="false" ht="15" hidden="false" customHeight="false" outlineLevel="0" collapsed="false">
      <c r="A3156" s="0" t="n">
        <v>54</v>
      </c>
      <c r="B3156" s="0" t="s">
        <v>103</v>
      </c>
      <c r="C3156" s="0" t="s">
        <v>23140</v>
      </c>
      <c r="D3156" s="0" t="s">
        <v>14532</v>
      </c>
      <c r="E3156" s="0" t="s">
        <v>23141</v>
      </c>
      <c r="F3156" s="0" t="n">
        <v>6672</v>
      </c>
      <c r="G3156" s="0" t="s">
        <v>281</v>
      </c>
      <c r="H3156" s="0" t="s">
        <v>274</v>
      </c>
      <c r="I3156" s="0" t="s">
        <v>23142</v>
      </c>
    </row>
    <row r="3157" customFormat="false" ht="15" hidden="false" customHeight="false" outlineLevel="0" collapsed="false">
      <c r="A3157" s="0" t="n">
        <v>76</v>
      </c>
      <c r="B3157" s="0" t="s">
        <v>127</v>
      </c>
      <c r="C3157" s="0" t="s">
        <v>23143</v>
      </c>
      <c r="D3157" s="0" t="s">
        <v>14676</v>
      </c>
      <c r="E3157" s="0" t="s">
        <v>23144</v>
      </c>
      <c r="F3157" s="0" t="n">
        <v>4267</v>
      </c>
      <c r="G3157" s="0" t="s">
        <v>281</v>
      </c>
      <c r="H3157" s="0" t="s">
        <v>274</v>
      </c>
      <c r="I3157" s="0" t="s">
        <v>23145</v>
      </c>
    </row>
    <row r="3158" customFormat="false" ht="15" hidden="false" customHeight="false" outlineLevel="0" collapsed="false">
      <c r="A3158" s="0" t="n">
        <v>56</v>
      </c>
      <c r="B3158" s="0" t="s">
        <v>105</v>
      </c>
      <c r="C3158" s="0" t="s">
        <v>23146</v>
      </c>
      <c r="D3158" s="0" t="s">
        <v>14532</v>
      </c>
      <c r="E3158" s="0" t="s">
        <v>23147</v>
      </c>
      <c r="F3158" s="0" t="n">
        <v>2874</v>
      </c>
      <c r="G3158" s="0" t="s">
        <v>281</v>
      </c>
      <c r="H3158" s="0" t="s">
        <v>274</v>
      </c>
      <c r="I3158" s="0" t="s">
        <v>23148</v>
      </c>
    </row>
    <row r="3159" customFormat="false" ht="15" hidden="false" customHeight="false" outlineLevel="0" collapsed="false">
      <c r="A3159" s="0" t="n">
        <v>60</v>
      </c>
      <c r="B3159" s="0" t="s">
        <v>110</v>
      </c>
      <c r="C3159" s="0" t="s">
        <v>23149</v>
      </c>
      <c r="D3159" s="0" t="s">
        <v>14532</v>
      </c>
      <c r="E3159" s="0" t="s">
        <v>23150</v>
      </c>
      <c r="F3159" s="0" t="n">
        <v>7342</v>
      </c>
      <c r="G3159" s="0" t="s">
        <v>281</v>
      </c>
      <c r="H3159" s="0" t="s">
        <v>274</v>
      </c>
      <c r="I3159" s="0" t="s">
        <v>23151</v>
      </c>
    </row>
    <row r="3160" customFormat="false" ht="15" hidden="false" customHeight="false" outlineLevel="0" collapsed="false">
      <c r="A3160" s="0" t="n">
        <v>30</v>
      </c>
      <c r="B3160" s="0" t="s">
        <v>71</v>
      </c>
      <c r="C3160" s="0" t="s">
        <v>23152</v>
      </c>
      <c r="D3160" s="0" t="s">
        <v>14532</v>
      </c>
      <c r="E3160" s="0" t="s">
        <v>23153</v>
      </c>
      <c r="F3160" s="0" t="n">
        <v>1296</v>
      </c>
      <c r="G3160" s="0" t="s">
        <v>281</v>
      </c>
      <c r="H3160" s="0" t="s">
        <v>274</v>
      </c>
      <c r="I3160" s="0" t="s">
        <v>23154</v>
      </c>
    </row>
    <row r="3161" customFormat="false" ht="15" hidden="false" customHeight="false" outlineLevel="0" collapsed="false">
      <c r="A3161" s="0" t="n">
        <v>77</v>
      </c>
      <c r="B3161" s="0" t="s">
        <v>128</v>
      </c>
      <c r="C3161" s="0" t="s">
        <v>23155</v>
      </c>
      <c r="D3161" s="0" t="s">
        <v>14532</v>
      </c>
      <c r="E3161" s="0" t="s">
        <v>23156</v>
      </c>
      <c r="F3161" s="0" t="n">
        <v>2393</v>
      </c>
      <c r="G3161" s="0" t="s">
        <v>281</v>
      </c>
      <c r="H3161" s="0" t="s">
        <v>274</v>
      </c>
      <c r="I3161" s="0" t="s">
        <v>23157</v>
      </c>
    </row>
    <row r="3162" customFormat="false" ht="15" hidden="false" customHeight="false" outlineLevel="0" collapsed="false">
      <c r="A3162" s="0" t="n">
        <v>29</v>
      </c>
      <c r="B3162" s="0" t="s">
        <v>69</v>
      </c>
      <c r="C3162" s="0" t="s">
        <v>23158</v>
      </c>
      <c r="D3162" s="0" t="s">
        <v>14532</v>
      </c>
      <c r="E3162" s="0" t="s">
        <v>23159</v>
      </c>
      <c r="F3162" s="0" t="n">
        <v>7642</v>
      </c>
      <c r="G3162" s="0" t="s">
        <v>281</v>
      </c>
      <c r="H3162" s="0" t="s">
        <v>274</v>
      </c>
      <c r="I3162" s="0" t="s">
        <v>23160</v>
      </c>
    </row>
    <row r="3163" customFormat="false" ht="15" hidden="false" customHeight="false" outlineLevel="0" collapsed="false">
      <c r="A3163" s="0" t="n">
        <v>46</v>
      </c>
      <c r="B3163" s="0" t="s">
        <v>94</v>
      </c>
      <c r="C3163" s="0" t="s">
        <v>23161</v>
      </c>
      <c r="D3163" s="0" t="s">
        <v>14532</v>
      </c>
      <c r="E3163" s="0" t="s">
        <v>23162</v>
      </c>
      <c r="F3163" s="0" t="n">
        <v>2059</v>
      </c>
      <c r="G3163" s="0" t="s">
        <v>281</v>
      </c>
      <c r="H3163" s="0" t="s">
        <v>274</v>
      </c>
      <c r="I3163" s="0" t="s">
        <v>23163</v>
      </c>
    </row>
    <row r="3164" customFormat="false" ht="15" hidden="false" customHeight="false" outlineLevel="0" collapsed="false">
      <c r="A3164" s="0" t="n">
        <v>25</v>
      </c>
      <c r="B3164" s="0" t="s">
        <v>64</v>
      </c>
      <c r="C3164" s="0" t="s">
        <v>23164</v>
      </c>
      <c r="D3164" s="0" t="s">
        <v>14532</v>
      </c>
      <c r="E3164" s="0" t="s">
        <v>23165</v>
      </c>
      <c r="F3164" s="0" t="n">
        <v>2478</v>
      </c>
      <c r="G3164" s="0" t="s">
        <v>281</v>
      </c>
      <c r="H3164" s="0" t="s">
        <v>274</v>
      </c>
      <c r="I3164" s="0" t="s">
        <v>23166</v>
      </c>
    </row>
    <row r="3165" customFormat="false" ht="15" hidden="false" customHeight="false" outlineLevel="0" collapsed="false">
      <c r="A3165" s="0" t="n">
        <v>134</v>
      </c>
      <c r="B3165" s="0" t="s">
        <v>193</v>
      </c>
      <c r="C3165" s="0" t="s">
        <v>23167</v>
      </c>
      <c r="D3165" s="0" t="s">
        <v>14532</v>
      </c>
      <c r="E3165" s="0" t="s">
        <v>23168</v>
      </c>
      <c r="F3165" s="0" t="n">
        <v>7758</v>
      </c>
      <c r="G3165" s="0" t="s">
        <v>281</v>
      </c>
      <c r="H3165" s="0" t="s">
        <v>274</v>
      </c>
      <c r="I3165" s="0" t="s">
        <v>23169</v>
      </c>
    </row>
    <row r="3166" customFormat="false" ht="15" hidden="false" customHeight="false" outlineLevel="0" collapsed="false">
      <c r="A3166" s="0" t="n">
        <v>71</v>
      </c>
      <c r="B3166" s="0" t="s">
        <v>121</v>
      </c>
      <c r="C3166" s="0" t="s">
        <v>23170</v>
      </c>
      <c r="D3166" s="0" t="s">
        <v>14532</v>
      </c>
      <c r="E3166" s="0" t="s">
        <v>23171</v>
      </c>
      <c r="F3166" s="0" t="n">
        <v>3172</v>
      </c>
      <c r="G3166" s="0" t="s">
        <v>281</v>
      </c>
      <c r="H3166" s="0" t="s">
        <v>274</v>
      </c>
      <c r="I3166" s="0" t="s">
        <v>23172</v>
      </c>
    </row>
    <row r="3167" customFormat="false" ht="15" hidden="false" customHeight="false" outlineLevel="0" collapsed="false">
      <c r="A3167" s="0" t="n">
        <v>164</v>
      </c>
      <c r="B3167" s="0" t="s">
        <v>225</v>
      </c>
      <c r="C3167" s="0" t="s">
        <v>23173</v>
      </c>
      <c r="D3167" s="0" t="s">
        <v>14541</v>
      </c>
      <c r="E3167" s="0" t="s">
        <v>23174</v>
      </c>
      <c r="F3167" s="0" t="n">
        <v>10101</v>
      </c>
      <c r="G3167" s="0" t="s">
        <v>281</v>
      </c>
      <c r="H3167" s="0" t="s">
        <v>274</v>
      </c>
      <c r="I3167" s="0" t="s">
        <v>23175</v>
      </c>
    </row>
    <row r="3168" customFormat="false" ht="15" hidden="false" customHeight="false" outlineLevel="0" collapsed="false">
      <c r="A3168" s="0" t="n">
        <v>111</v>
      </c>
      <c r="B3168" s="0" t="s">
        <v>167</v>
      </c>
      <c r="C3168" s="0" t="s">
        <v>23176</v>
      </c>
      <c r="D3168" s="0" t="s">
        <v>14532</v>
      </c>
      <c r="E3168" s="0" t="s">
        <v>23177</v>
      </c>
      <c r="F3168" s="0" t="n">
        <v>13818</v>
      </c>
      <c r="G3168" s="0" t="s">
        <v>281</v>
      </c>
      <c r="H3168" s="0" t="s">
        <v>274</v>
      </c>
      <c r="I3168" s="0" t="s">
        <v>23178</v>
      </c>
    </row>
    <row r="3169" customFormat="false" ht="15" hidden="false" customHeight="false" outlineLevel="0" collapsed="false">
      <c r="A3169" s="0" t="n">
        <v>66</v>
      </c>
      <c r="B3169" s="0" t="s">
        <v>116</v>
      </c>
      <c r="C3169" s="0" t="s">
        <v>23179</v>
      </c>
      <c r="D3169" s="0" t="s">
        <v>14532</v>
      </c>
      <c r="E3169" s="0" t="s">
        <v>23180</v>
      </c>
      <c r="F3169" s="0" t="n">
        <v>14421</v>
      </c>
      <c r="G3169" s="0" t="s">
        <v>281</v>
      </c>
      <c r="H3169" s="0" t="s">
        <v>274</v>
      </c>
      <c r="I3169" s="0" t="s">
        <v>23181</v>
      </c>
    </row>
    <row r="3170" customFormat="false" ht="15" hidden="false" customHeight="false" outlineLevel="0" collapsed="false">
      <c r="A3170" s="0" t="n">
        <v>156</v>
      </c>
      <c r="B3170" s="0" t="s">
        <v>217</v>
      </c>
      <c r="C3170" s="0" t="s">
        <v>23182</v>
      </c>
      <c r="D3170" s="0" t="s">
        <v>14541</v>
      </c>
      <c r="E3170" s="0" t="s">
        <v>23183</v>
      </c>
      <c r="F3170" s="0" t="n">
        <v>2374</v>
      </c>
      <c r="G3170" s="0" t="s">
        <v>281</v>
      </c>
      <c r="H3170" s="0" t="s">
        <v>274</v>
      </c>
      <c r="I3170" s="0" t="s">
        <v>23184</v>
      </c>
    </row>
    <row r="3171" customFormat="false" ht="15" hidden="false" customHeight="false" outlineLevel="0" collapsed="false">
      <c r="A3171" s="0" t="n">
        <v>2</v>
      </c>
      <c r="B3171" s="0" t="s">
        <v>29</v>
      </c>
      <c r="C3171" s="0" t="s">
        <v>23185</v>
      </c>
      <c r="D3171" s="0" t="s">
        <v>14532</v>
      </c>
      <c r="E3171" s="0" t="s">
        <v>23186</v>
      </c>
      <c r="F3171" s="0" t="n">
        <v>2672</v>
      </c>
      <c r="G3171" s="0" t="s">
        <v>281</v>
      </c>
      <c r="H3171" s="0" t="s">
        <v>274</v>
      </c>
      <c r="I3171" s="0" t="s">
        <v>23187</v>
      </c>
    </row>
    <row r="3172" customFormat="false" ht="15" hidden="false" customHeight="false" outlineLevel="0" collapsed="false">
      <c r="A3172" s="0" t="n">
        <v>109</v>
      </c>
      <c r="B3172" s="0" t="s">
        <v>165</v>
      </c>
      <c r="C3172" s="0" t="s">
        <v>23188</v>
      </c>
      <c r="D3172" s="0" t="s">
        <v>14532</v>
      </c>
      <c r="E3172" s="0" t="s">
        <v>23189</v>
      </c>
      <c r="F3172" s="0" t="n">
        <v>2463</v>
      </c>
      <c r="G3172" s="0" t="s">
        <v>281</v>
      </c>
      <c r="H3172" s="0" t="s">
        <v>274</v>
      </c>
      <c r="I3172" s="0" t="s">
        <v>23190</v>
      </c>
    </row>
    <row r="3173" customFormat="false" ht="15" hidden="false" customHeight="false" outlineLevel="0" collapsed="false">
      <c r="A3173" s="0" t="n">
        <v>132</v>
      </c>
      <c r="B3173" s="0" t="s">
        <v>190</v>
      </c>
      <c r="C3173" s="0" t="s">
        <v>23191</v>
      </c>
      <c r="D3173" s="0" t="s">
        <v>14532</v>
      </c>
      <c r="E3173" s="0" t="s">
        <v>23192</v>
      </c>
      <c r="F3173" s="0" t="n">
        <v>2451</v>
      </c>
      <c r="G3173" s="0" t="s">
        <v>281</v>
      </c>
      <c r="H3173" s="0" t="s">
        <v>274</v>
      </c>
      <c r="I3173" s="0" t="s">
        <v>23193</v>
      </c>
    </row>
    <row r="3174" customFormat="false" ht="15" hidden="false" customHeight="false" outlineLevel="0" collapsed="false">
      <c r="A3174" s="0" t="n">
        <v>92</v>
      </c>
      <c r="B3174" s="0" t="s">
        <v>144</v>
      </c>
      <c r="C3174" s="0" t="s">
        <v>23194</v>
      </c>
      <c r="D3174" s="0" t="s">
        <v>14532</v>
      </c>
      <c r="E3174" s="0" t="s">
        <v>23195</v>
      </c>
      <c r="F3174" s="0" t="n">
        <v>2386</v>
      </c>
      <c r="G3174" s="0" t="s">
        <v>281</v>
      </c>
      <c r="H3174" s="0" t="s">
        <v>274</v>
      </c>
      <c r="I3174" s="0" t="s">
        <v>23196</v>
      </c>
    </row>
    <row r="3175" customFormat="false" ht="15" hidden="false" customHeight="false" outlineLevel="0" collapsed="false">
      <c r="A3175" s="0" t="n">
        <v>102</v>
      </c>
      <c r="B3175" s="0" t="s">
        <v>158</v>
      </c>
      <c r="C3175" s="0" t="s">
        <v>23197</v>
      </c>
      <c r="D3175" s="0" t="s">
        <v>14532</v>
      </c>
      <c r="E3175" s="0" t="s">
        <v>23198</v>
      </c>
      <c r="F3175" s="0" t="n">
        <v>10435</v>
      </c>
      <c r="G3175" s="0" t="s">
        <v>281</v>
      </c>
      <c r="H3175" s="0" t="s">
        <v>274</v>
      </c>
      <c r="I3175" s="0" t="s">
        <v>23199</v>
      </c>
    </row>
    <row r="3176" customFormat="false" ht="15" hidden="false" customHeight="false" outlineLevel="0" collapsed="false">
      <c r="A3176" s="0" t="n">
        <v>28</v>
      </c>
      <c r="B3176" s="0" t="s">
        <v>68</v>
      </c>
      <c r="C3176" s="0" t="s">
        <v>23200</v>
      </c>
      <c r="D3176" s="0" t="s">
        <v>14532</v>
      </c>
      <c r="E3176" s="0" t="s">
        <v>23201</v>
      </c>
      <c r="F3176" s="0" t="n">
        <v>7185</v>
      </c>
      <c r="G3176" s="0" t="s">
        <v>281</v>
      </c>
      <c r="H3176" s="0" t="s">
        <v>274</v>
      </c>
      <c r="I3176" s="0" t="s">
        <v>23202</v>
      </c>
    </row>
    <row r="3177" customFormat="false" ht="15" hidden="false" customHeight="false" outlineLevel="0" collapsed="false">
      <c r="A3177" s="0" t="n">
        <v>171</v>
      </c>
      <c r="B3177" s="0" t="s">
        <v>234</v>
      </c>
      <c r="C3177" s="0" t="s">
        <v>23203</v>
      </c>
      <c r="D3177" s="0" t="s">
        <v>14532</v>
      </c>
      <c r="E3177" s="0" t="s">
        <v>23204</v>
      </c>
      <c r="F3177" s="0" t="n">
        <v>11268</v>
      </c>
      <c r="G3177" s="0" t="s">
        <v>281</v>
      </c>
      <c r="H3177" s="0" t="s">
        <v>274</v>
      </c>
      <c r="I3177" s="0" t="s">
        <v>23205</v>
      </c>
    </row>
    <row r="3178" customFormat="false" ht="15" hidden="false" customHeight="false" outlineLevel="0" collapsed="false">
      <c r="A3178" s="0" t="n">
        <v>9</v>
      </c>
      <c r="B3178" s="0" t="s">
        <v>43</v>
      </c>
      <c r="C3178" s="0" t="s">
        <v>23206</v>
      </c>
      <c r="D3178" s="0" t="s">
        <v>14532</v>
      </c>
      <c r="E3178" s="0" t="s">
        <v>23207</v>
      </c>
      <c r="F3178" s="0" t="n">
        <v>12457</v>
      </c>
      <c r="G3178" s="0" t="s">
        <v>281</v>
      </c>
      <c r="H3178" s="0" t="s">
        <v>274</v>
      </c>
      <c r="I3178" s="0" t="s">
        <v>23208</v>
      </c>
    </row>
    <row r="3179" customFormat="false" ht="15" hidden="false" customHeight="false" outlineLevel="0" collapsed="false">
      <c r="A3179" s="0" t="n">
        <v>151</v>
      </c>
      <c r="B3179" s="0" t="s">
        <v>211</v>
      </c>
      <c r="C3179" s="0" t="s">
        <v>23209</v>
      </c>
      <c r="D3179" s="0" t="s">
        <v>14532</v>
      </c>
      <c r="E3179" s="0" t="s">
        <v>23210</v>
      </c>
      <c r="F3179" s="0" t="n">
        <v>2699</v>
      </c>
      <c r="G3179" s="0" t="s">
        <v>281</v>
      </c>
      <c r="H3179" s="0" t="s">
        <v>274</v>
      </c>
      <c r="I3179" s="0" t="s">
        <v>23211</v>
      </c>
    </row>
    <row r="3180" customFormat="false" ht="15" hidden="false" customHeight="false" outlineLevel="0" collapsed="false">
      <c r="A3180" s="0" t="n">
        <v>141</v>
      </c>
      <c r="B3180" s="0" t="s">
        <v>200</v>
      </c>
      <c r="C3180" s="0" t="s">
        <v>23212</v>
      </c>
      <c r="D3180" s="0" t="s">
        <v>14532</v>
      </c>
      <c r="E3180" s="0" t="s">
        <v>23213</v>
      </c>
      <c r="F3180" s="0" t="n">
        <v>10799</v>
      </c>
      <c r="G3180" s="0" t="s">
        <v>281</v>
      </c>
      <c r="H3180" s="0" t="s">
        <v>274</v>
      </c>
      <c r="I3180" s="0" t="s">
        <v>23214</v>
      </c>
    </row>
    <row r="3181" customFormat="false" ht="15" hidden="false" customHeight="false" outlineLevel="0" collapsed="false">
      <c r="A3181" s="0" t="n">
        <v>87</v>
      </c>
      <c r="B3181" s="0" t="s">
        <v>139</v>
      </c>
      <c r="C3181" s="0" t="s">
        <v>23215</v>
      </c>
      <c r="D3181" s="0" t="s">
        <v>14532</v>
      </c>
      <c r="E3181" s="0" t="s">
        <v>23216</v>
      </c>
      <c r="F3181" s="0" t="n">
        <v>2553</v>
      </c>
      <c r="G3181" s="0" t="s">
        <v>281</v>
      </c>
      <c r="H3181" s="0" t="s">
        <v>274</v>
      </c>
      <c r="I3181" s="0" t="s">
        <v>23217</v>
      </c>
    </row>
    <row r="3182" customFormat="false" ht="15" hidden="false" customHeight="false" outlineLevel="0" collapsed="false">
      <c r="A3182" s="0" t="n">
        <v>99</v>
      </c>
      <c r="B3182" s="0" t="s">
        <v>154</v>
      </c>
      <c r="C3182" s="0" t="s">
        <v>23218</v>
      </c>
      <c r="D3182" s="0" t="s">
        <v>14532</v>
      </c>
      <c r="E3182" s="0" t="s">
        <v>23219</v>
      </c>
      <c r="F3182" s="0" t="n">
        <v>2100</v>
      </c>
      <c r="G3182" s="0" t="s">
        <v>281</v>
      </c>
      <c r="H3182" s="0" t="s">
        <v>274</v>
      </c>
      <c r="I3182" s="0" t="s">
        <v>23220</v>
      </c>
    </row>
    <row r="3183" customFormat="false" ht="15" hidden="false" customHeight="false" outlineLevel="0" collapsed="false">
      <c r="A3183" s="0" t="n">
        <v>145</v>
      </c>
      <c r="B3183" s="0" t="s">
        <v>204</v>
      </c>
      <c r="C3183" s="0" t="s">
        <v>23221</v>
      </c>
      <c r="D3183" s="0" t="s">
        <v>14532</v>
      </c>
      <c r="E3183" s="0" t="s">
        <v>23222</v>
      </c>
      <c r="F3183" s="0" t="n">
        <v>2388</v>
      </c>
      <c r="G3183" s="0" t="s">
        <v>281</v>
      </c>
      <c r="H3183" s="0" t="s">
        <v>274</v>
      </c>
      <c r="I3183" s="0" t="s">
        <v>23223</v>
      </c>
    </row>
    <row r="3184" customFormat="false" ht="15" hidden="false" customHeight="false" outlineLevel="0" collapsed="false">
      <c r="A3184" s="0" t="n">
        <v>8</v>
      </c>
      <c r="B3184" s="0" t="s">
        <v>41</v>
      </c>
      <c r="C3184" s="0" t="s">
        <v>23224</v>
      </c>
      <c r="D3184" s="0" t="s">
        <v>14532</v>
      </c>
      <c r="E3184" s="0" t="s">
        <v>23225</v>
      </c>
      <c r="F3184" s="0" t="n">
        <v>2757</v>
      </c>
      <c r="G3184" s="0" t="s">
        <v>281</v>
      </c>
      <c r="H3184" s="0" t="s">
        <v>274</v>
      </c>
      <c r="I3184" s="0" t="s">
        <v>23226</v>
      </c>
    </row>
    <row r="3185" customFormat="false" ht="15" hidden="false" customHeight="false" outlineLevel="0" collapsed="false">
      <c r="A3185" s="0" t="n">
        <v>102</v>
      </c>
      <c r="B3185" s="0" t="s">
        <v>158</v>
      </c>
      <c r="C3185" s="0" t="s">
        <v>23227</v>
      </c>
      <c r="D3185" s="0" t="s">
        <v>14532</v>
      </c>
      <c r="E3185" s="0" t="s">
        <v>23228</v>
      </c>
      <c r="F3185" s="0" t="n">
        <v>4001</v>
      </c>
      <c r="G3185" s="0" t="s">
        <v>281</v>
      </c>
      <c r="H3185" s="0" t="s">
        <v>274</v>
      </c>
      <c r="I3185" s="0" t="s">
        <v>23229</v>
      </c>
    </row>
    <row r="3186" customFormat="false" ht="15" hidden="false" customHeight="false" outlineLevel="0" collapsed="false">
      <c r="A3186" s="0" t="n">
        <v>74</v>
      </c>
      <c r="B3186" s="0" t="s">
        <v>125</v>
      </c>
      <c r="C3186" s="0" t="s">
        <v>23230</v>
      </c>
      <c r="D3186" s="0" t="s">
        <v>14532</v>
      </c>
      <c r="E3186" s="0" t="s">
        <v>23231</v>
      </c>
      <c r="F3186" s="0" t="n">
        <v>2874</v>
      </c>
      <c r="G3186" s="0" t="s">
        <v>281</v>
      </c>
      <c r="H3186" s="0" t="s">
        <v>274</v>
      </c>
      <c r="I3186" s="0" t="s">
        <v>23232</v>
      </c>
    </row>
    <row r="3187" customFormat="false" ht="15" hidden="false" customHeight="false" outlineLevel="0" collapsed="false">
      <c r="A3187" s="0" t="n">
        <v>35</v>
      </c>
      <c r="B3187" s="0" t="s">
        <v>77</v>
      </c>
      <c r="C3187" s="0" t="s">
        <v>23233</v>
      </c>
      <c r="D3187" s="0" t="s">
        <v>14532</v>
      </c>
      <c r="E3187" s="0" t="s">
        <v>23234</v>
      </c>
      <c r="F3187" s="0" t="n">
        <v>2533</v>
      </c>
      <c r="G3187" s="0" t="s">
        <v>281</v>
      </c>
      <c r="H3187" s="0" t="s">
        <v>274</v>
      </c>
      <c r="I3187" s="0" t="s">
        <v>23235</v>
      </c>
    </row>
    <row r="3188" customFormat="false" ht="15" hidden="false" customHeight="false" outlineLevel="0" collapsed="false">
      <c r="A3188" s="0" t="n">
        <v>106</v>
      </c>
      <c r="B3188" s="0" t="s">
        <v>162</v>
      </c>
      <c r="C3188" s="0" t="s">
        <v>23236</v>
      </c>
      <c r="D3188" s="0" t="s">
        <v>14532</v>
      </c>
      <c r="E3188" s="0" t="s">
        <v>23237</v>
      </c>
      <c r="F3188" s="0" t="n">
        <v>2031</v>
      </c>
      <c r="G3188" s="0" t="s">
        <v>281</v>
      </c>
      <c r="H3188" s="0" t="s">
        <v>274</v>
      </c>
      <c r="I3188" s="0" t="s">
        <v>23238</v>
      </c>
    </row>
    <row r="3189" customFormat="false" ht="15" hidden="false" customHeight="false" outlineLevel="0" collapsed="false">
      <c r="A3189" s="0" t="n">
        <v>4</v>
      </c>
      <c r="B3189" s="0" t="s">
        <v>33</v>
      </c>
      <c r="C3189" s="0" t="s">
        <v>23239</v>
      </c>
      <c r="D3189" s="0" t="s">
        <v>14532</v>
      </c>
      <c r="E3189" s="0" t="s">
        <v>23240</v>
      </c>
      <c r="F3189" s="0" t="n">
        <v>2533</v>
      </c>
      <c r="G3189" s="0" t="s">
        <v>281</v>
      </c>
      <c r="H3189" s="0" t="s">
        <v>274</v>
      </c>
      <c r="I3189" s="0" t="s">
        <v>23241</v>
      </c>
    </row>
    <row r="3190" customFormat="false" ht="15" hidden="false" customHeight="false" outlineLevel="0" collapsed="false">
      <c r="A3190" s="0" t="n">
        <v>171</v>
      </c>
      <c r="B3190" s="0" t="s">
        <v>234</v>
      </c>
      <c r="C3190" s="0" t="s">
        <v>23242</v>
      </c>
      <c r="D3190" s="0" t="s">
        <v>14676</v>
      </c>
      <c r="E3190" s="0" t="s">
        <v>23243</v>
      </c>
      <c r="F3190" s="0" t="n">
        <v>1278</v>
      </c>
      <c r="G3190" s="0" t="s">
        <v>281</v>
      </c>
      <c r="H3190" s="0" t="s">
        <v>274</v>
      </c>
      <c r="I3190" s="0" t="s">
        <v>23244</v>
      </c>
    </row>
    <row r="3191" customFormat="false" ht="15" hidden="false" customHeight="false" outlineLevel="0" collapsed="false">
      <c r="A3191" s="0" t="n">
        <v>14</v>
      </c>
      <c r="B3191" s="0" t="s">
        <v>50</v>
      </c>
      <c r="C3191" s="0" t="s">
        <v>23245</v>
      </c>
      <c r="D3191" s="0" t="s">
        <v>514</v>
      </c>
      <c r="E3191" s="0" t="s">
        <v>23246</v>
      </c>
      <c r="F3191" s="0" t="n">
        <v>2607</v>
      </c>
      <c r="G3191" s="0" t="s">
        <v>281</v>
      </c>
      <c r="H3191" s="0" t="s">
        <v>274</v>
      </c>
      <c r="I3191" s="0" t="s">
        <v>23247</v>
      </c>
    </row>
    <row r="3192" customFormat="false" ht="15" hidden="false" customHeight="false" outlineLevel="0" collapsed="false">
      <c r="A3192" s="0" t="n">
        <v>1</v>
      </c>
      <c r="B3192" s="0" t="s">
        <v>26</v>
      </c>
      <c r="C3192" s="0" t="s">
        <v>23248</v>
      </c>
      <c r="D3192" s="0" t="s">
        <v>14532</v>
      </c>
      <c r="E3192" s="0" t="s">
        <v>23249</v>
      </c>
      <c r="F3192" s="0" t="n">
        <v>12129</v>
      </c>
      <c r="G3192" s="0" t="s">
        <v>281</v>
      </c>
      <c r="H3192" s="0" t="s">
        <v>274</v>
      </c>
      <c r="I3192" s="0" t="s">
        <v>23250</v>
      </c>
    </row>
    <row r="3193" customFormat="false" ht="15" hidden="false" customHeight="false" outlineLevel="0" collapsed="false">
      <c r="A3193" s="0" t="n">
        <v>121</v>
      </c>
      <c r="B3193" s="0" t="s">
        <v>179</v>
      </c>
      <c r="C3193" s="0" t="s">
        <v>23251</v>
      </c>
      <c r="D3193" s="0" t="s">
        <v>14532</v>
      </c>
      <c r="E3193" s="0" t="s">
        <v>23252</v>
      </c>
      <c r="F3193" s="0" t="n">
        <v>7823</v>
      </c>
      <c r="G3193" s="0" t="s">
        <v>281</v>
      </c>
      <c r="H3193" s="0" t="s">
        <v>297</v>
      </c>
      <c r="I3193" s="0" t="s">
        <v>23253</v>
      </c>
    </row>
    <row r="3194" customFormat="false" ht="15" hidden="false" customHeight="false" outlineLevel="0" collapsed="false">
      <c r="A3194" s="0" t="n">
        <v>146</v>
      </c>
      <c r="B3194" s="0" t="s">
        <v>205</v>
      </c>
      <c r="C3194" s="0" t="s">
        <v>23254</v>
      </c>
      <c r="D3194" s="0" t="s">
        <v>14532</v>
      </c>
      <c r="E3194" s="0" t="s">
        <v>23255</v>
      </c>
      <c r="F3194" s="0" t="n">
        <v>2669</v>
      </c>
      <c r="G3194" s="0" t="s">
        <v>281</v>
      </c>
      <c r="H3194" s="0" t="s">
        <v>274</v>
      </c>
      <c r="I3194" s="0" t="s">
        <v>23256</v>
      </c>
    </row>
    <row r="3195" customFormat="false" ht="15" hidden="false" customHeight="false" outlineLevel="0" collapsed="false">
      <c r="A3195" s="0" t="n">
        <v>121</v>
      </c>
      <c r="B3195" s="0" t="s">
        <v>179</v>
      </c>
      <c r="C3195" s="0" t="s">
        <v>23257</v>
      </c>
      <c r="D3195" s="0" t="s">
        <v>14532</v>
      </c>
      <c r="E3195" s="0" t="s">
        <v>23258</v>
      </c>
      <c r="F3195" s="0" t="n">
        <v>9781</v>
      </c>
      <c r="G3195" s="0" t="s">
        <v>281</v>
      </c>
      <c r="H3195" s="0" t="s">
        <v>297</v>
      </c>
      <c r="I3195" s="0" t="s">
        <v>23259</v>
      </c>
    </row>
    <row r="3196" customFormat="false" ht="15" hidden="false" customHeight="false" outlineLevel="0" collapsed="false">
      <c r="A3196" s="0" t="n">
        <v>122</v>
      </c>
      <c r="B3196" s="0" t="s">
        <v>180</v>
      </c>
      <c r="C3196" s="0" t="s">
        <v>23260</v>
      </c>
      <c r="D3196" s="0" t="s">
        <v>14532</v>
      </c>
      <c r="E3196" s="0" t="s">
        <v>23261</v>
      </c>
      <c r="F3196" s="0" t="n">
        <v>10711</v>
      </c>
      <c r="G3196" s="0" t="s">
        <v>281</v>
      </c>
      <c r="H3196" s="0" t="s">
        <v>297</v>
      </c>
      <c r="I3196" s="0" t="s">
        <v>23262</v>
      </c>
    </row>
    <row r="3197" customFormat="false" ht="15" hidden="false" customHeight="false" outlineLevel="0" collapsed="false">
      <c r="A3197" s="0" t="n">
        <v>125</v>
      </c>
      <c r="B3197" s="0" t="s">
        <v>183</v>
      </c>
      <c r="C3197" s="0" t="s">
        <v>23263</v>
      </c>
      <c r="D3197" s="0" t="s">
        <v>14532</v>
      </c>
      <c r="E3197" s="0" t="s">
        <v>23264</v>
      </c>
      <c r="F3197" s="0" t="n">
        <v>2453</v>
      </c>
      <c r="G3197" s="0" t="s">
        <v>281</v>
      </c>
      <c r="H3197" s="0" t="s">
        <v>297</v>
      </c>
      <c r="I3197" s="0" t="s">
        <v>23265</v>
      </c>
    </row>
    <row r="3198" customFormat="false" ht="15" hidden="false" customHeight="false" outlineLevel="0" collapsed="false">
      <c r="A3198" s="0" t="n">
        <v>91</v>
      </c>
      <c r="B3198" s="0" t="s">
        <v>143</v>
      </c>
      <c r="C3198" s="0" t="s">
        <v>23266</v>
      </c>
      <c r="D3198" s="0" t="s">
        <v>14532</v>
      </c>
      <c r="E3198" s="0" t="s">
        <v>23267</v>
      </c>
      <c r="F3198" s="0" t="n">
        <v>2751</v>
      </c>
      <c r="G3198" s="0" t="s">
        <v>281</v>
      </c>
      <c r="H3198" s="0" t="s">
        <v>274</v>
      </c>
      <c r="I3198" s="0" t="s">
        <v>23268</v>
      </c>
    </row>
    <row r="3199" customFormat="false" ht="15" hidden="false" customHeight="false" outlineLevel="0" collapsed="false">
      <c r="A3199" s="0" t="n">
        <v>125</v>
      </c>
      <c r="B3199" s="0" t="s">
        <v>183</v>
      </c>
      <c r="C3199" s="0" t="s">
        <v>23269</v>
      </c>
      <c r="D3199" s="0" t="s">
        <v>14676</v>
      </c>
      <c r="E3199" s="0" t="s">
        <v>23270</v>
      </c>
      <c r="F3199" s="0" t="n">
        <v>1353</v>
      </c>
      <c r="G3199" s="0" t="s">
        <v>281</v>
      </c>
      <c r="H3199" s="0" t="s">
        <v>297</v>
      </c>
      <c r="I3199" s="0" t="s">
        <v>23271</v>
      </c>
    </row>
    <row r="3200" customFormat="false" ht="15" hidden="false" customHeight="false" outlineLevel="0" collapsed="false">
      <c r="A3200" s="0" t="n">
        <v>125</v>
      </c>
      <c r="B3200" s="0" t="s">
        <v>183</v>
      </c>
      <c r="C3200" s="0" t="s">
        <v>23272</v>
      </c>
      <c r="D3200" s="0" t="s">
        <v>14532</v>
      </c>
      <c r="E3200" s="0" t="s">
        <v>23273</v>
      </c>
      <c r="F3200" s="0" t="n">
        <v>1766</v>
      </c>
      <c r="G3200" s="0" t="s">
        <v>281</v>
      </c>
      <c r="H3200" s="0" t="s">
        <v>297</v>
      </c>
      <c r="I3200" s="0" t="s">
        <v>23274</v>
      </c>
    </row>
    <row r="3201" customFormat="false" ht="15" hidden="false" customHeight="false" outlineLevel="0" collapsed="false">
      <c r="A3201" s="0" t="n">
        <v>125</v>
      </c>
      <c r="B3201" s="0" t="s">
        <v>183</v>
      </c>
      <c r="C3201" s="0" t="s">
        <v>23275</v>
      </c>
      <c r="D3201" s="0" t="s">
        <v>14532</v>
      </c>
      <c r="E3201" s="0" t="s">
        <v>23276</v>
      </c>
      <c r="F3201" s="0" t="n">
        <v>4862</v>
      </c>
      <c r="G3201" s="0" t="s">
        <v>281</v>
      </c>
      <c r="H3201" s="0" t="s">
        <v>297</v>
      </c>
      <c r="I3201" s="0" t="s">
        <v>23277</v>
      </c>
    </row>
    <row r="3202" customFormat="false" ht="15" hidden="false" customHeight="false" outlineLevel="0" collapsed="false">
      <c r="A3202" s="0" t="n">
        <v>125</v>
      </c>
      <c r="B3202" s="0" t="s">
        <v>183</v>
      </c>
      <c r="C3202" s="0" t="s">
        <v>23278</v>
      </c>
      <c r="D3202" s="0" t="s">
        <v>14532</v>
      </c>
      <c r="E3202" s="0" t="s">
        <v>23279</v>
      </c>
      <c r="F3202" s="0" t="n">
        <v>4226</v>
      </c>
      <c r="G3202" s="0" t="s">
        <v>281</v>
      </c>
      <c r="H3202" s="0" t="s">
        <v>297</v>
      </c>
      <c r="I3202" s="0" t="s">
        <v>23280</v>
      </c>
    </row>
    <row r="3203" customFormat="false" ht="15" hidden="false" customHeight="false" outlineLevel="0" collapsed="false">
      <c r="A3203" s="0" t="n">
        <v>125</v>
      </c>
      <c r="B3203" s="0" t="s">
        <v>183</v>
      </c>
      <c r="C3203" s="0" t="s">
        <v>23281</v>
      </c>
      <c r="D3203" s="0" t="s">
        <v>14532</v>
      </c>
      <c r="E3203" s="0" t="s">
        <v>23282</v>
      </c>
      <c r="F3203" s="0" t="n">
        <v>574</v>
      </c>
      <c r="G3203" s="0" t="s">
        <v>281</v>
      </c>
      <c r="H3203" s="0" t="s">
        <v>297</v>
      </c>
      <c r="I3203" s="0" t="s">
        <v>23283</v>
      </c>
    </row>
    <row r="3204" customFormat="false" ht="15" hidden="false" customHeight="false" outlineLevel="0" collapsed="false">
      <c r="A3204" s="0" t="n">
        <v>125</v>
      </c>
      <c r="B3204" s="0" t="s">
        <v>183</v>
      </c>
      <c r="C3204" s="0" t="s">
        <v>23284</v>
      </c>
      <c r="D3204" s="0" t="s">
        <v>14532</v>
      </c>
      <c r="E3204" s="0" t="s">
        <v>23285</v>
      </c>
      <c r="F3204" s="0" t="n">
        <v>3134</v>
      </c>
      <c r="G3204" s="0" t="s">
        <v>281</v>
      </c>
      <c r="H3204" s="0" t="s">
        <v>297</v>
      </c>
      <c r="I3204" s="0" t="s">
        <v>23286</v>
      </c>
    </row>
    <row r="3205" customFormat="false" ht="15" hidden="false" customHeight="false" outlineLevel="0" collapsed="false">
      <c r="A3205" s="0" t="n">
        <v>125</v>
      </c>
      <c r="B3205" s="0" t="s">
        <v>183</v>
      </c>
      <c r="C3205" s="0" t="s">
        <v>23287</v>
      </c>
      <c r="D3205" s="0" t="s">
        <v>14532</v>
      </c>
      <c r="E3205" s="0" t="s">
        <v>23288</v>
      </c>
      <c r="F3205" s="0" t="n">
        <v>4086</v>
      </c>
      <c r="G3205" s="0" t="s">
        <v>281</v>
      </c>
      <c r="H3205" s="0" t="s">
        <v>297</v>
      </c>
      <c r="I3205" s="0" t="s">
        <v>23289</v>
      </c>
    </row>
    <row r="3206" customFormat="false" ht="15" hidden="false" customHeight="false" outlineLevel="0" collapsed="false">
      <c r="A3206" s="0" t="n">
        <v>125</v>
      </c>
      <c r="B3206" s="0" t="s">
        <v>183</v>
      </c>
      <c r="C3206" s="0" t="s">
        <v>23290</v>
      </c>
      <c r="D3206" s="0" t="s">
        <v>14676</v>
      </c>
      <c r="E3206" s="0" t="s">
        <v>23291</v>
      </c>
      <c r="F3206" s="0" t="n">
        <v>1641</v>
      </c>
      <c r="G3206" s="0" t="s">
        <v>281</v>
      </c>
      <c r="H3206" s="0" t="s">
        <v>297</v>
      </c>
      <c r="I3206" s="0" t="s">
        <v>23292</v>
      </c>
    </row>
    <row r="3207" customFormat="false" ht="15" hidden="false" customHeight="false" outlineLevel="0" collapsed="false">
      <c r="A3207" s="0" t="n">
        <v>126</v>
      </c>
      <c r="B3207" s="0" t="s">
        <v>184</v>
      </c>
      <c r="C3207" s="0" t="s">
        <v>23293</v>
      </c>
      <c r="D3207" s="0" t="s">
        <v>14676</v>
      </c>
      <c r="E3207" s="0" t="s">
        <v>23294</v>
      </c>
      <c r="F3207" s="0" t="n">
        <v>11202</v>
      </c>
      <c r="G3207" s="0" t="s">
        <v>281</v>
      </c>
      <c r="H3207" s="0" t="s">
        <v>297</v>
      </c>
      <c r="I3207" s="0" t="s">
        <v>23295</v>
      </c>
    </row>
    <row r="3208" customFormat="false" ht="15" hidden="false" customHeight="false" outlineLevel="0" collapsed="false">
      <c r="A3208" s="0" t="n">
        <v>74</v>
      </c>
      <c r="B3208" s="0" t="s">
        <v>125</v>
      </c>
      <c r="C3208" s="0" t="s">
        <v>23296</v>
      </c>
      <c r="D3208" s="0" t="s">
        <v>14532</v>
      </c>
      <c r="E3208" s="0" t="s">
        <v>23297</v>
      </c>
      <c r="F3208" s="0" t="n">
        <v>7347</v>
      </c>
      <c r="G3208" s="0" t="s">
        <v>281</v>
      </c>
      <c r="H3208" s="0" t="s">
        <v>274</v>
      </c>
      <c r="I3208" s="0" t="s">
        <v>23298</v>
      </c>
    </row>
    <row r="3209" customFormat="false" ht="15" hidden="false" customHeight="false" outlineLevel="0" collapsed="false">
      <c r="A3209" s="0" t="n">
        <v>125</v>
      </c>
      <c r="B3209" s="0" t="s">
        <v>183</v>
      </c>
      <c r="C3209" s="0" t="s">
        <v>23299</v>
      </c>
      <c r="D3209" s="0" t="s">
        <v>14532</v>
      </c>
      <c r="E3209" s="0" t="s">
        <v>23300</v>
      </c>
      <c r="F3209" s="0" t="n">
        <v>8091</v>
      </c>
      <c r="G3209" s="0" t="s">
        <v>281</v>
      </c>
      <c r="H3209" s="0" t="s">
        <v>297</v>
      </c>
      <c r="I3209" s="0" t="s">
        <v>23301</v>
      </c>
    </row>
    <row r="3210" customFormat="false" ht="15" hidden="false" customHeight="false" outlineLevel="0" collapsed="false">
      <c r="A3210" s="0" t="n">
        <v>125</v>
      </c>
      <c r="B3210" s="0" t="s">
        <v>183</v>
      </c>
      <c r="C3210" s="0" t="s">
        <v>23302</v>
      </c>
      <c r="D3210" s="0" t="s">
        <v>14532</v>
      </c>
      <c r="E3210" s="0" t="s">
        <v>23303</v>
      </c>
      <c r="F3210" s="0" t="n">
        <v>1719</v>
      </c>
      <c r="G3210" s="0" t="s">
        <v>281</v>
      </c>
      <c r="H3210" s="0" t="s">
        <v>297</v>
      </c>
      <c r="I3210" s="0" t="s">
        <v>23304</v>
      </c>
    </row>
    <row r="3211" customFormat="false" ht="15" hidden="false" customHeight="false" outlineLevel="0" collapsed="false">
      <c r="A3211" s="0" t="n">
        <v>126</v>
      </c>
      <c r="B3211" s="0" t="s">
        <v>184</v>
      </c>
      <c r="C3211" s="0" t="s">
        <v>23305</v>
      </c>
      <c r="D3211" s="0" t="s">
        <v>14532</v>
      </c>
      <c r="E3211" s="0" t="s">
        <v>23306</v>
      </c>
      <c r="F3211" s="0" t="n">
        <v>4297</v>
      </c>
      <c r="G3211" s="0" t="s">
        <v>281</v>
      </c>
      <c r="H3211" s="0" t="s">
        <v>297</v>
      </c>
      <c r="I3211" s="0" t="s">
        <v>23307</v>
      </c>
    </row>
    <row r="3212" customFormat="false" ht="15" hidden="false" customHeight="false" outlineLevel="0" collapsed="false">
      <c r="A3212" s="0" t="n">
        <v>123</v>
      </c>
      <c r="B3212" s="0" t="s">
        <v>181</v>
      </c>
      <c r="C3212" s="0" t="s">
        <v>23308</v>
      </c>
      <c r="D3212" s="0" t="s">
        <v>14532</v>
      </c>
      <c r="E3212" s="0" t="s">
        <v>23309</v>
      </c>
      <c r="F3212" s="0" t="n">
        <v>6387</v>
      </c>
      <c r="G3212" s="0" t="s">
        <v>281</v>
      </c>
      <c r="H3212" s="0" t="s">
        <v>297</v>
      </c>
      <c r="I3212" s="0" t="s">
        <v>23310</v>
      </c>
    </row>
    <row r="3213" customFormat="false" ht="15" hidden="false" customHeight="false" outlineLevel="0" collapsed="false">
      <c r="A3213" s="0" t="n">
        <v>70</v>
      </c>
      <c r="B3213" s="0" t="s">
        <v>120</v>
      </c>
      <c r="C3213" s="0" t="s">
        <v>23311</v>
      </c>
      <c r="D3213" s="0" t="s">
        <v>14532</v>
      </c>
      <c r="E3213" s="0" t="s">
        <v>23312</v>
      </c>
      <c r="F3213" s="0" t="n">
        <v>8034</v>
      </c>
      <c r="G3213" s="0" t="s">
        <v>281</v>
      </c>
      <c r="H3213" s="0" t="s">
        <v>274</v>
      </c>
      <c r="I3213" s="0" t="s">
        <v>23313</v>
      </c>
    </row>
    <row r="3214" customFormat="false" ht="15" hidden="false" customHeight="false" outlineLevel="0" collapsed="false">
      <c r="A3214" s="0" t="n">
        <v>125</v>
      </c>
      <c r="B3214" s="0" t="s">
        <v>183</v>
      </c>
      <c r="C3214" s="0" t="s">
        <v>23314</v>
      </c>
      <c r="D3214" s="0" t="s">
        <v>14532</v>
      </c>
      <c r="E3214" s="0" t="s">
        <v>23315</v>
      </c>
      <c r="F3214" s="0" t="n">
        <v>2235</v>
      </c>
      <c r="G3214" s="0" t="s">
        <v>281</v>
      </c>
      <c r="H3214" s="0" t="s">
        <v>297</v>
      </c>
      <c r="I3214" s="0" t="s">
        <v>23316</v>
      </c>
    </row>
    <row r="3215" customFormat="false" ht="15" hidden="false" customHeight="false" outlineLevel="0" collapsed="false">
      <c r="A3215" s="0" t="n">
        <v>125</v>
      </c>
      <c r="B3215" s="0" t="s">
        <v>183</v>
      </c>
      <c r="C3215" s="0" t="s">
        <v>23317</v>
      </c>
      <c r="D3215" s="0" t="s">
        <v>14532</v>
      </c>
      <c r="E3215" s="0" t="s">
        <v>23318</v>
      </c>
      <c r="F3215" s="0" t="n">
        <v>1933</v>
      </c>
      <c r="G3215" s="0" t="s">
        <v>281</v>
      </c>
      <c r="H3215" s="0" t="s">
        <v>297</v>
      </c>
      <c r="I3215" s="0" t="s">
        <v>23319</v>
      </c>
    </row>
    <row r="3216" customFormat="false" ht="15" hidden="false" customHeight="false" outlineLevel="0" collapsed="false">
      <c r="A3216" s="0" t="n">
        <v>123</v>
      </c>
      <c r="B3216" s="0" t="s">
        <v>181</v>
      </c>
      <c r="C3216" s="0" t="s">
        <v>23320</v>
      </c>
      <c r="D3216" s="0" t="s">
        <v>14532</v>
      </c>
      <c r="E3216" s="0" t="s">
        <v>23321</v>
      </c>
      <c r="F3216" s="0" t="n">
        <v>1169</v>
      </c>
      <c r="G3216" s="0" t="s">
        <v>281</v>
      </c>
      <c r="H3216" s="0" t="s">
        <v>297</v>
      </c>
      <c r="I3216" s="0" t="s">
        <v>23322</v>
      </c>
    </row>
    <row r="3217" customFormat="false" ht="15" hidden="false" customHeight="false" outlineLevel="0" collapsed="false">
      <c r="A3217" s="0" t="n">
        <v>125</v>
      </c>
      <c r="B3217" s="0" t="s">
        <v>183</v>
      </c>
      <c r="C3217" s="0" t="s">
        <v>23323</v>
      </c>
      <c r="D3217" s="0" t="s">
        <v>14532</v>
      </c>
      <c r="E3217" s="0" t="s">
        <v>23324</v>
      </c>
      <c r="F3217" s="0" t="n">
        <v>2280</v>
      </c>
      <c r="G3217" s="0" t="s">
        <v>281</v>
      </c>
      <c r="H3217" s="0" t="s">
        <v>297</v>
      </c>
      <c r="I3217" s="0" t="s">
        <v>23325</v>
      </c>
    </row>
    <row r="3218" customFormat="false" ht="15" hidden="false" customHeight="false" outlineLevel="0" collapsed="false">
      <c r="A3218" s="0" t="n">
        <v>125</v>
      </c>
      <c r="B3218" s="0" t="s">
        <v>183</v>
      </c>
      <c r="C3218" s="0" t="s">
        <v>23326</v>
      </c>
      <c r="D3218" s="0" t="s">
        <v>14532</v>
      </c>
      <c r="E3218" s="0" t="s">
        <v>23327</v>
      </c>
      <c r="F3218" s="0" t="n">
        <v>1008</v>
      </c>
      <c r="G3218" s="0" t="s">
        <v>281</v>
      </c>
      <c r="H3218" s="0" t="s">
        <v>297</v>
      </c>
      <c r="I3218" s="0" t="s">
        <v>23328</v>
      </c>
    </row>
    <row r="3219" customFormat="false" ht="15" hidden="false" customHeight="false" outlineLevel="0" collapsed="false">
      <c r="A3219" s="0" t="n">
        <v>150</v>
      </c>
      <c r="B3219" s="0" t="s">
        <v>210</v>
      </c>
      <c r="C3219" s="0" t="s">
        <v>23329</v>
      </c>
      <c r="D3219" s="0" t="s">
        <v>14532</v>
      </c>
      <c r="E3219" s="0" t="s">
        <v>23330</v>
      </c>
      <c r="F3219" s="0" t="n">
        <v>3821</v>
      </c>
      <c r="G3219" s="0" t="s">
        <v>281</v>
      </c>
      <c r="H3219" s="0" t="s">
        <v>274</v>
      </c>
      <c r="I3219" s="0" t="s">
        <v>23331</v>
      </c>
    </row>
    <row r="3220" customFormat="false" ht="15" hidden="false" customHeight="false" outlineLevel="0" collapsed="false">
      <c r="A3220" s="0" t="n">
        <v>123</v>
      </c>
      <c r="B3220" s="0" t="s">
        <v>181</v>
      </c>
      <c r="C3220" s="0" t="s">
        <v>23332</v>
      </c>
      <c r="D3220" s="0" t="s">
        <v>14532</v>
      </c>
      <c r="E3220" s="0" t="s">
        <v>23333</v>
      </c>
      <c r="F3220" s="0" t="n">
        <v>833</v>
      </c>
      <c r="G3220" s="0" t="s">
        <v>281</v>
      </c>
      <c r="H3220" s="0" t="s">
        <v>297</v>
      </c>
      <c r="I3220" s="0" t="s">
        <v>23334</v>
      </c>
    </row>
    <row r="3221" customFormat="false" ht="15" hidden="false" customHeight="false" outlineLevel="0" collapsed="false">
      <c r="A3221" s="0" t="n">
        <v>125</v>
      </c>
      <c r="B3221" s="0" t="s">
        <v>183</v>
      </c>
      <c r="C3221" s="0" t="s">
        <v>23335</v>
      </c>
      <c r="D3221" s="0" t="s">
        <v>14541</v>
      </c>
      <c r="E3221" s="0" t="s">
        <v>23336</v>
      </c>
      <c r="F3221" s="0" t="n">
        <v>1348</v>
      </c>
      <c r="G3221" s="0" t="s">
        <v>281</v>
      </c>
      <c r="H3221" s="0" t="s">
        <v>297</v>
      </c>
      <c r="I3221" s="0" t="s">
        <v>23337</v>
      </c>
    </row>
    <row r="3222" customFormat="false" ht="15" hidden="false" customHeight="false" outlineLevel="0" collapsed="false">
      <c r="A3222" s="0" t="n">
        <v>123</v>
      </c>
      <c r="B3222" s="0" t="s">
        <v>181</v>
      </c>
      <c r="C3222" s="0" t="s">
        <v>23338</v>
      </c>
      <c r="D3222" s="0" t="s">
        <v>34</v>
      </c>
      <c r="E3222" s="0" t="s">
        <v>23339</v>
      </c>
      <c r="F3222" s="0" t="n">
        <v>385</v>
      </c>
      <c r="G3222" s="0" t="s">
        <v>281</v>
      </c>
      <c r="H3222" s="0" t="s">
        <v>297</v>
      </c>
      <c r="I3222" s="0" t="s">
        <v>23340</v>
      </c>
    </row>
    <row r="3223" customFormat="false" ht="15" hidden="false" customHeight="false" outlineLevel="0" collapsed="false">
      <c r="A3223" s="0" t="n">
        <v>125</v>
      </c>
      <c r="B3223" s="0" t="s">
        <v>183</v>
      </c>
      <c r="C3223" s="0" t="s">
        <v>23341</v>
      </c>
      <c r="D3223" s="0" t="s">
        <v>14532</v>
      </c>
      <c r="E3223" s="0" t="s">
        <v>23342</v>
      </c>
      <c r="F3223" s="0" t="n">
        <v>1803</v>
      </c>
      <c r="G3223" s="0" t="s">
        <v>281</v>
      </c>
      <c r="H3223" s="0" t="s">
        <v>297</v>
      </c>
      <c r="I3223" s="0" t="s">
        <v>23343</v>
      </c>
    </row>
    <row r="3224" customFormat="false" ht="15" hidden="false" customHeight="false" outlineLevel="0" collapsed="false">
      <c r="A3224" s="0" t="n">
        <v>125</v>
      </c>
      <c r="B3224" s="0" t="s">
        <v>183</v>
      </c>
      <c r="C3224" s="0" t="s">
        <v>23344</v>
      </c>
      <c r="D3224" s="0" t="s">
        <v>14532</v>
      </c>
      <c r="E3224" s="0" t="s">
        <v>23345</v>
      </c>
      <c r="F3224" s="0" t="n">
        <v>2218</v>
      </c>
      <c r="G3224" s="0" t="s">
        <v>281</v>
      </c>
      <c r="H3224" s="0" t="s">
        <v>297</v>
      </c>
      <c r="I3224" s="0" t="s">
        <v>23346</v>
      </c>
    </row>
    <row r="3225" customFormat="false" ht="15" hidden="false" customHeight="false" outlineLevel="0" collapsed="false">
      <c r="A3225" s="0" t="n">
        <v>123</v>
      </c>
      <c r="B3225" s="0" t="s">
        <v>181</v>
      </c>
      <c r="C3225" s="0" t="s">
        <v>23347</v>
      </c>
      <c r="D3225" s="0" t="s">
        <v>14532</v>
      </c>
      <c r="E3225" s="0" t="s">
        <v>23348</v>
      </c>
      <c r="F3225" s="0" t="n">
        <v>1291</v>
      </c>
      <c r="G3225" s="0" t="s">
        <v>281</v>
      </c>
      <c r="H3225" s="0" t="s">
        <v>297</v>
      </c>
      <c r="I3225" s="0" t="s">
        <v>23349</v>
      </c>
    </row>
    <row r="3226" customFormat="false" ht="15" hidden="false" customHeight="false" outlineLevel="0" collapsed="false">
      <c r="A3226" s="0" t="n">
        <v>15</v>
      </c>
      <c r="B3226" s="0" t="s">
        <v>51</v>
      </c>
      <c r="C3226" s="0" t="s">
        <v>23350</v>
      </c>
      <c r="D3226" s="0" t="s">
        <v>14532</v>
      </c>
      <c r="E3226" s="0" t="s">
        <v>23351</v>
      </c>
      <c r="F3226" s="0" t="n">
        <v>16405</v>
      </c>
      <c r="G3226" s="0" t="s">
        <v>281</v>
      </c>
      <c r="H3226" s="0" t="s">
        <v>274</v>
      </c>
      <c r="I3226" s="0" t="s">
        <v>23352</v>
      </c>
    </row>
    <row r="3227" customFormat="false" ht="15" hidden="false" customHeight="false" outlineLevel="0" collapsed="false">
      <c r="A3227" s="0" t="n">
        <v>125</v>
      </c>
      <c r="B3227" s="0" t="s">
        <v>183</v>
      </c>
      <c r="C3227" s="0" t="s">
        <v>23353</v>
      </c>
      <c r="D3227" s="0" t="s">
        <v>14532</v>
      </c>
      <c r="E3227" s="0" t="s">
        <v>23282</v>
      </c>
      <c r="F3227" s="0" t="n">
        <v>574</v>
      </c>
      <c r="G3227" s="0" t="s">
        <v>281</v>
      </c>
      <c r="H3227" s="0" t="s">
        <v>297</v>
      </c>
      <c r="I3227" s="0" t="s">
        <v>23354</v>
      </c>
    </row>
    <row r="3228" customFormat="false" ht="15" hidden="false" customHeight="false" outlineLevel="0" collapsed="false">
      <c r="A3228" s="0" t="n">
        <v>28</v>
      </c>
      <c r="B3228" s="0" t="s">
        <v>68</v>
      </c>
      <c r="C3228" s="0" t="s">
        <v>23355</v>
      </c>
      <c r="D3228" s="0" t="s">
        <v>14532</v>
      </c>
      <c r="E3228" s="0" t="s">
        <v>23356</v>
      </c>
      <c r="F3228" s="0" t="n">
        <v>2498</v>
      </c>
      <c r="G3228" s="0" t="s">
        <v>281</v>
      </c>
      <c r="H3228" s="0" t="s">
        <v>274</v>
      </c>
      <c r="I3228" s="0" t="s">
        <v>23357</v>
      </c>
    </row>
    <row r="3229" customFormat="false" ht="15" hidden="false" customHeight="false" outlineLevel="0" collapsed="false">
      <c r="A3229" s="0" t="n">
        <v>125</v>
      </c>
      <c r="B3229" s="0" t="s">
        <v>183</v>
      </c>
      <c r="C3229" s="0" t="s">
        <v>23358</v>
      </c>
      <c r="D3229" s="0" t="s">
        <v>14532</v>
      </c>
      <c r="E3229" s="0" t="s">
        <v>23359</v>
      </c>
      <c r="F3229" s="0" t="n">
        <v>2308</v>
      </c>
      <c r="G3229" s="0" t="s">
        <v>281</v>
      </c>
      <c r="H3229" s="0" t="s">
        <v>297</v>
      </c>
      <c r="I3229" s="0" t="s">
        <v>23360</v>
      </c>
    </row>
    <row r="3230" customFormat="false" ht="15" hidden="false" customHeight="false" outlineLevel="0" collapsed="false">
      <c r="A3230" s="0" t="n">
        <v>125</v>
      </c>
      <c r="B3230" s="0" t="s">
        <v>183</v>
      </c>
      <c r="C3230" s="0" t="s">
        <v>23361</v>
      </c>
      <c r="D3230" s="0" t="s">
        <v>14532</v>
      </c>
      <c r="E3230" s="0" t="s">
        <v>23282</v>
      </c>
      <c r="F3230" s="0" t="n">
        <v>574</v>
      </c>
      <c r="G3230" s="0" t="s">
        <v>281</v>
      </c>
      <c r="H3230" s="0" t="s">
        <v>297</v>
      </c>
      <c r="I3230" s="0" t="s">
        <v>23362</v>
      </c>
    </row>
    <row r="3231" customFormat="false" ht="15" hidden="false" customHeight="false" outlineLevel="0" collapsed="false">
      <c r="A3231" s="0" t="n">
        <v>125</v>
      </c>
      <c r="B3231" s="0" t="s">
        <v>183</v>
      </c>
      <c r="C3231" s="0" t="s">
        <v>23363</v>
      </c>
      <c r="D3231" s="0" t="s">
        <v>14532</v>
      </c>
      <c r="E3231" s="0" t="s">
        <v>23364</v>
      </c>
      <c r="F3231" s="0" t="n">
        <v>5540</v>
      </c>
      <c r="G3231" s="0" t="s">
        <v>281</v>
      </c>
      <c r="H3231" s="0" t="s">
        <v>297</v>
      </c>
      <c r="I3231" s="0" t="s">
        <v>23365</v>
      </c>
    </row>
    <row r="3232" customFormat="false" ht="15" hidden="false" customHeight="false" outlineLevel="0" collapsed="false">
      <c r="A3232" s="0" t="n">
        <v>123</v>
      </c>
      <c r="B3232" s="0" t="s">
        <v>181</v>
      </c>
      <c r="C3232" s="0" t="s">
        <v>23366</v>
      </c>
      <c r="D3232" s="0" t="s">
        <v>14532</v>
      </c>
      <c r="E3232" s="0" t="s">
        <v>23367</v>
      </c>
      <c r="F3232" s="0" t="n">
        <v>2814</v>
      </c>
      <c r="G3232" s="0" t="s">
        <v>281</v>
      </c>
      <c r="H3232" s="0" t="s">
        <v>297</v>
      </c>
      <c r="I3232" s="0" t="s">
        <v>23368</v>
      </c>
    </row>
    <row r="3233" customFormat="false" ht="15" hidden="false" customHeight="false" outlineLevel="0" collapsed="false">
      <c r="A3233" s="0" t="n">
        <v>123</v>
      </c>
      <c r="B3233" s="0" t="s">
        <v>181</v>
      </c>
      <c r="C3233" s="0" t="s">
        <v>23369</v>
      </c>
      <c r="D3233" s="0" t="s">
        <v>14532</v>
      </c>
      <c r="E3233" s="0" t="s">
        <v>23370</v>
      </c>
      <c r="F3233" s="0" t="n">
        <v>2018</v>
      </c>
      <c r="G3233" s="0" t="s">
        <v>281</v>
      </c>
      <c r="H3233" s="0" t="s">
        <v>297</v>
      </c>
      <c r="I3233" s="0" t="s">
        <v>23371</v>
      </c>
    </row>
    <row r="3234" customFormat="false" ht="15" hidden="false" customHeight="false" outlineLevel="0" collapsed="false">
      <c r="A3234" s="0" t="n">
        <v>125</v>
      </c>
      <c r="B3234" s="0" t="s">
        <v>183</v>
      </c>
      <c r="C3234" s="0" t="s">
        <v>23372</v>
      </c>
      <c r="D3234" s="0" t="s">
        <v>14532</v>
      </c>
      <c r="E3234" s="0" t="s">
        <v>23373</v>
      </c>
      <c r="F3234" s="0" t="n">
        <v>2507</v>
      </c>
      <c r="G3234" s="0" t="s">
        <v>281</v>
      </c>
      <c r="H3234" s="0" t="s">
        <v>297</v>
      </c>
      <c r="I3234" s="0" t="s">
        <v>23374</v>
      </c>
    </row>
    <row r="3235" customFormat="false" ht="15" hidden="false" customHeight="false" outlineLevel="0" collapsed="false">
      <c r="A3235" s="0" t="n">
        <v>125</v>
      </c>
      <c r="B3235" s="0" t="s">
        <v>183</v>
      </c>
      <c r="C3235" s="0" t="s">
        <v>23375</v>
      </c>
      <c r="D3235" s="0" t="s">
        <v>14532</v>
      </c>
      <c r="E3235" s="0" t="s">
        <v>23376</v>
      </c>
      <c r="F3235" s="0" t="n">
        <v>520</v>
      </c>
      <c r="G3235" s="0" t="s">
        <v>281</v>
      </c>
      <c r="H3235" s="0" t="s">
        <v>297</v>
      </c>
      <c r="I3235" s="0" t="s">
        <v>23377</v>
      </c>
    </row>
    <row r="3236" customFormat="false" ht="15" hidden="false" customHeight="false" outlineLevel="0" collapsed="false">
      <c r="A3236" s="0" t="n">
        <v>123</v>
      </c>
      <c r="B3236" s="0" t="s">
        <v>181</v>
      </c>
      <c r="C3236" s="0" t="s">
        <v>23378</v>
      </c>
      <c r="D3236" s="0" t="s">
        <v>14532</v>
      </c>
      <c r="E3236" s="0" t="s">
        <v>23379</v>
      </c>
      <c r="F3236" s="0" t="n">
        <v>308</v>
      </c>
      <c r="G3236" s="0" t="s">
        <v>281</v>
      </c>
      <c r="H3236" s="0" t="s">
        <v>297</v>
      </c>
      <c r="I3236" s="0" t="s">
        <v>23380</v>
      </c>
    </row>
    <row r="3237" customFormat="false" ht="15" hidden="false" customHeight="false" outlineLevel="0" collapsed="false">
      <c r="A3237" s="0" t="n">
        <v>125</v>
      </c>
      <c r="B3237" s="0" t="s">
        <v>183</v>
      </c>
      <c r="C3237" s="0" t="s">
        <v>23381</v>
      </c>
      <c r="D3237" s="0" t="s">
        <v>14532</v>
      </c>
      <c r="E3237" s="0" t="s">
        <v>23382</v>
      </c>
      <c r="F3237" s="0" t="n">
        <v>2650</v>
      </c>
      <c r="G3237" s="0" t="s">
        <v>281</v>
      </c>
      <c r="H3237" s="0" t="s">
        <v>297</v>
      </c>
      <c r="I3237" s="0" t="s">
        <v>23383</v>
      </c>
    </row>
    <row r="3238" customFormat="false" ht="15" hidden="false" customHeight="false" outlineLevel="0" collapsed="false">
      <c r="A3238" s="0" t="n">
        <v>123</v>
      </c>
      <c r="B3238" s="0" t="s">
        <v>181</v>
      </c>
      <c r="C3238" s="0" t="s">
        <v>23384</v>
      </c>
      <c r="D3238" s="0" t="s">
        <v>14532</v>
      </c>
      <c r="E3238" s="0" t="s">
        <v>23385</v>
      </c>
      <c r="F3238" s="0" t="n">
        <v>310</v>
      </c>
      <c r="G3238" s="0" t="s">
        <v>281</v>
      </c>
      <c r="H3238" s="0" t="s">
        <v>297</v>
      </c>
      <c r="I3238" s="0" t="s">
        <v>23386</v>
      </c>
    </row>
    <row r="3239" customFormat="false" ht="15" hidden="false" customHeight="false" outlineLevel="0" collapsed="false">
      <c r="A3239" s="0" t="n">
        <v>125</v>
      </c>
      <c r="B3239" s="0" t="s">
        <v>183</v>
      </c>
      <c r="C3239" s="0" t="s">
        <v>23387</v>
      </c>
      <c r="D3239" s="0" t="s">
        <v>14532</v>
      </c>
      <c r="E3239" s="0" t="s">
        <v>23388</v>
      </c>
      <c r="F3239" s="0" t="n">
        <v>522</v>
      </c>
      <c r="G3239" s="0" t="s">
        <v>281</v>
      </c>
      <c r="H3239" s="0" t="s">
        <v>297</v>
      </c>
      <c r="I3239" s="0" t="s">
        <v>23389</v>
      </c>
    </row>
    <row r="3240" customFormat="false" ht="15" hidden="false" customHeight="false" outlineLevel="0" collapsed="false">
      <c r="A3240" s="0" t="n">
        <v>37</v>
      </c>
      <c r="B3240" s="0" t="s">
        <v>79</v>
      </c>
      <c r="C3240" s="0" t="s">
        <v>23390</v>
      </c>
      <c r="D3240" s="0" t="s">
        <v>14532</v>
      </c>
      <c r="E3240" s="0" t="s">
        <v>23391</v>
      </c>
      <c r="F3240" s="0" t="n">
        <v>10899</v>
      </c>
      <c r="G3240" s="0" t="s">
        <v>281</v>
      </c>
      <c r="H3240" s="0" t="s">
        <v>274</v>
      </c>
      <c r="I3240" s="0" t="s">
        <v>23392</v>
      </c>
    </row>
    <row r="3241" customFormat="false" ht="15" hidden="false" customHeight="false" outlineLevel="0" collapsed="false">
      <c r="A3241" s="0" t="n">
        <v>125</v>
      </c>
      <c r="B3241" s="0" t="s">
        <v>183</v>
      </c>
      <c r="C3241" s="0" t="s">
        <v>23393</v>
      </c>
      <c r="D3241" s="0" t="s">
        <v>14532</v>
      </c>
      <c r="E3241" s="0" t="s">
        <v>23282</v>
      </c>
      <c r="F3241" s="0" t="n">
        <v>574</v>
      </c>
      <c r="G3241" s="0" t="s">
        <v>281</v>
      </c>
      <c r="H3241" s="0" t="s">
        <v>297</v>
      </c>
      <c r="I3241" s="0" t="s">
        <v>23394</v>
      </c>
    </row>
    <row r="3242" customFormat="false" ht="15" hidden="false" customHeight="false" outlineLevel="0" collapsed="false">
      <c r="A3242" s="0" t="n">
        <v>125</v>
      </c>
      <c r="B3242" s="0" t="s">
        <v>183</v>
      </c>
      <c r="C3242" s="0" t="s">
        <v>23395</v>
      </c>
      <c r="D3242" s="0" t="s">
        <v>14532</v>
      </c>
      <c r="E3242" s="0" t="s">
        <v>23396</v>
      </c>
      <c r="F3242" s="0" t="n">
        <v>2649</v>
      </c>
      <c r="G3242" s="0" t="s">
        <v>281</v>
      </c>
      <c r="H3242" s="0" t="s">
        <v>297</v>
      </c>
      <c r="I3242" s="0" t="s">
        <v>23397</v>
      </c>
    </row>
    <row r="3243" customFormat="false" ht="15" hidden="false" customHeight="false" outlineLevel="0" collapsed="false">
      <c r="A3243" s="0" t="n">
        <v>123</v>
      </c>
      <c r="B3243" s="0" t="s">
        <v>181</v>
      </c>
      <c r="C3243" s="0" t="s">
        <v>23398</v>
      </c>
      <c r="D3243" s="0" t="s">
        <v>14532</v>
      </c>
      <c r="E3243" s="0" t="s">
        <v>23399</v>
      </c>
      <c r="F3243" s="0" t="n">
        <v>579</v>
      </c>
      <c r="G3243" s="0" t="s">
        <v>281</v>
      </c>
      <c r="H3243" s="0" t="s">
        <v>297</v>
      </c>
      <c r="I3243" s="0" t="s">
        <v>23400</v>
      </c>
    </row>
    <row r="3244" customFormat="false" ht="15" hidden="false" customHeight="false" outlineLevel="0" collapsed="false">
      <c r="A3244" s="0" t="n">
        <v>125</v>
      </c>
      <c r="B3244" s="0" t="s">
        <v>183</v>
      </c>
      <c r="C3244" s="0" t="s">
        <v>23401</v>
      </c>
      <c r="D3244" s="0" t="s">
        <v>14676</v>
      </c>
      <c r="E3244" s="0" t="s">
        <v>23402</v>
      </c>
      <c r="F3244" s="0" t="n">
        <v>971</v>
      </c>
      <c r="G3244" s="0" t="s">
        <v>281</v>
      </c>
      <c r="H3244" s="0" t="s">
        <v>297</v>
      </c>
      <c r="I3244" s="0" t="s">
        <v>23403</v>
      </c>
    </row>
    <row r="3245" customFormat="false" ht="15" hidden="false" customHeight="false" outlineLevel="0" collapsed="false">
      <c r="A3245" s="0" t="n">
        <v>33</v>
      </c>
      <c r="B3245" s="0" t="s">
        <v>74</v>
      </c>
      <c r="C3245" s="0" t="s">
        <v>23404</v>
      </c>
      <c r="D3245" s="0" t="s">
        <v>14532</v>
      </c>
      <c r="E3245" s="0" t="s">
        <v>23405</v>
      </c>
      <c r="F3245" s="0" t="n">
        <v>2311</v>
      </c>
      <c r="G3245" s="0" t="s">
        <v>281</v>
      </c>
      <c r="H3245" s="0" t="s">
        <v>274</v>
      </c>
      <c r="I3245" s="0" t="s">
        <v>23406</v>
      </c>
    </row>
    <row r="3246" customFormat="false" ht="15" hidden="false" customHeight="false" outlineLevel="0" collapsed="false">
      <c r="A3246" s="0" t="n">
        <v>76</v>
      </c>
      <c r="B3246" s="0" t="s">
        <v>127</v>
      </c>
      <c r="C3246" s="0" t="s">
        <v>23407</v>
      </c>
      <c r="D3246" s="0" t="s">
        <v>14532</v>
      </c>
      <c r="E3246" s="0" t="s">
        <v>23408</v>
      </c>
      <c r="F3246" s="0" t="n">
        <v>2478</v>
      </c>
      <c r="G3246" s="0" t="s">
        <v>281</v>
      </c>
      <c r="H3246" s="0" t="s">
        <v>274</v>
      </c>
      <c r="I3246" s="0" t="s">
        <v>23409</v>
      </c>
    </row>
    <row r="3247" customFormat="false" ht="15" hidden="false" customHeight="false" outlineLevel="0" collapsed="false">
      <c r="A3247" s="0" t="n">
        <v>123</v>
      </c>
      <c r="B3247" s="0" t="s">
        <v>181</v>
      </c>
      <c r="C3247" s="0" t="s">
        <v>23410</v>
      </c>
      <c r="D3247" s="0" t="s">
        <v>14541</v>
      </c>
      <c r="E3247" s="0" t="s">
        <v>23411</v>
      </c>
      <c r="F3247" s="0" t="n">
        <v>1831</v>
      </c>
      <c r="G3247" s="0" t="s">
        <v>281</v>
      </c>
      <c r="H3247" s="0" t="s">
        <v>297</v>
      </c>
      <c r="I3247" s="0" t="s">
        <v>23412</v>
      </c>
    </row>
    <row r="3248" customFormat="false" ht="15" hidden="false" customHeight="false" outlineLevel="0" collapsed="false">
      <c r="A3248" s="0" t="n">
        <v>125</v>
      </c>
      <c r="B3248" s="0" t="s">
        <v>183</v>
      </c>
      <c r="C3248" s="0" t="s">
        <v>23413</v>
      </c>
      <c r="D3248" s="0" t="s">
        <v>14532</v>
      </c>
      <c r="E3248" s="0" t="s">
        <v>23414</v>
      </c>
      <c r="F3248" s="0" t="n">
        <v>4516</v>
      </c>
      <c r="G3248" s="0" t="s">
        <v>281</v>
      </c>
      <c r="H3248" s="0" t="s">
        <v>297</v>
      </c>
      <c r="I3248" s="0" t="s">
        <v>23415</v>
      </c>
    </row>
    <row r="3249" customFormat="false" ht="15" hidden="false" customHeight="false" outlineLevel="0" collapsed="false">
      <c r="A3249" s="0" t="n">
        <v>125</v>
      </c>
      <c r="B3249" s="0" t="s">
        <v>183</v>
      </c>
      <c r="C3249" s="0" t="s">
        <v>23416</v>
      </c>
      <c r="D3249" s="0" t="s">
        <v>14532</v>
      </c>
      <c r="E3249" s="0" t="s">
        <v>23417</v>
      </c>
      <c r="F3249" s="0" t="n">
        <v>2470</v>
      </c>
      <c r="G3249" s="0" t="s">
        <v>281</v>
      </c>
      <c r="H3249" s="0" t="s">
        <v>297</v>
      </c>
      <c r="I3249" s="0" t="s">
        <v>23418</v>
      </c>
    </row>
    <row r="3250" customFormat="false" ht="15" hidden="false" customHeight="false" outlineLevel="0" collapsed="false">
      <c r="A3250" s="0" t="n">
        <v>79</v>
      </c>
      <c r="B3250" s="0" t="s">
        <v>130</v>
      </c>
      <c r="C3250" s="0" t="s">
        <v>23419</v>
      </c>
      <c r="D3250" s="0" t="s">
        <v>14532</v>
      </c>
      <c r="E3250" s="0" t="s">
        <v>23420</v>
      </c>
      <c r="F3250" s="0" t="n">
        <v>2829</v>
      </c>
      <c r="G3250" s="0" t="s">
        <v>281</v>
      </c>
      <c r="H3250" s="0" t="s">
        <v>274</v>
      </c>
      <c r="I3250" s="0" t="s">
        <v>23421</v>
      </c>
    </row>
    <row r="3251" customFormat="false" ht="15" hidden="false" customHeight="false" outlineLevel="0" collapsed="false">
      <c r="A3251" s="0" t="n">
        <v>125</v>
      </c>
      <c r="B3251" s="0" t="s">
        <v>183</v>
      </c>
      <c r="C3251" s="0" t="s">
        <v>23422</v>
      </c>
      <c r="D3251" s="0" t="s">
        <v>14532</v>
      </c>
      <c r="E3251" s="0" t="s">
        <v>23423</v>
      </c>
      <c r="F3251" s="0" t="n">
        <v>2536</v>
      </c>
      <c r="G3251" s="0" t="s">
        <v>281</v>
      </c>
      <c r="H3251" s="0" t="s">
        <v>297</v>
      </c>
      <c r="I3251" s="0" t="s">
        <v>23383</v>
      </c>
    </row>
    <row r="3252" customFormat="false" ht="15" hidden="false" customHeight="false" outlineLevel="0" collapsed="false">
      <c r="A3252" s="0" t="n">
        <v>65</v>
      </c>
      <c r="B3252" s="0" t="s">
        <v>115</v>
      </c>
      <c r="C3252" s="0" t="s">
        <v>23424</v>
      </c>
      <c r="D3252" s="0" t="s">
        <v>14532</v>
      </c>
      <c r="E3252" s="0" t="s">
        <v>23425</v>
      </c>
      <c r="F3252" s="0" t="n">
        <v>2163</v>
      </c>
      <c r="G3252" s="0" t="s">
        <v>281</v>
      </c>
      <c r="H3252" s="0" t="s">
        <v>274</v>
      </c>
      <c r="I3252" s="0" t="s">
        <v>23426</v>
      </c>
    </row>
    <row r="3253" customFormat="false" ht="15" hidden="false" customHeight="false" outlineLevel="0" collapsed="false">
      <c r="A3253" s="0" t="n">
        <v>125</v>
      </c>
      <c r="B3253" s="0" t="s">
        <v>183</v>
      </c>
      <c r="C3253" s="0" t="s">
        <v>23427</v>
      </c>
      <c r="D3253" s="0" t="s">
        <v>14541</v>
      </c>
      <c r="E3253" s="0" t="s">
        <v>23428</v>
      </c>
      <c r="F3253" s="0" t="n">
        <v>1884</v>
      </c>
      <c r="G3253" s="0" t="s">
        <v>281</v>
      </c>
      <c r="H3253" s="0" t="s">
        <v>297</v>
      </c>
      <c r="I3253" s="0" t="s">
        <v>23429</v>
      </c>
    </row>
    <row r="3254" customFormat="false" ht="15" hidden="false" customHeight="false" outlineLevel="0" collapsed="false">
      <c r="A3254" s="0" t="n">
        <v>125</v>
      </c>
      <c r="B3254" s="0" t="s">
        <v>183</v>
      </c>
      <c r="C3254" s="0" t="s">
        <v>23430</v>
      </c>
      <c r="D3254" s="0" t="s">
        <v>14532</v>
      </c>
      <c r="E3254" s="0" t="s">
        <v>23431</v>
      </c>
      <c r="F3254" s="0" t="n">
        <v>468</v>
      </c>
      <c r="G3254" s="0" t="s">
        <v>281</v>
      </c>
      <c r="H3254" s="0" t="s">
        <v>297</v>
      </c>
      <c r="I3254" s="0" t="s">
        <v>23432</v>
      </c>
    </row>
    <row r="3255" customFormat="false" ht="15" hidden="false" customHeight="false" outlineLevel="0" collapsed="false">
      <c r="A3255" s="0" t="n">
        <v>82</v>
      </c>
      <c r="B3255" s="0" t="s">
        <v>133</v>
      </c>
      <c r="C3255" s="0" t="s">
        <v>23433</v>
      </c>
      <c r="D3255" s="0" t="s">
        <v>14532</v>
      </c>
      <c r="E3255" s="0" t="s">
        <v>23434</v>
      </c>
      <c r="F3255" s="0" t="n">
        <v>2097</v>
      </c>
      <c r="G3255" s="0" t="s">
        <v>281</v>
      </c>
      <c r="H3255" s="0" t="s">
        <v>274</v>
      </c>
      <c r="I3255" s="0" t="s">
        <v>23435</v>
      </c>
    </row>
    <row r="3256" customFormat="false" ht="15" hidden="false" customHeight="false" outlineLevel="0" collapsed="false">
      <c r="A3256" s="0" t="n">
        <v>125</v>
      </c>
      <c r="B3256" s="0" t="s">
        <v>183</v>
      </c>
      <c r="C3256" s="0" t="s">
        <v>23436</v>
      </c>
      <c r="D3256" s="0" t="s">
        <v>92</v>
      </c>
      <c r="E3256" s="0" t="s">
        <v>23437</v>
      </c>
      <c r="F3256" s="0" t="n">
        <v>2485</v>
      </c>
      <c r="G3256" s="0" t="s">
        <v>281</v>
      </c>
      <c r="H3256" s="0" t="s">
        <v>297</v>
      </c>
      <c r="I3256" s="0" t="s">
        <v>23438</v>
      </c>
    </row>
    <row r="3257" customFormat="false" ht="15" hidden="false" customHeight="false" outlineLevel="0" collapsed="false">
      <c r="A3257" s="0" t="n">
        <v>125</v>
      </c>
      <c r="B3257" s="0" t="s">
        <v>183</v>
      </c>
      <c r="C3257" s="0" t="s">
        <v>23439</v>
      </c>
      <c r="D3257" s="0" t="s">
        <v>92</v>
      </c>
      <c r="E3257" s="0" t="s">
        <v>23440</v>
      </c>
      <c r="F3257" s="0" t="n">
        <v>4088</v>
      </c>
      <c r="G3257" s="0" t="s">
        <v>281</v>
      </c>
      <c r="H3257" s="0" t="s">
        <v>297</v>
      </c>
      <c r="I3257" s="0" t="s">
        <v>23441</v>
      </c>
    </row>
    <row r="3258" customFormat="false" ht="15" hidden="false" customHeight="false" outlineLevel="0" collapsed="false">
      <c r="A3258" s="0" t="n">
        <v>125</v>
      </c>
      <c r="B3258" s="0" t="s">
        <v>183</v>
      </c>
      <c r="C3258" s="0" t="s">
        <v>23442</v>
      </c>
      <c r="D3258" s="0" t="s">
        <v>14532</v>
      </c>
      <c r="E3258" s="0" t="s">
        <v>23443</v>
      </c>
      <c r="F3258" s="0" t="n">
        <v>2403</v>
      </c>
      <c r="G3258" s="0" t="s">
        <v>281</v>
      </c>
      <c r="H3258" s="0" t="s">
        <v>297</v>
      </c>
      <c r="I3258" s="0" t="s">
        <v>23444</v>
      </c>
    </row>
    <row r="3259" customFormat="false" ht="15" hidden="false" customHeight="false" outlineLevel="0" collapsed="false">
      <c r="A3259" s="0" t="n">
        <v>125</v>
      </c>
      <c r="B3259" s="0" t="s">
        <v>183</v>
      </c>
      <c r="C3259" s="0" t="s">
        <v>23445</v>
      </c>
      <c r="D3259" s="0" t="s">
        <v>14676</v>
      </c>
      <c r="E3259" s="0" t="s">
        <v>23446</v>
      </c>
      <c r="F3259" s="0" t="n">
        <v>1304</v>
      </c>
      <c r="G3259" s="0" t="s">
        <v>281</v>
      </c>
      <c r="H3259" s="0" t="s">
        <v>297</v>
      </c>
      <c r="I3259" s="0" t="s">
        <v>23447</v>
      </c>
    </row>
    <row r="3260" customFormat="false" ht="15" hidden="false" customHeight="false" outlineLevel="0" collapsed="false">
      <c r="A3260" s="0" t="n">
        <v>123</v>
      </c>
      <c r="B3260" s="0" t="s">
        <v>181</v>
      </c>
      <c r="C3260" s="0" t="s">
        <v>23448</v>
      </c>
      <c r="D3260" s="0" t="s">
        <v>14532</v>
      </c>
      <c r="E3260" s="0" t="s">
        <v>23449</v>
      </c>
      <c r="F3260" s="0" t="n">
        <v>282</v>
      </c>
      <c r="G3260" s="0" t="s">
        <v>281</v>
      </c>
      <c r="H3260" s="0" t="s">
        <v>297</v>
      </c>
      <c r="I3260" s="0" t="s">
        <v>23450</v>
      </c>
    </row>
    <row r="3261" customFormat="false" ht="15" hidden="false" customHeight="false" outlineLevel="0" collapsed="false">
      <c r="A3261" s="0" t="n">
        <v>125</v>
      </c>
      <c r="B3261" s="0" t="s">
        <v>183</v>
      </c>
      <c r="C3261" s="0" t="s">
        <v>23451</v>
      </c>
      <c r="D3261" s="0" t="s">
        <v>14532</v>
      </c>
      <c r="E3261" s="0" t="s">
        <v>23452</v>
      </c>
      <c r="F3261" s="0" t="n">
        <v>2852</v>
      </c>
      <c r="G3261" s="0" t="s">
        <v>281</v>
      </c>
      <c r="H3261" s="0" t="s">
        <v>297</v>
      </c>
      <c r="I3261" s="0" t="s">
        <v>23346</v>
      </c>
    </row>
    <row r="3262" customFormat="false" ht="15" hidden="false" customHeight="false" outlineLevel="0" collapsed="false">
      <c r="A3262" s="0" t="n">
        <v>121</v>
      </c>
      <c r="B3262" s="0" t="s">
        <v>179</v>
      </c>
      <c r="C3262" s="0" t="s">
        <v>23453</v>
      </c>
      <c r="D3262" s="0" t="s">
        <v>14532</v>
      </c>
      <c r="E3262" s="0" t="s">
        <v>23252</v>
      </c>
      <c r="F3262" s="0" t="n">
        <v>7823</v>
      </c>
      <c r="G3262" s="0" t="s">
        <v>281</v>
      </c>
      <c r="H3262" s="0" t="s">
        <v>297</v>
      </c>
      <c r="I3262" s="0" t="s">
        <v>23454</v>
      </c>
    </row>
    <row r="3263" customFormat="false" ht="15" hidden="false" customHeight="false" outlineLevel="0" collapsed="false">
      <c r="A3263" s="0" t="n">
        <v>125</v>
      </c>
      <c r="B3263" s="0" t="s">
        <v>183</v>
      </c>
      <c r="C3263" s="0" t="s">
        <v>23455</v>
      </c>
      <c r="D3263" s="0" t="s">
        <v>14532</v>
      </c>
      <c r="E3263" s="0" t="s">
        <v>23456</v>
      </c>
      <c r="F3263" s="0" t="n">
        <v>4162</v>
      </c>
      <c r="G3263" s="0" t="s">
        <v>281</v>
      </c>
      <c r="H3263" s="0" t="s">
        <v>297</v>
      </c>
      <c r="I3263" s="0" t="s">
        <v>23457</v>
      </c>
    </row>
    <row r="3264" customFormat="false" ht="15" hidden="false" customHeight="false" outlineLevel="0" collapsed="false">
      <c r="A3264" s="0" t="n">
        <v>123</v>
      </c>
      <c r="B3264" s="0" t="s">
        <v>181</v>
      </c>
      <c r="C3264" s="0" t="s">
        <v>23458</v>
      </c>
      <c r="D3264" s="0" t="s">
        <v>14532</v>
      </c>
      <c r="E3264" s="0" t="s">
        <v>23459</v>
      </c>
      <c r="F3264" s="0" t="n">
        <v>1396</v>
      </c>
      <c r="G3264" s="0" t="s">
        <v>281</v>
      </c>
      <c r="H3264" s="0" t="s">
        <v>297</v>
      </c>
      <c r="I3264" s="0" t="s">
        <v>23460</v>
      </c>
    </row>
    <row r="3265" customFormat="false" ht="15" hidden="false" customHeight="false" outlineLevel="0" collapsed="false">
      <c r="A3265" s="0" t="n">
        <v>14</v>
      </c>
      <c r="B3265" s="0" t="s">
        <v>50</v>
      </c>
      <c r="C3265" s="0" t="s">
        <v>23461</v>
      </c>
      <c r="D3265" s="0" t="s">
        <v>14532</v>
      </c>
      <c r="E3265" s="0" t="s">
        <v>23462</v>
      </c>
      <c r="F3265" s="0" t="n">
        <v>7179</v>
      </c>
      <c r="G3265" s="0" t="s">
        <v>281</v>
      </c>
      <c r="H3265" s="0" t="s">
        <v>274</v>
      </c>
      <c r="I3265" s="0" t="s">
        <v>23463</v>
      </c>
    </row>
    <row r="3266" customFormat="false" ht="15" hidden="false" customHeight="false" outlineLevel="0" collapsed="false">
      <c r="A3266" s="0" t="n">
        <v>125</v>
      </c>
      <c r="B3266" s="0" t="s">
        <v>183</v>
      </c>
      <c r="C3266" s="0" t="s">
        <v>23464</v>
      </c>
      <c r="D3266" s="0" t="s">
        <v>14541</v>
      </c>
      <c r="E3266" s="0" t="s">
        <v>23465</v>
      </c>
      <c r="F3266" s="0" t="n">
        <v>10444</v>
      </c>
      <c r="G3266" s="0" t="s">
        <v>281</v>
      </c>
      <c r="H3266" s="0" t="s">
        <v>297</v>
      </c>
      <c r="I3266" s="0" t="s">
        <v>23466</v>
      </c>
    </row>
    <row r="3267" customFormat="false" ht="15" hidden="false" customHeight="false" outlineLevel="0" collapsed="false">
      <c r="A3267" s="0" t="n">
        <v>125</v>
      </c>
      <c r="B3267" s="0" t="s">
        <v>183</v>
      </c>
      <c r="C3267" s="0" t="s">
        <v>23467</v>
      </c>
      <c r="D3267" s="0" t="s">
        <v>14532</v>
      </c>
      <c r="E3267" s="0" t="s">
        <v>23468</v>
      </c>
      <c r="F3267" s="0" t="n">
        <v>2687</v>
      </c>
      <c r="G3267" s="0" t="s">
        <v>281</v>
      </c>
      <c r="H3267" s="0" t="s">
        <v>297</v>
      </c>
      <c r="I3267" s="0" t="s">
        <v>23469</v>
      </c>
    </row>
    <row r="3268" customFormat="false" ht="15" hidden="false" customHeight="false" outlineLevel="0" collapsed="false">
      <c r="A3268" s="0" t="n">
        <v>123</v>
      </c>
      <c r="B3268" s="0" t="s">
        <v>181</v>
      </c>
      <c r="C3268" s="0" t="s">
        <v>23470</v>
      </c>
      <c r="D3268" s="0" t="s">
        <v>14532</v>
      </c>
      <c r="E3268" s="0" t="s">
        <v>23471</v>
      </c>
      <c r="F3268" s="0" t="n">
        <v>1389</v>
      </c>
      <c r="G3268" s="0" t="s">
        <v>281</v>
      </c>
      <c r="H3268" s="0" t="s">
        <v>297</v>
      </c>
      <c r="I3268" s="0" t="s">
        <v>23472</v>
      </c>
    </row>
    <row r="3269" customFormat="false" ht="15" hidden="false" customHeight="false" outlineLevel="0" collapsed="false">
      <c r="A3269" s="0" t="n">
        <v>125</v>
      </c>
      <c r="B3269" s="0" t="s">
        <v>183</v>
      </c>
      <c r="C3269" s="0" t="s">
        <v>23473</v>
      </c>
      <c r="D3269" s="0" t="s">
        <v>14532</v>
      </c>
      <c r="E3269" s="0" t="s">
        <v>23474</v>
      </c>
      <c r="F3269" s="0" t="n">
        <v>2876</v>
      </c>
      <c r="G3269" s="0" t="s">
        <v>281</v>
      </c>
      <c r="H3269" s="0" t="s">
        <v>297</v>
      </c>
      <c r="I3269" s="0" t="s">
        <v>23475</v>
      </c>
    </row>
    <row r="3270" customFormat="false" ht="15" hidden="false" customHeight="false" outlineLevel="0" collapsed="false">
      <c r="A3270" s="0" t="n">
        <v>123</v>
      </c>
      <c r="B3270" s="0" t="s">
        <v>181</v>
      </c>
      <c r="C3270" s="0" t="s">
        <v>23476</v>
      </c>
      <c r="D3270" s="0" t="s">
        <v>14532</v>
      </c>
      <c r="E3270" s="0" t="s">
        <v>23477</v>
      </c>
      <c r="F3270" s="0" t="n">
        <v>2187</v>
      </c>
      <c r="G3270" s="0" t="s">
        <v>281</v>
      </c>
      <c r="H3270" s="0" t="s">
        <v>297</v>
      </c>
      <c r="I3270" s="0" t="s">
        <v>23478</v>
      </c>
    </row>
    <row r="3271" customFormat="false" ht="15" hidden="false" customHeight="false" outlineLevel="0" collapsed="false">
      <c r="A3271" s="0" t="n">
        <v>125</v>
      </c>
      <c r="B3271" s="0" t="s">
        <v>183</v>
      </c>
      <c r="C3271" s="0" t="s">
        <v>23479</v>
      </c>
      <c r="D3271" s="0" t="s">
        <v>92</v>
      </c>
      <c r="E3271" s="0" t="s">
        <v>23480</v>
      </c>
      <c r="F3271" s="0" t="n">
        <v>4170</v>
      </c>
      <c r="G3271" s="0" t="s">
        <v>281</v>
      </c>
      <c r="H3271" s="0" t="s">
        <v>297</v>
      </c>
      <c r="I3271" s="0" t="s">
        <v>23438</v>
      </c>
    </row>
    <row r="3272" customFormat="false" ht="15" hidden="false" customHeight="false" outlineLevel="0" collapsed="false">
      <c r="A3272" s="0" t="n">
        <v>125</v>
      </c>
      <c r="B3272" s="0" t="s">
        <v>183</v>
      </c>
      <c r="C3272" s="0" t="s">
        <v>23481</v>
      </c>
      <c r="D3272" s="0" t="s">
        <v>14532</v>
      </c>
      <c r="E3272" s="0" t="s">
        <v>23482</v>
      </c>
      <c r="F3272" s="0" t="n">
        <v>7079</v>
      </c>
      <c r="G3272" s="0" t="s">
        <v>281</v>
      </c>
      <c r="H3272" s="0" t="s">
        <v>297</v>
      </c>
      <c r="I3272" s="0" t="s">
        <v>23483</v>
      </c>
    </row>
    <row r="3273" customFormat="false" ht="15" hidden="false" customHeight="false" outlineLevel="0" collapsed="false">
      <c r="A3273" s="0" t="n">
        <v>182</v>
      </c>
      <c r="B3273" s="0" t="s">
        <v>247</v>
      </c>
      <c r="C3273" s="0" t="s">
        <v>23484</v>
      </c>
      <c r="D3273" s="0" t="s">
        <v>14532</v>
      </c>
      <c r="E3273" s="0" t="s">
        <v>23485</v>
      </c>
      <c r="F3273" s="0" t="n">
        <v>1805</v>
      </c>
      <c r="G3273" s="0" t="s">
        <v>281</v>
      </c>
      <c r="H3273" s="0" t="s">
        <v>274</v>
      </c>
      <c r="I3273" s="0" t="s">
        <v>23486</v>
      </c>
    </row>
    <row r="3274" customFormat="false" ht="15" hidden="false" customHeight="false" outlineLevel="0" collapsed="false">
      <c r="A3274" s="0" t="n">
        <v>123</v>
      </c>
      <c r="B3274" s="0" t="s">
        <v>181</v>
      </c>
      <c r="C3274" s="0" t="s">
        <v>23487</v>
      </c>
      <c r="D3274" s="0" t="s">
        <v>14532</v>
      </c>
      <c r="E3274" s="0" t="s">
        <v>23370</v>
      </c>
      <c r="F3274" s="0" t="n">
        <v>1972</v>
      </c>
      <c r="G3274" s="0" t="s">
        <v>281</v>
      </c>
      <c r="H3274" s="0" t="s">
        <v>297</v>
      </c>
      <c r="I3274" s="0" t="s">
        <v>23488</v>
      </c>
    </row>
    <row r="3275" customFormat="false" ht="15" hidden="false" customHeight="false" outlineLevel="0" collapsed="false">
      <c r="A3275" s="0" t="n">
        <v>125</v>
      </c>
      <c r="B3275" s="0" t="s">
        <v>183</v>
      </c>
      <c r="C3275" s="0" t="s">
        <v>23489</v>
      </c>
      <c r="D3275" s="0" t="s">
        <v>14532</v>
      </c>
      <c r="E3275" s="0" t="s">
        <v>23490</v>
      </c>
      <c r="F3275" s="0" t="n">
        <v>3450</v>
      </c>
      <c r="G3275" s="0" t="s">
        <v>281</v>
      </c>
      <c r="H3275" s="0" t="s">
        <v>297</v>
      </c>
      <c r="I3275" s="0" t="s">
        <v>23491</v>
      </c>
    </row>
    <row r="3276" customFormat="false" ht="15" hidden="false" customHeight="false" outlineLevel="0" collapsed="false">
      <c r="A3276" s="0" t="n">
        <v>125</v>
      </c>
      <c r="B3276" s="0" t="s">
        <v>183</v>
      </c>
      <c r="C3276" s="0" t="s">
        <v>23492</v>
      </c>
      <c r="D3276" s="0" t="s">
        <v>14532</v>
      </c>
      <c r="E3276" s="0" t="s">
        <v>23493</v>
      </c>
      <c r="F3276" s="0" t="n">
        <v>1813</v>
      </c>
      <c r="G3276" s="0" t="s">
        <v>281</v>
      </c>
      <c r="H3276" s="0" t="s">
        <v>297</v>
      </c>
      <c r="I3276" s="0" t="s">
        <v>23494</v>
      </c>
    </row>
    <row r="3277" customFormat="false" ht="15" hidden="false" customHeight="false" outlineLevel="0" collapsed="false">
      <c r="A3277" s="0" t="n">
        <v>123</v>
      </c>
      <c r="B3277" s="0" t="s">
        <v>181</v>
      </c>
      <c r="C3277" s="0" t="s">
        <v>23495</v>
      </c>
      <c r="D3277" s="0" t="s">
        <v>514</v>
      </c>
      <c r="E3277" s="2" t="s">
        <v>23496</v>
      </c>
      <c r="F3277" s="0" t="n">
        <v>1402</v>
      </c>
      <c r="G3277" s="0" t="s">
        <v>281</v>
      </c>
      <c r="H3277" s="0" t="s">
        <v>297</v>
      </c>
      <c r="I3277" s="0" t="s">
        <v>23497</v>
      </c>
    </row>
    <row r="3278" customFormat="false" ht="15" hidden="false" customHeight="false" outlineLevel="0" collapsed="false">
      <c r="A3278" s="0" t="n">
        <v>125</v>
      </c>
      <c r="B3278" s="0" t="s">
        <v>183</v>
      </c>
      <c r="C3278" s="0" t="s">
        <v>23498</v>
      </c>
      <c r="D3278" s="0" t="s">
        <v>14532</v>
      </c>
      <c r="E3278" s="0" t="s">
        <v>23499</v>
      </c>
      <c r="F3278" s="0" t="n">
        <v>1933</v>
      </c>
      <c r="G3278" s="0" t="s">
        <v>281</v>
      </c>
      <c r="H3278" s="0" t="s">
        <v>297</v>
      </c>
      <c r="I3278" s="0" t="s">
        <v>23500</v>
      </c>
    </row>
    <row r="3279" customFormat="false" ht="15" hidden="false" customHeight="false" outlineLevel="0" collapsed="false">
      <c r="A3279" s="0" t="n">
        <v>129</v>
      </c>
      <c r="B3279" s="0" t="s">
        <v>187</v>
      </c>
      <c r="C3279" s="0" t="s">
        <v>23501</v>
      </c>
      <c r="D3279" s="0" t="s">
        <v>14532</v>
      </c>
      <c r="E3279" s="0" t="s">
        <v>23502</v>
      </c>
      <c r="F3279" s="0" t="n">
        <v>6429</v>
      </c>
      <c r="G3279" s="0" t="s">
        <v>281</v>
      </c>
      <c r="H3279" s="0" t="s">
        <v>297</v>
      </c>
      <c r="I3279" s="0" t="s">
        <v>23503</v>
      </c>
    </row>
    <row r="3280" customFormat="false" ht="15" hidden="false" customHeight="false" outlineLevel="0" collapsed="false">
      <c r="A3280" s="0" t="n">
        <v>129</v>
      </c>
      <c r="B3280" s="0" t="s">
        <v>187</v>
      </c>
      <c r="C3280" s="0" t="s">
        <v>23504</v>
      </c>
      <c r="D3280" s="0" t="s">
        <v>14532</v>
      </c>
      <c r="E3280" s="0" t="s">
        <v>23505</v>
      </c>
      <c r="F3280" s="0" t="n">
        <v>1402</v>
      </c>
      <c r="G3280" s="0" t="s">
        <v>281</v>
      </c>
      <c r="H3280" s="0" t="s">
        <v>297</v>
      </c>
      <c r="I3280" s="0" t="s">
        <v>23506</v>
      </c>
    </row>
    <row r="3281" customFormat="false" ht="15" hidden="false" customHeight="false" outlineLevel="0" collapsed="false">
      <c r="A3281" s="0" t="n">
        <v>125</v>
      </c>
      <c r="B3281" s="0" t="s">
        <v>183</v>
      </c>
      <c r="C3281" s="0" t="s">
        <v>23507</v>
      </c>
      <c r="D3281" s="0" t="s">
        <v>14676</v>
      </c>
      <c r="E3281" s="0" t="s">
        <v>23282</v>
      </c>
      <c r="F3281" s="0" t="n">
        <v>574</v>
      </c>
      <c r="G3281" s="0" t="s">
        <v>281</v>
      </c>
      <c r="H3281" s="0" t="s">
        <v>297</v>
      </c>
      <c r="I3281" s="0" t="s">
        <v>23508</v>
      </c>
    </row>
    <row r="3282" customFormat="false" ht="15" hidden="false" customHeight="false" outlineLevel="0" collapsed="false">
      <c r="A3282" s="0" t="n">
        <v>123</v>
      </c>
      <c r="B3282" s="0" t="s">
        <v>181</v>
      </c>
      <c r="C3282" s="0" t="s">
        <v>23509</v>
      </c>
      <c r="D3282" s="0" t="s">
        <v>14532</v>
      </c>
      <c r="E3282" s="0" t="s">
        <v>23510</v>
      </c>
      <c r="F3282" s="0" t="n">
        <v>1061</v>
      </c>
      <c r="G3282" s="0" t="s">
        <v>281</v>
      </c>
      <c r="H3282" s="0" t="s">
        <v>297</v>
      </c>
      <c r="I3282" s="0" t="s">
        <v>23511</v>
      </c>
    </row>
    <row r="3283" customFormat="false" ht="15" hidden="false" customHeight="false" outlineLevel="0" collapsed="false">
      <c r="A3283" s="0" t="n">
        <v>47</v>
      </c>
      <c r="B3283" s="0" t="s">
        <v>95</v>
      </c>
      <c r="C3283" s="0" t="s">
        <v>23512</v>
      </c>
      <c r="D3283" s="0" t="s">
        <v>14532</v>
      </c>
      <c r="E3283" s="0" t="s">
        <v>23513</v>
      </c>
      <c r="F3283" s="0" t="n">
        <v>2478</v>
      </c>
      <c r="G3283" s="0" t="s">
        <v>281</v>
      </c>
      <c r="H3283" s="0" t="s">
        <v>274</v>
      </c>
      <c r="I3283" s="0" t="s">
        <v>23514</v>
      </c>
    </row>
    <row r="3284" customFormat="false" ht="15" hidden="false" customHeight="false" outlineLevel="0" collapsed="false">
      <c r="A3284" s="0" t="n">
        <v>125</v>
      </c>
      <c r="B3284" s="0" t="s">
        <v>183</v>
      </c>
      <c r="C3284" s="0" t="s">
        <v>23515</v>
      </c>
      <c r="D3284" s="0" t="s">
        <v>14532</v>
      </c>
      <c r="E3284" s="0" t="s">
        <v>23516</v>
      </c>
      <c r="F3284" s="0" t="n">
        <v>8104</v>
      </c>
      <c r="G3284" s="0" t="s">
        <v>281</v>
      </c>
      <c r="H3284" s="0" t="s">
        <v>297</v>
      </c>
      <c r="I3284" s="0" t="s">
        <v>23517</v>
      </c>
    </row>
    <row r="3285" customFormat="false" ht="15" hidden="false" customHeight="false" outlineLevel="0" collapsed="false">
      <c r="A3285" s="0" t="n">
        <v>123</v>
      </c>
      <c r="B3285" s="0" t="s">
        <v>181</v>
      </c>
      <c r="C3285" s="0" t="s">
        <v>23518</v>
      </c>
      <c r="D3285" s="0" t="s">
        <v>14532</v>
      </c>
      <c r="E3285" s="0" t="s">
        <v>23321</v>
      </c>
      <c r="F3285" s="0" t="n">
        <v>1944</v>
      </c>
      <c r="G3285" s="0" t="s">
        <v>281</v>
      </c>
      <c r="H3285" s="0" t="s">
        <v>297</v>
      </c>
      <c r="I3285" s="0" t="s">
        <v>23519</v>
      </c>
    </row>
    <row r="3286" customFormat="false" ht="15" hidden="false" customHeight="false" outlineLevel="0" collapsed="false">
      <c r="A3286" s="0" t="n">
        <v>125</v>
      </c>
      <c r="B3286" s="0" t="s">
        <v>183</v>
      </c>
      <c r="C3286" s="0" t="s">
        <v>23520</v>
      </c>
      <c r="D3286" s="0" t="s">
        <v>14532</v>
      </c>
      <c r="E3286" s="0" t="s">
        <v>23521</v>
      </c>
      <c r="F3286" s="0" t="n">
        <v>3739</v>
      </c>
      <c r="G3286" s="0" t="s">
        <v>281</v>
      </c>
      <c r="H3286" s="0" t="s">
        <v>297</v>
      </c>
      <c r="I3286" s="0" t="s">
        <v>23522</v>
      </c>
    </row>
    <row r="3287" customFormat="false" ht="15" hidden="false" customHeight="false" outlineLevel="0" collapsed="false">
      <c r="A3287" s="0" t="n">
        <v>125</v>
      </c>
      <c r="B3287" s="0" t="s">
        <v>183</v>
      </c>
      <c r="C3287" s="0" t="s">
        <v>23523</v>
      </c>
      <c r="D3287" s="0" t="s">
        <v>14532</v>
      </c>
      <c r="E3287" s="0" t="s">
        <v>23524</v>
      </c>
      <c r="F3287" s="0" t="n">
        <v>6706</v>
      </c>
      <c r="G3287" s="0" t="s">
        <v>281</v>
      </c>
      <c r="H3287" s="0" t="s">
        <v>297</v>
      </c>
      <c r="I3287" s="0" t="s">
        <v>23525</v>
      </c>
    </row>
    <row r="3288" customFormat="false" ht="15" hidden="false" customHeight="false" outlineLevel="0" collapsed="false">
      <c r="A3288" s="0" t="n">
        <v>123</v>
      </c>
      <c r="B3288" s="0" t="s">
        <v>181</v>
      </c>
      <c r="C3288" s="0" t="s">
        <v>23526</v>
      </c>
      <c r="D3288" s="0" t="s">
        <v>14541</v>
      </c>
      <c r="E3288" s="0" t="s">
        <v>23527</v>
      </c>
      <c r="F3288" s="0" t="n">
        <v>1709</v>
      </c>
      <c r="G3288" s="0" t="s">
        <v>281</v>
      </c>
      <c r="H3288" s="0" t="s">
        <v>297</v>
      </c>
      <c r="I3288" s="0" t="s">
        <v>23528</v>
      </c>
    </row>
    <row r="3289" customFormat="false" ht="15" hidden="false" customHeight="false" outlineLevel="0" collapsed="false">
      <c r="A3289" s="0" t="n">
        <v>125</v>
      </c>
      <c r="B3289" s="0" t="s">
        <v>183</v>
      </c>
      <c r="C3289" s="0" t="s">
        <v>23529</v>
      </c>
      <c r="D3289" s="0" t="s">
        <v>14676</v>
      </c>
      <c r="E3289" s="0" t="s">
        <v>23282</v>
      </c>
      <c r="F3289" s="0" t="n">
        <v>574</v>
      </c>
      <c r="G3289" s="0" t="s">
        <v>281</v>
      </c>
      <c r="H3289" s="0" t="s">
        <v>297</v>
      </c>
      <c r="I3289" s="0" t="s">
        <v>23530</v>
      </c>
    </row>
    <row r="3290" customFormat="false" ht="15" hidden="false" customHeight="false" outlineLevel="0" collapsed="false">
      <c r="A3290" s="0" t="n">
        <v>125</v>
      </c>
      <c r="B3290" s="0" t="s">
        <v>183</v>
      </c>
      <c r="C3290" s="0" t="s">
        <v>23531</v>
      </c>
      <c r="D3290" s="0" t="s">
        <v>14532</v>
      </c>
      <c r="E3290" s="0" t="s">
        <v>23532</v>
      </c>
      <c r="F3290" s="0" t="n">
        <v>2521</v>
      </c>
      <c r="G3290" s="0" t="s">
        <v>281</v>
      </c>
      <c r="H3290" s="0" t="s">
        <v>297</v>
      </c>
      <c r="I3290" s="0" t="s">
        <v>23533</v>
      </c>
    </row>
    <row r="3291" customFormat="false" ht="15" hidden="false" customHeight="false" outlineLevel="0" collapsed="false">
      <c r="A3291" s="0" t="n">
        <v>129</v>
      </c>
      <c r="B3291" s="0" t="s">
        <v>187</v>
      </c>
      <c r="C3291" s="0" t="s">
        <v>23534</v>
      </c>
      <c r="D3291" s="0" t="s">
        <v>14541</v>
      </c>
      <c r="E3291" s="0" t="s">
        <v>23535</v>
      </c>
      <c r="F3291" s="0" t="n">
        <v>2059</v>
      </c>
      <c r="G3291" s="0" t="s">
        <v>281</v>
      </c>
      <c r="H3291" s="0" t="s">
        <v>297</v>
      </c>
      <c r="I3291" s="0" t="s">
        <v>23536</v>
      </c>
    </row>
    <row r="3292" customFormat="false" ht="15" hidden="false" customHeight="false" outlineLevel="0" collapsed="false">
      <c r="A3292" s="0" t="n">
        <v>123</v>
      </c>
      <c r="B3292" s="0" t="s">
        <v>181</v>
      </c>
      <c r="C3292" s="0" t="s">
        <v>23537</v>
      </c>
      <c r="D3292" s="0" t="s">
        <v>14532</v>
      </c>
      <c r="E3292" s="0" t="s">
        <v>23367</v>
      </c>
      <c r="F3292" s="0" t="n">
        <v>1940</v>
      </c>
      <c r="G3292" s="0" t="s">
        <v>281</v>
      </c>
      <c r="H3292" s="0" t="s">
        <v>297</v>
      </c>
      <c r="I3292" s="0" t="s">
        <v>23538</v>
      </c>
    </row>
    <row r="3293" customFormat="false" ht="15" hidden="false" customHeight="false" outlineLevel="0" collapsed="false">
      <c r="A3293" s="0" t="n">
        <v>125</v>
      </c>
      <c r="B3293" s="0" t="s">
        <v>183</v>
      </c>
      <c r="C3293" s="0" t="s">
        <v>23539</v>
      </c>
      <c r="D3293" s="0" t="s">
        <v>14532</v>
      </c>
      <c r="E3293" s="0" t="s">
        <v>23540</v>
      </c>
      <c r="F3293" s="0" t="n">
        <v>3893</v>
      </c>
      <c r="G3293" s="0" t="s">
        <v>281</v>
      </c>
      <c r="H3293" s="0" t="s">
        <v>297</v>
      </c>
      <c r="I3293" s="0" t="s">
        <v>23286</v>
      </c>
    </row>
    <row r="3294" customFormat="false" ht="15" hidden="false" customHeight="false" outlineLevel="0" collapsed="false">
      <c r="A3294" s="0" t="n">
        <v>125</v>
      </c>
      <c r="B3294" s="0" t="s">
        <v>183</v>
      </c>
      <c r="C3294" s="0" t="s">
        <v>23541</v>
      </c>
      <c r="D3294" s="0" t="s">
        <v>14532</v>
      </c>
      <c r="E3294" s="0" t="s">
        <v>23542</v>
      </c>
      <c r="F3294" s="0" t="n">
        <v>2990</v>
      </c>
      <c r="G3294" s="0" t="s">
        <v>281</v>
      </c>
      <c r="H3294" s="0" t="s">
        <v>297</v>
      </c>
      <c r="I3294" s="0" t="s">
        <v>23543</v>
      </c>
    </row>
    <row r="3295" customFormat="false" ht="15" hidden="false" customHeight="false" outlineLevel="0" collapsed="false">
      <c r="A3295" s="0" t="n">
        <v>123</v>
      </c>
      <c r="B3295" s="0" t="s">
        <v>181</v>
      </c>
      <c r="C3295" s="0" t="s">
        <v>23544</v>
      </c>
      <c r="D3295" s="0" t="s">
        <v>14532</v>
      </c>
      <c r="E3295" s="0" t="s">
        <v>23545</v>
      </c>
      <c r="F3295" s="0" t="n">
        <v>5579</v>
      </c>
      <c r="G3295" s="0" t="s">
        <v>281</v>
      </c>
      <c r="H3295" s="0" t="s">
        <v>297</v>
      </c>
      <c r="I3295" s="0" t="s">
        <v>23546</v>
      </c>
    </row>
    <row r="3296" customFormat="false" ht="15" hidden="false" customHeight="false" outlineLevel="0" collapsed="false">
      <c r="A3296" s="0" t="n">
        <v>125</v>
      </c>
      <c r="B3296" s="0" t="s">
        <v>183</v>
      </c>
      <c r="C3296" s="0" t="s">
        <v>23547</v>
      </c>
      <c r="D3296" s="0" t="s">
        <v>14541</v>
      </c>
      <c r="E3296" s="0" t="s">
        <v>23548</v>
      </c>
      <c r="F3296" s="0" t="n">
        <v>3278</v>
      </c>
      <c r="G3296" s="0" t="s">
        <v>281</v>
      </c>
      <c r="H3296" s="0" t="s">
        <v>297</v>
      </c>
      <c r="I3296" s="0" t="s">
        <v>23549</v>
      </c>
    </row>
    <row r="3297" customFormat="false" ht="15" hidden="false" customHeight="false" outlineLevel="0" collapsed="false">
      <c r="A3297" s="0" t="n">
        <v>125</v>
      </c>
      <c r="B3297" s="0" t="s">
        <v>183</v>
      </c>
      <c r="C3297" s="0" t="s">
        <v>23550</v>
      </c>
      <c r="D3297" s="0" t="s">
        <v>14532</v>
      </c>
      <c r="E3297" s="0" t="s">
        <v>23551</v>
      </c>
      <c r="F3297" s="0" t="n">
        <v>1826</v>
      </c>
      <c r="G3297" s="0" t="s">
        <v>281</v>
      </c>
      <c r="H3297" s="0" t="s">
        <v>297</v>
      </c>
      <c r="I3297" s="0" t="s">
        <v>23552</v>
      </c>
    </row>
    <row r="3298" customFormat="false" ht="15" hidden="false" customHeight="false" outlineLevel="0" collapsed="false">
      <c r="A3298" s="0" t="n">
        <v>125</v>
      </c>
      <c r="B3298" s="0" t="s">
        <v>183</v>
      </c>
      <c r="C3298" s="0" t="s">
        <v>23553</v>
      </c>
      <c r="D3298" s="0" t="s">
        <v>14532</v>
      </c>
      <c r="E3298" s="0" t="s">
        <v>23554</v>
      </c>
      <c r="F3298" s="0" t="n">
        <v>1231</v>
      </c>
      <c r="G3298" s="0" t="s">
        <v>281</v>
      </c>
      <c r="H3298" s="0" t="s">
        <v>297</v>
      </c>
      <c r="I3298" s="0" t="s">
        <v>23286</v>
      </c>
    </row>
    <row r="3299" customFormat="false" ht="15" hidden="false" customHeight="false" outlineLevel="0" collapsed="false">
      <c r="A3299" s="0" t="n">
        <v>123</v>
      </c>
      <c r="B3299" s="0" t="s">
        <v>181</v>
      </c>
      <c r="C3299" s="0" t="s">
        <v>23555</v>
      </c>
      <c r="D3299" s="0" t="s">
        <v>14532</v>
      </c>
      <c r="E3299" s="0" t="s">
        <v>23556</v>
      </c>
      <c r="F3299" s="0" t="n">
        <v>1229</v>
      </c>
      <c r="G3299" s="0" t="s">
        <v>281</v>
      </c>
      <c r="H3299" s="0" t="s">
        <v>297</v>
      </c>
      <c r="I3299" s="0" t="s">
        <v>23557</v>
      </c>
    </row>
    <row r="3300" customFormat="false" ht="15" hidden="false" customHeight="false" outlineLevel="0" collapsed="false">
      <c r="A3300" s="0" t="n">
        <v>123</v>
      </c>
      <c r="B3300" s="0" t="s">
        <v>181</v>
      </c>
      <c r="C3300" s="0" t="s">
        <v>23558</v>
      </c>
      <c r="D3300" s="0" t="s">
        <v>14541</v>
      </c>
      <c r="E3300" s="0" t="s">
        <v>23559</v>
      </c>
      <c r="F3300" s="0" t="n">
        <v>3504</v>
      </c>
      <c r="G3300" s="0" t="s">
        <v>281</v>
      </c>
      <c r="H3300" s="0" t="s">
        <v>297</v>
      </c>
      <c r="I3300" s="0" t="s">
        <v>23560</v>
      </c>
    </row>
    <row r="3301" customFormat="false" ht="15" hidden="false" customHeight="false" outlineLevel="0" collapsed="false">
      <c r="A3301" s="0" t="n">
        <v>125</v>
      </c>
      <c r="B3301" s="0" t="s">
        <v>183</v>
      </c>
      <c r="C3301" s="0" t="s">
        <v>23561</v>
      </c>
      <c r="D3301" s="0" t="s">
        <v>14532</v>
      </c>
      <c r="E3301" s="0" t="s">
        <v>23562</v>
      </c>
      <c r="F3301" s="0" t="n">
        <v>7487</v>
      </c>
      <c r="G3301" s="0" t="s">
        <v>281</v>
      </c>
      <c r="H3301" s="0" t="s">
        <v>297</v>
      </c>
      <c r="I3301" s="0" t="s">
        <v>23418</v>
      </c>
    </row>
    <row r="3302" customFormat="false" ht="15" hidden="false" customHeight="false" outlineLevel="0" collapsed="false">
      <c r="A3302" s="0" t="n">
        <v>125</v>
      </c>
      <c r="B3302" s="0" t="s">
        <v>183</v>
      </c>
      <c r="C3302" s="0" t="s">
        <v>23563</v>
      </c>
      <c r="D3302" s="0" t="s">
        <v>14532</v>
      </c>
      <c r="E3302" s="0" t="s">
        <v>23564</v>
      </c>
      <c r="F3302" s="0" t="n">
        <v>3754</v>
      </c>
      <c r="G3302" s="0" t="s">
        <v>281</v>
      </c>
      <c r="H3302" s="0" t="s">
        <v>297</v>
      </c>
      <c r="I3302" s="0" t="s">
        <v>23565</v>
      </c>
    </row>
    <row r="3303" customFormat="false" ht="15" hidden="false" customHeight="false" outlineLevel="0" collapsed="false">
      <c r="A3303" s="0" t="n">
        <v>123</v>
      </c>
      <c r="B3303" s="0" t="s">
        <v>181</v>
      </c>
      <c r="C3303" s="0" t="s">
        <v>23566</v>
      </c>
      <c r="D3303" s="0" t="s">
        <v>14532</v>
      </c>
      <c r="E3303" s="0" t="s">
        <v>23449</v>
      </c>
      <c r="F3303" s="0" t="n">
        <v>282</v>
      </c>
      <c r="G3303" s="0" t="s">
        <v>281</v>
      </c>
      <c r="H3303" s="0" t="s">
        <v>297</v>
      </c>
      <c r="I3303" s="0" t="s">
        <v>23567</v>
      </c>
    </row>
    <row r="3304" customFormat="false" ht="15" hidden="false" customHeight="false" outlineLevel="0" collapsed="false">
      <c r="A3304" s="0" t="n">
        <v>125</v>
      </c>
      <c r="B3304" s="0" t="s">
        <v>183</v>
      </c>
      <c r="C3304" s="0" t="s">
        <v>23568</v>
      </c>
      <c r="D3304" s="0" t="s">
        <v>14532</v>
      </c>
      <c r="E3304" s="0" t="s">
        <v>23569</v>
      </c>
      <c r="F3304" s="0" t="n">
        <v>1195</v>
      </c>
      <c r="G3304" s="0" t="s">
        <v>281</v>
      </c>
      <c r="H3304" s="0" t="s">
        <v>297</v>
      </c>
      <c r="I3304" s="0" t="s">
        <v>23570</v>
      </c>
    </row>
    <row r="3305" customFormat="false" ht="15" hidden="false" customHeight="false" outlineLevel="0" collapsed="false">
      <c r="A3305" s="0" t="n">
        <v>125</v>
      </c>
      <c r="B3305" s="0" t="s">
        <v>183</v>
      </c>
      <c r="C3305" s="0" t="s">
        <v>23571</v>
      </c>
      <c r="D3305" s="0" t="s">
        <v>14532</v>
      </c>
      <c r="E3305" s="0" t="s">
        <v>23282</v>
      </c>
      <c r="F3305" s="0" t="n">
        <v>574</v>
      </c>
      <c r="G3305" s="0" t="s">
        <v>281</v>
      </c>
      <c r="H3305" s="0" t="s">
        <v>297</v>
      </c>
      <c r="I3305" s="0" t="s">
        <v>23572</v>
      </c>
    </row>
    <row r="3306" customFormat="false" ht="15" hidden="false" customHeight="false" outlineLevel="0" collapsed="false">
      <c r="A3306" s="0" t="n">
        <v>125</v>
      </c>
      <c r="B3306" s="0" t="s">
        <v>183</v>
      </c>
      <c r="C3306" s="0" t="s">
        <v>23573</v>
      </c>
      <c r="D3306" s="0" t="s">
        <v>14532</v>
      </c>
      <c r="E3306" s="0" t="s">
        <v>23574</v>
      </c>
      <c r="F3306" s="0" t="n">
        <v>2568</v>
      </c>
      <c r="G3306" s="0" t="s">
        <v>281</v>
      </c>
      <c r="H3306" s="0" t="s">
        <v>297</v>
      </c>
      <c r="I3306" s="0" t="s">
        <v>23575</v>
      </c>
    </row>
    <row r="3307" customFormat="false" ht="15" hidden="false" customHeight="false" outlineLevel="0" collapsed="false">
      <c r="A3307" s="0" t="n">
        <v>123</v>
      </c>
      <c r="B3307" s="0" t="s">
        <v>181</v>
      </c>
      <c r="C3307" s="0" t="s">
        <v>23576</v>
      </c>
      <c r="D3307" s="0" t="s">
        <v>14541</v>
      </c>
      <c r="E3307" s="0" t="s">
        <v>23577</v>
      </c>
      <c r="F3307" s="0" t="n">
        <v>1269</v>
      </c>
      <c r="G3307" s="0" t="s">
        <v>281</v>
      </c>
      <c r="H3307" s="0" t="s">
        <v>297</v>
      </c>
      <c r="I3307" s="0" t="s">
        <v>23578</v>
      </c>
    </row>
    <row r="3308" customFormat="false" ht="15" hidden="false" customHeight="false" outlineLevel="0" collapsed="false">
      <c r="A3308" s="0" t="n">
        <v>67</v>
      </c>
      <c r="B3308" s="0" t="s">
        <v>117</v>
      </c>
      <c r="C3308" s="0" t="s">
        <v>23579</v>
      </c>
      <c r="D3308" s="0" t="s">
        <v>14532</v>
      </c>
      <c r="E3308" s="0" t="s">
        <v>23580</v>
      </c>
      <c r="F3308" s="0" t="n">
        <v>5828</v>
      </c>
      <c r="G3308" s="0" t="s">
        <v>281</v>
      </c>
      <c r="H3308" s="0" t="s">
        <v>274</v>
      </c>
      <c r="I3308" s="0" t="s">
        <v>23581</v>
      </c>
    </row>
    <row r="3309" customFormat="false" ht="15" hidden="false" customHeight="false" outlineLevel="0" collapsed="false">
      <c r="A3309" s="0" t="n">
        <v>125</v>
      </c>
      <c r="B3309" s="0" t="s">
        <v>183</v>
      </c>
      <c r="C3309" s="0" t="s">
        <v>23582</v>
      </c>
      <c r="D3309" s="0" t="s">
        <v>14532</v>
      </c>
      <c r="E3309" s="0" t="s">
        <v>23282</v>
      </c>
      <c r="F3309" s="0" t="n">
        <v>574</v>
      </c>
      <c r="G3309" s="0" t="s">
        <v>281</v>
      </c>
      <c r="H3309" s="0" t="s">
        <v>297</v>
      </c>
      <c r="I3309" s="0" t="s">
        <v>23583</v>
      </c>
    </row>
    <row r="3310" customFormat="false" ht="15" hidden="false" customHeight="false" outlineLevel="0" collapsed="false">
      <c r="A3310" s="0" t="n">
        <v>125</v>
      </c>
      <c r="B3310" s="0" t="s">
        <v>183</v>
      </c>
      <c r="C3310" s="0" t="s">
        <v>23584</v>
      </c>
      <c r="D3310" s="0" t="s">
        <v>14532</v>
      </c>
      <c r="E3310" s="0" t="s">
        <v>23282</v>
      </c>
      <c r="F3310" s="0" t="n">
        <v>574</v>
      </c>
      <c r="G3310" s="0" t="s">
        <v>281</v>
      </c>
      <c r="H3310" s="0" t="s">
        <v>297</v>
      </c>
      <c r="I3310" s="0" t="s">
        <v>23585</v>
      </c>
    </row>
    <row r="3311" customFormat="false" ht="15" hidden="false" customHeight="false" outlineLevel="0" collapsed="false">
      <c r="A3311" s="0" t="n">
        <v>123</v>
      </c>
      <c r="B3311" s="0" t="s">
        <v>181</v>
      </c>
      <c r="C3311" s="0" t="s">
        <v>23586</v>
      </c>
      <c r="D3311" s="0" t="s">
        <v>14532</v>
      </c>
      <c r="E3311" s="0" t="s">
        <v>23587</v>
      </c>
      <c r="F3311" s="0" t="n">
        <v>404</v>
      </c>
      <c r="G3311" s="0" t="s">
        <v>281</v>
      </c>
      <c r="H3311" s="0" t="s">
        <v>297</v>
      </c>
      <c r="I3311" s="0" t="s">
        <v>23588</v>
      </c>
    </row>
    <row r="3312" customFormat="false" ht="15" hidden="false" customHeight="false" outlineLevel="0" collapsed="false">
      <c r="A3312" s="0" t="n">
        <v>125</v>
      </c>
      <c r="B3312" s="0" t="s">
        <v>183</v>
      </c>
      <c r="C3312" s="0" t="s">
        <v>23589</v>
      </c>
      <c r="D3312" s="0" t="s">
        <v>14532</v>
      </c>
      <c r="E3312" s="0" t="s">
        <v>23590</v>
      </c>
      <c r="F3312" s="0" t="n">
        <v>1606</v>
      </c>
      <c r="G3312" s="0" t="s">
        <v>281</v>
      </c>
      <c r="H3312" s="0" t="s">
        <v>297</v>
      </c>
      <c r="I3312" s="0" t="s">
        <v>23591</v>
      </c>
    </row>
    <row r="3313" customFormat="false" ht="15" hidden="false" customHeight="false" outlineLevel="0" collapsed="false">
      <c r="A3313" s="0" t="n">
        <v>123</v>
      </c>
      <c r="B3313" s="0" t="s">
        <v>181</v>
      </c>
      <c r="C3313" s="0" t="s">
        <v>23592</v>
      </c>
      <c r="D3313" s="0" t="s">
        <v>14532</v>
      </c>
      <c r="E3313" s="0" t="s">
        <v>23593</v>
      </c>
      <c r="F3313" s="0" t="n">
        <v>2966</v>
      </c>
      <c r="G3313" s="0" t="s">
        <v>281</v>
      </c>
      <c r="H3313" s="0" t="s">
        <v>297</v>
      </c>
      <c r="I3313" s="0" t="s">
        <v>23594</v>
      </c>
    </row>
    <row r="3314" customFormat="false" ht="15" hidden="false" customHeight="false" outlineLevel="0" collapsed="false">
      <c r="A3314" s="0" t="n">
        <v>125</v>
      </c>
      <c r="B3314" s="0" t="s">
        <v>183</v>
      </c>
      <c r="C3314" s="0" t="s">
        <v>23595</v>
      </c>
      <c r="D3314" s="0" t="s">
        <v>14532</v>
      </c>
      <c r="E3314" s="0" t="s">
        <v>23596</v>
      </c>
      <c r="F3314" s="0" t="n">
        <v>3703</v>
      </c>
      <c r="G3314" s="0" t="s">
        <v>281</v>
      </c>
      <c r="H3314" s="0" t="s">
        <v>297</v>
      </c>
      <c r="I3314" s="0" t="s">
        <v>23597</v>
      </c>
    </row>
    <row r="3315" customFormat="false" ht="15" hidden="false" customHeight="false" outlineLevel="0" collapsed="false">
      <c r="A3315" s="0" t="n">
        <v>125</v>
      </c>
      <c r="B3315" s="0" t="s">
        <v>183</v>
      </c>
      <c r="C3315" s="0" t="s">
        <v>23598</v>
      </c>
      <c r="D3315" s="0" t="s">
        <v>14532</v>
      </c>
      <c r="E3315" s="0" t="s">
        <v>23599</v>
      </c>
      <c r="F3315" s="0" t="n">
        <v>2901</v>
      </c>
      <c r="G3315" s="0" t="s">
        <v>281</v>
      </c>
      <c r="H3315" s="0" t="s">
        <v>297</v>
      </c>
      <c r="I3315" s="0" t="s">
        <v>23600</v>
      </c>
    </row>
    <row r="3316" customFormat="false" ht="15" hidden="false" customHeight="false" outlineLevel="0" collapsed="false">
      <c r="A3316" s="0" t="n">
        <v>123</v>
      </c>
      <c r="B3316" s="0" t="s">
        <v>181</v>
      </c>
      <c r="C3316" s="0" t="s">
        <v>23601</v>
      </c>
      <c r="D3316" s="0" t="s">
        <v>14532</v>
      </c>
      <c r="E3316" s="0" t="s">
        <v>23602</v>
      </c>
      <c r="F3316" s="0" t="n">
        <v>1507</v>
      </c>
      <c r="G3316" s="0" t="s">
        <v>281</v>
      </c>
      <c r="H3316" s="0" t="s">
        <v>297</v>
      </c>
      <c r="I3316" s="0" t="s">
        <v>23603</v>
      </c>
    </row>
    <row r="3317" customFormat="false" ht="15" hidden="false" customHeight="false" outlineLevel="0" collapsed="false">
      <c r="A3317" s="0" t="n">
        <v>123</v>
      </c>
      <c r="B3317" s="0" t="s">
        <v>181</v>
      </c>
      <c r="C3317" s="0" t="s">
        <v>23604</v>
      </c>
      <c r="D3317" s="0" t="s">
        <v>14532</v>
      </c>
      <c r="E3317" s="0" t="s">
        <v>23605</v>
      </c>
      <c r="F3317" s="0" t="n">
        <v>445</v>
      </c>
      <c r="G3317" s="0" t="s">
        <v>281</v>
      </c>
      <c r="H3317" s="0" t="s">
        <v>297</v>
      </c>
      <c r="I3317" s="0" t="s">
        <v>23606</v>
      </c>
    </row>
    <row r="3318" customFormat="false" ht="15" hidden="false" customHeight="false" outlineLevel="0" collapsed="false">
      <c r="A3318" s="0" t="n">
        <v>123</v>
      </c>
      <c r="B3318" s="0" t="s">
        <v>181</v>
      </c>
      <c r="C3318" s="0" t="s">
        <v>23607</v>
      </c>
      <c r="D3318" s="0" t="s">
        <v>14532</v>
      </c>
      <c r="E3318" s="0" t="s">
        <v>23608</v>
      </c>
      <c r="F3318" s="0" t="n">
        <v>443</v>
      </c>
      <c r="G3318" s="0" t="s">
        <v>281</v>
      </c>
      <c r="H3318" s="0" t="s">
        <v>297</v>
      </c>
      <c r="I3318" s="0" t="s">
        <v>23609</v>
      </c>
    </row>
    <row r="3319" customFormat="false" ht="15" hidden="false" customHeight="false" outlineLevel="0" collapsed="false">
      <c r="A3319" s="0" t="n">
        <v>123</v>
      </c>
      <c r="B3319" s="0" t="s">
        <v>181</v>
      </c>
      <c r="C3319" s="0" t="s">
        <v>23610</v>
      </c>
      <c r="D3319" s="0" t="s">
        <v>14532</v>
      </c>
      <c r="E3319" s="0" t="s">
        <v>23611</v>
      </c>
      <c r="F3319" s="0" t="n">
        <v>6381</v>
      </c>
      <c r="G3319" s="0" t="s">
        <v>281</v>
      </c>
      <c r="H3319" s="0" t="s">
        <v>297</v>
      </c>
      <c r="I3319" s="0" t="s">
        <v>23612</v>
      </c>
    </row>
    <row r="3320" customFormat="false" ht="15" hidden="false" customHeight="false" outlineLevel="0" collapsed="false">
      <c r="A3320" s="0" t="n">
        <v>123</v>
      </c>
      <c r="B3320" s="0" t="s">
        <v>181</v>
      </c>
      <c r="C3320" s="0" t="s">
        <v>23613</v>
      </c>
      <c r="D3320" s="0" t="s">
        <v>14532</v>
      </c>
      <c r="E3320" s="0" t="s">
        <v>23614</v>
      </c>
      <c r="F3320" s="0" t="n">
        <v>8171</v>
      </c>
      <c r="G3320" s="0" t="s">
        <v>281</v>
      </c>
      <c r="H3320" s="0" t="s">
        <v>297</v>
      </c>
      <c r="I3320" s="0" t="s">
        <v>23615</v>
      </c>
    </row>
    <row r="3321" customFormat="false" ht="15" hidden="false" customHeight="false" outlineLevel="0" collapsed="false">
      <c r="A3321" s="0" t="n">
        <v>123</v>
      </c>
      <c r="B3321" s="0" t="s">
        <v>181</v>
      </c>
      <c r="C3321" s="0" t="s">
        <v>23616</v>
      </c>
      <c r="D3321" s="0" t="s">
        <v>14532</v>
      </c>
      <c r="E3321" s="0" t="s">
        <v>23617</v>
      </c>
      <c r="F3321" s="0" t="n">
        <v>725</v>
      </c>
      <c r="G3321" s="0" t="s">
        <v>281</v>
      </c>
      <c r="H3321" s="0" t="s">
        <v>297</v>
      </c>
      <c r="I3321" s="0" t="s">
        <v>23618</v>
      </c>
    </row>
    <row r="3322" customFormat="false" ht="15" hidden="false" customHeight="false" outlineLevel="0" collapsed="false">
      <c r="A3322" s="0" t="n">
        <v>38</v>
      </c>
      <c r="B3322" s="0" t="s">
        <v>80</v>
      </c>
      <c r="C3322" s="0" t="s">
        <v>23619</v>
      </c>
      <c r="D3322" s="0" t="s">
        <v>14532</v>
      </c>
      <c r="E3322" s="0" t="s">
        <v>23620</v>
      </c>
      <c r="F3322" s="0" t="n">
        <v>15489</v>
      </c>
      <c r="G3322" s="0" t="s">
        <v>281</v>
      </c>
      <c r="H3322" s="0" t="s">
        <v>274</v>
      </c>
      <c r="I3322" s="0" t="s">
        <v>23621</v>
      </c>
    </row>
    <row r="3323" customFormat="false" ht="15" hidden="false" customHeight="false" outlineLevel="0" collapsed="false">
      <c r="A3323" s="0" t="n">
        <v>123</v>
      </c>
      <c r="B3323" s="0" t="s">
        <v>181</v>
      </c>
      <c r="C3323" s="0" t="s">
        <v>23622</v>
      </c>
      <c r="D3323" s="0" t="s">
        <v>14532</v>
      </c>
      <c r="E3323" s="0" t="s">
        <v>23623</v>
      </c>
      <c r="F3323" s="0" t="n">
        <v>1179</v>
      </c>
      <c r="G3323" s="0" t="s">
        <v>281</v>
      </c>
      <c r="H3323" s="0" t="s">
        <v>297</v>
      </c>
      <c r="I3323" s="0" t="s">
        <v>23624</v>
      </c>
    </row>
    <row r="3324" customFormat="false" ht="15" hidden="false" customHeight="false" outlineLevel="0" collapsed="false">
      <c r="A3324" s="0" t="n">
        <v>14</v>
      </c>
      <c r="B3324" s="0" t="s">
        <v>50</v>
      </c>
      <c r="C3324" s="0" t="s">
        <v>23625</v>
      </c>
      <c r="D3324" s="0" t="s">
        <v>14532</v>
      </c>
      <c r="E3324" s="0" t="s">
        <v>23626</v>
      </c>
      <c r="F3324" s="0" t="n">
        <v>3684</v>
      </c>
      <c r="G3324" s="0" t="s">
        <v>281</v>
      </c>
      <c r="H3324" s="0" t="s">
        <v>274</v>
      </c>
      <c r="I3324" s="0" t="s">
        <v>23627</v>
      </c>
    </row>
    <row r="3325" customFormat="false" ht="15" hidden="false" customHeight="false" outlineLevel="0" collapsed="false">
      <c r="A3325" s="0" t="n">
        <v>123</v>
      </c>
      <c r="B3325" s="0" t="s">
        <v>181</v>
      </c>
      <c r="C3325" s="0" t="s">
        <v>23628</v>
      </c>
      <c r="D3325" s="0" t="s">
        <v>14532</v>
      </c>
      <c r="E3325" s="0" t="s">
        <v>23629</v>
      </c>
      <c r="F3325" s="0" t="n">
        <v>258</v>
      </c>
      <c r="G3325" s="0" t="s">
        <v>281</v>
      </c>
      <c r="H3325" s="0" t="s">
        <v>297</v>
      </c>
      <c r="I3325" s="0" t="s">
        <v>23630</v>
      </c>
    </row>
    <row r="3326" customFormat="false" ht="15" hidden="false" customHeight="false" outlineLevel="0" collapsed="false">
      <c r="A3326" s="0" t="n">
        <v>123</v>
      </c>
      <c r="B3326" s="0" t="s">
        <v>181</v>
      </c>
      <c r="C3326" s="0" t="s">
        <v>23631</v>
      </c>
      <c r="D3326" s="0" t="s">
        <v>14541</v>
      </c>
      <c r="E3326" s="0" t="s">
        <v>23632</v>
      </c>
      <c r="F3326" s="0" t="n">
        <v>1903</v>
      </c>
      <c r="G3326" s="0" t="s">
        <v>281</v>
      </c>
      <c r="H3326" s="0" t="s">
        <v>297</v>
      </c>
      <c r="I3326" s="0" t="s">
        <v>23633</v>
      </c>
    </row>
    <row r="3327" customFormat="false" ht="15" hidden="false" customHeight="false" outlineLevel="0" collapsed="false">
      <c r="A3327" s="0" t="n">
        <v>123</v>
      </c>
      <c r="B3327" s="0" t="s">
        <v>181</v>
      </c>
      <c r="C3327" s="0" t="s">
        <v>23634</v>
      </c>
      <c r="D3327" s="0" t="s">
        <v>14532</v>
      </c>
      <c r="E3327" s="0" t="s">
        <v>23635</v>
      </c>
      <c r="F3327" s="0" t="n">
        <v>4308</v>
      </c>
      <c r="G3327" s="0" t="s">
        <v>281</v>
      </c>
      <c r="H3327" s="0" t="s">
        <v>297</v>
      </c>
      <c r="I3327" s="0" t="s">
        <v>23636</v>
      </c>
    </row>
    <row r="3328" customFormat="false" ht="15" hidden="false" customHeight="false" outlineLevel="0" collapsed="false">
      <c r="A3328" s="0" t="n">
        <v>133</v>
      </c>
      <c r="B3328" s="0" t="s">
        <v>191</v>
      </c>
      <c r="C3328" s="0" t="s">
        <v>23637</v>
      </c>
      <c r="D3328" s="0" t="s">
        <v>14541</v>
      </c>
      <c r="E3328" s="0" t="s">
        <v>23638</v>
      </c>
      <c r="F3328" s="0" t="n">
        <v>13778</v>
      </c>
      <c r="G3328" s="0" t="s">
        <v>281</v>
      </c>
      <c r="H3328" s="0" t="s">
        <v>297</v>
      </c>
      <c r="I3328" s="0" t="s">
        <v>23639</v>
      </c>
    </row>
    <row r="3329" customFormat="false" ht="15" hidden="false" customHeight="false" outlineLevel="0" collapsed="false">
      <c r="A3329" s="0" t="n">
        <v>123</v>
      </c>
      <c r="B3329" s="0" t="s">
        <v>181</v>
      </c>
      <c r="C3329" s="0" t="s">
        <v>23640</v>
      </c>
      <c r="D3329" s="0" t="s">
        <v>14532</v>
      </c>
      <c r="E3329" s="0" t="s">
        <v>23629</v>
      </c>
      <c r="F3329" s="0" t="n">
        <v>1171</v>
      </c>
      <c r="G3329" s="0" t="s">
        <v>281</v>
      </c>
      <c r="H3329" s="0" t="s">
        <v>297</v>
      </c>
      <c r="I3329" s="0" t="s">
        <v>23641</v>
      </c>
    </row>
    <row r="3330" customFormat="false" ht="15" hidden="false" customHeight="false" outlineLevel="0" collapsed="false">
      <c r="A3330" s="0" t="n">
        <v>123</v>
      </c>
      <c r="B3330" s="0" t="s">
        <v>181</v>
      </c>
      <c r="C3330" s="0" t="s">
        <v>23642</v>
      </c>
      <c r="D3330" s="0" t="s">
        <v>14541</v>
      </c>
      <c r="E3330" s="0" t="s">
        <v>23643</v>
      </c>
      <c r="F3330" s="0" t="n">
        <v>712</v>
      </c>
      <c r="G3330" s="0" t="s">
        <v>281</v>
      </c>
      <c r="H3330" s="0" t="s">
        <v>297</v>
      </c>
      <c r="I3330" s="0" t="s">
        <v>23644</v>
      </c>
    </row>
    <row r="3331" customFormat="false" ht="15" hidden="false" customHeight="false" outlineLevel="0" collapsed="false">
      <c r="A3331" s="0" t="n">
        <v>7</v>
      </c>
      <c r="B3331" s="0" t="s">
        <v>40</v>
      </c>
      <c r="C3331" s="0" t="s">
        <v>23645</v>
      </c>
      <c r="D3331" s="0" t="s">
        <v>14532</v>
      </c>
      <c r="E3331" s="0" t="s">
        <v>23646</v>
      </c>
      <c r="F3331" s="0" t="n">
        <v>14921</v>
      </c>
      <c r="G3331" s="0" t="s">
        <v>281</v>
      </c>
      <c r="H3331" s="0" t="s">
        <v>274</v>
      </c>
      <c r="I3331" s="0" t="s">
        <v>23647</v>
      </c>
    </row>
    <row r="3332" customFormat="false" ht="15" hidden="false" customHeight="false" outlineLevel="0" collapsed="false">
      <c r="A3332" s="0" t="n">
        <v>123</v>
      </c>
      <c r="B3332" s="0" t="s">
        <v>181</v>
      </c>
      <c r="C3332" s="0" t="s">
        <v>23648</v>
      </c>
      <c r="D3332" s="0" t="s">
        <v>34</v>
      </c>
      <c r="E3332" s="0" t="s">
        <v>23339</v>
      </c>
      <c r="F3332" s="0" t="n">
        <v>419</v>
      </c>
      <c r="G3332" s="0" t="s">
        <v>281</v>
      </c>
      <c r="H3332" s="0" t="s">
        <v>297</v>
      </c>
      <c r="I3332" s="0" t="s">
        <v>23649</v>
      </c>
    </row>
    <row r="3333" customFormat="false" ht="15" hidden="false" customHeight="false" outlineLevel="0" collapsed="false">
      <c r="A3333" s="0" t="n">
        <v>123</v>
      </c>
      <c r="B3333" s="0" t="s">
        <v>181</v>
      </c>
      <c r="C3333" s="0" t="s">
        <v>23650</v>
      </c>
      <c r="D3333" s="0" t="s">
        <v>14541</v>
      </c>
      <c r="E3333" s="0" t="s">
        <v>23651</v>
      </c>
      <c r="F3333" s="0" t="n">
        <v>615</v>
      </c>
      <c r="G3333" s="0" t="s">
        <v>281</v>
      </c>
      <c r="H3333" s="0" t="s">
        <v>297</v>
      </c>
      <c r="I3333" s="0" t="s">
        <v>23652</v>
      </c>
    </row>
    <row r="3334" customFormat="false" ht="15" hidden="false" customHeight="false" outlineLevel="0" collapsed="false">
      <c r="A3334" s="0" t="n">
        <v>123</v>
      </c>
      <c r="B3334" s="0" t="s">
        <v>181</v>
      </c>
      <c r="C3334" s="0" t="s">
        <v>23653</v>
      </c>
      <c r="D3334" s="0" t="s">
        <v>14532</v>
      </c>
      <c r="E3334" s="0" t="s">
        <v>23654</v>
      </c>
      <c r="F3334" s="0" t="n">
        <v>282</v>
      </c>
      <c r="G3334" s="0" t="s">
        <v>281</v>
      </c>
      <c r="H3334" s="0" t="s">
        <v>297</v>
      </c>
      <c r="I3334" s="0" t="s">
        <v>23655</v>
      </c>
    </row>
    <row r="3335" customFormat="false" ht="15" hidden="false" customHeight="false" outlineLevel="0" collapsed="false">
      <c r="A3335" s="0" t="n">
        <v>123</v>
      </c>
      <c r="B3335" s="0" t="s">
        <v>181</v>
      </c>
      <c r="C3335" s="0" t="s">
        <v>23656</v>
      </c>
      <c r="D3335" s="0" t="s">
        <v>14532</v>
      </c>
      <c r="E3335" s="0" t="s">
        <v>23657</v>
      </c>
      <c r="F3335" s="0" t="n">
        <v>1940</v>
      </c>
      <c r="G3335" s="0" t="s">
        <v>281</v>
      </c>
      <c r="H3335" s="0" t="s">
        <v>297</v>
      </c>
      <c r="I3335" s="0" t="s">
        <v>23658</v>
      </c>
    </row>
    <row r="3336" customFormat="false" ht="15" hidden="false" customHeight="false" outlineLevel="0" collapsed="false">
      <c r="A3336" s="0" t="n">
        <v>105</v>
      </c>
      <c r="B3336" s="0" t="s">
        <v>161</v>
      </c>
      <c r="C3336" s="0" t="s">
        <v>23659</v>
      </c>
      <c r="D3336" s="0" t="s">
        <v>14532</v>
      </c>
      <c r="E3336" s="0" t="s">
        <v>23660</v>
      </c>
      <c r="F3336" s="0" t="n">
        <v>3271</v>
      </c>
      <c r="G3336" s="0" t="s">
        <v>281</v>
      </c>
      <c r="H3336" s="0" t="s">
        <v>274</v>
      </c>
      <c r="I3336" s="0" t="s">
        <v>23661</v>
      </c>
    </row>
    <row r="3337" customFormat="false" ht="15" hidden="false" customHeight="false" outlineLevel="0" collapsed="false">
      <c r="A3337" s="0" t="n">
        <v>123</v>
      </c>
      <c r="B3337" s="0" t="s">
        <v>181</v>
      </c>
      <c r="C3337" s="0" t="s">
        <v>23662</v>
      </c>
      <c r="D3337" s="0" t="s">
        <v>14532</v>
      </c>
      <c r="E3337" s="0" t="s">
        <v>23663</v>
      </c>
      <c r="F3337" s="0" t="n">
        <v>416</v>
      </c>
      <c r="G3337" s="0" t="s">
        <v>281</v>
      </c>
      <c r="H3337" s="0" t="s">
        <v>297</v>
      </c>
      <c r="I3337" s="0" t="s">
        <v>23664</v>
      </c>
    </row>
    <row r="3338" customFormat="false" ht="15" hidden="false" customHeight="false" outlineLevel="0" collapsed="false">
      <c r="A3338" s="0" t="n">
        <v>125</v>
      </c>
      <c r="B3338" s="0" t="s">
        <v>183</v>
      </c>
      <c r="C3338" s="0" t="s">
        <v>23665</v>
      </c>
      <c r="D3338" s="0" t="s">
        <v>14532</v>
      </c>
      <c r="E3338" s="0" t="s">
        <v>23666</v>
      </c>
      <c r="F3338" s="0" t="n">
        <v>12791</v>
      </c>
      <c r="G3338" s="0" t="s">
        <v>281</v>
      </c>
      <c r="H3338" s="0" t="s">
        <v>274</v>
      </c>
      <c r="I3338" s="0" t="s">
        <v>23667</v>
      </c>
    </row>
    <row r="3339" customFormat="false" ht="15" hidden="false" customHeight="false" outlineLevel="0" collapsed="false">
      <c r="A3339" s="0" t="n">
        <v>123</v>
      </c>
      <c r="B3339" s="0" t="s">
        <v>181</v>
      </c>
      <c r="C3339" s="0" t="s">
        <v>23668</v>
      </c>
      <c r="D3339" s="0" t="s">
        <v>14532</v>
      </c>
      <c r="E3339" s="0" t="s">
        <v>23669</v>
      </c>
      <c r="F3339" s="0" t="n">
        <v>3150</v>
      </c>
      <c r="G3339" s="0" t="s">
        <v>281</v>
      </c>
      <c r="H3339" s="0" t="s">
        <v>297</v>
      </c>
      <c r="I3339" s="0" t="s">
        <v>23670</v>
      </c>
    </row>
    <row r="3340" customFormat="false" ht="15" hidden="false" customHeight="false" outlineLevel="0" collapsed="false">
      <c r="A3340" s="0" t="n">
        <v>123</v>
      </c>
      <c r="B3340" s="0" t="s">
        <v>181</v>
      </c>
      <c r="C3340" s="0" t="s">
        <v>23671</v>
      </c>
      <c r="D3340" s="0" t="s">
        <v>14541</v>
      </c>
      <c r="E3340" s="0" t="s">
        <v>23672</v>
      </c>
      <c r="F3340" s="0" t="n">
        <v>987</v>
      </c>
      <c r="G3340" s="0" t="s">
        <v>281</v>
      </c>
      <c r="H3340" s="0" t="s">
        <v>297</v>
      </c>
      <c r="I3340" s="0" t="s">
        <v>23673</v>
      </c>
    </row>
    <row r="3341" customFormat="false" ht="15" hidden="false" customHeight="false" outlineLevel="0" collapsed="false">
      <c r="A3341" s="0" t="n">
        <v>123</v>
      </c>
      <c r="B3341" s="0" t="s">
        <v>181</v>
      </c>
      <c r="C3341" s="0" t="s">
        <v>23674</v>
      </c>
      <c r="D3341" s="0" t="s">
        <v>14532</v>
      </c>
      <c r="E3341" s="0" t="s">
        <v>23675</v>
      </c>
      <c r="F3341" s="0" t="n">
        <v>3319</v>
      </c>
      <c r="G3341" s="0" t="s">
        <v>281</v>
      </c>
      <c r="H3341" s="0" t="s">
        <v>297</v>
      </c>
      <c r="I3341" s="0" t="s">
        <v>23676</v>
      </c>
    </row>
    <row r="3342" customFormat="false" ht="15" hidden="false" customHeight="false" outlineLevel="0" collapsed="false">
      <c r="A3342" s="0" t="n">
        <v>123</v>
      </c>
      <c r="B3342" s="0" t="s">
        <v>181</v>
      </c>
      <c r="C3342" s="0" t="s">
        <v>23677</v>
      </c>
      <c r="D3342" s="0" t="s">
        <v>14532</v>
      </c>
      <c r="E3342" s="0" t="s">
        <v>23678</v>
      </c>
      <c r="F3342" s="0" t="n">
        <v>3609</v>
      </c>
      <c r="G3342" s="0" t="s">
        <v>281</v>
      </c>
      <c r="H3342" s="0" t="s">
        <v>297</v>
      </c>
      <c r="I3342" s="0" t="s">
        <v>23679</v>
      </c>
    </row>
    <row r="3343" customFormat="false" ht="15" hidden="false" customHeight="false" outlineLevel="0" collapsed="false">
      <c r="A3343" s="0" t="n">
        <v>75</v>
      </c>
      <c r="B3343" s="0" t="s">
        <v>126</v>
      </c>
      <c r="C3343" s="0" t="s">
        <v>23680</v>
      </c>
      <c r="D3343" s="0" t="s">
        <v>14532</v>
      </c>
      <c r="E3343" s="0" t="s">
        <v>23681</v>
      </c>
      <c r="F3343" s="0" t="n">
        <v>2166</v>
      </c>
      <c r="G3343" s="0" t="s">
        <v>281</v>
      </c>
      <c r="H3343" s="0" t="s">
        <v>274</v>
      </c>
      <c r="I3343" s="0" t="s">
        <v>23682</v>
      </c>
    </row>
    <row r="3344" customFormat="false" ht="15" hidden="false" customHeight="false" outlineLevel="0" collapsed="false">
      <c r="A3344" s="0" t="n">
        <v>136</v>
      </c>
      <c r="B3344" s="0" t="s">
        <v>195</v>
      </c>
      <c r="C3344" s="0" t="s">
        <v>23683</v>
      </c>
      <c r="D3344" s="0" t="s">
        <v>14532</v>
      </c>
      <c r="E3344" s="0" t="s">
        <v>23684</v>
      </c>
      <c r="F3344" s="0" t="n">
        <v>5944</v>
      </c>
      <c r="G3344" s="0" t="s">
        <v>281</v>
      </c>
      <c r="H3344" s="0" t="s">
        <v>297</v>
      </c>
      <c r="I3344" s="0" t="s">
        <v>23685</v>
      </c>
    </row>
    <row r="3345" customFormat="false" ht="15" hidden="false" customHeight="false" outlineLevel="0" collapsed="false">
      <c r="A3345" s="0" t="n">
        <v>123</v>
      </c>
      <c r="B3345" s="0" t="s">
        <v>181</v>
      </c>
      <c r="C3345" s="0" t="s">
        <v>23686</v>
      </c>
      <c r="D3345" s="0" t="s">
        <v>14541</v>
      </c>
      <c r="E3345" s="0" t="s">
        <v>23687</v>
      </c>
      <c r="F3345" s="0" t="n">
        <v>492</v>
      </c>
      <c r="G3345" s="0" t="s">
        <v>281</v>
      </c>
      <c r="H3345" s="0" t="s">
        <v>297</v>
      </c>
      <c r="I3345" s="0" t="s">
        <v>23688</v>
      </c>
    </row>
    <row r="3346" customFormat="false" ht="15" hidden="false" customHeight="false" outlineLevel="0" collapsed="false">
      <c r="A3346" s="0" t="n">
        <v>136</v>
      </c>
      <c r="B3346" s="0" t="s">
        <v>195</v>
      </c>
      <c r="C3346" s="0" t="s">
        <v>23689</v>
      </c>
      <c r="D3346" s="0" t="s">
        <v>14532</v>
      </c>
      <c r="E3346" s="0" t="s">
        <v>23690</v>
      </c>
      <c r="F3346" s="0" t="n">
        <v>3093</v>
      </c>
      <c r="G3346" s="0" t="s">
        <v>281</v>
      </c>
      <c r="H3346" s="0" t="s">
        <v>297</v>
      </c>
      <c r="I3346" s="0" t="s">
        <v>23691</v>
      </c>
    </row>
    <row r="3347" customFormat="false" ht="15" hidden="false" customHeight="false" outlineLevel="0" collapsed="false">
      <c r="A3347" s="0" t="n">
        <v>123</v>
      </c>
      <c r="B3347" s="0" t="s">
        <v>181</v>
      </c>
      <c r="C3347" s="0" t="s">
        <v>23692</v>
      </c>
      <c r="D3347" s="0" t="s">
        <v>14541</v>
      </c>
      <c r="E3347" s="0" t="s">
        <v>23632</v>
      </c>
      <c r="F3347" s="0" t="n">
        <v>1942</v>
      </c>
      <c r="G3347" s="0" t="s">
        <v>281</v>
      </c>
      <c r="H3347" s="0" t="s">
        <v>297</v>
      </c>
      <c r="I3347" s="0" t="s">
        <v>23693</v>
      </c>
    </row>
    <row r="3348" customFormat="false" ht="15" hidden="false" customHeight="false" outlineLevel="0" collapsed="false">
      <c r="A3348" s="0" t="n">
        <v>136</v>
      </c>
      <c r="B3348" s="0" t="s">
        <v>195</v>
      </c>
      <c r="C3348" s="0" t="s">
        <v>23694</v>
      </c>
      <c r="D3348" s="0" t="s">
        <v>14541</v>
      </c>
      <c r="E3348" s="0" t="s">
        <v>23695</v>
      </c>
      <c r="F3348" s="0" t="n">
        <v>2700</v>
      </c>
      <c r="G3348" s="0" t="s">
        <v>281</v>
      </c>
      <c r="H3348" s="0" t="s">
        <v>297</v>
      </c>
      <c r="I3348" s="0" t="s">
        <v>23696</v>
      </c>
    </row>
    <row r="3349" customFormat="false" ht="15" hidden="false" customHeight="false" outlineLevel="0" collapsed="false">
      <c r="A3349" s="0" t="n">
        <v>136</v>
      </c>
      <c r="B3349" s="0" t="s">
        <v>195</v>
      </c>
      <c r="C3349" s="0" t="s">
        <v>23697</v>
      </c>
      <c r="D3349" s="0" t="s">
        <v>14532</v>
      </c>
      <c r="E3349" s="0" t="s">
        <v>23698</v>
      </c>
      <c r="F3349" s="0" t="n">
        <v>1107</v>
      </c>
      <c r="G3349" s="0" t="s">
        <v>281</v>
      </c>
      <c r="H3349" s="0" t="s">
        <v>297</v>
      </c>
      <c r="I3349" s="0" t="s">
        <v>23699</v>
      </c>
    </row>
    <row r="3350" customFormat="false" ht="15" hidden="false" customHeight="false" outlineLevel="0" collapsed="false">
      <c r="A3350" s="0" t="n">
        <v>123</v>
      </c>
      <c r="B3350" s="0" t="s">
        <v>181</v>
      </c>
      <c r="C3350" s="0" t="s">
        <v>23700</v>
      </c>
      <c r="D3350" s="0" t="s">
        <v>14676</v>
      </c>
      <c r="E3350" s="0" t="s">
        <v>23701</v>
      </c>
      <c r="F3350" s="0" t="n">
        <v>3097</v>
      </c>
      <c r="G3350" s="0" t="s">
        <v>281</v>
      </c>
      <c r="H3350" s="0" t="s">
        <v>297</v>
      </c>
      <c r="I3350" s="0" t="s">
        <v>23702</v>
      </c>
    </row>
    <row r="3351" customFormat="false" ht="15" hidden="false" customHeight="false" outlineLevel="0" collapsed="false">
      <c r="A3351" s="0" t="n">
        <v>123</v>
      </c>
      <c r="B3351" s="0" t="s">
        <v>181</v>
      </c>
      <c r="C3351" s="0" t="s">
        <v>23703</v>
      </c>
      <c r="D3351" s="0" t="s">
        <v>14532</v>
      </c>
      <c r="E3351" s="0" t="s">
        <v>23704</v>
      </c>
      <c r="F3351" s="0" t="n">
        <v>4372</v>
      </c>
      <c r="G3351" s="0" t="s">
        <v>281</v>
      </c>
      <c r="H3351" s="0" t="s">
        <v>297</v>
      </c>
      <c r="I3351" s="0" t="s">
        <v>23705</v>
      </c>
    </row>
    <row r="3352" customFormat="false" ht="15" hidden="false" customHeight="false" outlineLevel="0" collapsed="false">
      <c r="A3352" s="0" t="n">
        <v>123</v>
      </c>
      <c r="B3352" s="0" t="s">
        <v>181</v>
      </c>
      <c r="C3352" s="0" t="s">
        <v>23706</v>
      </c>
      <c r="D3352" s="0" t="s">
        <v>14532</v>
      </c>
      <c r="E3352" s="0" t="s">
        <v>23707</v>
      </c>
      <c r="F3352" s="0" t="n">
        <v>597</v>
      </c>
      <c r="G3352" s="0" t="s">
        <v>281</v>
      </c>
      <c r="H3352" s="0" t="s">
        <v>297</v>
      </c>
      <c r="I3352" s="0" t="s">
        <v>23708</v>
      </c>
    </row>
    <row r="3353" customFormat="false" ht="15" hidden="false" customHeight="false" outlineLevel="0" collapsed="false">
      <c r="A3353" s="0" t="n">
        <v>123</v>
      </c>
      <c r="B3353" s="0" t="s">
        <v>181</v>
      </c>
      <c r="C3353" s="0" t="s">
        <v>23709</v>
      </c>
      <c r="D3353" s="0" t="s">
        <v>14532</v>
      </c>
      <c r="E3353" s="0" t="s">
        <v>23710</v>
      </c>
      <c r="F3353" s="0" t="n">
        <v>1157</v>
      </c>
      <c r="G3353" s="0" t="s">
        <v>281</v>
      </c>
      <c r="H3353" s="0" t="s">
        <v>297</v>
      </c>
      <c r="I3353" s="0" t="s">
        <v>23711</v>
      </c>
    </row>
    <row r="3354" customFormat="false" ht="15" hidden="false" customHeight="false" outlineLevel="0" collapsed="false">
      <c r="A3354" s="0" t="n">
        <v>136</v>
      </c>
      <c r="B3354" s="0" t="s">
        <v>195</v>
      </c>
      <c r="C3354" s="0" t="s">
        <v>23712</v>
      </c>
      <c r="D3354" s="0" t="s">
        <v>514</v>
      </c>
      <c r="E3354" s="0" t="s">
        <v>23713</v>
      </c>
      <c r="F3354" s="0" t="n">
        <v>6366</v>
      </c>
      <c r="G3354" s="0" t="s">
        <v>281</v>
      </c>
      <c r="H3354" s="0" t="s">
        <v>297</v>
      </c>
      <c r="I3354" s="0" t="s">
        <v>23714</v>
      </c>
    </row>
    <row r="3355" customFormat="false" ht="15" hidden="false" customHeight="false" outlineLevel="0" collapsed="false">
      <c r="A3355" s="0" t="n">
        <v>138</v>
      </c>
      <c r="B3355" s="0" t="s">
        <v>197</v>
      </c>
      <c r="C3355" s="0" t="s">
        <v>23715</v>
      </c>
      <c r="D3355" s="0" t="s">
        <v>14532</v>
      </c>
      <c r="E3355" s="0" t="s">
        <v>23716</v>
      </c>
      <c r="F3355" s="0" t="n">
        <v>3549</v>
      </c>
      <c r="G3355" s="0" t="s">
        <v>281</v>
      </c>
      <c r="H3355" s="0" t="s">
        <v>297</v>
      </c>
      <c r="I3355" s="0" t="s">
        <v>23717</v>
      </c>
    </row>
    <row r="3356" customFormat="false" ht="15" hidden="false" customHeight="false" outlineLevel="0" collapsed="false">
      <c r="A3356" s="0" t="n">
        <v>123</v>
      </c>
      <c r="B3356" s="0" t="s">
        <v>181</v>
      </c>
      <c r="C3356" s="0" t="s">
        <v>23718</v>
      </c>
      <c r="D3356" s="0" t="s">
        <v>14532</v>
      </c>
      <c r="E3356" s="0" t="s">
        <v>23719</v>
      </c>
      <c r="F3356" s="0" t="n">
        <v>210</v>
      </c>
      <c r="G3356" s="0" t="s">
        <v>281</v>
      </c>
      <c r="H3356" s="0" t="s">
        <v>297</v>
      </c>
      <c r="I3356" s="0" t="s">
        <v>23720</v>
      </c>
    </row>
    <row r="3357" customFormat="false" ht="15" hidden="false" customHeight="false" outlineLevel="0" collapsed="false">
      <c r="A3357" s="0" t="n">
        <v>123</v>
      </c>
      <c r="B3357" s="0" t="s">
        <v>181</v>
      </c>
      <c r="C3357" s="0" t="s">
        <v>23721</v>
      </c>
      <c r="D3357" s="0" t="s">
        <v>14532</v>
      </c>
      <c r="E3357" s="0" t="s">
        <v>23722</v>
      </c>
      <c r="F3357" s="0" t="n">
        <v>326</v>
      </c>
      <c r="G3357" s="0" t="s">
        <v>281</v>
      </c>
      <c r="H3357" s="0" t="s">
        <v>297</v>
      </c>
      <c r="I3357" s="0" t="s">
        <v>23723</v>
      </c>
    </row>
    <row r="3358" customFormat="false" ht="15" hidden="false" customHeight="false" outlineLevel="0" collapsed="false">
      <c r="A3358" s="0" t="n">
        <v>136</v>
      </c>
      <c r="B3358" s="0" t="s">
        <v>195</v>
      </c>
      <c r="C3358" s="0" t="s">
        <v>23724</v>
      </c>
      <c r="D3358" s="0" t="s">
        <v>868</v>
      </c>
      <c r="E3358" s="0" t="s">
        <v>23725</v>
      </c>
      <c r="F3358" s="0" t="n">
        <v>3054</v>
      </c>
      <c r="G3358" s="0" t="s">
        <v>281</v>
      </c>
      <c r="H3358" s="0" t="s">
        <v>297</v>
      </c>
      <c r="I3358" s="0" t="s">
        <v>23726</v>
      </c>
    </row>
    <row r="3359" customFormat="false" ht="15" hidden="false" customHeight="false" outlineLevel="0" collapsed="false">
      <c r="A3359" s="0" t="n">
        <v>123</v>
      </c>
      <c r="B3359" s="0" t="s">
        <v>181</v>
      </c>
      <c r="C3359" s="0" t="s">
        <v>23727</v>
      </c>
      <c r="D3359" s="0" t="s">
        <v>14532</v>
      </c>
      <c r="E3359" s="0" t="s">
        <v>23728</v>
      </c>
      <c r="F3359" s="0" t="n">
        <v>1452</v>
      </c>
      <c r="G3359" s="0" t="s">
        <v>281</v>
      </c>
      <c r="H3359" s="0" t="s">
        <v>297</v>
      </c>
      <c r="I3359" s="0" t="s">
        <v>23729</v>
      </c>
    </row>
    <row r="3360" customFormat="false" ht="15" hidden="false" customHeight="false" outlineLevel="0" collapsed="false">
      <c r="A3360" s="0" t="n">
        <v>116</v>
      </c>
      <c r="B3360" s="0" t="s">
        <v>173</v>
      </c>
      <c r="C3360" s="0" t="s">
        <v>23730</v>
      </c>
      <c r="D3360" s="0" t="s">
        <v>14532</v>
      </c>
      <c r="E3360" s="0" t="s">
        <v>23731</v>
      </c>
      <c r="F3360" s="0" t="n">
        <v>6108</v>
      </c>
      <c r="G3360" s="0" t="s">
        <v>281</v>
      </c>
      <c r="H3360" s="0" t="s">
        <v>274</v>
      </c>
      <c r="I3360" s="0" t="s">
        <v>23732</v>
      </c>
    </row>
    <row r="3361" customFormat="false" ht="15" hidden="false" customHeight="false" outlineLevel="0" collapsed="false">
      <c r="A3361" s="0" t="n">
        <v>123</v>
      </c>
      <c r="B3361" s="0" t="s">
        <v>181</v>
      </c>
      <c r="C3361" s="0" t="s">
        <v>23733</v>
      </c>
      <c r="D3361" s="0" t="s">
        <v>14532</v>
      </c>
      <c r="E3361" s="0" t="s">
        <v>23385</v>
      </c>
      <c r="F3361" s="0" t="n">
        <v>310</v>
      </c>
      <c r="G3361" s="0" t="s">
        <v>281</v>
      </c>
      <c r="H3361" s="0" t="s">
        <v>297</v>
      </c>
      <c r="I3361" s="0" t="s">
        <v>23734</v>
      </c>
    </row>
    <row r="3362" customFormat="false" ht="15" hidden="false" customHeight="false" outlineLevel="0" collapsed="false">
      <c r="A3362" s="0" t="n">
        <v>136</v>
      </c>
      <c r="B3362" s="0" t="s">
        <v>195</v>
      </c>
      <c r="C3362" s="0" t="s">
        <v>23735</v>
      </c>
      <c r="D3362" s="0" t="s">
        <v>14532</v>
      </c>
      <c r="E3362" s="0" t="s">
        <v>23736</v>
      </c>
      <c r="F3362" s="0" t="n">
        <v>2343</v>
      </c>
      <c r="G3362" s="0" t="s">
        <v>281</v>
      </c>
      <c r="H3362" s="0" t="s">
        <v>297</v>
      </c>
      <c r="I3362" s="0" t="s">
        <v>23737</v>
      </c>
    </row>
    <row r="3363" customFormat="false" ht="15" hidden="false" customHeight="false" outlineLevel="0" collapsed="false">
      <c r="A3363" s="0" t="n">
        <v>123</v>
      </c>
      <c r="B3363" s="0" t="s">
        <v>181</v>
      </c>
      <c r="C3363" s="0" t="s">
        <v>23738</v>
      </c>
      <c r="D3363" s="0" t="s">
        <v>14541</v>
      </c>
      <c r="E3363" s="0" t="s">
        <v>23643</v>
      </c>
      <c r="F3363" s="0" t="n">
        <v>751</v>
      </c>
      <c r="G3363" s="0" t="s">
        <v>281</v>
      </c>
      <c r="H3363" s="0" t="s">
        <v>297</v>
      </c>
      <c r="I3363" s="0" t="s">
        <v>23739</v>
      </c>
    </row>
    <row r="3364" customFormat="false" ht="15" hidden="false" customHeight="false" outlineLevel="0" collapsed="false">
      <c r="A3364" s="0" t="n">
        <v>137</v>
      </c>
      <c r="B3364" s="0" t="s">
        <v>196</v>
      </c>
      <c r="C3364" s="0" t="s">
        <v>23740</v>
      </c>
      <c r="D3364" s="0" t="s">
        <v>14192</v>
      </c>
      <c r="E3364" s="0" t="s">
        <v>23741</v>
      </c>
      <c r="F3364" s="0" t="n">
        <v>1879</v>
      </c>
      <c r="G3364" s="0" t="s">
        <v>281</v>
      </c>
      <c r="H3364" s="0" t="s">
        <v>297</v>
      </c>
      <c r="I3364" s="0" t="s">
        <v>23742</v>
      </c>
    </row>
    <row r="3365" customFormat="false" ht="15" hidden="false" customHeight="false" outlineLevel="0" collapsed="false">
      <c r="A3365" s="0" t="n">
        <v>136</v>
      </c>
      <c r="B3365" s="0" t="s">
        <v>195</v>
      </c>
      <c r="C3365" s="0" t="s">
        <v>23743</v>
      </c>
      <c r="D3365" s="0" t="s">
        <v>339</v>
      </c>
      <c r="E3365" s="0" t="s">
        <v>23744</v>
      </c>
      <c r="F3365" s="0" t="n">
        <v>2297</v>
      </c>
      <c r="G3365" s="0" t="s">
        <v>281</v>
      </c>
      <c r="H3365" s="0" t="s">
        <v>297</v>
      </c>
      <c r="I3365" s="0" t="s">
        <v>23745</v>
      </c>
    </row>
    <row r="3366" customFormat="false" ht="15" hidden="false" customHeight="false" outlineLevel="0" collapsed="false">
      <c r="A3366" s="0" t="n">
        <v>137</v>
      </c>
      <c r="B3366" s="0" t="s">
        <v>196</v>
      </c>
      <c r="C3366" s="0" t="s">
        <v>23746</v>
      </c>
      <c r="D3366" s="0" t="s">
        <v>34</v>
      </c>
      <c r="E3366" s="0" t="s">
        <v>23747</v>
      </c>
      <c r="F3366" s="0" t="n">
        <v>1841</v>
      </c>
      <c r="G3366" s="0" t="s">
        <v>281</v>
      </c>
      <c r="H3366" s="0" t="s">
        <v>297</v>
      </c>
      <c r="I3366" s="0" t="s">
        <v>23748</v>
      </c>
    </row>
    <row r="3367" customFormat="false" ht="15" hidden="false" customHeight="false" outlineLevel="0" collapsed="false">
      <c r="A3367" s="0" t="n">
        <v>123</v>
      </c>
      <c r="B3367" s="0" t="s">
        <v>181</v>
      </c>
      <c r="C3367" s="0" t="s">
        <v>23749</v>
      </c>
      <c r="D3367" s="0" t="s">
        <v>14532</v>
      </c>
      <c r="E3367" s="0" t="s">
        <v>23556</v>
      </c>
      <c r="F3367" s="0" t="n">
        <v>1362</v>
      </c>
      <c r="G3367" s="0" t="s">
        <v>281</v>
      </c>
      <c r="H3367" s="0" t="s">
        <v>297</v>
      </c>
      <c r="I3367" s="0" t="s">
        <v>23750</v>
      </c>
    </row>
    <row r="3368" customFormat="false" ht="15" hidden="false" customHeight="false" outlineLevel="0" collapsed="false">
      <c r="A3368" s="0" t="n">
        <v>137</v>
      </c>
      <c r="B3368" s="0" t="s">
        <v>196</v>
      </c>
      <c r="C3368" s="0" t="s">
        <v>23751</v>
      </c>
      <c r="D3368" s="0" t="s">
        <v>14532</v>
      </c>
      <c r="E3368" s="0" t="s">
        <v>23752</v>
      </c>
      <c r="F3368" s="0" t="n">
        <v>270</v>
      </c>
      <c r="G3368" s="0" t="s">
        <v>281</v>
      </c>
      <c r="H3368" s="0" t="s">
        <v>297</v>
      </c>
      <c r="I3368" s="0" t="s">
        <v>23753</v>
      </c>
    </row>
    <row r="3369" customFormat="false" ht="15" hidden="false" customHeight="false" outlineLevel="0" collapsed="false">
      <c r="A3369" s="0" t="n">
        <v>136</v>
      </c>
      <c r="B3369" s="0" t="s">
        <v>195</v>
      </c>
      <c r="C3369" s="0" t="s">
        <v>23754</v>
      </c>
      <c r="D3369" s="0" t="s">
        <v>14676</v>
      </c>
      <c r="E3369" s="0" t="s">
        <v>23755</v>
      </c>
      <c r="F3369" s="0" t="n">
        <v>2402</v>
      </c>
      <c r="G3369" s="0" t="s">
        <v>281</v>
      </c>
      <c r="H3369" s="0" t="s">
        <v>297</v>
      </c>
      <c r="I3369" s="0" t="s">
        <v>23756</v>
      </c>
    </row>
    <row r="3370" customFormat="false" ht="15" hidden="false" customHeight="false" outlineLevel="0" collapsed="false">
      <c r="A3370" s="0" t="n">
        <v>136</v>
      </c>
      <c r="B3370" s="0" t="s">
        <v>195</v>
      </c>
      <c r="C3370" s="0" t="s">
        <v>23757</v>
      </c>
      <c r="D3370" s="0" t="s">
        <v>14532</v>
      </c>
      <c r="E3370" s="0" t="s">
        <v>23758</v>
      </c>
      <c r="F3370" s="0" t="n">
        <v>1364</v>
      </c>
      <c r="G3370" s="0" t="s">
        <v>281</v>
      </c>
      <c r="H3370" s="0" t="s">
        <v>297</v>
      </c>
      <c r="I3370" s="0" t="s">
        <v>23759</v>
      </c>
    </row>
    <row r="3371" customFormat="false" ht="15" hidden="false" customHeight="false" outlineLevel="0" collapsed="false">
      <c r="A3371" s="0" t="n">
        <v>137</v>
      </c>
      <c r="B3371" s="0" t="s">
        <v>196</v>
      </c>
      <c r="C3371" s="0" t="s">
        <v>23760</v>
      </c>
      <c r="D3371" s="0" t="s">
        <v>92</v>
      </c>
      <c r="E3371" s="0" t="s">
        <v>23747</v>
      </c>
      <c r="F3371" s="0" t="n">
        <v>1841</v>
      </c>
      <c r="G3371" s="0" t="s">
        <v>281</v>
      </c>
      <c r="H3371" s="0" t="s">
        <v>297</v>
      </c>
      <c r="I3371" s="0" t="s">
        <v>23761</v>
      </c>
    </row>
    <row r="3372" customFormat="false" ht="15" hidden="false" customHeight="false" outlineLevel="0" collapsed="false">
      <c r="A3372" s="0" t="n">
        <v>136</v>
      </c>
      <c r="B3372" s="0" t="s">
        <v>195</v>
      </c>
      <c r="C3372" s="0" t="s">
        <v>23762</v>
      </c>
      <c r="D3372" s="0" t="s">
        <v>14532</v>
      </c>
      <c r="E3372" s="0" t="s">
        <v>23763</v>
      </c>
      <c r="F3372" s="0" t="n">
        <v>2142</v>
      </c>
      <c r="G3372" s="0" t="s">
        <v>281</v>
      </c>
      <c r="H3372" s="0" t="s">
        <v>297</v>
      </c>
      <c r="I3372" s="0" t="s">
        <v>23764</v>
      </c>
    </row>
    <row r="3373" customFormat="false" ht="15" hidden="false" customHeight="false" outlineLevel="0" collapsed="false">
      <c r="A3373" s="0" t="n">
        <v>136</v>
      </c>
      <c r="B3373" s="0" t="s">
        <v>195</v>
      </c>
      <c r="C3373" s="0" t="s">
        <v>23765</v>
      </c>
      <c r="D3373" s="0" t="s">
        <v>14532</v>
      </c>
      <c r="E3373" s="0" t="s">
        <v>23766</v>
      </c>
      <c r="F3373" s="0" t="n">
        <v>2091</v>
      </c>
      <c r="G3373" s="0" t="s">
        <v>281</v>
      </c>
      <c r="H3373" s="0" t="s">
        <v>297</v>
      </c>
      <c r="I3373" s="0" t="s">
        <v>23767</v>
      </c>
    </row>
    <row r="3374" customFormat="false" ht="15" hidden="false" customHeight="false" outlineLevel="0" collapsed="false">
      <c r="A3374" s="0" t="n">
        <v>18</v>
      </c>
      <c r="B3374" s="0" t="s">
        <v>55</v>
      </c>
      <c r="C3374" s="0" t="s">
        <v>23768</v>
      </c>
      <c r="D3374" s="0" t="s">
        <v>14676</v>
      </c>
      <c r="E3374" s="0" t="s">
        <v>23769</v>
      </c>
      <c r="F3374" s="0" t="n">
        <v>3573</v>
      </c>
      <c r="G3374" s="0" t="s">
        <v>281</v>
      </c>
      <c r="H3374" s="0" t="s">
        <v>274</v>
      </c>
      <c r="I3374" s="0" t="s">
        <v>23770</v>
      </c>
    </row>
    <row r="3375" customFormat="false" ht="15" hidden="false" customHeight="false" outlineLevel="0" collapsed="false">
      <c r="A3375" s="0" t="n">
        <v>136</v>
      </c>
      <c r="B3375" s="0" t="s">
        <v>195</v>
      </c>
      <c r="C3375" s="0" t="s">
        <v>23771</v>
      </c>
      <c r="D3375" s="0" t="s">
        <v>14532</v>
      </c>
      <c r="E3375" s="0" t="s">
        <v>23772</v>
      </c>
      <c r="F3375" s="0" t="n">
        <v>1297</v>
      </c>
      <c r="G3375" s="0" t="s">
        <v>281</v>
      </c>
      <c r="H3375" s="0" t="s">
        <v>297</v>
      </c>
      <c r="I3375" s="0" t="s">
        <v>23773</v>
      </c>
    </row>
    <row r="3376" customFormat="false" ht="15" hidden="false" customHeight="false" outlineLevel="0" collapsed="false">
      <c r="A3376" s="0" t="n">
        <v>136</v>
      </c>
      <c r="B3376" s="0" t="s">
        <v>195</v>
      </c>
      <c r="C3376" s="0" t="s">
        <v>23774</v>
      </c>
      <c r="D3376" s="0" t="s">
        <v>14532</v>
      </c>
      <c r="E3376" s="0" t="s">
        <v>23775</v>
      </c>
      <c r="F3376" s="0" t="n">
        <v>3316</v>
      </c>
      <c r="G3376" s="0" t="s">
        <v>281</v>
      </c>
      <c r="H3376" s="0" t="s">
        <v>297</v>
      </c>
      <c r="I3376" s="0" t="s">
        <v>23776</v>
      </c>
    </row>
    <row r="3377" customFormat="false" ht="15" hidden="false" customHeight="false" outlineLevel="0" collapsed="false">
      <c r="A3377" s="0" t="n">
        <v>136</v>
      </c>
      <c r="B3377" s="0" t="s">
        <v>195</v>
      </c>
      <c r="C3377" s="0" t="s">
        <v>23777</v>
      </c>
      <c r="D3377" s="0" t="s">
        <v>14676</v>
      </c>
      <c r="E3377" s="0" t="s">
        <v>23778</v>
      </c>
      <c r="F3377" s="0" t="n">
        <v>3514</v>
      </c>
      <c r="G3377" s="0" t="s">
        <v>281</v>
      </c>
      <c r="H3377" s="0" t="s">
        <v>297</v>
      </c>
      <c r="I3377" s="0" t="s">
        <v>23779</v>
      </c>
    </row>
    <row r="3378" customFormat="false" ht="15" hidden="false" customHeight="false" outlineLevel="0" collapsed="false">
      <c r="A3378" s="0" t="n">
        <v>136</v>
      </c>
      <c r="B3378" s="0" t="s">
        <v>195</v>
      </c>
      <c r="C3378" s="0" t="s">
        <v>23780</v>
      </c>
      <c r="D3378" s="0" t="s">
        <v>339</v>
      </c>
      <c r="E3378" s="0" t="s">
        <v>23781</v>
      </c>
      <c r="F3378" s="0" t="n">
        <v>1930</v>
      </c>
      <c r="G3378" s="0" t="s">
        <v>281</v>
      </c>
      <c r="H3378" s="0" t="s">
        <v>297</v>
      </c>
      <c r="I3378" s="0" t="s">
        <v>23782</v>
      </c>
    </row>
    <row r="3379" customFormat="false" ht="15" hidden="false" customHeight="false" outlineLevel="0" collapsed="false">
      <c r="A3379" s="0" t="n">
        <v>136</v>
      </c>
      <c r="B3379" s="0" t="s">
        <v>195</v>
      </c>
      <c r="C3379" s="0" t="s">
        <v>23783</v>
      </c>
      <c r="D3379" s="0" t="s">
        <v>14532</v>
      </c>
      <c r="E3379" s="0" t="s">
        <v>23784</v>
      </c>
      <c r="F3379" s="0" t="n">
        <v>3383</v>
      </c>
      <c r="G3379" s="0" t="s">
        <v>281</v>
      </c>
      <c r="H3379" s="0" t="s">
        <v>297</v>
      </c>
      <c r="I3379" s="0" t="s">
        <v>23785</v>
      </c>
    </row>
    <row r="3380" customFormat="false" ht="15" hidden="false" customHeight="false" outlineLevel="0" collapsed="false">
      <c r="A3380" s="0" t="n">
        <v>71</v>
      </c>
      <c r="B3380" s="0" t="s">
        <v>121</v>
      </c>
      <c r="C3380" s="0" t="s">
        <v>23786</v>
      </c>
      <c r="D3380" s="0" t="s">
        <v>14676</v>
      </c>
      <c r="E3380" s="0" t="s">
        <v>23787</v>
      </c>
      <c r="F3380" s="0" t="n">
        <v>1305</v>
      </c>
      <c r="G3380" s="0" t="s">
        <v>281</v>
      </c>
      <c r="H3380" s="0" t="s">
        <v>274</v>
      </c>
      <c r="I3380" s="0" t="s">
        <v>23788</v>
      </c>
    </row>
    <row r="3381" customFormat="false" ht="15" hidden="false" customHeight="false" outlineLevel="0" collapsed="false">
      <c r="A3381" s="0" t="n">
        <v>35</v>
      </c>
      <c r="B3381" s="0" t="s">
        <v>77</v>
      </c>
      <c r="C3381" s="0" t="s">
        <v>23789</v>
      </c>
      <c r="D3381" s="0" t="s">
        <v>14676</v>
      </c>
      <c r="E3381" s="0" t="s">
        <v>23790</v>
      </c>
      <c r="F3381" s="0" t="n">
        <v>4942</v>
      </c>
      <c r="G3381" s="0" t="s">
        <v>281</v>
      </c>
      <c r="H3381" s="0" t="s">
        <v>274</v>
      </c>
      <c r="I3381" s="0" t="s">
        <v>23791</v>
      </c>
    </row>
    <row r="3382" customFormat="false" ht="15" hidden="false" customHeight="false" outlineLevel="0" collapsed="false">
      <c r="A3382" s="0" t="n">
        <v>139</v>
      </c>
      <c r="B3382" s="0" t="s">
        <v>198</v>
      </c>
      <c r="C3382" s="0" t="s">
        <v>23792</v>
      </c>
      <c r="D3382" s="0" t="s">
        <v>14676</v>
      </c>
      <c r="E3382" s="0" t="s">
        <v>23793</v>
      </c>
      <c r="F3382" s="0" t="n">
        <v>3372</v>
      </c>
      <c r="G3382" s="0" t="s">
        <v>281</v>
      </c>
      <c r="H3382" s="0" t="s">
        <v>297</v>
      </c>
      <c r="I3382" s="0" t="s">
        <v>23794</v>
      </c>
    </row>
    <row r="3383" customFormat="false" ht="15" hidden="false" customHeight="false" outlineLevel="0" collapsed="false">
      <c r="A3383" s="0" t="n">
        <v>139</v>
      </c>
      <c r="B3383" s="0" t="s">
        <v>198</v>
      </c>
      <c r="C3383" s="0" t="s">
        <v>23795</v>
      </c>
      <c r="D3383" s="0" t="s">
        <v>14676</v>
      </c>
      <c r="E3383" s="0" t="s">
        <v>23796</v>
      </c>
      <c r="F3383" s="0" t="n">
        <v>5694</v>
      </c>
      <c r="G3383" s="0" t="s">
        <v>281</v>
      </c>
      <c r="H3383" s="0" t="s">
        <v>297</v>
      </c>
      <c r="I3383" s="0" t="s">
        <v>23797</v>
      </c>
    </row>
    <row r="3384" customFormat="false" ht="15" hidden="false" customHeight="false" outlineLevel="0" collapsed="false">
      <c r="A3384" s="0" t="n">
        <v>85</v>
      </c>
      <c r="B3384" s="0" t="s">
        <v>136</v>
      </c>
      <c r="C3384" s="0" t="s">
        <v>23798</v>
      </c>
      <c r="D3384" s="0" t="s">
        <v>14532</v>
      </c>
      <c r="E3384" s="0" t="s">
        <v>23799</v>
      </c>
      <c r="F3384" s="0" t="n">
        <v>5143</v>
      </c>
      <c r="G3384" s="0" t="s">
        <v>281</v>
      </c>
      <c r="H3384" s="0" t="s">
        <v>274</v>
      </c>
      <c r="I3384" s="0" t="s">
        <v>23800</v>
      </c>
    </row>
    <row r="3385" customFormat="false" ht="15" hidden="false" customHeight="false" outlineLevel="0" collapsed="false">
      <c r="A3385" s="0" t="n">
        <v>148</v>
      </c>
      <c r="B3385" s="0" t="s">
        <v>207</v>
      </c>
      <c r="C3385" s="0" t="s">
        <v>23801</v>
      </c>
      <c r="D3385" s="0" t="s">
        <v>14532</v>
      </c>
      <c r="E3385" s="0" t="s">
        <v>23802</v>
      </c>
      <c r="F3385" s="0" t="n">
        <v>3168</v>
      </c>
      <c r="G3385" s="0" t="s">
        <v>281</v>
      </c>
      <c r="H3385" s="0" t="s">
        <v>274</v>
      </c>
      <c r="I3385" s="0" t="s">
        <v>23803</v>
      </c>
    </row>
    <row r="3386" customFormat="false" ht="15" hidden="false" customHeight="false" outlineLevel="0" collapsed="false">
      <c r="A3386" s="0" t="n">
        <v>122</v>
      </c>
      <c r="B3386" s="0" t="s">
        <v>180</v>
      </c>
      <c r="C3386" s="0" t="s">
        <v>23804</v>
      </c>
      <c r="D3386" s="0" t="s">
        <v>14532</v>
      </c>
      <c r="E3386" s="0" t="s">
        <v>23805</v>
      </c>
      <c r="F3386" s="0" t="n">
        <v>3157</v>
      </c>
      <c r="G3386" s="0" t="s">
        <v>281</v>
      </c>
      <c r="H3386" s="0" t="s">
        <v>274</v>
      </c>
      <c r="I3386" s="0" t="s">
        <v>23806</v>
      </c>
    </row>
    <row r="3387" customFormat="false" ht="15" hidden="false" customHeight="false" outlineLevel="0" collapsed="false">
      <c r="A3387" s="0" t="n">
        <v>175</v>
      </c>
      <c r="B3387" s="0" t="s">
        <v>239</v>
      </c>
      <c r="C3387" s="0" t="s">
        <v>23807</v>
      </c>
      <c r="D3387" s="0" t="s">
        <v>14676</v>
      </c>
      <c r="E3387" s="0" t="s">
        <v>23808</v>
      </c>
      <c r="F3387" s="0" t="n">
        <v>3761</v>
      </c>
      <c r="G3387" s="0" t="s">
        <v>281</v>
      </c>
      <c r="H3387" s="0" t="s">
        <v>274</v>
      </c>
      <c r="I3387" s="0" t="s">
        <v>23809</v>
      </c>
    </row>
    <row r="3388" customFormat="false" ht="15" hidden="false" customHeight="false" outlineLevel="0" collapsed="false">
      <c r="A3388" s="0" t="n">
        <v>35</v>
      </c>
      <c r="B3388" s="0" t="s">
        <v>77</v>
      </c>
      <c r="C3388" s="0" t="s">
        <v>23810</v>
      </c>
      <c r="D3388" s="0" t="s">
        <v>14532</v>
      </c>
      <c r="E3388" s="0" t="s">
        <v>23811</v>
      </c>
      <c r="F3388" s="0" t="n">
        <v>3396</v>
      </c>
      <c r="G3388" s="0" t="s">
        <v>281</v>
      </c>
      <c r="H3388" s="0" t="s">
        <v>274</v>
      </c>
      <c r="I3388" s="0" t="s">
        <v>23812</v>
      </c>
    </row>
    <row r="3389" customFormat="false" ht="15" hidden="false" customHeight="false" outlineLevel="0" collapsed="false">
      <c r="A3389" s="0" t="n">
        <v>175</v>
      </c>
      <c r="B3389" s="0" t="s">
        <v>239</v>
      </c>
      <c r="C3389" s="0" t="s">
        <v>23813</v>
      </c>
      <c r="D3389" s="0" t="s">
        <v>14676</v>
      </c>
      <c r="E3389" s="0" t="s">
        <v>23808</v>
      </c>
      <c r="F3389" s="0" t="n">
        <v>3761</v>
      </c>
      <c r="G3389" s="0" t="s">
        <v>281</v>
      </c>
      <c r="H3389" s="0" t="s">
        <v>274</v>
      </c>
      <c r="I3389" s="0" t="s">
        <v>23809</v>
      </c>
    </row>
    <row r="3390" customFormat="false" ht="15" hidden="false" customHeight="false" outlineLevel="0" collapsed="false">
      <c r="A3390" s="0" t="n">
        <v>50</v>
      </c>
      <c r="B3390" s="0" t="s">
        <v>98</v>
      </c>
      <c r="C3390" s="0" t="s">
        <v>23814</v>
      </c>
      <c r="D3390" s="0" t="s">
        <v>14532</v>
      </c>
      <c r="E3390" s="0" t="s">
        <v>23815</v>
      </c>
      <c r="F3390" s="0" t="n">
        <v>3217</v>
      </c>
      <c r="G3390" s="0" t="s">
        <v>281</v>
      </c>
      <c r="H3390" s="0" t="s">
        <v>274</v>
      </c>
      <c r="I3390" s="0" t="s">
        <v>23816</v>
      </c>
    </row>
    <row r="3391" customFormat="false" ht="15" hidden="false" customHeight="false" outlineLevel="0" collapsed="false">
      <c r="A3391" s="0" t="n">
        <v>180</v>
      </c>
      <c r="B3391" s="0" t="s">
        <v>245</v>
      </c>
      <c r="C3391" s="0" t="s">
        <v>23817</v>
      </c>
      <c r="D3391" s="0" t="s">
        <v>14532</v>
      </c>
      <c r="E3391" s="0" t="s">
        <v>23818</v>
      </c>
      <c r="F3391" s="0" t="n">
        <v>2481</v>
      </c>
      <c r="G3391" s="0" t="s">
        <v>281</v>
      </c>
      <c r="H3391" s="0" t="s">
        <v>274</v>
      </c>
      <c r="I3391" s="0" t="s">
        <v>23819</v>
      </c>
    </row>
    <row r="3392" customFormat="false" ht="15" hidden="false" customHeight="false" outlineLevel="0" collapsed="false">
      <c r="A3392" s="0" t="n">
        <v>155</v>
      </c>
      <c r="B3392" s="0" t="s">
        <v>215</v>
      </c>
      <c r="C3392" s="0" t="s">
        <v>23820</v>
      </c>
      <c r="D3392" s="0" t="s">
        <v>14192</v>
      </c>
      <c r="E3392" s="0" t="s">
        <v>23821</v>
      </c>
      <c r="F3392" s="0" t="n">
        <v>3495</v>
      </c>
      <c r="G3392" s="0" t="s">
        <v>281</v>
      </c>
      <c r="H3392" s="0" t="s">
        <v>274</v>
      </c>
      <c r="I3392" s="0" t="s">
        <v>23822</v>
      </c>
    </row>
    <row r="3393" customFormat="false" ht="15" hidden="false" customHeight="false" outlineLevel="0" collapsed="false">
      <c r="A3393" s="0" t="n">
        <v>44</v>
      </c>
      <c r="B3393" s="0" t="s">
        <v>89</v>
      </c>
      <c r="C3393" s="0" t="s">
        <v>23823</v>
      </c>
      <c r="D3393" s="0" t="s">
        <v>14532</v>
      </c>
      <c r="E3393" s="0" t="s">
        <v>89</v>
      </c>
      <c r="F3393" s="0" t="n">
        <v>4894</v>
      </c>
      <c r="G3393" s="0" t="s">
        <v>281</v>
      </c>
      <c r="H3393" s="0" t="s">
        <v>274</v>
      </c>
      <c r="I3393" s="0" t="s">
        <v>23824</v>
      </c>
    </row>
    <row r="3394" customFormat="false" ht="15" hidden="false" customHeight="false" outlineLevel="0" collapsed="false">
      <c r="A3394" s="0" t="n">
        <v>164</v>
      </c>
      <c r="B3394" s="0" t="s">
        <v>225</v>
      </c>
      <c r="C3394" s="0" t="s">
        <v>23825</v>
      </c>
      <c r="D3394" s="0" t="s">
        <v>14541</v>
      </c>
      <c r="E3394" s="0" t="s">
        <v>225</v>
      </c>
      <c r="F3394" s="0" t="n">
        <v>5513</v>
      </c>
      <c r="G3394" s="0" t="s">
        <v>281</v>
      </c>
      <c r="H3394" s="0" t="s">
        <v>274</v>
      </c>
      <c r="I3394" s="0" t="s">
        <v>23826</v>
      </c>
    </row>
    <row r="3395" customFormat="false" ht="15" hidden="false" customHeight="false" outlineLevel="0" collapsed="false">
      <c r="A3395" s="0" t="n">
        <v>163</v>
      </c>
      <c r="B3395" s="0" t="s">
        <v>224</v>
      </c>
      <c r="C3395" s="0" t="s">
        <v>23827</v>
      </c>
      <c r="D3395" s="0" t="s">
        <v>514</v>
      </c>
      <c r="E3395" s="0" t="s">
        <v>224</v>
      </c>
      <c r="F3395" s="0" t="n">
        <v>4531</v>
      </c>
      <c r="G3395" s="0" t="s">
        <v>281</v>
      </c>
      <c r="H3395" s="0" t="s">
        <v>274</v>
      </c>
      <c r="I3395" s="0" t="s">
        <v>23828</v>
      </c>
    </row>
    <row r="3396" customFormat="false" ht="15" hidden="false" customHeight="false" outlineLevel="0" collapsed="false">
      <c r="A3396" s="0" t="n">
        <v>52</v>
      </c>
      <c r="B3396" s="0" t="s">
        <v>101</v>
      </c>
      <c r="C3396" s="0" t="s">
        <v>23829</v>
      </c>
      <c r="D3396" s="0" t="s">
        <v>14532</v>
      </c>
      <c r="E3396" s="0" t="s">
        <v>101</v>
      </c>
      <c r="F3396" s="0" t="n">
        <v>2944</v>
      </c>
      <c r="G3396" s="0" t="s">
        <v>281</v>
      </c>
      <c r="H3396" s="0" t="s">
        <v>274</v>
      </c>
      <c r="I3396" s="0" t="s">
        <v>23830</v>
      </c>
    </row>
    <row r="3397" customFormat="false" ht="15" hidden="false" customHeight="false" outlineLevel="0" collapsed="false">
      <c r="A3397" s="0" t="n">
        <v>33</v>
      </c>
      <c r="B3397" s="0" t="s">
        <v>74</v>
      </c>
      <c r="C3397" s="0" t="s">
        <v>23831</v>
      </c>
      <c r="D3397" s="0" t="s">
        <v>14532</v>
      </c>
      <c r="E3397" s="0" t="s">
        <v>23832</v>
      </c>
      <c r="F3397" s="0" t="n">
        <v>5444</v>
      </c>
      <c r="G3397" s="0" t="s">
        <v>281</v>
      </c>
      <c r="H3397" s="0" t="s">
        <v>274</v>
      </c>
      <c r="I3397" s="0" t="s">
        <v>23833</v>
      </c>
    </row>
    <row r="3398" customFormat="false" ht="15" hidden="false" customHeight="false" outlineLevel="0" collapsed="false">
      <c r="A3398" s="0" t="n">
        <v>157</v>
      </c>
      <c r="B3398" s="0" t="s">
        <v>218</v>
      </c>
      <c r="C3398" s="0" t="s">
        <v>23834</v>
      </c>
      <c r="D3398" s="0" t="s">
        <v>14532</v>
      </c>
      <c r="E3398" s="0" t="s">
        <v>218</v>
      </c>
      <c r="F3398" s="0" t="n">
        <v>9867</v>
      </c>
      <c r="G3398" s="0" t="s">
        <v>281</v>
      </c>
      <c r="H3398" s="0" t="s">
        <v>274</v>
      </c>
      <c r="I3398" s="0" t="s">
        <v>23835</v>
      </c>
    </row>
    <row r="3399" customFormat="false" ht="15" hidden="false" customHeight="false" outlineLevel="0" collapsed="false">
      <c r="A3399" s="0" t="n">
        <v>173</v>
      </c>
      <c r="B3399" s="0" t="s">
        <v>236</v>
      </c>
      <c r="C3399" s="0" t="s">
        <v>23836</v>
      </c>
      <c r="D3399" s="0" t="s">
        <v>14532</v>
      </c>
      <c r="E3399" s="0" t="s">
        <v>23837</v>
      </c>
      <c r="F3399" s="0" t="n">
        <v>10913</v>
      </c>
      <c r="G3399" s="0" t="s">
        <v>281</v>
      </c>
      <c r="H3399" s="0" t="s">
        <v>274</v>
      </c>
      <c r="I3399" s="0" t="s">
        <v>23838</v>
      </c>
    </row>
    <row r="3400" customFormat="false" ht="15" hidden="false" customHeight="false" outlineLevel="0" collapsed="false">
      <c r="A3400" s="0" t="n">
        <v>180</v>
      </c>
      <c r="B3400" s="0" t="s">
        <v>245</v>
      </c>
      <c r="C3400" s="0" t="s">
        <v>23839</v>
      </c>
      <c r="D3400" s="0" t="s">
        <v>514</v>
      </c>
      <c r="E3400" s="0" t="s">
        <v>23840</v>
      </c>
      <c r="F3400" s="0" t="n">
        <v>415</v>
      </c>
      <c r="G3400" s="0" t="s">
        <v>281</v>
      </c>
      <c r="H3400" s="0" t="s">
        <v>274</v>
      </c>
      <c r="I3400" s="0" t="s">
        <v>23841</v>
      </c>
    </row>
    <row r="3401" customFormat="false" ht="15" hidden="false" customHeight="false" outlineLevel="0" collapsed="false">
      <c r="A3401" s="0" t="n">
        <v>33</v>
      </c>
      <c r="B3401" s="0" t="s">
        <v>74</v>
      </c>
      <c r="C3401" s="0" t="s">
        <v>23842</v>
      </c>
      <c r="D3401" s="0" t="s">
        <v>14192</v>
      </c>
      <c r="E3401" s="0" t="s">
        <v>23843</v>
      </c>
      <c r="F3401" s="0" t="n">
        <v>415</v>
      </c>
      <c r="G3401" s="0" t="s">
        <v>281</v>
      </c>
      <c r="H3401" s="0" t="s">
        <v>274</v>
      </c>
      <c r="I3401" s="0" t="s">
        <v>23844</v>
      </c>
    </row>
    <row r="3402" customFormat="false" ht="15" hidden="false" customHeight="false" outlineLevel="0" collapsed="false">
      <c r="A3402" s="0" t="n">
        <v>146</v>
      </c>
      <c r="B3402" s="0" t="s">
        <v>205</v>
      </c>
      <c r="C3402" s="0" t="s">
        <v>23845</v>
      </c>
      <c r="D3402" s="0" t="s">
        <v>14532</v>
      </c>
      <c r="E3402" s="0" t="s">
        <v>23846</v>
      </c>
      <c r="F3402" s="0" t="n">
        <v>8789</v>
      </c>
      <c r="G3402" s="0" t="s">
        <v>281</v>
      </c>
      <c r="H3402" s="0" t="s">
        <v>297</v>
      </c>
      <c r="I3402" s="0" t="s">
        <v>23847</v>
      </c>
    </row>
    <row r="3403" customFormat="false" ht="15" hidden="false" customHeight="false" outlineLevel="0" collapsed="false">
      <c r="A3403" s="0" t="n">
        <v>147</v>
      </c>
      <c r="B3403" s="0" t="s">
        <v>206</v>
      </c>
      <c r="C3403" s="0" t="s">
        <v>23848</v>
      </c>
      <c r="D3403" s="0" t="s">
        <v>14532</v>
      </c>
      <c r="E3403" s="0" t="s">
        <v>23849</v>
      </c>
      <c r="F3403" s="0" t="n">
        <v>9534</v>
      </c>
      <c r="G3403" s="0" t="s">
        <v>281</v>
      </c>
      <c r="H3403" s="0" t="s">
        <v>297</v>
      </c>
      <c r="I3403" s="0" t="s">
        <v>23850</v>
      </c>
    </row>
    <row r="3404" customFormat="false" ht="15" hidden="false" customHeight="false" outlineLevel="0" collapsed="false">
      <c r="A3404" s="0" t="n">
        <v>147</v>
      </c>
      <c r="B3404" s="0" t="s">
        <v>206</v>
      </c>
      <c r="C3404" s="0" t="s">
        <v>23851</v>
      </c>
      <c r="D3404" s="0" t="s">
        <v>14532</v>
      </c>
      <c r="E3404" s="0" t="s">
        <v>23852</v>
      </c>
      <c r="F3404" s="0" t="n">
        <v>303</v>
      </c>
      <c r="G3404" s="0" t="s">
        <v>281</v>
      </c>
      <c r="H3404" s="0" t="s">
        <v>297</v>
      </c>
      <c r="I3404" s="0" t="s">
        <v>23853</v>
      </c>
    </row>
    <row r="3405" customFormat="false" ht="15" hidden="false" customHeight="false" outlineLevel="0" collapsed="false">
      <c r="A3405" s="0" t="n">
        <v>148</v>
      </c>
      <c r="B3405" s="0" t="s">
        <v>207</v>
      </c>
      <c r="C3405" s="0" t="s">
        <v>23854</v>
      </c>
      <c r="D3405" s="0" t="s">
        <v>14532</v>
      </c>
      <c r="E3405" s="0" t="s">
        <v>23855</v>
      </c>
      <c r="F3405" s="0" t="n">
        <v>11877</v>
      </c>
      <c r="G3405" s="0" t="s">
        <v>281</v>
      </c>
      <c r="H3405" s="0" t="s">
        <v>297</v>
      </c>
      <c r="I3405" s="0" t="s">
        <v>23856</v>
      </c>
    </row>
    <row r="3406" customFormat="false" ht="15" hidden="false" customHeight="false" outlineLevel="0" collapsed="false">
      <c r="A3406" s="0" t="n">
        <v>147</v>
      </c>
      <c r="B3406" s="0" t="s">
        <v>206</v>
      </c>
      <c r="C3406" s="0" t="s">
        <v>23857</v>
      </c>
      <c r="D3406" s="0" t="s">
        <v>34</v>
      </c>
      <c r="E3406" s="0" t="s">
        <v>23858</v>
      </c>
      <c r="F3406" s="0" t="n">
        <v>1416</v>
      </c>
      <c r="G3406" s="0" t="s">
        <v>281</v>
      </c>
      <c r="H3406" s="0" t="s">
        <v>297</v>
      </c>
      <c r="I3406" s="0" t="s">
        <v>23859</v>
      </c>
    </row>
    <row r="3407" customFormat="false" ht="15" hidden="false" customHeight="false" outlineLevel="0" collapsed="false">
      <c r="A3407" s="0" t="n">
        <v>148</v>
      </c>
      <c r="B3407" s="0" t="s">
        <v>207</v>
      </c>
      <c r="C3407" s="0" t="s">
        <v>23860</v>
      </c>
      <c r="D3407" s="0" t="s">
        <v>14532</v>
      </c>
      <c r="E3407" s="0" t="s">
        <v>23861</v>
      </c>
      <c r="F3407" s="0" t="n">
        <v>1820</v>
      </c>
      <c r="G3407" s="0" t="s">
        <v>281</v>
      </c>
      <c r="H3407" s="0" t="s">
        <v>297</v>
      </c>
      <c r="I3407" s="0" t="s">
        <v>23862</v>
      </c>
    </row>
    <row r="3408" customFormat="false" ht="15" hidden="false" customHeight="false" outlineLevel="0" collapsed="false">
      <c r="A3408" s="0" t="n">
        <v>147</v>
      </c>
      <c r="B3408" s="0" t="s">
        <v>206</v>
      </c>
      <c r="C3408" s="0" t="s">
        <v>23863</v>
      </c>
      <c r="D3408" s="0" t="s">
        <v>14532</v>
      </c>
      <c r="E3408" s="0" t="s">
        <v>23864</v>
      </c>
      <c r="F3408" s="0" t="n">
        <v>611</v>
      </c>
      <c r="G3408" s="0" t="s">
        <v>281</v>
      </c>
      <c r="H3408" s="0" t="s">
        <v>297</v>
      </c>
      <c r="I3408" s="0" t="s">
        <v>23865</v>
      </c>
    </row>
    <row r="3409" customFormat="false" ht="15" hidden="false" customHeight="false" outlineLevel="0" collapsed="false">
      <c r="A3409" s="0" t="n">
        <v>147</v>
      </c>
      <c r="B3409" s="0" t="s">
        <v>206</v>
      </c>
      <c r="C3409" s="0" t="s">
        <v>23866</v>
      </c>
      <c r="D3409" s="0" t="s">
        <v>14532</v>
      </c>
      <c r="E3409" s="0" t="s">
        <v>23867</v>
      </c>
      <c r="F3409" s="0" t="n">
        <v>5649</v>
      </c>
      <c r="G3409" s="0" t="s">
        <v>281</v>
      </c>
      <c r="H3409" s="0" t="s">
        <v>297</v>
      </c>
      <c r="I3409" s="0" t="s">
        <v>23868</v>
      </c>
    </row>
    <row r="3410" customFormat="false" ht="15" hidden="false" customHeight="false" outlineLevel="0" collapsed="false">
      <c r="A3410" s="0" t="n">
        <v>148</v>
      </c>
      <c r="B3410" s="0" t="s">
        <v>207</v>
      </c>
      <c r="C3410" s="0" t="s">
        <v>23869</v>
      </c>
      <c r="D3410" s="0" t="s">
        <v>339</v>
      </c>
      <c r="E3410" s="0" t="s">
        <v>23870</v>
      </c>
      <c r="F3410" s="0" t="n">
        <v>245</v>
      </c>
      <c r="G3410" s="0" t="s">
        <v>281</v>
      </c>
      <c r="H3410" s="0" t="s">
        <v>297</v>
      </c>
      <c r="I3410" s="0" t="s">
        <v>23871</v>
      </c>
    </row>
    <row r="3411" customFormat="false" ht="15" hidden="false" customHeight="false" outlineLevel="0" collapsed="false">
      <c r="A3411" s="0" t="n">
        <v>148</v>
      </c>
      <c r="B3411" s="0" t="s">
        <v>207</v>
      </c>
      <c r="C3411" s="0" t="s">
        <v>23872</v>
      </c>
      <c r="D3411" s="0" t="s">
        <v>14541</v>
      </c>
      <c r="E3411" s="0" t="s">
        <v>23873</v>
      </c>
      <c r="F3411" s="0" t="n">
        <v>265</v>
      </c>
      <c r="G3411" s="0" t="s">
        <v>281</v>
      </c>
      <c r="H3411" s="0" t="s">
        <v>297</v>
      </c>
      <c r="I3411" s="0" t="s">
        <v>23874</v>
      </c>
    </row>
    <row r="3412" customFormat="false" ht="15" hidden="false" customHeight="false" outlineLevel="0" collapsed="false">
      <c r="A3412" s="0" t="n">
        <v>147</v>
      </c>
      <c r="B3412" s="0" t="s">
        <v>206</v>
      </c>
      <c r="C3412" s="0" t="s">
        <v>23875</v>
      </c>
      <c r="D3412" s="0" t="s">
        <v>14532</v>
      </c>
      <c r="E3412" s="0" t="s">
        <v>23876</v>
      </c>
      <c r="F3412" s="0" t="n">
        <v>1976</v>
      </c>
      <c r="G3412" s="0" t="s">
        <v>281</v>
      </c>
      <c r="H3412" s="0" t="s">
        <v>297</v>
      </c>
      <c r="I3412" s="0" t="s">
        <v>23877</v>
      </c>
    </row>
    <row r="3413" customFormat="false" ht="15" hidden="false" customHeight="false" outlineLevel="0" collapsed="false">
      <c r="A3413" s="0" t="n">
        <v>148</v>
      </c>
      <c r="B3413" s="0" t="s">
        <v>207</v>
      </c>
      <c r="C3413" s="0" t="s">
        <v>23878</v>
      </c>
      <c r="D3413" s="0" t="s">
        <v>14532</v>
      </c>
      <c r="E3413" s="0" t="s">
        <v>23879</v>
      </c>
      <c r="F3413" s="0" t="n">
        <v>1078</v>
      </c>
      <c r="G3413" s="0" t="s">
        <v>281</v>
      </c>
      <c r="H3413" s="0" t="s">
        <v>297</v>
      </c>
      <c r="I3413" s="0" t="s">
        <v>23880</v>
      </c>
    </row>
    <row r="3414" customFormat="false" ht="15" hidden="false" customHeight="false" outlineLevel="0" collapsed="false">
      <c r="A3414" s="0" t="n">
        <v>147</v>
      </c>
      <c r="B3414" s="0" t="s">
        <v>206</v>
      </c>
      <c r="C3414" s="0" t="s">
        <v>23881</v>
      </c>
      <c r="D3414" s="0" t="s">
        <v>14532</v>
      </c>
      <c r="E3414" s="0" t="s">
        <v>23882</v>
      </c>
      <c r="F3414" s="0" t="n">
        <v>1987</v>
      </c>
      <c r="G3414" s="0" t="s">
        <v>281</v>
      </c>
      <c r="H3414" s="0" t="s">
        <v>297</v>
      </c>
      <c r="I3414" s="0" t="s">
        <v>23883</v>
      </c>
    </row>
    <row r="3415" customFormat="false" ht="15" hidden="false" customHeight="false" outlineLevel="0" collapsed="false">
      <c r="A3415" s="0" t="n">
        <v>148</v>
      </c>
      <c r="B3415" s="0" t="s">
        <v>207</v>
      </c>
      <c r="C3415" s="0" t="s">
        <v>23884</v>
      </c>
      <c r="D3415" s="0" t="s">
        <v>339</v>
      </c>
      <c r="E3415" s="0" t="s">
        <v>23885</v>
      </c>
      <c r="F3415" s="0" t="n">
        <v>205</v>
      </c>
      <c r="G3415" s="0" t="s">
        <v>281</v>
      </c>
      <c r="H3415" s="0" t="s">
        <v>297</v>
      </c>
      <c r="I3415" s="0" t="s">
        <v>23886</v>
      </c>
    </row>
    <row r="3416" customFormat="false" ht="15" hidden="false" customHeight="false" outlineLevel="0" collapsed="false">
      <c r="A3416" s="0" t="n">
        <v>141</v>
      </c>
      <c r="B3416" s="0" t="s">
        <v>200</v>
      </c>
      <c r="C3416" s="0" t="s">
        <v>23887</v>
      </c>
      <c r="D3416" s="0" t="s">
        <v>14532</v>
      </c>
      <c r="E3416" s="0" t="s">
        <v>23888</v>
      </c>
      <c r="F3416" s="0" t="n">
        <v>266</v>
      </c>
      <c r="G3416" s="0" t="s">
        <v>281</v>
      </c>
      <c r="H3416" s="0" t="s">
        <v>297</v>
      </c>
      <c r="I3416" s="0" t="s">
        <v>23889</v>
      </c>
    </row>
    <row r="3417" customFormat="false" ht="15" hidden="false" customHeight="false" outlineLevel="0" collapsed="false">
      <c r="A3417" s="0" t="n">
        <v>148</v>
      </c>
      <c r="B3417" s="0" t="s">
        <v>207</v>
      </c>
      <c r="C3417" s="0" t="s">
        <v>23890</v>
      </c>
      <c r="D3417" s="0" t="s">
        <v>339</v>
      </c>
      <c r="E3417" s="0" t="s">
        <v>23891</v>
      </c>
      <c r="F3417" s="0" t="n">
        <v>253</v>
      </c>
      <c r="G3417" s="0" t="s">
        <v>281</v>
      </c>
      <c r="H3417" s="0" t="s">
        <v>297</v>
      </c>
      <c r="I3417" s="0" t="s">
        <v>23892</v>
      </c>
    </row>
    <row r="3418" customFormat="false" ht="15" hidden="false" customHeight="false" outlineLevel="0" collapsed="false">
      <c r="A3418" s="0" t="n">
        <v>147</v>
      </c>
      <c r="B3418" s="0" t="s">
        <v>206</v>
      </c>
      <c r="C3418" s="0" t="s">
        <v>23893</v>
      </c>
      <c r="D3418" s="0" t="s">
        <v>92</v>
      </c>
      <c r="E3418" s="0" t="s">
        <v>23894</v>
      </c>
      <c r="F3418" s="0" t="n">
        <v>1389</v>
      </c>
      <c r="G3418" s="0" t="s">
        <v>281</v>
      </c>
      <c r="H3418" s="0" t="s">
        <v>297</v>
      </c>
      <c r="I3418" s="0" t="s">
        <v>23895</v>
      </c>
    </row>
    <row r="3419" customFormat="false" ht="15" hidden="false" customHeight="false" outlineLevel="0" collapsed="false">
      <c r="A3419" s="0" t="n">
        <v>148</v>
      </c>
      <c r="B3419" s="0" t="s">
        <v>207</v>
      </c>
      <c r="C3419" s="0" t="s">
        <v>23896</v>
      </c>
      <c r="D3419" s="0" t="s">
        <v>14532</v>
      </c>
      <c r="E3419" s="0" t="s">
        <v>23897</v>
      </c>
      <c r="F3419" s="0" t="n">
        <v>4085</v>
      </c>
      <c r="G3419" s="0" t="s">
        <v>281</v>
      </c>
      <c r="H3419" s="0" t="s">
        <v>297</v>
      </c>
      <c r="I3419" s="0" t="s">
        <v>23898</v>
      </c>
    </row>
    <row r="3420" customFormat="false" ht="15" hidden="false" customHeight="false" outlineLevel="0" collapsed="false">
      <c r="A3420" s="0" t="n">
        <v>147</v>
      </c>
      <c r="B3420" s="0" t="s">
        <v>206</v>
      </c>
      <c r="C3420" s="0" t="s">
        <v>23899</v>
      </c>
      <c r="D3420" s="0" t="s">
        <v>92</v>
      </c>
      <c r="E3420" s="0" t="s">
        <v>23900</v>
      </c>
      <c r="F3420" s="0" t="n">
        <v>3512</v>
      </c>
      <c r="G3420" s="0" t="s">
        <v>281</v>
      </c>
      <c r="H3420" s="0" t="s">
        <v>297</v>
      </c>
      <c r="I3420" s="0" t="s">
        <v>23901</v>
      </c>
    </row>
    <row r="3421" customFormat="false" ht="15" hidden="false" customHeight="false" outlineLevel="0" collapsed="false">
      <c r="A3421" s="0" t="n">
        <v>141</v>
      </c>
      <c r="B3421" s="0" t="s">
        <v>200</v>
      </c>
      <c r="C3421" s="0" t="s">
        <v>23902</v>
      </c>
      <c r="D3421" s="0" t="s">
        <v>14532</v>
      </c>
      <c r="E3421" s="0" t="s">
        <v>23888</v>
      </c>
      <c r="F3421" s="0" t="n">
        <v>260</v>
      </c>
      <c r="G3421" s="0" t="s">
        <v>281</v>
      </c>
      <c r="H3421" s="0" t="s">
        <v>297</v>
      </c>
      <c r="I3421" s="0" t="s">
        <v>23903</v>
      </c>
    </row>
    <row r="3422" customFormat="false" ht="15" hidden="false" customHeight="false" outlineLevel="0" collapsed="false">
      <c r="A3422" s="0" t="n">
        <v>143</v>
      </c>
      <c r="B3422" s="0" t="s">
        <v>202</v>
      </c>
      <c r="C3422" s="0" t="s">
        <v>23904</v>
      </c>
      <c r="D3422" s="0" t="s">
        <v>14541</v>
      </c>
      <c r="E3422" s="0" t="s">
        <v>23905</v>
      </c>
      <c r="F3422" s="0" t="n">
        <v>3616</v>
      </c>
      <c r="G3422" s="0" t="s">
        <v>281</v>
      </c>
      <c r="H3422" s="0" t="s">
        <v>297</v>
      </c>
      <c r="I3422" s="0" t="s">
        <v>23906</v>
      </c>
    </row>
    <row r="3423" customFormat="false" ht="15" hidden="false" customHeight="false" outlineLevel="0" collapsed="false">
      <c r="A3423" s="0" t="n">
        <v>143</v>
      </c>
      <c r="B3423" s="0" t="s">
        <v>202</v>
      </c>
      <c r="C3423" s="0" t="s">
        <v>23907</v>
      </c>
      <c r="D3423" s="0" t="s">
        <v>14532</v>
      </c>
      <c r="E3423" s="0" t="s">
        <v>23908</v>
      </c>
      <c r="F3423" s="0" t="n">
        <v>290</v>
      </c>
      <c r="G3423" s="0" t="s">
        <v>281</v>
      </c>
      <c r="H3423" s="0" t="s">
        <v>297</v>
      </c>
      <c r="I3423" s="0" t="s">
        <v>23909</v>
      </c>
    </row>
    <row r="3424" customFormat="false" ht="15" hidden="false" customHeight="false" outlineLevel="0" collapsed="false">
      <c r="A3424" s="0" t="n">
        <v>141</v>
      </c>
      <c r="B3424" s="0" t="s">
        <v>200</v>
      </c>
      <c r="C3424" s="0" t="s">
        <v>23910</v>
      </c>
      <c r="D3424" s="0" t="s">
        <v>14532</v>
      </c>
      <c r="E3424" s="0" t="s">
        <v>23911</v>
      </c>
      <c r="F3424" s="0" t="n">
        <v>1603</v>
      </c>
      <c r="G3424" s="0" t="s">
        <v>281</v>
      </c>
      <c r="H3424" s="0" t="s">
        <v>297</v>
      </c>
      <c r="I3424" s="0" t="s">
        <v>23912</v>
      </c>
    </row>
    <row r="3425" customFormat="false" ht="15" hidden="false" customHeight="false" outlineLevel="0" collapsed="false">
      <c r="A3425" s="0" t="n">
        <v>143</v>
      </c>
      <c r="B3425" s="0" t="s">
        <v>202</v>
      </c>
      <c r="C3425" s="0" t="s">
        <v>23913</v>
      </c>
      <c r="D3425" s="0" t="s">
        <v>14532</v>
      </c>
      <c r="E3425" s="0" t="s">
        <v>23914</v>
      </c>
      <c r="F3425" s="0" t="n">
        <v>287</v>
      </c>
      <c r="G3425" s="0" t="s">
        <v>281</v>
      </c>
      <c r="H3425" s="0" t="s">
        <v>297</v>
      </c>
      <c r="I3425" s="0" t="s">
        <v>23915</v>
      </c>
    </row>
    <row r="3426" customFormat="false" ht="15" hidden="false" customHeight="false" outlineLevel="0" collapsed="false">
      <c r="A3426" s="0" t="n">
        <v>147</v>
      </c>
      <c r="B3426" s="0" t="s">
        <v>206</v>
      </c>
      <c r="C3426" s="0" t="s">
        <v>23916</v>
      </c>
      <c r="D3426" s="0" t="s">
        <v>14532</v>
      </c>
      <c r="E3426" s="0" t="s">
        <v>23917</v>
      </c>
      <c r="F3426" s="0" t="n">
        <v>2085</v>
      </c>
      <c r="G3426" s="0" t="s">
        <v>281</v>
      </c>
      <c r="H3426" s="0" t="s">
        <v>297</v>
      </c>
      <c r="I3426" s="0" t="s">
        <v>23918</v>
      </c>
    </row>
    <row r="3427" customFormat="false" ht="15" hidden="false" customHeight="false" outlineLevel="0" collapsed="false">
      <c r="A3427" s="0" t="n">
        <v>141</v>
      </c>
      <c r="B3427" s="0" t="s">
        <v>200</v>
      </c>
      <c r="C3427" s="0" t="s">
        <v>23919</v>
      </c>
      <c r="D3427" s="0" t="s">
        <v>14541</v>
      </c>
      <c r="E3427" s="0" t="s">
        <v>23920</v>
      </c>
      <c r="F3427" s="0" t="n">
        <v>3791</v>
      </c>
      <c r="G3427" s="0" t="s">
        <v>281</v>
      </c>
      <c r="H3427" s="0" t="s">
        <v>297</v>
      </c>
      <c r="I3427" s="0" t="s">
        <v>23921</v>
      </c>
    </row>
    <row r="3428" customFormat="false" ht="15" hidden="false" customHeight="false" outlineLevel="0" collapsed="false">
      <c r="A3428" s="0" t="n">
        <v>147</v>
      </c>
      <c r="B3428" s="0" t="s">
        <v>206</v>
      </c>
      <c r="C3428" s="0" t="s">
        <v>23922</v>
      </c>
      <c r="D3428" s="0" t="s">
        <v>14532</v>
      </c>
      <c r="E3428" s="0" t="s">
        <v>23923</v>
      </c>
      <c r="F3428" s="0" t="n">
        <v>321</v>
      </c>
      <c r="G3428" s="0" t="s">
        <v>281</v>
      </c>
      <c r="H3428" s="0" t="s">
        <v>297</v>
      </c>
      <c r="I3428" s="0" t="s">
        <v>23924</v>
      </c>
    </row>
    <row r="3429" customFormat="false" ht="15" hidden="false" customHeight="false" outlineLevel="0" collapsed="false">
      <c r="A3429" s="0" t="n">
        <v>147</v>
      </c>
      <c r="B3429" s="0" t="s">
        <v>206</v>
      </c>
      <c r="C3429" s="0" t="s">
        <v>23925</v>
      </c>
      <c r="D3429" s="0" t="s">
        <v>14532</v>
      </c>
      <c r="E3429" s="0" t="s">
        <v>23926</v>
      </c>
      <c r="F3429" s="0" t="n">
        <v>368</v>
      </c>
      <c r="G3429" s="0" t="s">
        <v>281</v>
      </c>
      <c r="H3429" s="0" t="s">
        <v>297</v>
      </c>
      <c r="I3429" s="0" t="s">
        <v>23927</v>
      </c>
    </row>
    <row r="3430" customFormat="false" ht="15" hidden="false" customHeight="false" outlineLevel="0" collapsed="false">
      <c r="A3430" s="0" t="n">
        <v>141</v>
      </c>
      <c r="B3430" s="0" t="s">
        <v>200</v>
      </c>
      <c r="C3430" s="0" t="s">
        <v>23928</v>
      </c>
      <c r="D3430" s="0" t="s">
        <v>14532</v>
      </c>
      <c r="E3430" s="0" t="s">
        <v>23888</v>
      </c>
      <c r="F3430" s="0" t="n">
        <v>275</v>
      </c>
      <c r="G3430" s="0" t="s">
        <v>281</v>
      </c>
      <c r="H3430" s="0" t="s">
        <v>297</v>
      </c>
      <c r="I3430" s="0" t="s">
        <v>23929</v>
      </c>
    </row>
    <row r="3431" customFormat="false" ht="15" hidden="false" customHeight="false" outlineLevel="0" collapsed="false">
      <c r="A3431" s="0" t="n">
        <v>148</v>
      </c>
      <c r="B3431" s="0" t="s">
        <v>207</v>
      </c>
      <c r="C3431" s="0" t="s">
        <v>23930</v>
      </c>
      <c r="D3431" s="0" t="s">
        <v>339</v>
      </c>
      <c r="E3431" s="0" t="s">
        <v>23931</v>
      </c>
      <c r="F3431" s="0" t="n">
        <v>253</v>
      </c>
      <c r="G3431" s="0" t="s">
        <v>281</v>
      </c>
      <c r="H3431" s="0" t="s">
        <v>297</v>
      </c>
      <c r="I3431" s="0" t="s">
        <v>23932</v>
      </c>
    </row>
    <row r="3432" customFormat="false" ht="15" hidden="false" customHeight="false" outlineLevel="0" collapsed="false">
      <c r="A3432" s="0" t="n">
        <v>143</v>
      </c>
      <c r="B3432" s="0" t="s">
        <v>202</v>
      </c>
      <c r="C3432" s="0" t="s">
        <v>23933</v>
      </c>
      <c r="D3432" s="0" t="s">
        <v>14532</v>
      </c>
      <c r="E3432" s="0" t="s">
        <v>23934</v>
      </c>
      <c r="F3432" s="0" t="n">
        <v>284</v>
      </c>
      <c r="G3432" s="0" t="s">
        <v>281</v>
      </c>
      <c r="H3432" s="0" t="s">
        <v>297</v>
      </c>
      <c r="I3432" s="0" t="s">
        <v>23935</v>
      </c>
    </row>
    <row r="3433" customFormat="false" ht="15" hidden="false" customHeight="false" outlineLevel="0" collapsed="false">
      <c r="A3433" s="0" t="n">
        <v>141</v>
      </c>
      <c r="B3433" s="0" t="s">
        <v>200</v>
      </c>
      <c r="C3433" s="0" t="s">
        <v>23936</v>
      </c>
      <c r="D3433" s="0" t="s">
        <v>14532</v>
      </c>
      <c r="E3433" s="0" t="s">
        <v>23888</v>
      </c>
      <c r="F3433" s="0" t="n">
        <v>274</v>
      </c>
      <c r="G3433" s="0" t="s">
        <v>281</v>
      </c>
      <c r="H3433" s="0" t="s">
        <v>297</v>
      </c>
      <c r="I3433" s="0" t="s">
        <v>23937</v>
      </c>
    </row>
    <row r="3434" customFormat="false" ht="15" hidden="false" customHeight="false" outlineLevel="0" collapsed="false">
      <c r="A3434" s="0" t="n">
        <v>148</v>
      </c>
      <c r="B3434" s="0" t="s">
        <v>207</v>
      </c>
      <c r="C3434" s="0" t="s">
        <v>23938</v>
      </c>
      <c r="D3434" s="0" t="s">
        <v>92</v>
      </c>
      <c r="E3434" s="0" t="s">
        <v>23939</v>
      </c>
      <c r="F3434" s="0" t="n">
        <v>3055</v>
      </c>
      <c r="G3434" s="0" t="s">
        <v>281</v>
      </c>
      <c r="H3434" s="0" t="s">
        <v>297</v>
      </c>
      <c r="I3434" s="0" t="s">
        <v>23940</v>
      </c>
    </row>
    <row r="3435" customFormat="false" ht="15" hidden="false" customHeight="false" outlineLevel="0" collapsed="false">
      <c r="A3435" s="0" t="n">
        <v>141</v>
      </c>
      <c r="B3435" s="0" t="s">
        <v>200</v>
      </c>
      <c r="C3435" s="0" t="s">
        <v>23941</v>
      </c>
      <c r="D3435" s="0" t="s">
        <v>14532</v>
      </c>
      <c r="E3435" s="0" t="s">
        <v>23888</v>
      </c>
      <c r="F3435" s="0" t="n">
        <v>274</v>
      </c>
      <c r="G3435" s="0" t="s">
        <v>281</v>
      </c>
      <c r="H3435" s="0" t="s">
        <v>297</v>
      </c>
      <c r="I3435" s="0" t="s">
        <v>23937</v>
      </c>
    </row>
    <row r="3436" customFormat="false" ht="15" hidden="false" customHeight="false" outlineLevel="0" collapsed="false">
      <c r="A3436" s="0" t="n">
        <v>148</v>
      </c>
      <c r="B3436" s="0" t="s">
        <v>207</v>
      </c>
      <c r="C3436" s="0" t="s">
        <v>23942</v>
      </c>
      <c r="D3436" s="0" t="s">
        <v>339</v>
      </c>
      <c r="E3436" s="0" t="s">
        <v>23943</v>
      </c>
      <c r="F3436" s="0" t="n">
        <v>253</v>
      </c>
      <c r="G3436" s="0" t="s">
        <v>281</v>
      </c>
      <c r="H3436" s="0" t="s">
        <v>297</v>
      </c>
      <c r="I3436" s="0" t="s">
        <v>23944</v>
      </c>
    </row>
    <row r="3437" customFormat="false" ht="15" hidden="false" customHeight="false" outlineLevel="0" collapsed="false">
      <c r="A3437" s="0" t="n">
        <v>143</v>
      </c>
      <c r="B3437" s="0" t="s">
        <v>202</v>
      </c>
      <c r="C3437" s="0" t="s">
        <v>23945</v>
      </c>
      <c r="D3437" s="0" t="s">
        <v>14532</v>
      </c>
      <c r="E3437" s="0" t="s">
        <v>23946</v>
      </c>
      <c r="F3437" s="0" t="n">
        <v>2062</v>
      </c>
      <c r="G3437" s="0" t="s">
        <v>281</v>
      </c>
      <c r="H3437" s="0" t="s">
        <v>297</v>
      </c>
      <c r="I3437" s="0" t="s">
        <v>23947</v>
      </c>
    </row>
    <row r="3438" customFormat="false" ht="15" hidden="false" customHeight="false" outlineLevel="0" collapsed="false">
      <c r="A3438" s="0" t="n">
        <v>143</v>
      </c>
      <c r="B3438" s="0" t="s">
        <v>202</v>
      </c>
      <c r="C3438" s="0" t="s">
        <v>23948</v>
      </c>
      <c r="D3438" s="0" t="s">
        <v>14532</v>
      </c>
      <c r="E3438" s="0" t="s">
        <v>23908</v>
      </c>
      <c r="F3438" s="0" t="n">
        <v>281</v>
      </c>
      <c r="G3438" s="0" t="s">
        <v>281</v>
      </c>
      <c r="H3438" s="0" t="s">
        <v>297</v>
      </c>
      <c r="I3438" s="0" t="s">
        <v>23949</v>
      </c>
    </row>
    <row r="3439" customFormat="false" ht="15" hidden="false" customHeight="false" outlineLevel="0" collapsed="false">
      <c r="A3439" s="0" t="n">
        <v>143</v>
      </c>
      <c r="B3439" s="0" t="s">
        <v>202</v>
      </c>
      <c r="C3439" s="0" t="s">
        <v>23950</v>
      </c>
      <c r="D3439" s="0" t="s">
        <v>14532</v>
      </c>
      <c r="E3439" s="0" t="s">
        <v>23914</v>
      </c>
      <c r="F3439" s="0" t="n">
        <v>287</v>
      </c>
      <c r="G3439" s="0" t="s">
        <v>281</v>
      </c>
      <c r="H3439" s="0" t="s">
        <v>297</v>
      </c>
      <c r="I3439" s="0" t="s">
        <v>23915</v>
      </c>
    </row>
    <row r="3440" customFormat="false" ht="15" hidden="false" customHeight="false" outlineLevel="0" collapsed="false">
      <c r="A3440" s="0" t="n">
        <v>148</v>
      </c>
      <c r="B3440" s="0" t="s">
        <v>207</v>
      </c>
      <c r="C3440" s="0" t="s">
        <v>23951</v>
      </c>
      <c r="D3440" s="0" t="s">
        <v>34</v>
      </c>
      <c r="E3440" s="0" t="s">
        <v>23952</v>
      </c>
      <c r="F3440" s="0" t="n">
        <v>1445</v>
      </c>
      <c r="G3440" s="0" t="s">
        <v>281</v>
      </c>
      <c r="H3440" s="0" t="s">
        <v>297</v>
      </c>
      <c r="I3440" s="0" t="s">
        <v>23953</v>
      </c>
    </row>
    <row r="3441" customFormat="false" ht="15" hidden="false" customHeight="false" outlineLevel="0" collapsed="false">
      <c r="A3441" s="0" t="n">
        <v>147</v>
      </c>
      <c r="B3441" s="0" t="s">
        <v>206</v>
      </c>
      <c r="C3441" s="0" t="s">
        <v>23954</v>
      </c>
      <c r="D3441" s="0" t="s">
        <v>14541</v>
      </c>
      <c r="E3441" s="0" t="s">
        <v>23955</v>
      </c>
      <c r="F3441" s="0" t="n">
        <v>1381</v>
      </c>
      <c r="G3441" s="0" t="s">
        <v>281</v>
      </c>
      <c r="H3441" s="0" t="s">
        <v>297</v>
      </c>
      <c r="I3441" s="0" t="s">
        <v>23956</v>
      </c>
    </row>
    <row r="3442" customFormat="false" ht="15" hidden="false" customHeight="false" outlineLevel="0" collapsed="false">
      <c r="A3442" s="0" t="n">
        <v>148</v>
      </c>
      <c r="B3442" s="0" t="s">
        <v>207</v>
      </c>
      <c r="C3442" s="0" t="s">
        <v>23957</v>
      </c>
      <c r="D3442" s="0" t="s">
        <v>339</v>
      </c>
      <c r="E3442" s="0" t="s">
        <v>23958</v>
      </c>
      <c r="F3442" s="0" t="n">
        <v>233</v>
      </c>
      <c r="G3442" s="0" t="s">
        <v>281</v>
      </c>
      <c r="H3442" s="0" t="s">
        <v>297</v>
      </c>
      <c r="I3442" s="0" t="s">
        <v>23959</v>
      </c>
    </row>
    <row r="3443" customFormat="false" ht="15" hidden="false" customHeight="false" outlineLevel="0" collapsed="false">
      <c r="A3443" s="0" t="n">
        <v>148</v>
      </c>
      <c r="B3443" s="0" t="s">
        <v>207</v>
      </c>
      <c r="C3443" s="0" t="s">
        <v>23960</v>
      </c>
      <c r="D3443" s="0" t="s">
        <v>339</v>
      </c>
      <c r="E3443" s="0" t="s">
        <v>23961</v>
      </c>
      <c r="F3443" s="0" t="n">
        <v>253</v>
      </c>
      <c r="G3443" s="0" t="s">
        <v>281</v>
      </c>
      <c r="H3443" s="0" t="s">
        <v>297</v>
      </c>
      <c r="I3443" s="0" t="s">
        <v>23962</v>
      </c>
    </row>
    <row r="3444" customFormat="false" ht="15" hidden="false" customHeight="false" outlineLevel="0" collapsed="false">
      <c r="A3444" s="0" t="n">
        <v>148</v>
      </c>
      <c r="B3444" s="0" t="s">
        <v>207</v>
      </c>
      <c r="C3444" s="0" t="s">
        <v>23963</v>
      </c>
      <c r="D3444" s="0" t="s">
        <v>339</v>
      </c>
      <c r="E3444" s="0" t="s">
        <v>23964</v>
      </c>
      <c r="F3444" s="0" t="n">
        <v>253</v>
      </c>
      <c r="G3444" s="0" t="s">
        <v>281</v>
      </c>
      <c r="H3444" s="0" t="s">
        <v>297</v>
      </c>
      <c r="I3444" s="0" t="s">
        <v>23965</v>
      </c>
    </row>
    <row r="3445" customFormat="false" ht="15" hidden="false" customHeight="false" outlineLevel="0" collapsed="false">
      <c r="A3445" s="0" t="n">
        <v>147</v>
      </c>
      <c r="B3445" s="0" t="s">
        <v>206</v>
      </c>
      <c r="C3445" s="0" t="s">
        <v>23966</v>
      </c>
      <c r="D3445" s="0" t="s">
        <v>14532</v>
      </c>
      <c r="E3445" s="0" t="s">
        <v>23967</v>
      </c>
      <c r="F3445" s="0" t="n">
        <v>1542</v>
      </c>
      <c r="G3445" s="0" t="s">
        <v>281</v>
      </c>
      <c r="H3445" s="0" t="s">
        <v>297</v>
      </c>
      <c r="I3445" s="0" t="s">
        <v>23968</v>
      </c>
    </row>
    <row r="3446" customFormat="false" ht="15" hidden="false" customHeight="false" outlineLevel="0" collapsed="false">
      <c r="A3446" s="0" t="n">
        <v>148</v>
      </c>
      <c r="B3446" s="0" t="s">
        <v>207</v>
      </c>
      <c r="C3446" s="0" t="s">
        <v>23969</v>
      </c>
      <c r="D3446" s="0" t="s">
        <v>339</v>
      </c>
      <c r="E3446" s="0" t="s">
        <v>23970</v>
      </c>
      <c r="F3446" s="0" t="n">
        <v>253</v>
      </c>
      <c r="G3446" s="0" t="s">
        <v>281</v>
      </c>
      <c r="H3446" s="0" t="s">
        <v>297</v>
      </c>
      <c r="I3446" s="0" t="s">
        <v>23971</v>
      </c>
    </row>
    <row r="3447" customFormat="false" ht="15" hidden="false" customHeight="false" outlineLevel="0" collapsed="false">
      <c r="A3447" s="0" t="n">
        <v>147</v>
      </c>
      <c r="B3447" s="0" t="s">
        <v>206</v>
      </c>
      <c r="C3447" s="0" t="s">
        <v>23972</v>
      </c>
      <c r="D3447" s="0" t="s">
        <v>339</v>
      </c>
      <c r="E3447" s="0" t="s">
        <v>23973</v>
      </c>
      <c r="F3447" s="0" t="n">
        <v>258</v>
      </c>
      <c r="G3447" s="0" t="s">
        <v>281</v>
      </c>
      <c r="H3447" s="0" t="s">
        <v>297</v>
      </c>
      <c r="I3447" s="0" t="s">
        <v>23974</v>
      </c>
    </row>
    <row r="3448" customFormat="false" ht="15" hidden="false" customHeight="false" outlineLevel="0" collapsed="false">
      <c r="A3448" s="0" t="n">
        <v>148</v>
      </c>
      <c r="B3448" s="0" t="s">
        <v>207</v>
      </c>
      <c r="C3448" s="0" t="s">
        <v>23975</v>
      </c>
      <c r="D3448" s="0" t="s">
        <v>14532</v>
      </c>
      <c r="E3448" s="0" t="s">
        <v>23976</v>
      </c>
      <c r="F3448" s="0" t="n">
        <v>238</v>
      </c>
      <c r="G3448" s="0" t="s">
        <v>281</v>
      </c>
      <c r="H3448" s="0" t="s">
        <v>297</v>
      </c>
      <c r="I3448" s="0" t="s">
        <v>23977</v>
      </c>
    </row>
    <row r="3449" customFormat="false" ht="15" hidden="false" customHeight="false" outlineLevel="0" collapsed="false">
      <c r="A3449" s="0" t="n">
        <v>147</v>
      </c>
      <c r="B3449" s="0" t="s">
        <v>206</v>
      </c>
      <c r="C3449" s="0" t="s">
        <v>23978</v>
      </c>
      <c r="D3449" s="0" t="s">
        <v>14676</v>
      </c>
      <c r="E3449" s="0" t="s">
        <v>23979</v>
      </c>
      <c r="F3449" s="0" t="n">
        <v>482</v>
      </c>
      <c r="G3449" s="0" t="s">
        <v>281</v>
      </c>
      <c r="H3449" s="0" t="s">
        <v>297</v>
      </c>
      <c r="I3449" s="0" t="s">
        <v>23980</v>
      </c>
    </row>
    <row r="3450" customFormat="false" ht="15" hidden="false" customHeight="false" outlineLevel="0" collapsed="false">
      <c r="A3450" s="0" t="n">
        <v>148</v>
      </c>
      <c r="B3450" s="0" t="s">
        <v>207</v>
      </c>
      <c r="C3450" s="0" t="s">
        <v>23981</v>
      </c>
      <c r="D3450" s="0" t="s">
        <v>339</v>
      </c>
      <c r="E3450" s="0" t="s">
        <v>23982</v>
      </c>
      <c r="F3450" s="0" t="n">
        <v>253</v>
      </c>
      <c r="G3450" s="0" t="s">
        <v>281</v>
      </c>
      <c r="H3450" s="0" t="s">
        <v>297</v>
      </c>
      <c r="I3450" s="0" t="s">
        <v>23983</v>
      </c>
    </row>
    <row r="3451" customFormat="false" ht="15" hidden="false" customHeight="false" outlineLevel="0" collapsed="false">
      <c r="A3451" s="0" t="n">
        <v>148</v>
      </c>
      <c r="B3451" s="0" t="s">
        <v>207</v>
      </c>
      <c r="C3451" s="0" t="s">
        <v>23984</v>
      </c>
      <c r="D3451" s="0" t="s">
        <v>14676</v>
      </c>
      <c r="E3451" s="0" t="s">
        <v>23985</v>
      </c>
      <c r="F3451" s="0" t="n">
        <v>4425</v>
      </c>
      <c r="G3451" s="0" t="s">
        <v>281</v>
      </c>
      <c r="H3451" s="0" t="s">
        <v>297</v>
      </c>
      <c r="I3451" s="0" t="s">
        <v>23986</v>
      </c>
    </row>
    <row r="3452" customFormat="false" ht="15" hidden="false" customHeight="false" outlineLevel="0" collapsed="false">
      <c r="A3452" s="0" t="n">
        <v>147</v>
      </c>
      <c r="B3452" s="0" t="s">
        <v>206</v>
      </c>
      <c r="C3452" s="0" t="s">
        <v>23987</v>
      </c>
      <c r="D3452" s="0" t="s">
        <v>339</v>
      </c>
      <c r="E3452" s="0" t="s">
        <v>23988</v>
      </c>
      <c r="F3452" s="0" t="n">
        <v>254</v>
      </c>
      <c r="G3452" s="0" t="s">
        <v>281</v>
      </c>
      <c r="H3452" s="0" t="s">
        <v>297</v>
      </c>
      <c r="I3452" s="0" t="s">
        <v>23989</v>
      </c>
    </row>
    <row r="3453" customFormat="false" ht="15" hidden="false" customHeight="false" outlineLevel="0" collapsed="false">
      <c r="A3453" s="0" t="n">
        <v>147</v>
      </c>
      <c r="B3453" s="0" t="s">
        <v>206</v>
      </c>
      <c r="C3453" s="0" t="s">
        <v>23990</v>
      </c>
      <c r="D3453" s="0" t="s">
        <v>14532</v>
      </c>
      <c r="E3453" s="0" t="s">
        <v>23991</v>
      </c>
      <c r="F3453" s="0" t="n">
        <v>1680</v>
      </c>
      <c r="G3453" s="0" t="s">
        <v>281</v>
      </c>
      <c r="H3453" s="0" t="s">
        <v>297</v>
      </c>
      <c r="I3453" s="0" t="s">
        <v>23992</v>
      </c>
    </row>
    <row r="3454" customFormat="false" ht="15" hidden="false" customHeight="false" outlineLevel="0" collapsed="false">
      <c r="A3454" s="0" t="n">
        <v>152</v>
      </c>
      <c r="B3454" s="0" t="s">
        <v>212</v>
      </c>
      <c r="C3454" s="0" t="s">
        <v>23993</v>
      </c>
      <c r="D3454" s="0" t="s">
        <v>14192</v>
      </c>
      <c r="E3454" s="0" t="s">
        <v>23994</v>
      </c>
      <c r="F3454" s="0" t="n">
        <v>1723</v>
      </c>
      <c r="G3454" s="0" t="s">
        <v>281</v>
      </c>
      <c r="H3454" s="0" t="s">
        <v>297</v>
      </c>
      <c r="I3454" s="0" t="s">
        <v>23995</v>
      </c>
    </row>
    <row r="3455" customFormat="false" ht="15" hidden="false" customHeight="false" outlineLevel="0" collapsed="false">
      <c r="A3455" s="0" t="n">
        <v>147</v>
      </c>
      <c r="B3455" s="0" t="s">
        <v>206</v>
      </c>
      <c r="C3455" s="0" t="s">
        <v>23996</v>
      </c>
      <c r="D3455" s="0" t="s">
        <v>14676</v>
      </c>
      <c r="E3455" s="0" t="s">
        <v>23997</v>
      </c>
      <c r="F3455" s="0" t="n">
        <v>4384</v>
      </c>
      <c r="G3455" s="0" t="s">
        <v>281</v>
      </c>
      <c r="H3455" s="0" t="s">
        <v>297</v>
      </c>
      <c r="I3455" s="0" t="s">
        <v>23998</v>
      </c>
    </row>
    <row r="3456" customFormat="false" ht="15" hidden="false" customHeight="false" outlineLevel="0" collapsed="false">
      <c r="A3456" s="0" t="n">
        <v>157</v>
      </c>
      <c r="B3456" s="0" t="s">
        <v>218</v>
      </c>
      <c r="C3456" s="0" t="s">
        <v>23999</v>
      </c>
      <c r="D3456" s="0" t="s">
        <v>14532</v>
      </c>
      <c r="E3456" s="0" t="s">
        <v>24000</v>
      </c>
      <c r="F3456" s="0" t="n">
        <v>4848</v>
      </c>
      <c r="G3456" s="0" t="s">
        <v>281</v>
      </c>
      <c r="H3456" s="0" t="s">
        <v>297</v>
      </c>
      <c r="I3456" s="0" t="s">
        <v>24001</v>
      </c>
    </row>
    <row r="3457" customFormat="false" ht="15" hidden="false" customHeight="false" outlineLevel="0" collapsed="false">
      <c r="A3457" s="0" t="n">
        <v>147</v>
      </c>
      <c r="B3457" s="0" t="s">
        <v>206</v>
      </c>
      <c r="C3457" s="0" t="s">
        <v>24002</v>
      </c>
      <c r="D3457" s="0" t="s">
        <v>19074</v>
      </c>
      <c r="E3457" s="0" t="s">
        <v>24003</v>
      </c>
      <c r="F3457" s="0" t="n">
        <v>2753</v>
      </c>
      <c r="G3457" s="0" t="s">
        <v>281</v>
      </c>
      <c r="H3457" s="0" t="s">
        <v>297</v>
      </c>
      <c r="I3457" s="0" t="s">
        <v>24004</v>
      </c>
    </row>
    <row r="3458" customFormat="false" ht="15" hidden="false" customHeight="false" outlineLevel="0" collapsed="false">
      <c r="A3458" s="0" t="n">
        <v>148</v>
      </c>
      <c r="B3458" s="0" t="s">
        <v>207</v>
      </c>
      <c r="C3458" s="0" t="s">
        <v>24005</v>
      </c>
      <c r="D3458" s="0" t="s">
        <v>92</v>
      </c>
      <c r="E3458" s="0" t="s">
        <v>24006</v>
      </c>
      <c r="F3458" s="0" t="n">
        <v>253</v>
      </c>
      <c r="G3458" s="0" t="s">
        <v>281</v>
      </c>
      <c r="H3458" s="0" t="s">
        <v>297</v>
      </c>
      <c r="I3458" s="0" t="s">
        <v>24007</v>
      </c>
    </row>
    <row r="3459" customFormat="false" ht="15" hidden="false" customHeight="false" outlineLevel="0" collapsed="false">
      <c r="A3459" s="0" t="n">
        <v>152</v>
      </c>
      <c r="B3459" s="0" t="s">
        <v>212</v>
      </c>
      <c r="C3459" s="0" t="s">
        <v>24008</v>
      </c>
      <c r="D3459" s="0" t="s">
        <v>14192</v>
      </c>
      <c r="E3459" s="0" t="s">
        <v>24009</v>
      </c>
      <c r="F3459" s="0" t="n">
        <v>1312</v>
      </c>
      <c r="G3459" s="0" t="s">
        <v>281</v>
      </c>
      <c r="H3459" s="0" t="s">
        <v>297</v>
      </c>
      <c r="I3459" s="0" t="s">
        <v>24010</v>
      </c>
    </row>
    <row r="3460" customFormat="false" ht="15" hidden="false" customHeight="false" outlineLevel="0" collapsed="false">
      <c r="A3460" s="0" t="n">
        <v>158</v>
      </c>
      <c r="B3460" s="0" t="s">
        <v>219</v>
      </c>
      <c r="C3460" s="0" t="s">
        <v>24011</v>
      </c>
      <c r="D3460" s="0" t="s">
        <v>14532</v>
      </c>
      <c r="E3460" s="0" t="s">
        <v>24012</v>
      </c>
      <c r="F3460" s="0" t="n">
        <v>6905</v>
      </c>
      <c r="G3460" s="0" t="s">
        <v>281</v>
      </c>
      <c r="H3460" s="0" t="s">
        <v>297</v>
      </c>
      <c r="I3460" s="0" t="s">
        <v>24013</v>
      </c>
    </row>
    <row r="3461" customFormat="false" ht="15" hidden="false" customHeight="false" outlineLevel="0" collapsed="false">
      <c r="A3461" s="0" t="n">
        <v>148</v>
      </c>
      <c r="B3461" s="0" t="s">
        <v>207</v>
      </c>
      <c r="C3461" s="0" t="s">
        <v>24014</v>
      </c>
      <c r="D3461" s="0" t="s">
        <v>14676</v>
      </c>
      <c r="E3461" s="0" t="s">
        <v>24015</v>
      </c>
      <c r="F3461" s="0" t="n">
        <v>482</v>
      </c>
      <c r="G3461" s="0" t="s">
        <v>281</v>
      </c>
      <c r="H3461" s="0" t="s">
        <v>297</v>
      </c>
      <c r="I3461" s="0" t="s">
        <v>24016</v>
      </c>
    </row>
    <row r="3462" customFormat="false" ht="15" hidden="false" customHeight="false" outlineLevel="0" collapsed="false">
      <c r="A3462" s="0" t="n">
        <v>158</v>
      </c>
      <c r="B3462" s="0" t="s">
        <v>219</v>
      </c>
      <c r="C3462" s="0" t="s">
        <v>24017</v>
      </c>
      <c r="D3462" s="0" t="s">
        <v>14541</v>
      </c>
      <c r="E3462" s="0" t="s">
        <v>24018</v>
      </c>
      <c r="F3462" s="0" t="n">
        <v>1911</v>
      </c>
      <c r="G3462" s="0" t="s">
        <v>281</v>
      </c>
      <c r="H3462" s="0" t="s">
        <v>297</v>
      </c>
      <c r="I3462" s="0" t="s">
        <v>24019</v>
      </c>
    </row>
    <row r="3463" customFormat="false" ht="15" hidden="false" customHeight="false" outlineLevel="0" collapsed="false">
      <c r="A3463" s="0" t="n">
        <v>158</v>
      </c>
      <c r="B3463" s="0" t="s">
        <v>219</v>
      </c>
      <c r="C3463" s="0" t="s">
        <v>24020</v>
      </c>
      <c r="D3463" s="0" t="s">
        <v>14532</v>
      </c>
      <c r="E3463" s="2" t="s">
        <v>24021</v>
      </c>
      <c r="F3463" s="0" t="n">
        <v>2321</v>
      </c>
      <c r="G3463" s="0" t="s">
        <v>281</v>
      </c>
      <c r="H3463" s="0" t="s">
        <v>297</v>
      </c>
      <c r="I3463" s="0" t="s">
        <v>24022</v>
      </c>
    </row>
    <row r="3464" customFormat="false" ht="15" hidden="false" customHeight="false" outlineLevel="0" collapsed="false">
      <c r="A3464" s="0" t="n">
        <v>158</v>
      </c>
      <c r="B3464" s="0" t="s">
        <v>219</v>
      </c>
      <c r="C3464" s="0" t="s">
        <v>24023</v>
      </c>
      <c r="D3464" s="0" t="s">
        <v>14541</v>
      </c>
      <c r="E3464" s="0" t="s">
        <v>24024</v>
      </c>
      <c r="F3464" s="0" t="n">
        <v>1439</v>
      </c>
      <c r="G3464" s="0" t="s">
        <v>281</v>
      </c>
      <c r="H3464" s="0" t="s">
        <v>297</v>
      </c>
      <c r="I3464" s="0" t="s">
        <v>24025</v>
      </c>
    </row>
    <row r="3465" customFormat="false" ht="15" hidden="false" customHeight="false" outlineLevel="0" collapsed="false">
      <c r="A3465" s="0" t="n">
        <v>158</v>
      </c>
      <c r="B3465" s="0" t="s">
        <v>219</v>
      </c>
      <c r="C3465" s="0" t="s">
        <v>24026</v>
      </c>
      <c r="D3465" s="0" t="s">
        <v>14532</v>
      </c>
      <c r="E3465" s="0" t="s">
        <v>24027</v>
      </c>
      <c r="F3465" s="0" t="n">
        <v>9498</v>
      </c>
      <c r="G3465" s="0" t="s">
        <v>281</v>
      </c>
      <c r="H3465" s="0" t="s">
        <v>297</v>
      </c>
      <c r="I3465" s="0" t="s">
        <v>24028</v>
      </c>
    </row>
    <row r="3466" customFormat="false" ht="15" hidden="false" customHeight="false" outlineLevel="0" collapsed="false">
      <c r="A3466" s="0" t="n">
        <v>158</v>
      </c>
      <c r="B3466" s="0" t="s">
        <v>219</v>
      </c>
      <c r="C3466" s="0" t="s">
        <v>24029</v>
      </c>
      <c r="D3466" s="0" t="s">
        <v>14676</v>
      </c>
      <c r="E3466" s="0" t="s">
        <v>24030</v>
      </c>
      <c r="F3466" s="0" t="n">
        <v>2952</v>
      </c>
      <c r="G3466" s="0" t="s">
        <v>281</v>
      </c>
      <c r="H3466" s="0" t="s">
        <v>297</v>
      </c>
      <c r="I3466" s="0" t="s">
        <v>24031</v>
      </c>
    </row>
    <row r="3467" customFormat="false" ht="15" hidden="false" customHeight="false" outlineLevel="0" collapsed="false">
      <c r="A3467" s="0" t="n">
        <v>147</v>
      </c>
      <c r="B3467" s="0" t="s">
        <v>206</v>
      </c>
      <c r="C3467" s="0" t="s">
        <v>24032</v>
      </c>
      <c r="D3467" s="0" t="s">
        <v>14532</v>
      </c>
      <c r="E3467" s="0" t="s">
        <v>24033</v>
      </c>
      <c r="F3467" s="0" t="n">
        <v>248</v>
      </c>
      <c r="G3467" s="0" t="s">
        <v>281</v>
      </c>
      <c r="H3467" s="0" t="s">
        <v>297</v>
      </c>
      <c r="I3467" s="0" t="s">
        <v>24034</v>
      </c>
    </row>
    <row r="3468" customFormat="false" ht="15" hidden="false" customHeight="false" outlineLevel="0" collapsed="false">
      <c r="A3468" s="0" t="n">
        <v>158</v>
      </c>
      <c r="B3468" s="0" t="s">
        <v>219</v>
      </c>
      <c r="C3468" s="0" t="s">
        <v>24035</v>
      </c>
      <c r="D3468" s="0" t="s">
        <v>14532</v>
      </c>
      <c r="E3468" s="2" t="s">
        <v>24036</v>
      </c>
      <c r="F3468" s="0" t="n">
        <v>1296</v>
      </c>
      <c r="G3468" s="0" t="s">
        <v>281</v>
      </c>
      <c r="H3468" s="0" t="s">
        <v>297</v>
      </c>
      <c r="I3468" s="0" t="s">
        <v>24037</v>
      </c>
    </row>
    <row r="3469" customFormat="false" ht="15" hidden="false" customHeight="false" outlineLevel="0" collapsed="false">
      <c r="A3469" s="0" t="n">
        <v>158</v>
      </c>
      <c r="B3469" s="0" t="s">
        <v>219</v>
      </c>
      <c r="C3469" s="0" t="s">
        <v>24038</v>
      </c>
      <c r="D3469" s="0" t="s">
        <v>14532</v>
      </c>
      <c r="E3469" s="0" t="s">
        <v>24039</v>
      </c>
      <c r="F3469" s="0" t="n">
        <v>1652</v>
      </c>
      <c r="G3469" s="0" t="s">
        <v>281</v>
      </c>
      <c r="H3469" s="0" t="s">
        <v>297</v>
      </c>
      <c r="I3469" s="0" t="s">
        <v>24040</v>
      </c>
    </row>
    <row r="3470" customFormat="false" ht="15" hidden="false" customHeight="false" outlineLevel="0" collapsed="false">
      <c r="A3470" s="0" t="n">
        <v>158</v>
      </c>
      <c r="B3470" s="0" t="s">
        <v>219</v>
      </c>
      <c r="C3470" s="0" t="s">
        <v>24041</v>
      </c>
      <c r="D3470" s="0" t="s">
        <v>14676</v>
      </c>
      <c r="E3470" s="0" t="s">
        <v>24042</v>
      </c>
      <c r="F3470" s="0" t="n">
        <v>842</v>
      </c>
      <c r="G3470" s="0" t="s">
        <v>281</v>
      </c>
      <c r="H3470" s="0" t="s">
        <v>297</v>
      </c>
      <c r="I3470" s="0" t="s">
        <v>24043</v>
      </c>
    </row>
    <row r="3471" customFormat="false" ht="15" hidden="false" customHeight="false" outlineLevel="0" collapsed="false">
      <c r="A3471" s="0" t="n">
        <v>158</v>
      </c>
      <c r="B3471" s="0" t="s">
        <v>219</v>
      </c>
      <c r="C3471" s="0" t="s">
        <v>24044</v>
      </c>
      <c r="D3471" s="0" t="s">
        <v>14532</v>
      </c>
      <c r="E3471" s="0" t="s">
        <v>24045</v>
      </c>
      <c r="F3471" s="0" t="n">
        <v>6259</v>
      </c>
      <c r="G3471" s="0" t="s">
        <v>281</v>
      </c>
      <c r="H3471" s="0" t="s">
        <v>297</v>
      </c>
      <c r="I3471" s="0" t="s">
        <v>24046</v>
      </c>
    </row>
    <row r="3472" customFormat="false" ht="15" hidden="false" customHeight="false" outlineLevel="0" collapsed="false">
      <c r="A3472" s="0" t="n">
        <v>158</v>
      </c>
      <c r="B3472" s="0" t="s">
        <v>219</v>
      </c>
      <c r="C3472" s="0" t="s">
        <v>24047</v>
      </c>
      <c r="D3472" s="0" t="s">
        <v>14532</v>
      </c>
      <c r="E3472" s="0" t="s">
        <v>24048</v>
      </c>
      <c r="F3472" s="0" t="n">
        <v>865</v>
      </c>
      <c r="G3472" s="0" t="s">
        <v>281</v>
      </c>
      <c r="H3472" s="0" t="s">
        <v>297</v>
      </c>
      <c r="I3472" s="0" t="s">
        <v>24049</v>
      </c>
    </row>
    <row r="3473" customFormat="false" ht="15" hidden="false" customHeight="false" outlineLevel="0" collapsed="false">
      <c r="A3473" s="0" t="n">
        <v>148</v>
      </c>
      <c r="B3473" s="0" t="s">
        <v>207</v>
      </c>
      <c r="C3473" s="0" t="s">
        <v>24050</v>
      </c>
      <c r="D3473" s="0" t="s">
        <v>14532</v>
      </c>
      <c r="E3473" s="0" t="s">
        <v>24051</v>
      </c>
      <c r="F3473" s="0" t="n">
        <v>1630</v>
      </c>
      <c r="G3473" s="0" t="s">
        <v>281</v>
      </c>
      <c r="H3473" s="0" t="s">
        <v>297</v>
      </c>
      <c r="I3473" s="0" t="s">
        <v>24052</v>
      </c>
    </row>
    <row r="3474" customFormat="false" ht="15" hidden="false" customHeight="false" outlineLevel="0" collapsed="false">
      <c r="A3474" s="0" t="n">
        <v>158</v>
      </c>
      <c r="B3474" s="0" t="s">
        <v>219</v>
      </c>
      <c r="C3474" s="0" t="s">
        <v>24053</v>
      </c>
      <c r="D3474" s="0" t="s">
        <v>14541</v>
      </c>
      <c r="E3474" s="0" t="s">
        <v>24054</v>
      </c>
      <c r="F3474" s="0" t="n">
        <v>1432</v>
      </c>
      <c r="G3474" s="0" t="s">
        <v>281</v>
      </c>
      <c r="H3474" s="0" t="s">
        <v>297</v>
      </c>
      <c r="I3474" s="0" t="s">
        <v>24055</v>
      </c>
    </row>
    <row r="3475" customFormat="false" ht="15" hidden="false" customHeight="false" outlineLevel="0" collapsed="false">
      <c r="A3475" s="0" t="n">
        <v>148</v>
      </c>
      <c r="B3475" s="0" t="s">
        <v>207</v>
      </c>
      <c r="C3475" s="0" t="s">
        <v>24056</v>
      </c>
      <c r="D3475" s="0" t="s">
        <v>92</v>
      </c>
      <c r="E3475" s="0" t="s">
        <v>24057</v>
      </c>
      <c r="F3475" s="0" t="n">
        <v>1170</v>
      </c>
      <c r="G3475" s="0" t="s">
        <v>281</v>
      </c>
      <c r="H3475" s="0" t="s">
        <v>297</v>
      </c>
      <c r="I3475" s="0" t="s">
        <v>24058</v>
      </c>
    </row>
    <row r="3476" customFormat="false" ht="15" hidden="false" customHeight="false" outlineLevel="0" collapsed="false">
      <c r="A3476" s="0" t="n">
        <v>158</v>
      </c>
      <c r="B3476" s="0" t="s">
        <v>219</v>
      </c>
      <c r="C3476" s="0" t="s">
        <v>24059</v>
      </c>
      <c r="D3476" s="0" t="s">
        <v>14532</v>
      </c>
      <c r="E3476" s="0" t="s">
        <v>24060</v>
      </c>
      <c r="F3476" s="0" t="n">
        <v>1325</v>
      </c>
      <c r="G3476" s="0" t="s">
        <v>281</v>
      </c>
      <c r="H3476" s="0" t="s">
        <v>297</v>
      </c>
      <c r="I3476" s="0" t="s">
        <v>24061</v>
      </c>
    </row>
    <row r="3477" customFormat="false" ht="15" hidden="false" customHeight="false" outlineLevel="0" collapsed="false">
      <c r="A3477" s="0" t="n">
        <v>158</v>
      </c>
      <c r="B3477" s="0" t="s">
        <v>219</v>
      </c>
      <c r="C3477" s="0" t="s">
        <v>24062</v>
      </c>
      <c r="D3477" s="0" t="s">
        <v>14541</v>
      </c>
      <c r="E3477" s="0" t="s">
        <v>24063</v>
      </c>
      <c r="F3477" s="0" t="n">
        <v>1867</v>
      </c>
      <c r="G3477" s="0" t="s">
        <v>281</v>
      </c>
      <c r="H3477" s="0" t="s">
        <v>297</v>
      </c>
      <c r="I3477" s="0" t="s">
        <v>24064</v>
      </c>
    </row>
    <row r="3478" customFormat="false" ht="15" hidden="false" customHeight="false" outlineLevel="0" collapsed="false">
      <c r="A3478" s="0" t="n">
        <v>158</v>
      </c>
      <c r="B3478" s="0" t="s">
        <v>219</v>
      </c>
      <c r="C3478" s="0" t="s">
        <v>24065</v>
      </c>
      <c r="D3478" s="0" t="s">
        <v>14532</v>
      </c>
      <c r="E3478" s="0" t="s">
        <v>24066</v>
      </c>
      <c r="F3478" s="0" t="n">
        <v>4937</v>
      </c>
      <c r="G3478" s="0" t="s">
        <v>281</v>
      </c>
      <c r="H3478" s="0" t="s">
        <v>297</v>
      </c>
      <c r="I3478" s="0" t="s">
        <v>24067</v>
      </c>
    </row>
    <row r="3479" customFormat="false" ht="15" hidden="false" customHeight="false" outlineLevel="0" collapsed="false">
      <c r="A3479" s="0" t="n">
        <v>148</v>
      </c>
      <c r="B3479" s="0" t="s">
        <v>207</v>
      </c>
      <c r="C3479" s="0" t="s">
        <v>24068</v>
      </c>
      <c r="D3479" s="0" t="s">
        <v>14541</v>
      </c>
      <c r="E3479" s="0" t="s">
        <v>24069</v>
      </c>
      <c r="F3479" s="0" t="n">
        <v>2209</v>
      </c>
      <c r="G3479" s="0" t="s">
        <v>281</v>
      </c>
      <c r="H3479" s="0" t="s">
        <v>297</v>
      </c>
      <c r="I3479" s="0" t="s">
        <v>24070</v>
      </c>
    </row>
    <row r="3480" customFormat="false" ht="15" hidden="false" customHeight="false" outlineLevel="0" collapsed="false">
      <c r="A3480" s="0" t="n">
        <v>158</v>
      </c>
      <c r="B3480" s="0" t="s">
        <v>219</v>
      </c>
      <c r="C3480" s="0" t="s">
        <v>24071</v>
      </c>
      <c r="D3480" s="0" t="s">
        <v>14532</v>
      </c>
      <c r="E3480" s="2" t="s">
        <v>24072</v>
      </c>
      <c r="F3480" s="0" t="n">
        <v>955</v>
      </c>
      <c r="G3480" s="0" t="s">
        <v>281</v>
      </c>
      <c r="H3480" s="0" t="s">
        <v>297</v>
      </c>
      <c r="I3480" s="0" t="s">
        <v>24073</v>
      </c>
    </row>
    <row r="3481" customFormat="false" ht="15" hidden="false" customHeight="false" outlineLevel="0" collapsed="false">
      <c r="A3481" s="0" t="n">
        <v>148</v>
      </c>
      <c r="B3481" s="0" t="s">
        <v>207</v>
      </c>
      <c r="C3481" s="0" t="s">
        <v>24074</v>
      </c>
      <c r="D3481" s="0" t="s">
        <v>14532</v>
      </c>
      <c r="E3481" s="0" t="s">
        <v>24075</v>
      </c>
      <c r="F3481" s="0" t="n">
        <v>1678</v>
      </c>
      <c r="G3481" s="0" t="s">
        <v>281</v>
      </c>
      <c r="H3481" s="0" t="s">
        <v>297</v>
      </c>
      <c r="I3481" s="0" t="s">
        <v>24076</v>
      </c>
    </row>
    <row r="3482" customFormat="false" ht="15" hidden="false" customHeight="false" outlineLevel="0" collapsed="false">
      <c r="A3482" s="0" t="n">
        <v>148</v>
      </c>
      <c r="B3482" s="0" t="s">
        <v>207</v>
      </c>
      <c r="C3482" s="0" t="s">
        <v>24077</v>
      </c>
      <c r="D3482" s="0" t="s">
        <v>339</v>
      </c>
      <c r="E3482" s="0" t="s">
        <v>24078</v>
      </c>
      <c r="F3482" s="0" t="n">
        <v>253</v>
      </c>
      <c r="G3482" s="0" t="s">
        <v>281</v>
      </c>
      <c r="H3482" s="0" t="s">
        <v>297</v>
      </c>
      <c r="I3482" s="0" t="s">
        <v>24079</v>
      </c>
    </row>
    <row r="3483" customFormat="false" ht="15" hidden="false" customHeight="false" outlineLevel="0" collapsed="false">
      <c r="A3483" s="0" t="n">
        <v>158</v>
      </c>
      <c r="B3483" s="0" t="s">
        <v>219</v>
      </c>
      <c r="C3483" s="0" t="s">
        <v>24080</v>
      </c>
      <c r="D3483" s="0" t="s">
        <v>14532</v>
      </c>
      <c r="E3483" s="0" t="s">
        <v>24081</v>
      </c>
      <c r="F3483" s="0" t="n">
        <v>3496</v>
      </c>
      <c r="G3483" s="0" t="s">
        <v>281</v>
      </c>
      <c r="H3483" s="0" t="s">
        <v>297</v>
      </c>
      <c r="I3483" s="0" t="s">
        <v>24082</v>
      </c>
    </row>
    <row r="3484" customFormat="false" ht="15" hidden="false" customHeight="false" outlineLevel="0" collapsed="false">
      <c r="A3484" s="0" t="n">
        <v>158</v>
      </c>
      <c r="B3484" s="0" t="s">
        <v>219</v>
      </c>
      <c r="C3484" s="0" t="s">
        <v>24083</v>
      </c>
      <c r="D3484" s="0" t="s">
        <v>14532</v>
      </c>
      <c r="E3484" s="0" t="s">
        <v>24084</v>
      </c>
      <c r="F3484" s="0" t="n">
        <v>1879</v>
      </c>
      <c r="G3484" s="0" t="s">
        <v>281</v>
      </c>
      <c r="H3484" s="0" t="s">
        <v>297</v>
      </c>
      <c r="I3484" s="0" t="s">
        <v>24085</v>
      </c>
    </row>
    <row r="3485" customFormat="false" ht="15" hidden="false" customHeight="false" outlineLevel="0" collapsed="false">
      <c r="A3485" s="0" t="n">
        <v>148</v>
      </c>
      <c r="B3485" s="0" t="s">
        <v>207</v>
      </c>
      <c r="C3485" s="0" t="s">
        <v>24086</v>
      </c>
      <c r="D3485" s="0" t="s">
        <v>14532</v>
      </c>
      <c r="E3485" s="0" t="s">
        <v>24087</v>
      </c>
      <c r="F3485" s="0" t="n">
        <v>611</v>
      </c>
      <c r="G3485" s="0" t="s">
        <v>281</v>
      </c>
      <c r="H3485" s="0" t="s">
        <v>297</v>
      </c>
      <c r="I3485" s="0" t="s">
        <v>24088</v>
      </c>
    </row>
    <row r="3486" customFormat="false" ht="15" hidden="false" customHeight="false" outlineLevel="0" collapsed="false">
      <c r="A3486" s="0" t="n">
        <v>158</v>
      </c>
      <c r="B3486" s="0" t="s">
        <v>219</v>
      </c>
      <c r="C3486" s="0" t="s">
        <v>24089</v>
      </c>
      <c r="D3486" s="0" t="s">
        <v>14532</v>
      </c>
      <c r="E3486" s="0" t="s">
        <v>24090</v>
      </c>
      <c r="F3486" s="0" t="n">
        <v>4411</v>
      </c>
      <c r="G3486" s="0" t="s">
        <v>281</v>
      </c>
      <c r="H3486" s="0" t="s">
        <v>297</v>
      </c>
      <c r="I3486" s="0" t="s">
        <v>24091</v>
      </c>
    </row>
    <row r="3487" customFormat="false" ht="15" hidden="false" customHeight="false" outlineLevel="0" collapsed="false">
      <c r="A3487" s="0" t="n">
        <v>158</v>
      </c>
      <c r="B3487" s="0" t="s">
        <v>219</v>
      </c>
      <c r="C3487" s="0" t="s">
        <v>24092</v>
      </c>
      <c r="D3487" s="0" t="s">
        <v>14676</v>
      </c>
      <c r="E3487" s="0" t="s">
        <v>24093</v>
      </c>
      <c r="F3487" s="0" t="n">
        <v>1535</v>
      </c>
      <c r="G3487" s="0" t="s">
        <v>281</v>
      </c>
      <c r="H3487" s="0" t="s">
        <v>297</v>
      </c>
      <c r="I3487" s="0" t="s">
        <v>24094</v>
      </c>
    </row>
    <row r="3488" customFormat="false" ht="15" hidden="false" customHeight="false" outlineLevel="0" collapsed="false">
      <c r="A3488" s="0" t="n">
        <v>148</v>
      </c>
      <c r="B3488" s="0" t="s">
        <v>207</v>
      </c>
      <c r="C3488" s="0" t="s">
        <v>24095</v>
      </c>
      <c r="D3488" s="0" t="s">
        <v>14541</v>
      </c>
      <c r="E3488" s="0" t="s">
        <v>24096</v>
      </c>
      <c r="F3488" s="0" t="n">
        <v>1696</v>
      </c>
      <c r="G3488" s="0" t="s">
        <v>281</v>
      </c>
      <c r="H3488" s="0" t="s">
        <v>297</v>
      </c>
      <c r="I3488" s="0" t="s">
        <v>24097</v>
      </c>
    </row>
    <row r="3489" customFormat="false" ht="15" hidden="false" customHeight="false" outlineLevel="0" collapsed="false">
      <c r="A3489" s="0" t="n">
        <v>158</v>
      </c>
      <c r="B3489" s="0" t="s">
        <v>219</v>
      </c>
      <c r="C3489" s="0" t="s">
        <v>24098</v>
      </c>
      <c r="D3489" s="0" t="s">
        <v>14532</v>
      </c>
      <c r="E3489" s="2" t="s">
        <v>24099</v>
      </c>
      <c r="F3489" s="0" t="n">
        <v>1305</v>
      </c>
      <c r="G3489" s="0" t="s">
        <v>281</v>
      </c>
      <c r="H3489" s="0" t="s">
        <v>297</v>
      </c>
      <c r="I3489" s="0" t="s">
        <v>24100</v>
      </c>
    </row>
    <row r="3490" customFormat="false" ht="15" hidden="false" customHeight="false" outlineLevel="0" collapsed="false">
      <c r="A3490" s="0" t="n">
        <v>158</v>
      </c>
      <c r="B3490" s="0" t="s">
        <v>219</v>
      </c>
      <c r="C3490" s="0" t="s">
        <v>24101</v>
      </c>
      <c r="D3490" s="0" t="s">
        <v>14532</v>
      </c>
      <c r="E3490" s="2" t="s">
        <v>24102</v>
      </c>
      <c r="F3490" s="0" t="n">
        <v>853</v>
      </c>
      <c r="G3490" s="0" t="s">
        <v>281</v>
      </c>
      <c r="H3490" s="0" t="s">
        <v>297</v>
      </c>
      <c r="I3490" s="0" t="s">
        <v>24103</v>
      </c>
    </row>
    <row r="3491" customFormat="false" ht="15" hidden="false" customHeight="false" outlineLevel="0" collapsed="false">
      <c r="A3491" s="0" t="n">
        <v>158</v>
      </c>
      <c r="B3491" s="0" t="s">
        <v>219</v>
      </c>
      <c r="C3491" s="0" t="s">
        <v>24104</v>
      </c>
      <c r="D3491" s="0" t="s">
        <v>14532</v>
      </c>
      <c r="E3491" s="2" t="s">
        <v>24105</v>
      </c>
      <c r="F3491" s="0" t="n">
        <v>522</v>
      </c>
      <c r="G3491" s="0" t="s">
        <v>281</v>
      </c>
      <c r="H3491" s="0" t="s">
        <v>297</v>
      </c>
      <c r="I3491" s="0" t="s">
        <v>24106</v>
      </c>
    </row>
    <row r="3492" customFormat="false" ht="15" hidden="false" customHeight="false" outlineLevel="0" collapsed="false">
      <c r="A3492" s="0" t="n">
        <v>158</v>
      </c>
      <c r="B3492" s="0" t="s">
        <v>219</v>
      </c>
      <c r="C3492" s="0" t="s">
        <v>24107</v>
      </c>
      <c r="D3492" s="0" t="s">
        <v>14532</v>
      </c>
      <c r="E3492" s="2" t="s">
        <v>24108</v>
      </c>
      <c r="F3492" s="0" t="n">
        <v>1068</v>
      </c>
      <c r="G3492" s="0" t="s">
        <v>281</v>
      </c>
      <c r="H3492" s="0" t="s">
        <v>297</v>
      </c>
      <c r="I3492" s="0" t="s">
        <v>24109</v>
      </c>
    </row>
    <row r="3493" customFormat="false" ht="15" hidden="false" customHeight="false" outlineLevel="0" collapsed="false">
      <c r="A3493" s="0" t="n">
        <v>158</v>
      </c>
      <c r="B3493" s="0" t="s">
        <v>219</v>
      </c>
      <c r="C3493" s="0" t="s">
        <v>24110</v>
      </c>
      <c r="D3493" s="0" t="s">
        <v>14532</v>
      </c>
      <c r="E3493" s="0" t="s">
        <v>24111</v>
      </c>
      <c r="F3493" s="0" t="n">
        <v>3040</v>
      </c>
      <c r="G3493" s="0" t="s">
        <v>281</v>
      </c>
      <c r="H3493" s="0" t="s">
        <v>297</v>
      </c>
      <c r="I3493" s="0" t="s">
        <v>24112</v>
      </c>
    </row>
    <row r="3494" customFormat="false" ht="15" hidden="false" customHeight="false" outlineLevel="0" collapsed="false">
      <c r="A3494" s="0" t="n">
        <v>158</v>
      </c>
      <c r="B3494" s="0" t="s">
        <v>219</v>
      </c>
      <c r="C3494" s="0" t="s">
        <v>24113</v>
      </c>
      <c r="D3494" s="0" t="s">
        <v>14532</v>
      </c>
      <c r="E3494" s="2" t="s">
        <v>24114</v>
      </c>
      <c r="F3494" s="0" t="n">
        <v>679</v>
      </c>
      <c r="G3494" s="0" t="s">
        <v>281</v>
      </c>
      <c r="H3494" s="0" t="s">
        <v>297</v>
      </c>
      <c r="I3494" s="0" t="s">
        <v>24115</v>
      </c>
    </row>
    <row r="3495" customFormat="false" ht="15" hidden="false" customHeight="false" outlineLevel="0" collapsed="false">
      <c r="A3495" s="0" t="n">
        <v>158</v>
      </c>
      <c r="B3495" s="0" t="s">
        <v>219</v>
      </c>
      <c r="C3495" s="0" t="s">
        <v>24116</v>
      </c>
      <c r="D3495" s="0" t="s">
        <v>14532</v>
      </c>
      <c r="E3495" s="0" t="s">
        <v>24117</v>
      </c>
      <c r="F3495" s="0" t="n">
        <v>3120</v>
      </c>
      <c r="G3495" s="0" t="s">
        <v>281</v>
      </c>
      <c r="H3495" s="0" t="s">
        <v>297</v>
      </c>
      <c r="I3495" s="0" t="s">
        <v>24118</v>
      </c>
    </row>
    <row r="3496" customFormat="false" ht="15" hidden="false" customHeight="false" outlineLevel="0" collapsed="false">
      <c r="A3496" s="0" t="n">
        <v>158</v>
      </c>
      <c r="B3496" s="0" t="s">
        <v>219</v>
      </c>
      <c r="C3496" s="0" t="s">
        <v>24119</v>
      </c>
      <c r="D3496" s="0" t="s">
        <v>14532</v>
      </c>
      <c r="E3496" s="0" t="s">
        <v>24120</v>
      </c>
      <c r="F3496" s="0" t="n">
        <v>4981</v>
      </c>
      <c r="G3496" s="0" t="s">
        <v>281</v>
      </c>
      <c r="H3496" s="0" t="s">
        <v>297</v>
      </c>
      <c r="I3496" s="0" t="s">
        <v>24121</v>
      </c>
    </row>
    <row r="3497" customFormat="false" ht="15" hidden="false" customHeight="false" outlineLevel="0" collapsed="false">
      <c r="A3497" s="0" t="n">
        <v>158</v>
      </c>
      <c r="B3497" s="0" t="s">
        <v>219</v>
      </c>
      <c r="C3497" s="0" t="s">
        <v>24122</v>
      </c>
      <c r="D3497" s="0" t="s">
        <v>14532</v>
      </c>
      <c r="E3497" s="0" t="s">
        <v>24123</v>
      </c>
      <c r="F3497" s="0" t="n">
        <v>2087</v>
      </c>
      <c r="G3497" s="0" t="s">
        <v>281</v>
      </c>
      <c r="H3497" s="0" t="s">
        <v>297</v>
      </c>
      <c r="I3497" s="0" t="s">
        <v>24124</v>
      </c>
    </row>
    <row r="3498" customFormat="false" ht="15" hidden="false" customHeight="false" outlineLevel="0" collapsed="false">
      <c r="A3498" s="0" t="n">
        <v>159</v>
      </c>
      <c r="B3498" s="0" t="s">
        <v>220</v>
      </c>
      <c r="C3498" s="0" t="s">
        <v>17335</v>
      </c>
      <c r="D3498" s="0" t="s">
        <v>14192</v>
      </c>
      <c r="E3498" s="0" t="s">
        <v>17336</v>
      </c>
      <c r="F3498" s="0" t="n">
        <v>1638</v>
      </c>
      <c r="G3498" s="0" t="s">
        <v>281</v>
      </c>
      <c r="H3498" s="0" t="s">
        <v>297</v>
      </c>
      <c r="I3498" s="0" t="s">
        <v>24125</v>
      </c>
    </row>
    <row r="3499" customFormat="false" ht="15" hidden="false" customHeight="false" outlineLevel="0" collapsed="false">
      <c r="A3499" s="0" t="n">
        <v>158</v>
      </c>
      <c r="B3499" s="0" t="s">
        <v>219</v>
      </c>
      <c r="C3499" s="0" t="s">
        <v>24126</v>
      </c>
      <c r="D3499" s="0" t="s">
        <v>14532</v>
      </c>
      <c r="E3499" s="0" t="s">
        <v>24127</v>
      </c>
      <c r="F3499" s="0" t="n">
        <v>5102</v>
      </c>
      <c r="G3499" s="0" t="s">
        <v>281</v>
      </c>
      <c r="H3499" s="0" t="s">
        <v>297</v>
      </c>
      <c r="I3499" s="0" t="s">
        <v>24128</v>
      </c>
    </row>
    <row r="3500" customFormat="false" ht="15" hidden="false" customHeight="false" outlineLevel="0" collapsed="false">
      <c r="A3500" s="0" t="n">
        <v>158</v>
      </c>
      <c r="B3500" s="0" t="s">
        <v>219</v>
      </c>
      <c r="C3500" s="0" t="s">
        <v>24129</v>
      </c>
      <c r="D3500" s="0" t="s">
        <v>92</v>
      </c>
      <c r="E3500" s="0" t="s">
        <v>24130</v>
      </c>
      <c r="F3500" s="0" t="n">
        <v>2046</v>
      </c>
      <c r="G3500" s="0" t="s">
        <v>281</v>
      </c>
      <c r="H3500" s="0" t="s">
        <v>297</v>
      </c>
      <c r="I3500" s="0" t="s">
        <v>24131</v>
      </c>
    </row>
    <row r="3501" customFormat="false" ht="15" hidden="false" customHeight="false" outlineLevel="0" collapsed="false">
      <c r="A3501" s="0" t="n">
        <v>158</v>
      </c>
      <c r="B3501" s="0" t="s">
        <v>219</v>
      </c>
      <c r="C3501" s="0" t="s">
        <v>24132</v>
      </c>
      <c r="D3501" s="0" t="s">
        <v>14532</v>
      </c>
      <c r="E3501" s="0" t="s">
        <v>24133</v>
      </c>
      <c r="F3501" s="0" t="n">
        <v>1606</v>
      </c>
      <c r="G3501" s="0" t="s">
        <v>281</v>
      </c>
      <c r="H3501" s="0" t="s">
        <v>297</v>
      </c>
      <c r="I3501" s="0" t="s">
        <v>24134</v>
      </c>
    </row>
    <row r="3502" customFormat="false" ht="15" hidden="false" customHeight="false" outlineLevel="0" collapsed="false">
      <c r="A3502" s="0" t="n">
        <v>158</v>
      </c>
      <c r="B3502" s="0" t="s">
        <v>219</v>
      </c>
      <c r="C3502" s="0" t="s">
        <v>24135</v>
      </c>
      <c r="D3502" s="0" t="s">
        <v>14541</v>
      </c>
      <c r="E3502" s="0" t="s">
        <v>24136</v>
      </c>
      <c r="F3502" s="0" t="n">
        <v>1496</v>
      </c>
      <c r="G3502" s="0" t="s">
        <v>281</v>
      </c>
      <c r="H3502" s="0" t="s">
        <v>297</v>
      </c>
      <c r="I3502" s="0" t="s">
        <v>24137</v>
      </c>
    </row>
    <row r="3503" customFormat="false" ht="15" hidden="false" customHeight="false" outlineLevel="0" collapsed="false">
      <c r="A3503" s="0" t="n">
        <v>158</v>
      </c>
      <c r="B3503" s="0" t="s">
        <v>219</v>
      </c>
      <c r="C3503" s="0" t="s">
        <v>24138</v>
      </c>
      <c r="D3503" s="0" t="s">
        <v>14532</v>
      </c>
      <c r="E3503" s="2" t="s">
        <v>24139</v>
      </c>
      <c r="F3503" s="0" t="n">
        <v>1952</v>
      </c>
      <c r="G3503" s="0" t="s">
        <v>281</v>
      </c>
      <c r="H3503" s="0" t="s">
        <v>297</v>
      </c>
      <c r="I3503" s="0" t="s">
        <v>24140</v>
      </c>
    </row>
    <row r="3504" customFormat="false" ht="15" hidden="false" customHeight="false" outlineLevel="0" collapsed="false">
      <c r="A3504" s="0" t="n">
        <v>158</v>
      </c>
      <c r="B3504" s="0" t="s">
        <v>219</v>
      </c>
      <c r="C3504" s="0" t="s">
        <v>24141</v>
      </c>
      <c r="D3504" s="0" t="s">
        <v>14532</v>
      </c>
      <c r="E3504" s="0" t="s">
        <v>24142</v>
      </c>
      <c r="F3504" s="0" t="n">
        <v>2799</v>
      </c>
      <c r="G3504" s="0" t="s">
        <v>281</v>
      </c>
      <c r="H3504" s="0" t="s">
        <v>297</v>
      </c>
      <c r="I3504" s="0" t="s">
        <v>24143</v>
      </c>
    </row>
    <row r="3505" customFormat="false" ht="15" hidden="false" customHeight="false" outlineLevel="0" collapsed="false">
      <c r="A3505" s="0" t="n">
        <v>160</v>
      </c>
      <c r="B3505" s="0" t="s">
        <v>221</v>
      </c>
      <c r="C3505" s="0" t="s">
        <v>17335</v>
      </c>
      <c r="D3505" s="0" t="s">
        <v>14192</v>
      </c>
      <c r="E3505" s="0" t="s">
        <v>17336</v>
      </c>
      <c r="F3505" s="0" t="n">
        <v>1638</v>
      </c>
      <c r="G3505" s="0" t="s">
        <v>281</v>
      </c>
      <c r="H3505" s="0" t="s">
        <v>297</v>
      </c>
      <c r="I3505" s="0" t="s">
        <v>24144</v>
      </c>
    </row>
    <row r="3506" customFormat="false" ht="15" hidden="false" customHeight="false" outlineLevel="0" collapsed="false">
      <c r="A3506" s="0" t="n">
        <v>158</v>
      </c>
      <c r="B3506" s="0" t="s">
        <v>219</v>
      </c>
      <c r="C3506" s="0" t="s">
        <v>24145</v>
      </c>
      <c r="D3506" s="0" t="s">
        <v>14532</v>
      </c>
      <c r="E3506" s="0" t="s">
        <v>24146</v>
      </c>
      <c r="F3506" s="0" t="n">
        <v>28280</v>
      </c>
      <c r="G3506" s="0" t="s">
        <v>281</v>
      </c>
      <c r="H3506" s="0" t="s">
        <v>297</v>
      </c>
      <c r="I3506" s="0" t="s">
        <v>24147</v>
      </c>
    </row>
    <row r="3507" customFormat="false" ht="15" hidden="false" customHeight="false" outlineLevel="0" collapsed="false">
      <c r="A3507" s="0" t="n">
        <v>158</v>
      </c>
      <c r="B3507" s="0" t="s">
        <v>219</v>
      </c>
      <c r="C3507" s="0" t="s">
        <v>24148</v>
      </c>
      <c r="D3507" s="0" t="s">
        <v>14532</v>
      </c>
      <c r="E3507" s="2" t="s">
        <v>24149</v>
      </c>
      <c r="F3507" s="0" t="n">
        <v>8999</v>
      </c>
      <c r="G3507" s="0" t="s">
        <v>281</v>
      </c>
      <c r="H3507" s="0" t="s">
        <v>297</v>
      </c>
      <c r="I3507" s="0" t="s">
        <v>24150</v>
      </c>
    </row>
    <row r="3508" customFormat="false" ht="15" hidden="false" customHeight="false" outlineLevel="0" collapsed="false">
      <c r="A3508" s="0" t="n">
        <v>158</v>
      </c>
      <c r="B3508" s="0" t="s">
        <v>219</v>
      </c>
      <c r="C3508" s="0" t="s">
        <v>24151</v>
      </c>
      <c r="D3508" s="0" t="s">
        <v>14532</v>
      </c>
      <c r="E3508" s="0" t="s">
        <v>24152</v>
      </c>
      <c r="F3508" s="0" t="n">
        <v>1715</v>
      </c>
      <c r="G3508" s="0" t="s">
        <v>281</v>
      </c>
      <c r="H3508" s="0" t="s">
        <v>297</v>
      </c>
      <c r="I3508" s="0" t="s">
        <v>24153</v>
      </c>
    </row>
    <row r="3509" customFormat="false" ht="15" hidden="false" customHeight="false" outlineLevel="0" collapsed="false">
      <c r="A3509" s="0" t="n">
        <v>158</v>
      </c>
      <c r="B3509" s="0" t="s">
        <v>219</v>
      </c>
      <c r="C3509" s="0" t="s">
        <v>24154</v>
      </c>
      <c r="D3509" s="0" t="s">
        <v>14676</v>
      </c>
      <c r="E3509" s="0" t="s">
        <v>24155</v>
      </c>
      <c r="F3509" s="0" t="n">
        <v>2972</v>
      </c>
      <c r="G3509" s="0" t="s">
        <v>281</v>
      </c>
      <c r="H3509" s="0" t="s">
        <v>297</v>
      </c>
      <c r="I3509" s="0" t="s">
        <v>24156</v>
      </c>
    </row>
    <row r="3510" customFormat="false" ht="15" hidden="false" customHeight="false" outlineLevel="0" collapsed="false">
      <c r="A3510" s="0" t="n">
        <v>158</v>
      </c>
      <c r="B3510" s="0" t="s">
        <v>219</v>
      </c>
      <c r="C3510" s="0" t="s">
        <v>24157</v>
      </c>
      <c r="D3510" s="0" t="s">
        <v>14532</v>
      </c>
      <c r="E3510" s="0" t="s">
        <v>24158</v>
      </c>
      <c r="F3510" s="0" t="n">
        <v>1006</v>
      </c>
      <c r="G3510" s="0" t="s">
        <v>281</v>
      </c>
      <c r="H3510" s="0" t="s">
        <v>297</v>
      </c>
      <c r="I3510" s="0" t="s">
        <v>24159</v>
      </c>
    </row>
    <row r="3511" customFormat="false" ht="15" hidden="false" customHeight="false" outlineLevel="0" collapsed="false">
      <c r="A3511" s="0" t="n">
        <v>158</v>
      </c>
      <c r="B3511" s="0" t="s">
        <v>219</v>
      </c>
      <c r="C3511" s="0" t="s">
        <v>24160</v>
      </c>
      <c r="D3511" s="0" t="s">
        <v>14532</v>
      </c>
      <c r="E3511" s="0" t="s">
        <v>24161</v>
      </c>
      <c r="F3511" s="0" t="n">
        <v>2734</v>
      </c>
      <c r="G3511" s="0" t="s">
        <v>281</v>
      </c>
      <c r="H3511" s="0" t="s">
        <v>297</v>
      </c>
      <c r="I3511" s="0" t="s">
        <v>24162</v>
      </c>
    </row>
    <row r="3512" customFormat="false" ht="15" hidden="false" customHeight="false" outlineLevel="0" collapsed="false">
      <c r="A3512" s="0" t="n">
        <v>158</v>
      </c>
      <c r="B3512" s="0" t="s">
        <v>219</v>
      </c>
      <c r="C3512" s="0" t="s">
        <v>24163</v>
      </c>
      <c r="D3512" s="0" t="s">
        <v>14532</v>
      </c>
      <c r="E3512" s="2" t="s">
        <v>24164</v>
      </c>
      <c r="F3512" s="0" t="n">
        <v>1306</v>
      </c>
      <c r="G3512" s="0" t="s">
        <v>281</v>
      </c>
      <c r="H3512" s="0" t="s">
        <v>297</v>
      </c>
      <c r="I3512" s="0" t="s">
        <v>24165</v>
      </c>
    </row>
    <row r="3513" customFormat="false" ht="15" hidden="false" customHeight="false" outlineLevel="0" collapsed="false">
      <c r="A3513" s="0" t="n">
        <v>158</v>
      </c>
      <c r="B3513" s="0" t="s">
        <v>219</v>
      </c>
      <c r="C3513" s="0" t="s">
        <v>24166</v>
      </c>
      <c r="D3513" s="0" t="s">
        <v>14541</v>
      </c>
      <c r="E3513" s="0" t="s">
        <v>24167</v>
      </c>
      <c r="F3513" s="0" t="n">
        <v>1755</v>
      </c>
      <c r="G3513" s="0" t="s">
        <v>281</v>
      </c>
      <c r="H3513" s="0" t="s">
        <v>297</v>
      </c>
      <c r="I3513" s="0" t="s">
        <v>24168</v>
      </c>
    </row>
    <row r="3514" customFormat="false" ht="15" hidden="false" customHeight="false" outlineLevel="0" collapsed="false">
      <c r="A3514" s="0" t="n">
        <v>158</v>
      </c>
      <c r="B3514" s="0" t="s">
        <v>219</v>
      </c>
      <c r="C3514" s="0" t="s">
        <v>24169</v>
      </c>
      <c r="D3514" s="0" t="s">
        <v>14532</v>
      </c>
      <c r="E3514" s="0" t="s">
        <v>24170</v>
      </c>
      <c r="F3514" s="0" t="n">
        <v>2999</v>
      </c>
      <c r="G3514" s="0" t="s">
        <v>281</v>
      </c>
      <c r="H3514" s="0" t="s">
        <v>297</v>
      </c>
      <c r="I3514" s="0" t="s">
        <v>24171</v>
      </c>
    </row>
    <row r="3515" customFormat="false" ht="15" hidden="false" customHeight="false" outlineLevel="0" collapsed="false">
      <c r="A3515" s="0" t="n">
        <v>158</v>
      </c>
      <c r="B3515" s="0" t="s">
        <v>219</v>
      </c>
      <c r="C3515" s="0" t="s">
        <v>24172</v>
      </c>
      <c r="D3515" s="0" t="s">
        <v>14676</v>
      </c>
      <c r="E3515" s="0" t="s">
        <v>24173</v>
      </c>
      <c r="F3515" s="0" t="n">
        <v>1836</v>
      </c>
      <c r="G3515" s="0" t="s">
        <v>281</v>
      </c>
      <c r="H3515" s="0" t="s">
        <v>297</v>
      </c>
      <c r="I3515" s="0" t="s">
        <v>24174</v>
      </c>
    </row>
    <row r="3516" customFormat="false" ht="15" hidden="false" customHeight="false" outlineLevel="0" collapsed="false">
      <c r="A3516" s="0" t="n">
        <v>158</v>
      </c>
      <c r="B3516" s="0" t="s">
        <v>219</v>
      </c>
      <c r="C3516" s="0" t="s">
        <v>24175</v>
      </c>
      <c r="D3516" s="0" t="s">
        <v>14676</v>
      </c>
      <c r="E3516" s="0" t="s">
        <v>24176</v>
      </c>
      <c r="F3516" s="0" t="n">
        <v>3277</v>
      </c>
      <c r="G3516" s="0" t="s">
        <v>281</v>
      </c>
      <c r="H3516" s="0" t="s">
        <v>297</v>
      </c>
      <c r="I3516" s="0" t="s">
        <v>24177</v>
      </c>
    </row>
    <row r="3517" customFormat="false" ht="15" hidden="false" customHeight="false" outlineLevel="0" collapsed="false">
      <c r="A3517" s="0" t="n">
        <v>158</v>
      </c>
      <c r="B3517" s="0" t="s">
        <v>219</v>
      </c>
      <c r="C3517" s="0" t="s">
        <v>24178</v>
      </c>
      <c r="D3517" s="0" t="s">
        <v>14532</v>
      </c>
      <c r="E3517" s="0" t="s">
        <v>24179</v>
      </c>
      <c r="F3517" s="0" t="n">
        <v>1611</v>
      </c>
      <c r="G3517" s="0" t="s">
        <v>281</v>
      </c>
      <c r="H3517" s="0" t="s">
        <v>297</v>
      </c>
      <c r="I3517" s="0" t="s">
        <v>24180</v>
      </c>
    </row>
    <row r="3518" customFormat="false" ht="15" hidden="false" customHeight="false" outlineLevel="0" collapsed="false">
      <c r="A3518" s="0" t="n">
        <v>158</v>
      </c>
      <c r="B3518" s="0" t="s">
        <v>219</v>
      </c>
      <c r="C3518" s="0" t="s">
        <v>24181</v>
      </c>
      <c r="D3518" s="0" t="s">
        <v>14532</v>
      </c>
      <c r="E3518" s="0" t="s">
        <v>24182</v>
      </c>
      <c r="F3518" s="0" t="n">
        <v>2388</v>
      </c>
      <c r="G3518" s="0" t="s">
        <v>281</v>
      </c>
      <c r="H3518" s="0" t="s">
        <v>297</v>
      </c>
      <c r="I3518" s="0" t="s">
        <v>24183</v>
      </c>
    </row>
    <row r="3519" customFormat="false" ht="15" hidden="false" customHeight="false" outlineLevel="0" collapsed="false">
      <c r="A3519" s="0" t="n">
        <v>158</v>
      </c>
      <c r="B3519" s="0" t="s">
        <v>219</v>
      </c>
      <c r="C3519" s="0" t="s">
        <v>24184</v>
      </c>
      <c r="D3519" s="0" t="s">
        <v>14532</v>
      </c>
      <c r="E3519" s="0" t="s">
        <v>24185</v>
      </c>
      <c r="F3519" s="0" t="n">
        <v>1604</v>
      </c>
      <c r="G3519" s="0" t="s">
        <v>281</v>
      </c>
      <c r="H3519" s="0" t="s">
        <v>297</v>
      </c>
      <c r="I3519" s="0" t="s">
        <v>24186</v>
      </c>
    </row>
    <row r="3520" customFormat="false" ht="15" hidden="false" customHeight="false" outlineLevel="0" collapsed="false">
      <c r="A3520" s="0" t="n">
        <v>158</v>
      </c>
      <c r="B3520" s="0" t="s">
        <v>219</v>
      </c>
      <c r="C3520" s="0" t="s">
        <v>24187</v>
      </c>
      <c r="D3520" s="0" t="s">
        <v>14532</v>
      </c>
      <c r="E3520" s="0" t="s">
        <v>24188</v>
      </c>
      <c r="F3520" s="0" t="n">
        <v>1648</v>
      </c>
      <c r="G3520" s="0" t="s">
        <v>281</v>
      </c>
      <c r="H3520" s="0" t="s">
        <v>297</v>
      </c>
      <c r="I3520" s="0" t="s">
        <v>24189</v>
      </c>
    </row>
    <row r="3521" customFormat="false" ht="15" hidden="false" customHeight="false" outlineLevel="0" collapsed="false">
      <c r="A3521" s="0" t="n">
        <v>158</v>
      </c>
      <c r="B3521" s="0" t="s">
        <v>219</v>
      </c>
      <c r="C3521" s="0" t="s">
        <v>24190</v>
      </c>
      <c r="D3521" s="0" t="s">
        <v>14532</v>
      </c>
      <c r="E3521" s="0" t="s">
        <v>24191</v>
      </c>
      <c r="F3521" s="0" t="n">
        <v>1642</v>
      </c>
      <c r="G3521" s="0" t="s">
        <v>281</v>
      </c>
      <c r="H3521" s="0" t="s">
        <v>297</v>
      </c>
      <c r="I3521" s="0" t="s">
        <v>24192</v>
      </c>
    </row>
    <row r="3522" customFormat="false" ht="15" hidden="false" customHeight="false" outlineLevel="0" collapsed="false">
      <c r="A3522" s="0" t="n">
        <v>158</v>
      </c>
      <c r="B3522" s="0" t="s">
        <v>219</v>
      </c>
      <c r="C3522" s="0" t="s">
        <v>24193</v>
      </c>
      <c r="D3522" s="0" t="s">
        <v>14532</v>
      </c>
      <c r="E3522" s="2" t="s">
        <v>24194</v>
      </c>
      <c r="F3522" s="0" t="n">
        <v>1339</v>
      </c>
      <c r="G3522" s="0" t="s">
        <v>281</v>
      </c>
      <c r="H3522" s="0" t="s">
        <v>297</v>
      </c>
      <c r="I3522" s="0" t="s">
        <v>24195</v>
      </c>
    </row>
    <row r="3523" customFormat="false" ht="15" hidden="false" customHeight="false" outlineLevel="0" collapsed="false">
      <c r="A3523" s="0" t="n">
        <v>158</v>
      </c>
      <c r="B3523" s="0" t="s">
        <v>219</v>
      </c>
      <c r="C3523" s="0" t="s">
        <v>24196</v>
      </c>
      <c r="D3523" s="0" t="s">
        <v>14532</v>
      </c>
      <c r="E3523" s="0" t="s">
        <v>24197</v>
      </c>
      <c r="F3523" s="0" t="n">
        <v>3569</v>
      </c>
      <c r="G3523" s="0" t="s">
        <v>281</v>
      </c>
      <c r="H3523" s="0" t="s">
        <v>297</v>
      </c>
      <c r="I3523" s="0" t="s">
        <v>24198</v>
      </c>
    </row>
    <row r="3524" customFormat="false" ht="15" hidden="false" customHeight="false" outlineLevel="0" collapsed="false">
      <c r="A3524" s="0" t="n">
        <v>158</v>
      </c>
      <c r="B3524" s="0" t="s">
        <v>219</v>
      </c>
      <c r="C3524" s="0" t="s">
        <v>24199</v>
      </c>
      <c r="D3524" s="0" t="s">
        <v>14676</v>
      </c>
      <c r="E3524" s="0" t="s">
        <v>24200</v>
      </c>
      <c r="F3524" s="0" t="n">
        <v>1759</v>
      </c>
      <c r="G3524" s="0" t="s">
        <v>281</v>
      </c>
      <c r="H3524" s="0" t="s">
        <v>297</v>
      </c>
      <c r="I3524" s="0" t="s">
        <v>24201</v>
      </c>
    </row>
    <row r="3525" customFormat="false" ht="15" hidden="false" customHeight="false" outlineLevel="0" collapsed="false">
      <c r="A3525" s="0" t="n">
        <v>158</v>
      </c>
      <c r="B3525" s="0" t="s">
        <v>219</v>
      </c>
      <c r="C3525" s="0" t="s">
        <v>24202</v>
      </c>
      <c r="D3525" s="0" t="s">
        <v>14676</v>
      </c>
      <c r="E3525" s="0" t="s">
        <v>24203</v>
      </c>
      <c r="F3525" s="0" t="n">
        <v>831</v>
      </c>
      <c r="G3525" s="0" t="s">
        <v>281</v>
      </c>
      <c r="H3525" s="0" t="s">
        <v>297</v>
      </c>
      <c r="I3525" s="0" t="s">
        <v>24204</v>
      </c>
    </row>
    <row r="3526" customFormat="false" ht="15" hidden="false" customHeight="false" outlineLevel="0" collapsed="false">
      <c r="A3526" s="0" t="n">
        <v>158</v>
      </c>
      <c r="B3526" s="0" t="s">
        <v>219</v>
      </c>
      <c r="C3526" s="0" t="s">
        <v>24205</v>
      </c>
      <c r="D3526" s="0" t="s">
        <v>14676</v>
      </c>
      <c r="E3526" s="0" t="s">
        <v>24206</v>
      </c>
      <c r="F3526" s="0" t="n">
        <v>1788</v>
      </c>
      <c r="G3526" s="0" t="s">
        <v>281</v>
      </c>
      <c r="H3526" s="0" t="s">
        <v>297</v>
      </c>
      <c r="I3526" s="0" t="s">
        <v>24207</v>
      </c>
    </row>
    <row r="3527" customFormat="false" ht="15" hidden="false" customHeight="false" outlineLevel="0" collapsed="false">
      <c r="A3527" s="0" t="n">
        <v>158</v>
      </c>
      <c r="B3527" s="0" t="s">
        <v>219</v>
      </c>
      <c r="C3527" s="0" t="s">
        <v>24208</v>
      </c>
      <c r="D3527" s="0" t="s">
        <v>14532</v>
      </c>
      <c r="E3527" s="2" t="s">
        <v>24209</v>
      </c>
      <c r="F3527" s="0" t="n">
        <v>4248</v>
      </c>
      <c r="G3527" s="0" t="s">
        <v>281</v>
      </c>
      <c r="H3527" s="0" t="s">
        <v>297</v>
      </c>
      <c r="I3527" s="0" t="s">
        <v>24210</v>
      </c>
    </row>
    <row r="3528" customFormat="false" ht="15" hidden="false" customHeight="false" outlineLevel="0" collapsed="false">
      <c r="A3528" s="0" t="n">
        <v>158</v>
      </c>
      <c r="B3528" s="0" t="s">
        <v>219</v>
      </c>
      <c r="C3528" s="0" t="s">
        <v>24211</v>
      </c>
      <c r="D3528" s="0" t="s">
        <v>14676</v>
      </c>
      <c r="E3528" s="0" t="s">
        <v>24212</v>
      </c>
      <c r="F3528" s="0" t="n">
        <v>2604</v>
      </c>
      <c r="G3528" s="0" t="s">
        <v>281</v>
      </c>
      <c r="H3528" s="0" t="s">
        <v>297</v>
      </c>
      <c r="I3528" s="0" t="s">
        <v>24213</v>
      </c>
    </row>
    <row r="3529" customFormat="false" ht="15" hidden="false" customHeight="false" outlineLevel="0" collapsed="false">
      <c r="A3529" s="0" t="n">
        <v>158</v>
      </c>
      <c r="B3529" s="0" t="s">
        <v>219</v>
      </c>
      <c r="C3529" s="0" t="s">
        <v>24214</v>
      </c>
      <c r="D3529" s="0" t="s">
        <v>92</v>
      </c>
      <c r="E3529" s="2" t="s">
        <v>24215</v>
      </c>
      <c r="F3529" s="0" t="n">
        <v>879</v>
      </c>
      <c r="G3529" s="0" t="s">
        <v>281</v>
      </c>
      <c r="H3529" s="0" t="s">
        <v>297</v>
      </c>
      <c r="I3529" s="0" t="s">
        <v>24216</v>
      </c>
    </row>
    <row r="3530" customFormat="false" ht="15" hidden="false" customHeight="false" outlineLevel="0" collapsed="false">
      <c r="A3530" s="0" t="n">
        <v>158</v>
      </c>
      <c r="B3530" s="0" t="s">
        <v>219</v>
      </c>
      <c r="C3530" s="0" t="s">
        <v>24217</v>
      </c>
      <c r="D3530" s="0" t="s">
        <v>14532</v>
      </c>
      <c r="E3530" s="0" t="s">
        <v>24218</v>
      </c>
      <c r="F3530" s="0" t="n">
        <v>2965</v>
      </c>
      <c r="G3530" s="0" t="s">
        <v>281</v>
      </c>
      <c r="H3530" s="0" t="s">
        <v>297</v>
      </c>
      <c r="I3530" s="0" t="s">
        <v>24219</v>
      </c>
    </row>
    <row r="3531" customFormat="false" ht="15" hidden="false" customHeight="false" outlineLevel="0" collapsed="false">
      <c r="A3531" s="0" t="n">
        <v>158</v>
      </c>
      <c r="B3531" s="0" t="s">
        <v>219</v>
      </c>
      <c r="C3531" s="0" t="s">
        <v>24220</v>
      </c>
      <c r="D3531" s="0" t="s">
        <v>14532</v>
      </c>
      <c r="E3531" s="0" t="s">
        <v>24221</v>
      </c>
      <c r="F3531" s="0" t="n">
        <v>1346</v>
      </c>
      <c r="G3531" s="0" t="s">
        <v>281</v>
      </c>
      <c r="H3531" s="0" t="s">
        <v>297</v>
      </c>
      <c r="I3531" s="0" t="s">
        <v>24222</v>
      </c>
    </row>
    <row r="3532" customFormat="false" ht="15" hidden="false" customHeight="false" outlineLevel="0" collapsed="false">
      <c r="A3532" s="0" t="n">
        <v>158</v>
      </c>
      <c r="B3532" s="0" t="s">
        <v>219</v>
      </c>
      <c r="C3532" s="0" t="s">
        <v>24223</v>
      </c>
      <c r="D3532" s="0" t="s">
        <v>14532</v>
      </c>
      <c r="E3532" s="0" t="s">
        <v>24224</v>
      </c>
      <c r="F3532" s="0" t="n">
        <v>834</v>
      </c>
      <c r="G3532" s="0" t="s">
        <v>281</v>
      </c>
      <c r="H3532" s="0" t="s">
        <v>297</v>
      </c>
      <c r="I3532" s="0" t="s">
        <v>24225</v>
      </c>
    </row>
    <row r="3533" customFormat="false" ht="15" hidden="false" customHeight="false" outlineLevel="0" collapsed="false">
      <c r="A3533" s="0" t="n">
        <v>158</v>
      </c>
      <c r="B3533" s="0" t="s">
        <v>219</v>
      </c>
      <c r="C3533" s="0" t="s">
        <v>24226</v>
      </c>
      <c r="D3533" s="0" t="s">
        <v>14532</v>
      </c>
      <c r="E3533" s="0" t="s">
        <v>24227</v>
      </c>
      <c r="F3533" s="0" t="n">
        <v>1025</v>
      </c>
      <c r="G3533" s="0" t="s">
        <v>281</v>
      </c>
      <c r="H3533" s="0" t="s">
        <v>297</v>
      </c>
      <c r="I3533" s="0" t="s">
        <v>24228</v>
      </c>
    </row>
    <row r="3534" customFormat="false" ht="15" hidden="false" customHeight="false" outlineLevel="0" collapsed="false">
      <c r="A3534" s="0" t="n">
        <v>158</v>
      </c>
      <c r="B3534" s="0" t="s">
        <v>219</v>
      </c>
      <c r="C3534" s="0" t="s">
        <v>24229</v>
      </c>
      <c r="D3534" s="0" t="s">
        <v>14541</v>
      </c>
      <c r="E3534" s="0" t="s">
        <v>24230</v>
      </c>
      <c r="F3534" s="0" t="n">
        <v>1534</v>
      </c>
      <c r="G3534" s="0" t="s">
        <v>281</v>
      </c>
      <c r="H3534" s="0" t="s">
        <v>297</v>
      </c>
      <c r="I3534" s="0" t="s">
        <v>24231</v>
      </c>
    </row>
    <row r="3535" customFormat="false" ht="15" hidden="false" customHeight="false" outlineLevel="0" collapsed="false">
      <c r="A3535" s="0" t="n">
        <v>158</v>
      </c>
      <c r="B3535" s="0" t="s">
        <v>219</v>
      </c>
      <c r="C3535" s="0" t="s">
        <v>24232</v>
      </c>
      <c r="D3535" s="0" t="s">
        <v>14541</v>
      </c>
      <c r="E3535" s="0" t="s">
        <v>24233</v>
      </c>
      <c r="F3535" s="0" t="n">
        <v>1517</v>
      </c>
      <c r="G3535" s="0" t="s">
        <v>281</v>
      </c>
      <c r="H3535" s="0" t="s">
        <v>297</v>
      </c>
      <c r="I3535" s="0" t="s">
        <v>24234</v>
      </c>
    </row>
    <row r="3536" customFormat="false" ht="15" hidden="false" customHeight="false" outlineLevel="0" collapsed="false">
      <c r="A3536" s="0" t="n">
        <v>158</v>
      </c>
      <c r="B3536" s="0" t="s">
        <v>219</v>
      </c>
      <c r="C3536" s="0" t="s">
        <v>24235</v>
      </c>
      <c r="D3536" s="0" t="s">
        <v>14532</v>
      </c>
      <c r="E3536" s="0" t="s">
        <v>24236</v>
      </c>
      <c r="F3536" s="0" t="n">
        <v>3034</v>
      </c>
      <c r="G3536" s="0" t="s">
        <v>281</v>
      </c>
      <c r="H3536" s="0" t="s">
        <v>297</v>
      </c>
      <c r="I3536" s="0" t="s">
        <v>24237</v>
      </c>
    </row>
    <row r="3537" customFormat="false" ht="15" hidden="false" customHeight="false" outlineLevel="0" collapsed="false">
      <c r="A3537" s="0" t="n">
        <v>158</v>
      </c>
      <c r="B3537" s="0" t="s">
        <v>219</v>
      </c>
      <c r="C3537" s="0" t="s">
        <v>24238</v>
      </c>
      <c r="D3537" s="0" t="s">
        <v>14532</v>
      </c>
      <c r="E3537" s="2" t="s">
        <v>24239</v>
      </c>
      <c r="F3537" s="0" t="n">
        <v>2649</v>
      </c>
      <c r="G3537" s="0" t="s">
        <v>281</v>
      </c>
      <c r="H3537" s="0" t="s">
        <v>297</v>
      </c>
      <c r="I3537" s="0" t="s">
        <v>24240</v>
      </c>
    </row>
    <row r="3538" customFormat="false" ht="15" hidden="false" customHeight="false" outlineLevel="0" collapsed="false">
      <c r="A3538" s="0" t="n">
        <v>158</v>
      </c>
      <c r="B3538" s="0" t="s">
        <v>219</v>
      </c>
      <c r="C3538" s="0" t="s">
        <v>24241</v>
      </c>
      <c r="D3538" s="0" t="s">
        <v>14532</v>
      </c>
      <c r="E3538" s="0" t="s">
        <v>24242</v>
      </c>
      <c r="F3538" s="0" t="n">
        <v>2565</v>
      </c>
      <c r="G3538" s="0" t="s">
        <v>281</v>
      </c>
      <c r="H3538" s="0" t="s">
        <v>297</v>
      </c>
      <c r="I3538" s="0" t="s">
        <v>24243</v>
      </c>
    </row>
    <row r="3539" customFormat="false" ht="15" hidden="false" customHeight="false" outlineLevel="0" collapsed="false">
      <c r="A3539" s="0" t="n">
        <v>158</v>
      </c>
      <c r="B3539" s="0" t="s">
        <v>219</v>
      </c>
      <c r="C3539" s="0" t="s">
        <v>24244</v>
      </c>
      <c r="D3539" s="0" t="s">
        <v>14532</v>
      </c>
      <c r="E3539" s="2" t="s">
        <v>24245</v>
      </c>
      <c r="F3539" s="0" t="n">
        <v>1028</v>
      </c>
      <c r="G3539" s="0" t="s">
        <v>281</v>
      </c>
      <c r="H3539" s="0" t="s">
        <v>297</v>
      </c>
      <c r="I3539" s="0" t="s">
        <v>24246</v>
      </c>
    </row>
    <row r="3540" customFormat="false" ht="15" hidden="false" customHeight="false" outlineLevel="0" collapsed="false">
      <c r="A3540" s="0" t="n">
        <v>158</v>
      </c>
      <c r="B3540" s="0" t="s">
        <v>219</v>
      </c>
      <c r="C3540" s="0" t="s">
        <v>24247</v>
      </c>
      <c r="D3540" s="0" t="s">
        <v>14676</v>
      </c>
      <c r="E3540" s="0" t="s">
        <v>24248</v>
      </c>
      <c r="F3540" s="0" t="n">
        <v>1637</v>
      </c>
      <c r="G3540" s="0" t="s">
        <v>281</v>
      </c>
      <c r="H3540" s="0" t="s">
        <v>297</v>
      </c>
      <c r="I3540" s="0" t="s">
        <v>24249</v>
      </c>
    </row>
    <row r="3541" customFormat="false" ht="15" hidden="false" customHeight="false" outlineLevel="0" collapsed="false">
      <c r="A3541" s="0" t="n">
        <v>164</v>
      </c>
      <c r="B3541" s="0" t="s">
        <v>225</v>
      </c>
      <c r="C3541" s="0" t="s">
        <v>24250</v>
      </c>
      <c r="D3541" s="0" t="s">
        <v>14541</v>
      </c>
      <c r="E3541" s="0" t="s">
        <v>24251</v>
      </c>
      <c r="F3541" s="0" t="n">
        <v>7997</v>
      </c>
      <c r="G3541" s="0" t="s">
        <v>281</v>
      </c>
      <c r="H3541" s="0" t="s">
        <v>297</v>
      </c>
      <c r="I3541" s="0" t="s">
        <v>24252</v>
      </c>
    </row>
    <row r="3542" customFormat="false" ht="15" hidden="false" customHeight="false" outlineLevel="0" collapsed="false">
      <c r="A3542" s="0" t="n">
        <v>164</v>
      </c>
      <c r="B3542" s="0" t="s">
        <v>225</v>
      </c>
      <c r="C3542" s="0" t="s">
        <v>24253</v>
      </c>
      <c r="D3542" s="0" t="s">
        <v>14541</v>
      </c>
      <c r="E3542" s="0" t="s">
        <v>24254</v>
      </c>
      <c r="F3542" s="0" t="n">
        <v>3603</v>
      </c>
      <c r="G3542" s="0" t="s">
        <v>281</v>
      </c>
      <c r="H3542" s="0" t="s">
        <v>297</v>
      </c>
      <c r="I3542" s="0" t="s">
        <v>24255</v>
      </c>
    </row>
    <row r="3543" customFormat="false" ht="15" hidden="false" customHeight="false" outlineLevel="0" collapsed="false">
      <c r="A3543" s="0" t="n">
        <v>164</v>
      </c>
      <c r="B3543" s="0" t="s">
        <v>225</v>
      </c>
      <c r="C3543" s="0" t="s">
        <v>24256</v>
      </c>
      <c r="D3543" s="0" t="s">
        <v>92</v>
      </c>
      <c r="E3543" s="0" t="s">
        <v>24257</v>
      </c>
      <c r="F3543" s="0" t="n">
        <v>6324</v>
      </c>
      <c r="G3543" s="0" t="s">
        <v>281</v>
      </c>
      <c r="H3543" s="0" t="s">
        <v>297</v>
      </c>
      <c r="I3543" s="0" t="s">
        <v>24258</v>
      </c>
    </row>
    <row r="3544" customFormat="false" ht="15" hidden="false" customHeight="false" outlineLevel="0" collapsed="false">
      <c r="A3544" s="0" t="n">
        <v>164</v>
      </c>
      <c r="B3544" s="0" t="s">
        <v>225</v>
      </c>
      <c r="C3544" s="0" t="s">
        <v>24259</v>
      </c>
      <c r="D3544" s="0" t="s">
        <v>14541</v>
      </c>
      <c r="E3544" s="0" t="s">
        <v>24260</v>
      </c>
      <c r="F3544" s="0" t="n">
        <v>27840</v>
      </c>
      <c r="G3544" s="0" t="s">
        <v>281</v>
      </c>
      <c r="H3544" s="0" t="s">
        <v>297</v>
      </c>
      <c r="I3544" s="0" t="s">
        <v>24261</v>
      </c>
    </row>
    <row r="3545" customFormat="false" ht="15" hidden="false" customHeight="false" outlineLevel="0" collapsed="false">
      <c r="A3545" s="0" t="n">
        <v>164</v>
      </c>
      <c r="B3545" s="0" t="s">
        <v>225</v>
      </c>
      <c r="C3545" s="0" t="s">
        <v>24262</v>
      </c>
      <c r="D3545" s="0" t="s">
        <v>34</v>
      </c>
      <c r="E3545" s="0" t="s">
        <v>24263</v>
      </c>
      <c r="F3545" s="0" t="n">
        <v>6062</v>
      </c>
      <c r="G3545" s="0" t="s">
        <v>281</v>
      </c>
      <c r="H3545" s="0" t="s">
        <v>297</v>
      </c>
      <c r="I3545" s="0" t="s">
        <v>24264</v>
      </c>
    </row>
    <row r="3546" customFormat="false" ht="15" hidden="false" customHeight="false" outlineLevel="0" collapsed="false">
      <c r="A3546" s="0" t="n">
        <v>163</v>
      </c>
      <c r="B3546" s="0" t="s">
        <v>224</v>
      </c>
      <c r="C3546" s="0" t="s">
        <v>24265</v>
      </c>
      <c r="D3546" s="0" t="s">
        <v>14532</v>
      </c>
      <c r="E3546" s="0" t="s">
        <v>24266</v>
      </c>
      <c r="F3546" s="0" t="n">
        <v>8099</v>
      </c>
      <c r="G3546" s="0" t="s">
        <v>281</v>
      </c>
      <c r="H3546" s="0" t="s">
        <v>297</v>
      </c>
      <c r="I3546" s="0" t="s">
        <v>24267</v>
      </c>
    </row>
    <row r="3547" customFormat="false" ht="15" hidden="false" customHeight="false" outlineLevel="0" collapsed="false">
      <c r="A3547" s="0" t="n">
        <v>164</v>
      </c>
      <c r="B3547" s="0" t="s">
        <v>225</v>
      </c>
      <c r="C3547" s="0" t="s">
        <v>24268</v>
      </c>
      <c r="D3547" s="0" t="s">
        <v>14532</v>
      </c>
      <c r="E3547" s="0" t="s">
        <v>24269</v>
      </c>
      <c r="F3547" s="0" t="n">
        <v>2440</v>
      </c>
      <c r="G3547" s="0" t="s">
        <v>281</v>
      </c>
      <c r="H3547" s="0" t="s">
        <v>297</v>
      </c>
      <c r="I3547" s="0" t="s">
        <v>24270</v>
      </c>
    </row>
    <row r="3548" customFormat="false" ht="15" hidden="false" customHeight="false" outlineLevel="0" collapsed="false">
      <c r="A3548" s="0" t="n">
        <v>163</v>
      </c>
      <c r="B3548" s="0" t="s">
        <v>224</v>
      </c>
      <c r="C3548" s="0" t="s">
        <v>24271</v>
      </c>
      <c r="D3548" s="0" t="s">
        <v>14532</v>
      </c>
      <c r="E3548" s="0" t="s">
        <v>24272</v>
      </c>
      <c r="F3548" s="0" t="n">
        <v>7340</v>
      </c>
      <c r="G3548" s="0" t="s">
        <v>281</v>
      </c>
      <c r="H3548" s="0" t="s">
        <v>297</v>
      </c>
      <c r="I3548" s="0" t="s">
        <v>24273</v>
      </c>
    </row>
    <row r="3549" customFormat="false" ht="15" hidden="false" customHeight="false" outlineLevel="0" collapsed="false">
      <c r="A3549" s="0" t="n">
        <v>164</v>
      </c>
      <c r="B3549" s="0" t="s">
        <v>225</v>
      </c>
      <c r="C3549" s="0" t="s">
        <v>24274</v>
      </c>
      <c r="D3549" s="0" t="s">
        <v>14541</v>
      </c>
      <c r="E3549" s="0" t="s">
        <v>24275</v>
      </c>
      <c r="F3549" s="0" t="n">
        <v>441</v>
      </c>
      <c r="G3549" s="0" t="s">
        <v>281</v>
      </c>
      <c r="H3549" s="0" t="s">
        <v>297</v>
      </c>
      <c r="I3549" s="0" t="s">
        <v>24276</v>
      </c>
    </row>
    <row r="3550" customFormat="false" ht="15" hidden="false" customHeight="false" outlineLevel="0" collapsed="false">
      <c r="A3550" s="0" t="n">
        <v>162</v>
      </c>
      <c r="B3550" s="0" t="s">
        <v>223</v>
      </c>
      <c r="C3550" s="0" t="s">
        <v>24277</v>
      </c>
      <c r="D3550" s="0" t="s">
        <v>14532</v>
      </c>
      <c r="E3550" s="0" t="s">
        <v>24278</v>
      </c>
      <c r="F3550" s="0" t="n">
        <v>5015</v>
      </c>
      <c r="G3550" s="0" t="s">
        <v>281</v>
      </c>
      <c r="H3550" s="0" t="s">
        <v>297</v>
      </c>
      <c r="I3550" s="0" t="s">
        <v>24279</v>
      </c>
    </row>
    <row r="3551" customFormat="false" ht="15" hidden="false" customHeight="false" outlineLevel="0" collapsed="false">
      <c r="A3551" s="0" t="n">
        <v>163</v>
      </c>
      <c r="B3551" s="0" t="s">
        <v>224</v>
      </c>
      <c r="C3551" s="0" t="s">
        <v>24280</v>
      </c>
      <c r="D3551" s="0" t="s">
        <v>15738</v>
      </c>
      <c r="E3551" s="0" t="s">
        <v>24281</v>
      </c>
      <c r="F3551" s="0" t="n">
        <v>2716</v>
      </c>
      <c r="G3551" s="0" t="s">
        <v>281</v>
      </c>
      <c r="H3551" s="0" t="s">
        <v>297</v>
      </c>
      <c r="I3551" s="0" t="s">
        <v>24282</v>
      </c>
    </row>
    <row r="3552" customFormat="false" ht="15" hidden="false" customHeight="false" outlineLevel="0" collapsed="false">
      <c r="A3552" s="0" t="n">
        <v>164</v>
      </c>
      <c r="B3552" s="0" t="s">
        <v>225</v>
      </c>
      <c r="C3552" s="0" t="s">
        <v>24283</v>
      </c>
      <c r="D3552" s="0" t="s">
        <v>14541</v>
      </c>
      <c r="E3552" s="0" t="s">
        <v>24284</v>
      </c>
      <c r="F3552" s="0" t="n">
        <v>4024</v>
      </c>
      <c r="G3552" s="0" t="s">
        <v>281</v>
      </c>
      <c r="H3552" s="0" t="s">
        <v>297</v>
      </c>
      <c r="I3552" s="0" t="s">
        <v>24285</v>
      </c>
    </row>
    <row r="3553" customFormat="false" ht="15" hidden="false" customHeight="false" outlineLevel="0" collapsed="false">
      <c r="A3553" s="0" t="n">
        <v>162</v>
      </c>
      <c r="B3553" s="0" t="s">
        <v>223</v>
      </c>
      <c r="C3553" s="0" t="s">
        <v>24286</v>
      </c>
      <c r="D3553" s="0" t="s">
        <v>34</v>
      </c>
      <c r="E3553" s="0" t="s">
        <v>24287</v>
      </c>
      <c r="F3553" s="0" t="n">
        <v>661</v>
      </c>
      <c r="G3553" s="0" t="s">
        <v>281</v>
      </c>
      <c r="H3553" s="0" t="s">
        <v>297</v>
      </c>
      <c r="I3553" s="0" t="s">
        <v>24288</v>
      </c>
    </row>
    <row r="3554" customFormat="false" ht="15" hidden="false" customHeight="false" outlineLevel="0" collapsed="false">
      <c r="A3554" s="0" t="n">
        <v>164</v>
      </c>
      <c r="B3554" s="0" t="s">
        <v>225</v>
      </c>
      <c r="C3554" s="0" t="s">
        <v>24289</v>
      </c>
      <c r="D3554" s="0" t="s">
        <v>92</v>
      </c>
      <c r="E3554" s="0" t="s">
        <v>24290</v>
      </c>
      <c r="F3554" s="0" t="n">
        <v>4018</v>
      </c>
      <c r="G3554" s="0" t="s">
        <v>281</v>
      </c>
      <c r="H3554" s="0" t="s">
        <v>297</v>
      </c>
      <c r="I3554" s="0" t="s">
        <v>24291</v>
      </c>
    </row>
    <row r="3555" customFormat="false" ht="15" hidden="false" customHeight="false" outlineLevel="0" collapsed="false">
      <c r="A3555" s="0" t="n">
        <v>161</v>
      </c>
      <c r="B3555" s="0" t="s">
        <v>222</v>
      </c>
      <c r="C3555" s="0" t="s">
        <v>17335</v>
      </c>
      <c r="D3555" s="0" t="s">
        <v>14192</v>
      </c>
      <c r="E3555" s="0" t="s">
        <v>17336</v>
      </c>
      <c r="F3555" s="0" t="n">
        <v>1638</v>
      </c>
      <c r="G3555" s="0" t="s">
        <v>281</v>
      </c>
      <c r="H3555" s="0" t="s">
        <v>297</v>
      </c>
      <c r="I3555" s="0" t="s">
        <v>24292</v>
      </c>
    </row>
    <row r="3556" customFormat="false" ht="15" hidden="false" customHeight="false" outlineLevel="0" collapsed="false">
      <c r="A3556" s="0" t="n">
        <v>164</v>
      </c>
      <c r="B3556" s="0" t="s">
        <v>225</v>
      </c>
      <c r="C3556" s="0" t="s">
        <v>24293</v>
      </c>
      <c r="D3556" s="0" t="s">
        <v>14541</v>
      </c>
      <c r="E3556" s="0" t="s">
        <v>24294</v>
      </c>
      <c r="F3556" s="0" t="n">
        <v>3738</v>
      </c>
      <c r="G3556" s="0" t="s">
        <v>281</v>
      </c>
      <c r="H3556" s="0" t="s">
        <v>297</v>
      </c>
      <c r="I3556" s="0" t="s">
        <v>24295</v>
      </c>
    </row>
    <row r="3557" customFormat="false" ht="15" hidden="false" customHeight="false" outlineLevel="0" collapsed="false">
      <c r="A3557" s="0" t="n">
        <v>163</v>
      </c>
      <c r="B3557" s="0" t="s">
        <v>224</v>
      </c>
      <c r="C3557" s="0" t="s">
        <v>24296</v>
      </c>
      <c r="D3557" s="0" t="s">
        <v>14532</v>
      </c>
      <c r="E3557" s="0" t="s">
        <v>24297</v>
      </c>
      <c r="F3557" s="0" t="n">
        <v>2482</v>
      </c>
      <c r="G3557" s="0" t="s">
        <v>281</v>
      </c>
      <c r="H3557" s="0" t="s">
        <v>297</v>
      </c>
      <c r="I3557" s="0" t="s">
        <v>24298</v>
      </c>
    </row>
    <row r="3558" customFormat="false" ht="15" hidden="false" customHeight="false" outlineLevel="0" collapsed="false">
      <c r="A3558" s="0" t="n">
        <v>162</v>
      </c>
      <c r="B3558" s="0" t="s">
        <v>223</v>
      </c>
      <c r="C3558" s="0" t="s">
        <v>24299</v>
      </c>
      <c r="D3558" s="0" t="s">
        <v>34</v>
      </c>
      <c r="E3558" s="0" t="s">
        <v>24300</v>
      </c>
      <c r="F3558" s="0" t="n">
        <v>421</v>
      </c>
      <c r="G3558" s="0" t="s">
        <v>281</v>
      </c>
      <c r="H3558" s="0" t="s">
        <v>297</v>
      </c>
      <c r="I3558" s="0" t="s">
        <v>24301</v>
      </c>
    </row>
    <row r="3559" customFormat="false" ht="15" hidden="false" customHeight="false" outlineLevel="0" collapsed="false">
      <c r="A3559" s="0" t="n">
        <v>164</v>
      </c>
      <c r="B3559" s="0" t="s">
        <v>225</v>
      </c>
      <c r="C3559" s="0" t="s">
        <v>24302</v>
      </c>
      <c r="D3559" s="0" t="s">
        <v>14541</v>
      </c>
      <c r="E3559" s="0" t="s">
        <v>24303</v>
      </c>
      <c r="F3559" s="0" t="n">
        <v>4507</v>
      </c>
      <c r="G3559" s="0" t="s">
        <v>281</v>
      </c>
      <c r="H3559" s="0" t="s">
        <v>297</v>
      </c>
      <c r="I3559" s="0" t="s">
        <v>24304</v>
      </c>
    </row>
    <row r="3560" customFormat="false" ht="15" hidden="false" customHeight="false" outlineLevel="0" collapsed="false">
      <c r="A3560" s="0" t="n">
        <v>163</v>
      </c>
      <c r="B3560" s="0" t="s">
        <v>224</v>
      </c>
      <c r="C3560" s="0" t="s">
        <v>24305</v>
      </c>
      <c r="D3560" s="0" t="s">
        <v>14541</v>
      </c>
      <c r="E3560" s="0" t="s">
        <v>24306</v>
      </c>
      <c r="F3560" s="0" t="n">
        <v>1497</v>
      </c>
      <c r="G3560" s="0" t="s">
        <v>281</v>
      </c>
      <c r="H3560" s="0" t="s">
        <v>297</v>
      </c>
      <c r="I3560" s="0" t="s">
        <v>24307</v>
      </c>
    </row>
    <row r="3561" customFormat="false" ht="15" hidden="false" customHeight="false" outlineLevel="0" collapsed="false">
      <c r="A3561" s="0" t="n">
        <v>164</v>
      </c>
      <c r="B3561" s="0" t="s">
        <v>225</v>
      </c>
      <c r="C3561" s="0" t="s">
        <v>24308</v>
      </c>
      <c r="D3561" s="0" t="s">
        <v>14541</v>
      </c>
      <c r="E3561" s="0" t="s">
        <v>24309</v>
      </c>
      <c r="F3561" s="0" t="n">
        <v>5213</v>
      </c>
      <c r="G3561" s="0" t="s">
        <v>281</v>
      </c>
      <c r="H3561" s="0" t="s">
        <v>297</v>
      </c>
      <c r="I3561" s="0" t="s">
        <v>24310</v>
      </c>
    </row>
    <row r="3562" customFormat="false" ht="15" hidden="false" customHeight="false" outlineLevel="0" collapsed="false">
      <c r="A3562" s="0" t="n">
        <v>163</v>
      </c>
      <c r="B3562" s="0" t="s">
        <v>224</v>
      </c>
      <c r="C3562" s="0" t="s">
        <v>24311</v>
      </c>
      <c r="D3562" s="0" t="s">
        <v>514</v>
      </c>
      <c r="E3562" s="0" t="s">
        <v>24312</v>
      </c>
      <c r="F3562" s="0" t="n">
        <v>1480</v>
      </c>
      <c r="G3562" s="0" t="s">
        <v>281</v>
      </c>
      <c r="H3562" s="0" t="s">
        <v>297</v>
      </c>
      <c r="I3562" s="0" t="s">
        <v>24313</v>
      </c>
    </row>
    <row r="3563" customFormat="false" ht="15" hidden="false" customHeight="false" outlineLevel="0" collapsed="false">
      <c r="A3563" s="0" t="n">
        <v>162</v>
      </c>
      <c r="B3563" s="0" t="s">
        <v>223</v>
      </c>
      <c r="C3563" s="0" t="s">
        <v>24314</v>
      </c>
      <c r="D3563" s="0" t="s">
        <v>34</v>
      </c>
      <c r="E3563" s="0" t="s">
        <v>24287</v>
      </c>
      <c r="F3563" s="0" t="n">
        <v>673</v>
      </c>
      <c r="G3563" s="0" t="s">
        <v>281</v>
      </c>
      <c r="H3563" s="0" t="s">
        <v>297</v>
      </c>
      <c r="I3563" s="0" t="s">
        <v>24315</v>
      </c>
    </row>
    <row r="3564" customFormat="false" ht="15" hidden="false" customHeight="false" outlineLevel="0" collapsed="false">
      <c r="A3564" s="0" t="n">
        <v>164</v>
      </c>
      <c r="B3564" s="0" t="s">
        <v>225</v>
      </c>
      <c r="C3564" s="0" t="s">
        <v>24316</v>
      </c>
      <c r="D3564" s="0" t="s">
        <v>14541</v>
      </c>
      <c r="E3564" s="0" t="s">
        <v>24317</v>
      </c>
      <c r="F3564" s="0" t="n">
        <v>4470</v>
      </c>
      <c r="G3564" s="0" t="s">
        <v>281</v>
      </c>
      <c r="H3564" s="0" t="s">
        <v>297</v>
      </c>
      <c r="I3564" s="0" t="s">
        <v>24318</v>
      </c>
    </row>
    <row r="3565" customFormat="false" ht="15" hidden="false" customHeight="false" outlineLevel="0" collapsed="false">
      <c r="A3565" s="0" t="n">
        <v>163</v>
      </c>
      <c r="B3565" s="0" t="s">
        <v>224</v>
      </c>
      <c r="C3565" s="0" t="s">
        <v>24319</v>
      </c>
      <c r="D3565" s="0" t="s">
        <v>14532</v>
      </c>
      <c r="E3565" s="0" t="s">
        <v>24320</v>
      </c>
      <c r="F3565" s="0" t="n">
        <v>4048</v>
      </c>
      <c r="G3565" s="0" t="s">
        <v>281</v>
      </c>
      <c r="H3565" s="0" t="s">
        <v>297</v>
      </c>
      <c r="I3565" s="0" t="s">
        <v>24321</v>
      </c>
    </row>
    <row r="3566" customFormat="false" ht="15" hidden="false" customHeight="false" outlineLevel="0" collapsed="false">
      <c r="A3566" s="0" t="n">
        <v>164</v>
      </c>
      <c r="B3566" s="0" t="s">
        <v>225</v>
      </c>
      <c r="C3566" s="0" t="s">
        <v>24322</v>
      </c>
      <c r="D3566" s="0" t="s">
        <v>14541</v>
      </c>
      <c r="E3566" s="0" t="s">
        <v>24323</v>
      </c>
      <c r="F3566" s="0" t="n">
        <v>2472</v>
      </c>
      <c r="G3566" s="0" t="s">
        <v>281</v>
      </c>
      <c r="H3566" s="0" t="s">
        <v>297</v>
      </c>
      <c r="I3566" s="0" t="s">
        <v>24324</v>
      </c>
    </row>
    <row r="3567" customFormat="false" ht="15" hidden="false" customHeight="false" outlineLevel="0" collapsed="false">
      <c r="A3567" s="0" t="n">
        <v>163</v>
      </c>
      <c r="B3567" s="0" t="s">
        <v>224</v>
      </c>
      <c r="C3567" s="0" t="s">
        <v>24325</v>
      </c>
      <c r="D3567" s="0" t="s">
        <v>14676</v>
      </c>
      <c r="E3567" s="0" t="s">
        <v>24326</v>
      </c>
      <c r="F3567" s="0" t="n">
        <v>3763</v>
      </c>
      <c r="G3567" s="0" t="s">
        <v>281</v>
      </c>
      <c r="H3567" s="0" t="s">
        <v>297</v>
      </c>
      <c r="I3567" s="0" t="s">
        <v>24327</v>
      </c>
    </row>
    <row r="3568" customFormat="false" ht="15" hidden="false" customHeight="false" outlineLevel="0" collapsed="false">
      <c r="A3568" s="0" t="n">
        <v>162</v>
      </c>
      <c r="B3568" s="0" t="s">
        <v>223</v>
      </c>
      <c r="C3568" s="0" t="s">
        <v>24328</v>
      </c>
      <c r="D3568" s="0" t="s">
        <v>34</v>
      </c>
      <c r="E3568" s="0" t="s">
        <v>24329</v>
      </c>
      <c r="F3568" s="0" t="n">
        <v>2646</v>
      </c>
      <c r="G3568" s="0" t="s">
        <v>281</v>
      </c>
      <c r="H3568" s="0" t="s">
        <v>297</v>
      </c>
      <c r="I3568" s="0" t="s">
        <v>24330</v>
      </c>
    </row>
    <row r="3569" customFormat="false" ht="15" hidden="false" customHeight="false" outlineLevel="0" collapsed="false">
      <c r="A3569" s="0" t="n">
        <v>164</v>
      </c>
      <c r="B3569" s="0" t="s">
        <v>225</v>
      </c>
      <c r="C3569" s="0" t="s">
        <v>24331</v>
      </c>
      <c r="D3569" s="0" t="s">
        <v>92</v>
      </c>
      <c r="E3569" s="0" t="s">
        <v>24332</v>
      </c>
      <c r="F3569" s="0" t="n">
        <v>2839</v>
      </c>
      <c r="G3569" s="0" t="s">
        <v>281</v>
      </c>
      <c r="H3569" s="0" t="s">
        <v>297</v>
      </c>
      <c r="I3569" s="0" t="s">
        <v>24333</v>
      </c>
    </row>
    <row r="3570" customFormat="false" ht="15" hidden="false" customHeight="false" outlineLevel="0" collapsed="false">
      <c r="A3570" s="0" t="n">
        <v>163</v>
      </c>
      <c r="B3570" s="0" t="s">
        <v>224</v>
      </c>
      <c r="C3570" s="0" t="s">
        <v>24334</v>
      </c>
      <c r="D3570" s="0" t="s">
        <v>14532</v>
      </c>
      <c r="E3570" s="0" t="s">
        <v>24335</v>
      </c>
      <c r="F3570" s="0" t="n">
        <v>5439</v>
      </c>
      <c r="G3570" s="0" t="s">
        <v>281</v>
      </c>
      <c r="H3570" s="0" t="s">
        <v>297</v>
      </c>
      <c r="I3570" s="0" t="s">
        <v>24336</v>
      </c>
    </row>
    <row r="3571" customFormat="false" ht="15" hidden="false" customHeight="false" outlineLevel="0" collapsed="false">
      <c r="A3571" s="0" t="n">
        <v>164</v>
      </c>
      <c r="B3571" s="0" t="s">
        <v>225</v>
      </c>
      <c r="C3571" s="0" t="s">
        <v>24337</v>
      </c>
      <c r="D3571" s="0" t="s">
        <v>14541</v>
      </c>
      <c r="E3571" s="0" t="s">
        <v>24338</v>
      </c>
      <c r="F3571" s="0" t="n">
        <v>6031</v>
      </c>
      <c r="G3571" s="0" t="s">
        <v>281</v>
      </c>
      <c r="H3571" s="0" t="s">
        <v>297</v>
      </c>
      <c r="I3571" s="0" t="s">
        <v>24339</v>
      </c>
    </row>
    <row r="3572" customFormat="false" ht="15" hidden="false" customHeight="false" outlineLevel="0" collapsed="false">
      <c r="A3572" s="0" t="n">
        <v>163</v>
      </c>
      <c r="B3572" s="0" t="s">
        <v>224</v>
      </c>
      <c r="C3572" s="0" t="s">
        <v>24340</v>
      </c>
      <c r="D3572" s="0" t="s">
        <v>14532</v>
      </c>
      <c r="E3572" s="0" t="s">
        <v>24341</v>
      </c>
      <c r="F3572" s="0" t="n">
        <v>3752</v>
      </c>
      <c r="G3572" s="0" t="s">
        <v>281</v>
      </c>
      <c r="H3572" s="0" t="s">
        <v>297</v>
      </c>
      <c r="I3572" s="0" t="s">
        <v>24342</v>
      </c>
    </row>
    <row r="3573" customFormat="false" ht="15" hidden="false" customHeight="false" outlineLevel="0" collapsed="false">
      <c r="A3573" s="0" t="n">
        <v>164</v>
      </c>
      <c r="B3573" s="0" t="s">
        <v>225</v>
      </c>
      <c r="C3573" s="0" t="s">
        <v>24343</v>
      </c>
      <c r="D3573" s="0" t="s">
        <v>14541</v>
      </c>
      <c r="E3573" s="0" t="s">
        <v>24344</v>
      </c>
      <c r="F3573" s="0" t="n">
        <v>1260</v>
      </c>
      <c r="G3573" s="0" t="s">
        <v>281</v>
      </c>
      <c r="H3573" s="0" t="s">
        <v>297</v>
      </c>
      <c r="I3573" s="0" t="s">
        <v>24345</v>
      </c>
    </row>
    <row r="3574" customFormat="false" ht="15" hidden="false" customHeight="false" outlineLevel="0" collapsed="false">
      <c r="A3574" s="0" t="n">
        <v>162</v>
      </c>
      <c r="B3574" s="0" t="s">
        <v>223</v>
      </c>
      <c r="C3574" s="0" t="s">
        <v>24346</v>
      </c>
      <c r="D3574" s="0" t="s">
        <v>34</v>
      </c>
      <c r="E3574" s="0" t="s">
        <v>24300</v>
      </c>
      <c r="F3574" s="0" t="n">
        <v>417</v>
      </c>
      <c r="G3574" s="0" t="s">
        <v>281</v>
      </c>
      <c r="H3574" s="0" t="s">
        <v>297</v>
      </c>
      <c r="I3574" s="0" t="s">
        <v>24347</v>
      </c>
    </row>
    <row r="3575" customFormat="false" ht="15" hidden="false" customHeight="false" outlineLevel="0" collapsed="false">
      <c r="A3575" s="0" t="n">
        <v>164</v>
      </c>
      <c r="B3575" s="0" t="s">
        <v>225</v>
      </c>
      <c r="C3575" s="0" t="s">
        <v>24348</v>
      </c>
      <c r="D3575" s="0" t="s">
        <v>14541</v>
      </c>
      <c r="E3575" s="0" t="s">
        <v>24349</v>
      </c>
      <c r="F3575" s="0" t="n">
        <v>1350</v>
      </c>
      <c r="G3575" s="0" t="s">
        <v>281</v>
      </c>
      <c r="H3575" s="0" t="s">
        <v>297</v>
      </c>
      <c r="I3575" s="0" t="s">
        <v>24350</v>
      </c>
    </row>
    <row r="3576" customFormat="false" ht="15" hidden="false" customHeight="false" outlineLevel="0" collapsed="false">
      <c r="A3576" s="0" t="n">
        <v>163</v>
      </c>
      <c r="B3576" s="0" t="s">
        <v>224</v>
      </c>
      <c r="C3576" s="0" t="s">
        <v>24351</v>
      </c>
      <c r="D3576" s="0" t="s">
        <v>92</v>
      </c>
      <c r="E3576" s="0" t="s">
        <v>24352</v>
      </c>
      <c r="F3576" s="0" t="n">
        <v>3382</v>
      </c>
      <c r="G3576" s="0" t="s">
        <v>281</v>
      </c>
      <c r="H3576" s="0" t="s">
        <v>297</v>
      </c>
      <c r="I3576" s="0" t="s">
        <v>24353</v>
      </c>
    </row>
    <row r="3577" customFormat="false" ht="15" hidden="false" customHeight="false" outlineLevel="0" collapsed="false">
      <c r="A3577" s="0" t="n">
        <v>164</v>
      </c>
      <c r="B3577" s="0" t="s">
        <v>225</v>
      </c>
      <c r="C3577" s="0" t="s">
        <v>24354</v>
      </c>
      <c r="D3577" s="0" t="s">
        <v>14541</v>
      </c>
      <c r="E3577" s="0" t="s">
        <v>24355</v>
      </c>
      <c r="F3577" s="0" t="n">
        <v>1861</v>
      </c>
      <c r="G3577" s="0" t="s">
        <v>281</v>
      </c>
      <c r="H3577" s="0" t="s">
        <v>297</v>
      </c>
      <c r="I3577" s="0" t="s">
        <v>24356</v>
      </c>
    </row>
    <row r="3578" customFormat="false" ht="15" hidden="false" customHeight="false" outlineLevel="0" collapsed="false">
      <c r="A3578" s="0" t="n">
        <v>163</v>
      </c>
      <c r="B3578" s="0" t="s">
        <v>224</v>
      </c>
      <c r="C3578" s="0" t="s">
        <v>24357</v>
      </c>
      <c r="D3578" s="0" t="s">
        <v>15738</v>
      </c>
      <c r="E3578" s="0" t="s">
        <v>24281</v>
      </c>
      <c r="F3578" s="0" t="n">
        <v>2955</v>
      </c>
      <c r="G3578" s="0" t="s">
        <v>281</v>
      </c>
      <c r="H3578" s="0" t="s">
        <v>297</v>
      </c>
      <c r="I3578" s="0" t="s">
        <v>24358</v>
      </c>
    </row>
    <row r="3579" customFormat="false" ht="15" hidden="false" customHeight="false" outlineLevel="0" collapsed="false">
      <c r="A3579" s="0" t="n">
        <v>162</v>
      </c>
      <c r="B3579" s="0" t="s">
        <v>223</v>
      </c>
      <c r="C3579" s="0" t="s">
        <v>24359</v>
      </c>
      <c r="D3579" s="0" t="s">
        <v>34</v>
      </c>
      <c r="E3579" s="0" t="s">
        <v>24360</v>
      </c>
      <c r="F3579" s="0" t="n">
        <v>1101</v>
      </c>
      <c r="G3579" s="0" t="s">
        <v>281</v>
      </c>
      <c r="H3579" s="0" t="s">
        <v>297</v>
      </c>
      <c r="I3579" s="0" t="s">
        <v>24361</v>
      </c>
    </row>
    <row r="3580" customFormat="false" ht="15" hidden="false" customHeight="false" outlineLevel="0" collapsed="false">
      <c r="A3580" s="0" t="n">
        <v>164</v>
      </c>
      <c r="B3580" s="0" t="s">
        <v>225</v>
      </c>
      <c r="C3580" s="0" t="s">
        <v>24362</v>
      </c>
      <c r="D3580" s="0" t="s">
        <v>14541</v>
      </c>
      <c r="E3580" s="0" t="s">
        <v>24363</v>
      </c>
      <c r="F3580" s="0" t="n">
        <v>2800</v>
      </c>
      <c r="G3580" s="0" t="s">
        <v>281</v>
      </c>
      <c r="H3580" s="0" t="s">
        <v>297</v>
      </c>
      <c r="I3580" s="0" t="s">
        <v>24364</v>
      </c>
    </row>
    <row r="3581" customFormat="false" ht="15" hidden="false" customHeight="false" outlineLevel="0" collapsed="false">
      <c r="A3581" s="0" t="n">
        <v>163</v>
      </c>
      <c r="B3581" s="0" t="s">
        <v>224</v>
      </c>
      <c r="C3581" s="0" t="s">
        <v>24365</v>
      </c>
      <c r="D3581" s="0" t="s">
        <v>14532</v>
      </c>
      <c r="E3581" s="0" t="s">
        <v>24366</v>
      </c>
      <c r="F3581" s="0" t="n">
        <v>4131</v>
      </c>
      <c r="G3581" s="0" t="s">
        <v>281</v>
      </c>
      <c r="H3581" s="0" t="s">
        <v>297</v>
      </c>
      <c r="I3581" s="0" t="s">
        <v>24367</v>
      </c>
    </row>
    <row r="3582" customFormat="false" ht="15" hidden="false" customHeight="false" outlineLevel="0" collapsed="false">
      <c r="A3582" s="0" t="n">
        <v>162</v>
      </c>
      <c r="B3582" s="0" t="s">
        <v>223</v>
      </c>
      <c r="C3582" s="0" t="s">
        <v>24368</v>
      </c>
      <c r="D3582" s="0" t="s">
        <v>34</v>
      </c>
      <c r="E3582" s="0" t="s">
        <v>24287</v>
      </c>
      <c r="F3582" s="0" t="n">
        <v>675</v>
      </c>
      <c r="G3582" s="0" t="s">
        <v>281</v>
      </c>
      <c r="H3582" s="0" t="s">
        <v>297</v>
      </c>
      <c r="I3582" s="0" t="s">
        <v>24369</v>
      </c>
    </row>
    <row r="3583" customFormat="false" ht="15" hidden="false" customHeight="false" outlineLevel="0" collapsed="false">
      <c r="A3583" s="0" t="n">
        <v>164</v>
      </c>
      <c r="B3583" s="0" t="s">
        <v>225</v>
      </c>
      <c r="C3583" s="0" t="s">
        <v>24370</v>
      </c>
      <c r="D3583" s="0" t="s">
        <v>14541</v>
      </c>
      <c r="E3583" s="0" t="s">
        <v>24371</v>
      </c>
      <c r="F3583" s="0" t="n">
        <v>4968</v>
      </c>
      <c r="G3583" s="0" t="s">
        <v>281</v>
      </c>
      <c r="H3583" s="0" t="s">
        <v>297</v>
      </c>
      <c r="I3583" s="0" t="s">
        <v>24372</v>
      </c>
    </row>
    <row r="3584" customFormat="false" ht="15" hidden="false" customHeight="false" outlineLevel="0" collapsed="false">
      <c r="A3584" s="0" t="n">
        <v>163</v>
      </c>
      <c r="B3584" s="0" t="s">
        <v>224</v>
      </c>
      <c r="C3584" s="0" t="s">
        <v>24373</v>
      </c>
      <c r="D3584" s="0" t="s">
        <v>92</v>
      </c>
      <c r="E3584" s="0" t="s">
        <v>24374</v>
      </c>
      <c r="F3584" s="0" t="n">
        <v>2510</v>
      </c>
      <c r="G3584" s="0" t="s">
        <v>281</v>
      </c>
      <c r="H3584" s="0" t="s">
        <v>297</v>
      </c>
      <c r="I3584" s="0" t="s">
        <v>24375</v>
      </c>
    </row>
    <row r="3585" customFormat="false" ht="15" hidden="false" customHeight="false" outlineLevel="0" collapsed="false">
      <c r="A3585" s="0" t="n">
        <v>164</v>
      </c>
      <c r="B3585" s="0" t="s">
        <v>225</v>
      </c>
      <c r="C3585" s="0" t="s">
        <v>24376</v>
      </c>
      <c r="D3585" s="0" t="s">
        <v>14532</v>
      </c>
      <c r="E3585" s="0" t="s">
        <v>24377</v>
      </c>
      <c r="F3585" s="0" t="n">
        <v>4054</v>
      </c>
      <c r="G3585" s="0" t="s">
        <v>281</v>
      </c>
      <c r="H3585" s="0" t="s">
        <v>297</v>
      </c>
      <c r="I3585" s="0" t="s">
        <v>24378</v>
      </c>
    </row>
    <row r="3586" customFormat="false" ht="15" hidden="false" customHeight="false" outlineLevel="0" collapsed="false">
      <c r="A3586" s="0" t="n">
        <v>163</v>
      </c>
      <c r="B3586" s="0" t="s">
        <v>224</v>
      </c>
      <c r="C3586" s="0" t="s">
        <v>24379</v>
      </c>
      <c r="D3586" s="0" t="s">
        <v>14532</v>
      </c>
      <c r="E3586" s="0" t="s">
        <v>24380</v>
      </c>
      <c r="F3586" s="0" t="n">
        <v>5905</v>
      </c>
      <c r="G3586" s="0" t="s">
        <v>281</v>
      </c>
      <c r="H3586" s="0" t="s">
        <v>297</v>
      </c>
      <c r="I3586" s="0" t="s">
        <v>24381</v>
      </c>
    </row>
    <row r="3587" customFormat="false" ht="15" hidden="false" customHeight="false" outlineLevel="0" collapsed="false">
      <c r="A3587" s="0" t="n">
        <v>162</v>
      </c>
      <c r="B3587" s="0" t="s">
        <v>223</v>
      </c>
      <c r="C3587" s="0" t="s">
        <v>24382</v>
      </c>
      <c r="D3587" s="0" t="s">
        <v>34</v>
      </c>
      <c r="E3587" s="0" t="s">
        <v>24287</v>
      </c>
      <c r="F3587" s="0" t="n">
        <v>675</v>
      </c>
      <c r="G3587" s="0" t="s">
        <v>281</v>
      </c>
      <c r="H3587" s="0" t="s">
        <v>297</v>
      </c>
      <c r="I3587" s="0" t="s">
        <v>24383</v>
      </c>
    </row>
    <row r="3588" customFormat="false" ht="15" hidden="false" customHeight="false" outlineLevel="0" collapsed="false">
      <c r="A3588" s="0" t="n">
        <v>164</v>
      </c>
      <c r="B3588" s="0" t="s">
        <v>225</v>
      </c>
      <c r="C3588" s="0" t="s">
        <v>24384</v>
      </c>
      <c r="D3588" s="0" t="s">
        <v>14541</v>
      </c>
      <c r="E3588" s="0" t="s">
        <v>24385</v>
      </c>
      <c r="F3588" s="0" t="n">
        <v>4836</v>
      </c>
      <c r="G3588" s="0" t="s">
        <v>281</v>
      </c>
      <c r="H3588" s="0" t="s">
        <v>297</v>
      </c>
      <c r="I3588" s="0" t="s">
        <v>24386</v>
      </c>
    </row>
    <row r="3589" customFormat="false" ht="15" hidden="false" customHeight="false" outlineLevel="0" collapsed="false">
      <c r="A3589" s="0" t="n">
        <v>162</v>
      </c>
      <c r="B3589" s="0" t="s">
        <v>223</v>
      </c>
      <c r="C3589" s="0" t="s">
        <v>24387</v>
      </c>
      <c r="D3589" s="0" t="s">
        <v>14532</v>
      </c>
      <c r="E3589" s="0" t="s">
        <v>24388</v>
      </c>
      <c r="F3589" s="0" t="n">
        <v>303</v>
      </c>
      <c r="G3589" s="0" t="s">
        <v>281</v>
      </c>
      <c r="H3589" s="0" t="s">
        <v>297</v>
      </c>
      <c r="I3589" s="0" t="s">
        <v>24389</v>
      </c>
    </row>
    <row r="3590" customFormat="false" ht="15" hidden="false" customHeight="false" outlineLevel="0" collapsed="false">
      <c r="A3590" s="0" t="n">
        <v>163</v>
      </c>
      <c r="B3590" s="0" t="s">
        <v>224</v>
      </c>
      <c r="C3590" s="0" t="s">
        <v>24390</v>
      </c>
      <c r="D3590" s="0" t="s">
        <v>92</v>
      </c>
      <c r="E3590" s="0" t="s">
        <v>24391</v>
      </c>
      <c r="F3590" s="0" t="n">
        <v>1808</v>
      </c>
      <c r="G3590" s="0" t="s">
        <v>281</v>
      </c>
      <c r="H3590" s="0" t="s">
        <v>297</v>
      </c>
      <c r="I3590" s="0" t="s">
        <v>24392</v>
      </c>
    </row>
    <row r="3591" customFormat="false" ht="15" hidden="false" customHeight="false" outlineLevel="0" collapsed="false">
      <c r="A3591" s="0" t="n">
        <v>164</v>
      </c>
      <c r="B3591" s="0" t="s">
        <v>225</v>
      </c>
      <c r="C3591" s="0" t="s">
        <v>24393</v>
      </c>
      <c r="D3591" s="0" t="s">
        <v>14541</v>
      </c>
      <c r="E3591" s="0" t="s">
        <v>24394</v>
      </c>
      <c r="F3591" s="0" t="n">
        <v>517</v>
      </c>
      <c r="G3591" s="0" t="s">
        <v>281</v>
      </c>
      <c r="H3591" s="0" t="s">
        <v>297</v>
      </c>
      <c r="I3591" s="0" t="s">
        <v>24395</v>
      </c>
    </row>
    <row r="3592" customFormat="false" ht="15" hidden="false" customHeight="false" outlineLevel="0" collapsed="false">
      <c r="A3592" s="0" t="n">
        <v>163</v>
      </c>
      <c r="B3592" s="0" t="s">
        <v>224</v>
      </c>
      <c r="C3592" s="0" t="s">
        <v>24396</v>
      </c>
      <c r="D3592" s="0" t="s">
        <v>14532</v>
      </c>
      <c r="E3592" s="0" t="s">
        <v>24397</v>
      </c>
      <c r="F3592" s="0" t="n">
        <v>9257</v>
      </c>
      <c r="G3592" s="0" t="s">
        <v>281</v>
      </c>
      <c r="H3592" s="0" t="s">
        <v>297</v>
      </c>
      <c r="I3592" s="0" t="s">
        <v>24398</v>
      </c>
    </row>
    <row r="3593" customFormat="false" ht="15" hidden="false" customHeight="false" outlineLevel="0" collapsed="false">
      <c r="A3593" s="0" t="n">
        <v>164</v>
      </c>
      <c r="B3593" s="0" t="s">
        <v>225</v>
      </c>
      <c r="C3593" s="0" t="s">
        <v>24399</v>
      </c>
      <c r="D3593" s="0" t="s">
        <v>14541</v>
      </c>
      <c r="E3593" s="0" t="s">
        <v>24400</v>
      </c>
      <c r="F3593" s="0" t="n">
        <v>4391</v>
      </c>
      <c r="G3593" s="0" t="s">
        <v>281</v>
      </c>
      <c r="H3593" s="0" t="s">
        <v>297</v>
      </c>
      <c r="I3593" s="0" t="s">
        <v>24401</v>
      </c>
    </row>
    <row r="3594" customFormat="false" ht="15" hidden="false" customHeight="false" outlineLevel="0" collapsed="false">
      <c r="A3594" s="0" t="n">
        <v>163</v>
      </c>
      <c r="B3594" s="0" t="s">
        <v>224</v>
      </c>
      <c r="C3594" s="0" t="s">
        <v>24402</v>
      </c>
      <c r="D3594" s="0" t="s">
        <v>92</v>
      </c>
      <c r="E3594" s="0" t="s">
        <v>24403</v>
      </c>
      <c r="F3594" s="0" t="n">
        <v>3391</v>
      </c>
      <c r="G3594" s="0" t="s">
        <v>281</v>
      </c>
      <c r="H3594" s="0" t="s">
        <v>297</v>
      </c>
      <c r="I3594" s="0" t="s">
        <v>24404</v>
      </c>
    </row>
    <row r="3595" customFormat="false" ht="15" hidden="false" customHeight="false" outlineLevel="0" collapsed="false">
      <c r="A3595" s="0" t="n">
        <v>164</v>
      </c>
      <c r="B3595" s="0" t="s">
        <v>225</v>
      </c>
      <c r="C3595" s="0" t="s">
        <v>24405</v>
      </c>
      <c r="D3595" s="0" t="s">
        <v>14532</v>
      </c>
      <c r="E3595" s="0" t="s">
        <v>24406</v>
      </c>
      <c r="F3595" s="0" t="n">
        <v>6078</v>
      </c>
      <c r="G3595" s="0" t="s">
        <v>281</v>
      </c>
      <c r="H3595" s="0" t="s">
        <v>297</v>
      </c>
      <c r="I3595" s="0" t="s">
        <v>24407</v>
      </c>
    </row>
    <row r="3596" customFormat="false" ht="15" hidden="false" customHeight="false" outlineLevel="0" collapsed="false">
      <c r="A3596" s="0" t="n">
        <v>163</v>
      </c>
      <c r="B3596" s="0" t="s">
        <v>224</v>
      </c>
      <c r="C3596" s="0" t="s">
        <v>24408</v>
      </c>
      <c r="D3596" s="0" t="s">
        <v>14532</v>
      </c>
      <c r="E3596" s="0" t="s">
        <v>24409</v>
      </c>
      <c r="F3596" s="0" t="n">
        <v>1801</v>
      </c>
      <c r="G3596" s="0" t="s">
        <v>281</v>
      </c>
      <c r="H3596" s="0" t="s">
        <v>297</v>
      </c>
      <c r="I3596" s="0" t="s">
        <v>24410</v>
      </c>
    </row>
    <row r="3597" customFormat="false" ht="15" hidden="false" customHeight="false" outlineLevel="0" collapsed="false">
      <c r="A3597" s="0" t="n">
        <v>164</v>
      </c>
      <c r="B3597" s="0" t="s">
        <v>225</v>
      </c>
      <c r="C3597" s="0" t="s">
        <v>24411</v>
      </c>
      <c r="D3597" s="0" t="s">
        <v>14541</v>
      </c>
      <c r="E3597" s="0" t="s">
        <v>24412</v>
      </c>
      <c r="F3597" s="0" t="n">
        <v>1630</v>
      </c>
      <c r="G3597" s="0" t="s">
        <v>281</v>
      </c>
      <c r="H3597" s="0" t="s">
        <v>297</v>
      </c>
      <c r="I3597" s="0" t="s">
        <v>24413</v>
      </c>
    </row>
    <row r="3598" customFormat="false" ht="15" hidden="false" customHeight="false" outlineLevel="0" collapsed="false">
      <c r="A3598" s="0" t="n">
        <v>163</v>
      </c>
      <c r="B3598" s="0" t="s">
        <v>224</v>
      </c>
      <c r="C3598" s="0" t="s">
        <v>24414</v>
      </c>
      <c r="D3598" s="0" t="s">
        <v>14532</v>
      </c>
      <c r="E3598" s="0" t="s">
        <v>24415</v>
      </c>
      <c r="F3598" s="0" t="n">
        <v>639</v>
      </c>
      <c r="G3598" s="0" t="s">
        <v>281</v>
      </c>
      <c r="H3598" s="0" t="s">
        <v>297</v>
      </c>
      <c r="I3598" s="0" t="s">
        <v>24416</v>
      </c>
    </row>
    <row r="3599" customFormat="false" ht="15" hidden="false" customHeight="false" outlineLevel="0" collapsed="false">
      <c r="A3599" s="0" t="n">
        <v>162</v>
      </c>
      <c r="B3599" s="0" t="s">
        <v>223</v>
      </c>
      <c r="C3599" s="0" t="s">
        <v>24417</v>
      </c>
      <c r="D3599" s="0" t="s">
        <v>34</v>
      </c>
      <c r="E3599" s="0" t="s">
        <v>24287</v>
      </c>
      <c r="F3599" s="0" t="n">
        <v>659</v>
      </c>
      <c r="G3599" s="0" t="s">
        <v>281</v>
      </c>
      <c r="H3599" s="0" t="s">
        <v>297</v>
      </c>
      <c r="I3599" s="0" t="s">
        <v>24418</v>
      </c>
    </row>
    <row r="3600" customFormat="false" ht="15" hidden="false" customHeight="false" outlineLevel="0" collapsed="false">
      <c r="A3600" s="0" t="n">
        <v>164</v>
      </c>
      <c r="B3600" s="0" t="s">
        <v>225</v>
      </c>
      <c r="C3600" s="0" t="s">
        <v>24419</v>
      </c>
      <c r="D3600" s="0" t="s">
        <v>14541</v>
      </c>
      <c r="E3600" s="0" t="s">
        <v>24420</v>
      </c>
      <c r="F3600" s="0" t="n">
        <v>335</v>
      </c>
      <c r="G3600" s="0" t="s">
        <v>281</v>
      </c>
      <c r="H3600" s="0" t="s">
        <v>297</v>
      </c>
      <c r="I3600" s="0" t="s">
        <v>24421</v>
      </c>
    </row>
    <row r="3601" customFormat="false" ht="15" hidden="false" customHeight="false" outlineLevel="0" collapsed="false">
      <c r="A3601" s="0" t="n">
        <v>163</v>
      </c>
      <c r="B3601" s="0" t="s">
        <v>224</v>
      </c>
      <c r="C3601" s="0" t="s">
        <v>24422</v>
      </c>
      <c r="D3601" s="0" t="s">
        <v>14532</v>
      </c>
      <c r="E3601" s="0" t="s">
        <v>24423</v>
      </c>
      <c r="F3601" s="0" t="n">
        <v>2571</v>
      </c>
      <c r="G3601" s="0" t="s">
        <v>281</v>
      </c>
      <c r="H3601" s="0" t="s">
        <v>297</v>
      </c>
      <c r="I3601" s="0" t="s">
        <v>24424</v>
      </c>
    </row>
    <row r="3602" customFormat="false" ht="15" hidden="false" customHeight="false" outlineLevel="0" collapsed="false">
      <c r="A3602" s="0" t="n">
        <v>162</v>
      </c>
      <c r="B3602" s="0" t="s">
        <v>223</v>
      </c>
      <c r="C3602" s="0" t="s">
        <v>24425</v>
      </c>
      <c r="D3602" s="0" t="s">
        <v>34</v>
      </c>
      <c r="E3602" s="0" t="s">
        <v>24300</v>
      </c>
      <c r="F3602" s="0" t="n">
        <v>423</v>
      </c>
      <c r="G3602" s="0" t="s">
        <v>281</v>
      </c>
      <c r="H3602" s="0" t="s">
        <v>297</v>
      </c>
      <c r="I3602" s="0" t="s">
        <v>24426</v>
      </c>
    </row>
    <row r="3603" customFormat="false" ht="15" hidden="false" customHeight="false" outlineLevel="0" collapsed="false">
      <c r="A3603" s="0" t="n">
        <v>164</v>
      </c>
      <c r="B3603" s="0" t="s">
        <v>225</v>
      </c>
      <c r="C3603" s="0" t="s">
        <v>24427</v>
      </c>
      <c r="D3603" s="0" t="s">
        <v>14532</v>
      </c>
      <c r="E3603" s="0" t="s">
        <v>24428</v>
      </c>
      <c r="F3603" s="0" t="n">
        <v>4171</v>
      </c>
      <c r="G3603" s="0" t="s">
        <v>281</v>
      </c>
      <c r="H3603" s="0" t="s">
        <v>297</v>
      </c>
      <c r="I3603" s="0" t="s">
        <v>24429</v>
      </c>
    </row>
    <row r="3604" customFormat="false" ht="15" hidden="false" customHeight="false" outlineLevel="0" collapsed="false">
      <c r="A3604" s="0" t="n">
        <v>163</v>
      </c>
      <c r="B3604" s="0" t="s">
        <v>224</v>
      </c>
      <c r="C3604" s="0" t="s">
        <v>24430</v>
      </c>
      <c r="D3604" s="0" t="s">
        <v>14532</v>
      </c>
      <c r="E3604" s="0" t="s">
        <v>24431</v>
      </c>
      <c r="F3604" s="0" t="n">
        <v>2333</v>
      </c>
      <c r="G3604" s="0" t="s">
        <v>281</v>
      </c>
      <c r="H3604" s="0" t="s">
        <v>297</v>
      </c>
      <c r="I3604" s="0" t="s">
        <v>24432</v>
      </c>
    </row>
    <row r="3605" customFormat="false" ht="15" hidden="false" customHeight="false" outlineLevel="0" collapsed="false">
      <c r="A3605" s="0" t="n">
        <v>164</v>
      </c>
      <c r="B3605" s="0" t="s">
        <v>225</v>
      </c>
      <c r="C3605" s="0" t="s">
        <v>24433</v>
      </c>
      <c r="D3605" s="0" t="s">
        <v>92</v>
      </c>
      <c r="E3605" s="0" t="s">
        <v>24434</v>
      </c>
      <c r="F3605" s="0" t="n">
        <v>10361</v>
      </c>
      <c r="G3605" s="0" t="s">
        <v>281</v>
      </c>
      <c r="H3605" s="0" t="s">
        <v>297</v>
      </c>
      <c r="I3605" s="0" t="s">
        <v>24435</v>
      </c>
    </row>
    <row r="3606" customFormat="false" ht="15" hidden="false" customHeight="false" outlineLevel="0" collapsed="false">
      <c r="A3606" s="0" t="n">
        <v>163</v>
      </c>
      <c r="B3606" s="0" t="s">
        <v>224</v>
      </c>
      <c r="C3606" s="0" t="s">
        <v>24436</v>
      </c>
      <c r="D3606" s="0" t="s">
        <v>15738</v>
      </c>
      <c r="E3606" s="0" t="s">
        <v>24437</v>
      </c>
      <c r="F3606" s="0" t="n">
        <v>4220</v>
      </c>
      <c r="G3606" s="0" t="s">
        <v>281</v>
      </c>
      <c r="H3606" s="0" t="s">
        <v>297</v>
      </c>
      <c r="I3606" s="0" t="s">
        <v>24438</v>
      </c>
    </row>
    <row r="3607" customFormat="false" ht="15" hidden="false" customHeight="false" outlineLevel="0" collapsed="false">
      <c r="A3607" s="0" t="n">
        <v>164</v>
      </c>
      <c r="B3607" s="0" t="s">
        <v>225</v>
      </c>
      <c r="C3607" s="0" t="s">
        <v>24439</v>
      </c>
      <c r="D3607" s="0" t="s">
        <v>14541</v>
      </c>
      <c r="E3607" s="0" t="s">
        <v>24440</v>
      </c>
      <c r="F3607" s="0" t="n">
        <v>5450</v>
      </c>
      <c r="G3607" s="0" t="s">
        <v>281</v>
      </c>
      <c r="H3607" s="0" t="s">
        <v>297</v>
      </c>
      <c r="I3607" s="0" t="s">
        <v>24441</v>
      </c>
    </row>
    <row r="3608" customFormat="false" ht="15" hidden="false" customHeight="false" outlineLevel="0" collapsed="false">
      <c r="A3608" s="0" t="n">
        <v>162</v>
      </c>
      <c r="B3608" s="0" t="s">
        <v>223</v>
      </c>
      <c r="C3608" s="0" t="s">
        <v>24442</v>
      </c>
      <c r="D3608" s="0" t="s">
        <v>34</v>
      </c>
      <c r="E3608" s="0" t="s">
        <v>24287</v>
      </c>
      <c r="F3608" s="0" t="n">
        <v>667</v>
      </c>
      <c r="G3608" s="0" t="s">
        <v>281</v>
      </c>
      <c r="H3608" s="0" t="s">
        <v>297</v>
      </c>
      <c r="I3608" s="0" t="s">
        <v>24443</v>
      </c>
    </row>
    <row r="3609" customFormat="false" ht="15" hidden="false" customHeight="false" outlineLevel="0" collapsed="false">
      <c r="A3609" s="0" t="n">
        <v>162</v>
      </c>
      <c r="B3609" s="0" t="s">
        <v>223</v>
      </c>
      <c r="C3609" s="0" t="s">
        <v>24444</v>
      </c>
      <c r="D3609" s="0" t="s">
        <v>14532</v>
      </c>
      <c r="E3609" s="0" t="s">
        <v>24445</v>
      </c>
      <c r="F3609" s="0" t="n">
        <v>1403</v>
      </c>
      <c r="G3609" s="0" t="s">
        <v>281</v>
      </c>
      <c r="H3609" s="0" t="s">
        <v>297</v>
      </c>
      <c r="I3609" s="0" t="s">
        <v>24446</v>
      </c>
    </row>
    <row r="3610" customFormat="false" ht="15" hidden="false" customHeight="false" outlineLevel="0" collapsed="false">
      <c r="A3610" s="0" t="n">
        <v>164</v>
      </c>
      <c r="B3610" s="0" t="s">
        <v>225</v>
      </c>
      <c r="C3610" s="0" t="s">
        <v>24447</v>
      </c>
      <c r="D3610" s="0" t="s">
        <v>14541</v>
      </c>
      <c r="E3610" s="0" t="s">
        <v>24448</v>
      </c>
      <c r="F3610" s="0" t="n">
        <v>6195</v>
      </c>
      <c r="G3610" s="0" t="s">
        <v>281</v>
      </c>
      <c r="H3610" s="0" t="s">
        <v>297</v>
      </c>
      <c r="I3610" s="0" t="s">
        <v>24449</v>
      </c>
    </row>
    <row r="3611" customFormat="false" ht="15" hidden="false" customHeight="false" outlineLevel="0" collapsed="false">
      <c r="A3611" s="0" t="n">
        <v>163</v>
      </c>
      <c r="B3611" s="0" t="s">
        <v>224</v>
      </c>
      <c r="C3611" s="0" t="s">
        <v>24450</v>
      </c>
      <c r="D3611" s="0" t="s">
        <v>14532</v>
      </c>
      <c r="E3611" s="0" t="s">
        <v>24451</v>
      </c>
      <c r="F3611" s="0" t="n">
        <v>2238</v>
      </c>
      <c r="G3611" s="0" t="s">
        <v>281</v>
      </c>
      <c r="H3611" s="0" t="s">
        <v>297</v>
      </c>
      <c r="I3611" s="0" t="s">
        <v>24452</v>
      </c>
    </row>
    <row r="3612" customFormat="false" ht="15" hidden="false" customHeight="false" outlineLevel="0" collapsed="false">
      <c r="A3612" s="0" t="n">
        <v>162</v>
      </c>
      <c r="B3612" s="0" t="s">
        <v>223</v>
      </c>
      <c r="C3612" s="0" t="s">
        <v>24453</v>
      </c>
      <c r="D3612" s="0" t="s">
        <v>34</v>
      </c>
      <c r="E3612" s="0" t="s">
        <v>24454</v>
      </c>
      <c r="F3612" s="0" t="n">
        <v>8521</v>
      </c>
      <c r="G3612" s="0" t="s">
        <v>281</v>
      </c>
      <c r="H3612" s="0" t="s">
        <v>297</v>
      </c>
      <c r="I3612" s="0" t="s">
        <v>24455</v>
      </c>
    </row>
    <row r="3613" customFormat="false" ht="15" hidden="false" customHeight="false" outlineLevel="0" collapsed="false">
      <c r="A3613" s="0" t="n">
        <v>164</v>
      </c>
      <c r="B3613" s="0" t="s">
        <v>225</v>
      </c>
      <c r="C3613" s="0" t="s">
        <v>24456</v>
      </c>
      <c r="D3613" s="0" t="s">
        <v>14541</v>
      </c>
      <c r="E3613" s="0" t="s">
        <v>24457</v>
      </c>
      <c r="F3613" s="0" t="n">
        <v>4673</v>
      </c>
      <c r="G3613" s="0" t="s">
        <v>281</v>
      </c>
      <c r="H3613" s="0" t="s">
        <v>297</v>
      </c>
      <c r="I3613" s="0" t="s">
        <v>24458</v>
      </c>
    </row>
    <row r="3614" customFormat="false" ht="15" hidden="false" customHeight="false" outlineLevel="0" collapsed="false">
      <c r="A3614" s="0" t="n">
        <v>163</v>
      </c>
      <c r="B3614" s="0" t="s">
        <v>224</v>
      </c>
      <c r="C3614" s="0" t="s">
        <v>24459</v>
      </c>
      <c r="D3614" s="0" t="s">
        <v>14541</v>
      </c>
      <c r="E3614" s="0" t="s">
        <v>24460</v>
      </c>
      <c r="F3614" s="0" t="n">
        <v>1768</v>
      </c>
      <c r="G3614" s="0" t="s">
        <v>281</v>
      </c>
      <c r="H3614" s="0" t="s">
        <v>297</v>
      </c>
      <c r="I3614" s="0" t="s">
        <v>24461</v>
      </c>
    </row>
    <row r="3615" customFormat="false" ht="15" hidden="false" customHeight="false" outlineLevel="0" collapsed="false">
      <c r="A3615" s="0" t="n">
        <v>164</v>
      </c>
      <c r="B3615" s="0" t="s">
        <v>225</v>
      </c>
      <c r="C3615" s="0" t="s">
        <v>24462</v>
      </c>
      <c r="D3615" s="0" t="s">
        <v>92</v>
      </c>
      <c r="E3615" s="0" t="s">
        <v>24463</v>
      </c>
      <c r="F3615" s="0" t="n">
        <v>7609</v>
      </c>
      <c r="G3615" s="0" t="s">
        <v>281</v>
      </c>
      <c r="H3615" s="0" t="s">
        <v>297</v>
      </c>
      <c r="I3615" s="0" t="s">
        <v>24464</v>
      </c>
    </row>
    <row r="3616" customFormat="false" ht="15" hidden="false" customHeight="false" outlineLevel="0" collapsed="false">
      <c r="A3616" s="0" t="n">
        <v>163</v>
      </c>
      <c r="B3616" s="0" t="s">
        <v>224</v>
      </c>
      <c r="C3616" s="0" t="s">
        <v>24465</v>
      </c>
      <c r="D3616" s="0" t="s">
        <v>14532</v>
      </c>
      <c r="E3616" s="0" t="s">
        <v>24423</v>
      </c>
      <c r="F3616" s="0" t="n">
        <v>2680</v>
      </c>
      <c r="G3616" s="0" t="s">
        <v>281</v>
      </c>
      <c r="H3616" s="0" t="s">
        <v>297</v>
      </c>
      <c r="I3616" s="0" t="s">
        <v>24466</v>
      </c>
    </row>
    <row r="3617" customFormat="false" ht="15" hidden="false" customHeight="false" outlineLevel="0" collapsed="false">
      <c r="A3617" s="0" t="n">
        <v>164</v>
      </c>
      <c r="B3617" s="0" t="s">
        <v>225</v>
      </c>
      <c r="C3617" s="0" t="s">
        <v>24467</v>
      </c>
      <c r="D3617" s="0" t="s">
        <v>14541</v>
      </c>
      <c r="E3617" s="0" t="s">
        <v>24468</v>
      </c>
      <c r="F3617" s="0" t="n">
        <v>570</v>
      </c>
      <c r="G3617" s="0" t="s">
        <v>281</v>
      </c>
      <c r="H3617" s="0" t="s">
        <v>297</v>
      </c>
      <c r="I3617" s="0" t="s">
        <v>24469</v>
      </c>
    </row>
    <row r="3618" customFormat="false" ht="15" hidden="false" customHeight="false" outlineLevel="0" collapsed="false">
      <c r="A3618" s="0" t="n">
        <v>163</v>
      </c>
      <c r="B3618" s="0" t="s">
        <v>224</v>
      </c>
      <c r="C3618" s="0" t="s">
        <v>24470</v>
      </c>
      <c r="D3618" s="0" t="s">
        <v>14541</v>
      </c>
      <c r="E3618" s="0" t="s">
        <v>24471</v>
      </c>
      <c r="F3618" s="0" t="n">
        <v>1443</v>
      </c>
      <c r="G3618" s="0" t="s">
        <v>281</v>
      </c>
      <c r="H3618" s="0" t="s">
        <v>297</v>
      </c>
      <c r="I3618" s="0" t="s">
        <v>24472</v>
      </c>
    </row>
    <row r="3619" customFormat="false" ht="15" hidden="false" customHeight="false" outlineLevel="0" collapsed="false">
      <c r="A3619" s="0" t="n">
        <v>162</v>
      </c>
      <c r="B3619" s="0" t="s">
        <v>223</v>
      </c>
      <c r="C3619" s="0" t="s">
        <v>24473</v>
      </c>
      <c r="D3619" s="0" t="s">
        <v>34</v>
      </c>
      <c r="E3619" s="0" t="s">
        <v>24474</v>
      </c>
      <c r="F3619" s="0" t="n">
        <v>663</v>
      </c>
      <c r="G3619" s="0" t="s">
        <v>281</v>
      </c>
      <c r="H3619" s="0" t="s">
        <v>297</v>
      </c>
      <c r="I3619" s="0" t="s">
        <v>24475</v>
      </c>
    </row>
    <row r="3620" customFormat="false" ht="15" hidden="false" customHeight="false" outlineLevel="0" collapsed="false">
      <c r="A3620" s="0" t="n">
        <v>164</v>
      </c>
      <c r="B3620" s="0" t="s">
        <v>225</v>
      </c>
      <c r="C3620" s="0" t="s">
        <v>24476</v>
      </c>
      <c r="D3620" s="0" t="s">
        <v>14541</v>
      </c>
      <c r="E3620" s="0" t="s">
        <v>24477</v>
      </c>
      <c r="F3620" s="0" t="n">
        <v>1629</v>
      </c>
      <c r="G3620" s="0" t="s">
        <v>281</v>
      </c>
      <c r="H3620" s="0" t="s">
        <v>297</v>
      </c>
      <c r="I3620" s="0" t="s">
        <v>24478</v>
      </c>
    </row>
    <row r="3621" customFormat="false" ht="15" hidden="false" customHeight="false" outlineLevel="0" collapsed="false">
      <c r="A3621" s="0" t="n">
        <v>163</v>
      </c>
      <c r="B3621" s="0" t="s">
        <v>224</v>
      </c>
      <c r="C3621" s="0" t="s">
        <v>24479</v>
      </c>
      <c r="D3621" s="0" t="s">
        <v>14532</v>
      </c>
      <c r="E3621" s="0" t="s">
        <v>24480</v>
      </c>
      <c r="F3621" s="0" t="n">
        <v>3985</v>
      </c>
      <c r="G3621" s="0" t="s">
        <v>281</v>
      </c>
      <c r="H3621" s="0" t="s">
        <v>297</v>
      </c>
      <c r="I3621" s="0" t="s">
        <v>24481</v>
      </c>
    </row>
    <row r="3622" customFormat="false" ht="15" hidden="false" customHeight="false" outlineLevel="0" collapsed="false">
      <c r="A3622" s="0" t="n">
        <v>164</v>
      </c>
      <c r="B3622" s="0" t="s">
        <v>225</v>
      </c>
      <c r="C3622" s="0" t="s">
        <v>24482</v>
      </c>
      <c r="D3622" s="0" t="s">
        <v>14541</v>
      </c>
      <c r="E3622" s="0" t="s">
        <v>24483</v>
      </c>
      <c r="F3622" s="0" t="n">
        <v>594</v>
      </c>
      <c r="G3622" s="0" t="s">
        <v>281</v>
      </c>
      <c r="H3622" s="0" t="s">
        <v>297</v>
      </c>
      <c r="I3622" s="0" t="s">
        <v>24484</v>
      </c>
    </row>
    <row r="3623" customFormat="false" ht="15" hidden="false" customHeight="false" outlineLevel="0" collapsed="false">
      <c r="A3623" s="0" t="n">
        <v>163</v>
      </c>
      <c r="B3623" s="0" t="s">
        <v>224</v>
      </c>
      <c r="C3623" s="0" t="s">
        <v>24485</v>
      </c>
      <c r="D3623" s="0" t="s">
        <v>14541</v>
      </c>
      <c r="E3623" s="0" t="s">
        <v>24486</v>
      </c>
      <c r="F3623" s="0" t="n">
        <v>1759</v>
      </c>
      <c r="G3623" s="0" t="s">
        <v>281</v>
      </c>
      <c r="H3623" s="0" t="s">
        <v>297</v>
      </c>
      <c r="I3623" s="0" t="s">
        <v>24487</v>
      </c>
    </row>
    <row r="3624" customFormat="false" ht="15" hidden="false" customHeight="false" outlineLevel="0" collapsed="false">
      <c r="A3624" s="0" t="n">
        <v>162</v>
      </c>
      <c r="B3624" s="0" t="s">
        <v>223</v>
      </c>
      <c r="C3624" s="0" t="s">
        <v>24488</v>
      </c>
      <c r="D3624" s="0" t="s">
        <v>34</v>
      </c>
      <c r="E3624" s="0" t="s">
        <v>24287</v>
      </c>
      <c r="F3624" s="0" t="n">
        <v>659</v>
      </c>
      <c r="G3624" s="0" t="s">
        <v>281</v>
      </c>
      <c r="H3624" s="0" t="s">
        <v>297</v>
      </c>
      <c r="I3624" s="0" t="s">
        <v>24489</v>
      </c>
    </row>
    <row r="3625" customFormat="false" ht="15" hidden="false" customHeight="false" outlineLevel="0" collapsed="false">
      <c r="A3625" s="0" t="n">
        <v>164</v>
      </c>
      <c r="B3625" s="0" t="s">
        <v>225</v>
      </c>
      <c r="C3625" s="0" t="s">
        <v>24490</v>
      </c>
      <c r="D3625" s="0" t="s">
        <v>14541</v>
      </c>
      <c r="E3625" s="0" t="s">
        <v>24491</v>
      </c>
      <c r="F3625" s="0" t="n">
        <v>7150</v>
      </c>
      <c r="G3625" s="0" t="s">
        <v>281</v>
      </c>
      <c r="H3625" s="0" t="s">
        <v>297</v>
      </c>
      <c r="I3625" s="0" t="s">
        <v>24492</v>
      </c>
    </row>
    <row r="3626" customFormat="false" ht="15" hidden="false" customHeight="false" outlineLevel="0" collapsed="false">
      <c r="A3626" s="0" t="n">
        <v>163</v>
      </c>
      <c r="B3626" s="0" t="s">
        <v>224</v>
      </c>
      <c r="C3626" s="0" t="s">
        <v>24493</v>
      </c>
      <c r="D3626" s="0" t="s">
        <v>14532</v>
      </c>
      <c r="E3626" s="0" t="s">
        <v>24423</v>
      </c>
      <c r="F3626" s="0" t="n">
        <v>2974</v>
      </c>
      <c r="G3626" s="0" t="s">
        <v>281</v>
      </c>
      <c r="H3626" s="0" t="s">
        <v>297</v>
      </c>
      <c r="I3626" s="0" t="s">
        <v>24494</v>
      </c>
    </row>
    <row r="3627" customFormat="false" ht="15" hidden="false" customHeight="false" outlineLevel="0" collapsed="false">
      <c r="A3627" s="0" t="n">
        <v>164</v>
      </c>
      <c r="B3627" s="0" t="s">
        <v>225</v>
      </c>
      <c r="C3627" s="0" t="s">
        <v>24495</v>
      </c>
      <c r="D3627" s="0" t="s">
        <v>14541</v>
      </c>
      <c r="E3627" s="0" t="s">
        <v>24496</v>
      </c>
      <c r="F3627" s="0" t="n">
        <v>3674</v>
      </c>
      <c r="G3627" s="0" t="s">
        <v>281</v>
      </c>
      <c r="H3627" s="0" t="s">
        <v>297</v>
      </c>
      <c r="I3627" s="0" t="s">
        <v>24497</v>
      </c>
    </row>
    <row r="3628" customFormat="false" ht="15" hidden="false" customHeight="false" outlineLevel="0" collapsed="false">
      <c r="A3628" s="0" t="n">
        <v>163</v>
      </c>
      <c r="B3628" s="0" t="s">
        <v>224</v>
      </c>
      <c r="C3628" s="0" t="s">
        <v>24498</v>
      </c>
      <c r="D3628" s="0" t="s">
        <v>14541</v>
      </c>
      <c r="E3628" s="0" t="s">
        <v>24499</v>
      </c>
      <c r="F3628" s="0" t="n">
        <v>1514</v>
      </c>
      <c r="G3628" s="0" t="s">
        <v>281</v>
      </c>
      <c r="H3628" s="0" t="s">
        <v>297</v>
      </c>
      <c r="I3628" s="0" t="s">
        <v>24500</v>
      </c>
    </row>
    <row r="3629" customFormat="false" ht="15" hidden="false" customHeight="false" outlineLevel="0" collapsed="false">
      <c r="A3629" s="0" t="n">
        <v>164</v>
      </c>
      <c r="B3629" s="0" t="s">
        <v>225</v>
      </c>
      <c r="C3629" s="0" t="s">
        <v>24501</v>
      </c>
      <c r="D3629" s="0" t="s">
        <v>14541</v>
      </c>
      <c r="E3629" s="0" t="s">
        <v>24502</v>
      </c>
      <c r="F3629" s="0" t="n">
        <v>3423</v>
      </c>
      <c r="G3629" s="0" t="s">
        <v>281</v>
      </c>
      <c r="H3629" s="0" t="s">
        <v>297</v>
      </c>
      <c r="I3629" s="0" t="s">
        <v>24503</v>
      </c>
    </row>
    <row r="3630" customFormat="false" ht="15" hidden="false" customHeight="false" outlineLevel="0" collapsed="false">
      <c r="A3630" s="0" t="n">
        <v>162</v>
      </c>
      <c r="B3630" s="0" t="s">
        <v>223</v>
      </c>
      <c r="C3630" s="0" t="s">
        <v>24504</v>
      </c>
      <c r="D3630" s="0" t="s">
        <v>34</v>
      </c>
      <c r="E3630" s="0" t="s">
        <v>24300</v>
      </c>
      <c r="F3630" s="0" t="n">
        <v>421</v>
      </c>
      <c r="G3630" s="0" t="s">
        <v>281</v>
      </c>
      <c r="H3630" s="0" t="s">
        <v>297</v>
      </c>
      <c r="I3630" s="0" t="s">
        <v>24505</v>
      </c>
    </row>
    <row r="3631" customFormat="false" ht="15" hidden="false" customHeight="false" outlineLevel="0" collapsed="false">
      <c r="A3631" s="0" t="n">
        <v>163</v>
      </c>
      <c r="B3631" s="0" t="s">
        <v>224</v>
      </c>
      <c r="C3631" s="0" t="s">
        <v>24506</v>
      </c>
      <c r="D3631" s="0" t="s">
        <v>14532</v>
      </c>
      <c r="E3631" s="0" t="s">
        <v>24507</v>
      </c>
      <c r="F3631" s="0" t="n">
        <v>6179</v>
      </c>
      <c r="G3631" s="0" t="s">
        <v>281</v>
      </c>
      <c r="H3631" s="0" t="s">
        <v>297</v>
      </c>
      <c r="I3631" s="0" t="s">
        <v>24508</v>
      </c>
    </row>
    <row r="3632" customFormat="false" ht="15" hidden="false" customHeight="false" outlineLevel="0" collapsed="false">
      <c r="A3632" s="0" t="n">
        <v>164</v>
      </c>
      <c r="B3632" s="0" t="s">
        <v>225</v>
      </c>
      <c r="C3632" s="0" t="s">
        <v>24509</v>
      </c>
      <c r="D3632" s="0" t="s">
        <v>14541</v>
      </c>
      <c r="E3632" s="0" t="s">
        <v>24510</v>
      </c>
      <c r="F3632" s="0" t="n">
        <v>3777</v>
      </c>
      <c r="G3632" s="0" t="s">
        <v>281</v>
      </c>
      <c r="H3632" s="0" t="s">
        <v>297</v>
      </c>
      <c r="I3632" s="0" t="s">
        <v>24511</v>
      </c>
    </row>
    <row r="3633" customFormat="false" ht="15" hidden="false" customHeight="false" outlineLevel="0" collapsed="false">
      <c r="A3633" s="0" t="n">
        <v>164</v>
      </c>
      <c r="B3633" s="0" t="s">
        <v>225</v>
      </c>
      <c r="C3633" s="0" t="s">
        <v>24512</v>
      </c>
      <c r="D3633" s="0" t="s">
        <v>14532</v>
      </c>
      <c r="E3633" s="0" t="s">
        <v>24513</v>
      </c>
      <c r="F3633" s="0" t="n">
        <v>5625</v>
      </c>
      <c r="G3633" s="0" t="s">
        <v>281</v>
      </c>
      <c r="H3633" s="0" t="s">
        <v>297</v>
      </c>
      <c r="I3633" s="0" t="s">
        <v>24514</v>
      </c>
    </row>
    <row r="3634" customFormat="false" ht="15" hidden="false" customHeight="false" outlineLevel="0" collapsed="false">
      <c r="A3634" s="0" t="n">
        <v>167</v>
      </c>
      <c r="B3634" s="0" t="s">
        <v>229</v>
      </c>
      <c r="C3634" s="0" t="s">
        <v>24515</v>
      </c>
      <c r="D3634" s="0" t="s">
        <v>14532</v>
      </c>
      <c r="E3634" s="0" t="s">
        <v>24516</v>
      </c>
      <c r="F3634" s="0" t="n">
        <v>3519</v>
      </c>
      <c r="G3634" s="0" t="s">
        <v>281</v>
      </c>
      <c r="H3634" s="0" t="s">
        <v>297</v>
      </c>
      <c r="I3634" s="0" t="s">
        <v>24517</v>
      </c>
    </row>
    <row r="3635" customFormat="false" ht="15" hidden="false" customHeight="false" outlineLevel="0" collapsed="false">
      <c r="A3635" s="0" t="n">
        <v>162</v>
      </c>
      <c r="B3635" s="0" t="s">
        <v>223</v>
      </c>
      <c r="C3635" s="0" t="s">
        <v>24518</v>
      </c>
      <c r="D3635" s="0" t="s">
        <v>34</v>
      </c>
      <c r="E3635" s="0" t="s">
        <v>24519</v>
      </c>
      <c r="F3635" s="0" t="n">
        <v>454</v>
      </c>
      <c r="G3635" s="0" t="s">
        <v>281</v>
      </c>
      <c r="H3635" s="0" t="s">
        <v>297</v>
      </c>
      <c r="I3635" s="0" t="s">
        <v>24520</v>
      </c>
    </row>
    <row r="3636" customFormat="false" ht="15" hidden="false" customHeight="false" outlineLevel="0" collapsed="false">
      <c r="A3636" s="0" t="n">
        <v>164</v>
      </c>
      <c r="B3636" s="0" t="s">
        <v>225</v>
      </c>
      <c r="C3636" s="0" t="s">
        <v>24521</v>
      </c>
      <c r="D3636" s="0" t="s">
        <v>14541</v>
      </c>
      <c r="E3636" s="0" t="s">
        <v>24522</v>
      </c>
      <c r="F3636" s="0" t="n">
        <v>1028</v>
      </c>
      <c r="G3636" s="0" t="s">
        <v>281</v>
      </c>
      <c r="H3636" s="0" t="s">
        <v>297</v>
      </c>
      <c r="I3636" s="0" t="s">
        <v>24523</v>
      </c>
    </row>
    <row r="3637" customFormat="false" ht="15" hidden="false" customHeight="false" outlineLevel="0" collapsed="false">
      <c r="A3637" s="0" t="n">
        <v>167</v>
      </c>
      <c r="B3637" s="0" t="s">
        <v>229</v>
      </c>
      <c r="C3637" s="0" t="s">
        <v>24524</v>
      </c>
      <c r="D3637" s="0" t="s">
        <v>14192</v>
      </c>
      <c r="E3637" s="0" t="s">
        <v>24525</v>
      </c>
      <c r="F3637" s="0" t="n">
        <v>7934</v>
      </c>
      <c r="G3637" s="0" t="s">
        <v>281</v>
      </c>
      <c r="H3637" s="0" t="s">
        <v>297</v>
      </c>
      <c r="I3637" s="0" t="s">
        <v>24526</v>
      </c>
    </row>
    <row r="3638" customFormat="false" ht="15" hidden="false" customHeight="false" outlineLevel="0" collapsed="false">
      <c r="A3638" s="0" t="n">
        <v>163</v>
      </c>
      <c r="B3638" s="0" t="s">
        <v>224</v>
      </c>
      <c r="C3638" s="0" t="s">
        <v>24527</v>
      </c>
      <c r="D3638" s="0" t="s">
        <v>14532</v>
      </c>
      <c r="E3638" s="0" t="s">
        <v>24528</v>
      </c>
      <c r="F3638" s="0" t="n">
        <v>2315</v>
      </c>
      <c r="G3638" s="0" t="s">
        <v>281</v>
      </c>
      <c r="H3638" s="0" t="s">
        <v>297</v>
      </c>
      <c r="I3638" s="0" t="s">
        <v>24529</v>
      </c>
    </row>
    <row r="3639" customFormat="false" ht="15" hidden="false" customHeight="false" outlineLevel="0" collapsed="false">
      <c r="A3639" s="0" t="n">
        <v>164</v>
      </c>
      <c r="B3639" s="0" t="s">
        <v>225</v>
      </c>
      <c r="C3639" s="0" t="s">
        <v>24530</v>
      </c>
      <c r="D3639" s="0" t="s">
        <v>14541</v>
      </c>
      <c r="E3639" s="0" t="s">
        <v>24531</v>
      </c>
      <c r="F3639" s="0" t="n">
        <v>1728</v>
      </c>
      <c r="G3639" s="0" t="s">
        <v>281</v>
      </c>
      <c r="H3639" s="0" t="s">
        <v>297</v>
      </c>
      <c r="I3639" s="0" t="s">
        <v>24532</v>
      </c>
    </row>
    <row r="3640" customFormat="false" ht="15" hidden="false" customHeight="false" outlineLevel="0" collapsed="false">
      <c r="A3640" s="0" t="n">
        <v>162</v>
      </c>
      <c r="B3640" s="0" t="s">
        <v>223</v>
      </c>
      <c r="C3640" s="0" t="s">
        <v>24533</v>
      </c>
      <c r="D3640" s="0" t="s">
        <v>34</v>
      </c>
      <c r="E3640" s="0" t="s">
        <v>24287</v>
      </c>
      <c r="F3640" s="0" t="n">
        <v>661</v>
      </c>
      <c r="G3640" s="0" t="s">
        <v>281</v>
      </c>
      <c r="H3640" s="0" t="s">
        <v>297</v>
      </c>
      <c r="I3640" s="0" t="s">
        <v>24534</v>
      </c>
    </row>
    <row r="3641" customFormat="false" ht="15" hidden="false" customHeight="false" outlineLevel="0" collapsed="false">
      <c r="A3641" s="0" t="n">
        <v>163</v>
      </c>
      <c r="B3641" s="0" t="s">
        <v>224</v>
      </c>
      <c r="C3641" s="0" t="s">
        <v>24535</v>
      </c>
      <c r="D3641" s="0" t="s">
        <v>14532</v>
      </c>
      <c r="E3641" s="0" t="s">
        <v>24352</v>
      </c>
      <c r="F3641" s="0" t="n">
        <v>1308</v>
      </c>
      <c r="G3641" s="0" t="s">
        <v>281</v>
      </c>
      <c r="H3641" s="0" t="s">
        <v>297</v>
      </c>
      <c r="I3641" s="0" t="s">
        <v>24536</v>
      </c>
    </row>
    <row r="3642" customFormat="false" ht="15" hidden="false" customHeight="false" outlineLevel="0" collapsed="false">
      <c r="A3642" s="0" t="n">
        <v>167</v>
      </c>
      <c r="B3642" s="0" t="s">
        <v>229</v>
      </c>
      <c r="C3642" s="0" t="s">
        <v>24537</v>
      </c>
      <c r="D3642" s="0" t="s">
        <v>14532</v>
      </c>
      <c r="E3642" s="0" t="s">
        <v>24538</v>
      </c>
      <c r="F3642" s="0" t="n">
        <v>3277</v>
      </c>
      <c r="G3642" s="0" t="s">
        <v>281</v>
      </c>
      <c r="H3642" s="0" t="s">
        <v>297</v>
      </c>
      <c r="I3642" s="0" t="s">
        <v>24539</v>
      </c>
    </row>
    <row r="3643" customFormat="false" ht="15" hidden="false" customHeight="false" outlineLevel="0" collapsed="false">
      <c r="A3643" s="0" t="n">
        <v>164</v>
      </c>
      <c r="B3643" s="0" t="s">
        <v>225</v>
      </c>
      <c r="C3643" s="0" t="s">
        <v>24540</v>
      </c>
      <c r="D3643" s="0" t="s">
        <v>14541</v>
      </c>
      <c r="E3643" s="0" t="s">
        <v>24541</v>
      </c>
      <c r="F3643" s="0" t="n">
        <v>4359</v>
      </c>
      <c r="G3643" s="0" t="s">
        <v>281</v>
      </c>
      <c r="H3643" s="0" t="s">
        <v>297</v>
      </c>
      <c r="I3643" s="0" t="s">
        <v>24542</v>
      </c>
    </row>
    <row r="3644" customFormat="false" ht="15" hidden="false" customHeight="false" outlineLevel="0" collapsed="false">
      <c r="A3644" s="0" t="n">
        <v>163</v>
      </c>
      <c r="B3644" s="0" t="s">
        <v>224</v>
      </c>
      <c r="C3644" s="0" t="s">
        <v>24543</v>
      </c>
      <c r="D3644" s="0" t="s">
        <v>14532</v>
      </c>
      <c r="E3644" s="0" t="s">
        <v>24544</v>
      </c>
      <c r="F3644" s="0" t="n">
        <v>2693</v>
      </c>
      <c r="G3644" s="0" t="s">
        <v>281</v>
      </c>
      <c r="H3644" s="0" t="s">
        <v>297</v>
      </c>
      <c r="I3644" s="0" t="s">
        <v>24545</v>
      </c>
    </row>
    <row r="3645" customFormat="false" ht="15" hidden="false" customHeight="false" outlineLevel="0" collapsed="false">
      <c r="A3645" s="0" t="n">
        <v>164</v>
      </c>
      <c r="B3645" s="0" t="s">
        <v>225</v>
      </c>
      <c r="C3645" s="0" t="s">
        <v>24546</v>
      </c>
      <c r="D3645" s="0" t="s">
        <v>14532</v>
      </c>
      <c r="E3645" s="0" t="s">
        <v>24547</v>
      </c>
      <c r="F3645" s="0" t="n">
        <v>5383</v>
      </c>
      <c r="G3645" s="0" t="s">
        <v>281</v>
      </c>
      <c r="H3645" s="0" t="s">
        <v>297</v>
      </c>
      <c r="I3645" s="0" t="s">
        <v>24548</v>
      </c>
    </row>
    <row r="3646" customFormat="false" ht="15" hidden="false" customHeight="false" outlineLevel="0" collapsed="false">
      <c r="A3646" s="0" t="n">
        <v>162</v>
      </c>
      <c r="B3646" s="0" t="s">
        <v>223</v>
      </c>
      <c r="C3646" s="0" t="s">
        <v>24549</v>
      </c>
      <c r="D3646" s="0" t="s">
        <v>34</v>
      </c>
      <c r="E3646" s="0" t="s">
        <v>24360</v>
      </c>
      <c r="F3646" s="0" t="n">
        <v>1097</v>
      </c>
      <c r="G3646" s="0" t="s">
        <v>281</v>
      </c>
      <c r="H3646" s="0" t="s">
        <v>297</v>
      </c>
      <c r="I3646" s="0" t="s">
        <v>24550</v>
      </c>
    </row>
    <row r="3647" customFormat="false" ht="15" hidden="false" customHeight="false" outlineLevel="0" collapsed="false">
      <c r="A3647" s="0" t="n">
        <v>163</v>
      </c>
      <c r="B3647" s="0" t="s">
        <v>224</v>
      </c>
      <c r="C3647" s="0" t="s">
        <v>24551</v>
      </c>
      <c r="D3647" s="0" t="s">
        <v>14532</v>
      </c>
      <c r="E3647" s="0" t="s">
        <v>24552</v>
      </c>
      <c r="F3647" s="0" t="n">
        <v>1745</v>
      </c>
      <c r="G3647" s="0" t="s">
        <v>281</v>
      </c>
      <c r="H3647" s="0" t="s">
        <v>297</v>
      </c>
      <c r="I3647" s="0" t="s">
        <v>24553</v>
      </c>
    </row>
    <row r="3648" customFormat="false" ht="15" hidden="false" customHeight="false" outlineLevel="0" collapsed="false">
      <c r="A3648" s="0" t="n">
        <v>164</v>
      </c>
      <c r="B3648" s="0" t="s">
        <v>225</v>
      </c>
      <c r="C3648" s="0" t="s">
        <v>24554</v>
      </c>
      <c r="D3648" s="0" t="s">
        <v>14541</v>
      </c>
      <c r="E3648" s="0" t="s">
        <v>24555</v>
      </c>
      <c r="F3648" s="0" t="n">
        <v>7846</v>
      </c>
      <c r="G3648" s="0" t="s">
        <v>281</v>
      </c>
      <c r="H3648" s="0" t="s">
        <v>297</v>
      </c>
      <c r="I3648" s="0" t="s">
        <v>24556</v>
      </c>
    </row>
    <row r="3649" customFormat="false" ht="15" hidden="false" customHeight="false" outlineLevel="0" collapsed="false">
      <c r="A3649" s="0" t="n">
        <v>162</v>
      </c>
      <c r="B3649" s="0" t="s">
        <v>223</v>
      </c>
      <c r="C3649" s="0" t="s">
        <v>24557</v>
      </c>
      <c r="D3649" s="0" t="s">
        <v>34</v>
      </c>
      <c r="E3649" s="0" t="s">
        <v>24287</v>
      </c>
      <c r="F3649" s="0" t="n">
        <v>663</v>
      </c>
      <c r="G3649" s="0" t="s">
        <v>281</v>
      </c>
      <c r="H3649" s="0" t="s">
        <v>297</v>
      </c>
      <c r="I3649" s="0" t="s">
        <v>24558</v>
      </c>
    </row>
    <row r="3650" customFormat="false" ht="15" hidden="false" customHeight="false" outlineLevel="0" collapsed="false">
      <c r="A3650" s="0" t="n">
        <v>167</v>
      </c>
      <c r="B3650" s="0" t="s">
        <v>229</v>
      </c>
      <c r="C3650" s="0" t="s">
        <v>24559</v>
      </c>
      <c r="D3650" s="0" t="s">
        <v>14532</v>
      </c>
      <c r="E3650" s="0" t="s">
        <v>24560</v>
      </c>
      <c r="F3650" s="0" t="n">
        <v>3431</v>
      </c>
      <c r="G3650" s="0" t="s">
        <v>281</v>
      </c>
      <c r="H3650" s="0" t="s">
        <v>297</v>
      </c>
      <c r="I3650" s="0" t="s">
        <v>24561</v>
      </c>
    </row>
    <row r="3651" customFormat="false" ht="15" hidden="false" customHeight="false" outlineLevel="0" collapsed="false">
      <c r="A3651" s="0" t="n">
        <v>163</v>
      </c>
      <c r="B3651" s="0" t="s">
        <v>224</v>
      </c>
      <c r="C3651" s="0" t="s">
        <v>24562</v>
      </c>
      <c r="D3651" s="0" t="s">
        <v>14541</v>
      </c>
      <c r="E3651" s="0" t="s">
        <v>24563</v>
      </c>
      <c r="F3651" s="0" t="n">
        <v>1699</v>
      </c>
      <c r="G3651" s="0" t="s">
        <v>281</v>
      </c>
      <c r="H3651" s="0" t="s">
        <v>297</v>
      </c>
      <c r="I3651" s="0" t="s">
        <v>24564</v>
      </c>
    </row>
    <row r="3652" customFormat="false" ht="15" hidden="false" customHeight="false" outlineLevel="0" collapsed="false">
      <c r="A3652" s="0" t="n">
        <v>164</v>
      </c>
      <c r="B3652" s="0" t="s">
        <v>225</v>
      </c>
      <c r="C3652" s="0" t="s">
        <v>24565</v>
      </c>
      <c r="D3652" s="0" t="s">
        <v>92</v>
      </c>
      <c r="E3652" s="0" t="s">
        <v>24566</v>
      </c>
      <c r="F3652" s="0" t="n">
        <v>1953</v>
      </c>
      <c r="G3652" s="0" t="s">
        <v>281</v>
      </c>
      <c r="H3652" s="0" t="s">
        <v>297</v>
      </c>
      <c r="I3652" s="0" t="s">
        <v>24567</v>
      </c>
    </row>
    <row r="3653" customFormat="false" ht="15" hidden="false" customHeight="false" outlineLevel="0" collapsed="false">
      <c r="A3653" s="0" t="n">
        <v>167</v>
      </c>
      <c r="B3653" s="0" t="s">
        <v>229</v>
      </c>
      <c r="C3653" s="0" t="s">
        <v>24568</v>
      </c>
      <c r="D3653" s="0" t="s">
        <v>14541</v>
      </c>
      <c r="E3653" s="0" t="s">
        <v>24569</v>
      </c>
      <c r="F3653" s="0" t="n">
        <v>5306</v>
      </c>
      <c r="G3653" s="0" t="s">
        <v>281</v>
      </c>
      <c r="H3653" s="0" t="s">
        <v>297</v>
      </c>
      <c r="I3653" s="0" t="s">
        <v>24570</v>
      </c>
    </row>
    <row r="3654" customFormat="false" ht="15" hidden="false" customHeight="false" outlineLevel="0" collapsed="false">
      <c r="A3654" s="0" t="n">
        <v>164</v>
      </c>
      <c r="B3654" s="0" t="s">
        <v>225</v>
      </c>
      <c r="C3654" s="0" t="s">
        <v>24571</v>
      </c>
      <c r="D3654" s="0" t="s">
        <v>92</v>
      </c>
      <c r="E3654" s="0" t="s">
        <v>24572</v>
      </c>
      <c r="F3654" s="0" t="n">
        <v>1829</v>
      </c>
      <c r="G3654" s="0" t="s">
        <v>281</v>
      </c>
      <c r="H3654" s="0" t="s">
        <v>297</v>
      </c>
      <c r="I3654" s="0" t="s">
        <v>24573</v>
      </c>
    </row>
    <row r="3655" customFormat="false" ht="15" hidden="false" customHeight="false" outlineLevel="0" collapsed="false">
      <c r="A3655" s="0" t="n">
        <v>162</v>
      </c>
      <c r="B3655" s="0" t="s">
        <v>223</v>
      </c>
      <c r="C3655" s="0" t="s">
        <v>24574</v>
      </c>
      <c r="D3655" s="0" t="s">
        <v>34</v>
      </c>
      <c r="E3655" s="0" t="s">
        <v>24300</v>
      </c>
      <c r="F3655" s="0" t="n">
        <v>417</v>
      </c>
      <c r="G3655" s="0" t="s">
        <v>281</v>
      </c>
      <c r="H3655" s="0" t="s">
        <v>297</v>
      </c>
      <c r="I3655" s="0" t="s">
        <v>24575</v>
      </c>
    </row>
    <row r="3656" customFormat="false" ht="15" hidden="false" customHeight="false" outlineLevel="0" collapsed="false">
      <c r="A3656" s="0" t="n">
        <v>163</v>
      </c>
      <c r="B3656" s="0" t="s">
        <v>224</v>
      </c>
      <c r="C3656" s="0" t="s">
        <v>24576</v>
      </c>
      <c r="D3656" s="0" t="s">
        <v>14532</v>
      </c>
      <c r="E3656" s="0" t="s">
        <v>24577</v>
      </c>
      <c r="F3656" s="0" t="n">
        <v>3205</v>
      </c>
      <c r="G3656" s="0" t="s">
        <v>281</v>
      </c>
      <c r="H3656" s="0" t="s">
        <v>297</v>
      </c>
      <c r="I3656" s="0" t="s">
        <v>24578</v>
      </c>
    </row>
    <row r="3657" customFormat="false" ht="15" hidden="false" customHeight="false" outlineLevel="0" collapsed="false">
      <c r="A3657" s="0" t="n">
        <v>164</v>
      </c>
      <c r="B3657" s="0" t="s">
        <v>225</v>
      </c>
      <c r="C3657" s="0" t="s">
        <v>24579</v>
      </c>
      <c r="D3657" s="0" t="s">
        <v>14541</v>
      </c>
      <c r="E3657" s="0" t="s">
        <v>24580</v>
      </c>
      <c r="F3657" s="0" t="n">
        <v>686</v>
      </c>
      <c r="G3657" s="0" t="s">
        <v>281</v>
      </c>
      <c r="H3657" s="0" t="s">
        <v>297</v>
      </c>
      <c r="I3657" s="0" t="s">
        <v>24581</v>
      </c>
    </row>
    <row r="3658" customFormat="false" ht="15" hidden="false" customHeight="false" outlineLevel="0" collapsed="false">
      <c r="A3658" s="0" t="n">
        <v>167</v>
      </c>
      <c r="B3658" s="0" t="s">
        <v>229</v>
      </c>
      <c r="C3658" s="0" t="s">
        <v>24582</v>
      </c>
      <c r="D3658" s="0" t="s">
        <v>14192</v>
      </c>
      <c r="E3658" s="0" t="s">
        <v>24583</v>
      </c>
      <c r="F3658" s="0" t="n">
        <v>3475</v>
      </c>
      <c r="G3658" s="0" t="s">
        <v>281</v>
      </c>
      <c r="H3658" s="0" t="s">
        <v>297</v>
      </c>
      <c r="I3658" s="0" t="s">
        <v>24584</v>
      </c>
    </row>
    <row r="3659" customFormat="false" ht="15" hidden="false" customHeight="false" outlineLevel="0" collapsed="false">
      <c r="A3659" s="0" t="n">
        <v>164</v>
      </c>
      <c r="B3659" s="0" t="s">
        <v>225</v>
      </c>
      <c r="C3659" s="0" t="s">
        <v>24585</v>
      </c>
      <c r="D3659" s="0" t="s">
        <v>14541</v>
      </c>
      <c r="E3659" s="0" t="s">
        <v>24586</v>
      </c>
      <c r="F3659" s="0" t="n">
        <v>933</v>
      </c>
      <c r="G3659" s="0" t="s">
        <v>281</v>
      </c>
      <c r="H3659" s="0" t="s">
        <v>297</v>
      </c>
      <c r="I3659" s="0" t="s">
        <v>24587</v>
      </c>
    </row>
    <row r="3660" customFormat="false" ht="15" hidden="false" customHeight="false" outlineLevel="0" collapsed="false">
      <c r="A3660" s="0" t="n">
        <v>164</v>
      </c>
      <c r="B3660" s="0" t="s">
        <v>225</v>
      </c>
      <c r="C3660" s="0" t="s">
        <v>24588</v>
      </c>
      <c r="D3660" s="0" t="s">
        <v>14541</v>
      </c>
      <c r="E3660" s="0" t="s">
        <v>24589</v>
      </c>
      <c r="F3660" s="0" t="n">
        <v>4411</v>
      </c>
      <c r="G3660" s="0" t="s">
        <v>281</v>
      </c>
      <c r="H3660" s="0" t="s">
        <v>297</v>
      </c>
      <c r="I3660" s="0" t="s">
        <v>24590</v>
      </c>
    </row>
    <row r="3661" customFormat="false" ht="15" hidden="false" customHeight="false" outlineLevel="0" collapsed="false">
      <c r="A3661" s="0" t="n">
        <v>162</v>
      </c>
      <c r="B3661" s="0" t="s">
        <v>223</v>
      </c>
      <c r="C3661" s="0" t="s">
        <v>24591</v>
      </c>
      <c r="D3661" s="0" t="s">
        <v>34</v>
      </c>
      <c r="E3661" s="0" t="s">
        <v>24287</v>
      </c>
      <c r="F3661" s="0" t="n">
        <v>669</v>
      </c>
      <c r="G3661" s="0" t="s">
        <v>281</v>
      </c>
      <c r="H3661" s="0" t="s">
        <v>297</v>
      </c>
      <c r="I3661" s="0" t="s">
        <v>24592</v>
      </c>
    </row>
    <row r="3662" customFormat="false" ht="15" hidden="false" customHeight="false" outlineLevel="0" collapsed="false">
      <c r="A3662" s="0" t="n">
        <v>164</v>
      </c>
      <c r="B3662" s="0" t="s">
        <v>225</v>
      </c>
      <c r="C3662" s="0" t="s">
        <v>24593</v>
      </c>
      <c r="D3662" s="0" t="s">
        <v>14541</v>
      </c>
      <c r="E3662" s="0" t="s">
        <v>24594</v>
      </c>
      <c r="F3662" s="0" t="n">
        <v>6276</v>
      </c>
      <c r="G3662" s="0" t="s">
        <v>281</v>
      </c>
      <c r="H3662" s="0" t="s">
        <v>297</v>
      </c>
      <c r="I3662" s="0" t="s">
        <v>24595</v>
      </c>
    </row>
    <row r="3663" customFormat="false" ht="15" hidden="false" customHeight="false" outlineLevel="0" collapsed="false">
      <c r="A3663" s="0" t="n">
        <v>164</v>
      </c>
      <c r="B3663" s="0" t="s">
        <v>225</v>
      </c>
      <c r="C3663" s="0" t="s">
        <v>24596</v>
      </c>
      <c r="D3663" s="0" t="s">
        <v>14541</v>
      </c>
      <c r="E3663" s="0" t="s">
        <v>24597</v>
      </c>
      <c r="F3663" s="0" t="n">
        <v>20563</v>
      </c>
      <c r="G3663" s="0" t="s">
        <v>281</v>
      </c>
      <c r="H3663" s="0" t="s">
        <v>297</v>
      </c>
      <c r="I3663" s="0" t="s">
        <v>24598</v>
      </c>
    </row>
    <row r="3664" customFormat="false" ht="15" hidden="false" customHeight="false" outlineLevel="0" collapsed="false">
      <c r="A3664" s="0" t="n">
        <v>164</v>
      </c>
      <c r="B3664" s="0" t="s">
        <v>225</v>
      </c>
      <c r="C3664" s="0" t="s">
        <v>24599</v>
      </c>
      <c r="D3664" s="0" t="s">
        <v>14541</v>
      </c>
      <c r="E3664" s="0" t="s">
        <v>24600</v>
      </c>
      <c r="F3664" s="0" t="n">
        <v>2015</v>
      </c>
      <c r="G3664" s="0" t="s">
        <v>281</v>
      </c>
      <c r="H3664" s="0" t="s">
        <v>297</v>
      </c>
      <c r="I3664" s="0" t="s">
        <v>24601</v>
      </c>
    </row>
    <row r="3665" customFormat="false" ht="15" hidden="false" customHeight="false" outlineLevel="0" collapsed="false">
      <c r="A3665" s="0" t="n">
        <v>164</v>
      </c>
      <c r="B3665" s="0" t="s">
        <v>225</v>
      </c>
      <c r="C3665" s="0" t="s">
        <v>24602</v>
      </c>
      <c r="D3665" s="0" t="s">
        <v>14541</v>
      </c>
      <c r="E3665" s="0" t="s">
        <v>24603</v>
      </c>
      <c r="F3665" s="0" t="n">
        <v>684</v>
      </c>
      <c r="G3665" s="0" t="s">
        <v>281</v>
      </c>
      <c r="H3665" s="0" t="s">
        <v>297</v>
      </c>
      <c r="I3665" s="0" t="s">
        <v>24604</v>
      </c>
    </row>
    <row r="3666" customFormat="false" ht="15" hidden="false" customHeight="false" outlineLevel="0" collapsed="false">
      <c r="A3666" s="0" t="n">
        <v>162</v>
      </c>
      <c r="B3666" s="0" t="s">
        <v>223</v>
      </c>
      <c r="C3666" s="0" t="s">
        <v>24605</v>
      </c>
      <c r="D3666" s="0" t="s">
        <v>34</v>
      </c>
      <c r="E3666" s="0" t="s">
        <v>24300</v>
      </c>
      <c r="F3666" s="0" t="n">
        <v>421</v>
      </c>
      <c r="G3666" s="0" t="s">
        <v>281</v>
      </c>
      <c r="H3666" s="0" t="s">
        <v>297</v>
      </c>
      <c r="I3666" s="0" t="s">
        <v>24606</v>
      </c>
    </row>
    <row r="3667" customFormat="false" ht="15" hidden="false" customHeight="false" outlineLevel="0" collapsed="false">
      <c r="A3667" s="0" t="n">
        <v>164</v>
      </c>
      <c r="B3667" s="0" t="s">
        <v>225</v>
      </c>
      <c r="C3667" s="0" t="s">
        <v>24607</v>
      </c>
      <c r="D3667" s="0" t="s">
        <v>14541</v>
      </c>
      <c r="E3667" s="0" t="s">
        <v>24608</v>
      </c>
      <c r="F3667" s="0" t="n">
        <v>3792</v>
      </c>
      <c r="G3667" s="0" t="s">
        <v>281</v>
      </c>
      <c r="H3667" s="0" t="s">
        <v>297</v>
      </c>
      <c r="I3667" s="0" t="s">
        <v>24609</v>
      </c>
    </row>
    <row r="3668" customFormat="false" ht="15" hidden="false" customHeight="false" outlineLevel="0" collapsed="false">
      <c r="A3668" s="0" t="n">
        <v>167</v>
      </c>
      <c r="B3668" s="0" t="s">
        <v>229</v>
      </c>
      <c r="C3668" s="0" t="s">
        <v>24610</v>
      </c>
      <c r="D3668" s="0" t="s">
        <v>14532</v>
      </c>
      <c r="E3668" s="0" t="s">
        <v>24611</v>
      </c>
      <c r="F3668" s="0" t="n">
        <v>4112</v>
      </c>
      <c r="G3668" s="0" t="s">
        <v>281</v>
      </c>
      <c r="H3668" s="0" t="s">
        <v>297</v>
      </c>
      <c r="I3668" s="0" t="s">
        <v>24612</v>
      </c>
    </row>
    <row r="3669" customFormat="false" ht="15" hidden="false" customHeight="false" outlineLevel="0" collapsed="false">
      <c r="A3669" s="0" t="n">
        <v>167</v>
      </c>
      <c r="B3669" s="0" t="s">
        <v>229</v>
      </c>
      <c r="C3669" s="0" t="s">
        <v>24613</v>
      </c>
      <c r="D3669" s="0" t="s">
        <v>514</v>
      </c>
      <c r="E3669" s="2" t="s">
        <v>24614</v>
      </c>
      <c r="F3669" s="0" t="n">
        <v>3602</v>
      </c>
      <c r="G3669" s="0" t="s">
        <v>281</v>
      </c>
      <c r="H3669" s="0" t="s">
        <v>297</v>
      </c>
      <c r="I3669" s="0" t="s">
        <v>24615</v>
      </c>
    </row>
    <row r="3670" customFormat="false" ht="15" hidden="false" customHeight="false" outlineLevel="0" collapsed="false">
      <c r="A3670" s="0" t="n">
        <v>164</v>
      </c>
      <c r="B3670" s="0" t="s">
        <v>225</v>
      </c>
      <c r="C3670" s="0" t="s">
        <v>24616</v>
      </c>
      <c r="D3670" s="0" t="s">
        <v>14541</v>
      </c>
      <c r="E3670" s="0" t="s">
        <v>24617</v>
      </c>
      <c r="F3670" s="0" t="n">
        <v>5396</v>
      </c>
      <c r="G3670" s="0" t="s">
        <v>281</v>
      </c>
      <c r="H3670" s="0" t="s">
        <v>297</v>
      </c>
      <c r="I3670" s="0" t="s">
        <v>24618</v>
      </c>
    </row>
    <row r="3671" customFormat="false" ht="15" hidden="false" customHeight="false" outlineLevel="0" collapsed="false">
      <c r="A3671" s="0" t="n">
        <v>162</v>
      </c>
      <c r="B3671" s="0" t="s">
        <v>223</v>
      </c>
      <c r="C3671" s="0" t="s">
        <v>24619</v>
      </c>
      <c r="D3671" s="0" t="s">
        <v>34</v>
      </c>
      <c r="E3671" s="0" t="s">
        <v>24360</v>
      </c>
      <c r="F3671" s="0" t="n">
        <v>1099</v>
      </c>
      <c r="G3671" s="0" t="s">
        <v>281</v>
      </c>
      <c r="H3671" s="0" t="s">
        <v>297</v>
      </c>
      <c r="I3671" s="0" t="s">
        <v>24620</v>
      </c>
    </row>
    <row r="3672" customFormat="false" ht="15" hidden="false" customHeight="false" outlineLevel="0" collapsed="false">
      <c r="A3672" s="0" t="n">
        <v>167</v>
      </c>
      <c r="B3672" s="0" t="s">
        <v>229</v>
      </c>
      <c r="C3672" s="0" t="s">
        <v>24621</v>
      </c>
      <c r="D3672" s="0" t="s">
        <v>14192</v>
      </c>
      <c r="E3672" s="0" t="s">
        <v>24622</v>
      </c>
      <c r="F3672" s="0" t="n">
        <v>3159</v>
      </c>
      <c r="G3672" s="0" t="s">
        <v>281</v>
      </c>
      <c r="H3672" s="0" t="s">
        <v>297</v>
      </c>
      <c r="I3672" s="0" t="s">
        <v>24623</v>
      </c>
    </row>
    <row r="3673" customFormat="false" ht="15" hidden="false" customHeight="false" outlineLevel="0" collapsed="false">
      <c r="A3673" s="0" t="n">
        <v>164</v>
      </c>
      <c r="B3673" s="0" t="s">
        <v>225</v>
      </c>
      <c r="C3673" s="0" t="s">
        <v>24624</v>
      </c>
      <c r="D3673" s="0" t="s">
        <v>14541</v>
      </c>
      <c r="E3673" s="0" t="s">
        <v>24625</v>
      </c>
      <c r="F3673" s="0" t="n">
        <v>3968</v>
      </c>
      <c r="G3673" s="0" t="s">
        <v>281</v>
      </c>
      <c r="H3673" s="0" t="s">
        <v>297</v>
      </c>
      <c r="I3673" s="0" t="s">
        <v>24626</v>
      </c>
    </row>
    <row r="3674" customFormat="false" ht="15" hidden="false" customHeight="false" outlineLevel="0" collapsed="false">
      <c r="A3674" s="0" t="n">
        <v>167</v>
      </c>
      <c r="B3674" s="0" t="s">
        <v>229</v>
      </c>
      <c r="C3674" s="0" t="s">
        <v>24627</v>
      </c>
      <c r="D3674" s="0" t="s">
        <v>14532</v>
      </c>
      <c r="E3674" s="0" t="s">
        <v>24628</v>
      </c>
      <c r="F3674" s="0" t="n">
        <v>4505</v>
      </c>
      <c r="G3674" s="0" t="s">
        <v>281</v>
      </c>
      <c r="H3674" s="0" t="s">
        <v>297</v>
      </c>
      <c r="I3674" s="0" t="s">
        <v>24629</v>
      </c>
    </row>
    <row r="3675" customFormat="false" ht="15" hidden="false" customHeight="false" outlineLevel="0" collapsed="false">
      <c r="A3675" s="0" t="n">
        <v>162</v>
      </c>
      <c r="B3675" s="0" t="s">
        <v>223</v>
      </c>
      <c r="C3675" s="0" t="s">
        <v>24630</v>
      </c>
      <c r="D3675" s="0" t="s">
        <v>34</v>
      </c>
      <c r="E3675" s="0" t="s">
        <v>24300</v>
      </c>
      <c r="F3675" s="0" t="n">
        <v>419</v>
      </c>
      <c r="G3675" s="0" t="s">
        <v>281</v>
      </c>
      <c r="H3675" s="0" t="s">
        <v>297</v>
      </c>
      <c r="I3675" s="0" t="s">
        <v>24631</v>
      </c>
    </row>
    <row r="3676" customFormat="false" ht="15" hidden="false" customHeight="false" outlineLevel="0" collapsed="false">
      <c r="A3676" s="0" t="n">
        <v>164</v>
      </c>
      <c r="B3676" s="0" t="s">
        <v>225</v>
      </c>
      <c r="C3676" s="0" t="s">
        <v>24632</v>
      </c>
      <c r="D3676" s="0" t="s">
        <v>14541</v>
      </c>
      <c r="E3676" s="0" t="s">
        <v>24633</v>
      </c>
      <c r="F3676" s="0" t="n">
        <v>2777</v>
      </c>
      <c r="G3676" s="0" t="s">
        <v>281</v>
      </c>
      <c r="H3676" s="0" t="s">
        <v>297</v>
      </c>
      <c r="I3676" s="0" t="s">
        <v>24634</v>
      </c>
    </row>
    <row r="3677" customFormat="false" ht="15" hidden="false" customHeight="false" outlineLevel="0" collapsed="false">
      <c r="A3677" s="0" t="n">
        <v>164</v>
      </c>
      <c r="B3677" s="0" t="s">
        <v>225</v>
      </c>
      <c r="C3677" s="0" t="s">
        <v>24635</v>
      </c>
      <c r="D3677" s="0" t="s">
        <v>14532</v>
      </c>
      <c r="E3677" s="0" t="s">
        <v>24636</v>
      </c>
      <c r="F3677" s="0" t="n">
        <v>7264</v>
      </c>
      <c r="G3677" s="0" t="s">
        <v>281</v>
      </c>
      <c r="H3677" s="0" t="s">
        <v>297</v>
      </c>
      <c r="I3677" s="0" t="s">
        <v>24637</v>
      </c>
    </row>
    <row r="3678" customFormat="false" ht="15" hidden="false" customHeight="false" outlineLevel="0" collapsed="false">
      <c r="A3678" s="0" t="n">
        <v>164</v>
      </c>
      <c r="B3678" s="0" t="s">
        <v>225</v>
      </c>
      <c r="C3678" s="0" t="s">
        <v>24638</v>
      </c>
      <c r="D3678" s="0" t="s">
        <v>14541</v>
      </c>
      <c r="E3678" s="0" t="s">
        <v>24639</v>
      </c>
      <c r="F3678" s="0" t="n">
        <v>5493</v>
      </c>
      <c r="G3678" s="0" t="s">
        <v>281</v>
      </c>
      <c r="H3678" s="0" t="s">
        <v>297</v>
      </c>
      <c r="I3678" s="0" t="s">
        <v>24640</v>
      </c>
    </row>
    <row r="3679" customFormat="false" ht="15" hidden="false" customHeight="false" outlineLevel="0" collapsed="false">
      <c r="A3679" s="0" t="n">
        <v>162</v>
      </c>
      <c r="B3679" s="0" t="s">
        <v>223</v>
      </c>
      <c r="C3679" s="0" t="s">
        <v>24641</v>
      </c>
      <c r="D3679" s="0" t="s">
        <v>34</v>
      </c>
      <c r="E3679" s="0" t="s">
        <v>24300</v>
      </c>
      <c r="F3679" s="0" t="n">
        <v>417</v>
      </c>
      <c r="G3679" s="0" t="s">
        <v>281</v>
      </c>
      <c r="H3679" s="0" t="s">
        <v>297</v>
      </c>
      <c r="I3679" s="0" t="s">
        <v>24642</v>
      </c>
    </row>
    <row r="3680" customFormat="false" ht="15" hidden="false" customHeight="false" outlineLevel="0" collapsed="false">
      <c r="A3680" s="0" t="n">
        <v>164</v>
      </c>
      <c r="B3680" s="0" t="s">
        <v>225</v>
      </c>
      <c r="C3680" s="0" t="s">
        <v>24643</v>
      </c>
      <c r="D3680" s="0" t="s">
        <v>14541</v>
      </c>
      <c r="E3680" s="0" t="s">
        <v>24644</v>
      </c>
      <c r="F3680" s="0" t="n">
        <v>2942</v>
      </c>
      <c r="G3680" s="0" t="s">
        <v>281</v>
      </c>
      <c r="H3680" s="0" t="s">
        <v>297</v>
      </c>
      <c r="I3680" s="0" t="s">
        <v>24645</v>
      </c>
    </row>
    <row r="3681" customFormat="false" ht="15" hidden="false" customHeight="false" outlineLevel="0" collapsed="false">
      <c r="A3681" s="0" t="n">
        <v>167</v>
      </c>
      <c r="B3681" s="0" t="s">
        <v>229</v>
      </c>
      <c r="C3681" s="0" t="s">
        <v>24646</v>
      </c>
      <c r="D3681" s="0" t="s">
        <v>14541</v>
      </c>
      <c r="E3681" s="0" t="s">
        <v>24647</v>
      </c>
      <c r="F3681" s="0" t="n">
        <v>506</v>
      </c>
      <c r="G3681" s="0" t="s">
        <v>281</v>
      </c>
      <c r="H3681" s="0" t="s">
        <v>297</v>
      </c>
      <c r="I3681" s="0" t="s">
        <v>24648</v>
      </c>
    </row>
    <row r="3682" customFormat="false" ht="15" hidden="false" customHeight="false" outlineLevel="0" collapsed="false">
      <c r="A3682" s="0" t="n">
        <v>162</v>
      </c>
      <c r="B3682" s="0" t="s">
        <v>223</v>
      </c>
      <c r="C3682" s="0" t="s">
        <v>24649</v>
      </c>
      <c r="D3682" s="0" t="s">
        <v>34</v>
      </c>
      <c r="E3682" s="0" t="s">
        <v>24300</v>
      </c>
      <c r="F3682" s="0" t="n">
        <v>421</v>
      </c>
      <c r="G3682" s="0" t="s">
        <v>281</v>
      </c>
      <c r="H3682" s="0" t="s">
        <v>297</v>
      </c>
      <c r="I3682" s="0" t="s">
        <v>24650</v>
      </c>
    </row>
    <row r="3683" customFormat="false" ht="15" hidden="false" customHeight="false" outlineLevel="0" collapsed="false">
      <c r="A3683" s="0" t="n">
        <v>164</v>
      </c>
      <c r="B3683" s="0" t="s">
        <v>225</v>
      </c>
      <c r="C3683" s="0" t="s">
        <v>24651</v>
      </c>
      <c r="D3683" s="0" t="s">
        <v>14541</v>
      </c>
      <c r="E3683" s="0" t="s">
        <v>24652</v>
      </c>
      <c r="F3683" s="0" t="n">
        <v>2566</v>
      </c>
      <c r="G3683" s="0" t="s">
        <v>281</v>
      </c>
      <c r="H3683" s="0" t="s">
        <v>297</v>
      </c>
      <c r="I3683" s="0" t="s">
        <v>24653</v>
      </c>
    </row>
    <row r="3684" customFormat="false" ht="15" hidden="false" customHeight="false" outlineLevel="0" collapsed="false">
      <c r="A3684" s="0" t="n">
        <v>167</v>
      </c>
      <c r="B3684" s="0" t="s">
        <v>229</v>
      </c>
      <c r="C3684" s="0" t="s">
        <v>24654</v>
      </c>
      <c r="D3684" s="0" t="s">
        <v>14532</v>
      </c>
      <c r="E3684" s="0" t="s">
        <v>24655</v>
      </c>
      <c r="F3684" s="0" t="n">
        <v>2082</v>
      </c>
      <c r="G3684" s="0" t="s">
        <v>281</v>
      </c>
      <c r="H3684" s="0" t="s">
        <v>297</v>
      </c>
      <c r="I3684" s="0" t="s">
        <v>24656</v>
      </c>
    </row>
    <row r="3685" customFormat="false" ht="15" hidden="false" customHeight="false" outlineLevel="0" collapsed="false">
      <c r="A3685" s="0" t="n">
        <v>164</v>
      </c>
      <c r="B3685" s="0" t="s">
        <v>225</v>
      </c>
      <c r="C3685" s="0" t="s">
        <v>24657</v>
      </c>
      <c r="D3685" s="0" t="s">
        <v>14902</v>
      </c>
      <c r="E3685" s="0" t="s">
        <v>24658</v>
      </c>
      <c r="F3685" s="0" t="n">
        <v>3733</v>
      </c>
      <c r="G3685" s="0" t="s">
        <v>281</v>
      </c>
      <c r="H3685" s="0" t="s">
        <v>297</v>
      </c>
      <c r="I3685" s="0" t="s">
        <v>24659</v>
      </c>
    </row>
    <row r="3686" customFormat="false" ht="15" hidden="false" customHeight="false" outlineLevel="0" collapsed="false">
      <c r="A3686" s="0" t="n">
        <v>164</v>
      </c>
      <c r="B3686" s="0" t="s">
        <v>225</v>
      </c>
      <c r="C3686" s="0" t="s">
        <v>24660</v>
      </c>
      <c r="D3686" s="0" t="s">
        <v>92</v>
      </c>
      <c r="E3686" s="0" t="s">
        <v>24661</v>
      </c>
      <c r="F3686" s="0" t="n">
        <v>3133</v>
      </c>
      <c r="G3686" s="0" t="s">
        <v>281</v>
      </c>
      <c r="H3686" s="0" t="s">
        <v>297</v>
      </c>
      <c r="I3686" s="0" t="s">
        <v>24662</v>
      </c>
    </row>
    <row r="3687" customFormat="false" ht="15" hidden="false" customHeight="false" outlineLevel="0" collapsed="false">
      <c r="A3687" s="0" t="n">
        <v>167</v>
      </c>
      <c r="B3687" s="0" t="s">
        <v>229</v>
      </c>
      <c r="C3687" s="0" t="s">
        <v>24663</v>
      </c>
      <c r="D3687" s="0" t="s">
        <v>14532</v>
      </c>
      <c r="E3687" s="0" t="s">
        <v>24664</v>
      </c>
      <c r="F3687" s="0" t="n">
        <v>414</v>
      </c>
      <c r="G3687" s="0" t="s">
        <v>281</v>
      </c>
      <c r="H3687" s="0" t="s">
        <v>297</v>
      </c>
      <c r="I3687" s="0" t="s">
        <v>24665</v>
      </c>
    </row>
    <row r="3688" customFormat="false" ht="15" hidden="false" customHeight="false" outlineLevel="0" collapsed="false">
      <c r="A3688" s="0" t="n">
        <v>167</v>
      </c>
      <c r="B3688" s="0" t="s">
        <v>229</v>
      </c>
      <c r="C3688" s="0" t="s">
        <v>24666</v>
      </c>
      <c r="D3688" s="0" t="s">
        <v>14192</v>
      </c>
      <c r="E3688" s="0" t="s">
        <v>24667</v>
      </c>
      <c r="F3688" s="0" t="n">
        <v>3705</v>
      </c>
      <c r="G3688" s="0" t="s">
        <v>281</v>
      </c>
      <c r="H3688" s="0" t="s">
        <v>297</v>
      </c>
      <c r="I3688" s="0" t="s">
        <v>24668</v>
      </c>
    </row>
    <row r="3689" customFormat="false" ht="15" hidden="false" customHeight="false" outlineLevel="0" collapsed="false">
      <c r="A3689" s="0" t="n">
        <v>164</v>
      </c>
      <c r="B3689" s="0" t="s">
        <v>225</v>
      </c>
      <c r="C3689" s="0" t="s">
        <v>24669</v>
      </c>
      <c r="D3689" s="0" t="s">
        <v>14532</v>
      </c>
      <c r="E3689" s="0" t="s">
        <v>24670</v>
      </c>
      <c r="F3689" s="0" t="n">
        <v>5017</v>
      </c>
      <c r="G3689" s="0" t="s">
        <v>281</v>
      </c>
      <c r="H3689" s="0" t="s">
        <v>297</v>
      </c>
      <c r="I3689" s="0" t="s">
        <v>24671</v>
      </c>
    </row>
    <row r="3690" customFormat="false" ht="15" hidden="false" customHeight="false" outlineLevel="0" collapsed="false">
      <c r="A3690" s="0" t="n">
        <v>162</v>
      </c>
      <c r="B3690" s="0" t="s">
        <v>223</v>
      </c>
      <c r="C3690" s="0" t="s">
        <v>24672</v>
      </c>
      <c r="D3690" s="0" t="s">
        <v>34</v>
      </c>
      <c r="E3690" s="0" t="s">
        <v>24287</v>
      </c>
      <c r="F3690" s="0" t="n">
        <v>673</v>
      </c>
      <c r="G3690" s="0" t="s">
        <v>281</v>
      </c>
      <c r="H3690" s="0" t="s">
        <v>297</v>
      </c>
      <c r="I3690" s="0" t="s">
        <v>24673</v>
      </c>
    </row>
    <row r="3691" customFormat="false" ht="15" hidden="false" customHeight="false" outlineLevel="0" collapsed="false">
      <c r="A3691" s="0" t="n">
        <v>167</v>
      </c>
      <c r="B3691" s="0" t="s">
        <v>229</v>
      </c>
      <c r="C3691" s="0" t="s">
        <v>24674</v>
      </c>
      <c r="D3691" s="0" t="s">
        <v>14532</v>
      </c>
      <c r="E3691" s="0" t="s">
        <v>24675</v>
      </c>
      <c r="F3691" s="0" t="n">
        <v>2331</v>
      </c>
      <c r="G3691" s="0" t="s">
        <v>281</v>
      </c>
      <c r="H3691" s="0" t="s">
        <v>297</v>
      </c>
      <c r="I3691" s="0" t="s">
        <v>24676</v>
      </c>
    </row>
    <row r="3692" customFormat="false" ht="15" hidden="false" customHeight="false" outlineLevel="0" collapsed="false">
      <c r="A3692" s="0" t="n">
        <v>165</v>
      </c>
      <c r="B3692" s="0" t="s">
        <v>226</v>
      </c>
      <c r="C3692" s="0" t="s">
        <v>24677</v>
      </c>
      <c r="D3692" s="0" t="s">
        <v>14532</v>
      </c>
      <c r="E3692" s="0" t="s">
        <v>16131</v>
      </c>
      <c r="F3692" s="0" t="n">
        <v>13896</v>
      </c>
      <c r="G3692" s="0" t="s">
        <v>281</v>
      </c>
      <c r="H3692" s="0" t="s">
        <v>297</v>
      </c>
      <c r="I3692" s="0" t="s">
        <v>24678</v>
      </c>
    </row>
    <row r="3693" customFormat="false" ht="15" hidden="false" customHeight="false" outlineLevel="0" collapsed="false">
      <c r="A3693" s="0" t="n">
        <v>164</v>
      </c>
      <c r="B3693" s="0" t="s">
        <v>225</v>
      </c>
      <c r="C3693" s="0" t="s">
        <v>24679</v>
      </c>
      <c r="D3693" s="0" t="s">
        <v>14541</v>
      </c>
      <c r="E3693" s="0" t="s">
        <v>24680</v>
      </c>
      <c r="F3693" s="0" t="n">
        <v>3254</v>
      </c>
      <c r="G3693" s="0" t="s">
        <v>281</v>
      </c>
      <c r="H3693" s="0" t="s">
        <v>297</v>
      </c>
      <c r="I3693" s="0" t="s">
        <v>24681</v>
      </c>
    </row>
    <row r="3694" customFormat="false" ht="15" hidden="false" customHeight="false" outlineLevel="0" collapsed="false">
      <c r="A3694" s="0" t="n">
        <v>162</v>
      </c>
      <c r="B3694" s="0" t="s">
        <v>223</v>
      </c>
      <c r="C3694" s="0" t="s">
        <v>24682</v>
      </c>
      <c r="D3694" s="0" t="s">
        <v>34</v>
      </c>
      <c r="E3694" s="0" t="s">
        <v>24683</v>
      </c>
      <c r="F3694" s="0" t="n">
        <v>996</v>
      </c>
      <c r="G3694" s="0" t="s">
        <v>281</v>
      </c>
      <c r="H3694" s="0" t="s">
        <v>297</v>
      </c>
      <c r="I3694" s="0" t="s">
        <v>24684</v>
      </c>
    </row>
    <row r="3695" customFormat="false" ht="15" hidden="false" customHeight="false" outlineLevel="0" collapsed="false">
      <c r="A3695" s="0" t="n">
        <v>162</v>
      </c>
      <c r="B3695" s="0" t="s">
        <v>223</v>
      </c>
      <c r="C3695" s="0" t="s">
        <v>24685</v>
      </c>
      <c r="D3695" s="0" t="s">
        <v>34</v>
      </c>
      <c r="E3695" s="0" t="s">
        <v>24287</v>
      </c>
      <c r="F3695" s="0" t="n">
        <v>661</v>
      </c>
      <c r="G3695" s="0" t="s">
        <v>281</v>
      </c>
      <c r="H3695" s="0" t="s">
        <v>297</v>
      </c>
      <c r="I3695" s="0" t="s">
        <v>24686</v>
      </c>
    </row>
    <row r="3696" customFormat="false" ht="15" hidden="false" customHeight="false" outlineLevel="0" collapsed="false">
      <c r="A3696" s="0" t="n">
        <v>167</v>
      </c>
      <c r="B3696" s="0" t="s">
        <v>229</v>
      </c>
      <c r="C3696" s="0" t="s">
        <v>24687</v>
      </c>
      <c r="D3696" s="0" t="s">
        <v>14532</v>
      </c>
      <c r="E3696" s="0" t="s">
        <v>24688</v>
      </c>
      <c r="F3696" s="0" t="n">
        <v>5025</v>
      </c>
      <c r="G3696" s="0" t="s">
        <v>281</v>
      </c>
      <c r="H3696" s="0" t="s">
        <v>297</v>
      </c>
      <c r="I3696" s="0" t="s">
        <v>24689</v>
      </c>
    </row>
    <row r="3697" customFormat="false" ht="15" hidden="false" customHeight="false" outlineLevel="0" collapsed="false">
      <c r="A3697" s="0" t="n">
        <v>167</v>
      </c>
      <c r="B3697" s="0" t="s">
        <v>229</v>
      </c>
      <c r="C3697" s="0" t="s">
        <v>24690</v>
      </c>
      <c r="D3697" s="0" t="s">
        <v>14541</v>
      </c>
      <c r="E3697" s="0" t="s">
        <v>24691</v>
      </c>
      <c r="F3697" s="0" t="n">
        <v>814</v>
      </c>
      <c r="G3697" s="0" t="s">
        <v>281</v>
      </c>
      <c r="H3697" s="0" t="s">
        <v>297</v>
      </c>
      <c r="I3697" s="0" t="s">
        <v>24692</v>
      </c>
    </row>
    <row r="3698" customFormat="false" ht="15" hidden="false" customHeight="false" outlineLevel="0" collapsed="false">
      <c r="A3698" s="0" t="n">
        <v>167</v>
      </c>
      <c r="B3698" s="0" t="s">
        <v>229</v>
      </c>
      <c r="C3698" s="0" t="s">
        <v>24693</v>
      </c>
      <c r="D3698" s="0" t="s">
        <v>14192</v>
      </c>
      <c r="E3698" s="0" t="s">
        <v>24694</v>
      </c>
      <c r="F3698" s="0" t="n">
        <v>858</v>
      </c>
      <c r="G3698" s="0" t="s">
        <v>281</v>
      </c>
      <c r="H3698" s="0" t="s">
        <v>297</v>
      </c>
      <c r="I3698" s="0" t="s">
        <v>24695</v>
      </c>
    </row>
    <row r="3699" customFormat="false" ht="15" hidden="false" customHeight="false" outlineLevel="0" collapsed="false">
      <c r="A3699" s="0" t="n">
        <v>162</v>
      </c>
      <c r="B3699" s="0" t="s">
        <v>223</v>
      </c>
      <c r="C3699" s="0" t="s">
        <v>24696</v>
      </c>
      <c r="D3699" s="0" t="s">
        <v>34</v>
      </c>
      <c r="E3699" s="0" t="s">
        <v>24360</v>
      </c>
      <c r="F3699" s="0" t="n">
        <v>1089</v>
      </c>
      <c r="G3699" s="0" t="s">
        <v>281</v>
      </c>
      <c r="H3699" s="0" t="s">
        <v>297</v>
      </c>
      <c r="I3699" s="0" t="s">
        <v>24697</v>
      </c>
    </row>
    <row r="3700" customFormat="false" ht="15" hidden="false" customHeight="false" outlineLevel="0" collapsed="false">
      <c r="A3700" s="0" t="n">
        <v>167</v>
      </c>
      <c r="B3700" s="0" t="s">
        <v>229</v>
      </c>
      <c r="C3700" s="0" t="s">
        <v>24698</v>
      </c>
      <c r="D3700" s="0" t="s">
        <v>14532</v>
      </c>
      <c r="E3700" s="0" t="s">
        <v>24699</v>
      </c>
      <c r="F3700" s="0" t="n">
        <v>9845</v>
      </c>
      <c r="G3700" s="0" t="s">
        <v>281</v>
      </c>
      <c r="H3700" s="0" t="s">
        <v>297</v>
      </c>
      <c r="I3700" s="0" t="s">
        <v>24700</v>
      </c>
    </row>
    <row r="3701" customFormat="false" ht="15" hidden="false" customHeight="false" outlineLevel="0" collapsed="false">
      <c r="A3701" s="0" t="n">
        <v>167</v>
      </c>
      <c r="B3701" s="0" t="s">
        <v>229</v>
      </c>
      <c r="C3701" s="0" t="s">
        <v>24701</v>
      </c>
      <c r="D3701" s="0" t="s">
        <v>14192</v>
      </c>
      <c r="E3701" s="0" t="s">
        <v>24702</v>
      </c>
      <c r="F3701" s="0" t="n">
        <v>3675</v>
      </c>
      <c r="G3701" s="0" t="s">
        <v>281</v>
      </c>
      <c r="H3701" s="0" t="s">
        <v>297</v>
      </c>
      <c r="I3701" s="0" t="s">
        <v>24703</v>
      </c>
    </row>
    <row r="3702" customFormat="false" ht="15" hidden="false" customHeight="false" outlineLevel="0" collapsed="false">
      <c r="A3702" s="0" t="n">
        <v>162</v>
      </c>
      <c r="B3702" s="0" t="s">
        <v>223</v>
      </c>
      <c r="C3702" s="0" t="s">
        <v>24704</v>
      </c>
      <c r="D3702" s="0" t="s">
        <v>34</v>
      </c>
      <c r="E3702" s="0" t="s">
        <v>24300</v>
      </c>
      <c r="F3702" s="0" t="n">
        <v>423</v>
      </c>
      <c r="G3702" s="0" t="s">
        <v>281</v>
      </c>
      <c r="H3702" s="0" t="s">
        <v>297</v>
      </c>
      <c r="I3702" s="0" t="s">
        <v>24705</v>
      </c>
    </row>
    <row r="3703" customFormat="false" ht="15" hidden="false" customHeight="false" outlineLevel="0" collapsed="false">
      <c r="A3703" s="0" t="n">
        <v>168</v>
      </c>
      <c r="B3703" s="0" t="s">
        <v>230</v>
      </c>
      <c r="C3703" s="0" t="s">
        <v>24706</v>
      </c>
      <c r="D3703" s="0" t="s">
        <v>14532</v>
      </c>
      <c r="E3703" s="0" t="s">
        <v>24707</v>
      </c>
      <c r="F3703" s="0" t="n">
        <v>5100</v>
      </c>
      <c r="G3703" s="0" t="s">
        <v>281</v>
      </c>
      <c r="H3703" s="0" t="s">
        <v>297</v>
      </c>
      <c r="I3703" s="0" t="s">
        <v>24708</v>
      </c>
    </row>
    <row r="3704" customFormat="false" ht="15" hidden="false" customHeight="false" outlineLevel="0" collapsed="false">
      <c r="A3704" s="0" t="n">
        <v>168</v>
      </c>
      <c r="B3704" s="0" t="s">
        <v>230</v>
      </c>
      <c r="C3704" s="0" t="s">
        <v>24709</v>
      </c>
      <c r="D3704" s="0" t="s">
        <v>14532</v>
      </c>
      <c r="E3704" s="0" t="s">
        <v>24710</v>
      </c>
      <c r="F3704" s="0" t="n">
        <v>1415</v>
      </c>
      <c r="G3704" s="0" t="s">
        <v>281</v>
      </c>
      <c r="H3704" s="0" t="s">
        <v>297</v>
      </c>
      <c r="I3704" s="0" t="s">
        <v>24711</v>
      </c>
    </row>
    <row r="3705" customFormat="false" ht="15" hidden="false" customHeight="false" outlineLevel="0" collapsed="false">
      <c r="A3705" s="0" t="n">
        <v>167</v>
      </c>
      <c r="B3705" s="0" t="s">
        <v>229</v>
      </c>
      <c r="C3705" s="0" t="s">
        <v>24712</v>
      </c>
      <c r="D3705" s="0" t="s">
        <v>14532</v>
      </c>
      <c r="E3705" s="0" t="s">
        <v>24713</v>
      </c>
      <c r="F3705" s="0" t="n">
        <v>3290</v>
      </c>
      <c r="G3705" s="0" t="s">
        <v>281</v>
      </c>
      <c r="H3705" s="0" t="s">
        <v>297</v>
      </c>
      <c r="I3705" s="0" t="s">
        <v>24714</v>
      </c>
    </row>
    <row r="3706" customFormat="false" ht="15" hidden="false" customHeight="false" outlineLevel="0" collapsed="false">
      <c r="A3706" s="0" t="n">
        <v>167</v>
      </c>
      <c r="B3706" s="0" t="s">
        <v>229</v>
      </c>
      <c r="C3706" s="0" t="s">
        <v>24715</v>
      </c>
      <c r="D3706" s="0" t="s">
        <v>14532</v>
      </c>
      <c r="E3706" s="0" t="s">
        <v>24716</v>
      </c>
      <c r="F3706" s="0" t="n">
        <v>1159</v>
      </c>
      <c r="G3706" s="0" t="s">
        <v>281</v>
      </c>
      <c r="H3706" s="0" t="s">
        <v>297</v>
      </c>
      <c r="I3706" s="0" t="s">
        <v>24717</v>
      </c>
    </row>
    <row r="3707" customFormat="false" ht="15" hidden="false" customHeight="false" outlineLevel="0" collapsed="false">
      <c r="A3707" s="0" t="n">
        <v>162</v>
      </c>
      <c r="B3707" s="0" t="s">
        <v>223</v>
      </c>
      <c r="C3707" s="0" t="s">
        <v>24718</v>
      </c>
      <c r="D3707" s="0" t="s">
        <v>34</v>
      </c>
      <c r="E3707" s="0" t="s">
        <v>24300</v>
      </c>
      <c r="F3707" s="0" t="n">
        <v>417</v>
      </c>
      <c r="G3707" s="0" t="s">
        <v>281</v>
      </c>
      <c r="H3707" s="0" t="s">
        <v>297</v>
      </c>
      <c r="I3707" s="0" t="s">
        <v>24719</v>
      </c>
    </row>
    <row r="3708" customFormat="false" ht="15" hidden="false" customHeight="false" outlineLevel="0" collapsed="false">
      <c r="A3708" s="0" t="n">
        <v>168</v>
      </c>
      <c r="B3708" s="0" t="s">
        <v>230</v>
      </c>
      <c r="C3708" s="0" t="s">
        <v>24720</v>
      </c>
      <c r="D3708" s="0" t="s">
        <v>14532</v>
      </c>
      <c r="E3708" s="0" t="s">
        <v>24707</v>
      </c>
      <c r="F3708" s="0" t="n">
        <v>5100</v>
      </c>
      <c r="G3708" s="0" t="s">
        <v>281</v>
      </c>
      <c r="H3708" s="0" t="s">
        <v>297</v>
      </c>
      <c r="I3708" s="0" t="s">
        <v>24708</v>
      </c>
    </row>
    <row r="3709" customFormat="false" ht="15" hidden="false" customHeight="false" outlineLevel="0" collapsed="false">
      <c r="A3709" s="0" t="n">
        <v>167</v>
      </c>
      <c r="B3709" s="0" t="s">
        <v>229</v>
      </c>
      <c r="C3709" s="0" t="s">
        <v>24721</v>
      </c>
      <c r="D3709" s="0" t="s">
        <v>14532</v>
      </c>
      <c r="E3709" s="0" t="s">
        <v>24722</v>
      </c>
      <c r="F3709" s="0" t="n">
        <v>1629</v>
      </c>
      <c r="G3709" s="0" t="s">
        <v>281</v>
      </c>
      <c r="H3709" s="0" t="s">
        <v>297</v>
      </c>
      <c r="I3709" s="0" t="s">
        <v>24723</v>
      </c>
    </row>
    <row r="3710" customFormat="false" ht="15" hidden="false" customHeight="false" outlineLevel="0" collapsed="false">
      <c r="A3710" s="0" t="n">
        <v>169</v>
      </c>
      <c r="B3710" s="0" t="s">
        <v>232</v>
      </c>
      <c r="C3710" s="0" t="s">
        <v>24724</v>
      </c>
      <c r="D3710" s="0" t="s">
        <v>14532</v>
      </c>
      <c r="E3710" s="0" t="s">
        <v>24725</v>
      </c>
      <c r="F3710" s="0" t="n">
        <v>9816</v>
      </c>
      <c r="G3710" s="0" t="s">
        <v>281</v>
      </c>
      <c r="H3710" s="0" t="s">
        <v>297</v>
      </c>
      <c r="I3710" s="0" t="s">
        <v>24726</v>
      </c>
    </row>
    <row r="3711" customFormat="false" ht="15" hidden="false" customHeight="false" outlineLevel="0" collapsed="false">
      <c r="A3711" s="0" t="n">
        <v>167</v>
      </c>
      <c r="B3711" s="0" t="s">
        <v>229</v>
      </c>
      <c r="C3711" s="0" t="s">
        <v>24727</v>
      </c>
      <c r="D3711" s="0" t="s">
        <v>14541</v>
      </c>
      <c r="E3711" s="0" t="s">
        <v>24728</v>
      </c>
      <c r="F3711" s="0" t="n">
        <v>741</v>
      </c>
      <c r="G3711" s="0" t="s">
        <v>281</v>
      </c>
      <c r="H3711" s="0" t="s">
        <v>297</v>
      </c>
      <c r="I3711" s="0" t="s">
        <v>24729</v>
      </c>
    </row>
    <row r="3712" customFormat="false" ht="15" hidden="false" customHeight="false" outlineLevel="0" collapsed="false">
      <c r="A3712" s="0" t="n">
        <v>162</v>
      </c>
      <c r="B3712" s="0" t="s">
        <v>223</v>
      </c>
      <c r="C3712" s="0" t="s">
        <v>24730</v>
      </c>
      <c r="D3712" s="0" t="s">
        <v>34</v>
      </c>
      <c r="E3712" s="0" t="s">
        <v>24287</v>
      </c>
      <c r="F3712" s="0" t="n">
        <v>667</v>
      </c>
      <c r="G3712" s="0" t="s">
        <v>281</v>
      </c>
      <c r="H3712" s="0" t="s">
        <v>297</v>
      </c>
      <c r="I3712" s="0" t="s">
        <v>24731</v>
      </c>
    </row>
    <row r="3713" customFormat="false" ht="15" hidden="false" customHeight="false" outlineLevel="0" collapsed="false">
      <c r="A3713" s="0" t="n">
        <v>167</v>
      </c>
      <c r="B3713" s="0" t="s">
        <v>229</v>
      </c>
      <c r="C3713" s="0" t="s">
        <v>24732</v>
      </c>
      <c r="D3713" s="0" t="s">
        <v>14192</v>
      </c>
      <c r="E3713" s="0" t="s">
        <v>24733</v>
      </c>
      <c r="F3713" s="0" t="n">
        <v>3308</v>
      </c>
      <c r="G3713" s="0" t="s">
        <v>281</v>
      </c>
      <c r="H3713" s="0" t="s">
        <v>297</v>
      </c>
      <c r="I3713" s="0" t="s">
        <v>24734</v>
      </c>
    </row>
    <row r="3714" customFormat="false" ht="15" hidden="false" customHeight="false" outlineLevel="0" collapsed="false">
      <c r="A3714" s="0" t="n">
        <v>167</v>
      </c>
      <c r="B3714" s="0" t="s">
        <v>229</v>
      </c>
      <c r="C3714" s="0" t="s">
        <v>24735</v>
      </c>
      <c r="D3714" s="0" t="s">
        <v>14532</v>
      </c>
      <c r="E3714" s="0" t="s">
        <v>24688</v>
      </c>
      <c r="F3714" s="0" t="n">
        <v>4941</v>
      </c>
      <c r="G3714" s="0" t="s">
        <v>281</v>
      </c>
      <c r="H3714" s="0" t="s">
        <v>297</v>
      </c>
      <c r="I3714" s="0" t="s">
        <v>24736</v>
      </c>
    </row>
    <row r="3715" customFormat="false" ht="15" hidden="false" customHeight="false" outlineLevel="0" collapsed="false">
      <c r="A3715" s="0" t="n">
        <v>169</v>
      </c>
      <c r="B3715" s="0" t="s">
        <v>232</v>
      </c>
      <c r="C3715" s="0" t="s">
        <v>24737</v>
      </c>
      <c r="D3715" s="0" t="s">
        <v>14541</v>
      </c>
      <c r="E3715" s="0" t="s">
        <v>24738</v>
      </c>
      <c r="F3715" s="0" t="n">
        <v>2715</v>
      </c>
      <c r="G3715" s="0" t="s">
        <v>281</v>
      </c>
      <c r="H3715" s="0" t="s">
        <v>297</v>
      </c>
      <c r="I3715" s="0" t="s">
        <v>24739</v>
      </c>
    </row>
    <row r="3716" customFormat="false" ht="15" hidden="false" customHeight="false" outlineLevel="0" collapsed="false">
      <c r="A3716" s="0" t="n">
        <v>167</v>
      </c>
      <c r="B3716" s="0" t="s">
        <v>229</v>
      </c>
      <c r="C3716" s="0" t="s">
        <v>24740</v>
      </c>
      <c r="D3716" s="0" t="s">
        <v>14192</v>
      </c>
      <c r="E3716" s="0" t="s">
        <v>24741</v>
      </c>
      <c r="F3716" s="0" t="n">
        <v>4306</v>
      </c>
      <c r="G3716" s="0" t="s">
        <v>281</v>
      </c>
      <c r="H3716" s="0" t="s">
        <v>297</v>
      </c>
      <c r="I3716" s="0" t="s">
        <v>24742</v>
      </c>
    </row>
    <row r="3717" customFormat="false" ht="15" hidden="false" customHeight="false" outlineLevel="0" collapsed="false">
      <c r="A3717" s="0" t="n">
        <v>162</v>
      </c>
      <c r="B3717" s="0" t="s">
        <v>223</v>
      </c>
      <c r="C3717" s="0" t="s">
        <v>24743</v>
      </c>
      <c r="D3717" s="0" t="s">
        <v>34</v>
      </c>
      <c r="E3717" s="0" t="s">
        <v>24300</v>
      </c>
      <c r="F3717" s="0" t="n">
        <v>431</v>
      </c>
      <c r="G3717" s="0" t="s">
        <v>281</v>
      </c>
      <c r="H3717" s="0" t="s">
        <v>297</v>
      </c>
      <c r="I3717" s="0" t="s">
        <v>24744</v>
      </c>
    </row>
    <row r="3718" customFormat="false" ht="15" hidden="false" customHeight="false" outlineLevel="0" collapsed="false">
      <c r="A3718" s="0" t="n">
        <v>169</v>
      </c>
      <c r="B3718" s="0" t="s">
        <v>232</v>
      </c>
      <c r="C3718" s="0" t="s">
        <v>24745</v>
      </c>
      <c r="D3718" s="0" t="s">
        <v>14532</v>
      </c>
      <c r="E3718" s="0" t="s">
        <v>24746</v>
      </c>
      <c r="F3718" s="0" t="n">
        <v>2916</v>
      </c>
      <c r="G3718" s="0" t="s">
        <v>281</v>
      </c>
      <c r="H3718" s="0" t="s">
        <v>297</v>
      </c>
      <c r="I3718" s="0" t="s">
        <v>24747</v>
      </c>
    </row>
    <row r="3719" customFormat="false" ht="15" hidden="false" customHeight="false" outlineLevel="0" collapsed="false">
      <c r="A3719" s="0" t="n">
        <v>162</v>
      </c>
      <c r="B3719" s="0" t="s">
        <v>223</v>
      </c>
      <c r="C3719" s="0" t="s">
        <v>24748</v>
      </c>
      <c r="D3719" s="0" t="s">
        <v>34</v>
      </c>
      <c r="E3719" s="0" t="s">
        <v>24287</v>
      </c>
      <c r="F3719" s="0" t="n">
        <v>659</v>
      </c>
      <c r="G3719" s="0" t="s">
        <v>281</v>
      </c>
      <c r="H3719" s="0" t="s">
        <v>297</v>
      </c>
      <c r="I3719" s="0" t="s">
        <v>24749</v>
      </c>
    </row>
    <row r="3720" customFormat="false" ht="15" hidden="false" customHeight="false" outlineLevel="0" collapsed="false">
      <c r="A3720" s="0" t="n">
        <v>167</v>
      </c>
      <c r="B3720" s="0" t="s">
        <v>229</v>
      </c>
      <c r="C3720" s="0" t="s">
        <v>24750</v>
      </c>
      <c r="D3720" s="0" t="s">
        <v>14192</v>
      </c>
      <c r="E3720" s="0" t="s">
        <v>24751</v>
      </c>
      <c r="F3720" s="0" t="n">
        <v>4880</v>
      </c>
      <c r="G3720" s="0" t="s">
        <v>281</v>
      </c>
      <c r="H3720" s="0" t="s">
        <v>297</v>
      </c>
      <c r="I3720" s="0" t="s">
        <v>24752</v>
      </c>
    </row>
    <row r="3721" customFormat="false" ht="15" hidden="false" customHeight="false" outlineLevel="0" collapsed="false">
      <c r="A3721" s="0" t="n">
        <v>167</v>
      </c>
      <c r="B3721" s="0" t="s">
        <v>229</v>
      </c>
      <c r="C3721" s="0" t="s">
        <v>24753</v>
      </c>
      <c r="D3721" s="0" t="s">
        <v>14532</v>
      </c>
      <c r="E3721" s="0" t="s">
        <v>24754</v>
      </c>
      <c r="F3721" s="0" t="n">
        <v>1201</v>
      </c>
      <c r="G3721" s="0" t="s">
        <v>281</v>
      </c>
      <c r="H3721" s="0" t="s">
        <v>297</v>
      </c>
      <c r="I3721" s="0" t="s">
        <v>24755</v>
      </c>
    </row>
    <row r="3722" customFormat="false" ht="15" hidden="false" customHeight="false" outlineLevel="0" collapsed="false">
      <c r="A3722" s="0" t="n">
        <v>169</v>
      </c>
      <c r="B3722" s="0" t="s">
        <v>232</v>
      </c>
      <c r="C3722" s="0" t="s">
        <v>24756</v>
      </c>
      <c r="D3722" s="0" t="s">
        <v>14532</v>
      </c>
      <c r="E3722" s="0" t="s">
        <v>24757</v>
      </c>
      <c r="F3722" s="0" t="n">
        <v>2172</v>
      </c>
      <c r="G3722" s="0" t="s">
        <v>281</v>
      </c>
      <c r="H3722" s="0" t="s">
        <v>297</v>
      </c>
      <c r="I3722" s="0" t="s">
        <v>24758</v>
      </c>
    </row>
    <row r="3723" customFormat="false" ht="15" hidden="false" customHeight="false" outlineLevel="0" collapsed="false">
      <c r="A3723" s="0" t="n">
        <v>167</v>
      </c>
      <c r="B3723" s="0" t="s">
        <v>229</v>
      </c>
      <c r="C3723" s="0" t="s">
        <v>24759</v>
      </c>
      <c r="D3723" s="0" t="s">
        <v>14532</v>
      </c>
      <c r="E3723" s="0" t="s">
        <v>24760</v>
      </c>
      <c r="F3723" s="0" t="n">
        <v>2521</v>
      </c>
      <c r="G3723" s="0" t="s">
        <v>281</v>
      </c>
      <c r="H3723" s="0" t="s">
        <v>297</v>
      </c>
      <c r="I3723" s="0" t="s">
        <v>24761</v>
      </c>
    </row>
    <row r="3724" customFormat="false" ht="15" hidden="false" customHeight="false" outlineLevel="0" collapsed="false">
      <c r="A3724" s="0" t="n">
        <v>162</v>
      </c>
      <c r="B3724" s="0" t="s">
        <v>223</v>
      </c>
      <c r="C3724" s="0" t="s">
        <v>24762</v>
      </c>
      <c r="D3724" s="0" t="s">
        <v>34</v>
      </c>
      <c r="E3724" s="0" t="s">
        <v>24763</v>
      </c>
      <c r="F3724" s="0" t="n">
        <v>544</v>
      </c>
      <c r="G3724" s="0" t="s">
        <v>281</v>
      </c>
      <c r="H3724" s="0" t="s">
        <v>297</v>
      </c>
      <c r="I3724" s="0" t="s">
        <v>24764</v>
      </c>
    </row>
    <row r="3725" customFormat="false" ht="15" hidden="false" customHeight="false" outlineLevel="0" collapsed="false">
      <c r="A3725" s="0" t="n">
        <v>168</v>
      </c>
      <c r="B3725" s="0" t="s">
        <v>230</v>
      </c>
      <c r="C3725" s="0" t="s">
        <v>24765</v>
      </c>
      <c r="D3725" s="0" t="s">
        <v>14532</v>
      </c>
      <c r="E3725" s="0" t="s">
        <v>24766</v>
      </c>
      <c r="F3725" s="0" t="n">
        <v>233</v>
      </c>
      <c r="G3725" s="0" t="s">
        <v>281</v>
      </c>
      <c r="H3725" s="0" t="s">
        <v>297</v>
      </c>
      <c r="I3725" s="0" t="s">
        <v>24767</v>
      </c>
    </row>
    <row r="3726" customFormat="false" ht="15" hidden="false" customHeight="false" outlineLevel="0" collapsed="false">
      <c r="A3726" s="0" t="n">
        <v>169</v>
      </c>
      <c r="B3726" s="0" t="s">
        <v>232</v>
      </c>
      <c r="C3726" s="0" t="s">
        <v>24768</v>
      </c>
      <c r="D3726" s="0" t="s">
        <v>14541</v>
      </c>
      <c r="E3726" s="0" t="s">
        <v>24769</v>
      </c>
      <c r="F3726" s="0" t="n">
        <v>2121</v>
      </c>
      <c r="G3726" s="0" t="s">
        <v>281</v>
      </c>
      <c r="H3726" s="0" t="s">
        <v>297</v>
      </c>
      <c r="I3726" s="0" t="s">
        <v>24770</v>
      </c>
    </row>
    <row r="3727" customFormat="false" ht="15" hidden="false" customHeight="false" outlineLevel="0" collapsed="false">
      <c r="A3727" s="0" t="n">
        <v>167</v>
      </c>
      <c r="B3727" s="0" t="s">
        <v>229</v>
      </c>
      <c r="C3727" s="0" t="s">
        <v>24771</v>
      </c>
      <c r="D3727" s="0" t="s">
        <v>14532</v>
      </c>
      <c r="E3727" s="0" t="s">
        <v>24772</v>
      </c>
      <c r="F3727" s="0" t="n">
        <v>805</v>
      </c>
      <c r="G3727" s="0" t="s">
        <v>281</v>
      </c>
      <c r="H3727" s="0" t="s">
        <v>297</v>
      </c>
      <c r="I3727" s="0" t="s">
        <v>24773</v>
      </c>
    </row>
    <row r="3728" customFormat="false" ht="15" hidden="false" customHeight="false" outlineLevel="0" collapsed="false">
      <c r="A3728" s="0" t="n">
        <v>162</v>
      </c>
      <c r="B3728" s="0" t="s">
        <v>223</v>
      </c>
      <c r="C3728" s="0" t="s">
        <v>24774</v>
      </c>
      <c r="D3728" s="0" t="s">
        <v>34</v>
      </c>
      <c r="E3728" s="0" t="s">
        <v>24287</v>
      </c>
      <c r="F3728" s="0" t="n">
        <v>665</v>
      </c>
      <c r="G3728" s="0" t="s">
        <v>281</v>
      </c>
      <c r="H3728" s="0" t="s">
        <v>297</v>
      </c>
      <c r="I3728" s="0" t="s">
        <v>24775</v>
      </c>
    </row>
    <row r="3729" customFormat="false" ht="15" hidden="false" customHeight="false" outlineLevel="0" collapsed="false">
      <c r="A3729" s="0" t="n">
        <v>169</v>
      </c>
      <c r="B3729" s="0" t="s">
        <v>232</v>
      </c>
      <c r="C3729" s="0" t="s">
        <v>24776</v>
      </c>
      <c r="D3729" s="0" t="s">
        <v>14532</v>
      </c>
      <c r="E3729" s="0" t="s">
        <v>24777</v>
      </c>
      <c r="F3729" s="0" t="n">
        <v>997</v>
      </c>
      <c r="G3729" s="0" t="s">
        <v>281</v>
      </c>
      <c r="H3729" s="0" t="s">
        <v>297</v>
      </c>
      <c r="I3729" s="0" t="s">
        <v>24778</v>
      </c>
    </row>
    <row r="3730" customFormat="false" ht="15" hidden="false" customHeight="false" outlineLevel="0" collapsed="false">
      <c r="A3730" s="0" t="n">
        <v>169</v>
      </c>
      <c r="B3730" s="0" t="s">
        <v>232</v>
      </c>
      <c r="C3730" s="0" t="s">
        <v>24779</v>
      </c>
      <c r="D3730" s="0" t="s">
        <v>14676</v>
      </c>
      <c r="E3730" s="0" t="s">
        <v>24780</v>
      </c>
      <c r="F3730" s="0" t="n">
        <v>4117</v>
      </c>
      <c r="G3730" s="0" t="s">
        <v>281</v>
      </c>
      <c r="H3730" s="0" t="s">
        <v>297</v>
      </c>
      <c r="I3730" s="0" t="s">
        <v>24781</v>
      </c>
    </row>
    <row r="3731" customFormat="false" ht="15" hidden="false" customHeight="false" outlineLevel="0" collapsed="false">
      <c r="A3731" s="0" t="n">
        <v>162</v>
      </c>
      <c r="B3731" s="0" t="s">
        <v>223</v>
      </c>
      <c r="C3731" s="0" t="s">
        <v>24782</v>
      </c>
      <c r="D3731" s="0" t="s">
        <v>34</v>
      </c>
      <c r="E3731" s="0" t="s">
        <v>24287</v>
      </c>
      <c r="F3731" s="0" t="n">
        <v>669</v>
      </c>
      <c r="G3731" s="0" t="s">
        <v>281</v>
      </c>
      <c r="H3731" s="0" t="s">
        <v>297</v>
      </c>
      <c r="I3731" s="0" t="s">
        <v>24783</v>
      </c>
    </row>
    <row r="3732" customFormat="false" ht="15" hidden="false" customHeight="false" outlineLevel="0" collapsed="false">
      <c r="A3732" s="0" t="n">
        <v>167</v>
      </c>
      <c r="B3732" s="0" t="s">
        <v>229</v>
      </c>
      <c r="C3732" s="0" t="s">
        <v>24784</v>
      </c>
      <c r="D3732" s="0" t="s">
        <v>14192</v>
      </c>
      <c r="E3732" s="0" t="s">
        <v>24785</v>
      </c>
      <c r="F3732" s="0" t="n">
        <v>3471</v>
      </c>
      <c r="G3732" s="0" t="s">
        <v>281</v>
      </c>
      <c r="H3732" s="0" t="s">
        <v>297</v>
      </c>
      <c r="I3732" s="0" t="s">
        <v>24786</v>
      </c>
    </row>
    <row r="3733" customFormat="false" ht="15" hidden="false" customHeight="false" outlineLevel="0" collapsed="false">
      <c r="A3733" s="0" t="n">
        <v>169</v>
      </c>
      <c r="B3733" s="0" t="s">
        <v>232</v>
      </c>
      <c r="C3733" s="0" t="s">
        <v>24787</v>
      </c>
      <c r="D3733" s="0" t="s">
        <v>14532</v>
      </c>
      <c r="E3733" s="0" t="s">
        <v>24788</v>
      </c>
      <c r="F3733" s="0" t="n">
        <v>2332</v>
      </c>
      <c r="G3733" s="0" t="s">
        <v>281</v>
      </c>
      <c r="H3733" s="0" t="s">
        <v>297</v>
      </c>
      <c r="I3733" s="0" t="s">
        <v>24789</v>
      </c>
    </row>
    <row r="3734" customFormat="false" ht="15" hidden="false" customHeight="false" outlineLevel="0" collapsed="false">
      <c r="A3734" s="0" t="n">
        <v>162</v>
      </c>
      <c r="B3734" s="0" t="s">
        <v>223</v>
      </c>
      <c r="C3734" s="0" t="s">
        <v>24790</v>
      </c>
      <c r="D3734" s="0" t="s">
        <v>34</v>
      </c>
      <c r="E3734" s="0" t="s">
        <v>24300</v>
      </c>
      <c r="F3734" s="0" t="n">
        <v>419</v>
      </c>
      <c r="G3734" s="0" t="s">
        <v>281</v>
      </c>
      <c r="H3734" s="0" t="s">
        <v>297</v>
      </c>
      <c r="I3734" s="0" t="s">
        <v>24791</v>
      </c>
    </row>
    <row r="3735" customFormat="false" ht="15" hidden="false" customHeight="false" outlineLevel="0" collapsed="false">
      <c r="A3735" s="0" t="n">
        <v>169</v>
      </c>
      <c r="B3735" s="0" t="s">
        <v>232</v>
      </c>
      <c r="C3735" s="0" t="s">
        <v>24792</v>
      </c>
      <c r="D3735" s="0" t="s">
        <v>14541</v>
      </c>
      <c r="E3735" s="0" t="s">
        <v>24793</v>
      </c>
      <c r="F3735" s="0" t="n">
        <v>987</v>
      </c>
      <c r="G3735" s="0" t="s">
        <v>281</v>
      </c>
      <c r="H3735" s="0" t="s">
        <v>297</v>
      </c>
      <c r="I3735" s="0" t="s">
        <v>24794</v>
      </c>
    </row>
    <row r="3736" customFormat="false" ht="15" hidden="false" customHeight="false" outlineLevel="0" collapsed="false">
      <c r="A3736" s="0" t="n">
        <v>167</v>
      </c>
      <c r="B3736" s="0" t="s">
        <v>229</v>
      </c>
      <c r="C3736" s="0" t="s">
        <v>24795</v>
      </c>
      <c r="D3736" s="0" t="s">
        <v>14532</v>
      </c>
      <c r="E3736" s="0" t="s">
        <v>24796</v>
      </c>
      <c r="F3736" s="0" t="n">
        <v>3481</v>
      </c>
      <c r="G3736" s="0" t="s">
        <v>281</v>
      </c>
      <c r="H3736" s="0" t="s">
        <v>297</v>
      </c>
      <c r="I3736" s="0" t="s">
        <v>24797</v>
      </c>
    </row>
    <row r="3737" customFormat="false" ht="15" hidden="false" customHeight="false" outlineLevel="0" collapsed="false">
      <c r="A3737" s="0" t="n">
        <v>168</v>
      </c>
      <c r="B3737" s="0" t="s">
        <v>230</v>
      </c>
      <c r="C3737" s="0" t="s">
        <v>24798</v>
      </c>
      <c r="D3737" s="0" t="s">
        <v>14532</v>
      </c>
      <c r="E3737" s="0" t="s">
        <v>24799</v>
      </c>
      <c r="F3737" s="0" t="n">
        <v>1338</v>
      </c>
      <c r="G3737" s="0" t="s">
        <v>281</v>
      </c>
      <c r="H3737" s="0" t="s">
        <v>297</v>
      </c>
      <c r="I3737" s="0" t="s">
        <v>24800</v>
      </c>
    </row>
    <row r="3738" customFormat="false" ht="15" hidden="false" customHeight="false" outlineLevel="0" collapsed="false">
      <c r="A3738" s="0" t="n">
        <v>162</v>
      </c>
      <c r="B3738" s="0" t="s">
        <v>223</v>
      </c>
      <c r="C3738" s="0" t="s">
        <v>24801</v>
      </c>
      <c r="D3738" s="0" t="s">
        <v>34</v>
      </c>
      <c r="E3738" s="0" t="s">
        <v>24802</v>
      </c>
      <c r="F3738" s="0" t="n">
        <v>758</v>
      </c>
      <c r="G3738" s="0" t="s">
        <v>281</v>
      </c>
      <c r="H3738" s="0" t="s">
        <v>297</v>
      </c>
      <c r="I3738" s="0" t="s">
        <v>24803</v>
      </c>
    </row>
    <row r="3739" customFormat="false" ht="15" hidden="false" customHeight="false" outlineLevel="0" collapsed="false">
      <c r="A3739" s="0" t="n">
        <v>162</v>
      </c>
      <c r="B3739" s="0" t="s">
        <v>223</v>
      </c>
      <c r="C3739" s="0" t="s">
        <v>24804</v>
      </c>
      <c r="D3739" s="0" t="s">
        <v>14532</v>
      </c>
      <c r="E3739" s="0" t="s">
        <v>24805</v>
      </c>
      <c r="F3739" s="0" t="n">
        <v>6233</v>
      </c>
      <c r="G3739" s="0" t="s">
        <v>281</v>
      </c>
      <c r="H3739" s="0" t="s">
        <v>297</v>
      </c>
      <c r="I3739" s="0" t="s">
        <v>24806</v>
      </c>
    </row>
    <row r="3740" customFormat="false" ht="15" hidden="false" customHeight="false" outlineLevel="0" collapsed="false">
      <c r="A3740" s="0" t="n">
        <v>168</v>
      </c>
      <c r="B3740" s="0" t="s">
        <v>230</v>
      </c>
      <c r="C3740" s="0" t="s">
        <v>24807</v>
      </c>
      <c r="D3740" s="0" t="s">
        <v>14532</v>
      </c>
      <c r="E3740" s="0" t="s">
        <v>24808</v>
      </c>
      <c r="F3740" s="0" t="n">
        <v>2713</v>
      </c>
      <c r="G3740" s="0" t="s">
        <v>281</v>
      </c>
      <c r="H3740" s="0" t="s">
        <v>297</v>
      </c>
      <c r="I3740" s="0" t="s">
        <v>24809</v>
      </c>
    </row>
    <row r="3741" customFormat="false" ht="15" hidden="false" customHeight="false" outlineLevel="0" collapsed="false">
      <c r="A3741" s="0" t="n">
        <v>167</v>
      </c>
      <c r="B3741" s="0" t="s">
        <v>229</v>
      </c>
      <c r="C3741" s="0" t="s">
        <v>24810</v>
      </c>
      <c r="D3741" s="0" t="s">
        <v>14192</v>
      </c>
      <c r="E3741" s="0" t="s">
        <v>24811</v>
      </c>
      <c r="F3741" s="0" t="n">
        <v>3521</v>
      </c>
      <c r="G3741" s="0" t="s">
        <v>281</v>
      </c>
      <c r="H3741" s="0" t="s">
        <v>297</v>
      </c>
      <c r="I3741" s="0" t="s">
        <v>24812</v>
      </c>
    </row>
    <row r="3742" customFormat="false" ht="15" hidden="false" customHeight="false" outlineLevel="0" collapsed="false">
      <c r="A3742" s="0" t="n">
        <v>169</v>
      </c>
      <c r="B3742" s="0" t="s">
        <v>232</v>
      </c>
      <c r="C3742" s="0" t="s">
        <v>24813</v>
      </c>
      <c r="D3742" s="0" t="s">
        <v>14532</v>
      </c>
      <c r="E3742" s="0" t="s">
        <v>24814</v>
      </c>
      <c r="F3742" s="0" t="n">
        <v>3186</v>
      </c>
      <c r="G3742" s="0" t="s">
        <v>281</v>
      </c>
      <c r="H3742" s="0" t="s">
        <v>297</v>
      </c>
      <c r="I3742" s="0" t="s">
        <v>24815</v>
      </c>
    </row>
    <row r="3743" customFormat="false" ht="15" hidden="false" customHeight="false" outlineLevel="0" collapsed="false">
      <c r="A3743" s="0" t="n">
        <v>167</v>
      </c>
      <c r="B3743" s="0" t="s">
        <v>229</v>
      </c>
      <c r="C3743" s="0" t="s">
        <v>24816</v>
      </c>
      <c r="D3743" s="0" t="s">
        <v>14532</v>
      </c>
      <c r="E3743" s="0" t="s">
        <v>24817</v>
      </c>
      <c r="F3743" s="0" t="n">
        <v>559</v>
      </c>
      <c r="G3743" s="0" t="s">
        <v>281</v>
      </c>
      <c r="H3743" s="0" t="s">
        <v>297</v>
      </c>
      <c r="I3743" s="0" t="s">
        <v>24818</v>
      </c>
    </row>
    <row r="3744" customFormat="false" ht="15" hidden="false" customHeight="false" outlineLevel="0" collapsed="false">
      <c r="A3744" s="0" t="n">
        <v>169</v>
      </c>
      <c r="B3744" s="0" t="s">
        <v>232</v>
      </c>
      <c r="C3744" s="0" t="s">
        <v>24819</v>
      </c>
      <c r="D3744" s="0" t="s">
        <v>14532</v>
      </c>
      <c r="E3744" s="0" t="s">
        <v>24820</v>
      </c>
      <c r="F3744" s="0" t="n">
        <v>1469</v>
      </c>
      <c r="G3744" s="0" t="s">
        <v>281</v>
      </c>
      <c r="H3744" s="0" t="s">
        <v>297</v>
      </c>
      <c r="I3744" s="0" t="s">
        <v>24821</v>
      </c>
    </row>
    <row r="3745" customFormat="false" ht="15" hidden="false" customHeight="false" outlineLevel="0" collapsed="false">
      <c r="A3745" s="0" t="n">
        <v>167</v>
      </c>
      <c r="B3745" s="0" t="s">
        <v>229</v>
      </c>
      <c r="C3745" s="0" t="s">
        <v>24822</v>
      </c>
      <c r="D3745" s="0" t="s">
        <v>14532</v>
      </c>
      <c r="E3745" s="0" t="s">
        <v>24823</v>
      </c>
      <c r="F3745" s="0" t="n">
        <v>11444</v>
      </c>
      <c r="G3745" s="0" t="s">
        <v>281</v>
      </c>
      <c r="H3745" s="0" t="s">
        <v>297</v>
      </c>
      <c r="I3745" s="0" t="s">
        <v>24824</v>
      </c>
    </row>
    <row r="3746" customFormat="false" ht="15" hidden="false" customHeight="false" outlineLevel="0" collapsed="false">
      <c r="A3746" s="0" t="n">
        <v>162</v>
      </c>
      <c r="B3746" s="0" t="s">
        <v>223</v>
      </c>
      <c r="C3746" s="0" t="s">
        <v>24825</v>
      </c>
      <c r="D3746" s="0" t="s">
        <v>34</v>
      </c>
      <c r="E3746" s="0" t="s">
        <v>24826</v>
      </c>
      <c r="F3746" s="0" t="n">
        <v>533</v>
      </c>
      <c r="G3746" s="0" t="s">
        <v>281</v>
      </c>
      <c r="H3746" s="0" t="s">
        <v>297</v>
      </c>
      <c r="I3746" s="0" t="s">
        <v>24827</v>
      </c>
    </row>
    <row r="3747" customFormat="false" ht="15" hidden="false" customHeight="false" outlineLevel="0" collapsed="false">
      <c r="A3747" s="0" t="n">
        <v>167</v>
      </c>
      <c r="B3747" s="0" t="s">
        <v>229</v>
      </c>
      <c r="C3747" s="0" t="s">
        <v>24828</v>
      </c>
      <c r="D3747" s="0" t="s">
        <v>14532</v>
      </c>
      <c r="E3747" s="0" t="s">
        <v>24829</v>
      </c>
      <c r="F3747" s="0" t="n">
        <v>619</v>
      </c>
      <c r="G3747" s="0" t="s">
        <v>281</v>
      </c>
      <c r="H3747" s="0" t="s">
        <v>297</v>
      </c>
      <c r="I3747" s="0" t="s">
        <v>24830</v>
      </c>
    </row>
    <row r="3748" customFormat="false" ht="15" hidden="false" customHeight="false" outlineLevel="0" collapsed="false">
      <c r="A3748" s="0" t="n">
        <v>169</v>
      </c>
      <c r="B3748" s="0" t="s">
        <v>232</v>
      </c>
      <c r="C3748" s="0" t="s">
        <v>24831</v>
      </c>
      <c r="D3748" s="0" t="s">
        <v>14532</v>
      </c>
      <c r="E3748" s="0" t="s">
        <v>24832</v>
      </c>
      <c r="F3748" s="0" t="n">
        <v>676</v>
      </c>
      <c r="G3748" s="0" t="s">
        <v>281</v>
      </c>
      <c r="H3748" s="0" t="s">
        <v>297</v>
      </c>
      <c r="I3748" s="0" t="s">
        <v>24833</v>
      </c>
    </row>
    <row r="3749" customFormat="false" ht="15" hidden="false" customHeight="false" outlineLevel="0" collapsed="false">
      <c r="A3749" s="0" t="n">
        <v>167</v>
      </c>
      <c r="B3749" s="0" t="s">
        <v>229</v>
      </c>
      <c r="C3749" s="0" t="s">
        <v>24834</v>
      </c>
      <c r="D3749" s="0" t="s">
        <v>14532</v>
      </c>
      <c r="E3749" s="0" t="s">
        <v>24835</v>
      </c>
      <c r="F3749" s="0" t="n">
        <v>5575</v>
      </c>
      <c r="G3749" s="0" t="s">
        <v>281</v>
      </c>
      <c r="H3749" s="0" t="s">
        <v>297</v>
      </c>
      <c r="I3749" s="0" t="s">
        <v>24836</v>
      </c>
    </row>
    <row r="3750" customFormat="false" ht="15" hidden="false" customHeight="false" outlineLevel="0" collapsed="false">
      <c r="A3750" s="0" t="n">
        <v>162</v>
      </c>
      <c r="B3750" s="0" t="s">
        <v>223</v>
      </c>
      <c r="C3750" s="0" t="s">
        <v>24837</v>
      </c>
      <c r="D3750" s="0" t="s">
        <v>34</v>
      </c>
      <c r="E3750" s="0" t="s">
        <v>24300</v>
      </c>
      <c r="F3750" s="0" t="n">
        <v>419</v>
      </c>
      <c r="G3750" s="0" t="s">
        <v>281</v>
      </c>
      <c r="H3750" s="0" t="s">
        <v>297</v>
      </c>
      <c r="I3750" s="0" t="s">
        <v>24838</v>
      </c>
    </row>
    <row r="3751" customFormat="false" ht="15" hidden="false" customHeight="false" outlineLevel="0" collapsed="false">
      <c r="A3751" s="0" t="n">
        <v>169</v>
      </c>
      <c r="B3751" s="0" t="s">
        <v>232</v>
      </c>
      <c r="C3751" s="0" t="s">
        <v>24839</v>
      </c>
      <c r="D3751" s="0" t="s">
        <v>14541</v>
      </c>
      <c r="E3751" s="0" t="s">
        <v>24840</v>
      </c>
      <c r="F3751" s="0" t="n">
        <v>1602</v>
      </c>
      <c r="G3751" s="0" t="s">
        <v>281</v>
      </c>
      <c r="H3751" s="0" t="s">
        <v>297</v>
      </c>
      <c r="I3751" s="0" t="s">
        <v>24841</v>
      </c>
    </row>
    <row r="3752" customFormat="false" ht="15" hidden="false" customHeight="false" outlineLevel="0" collapsed="false">
      <c r="A3752" s="0" t="n">
        <v>167</v>
      </c>
      <c r="B3752" s="0" t="s">
        <v>229</v>
      </c>
      <c r="C3752" s="0" t="s">
        <v>24842</v>
      </c>
      <c r="D3752" s="0" t="s">
        <v>14532</v>
      </c>
      <c r="E3752" s="0" t="s">
        <v>24843</v>
      </c>
      <c r="F3752" s="0" t="n">
        <v>407</v>
      </c>
      <c r="G3752" s="0" t="s">
        <v>281</v>
      </c>
      <c r="H3752" s="0" t="s">
        <v>297</v>
      </c>
      <c r="I3752" s="0" t="s">
        <v>24844</v>
      </c>
    </row>
    <row r="3753" customFormat="false" ht="15" hidden="false" customHeight="false" outlineLevel="0" collapsed="false">
      <c r="A3753" s="0" t="n">
        <v>169</v>
      </c>
      <c r="B3753" s="0" t="s">
        <v>232</v>
      </c>
      <c r="C3753" s="0" t="s">
        <v>24845</v>
      </c>
      <c r="D3753" s="0" t="s">
        <v>14541</v>
      </c>
      <c r="E3753" s="0" t="s">
        <v>24846</v>
      </c>
      <c r="F3753" s="0" t="n">
        <v>1235</v>
      </c>
      <c r="G3753" s="0" t="s">
        <v>281</v>
      </c>
      <c r="H3753" s="0" t="s">
        <v>297</v>
      </c>
      <c r="I3753" s="0" t="s">
        <v>24847</v>
      </c>
    </row>
    <row r="3754" customFormat="false" ht="15" hidden="false" customHeight="false" outlineLevel="0" collapsed="false">
      <c r="A3754" s="0" t="n">
        <v>167</v>
      </c>
      <c r="B3754" s="0" t="s">
        <v>229</v>
      </c>
      <c r="C3754" s="0" t="s">
        <v>24848</v>
      </c>
      <c r="D3754" s="0" t="s">
        <v>14532</v>
      </c>
      <c r="E3754" s="0" t="s">
        <v>24849</v>
      </c>
      <c r="F3754" s="0" t="n">
        <v>247</v>
      </c>
      <c r="G3754" s="0" t="s">
        <v>281</v>
      </c>
      <c r="H3754" s="0" t="s">
        <v>297</v>
      </c>
      <c r="I3754" s="0" t="s">
        <v>24850</v>
      </c>
    </row>
    <row r="3755" customFormat="false" ht="15" hidden="false" customHeight="false" outlineLevel="0" collapsed="false">
      <c r="A3755" s="0" t="n">
        <v>162</v>
      </c>
      <c r="B3755" s="0" t="s">
        <v>223</v>
      </c>
      <c r="C3755" s="0" t="s">
        <v>24851</v>
      </c>
      <c r="D3755" s="0" t="s">
        <v>34</v>
      </c>
      <c r="E3755" s="0" t="s">
        <v>24300</v>
      </c>
      <c r="F3755" s="0" t="n">
        <v>421</v>
      </c>
      <c r="G3755" s="0" t="s">
        <v>281</v>
      </c>
      <c r="H3755" s="0" t="s">
        <v>297</v>
      </c>
      <c r="I3755" s="0" t="s">
        <v>24852</v>
      </c>
    </row>
    <row r="3756" customFormat="false" ht="15" hidden="false" customHeight="false" outlineLevel="0" collapsed="false">
      <c r="A3756" s="0" t="n">
        <v>167</v>
      </c>
      <c r="B3756" s="0" t="s">
        <v>229</v>
      </c>
      <c r="C3756" s="0" t="s">
        <v>24853</v>
      </c>
      <c r="D3756" s="0" t="s">
        <v>14192</v>
      </c>
      <c r="E3756" s="0" t="s">
        <v>24854</v>
      </c>
      <c r="F3756" s="0" t="n">
        <v>3675</v>
      </c>
      <c r="G3756" s="0" t="s">
        <v>281</v>
      </c>
      <c r="H3756" s="0" t="s">
        <v>297</v>
      </c>
      <c r="I3756" s="0" t="s">
        <v>24855</v>
      </c>
    </row>
    <row r="3757" customFormat="false" ht="15" hidden="false" customHeight="false" outlineLevel="0" collapsed="false">
      <c r="A3757" s="0" t="n">
        <v>169</v>
      </c>
      <c r="B3757" s="0" t="s">
        <v>232</v>
      </c>
      <c r="C3757" s="0" t="s">
        <v>24856</v>
      </c>
      <c r="D3757" s="0" t="s">
        <v>14532</v>
      </c>
      <c r="E3757" s="0" t="s">
        <v>24857</v>
      </c>
      <c r="F3757" s="0" t="n">
        <v>2146</v>
      </c>
      <c r="G3757" s="0" t="s">
        <v>281</v>
      </c>
      <c r="H3757" s="0" t="s">
        <v>297</v>
      </c>
      <c r="I3757" s="0" t="s">
        <v>24858</v>
      </c>
    </row>
    <row r="3758" customFormat="false" ht="15" hidden="false" customHeight="false" outlineLevel="0" collapsed="false">
      <c r="A3758" s="0" t="n">
        <v>167</v>
      </c>
      <c r="B3758" s="0" t="s">
        <v>229</v>
      </c>
      <c r="C3758" s="0" t="s">
        <v>24859</v>
      </c>
      <c r="D3758" s="0" t="s">
        <v>14532</v>
      </c>
      <c r="E3758" s="0" t="s">
        <v>24860</v>
      </c>
      <c r="F3758" s="0" t="n">
        <v>2081</v>
      </c>
      <c r="G3758" s="0" t="s">
        <v>281</v>
      </c>
      <c r="H3758" s="0" t="s">
        <v>297</v>
      </c>
      <c r="I3758" s="0" t="s">
        <v>24861</v>
      </c>
    </row>
    <row r="3759" customFormat="false" ht="15" hidden="false" customHeight="false" outlineLevel="0" collapsed="false">
      <c r="A3759" s="0" t="n">
        <v>162</v>
      </c>
      <c r="B3759" s="0" t="s">
        <v>223</v>
      </c>
      <c r="C3759" s="0" t="s">
        <v>24862</v>
      </c>
      <c r="D3759" s="0" t="s">
        <v>34</v>
      </c>
      <c r="E3759" s="0" t="s">
        <v>24300</v>
      </c>
      <c r="F3759" s="0" t="n">
        <v>423</v>
      </c>
      <c r="G3759" s="0" t="s">
        <v>281</v>
      </c>
      <c r="H3759" s="0" t="s">
        <v>297</v>
      </c>
      <c r="I3759" s="0" t="s">
        <v>24863</v>
      </c>
    </row>
    <row r="3760" customFormat="false" ht="15" hidden="false" customHeight="false" outlineLevel="0" collapsed="false">
      <c r="A3760" s="0" t="n">
        <v>169</v>
      </c>
      <c r="B3760" s="0" t="s">
        <v>232</v>
      </c>
      <c r="C3760" s="0" t="s">
        <v>24864</v>
      </c>
      <c r="D3760" s="0" t="s">
        <v>14532</v>
      </c>
      <c r="E3760" s="0" t="s">
        <v>24865</v>
      </c>
      <c r="F3760" s="0" t="n">
        <v>1053</v>
      </c>
      <c r="G3760" s="0" t="s">
        <v>281</v>
      </c>
      <c r="H3760" s="0" t="s">
        <v>297</v>
      </c>
      <c r="I3760" s="0" t="s">
        <v>24866</v>
      </c>
    </row>
    <row r="3761" customFormat="false" ht="15" hidden="false" customHeight="false" outlineLevel="0" collapsed="false">
      <c r="A3761" s="0" t="n">
        <v>162</v>
      </c>
      <c r="B3761" s="0" t="s">
        <v>223</v>
      </c>
      <c r="C3761" s="0" t="s">
        <v>24867</v>
      </c>
      <c r="D3761" s="0" t="s">
        <v>34</v>
      </c>
      <c r="E3761" s="0" t="s">
        <v>24287</v>
      </c>
      <c r="F3761" s="0" t="n">
        <v>663</v>
      </c>
      <c r="G3761" s="0" t="s">
        <v>281</v>
      </c>
      <c r="H3761" s="0" t="s">
        <v>297</v>
      </c>
      <c r="I3761" s="0" t="s">
        <v>24868</v>
      </c>
    </row>
    <row r="3762" customFormat="false" ht="15" hidden="false" customHeight="false" outlineLevel="0" collapsed="false">
      <c r="A3762" s="0" t="n">
        <v>169</v>
      </c>
      <c r="B3762" s="0" t="s">
        <v>232</v>
      </c>
      <c r="C3762" s="0" t="s">
        <v>24869</v>
      </c>
      <c r="D3762" s="0" t="s">
        <v>14541</v>
      </c>
      <c r="E3762" s="0" t="s">
        <v>24870</v>
      </c>
      <c r="F3762" s="0" t="n">
        <v>3583</v>
      </c>
      <c r="G3762" s="0" t="s">
        <v>281</v>
      </c>
      <c r="H3762" s="0" t="s">
        <v>297</v>
      </c>
      <c r="I3762" s="0" t="s">
        <v>24871</v>
      </c>
    </row>
    <row r="3763" customFormat="false" ht="15" hidden="false" customHeight="false" outlineLevel="0" collapsed="false">
      <c r="A3763" s="0" t="n">
        <v>167</v>
      </c>
      <c r="B3763" s="0" t="s">
        <v>229</v>
      </c>
      <c r="C3763" s="0" t="s">
        <v>24872</v>
      </c>
      <c r="D3763" s="0" t="s">
        <v>14532</v>
      </c>
      <c r="E3763" s="0" t="s">
        <v>24873</v>
      </c>
      <c r="F3763" s="0" t="n">
        <v>514</v>
      </c>
      <c r="G3763" s="0" t="s">
        <v>281</v>
      </c>
      <c r="H3763" s="0" t="s">
        <v>297</v>
      </c>
      <c r="I3763" s="0" t="s">
        <v>24874</v>
      </c>
    </row>
    <row r="3764" customFormat="false" ht="15" hidden="false" customHeight="false" outlineLevel="0" collapsed="false">
      <c r="A3764" s="0" t="n">
        <v>162</v>
      </c>
      <c r="B3764" s="0" t="s">
        <v>223</v>
      </c>
      <c r="C3764" s="0" t="s">
        <v>24875</v>
      </c>
      <c r="D3764" s="0" t="s">
        <v>92</v>
      </c>
      <c r="E3764" s="0" t="s">
        <v>24876</v>
      </c>
      <c r="F3764" s="0" t="n">
        <v>504</v>
      </c>
      <c r="G3764" s="0" t="s">
        <v>281</v>
      </c>
      <c r="H3764" s="0" t="s">
        <v>297</v>
      </c>
      <c r="I3764" s="0" t="s">
        <v>24877</v>
      </c>
    </row>
    <row r="3765" customFormat="false" ht="15" hidden="false" customHeight="false" outlineLevel="0" collapsed="false">
      <c r="A3765" s="0" t="n">
        <v>167</v>
      </c>
      <c r="B3765" s="0" t="s">
        <v>229</v>
      </c>
      <c r="C3765" s="0" t="s">
        <v>24878</v>
      </c>
      <c r="D3765" s="0" t="s">
        <v>34</v>
      </c>
      <c r="E3765" s="0" t="s">
        <v>24879</v>
      </c>
      <c r="F3765" s="0" t="n">
        <v>1327</v>
      </c>
      <c r="G3765" s="0" t="s">
        <v>281</v>
      </c>
      <c r="H3765" s="0" t="s">
        <v>297</v>
      </c>
      <c r="I3765" s="0" t="s">
        <v>24880</v>
      </c>
    </row>
    <row r="3766" customFormat="false" ht="15" hidden="false" customHeight="false" outlineLevel="0" collapsed="false">
      <c r="A3766" s="0" t="n">
        <v>169</v>
      </c>
      <c r="B3766" s="0" t="s">
        <v>232</v>
      </c>
      <c r="C3766" s="0" t="s">
        <v>24881</v>
      </c>
      <c r="D3766" s="0" t="s">
        <v>14532</v>
      </c>
      <c r="E3766" s="0" t="s">
        <v>24882</v>
      </c>
      <c r="F3766" s="0" t="n">
        <v>1892</v>
      </c>
      <c r="G3766" s="0" t="s">
        <v>281</v>
      </c>
      <c r="H3766" s="0" t="s">
        <v>297</v>
      </c>
      <c r="I3766" s="0" t="s">
        <v>24883</v>
      </c>
    </row>
    <row r="3767" customFormat="false" ht="15" hidden="false" customHeight="false" outlineLevel="0" collapsed="false">
      <c r="A3767" s="0" t="n">
        <v>162</v>
      </c>
      <c r="B3767" s="0" t="s">
        <v>223</v>
      </c>
      <c r="C3767" s="0" t="s">
        <v>24884</v>
      </c>
      <c r="D3767" s="0" t="s">
        <v>34</v>
      </c>
      <c r="E3767" s="0" t="s">
        <v>24360</v>
      </c>
      <c r="F3767" s="0" t="n">
        <v>1087</v>
      </c>
      <c r="G3767" s="0" t="s">
        <v>281</v>
      </c>
      <c r="H3767" s="0" t="s">
        <v>297</v>
      </c>
      <c r="I3767" s="0" t="s">
        <v>24885</v>
      </c>
    </row>
    <row r="3768" customFormat="false" ht="15" hidden="false" customHeight="false" outlineLevel="0" collapsed="false">
      <c r="A3768" s="0" t="n">
        <v>167</v>
      </c>
      <c r="B3768" s="0" t="s">
        <v>229</v>
      </c>
      <c r="C3768" s="0" t="s">
        <v>24886</v>
      </c>
      <c r="D3768" s="0" t="s">
        <v>14192</v>
      </c>
      <c r="E3768" s="0" t="s">
        <v>24887</v>
      </c>
      <c r="F3768" s="0" t="n">
        <v>3306</v>
      </c>
      <c r="G3768" s="0" t="s">
        <v>281</v>
      </c>
      <c r="H3768" s="0" t="s">
        <v>297</v>
      </c>
      <c r="I3768" s="0" t="s">
        <v>24888</v>
      </c>
    </row>
    <row r="3769" customFormat="false" ht="15" hidden="false" customHeight="false" outlineLevel="0" collapsed="false">
      <c r="A3769" s="0" t="n">
        <v>167</v>
      </c>
      <c r="B3769" s="0" t="s">
        <v>229</v>
      </c>
      <c r="C3769" s="0" t="s">
        <v>24889</v>
      </c>
      <c r="D3769" s="0" t="s">
        <v>14192</v>
      </c>
      <c r="E3769" s="0" t="s">
        <v>24890</v>
      </c>
      <c r="F3769" s="0" t="n">
        <v>3525</v>
      </c>
      <c r="G3769" s="0" t="s">
        <v>281</v>
      </c>
      <c r="H3769" s="0" t="s">
        <v>297</v>
      </c>
      <c r="I3769" s="0" t="s">
        <v>24891</v>
      </c>
    </row>
    <row r="3770" customFormat="false" ht="15" hidden="false" customHeight="false" outlineLevel="0" collapsed="false">
      <c r="A3770" s="0" t="n">
        <v>169</v>
      </c>
      <c r="B3770" s="0" t="s">
        <v>232</v>
      </c>
      <c r="C3770" s="0" t="s">
        <v>24892</v>
      </c>
      <c r="D3770" s="0" t="s">
        <v>14532</v>
      </c>
      <c r="E3770" s="0" t="s">
        <v>24893</v>
      </c>
      <c r="F3770" s="0" t="n">
        <v>3077</v>
      </c>
      <c r="G3770" s="0" t="s">
        <v>281</v>
      </c>
      <c r="H3770" s="0" t="s">
        <v>297</v>
      </c>
      <c r="I3770" s="0" t="s">
        <v>24894</v>
      </c>
    </row>
    <row r="3771" customFormat="false" ht="15" hidden="false" customHeight="false" outlineLevel="0" collapsed="false">
      <c r="A3771" s="0" t="n">
        <v>162</v>
      </c>
      <c r="B3771" s="0" t="s">
        <v>223</v>
      </c>
      <c r="C3771" s="0" t="s">
        <v>24895</v>
      </c>
      <c r="D3771" s="0" t="s">
        <v>34</v>
      </c>
      <c r="E3771" s="0" t="s">
        <v>24287</v>
      </c>
      <c r="F3771" s="0" t="n">
        <v>659</v>
      </c>
      <c r="G3771" s="0" t="s">
        <v>281</v>
      </c>
      <c r="H3771" s="0" t="s">
        <v>297</v>
      </c>
      <c r="I3771" s="0" t="s">
        <v>24896</v>
      </c>
    </row>
    <row r="3772" customFormat="false" ht="15" hidden="false" customHeight="false" outlineLevel="0" collapsed="false">
      <c r="A3772" s="0" t="n">
        <v>162</v>
      </c>
      <c r="B3772" s="0" t="s">
        <v>223</v>
      </c>
      <c r="C3772" s="0" t="s">
        <v>24897</v>
      </c>
      <c r="D3772" s="0" t="s">
        <v>14532</v>
      </c>
      <c r="E3772" s="0" t="s">
        <v>24898</v>
      </c>
      <c r="F3772" s="0" t="n">
        <v>4303</v>
      </c>
      <c r="G3772" s="0" t="s">
        <v>281</v>
      </c>
      <c r="H3772" s="0" t="s">
        <v>297</v>
      </c>
      <c r="I3772" s="0" t="s">
        <v>24899</v>
      </c>
    </row>
    <row r="3773" customFormat="false" ht="15" hidden="false" customHeight="false" outlineLevel="0" collapsed="false">
      <c r="A3773" s="0" t="n">
        <v>169</v>
      </c>
      <c r="B3773" s="0" t="s">
        <v>232</v>
      </c>
      <c r="C3773" s="0" t="s">
        <v>24900</v>
      </c>
      <c r="D3773" s="0" t="s">
        <v>14532</v>
      </c>
      <c r="E3773" s="0" t="s">
        <v>24901</v>
      </c>
      <c r="F3773" s="0" t="n">
        <v>2528</v>
      </c>
      <c r="G3773" s="0" t="s">
        <v>281</v>
      </c>
      <c r="H3773" s="0" t="s">
        <v>297</v>
      </c>
      <c r="I3773" s="0" t="s">
        <v>24902</v>
      </c>
    </row>
    <row r="3774" customFormat="false" ht="15" hidden="false" customHeight="false" outlineLevel="0" collapsed="false">
      <c r="A3774" s="0" t="n">
        <v>168</v>
      </c>
      <c r="B3774" s="0" t="s">
        <v>230</v>
      </c>
      <c r="C3774" s="0" t="s">
        <v>24903</v>
      </c>
      <c r="D3774" s="0" t="s">
        <v>14532</v>
      </c>
      <c r="E3774" s="0" t="s">
        <v>24904</v>
      </c>
      <c r="F3774" s="0" t="n">
        <v>1610</v>
      </c>
      <c r="G3774" s="0" t="s">
        <v>281</v>
      </c>
      <c r="H3774" s="0" t="s">
        <v>297</v>
      </c>
      <c r="I3774" s="0" t="s">
        <v>24905</v>
      </c>
    </row>
    <row r="3775" customFormat="false" ht="15" hidden="false" customHeight="false" outlineLevel="0" collapsed="false">
      <c r="A3775" s="0" t="n">
        <v>167</v>
      </c>
      <c r="B3775" s="0" t="s">
        <v>229</v>
      </c>
      <c r="C3775" s="0" t="s">
        <v>24906</v>
      </c>
      <c r="D3775" s="0" t="s">
        <v>14192</v>
      </c>
      <c r="E3775" s="0" t="s">
        <v>24907</v>
      </c>
      <c r="F3775" s="0" t="n">
        <v>5033</v>
      </c>
      <c r="G3775" s="0" t="s">
        <v>281</v>
      </c>
      <c r="H3775" s="0" t="s">
        <v>297</v>
      </c>
      <c r="I3775" s="0" t="s">
        <v>24908</v>
      </c>
    </row>
    <row r="3776" customFormat="false" ht="15" hidden="false" customHeight="false" outlineLevel="0" collapsed="false">
      <c r="A3776" s="0" t="n">
        <v>169</v>
      </c>
      <c r="B3776" s="0" t="s">
        <v>232</v>
      </c>
      <c r="C3776" s="0" t="s">
        <v>24909</v>
      </c>
      <c r="D3776" s="0" t="s">
        <v>14532</v>
      </c>
      <c r="E3776" s="0" t="s">
        <v>24910</v>
      </c>
      <c r="F3776" s="0" t="n">
        <v>2097</v>
      </c>
      <c r="G3776" s="0" t="s">
        <v>281</v>
      </c>
      <c r="H3776" s="0" t="s">
        <v>297</v>
      </c>
      <c r="I3776" s="0" t="s">
        <v>24911</v>
      </c>
    </row>
    <row r="3777" customFormat="false" ht="15" hidden="false" customHeight="false" outlineLevel="0" collapsed="false">
      <c r="A3777" s="0" t="n">
        <v>162</v>
      </c>
      <c r="B3777" s="0" t="s">
        <v>223</v>
      </c>
      <c r="C3777" s="0" t="s">
        <v>24912</v>
      </c>
      <c r="D3777" s="0" t="s">
        <v>34</v>
      </c>
      <c r="E3777" s="0" t="s">
        <v>24913</v>
      </c>
      <c r="F3777" s="0" t="n">
        <v>501</v>
      </c>
      <c r="G3777" s="0" t="s">
        <v>281</v>
      </c>
      <c r="H3777" s="0" t="s">
        <v>297</v>
      </c>
      <c r="I3777" s="0" t="s">
        <v>24914</v>
      </c>
    </row>
    <row r="3778" customFormat="false" ht="15" hidden="false" customHeight="false" outlineLevel="0" collapsed="false">
      <c r="A3778" s="0" t="n">
        <v>168</v>
      </c>
      <c r="B3778" s="0" t="s">
        <v>230</v>
      </c>
      <c r="C3778" s="0" t="s">
        <v>24915</v>
      </c>
      <c r="D3778" s="0" t="s">
        <v>14532</v>
      </c>
      <c r="E3778" s="0" t="s">
        <v>24916</v>
      </c>
      <c r="F3778" s="0" t="n">
        <v>1830</v>
      </c>
      <c r="G3778" s="0" t="s">
        <v>281</v>
      </c>
      <c r="H3778" s="0" t="s">
        <v>297</v>
      </c>
      <c r="I3778" s="0" t="s">
        <v>24917</v>
      </c>
    </row>
    <row r="3779" customFormat="false" ht="15" hidden="false" customHeight="false" outlineLevel="0" collapsed="false">
      <c r="A3779" s="0" t="n">
        <v>168</v>
      </c>
      <c r="B3779" s="0" t="s">
        <v>230</v>
      </c>
      <c r="C3779" s="0" t="s">
        <v>24918</v>
      </c>
      <c r="D3779" s="0" t="s">
        <v>14532</v>
      </c>
      <c r="E3779" s="0" t="s">
        <v>24919</v>
      </c>
      <c r="F3779" s="0" t="n">
        <v>3522</v>
      </c>
      <c r="G3779" s="0" t="s">
        <v>281</v>
      </c>
      <c r="H3779" s="0" t="s">
        <v>297</v>
      </c>
      <c r="I3779" s="0" t="s">
        <v>24920</v>
      </c>
    </row>
    <row r="3780" customFormat="false" ht="15" hidden="false" customHeight="false" outlineLevel="0" collapsed="false">
      <c r="A3780" s="0" t="n">
        <v>169</v>
      </c>
      <c r="B3780" s="0" t="s">
        <v>232</v>
      </c>
      <c r="C3780" s="0" t="s">
        <v>24921</v>
      </c>
      <c r="D3780" s="0" t="s">
        <v>14532</v>
      </c>
      <c r="E3780" s="0" t="s">
        <v>24922</v>
      </c>
      <c r="F3780" s="0" t="n">
        <v>904</v>
      </c>
      <c r="G3780" s="0" t="s">
        <v>281</v>
      </c>
      <c r="H3780" s="0" t="s">
        <v>297</v>
      </c>
      <c r="I3780" s="0" t="s">
        <v>24923</v>
      </c>
    </row>
    <row r="3781" customFormat="false" ht="15" hidden="false" customHeight="false" outlineLevel="0" collapsed="false">
      <c r="A3781" s="0" t="n">
        <v>162</v>
      </c>
      <c r="B3781" s="0" t="s">
        <v>223</v>
      </c>
      <c r="C3781" s="0" t="s">
        <v>24924</v>
      </c>
      <c r="D3781" s="0" t="s">
        <v>34</v>
      </c>
      <c r="E3781" s="0" t="s">
        <v>24287</v>
      </c>
      <c r="F3781" s="0" t="n">
        <v>665</v>
      </c>
      <c r="G3781" s="0" t="s">
        <v>281</v>
      </c>
      <c r="H3781" s="0" t="s">
        <v>297</v>
      </c>
      <c r="I3781" s="0" t="s">
        <v>24925</v>
      </c>
    </row>
    <row r="3782" customFormat="false" ht="15" hidden="false" customHeight="false" outlineLevel="0" collapsed="false">
      <c r="A3782" s="0" t="n">
        <v>169</v>
      </c>
      <c r="B3782" s="0" t="s">
        <v>232</v>
      </c>
      <c r="C3782" s="0" t="s">
        <v>24926</v>
      </c>
      <c r="D3782" s="0" t="s">
        <v>92</v>
      </c>
      <c r="E3782" s="0" t="s">
        <v>24927</v>
      </c>
      <c r="F3782" s="0" t="n">
        <v>1379</v>
      </c>
      <c r="G3782" s="0" t="s">
        <v>281</v>
      </c>
      <c r="H3782" s="0" t="s">
        <v>297</v>
      </c>
      <c r="I3782" s="0" t="s">
        <v>24928</v>
      </c>
    </row>
    <row r="3783" customFormat="false" ht="15" hidden="false" customHeight="false" outlineLevel="0" collapsed="false">
      <c r="A3783" s="0" t="n">
        <v>162</v>
      </c>
      <c r="B3783" s="0" t="s">
        <v>223</v>
      </c>
      <c r="C3783" s="0" t="s">
        <v>24929</v>
      </c>
      <c r="D3783" s="0" t="s">
        <v>34</v>
      </c>
      <c r="E3783" s="0" t="s">
        <v>24930</v>
      </c>
      <c r="F3783" s="0" t="n">
        <v>1142</v>
      </c>
      <c r="G3783" s="0" t="s">
        <v>281</v>
      </c>
      <c r="H3783" s="0" t="s">
        <v>297</v>
      </c>
      <c r="I3783" s="0" t="s">
        <v>24931</v>
      </c>
    </row>
    <row r="3784" customFormat="false" ht="15" hidden="false" customHeight="false" outlineLevel="0" collapsed="false">
      <c r="A3784" s="0" t="n">
        <v>167</v>
      </c>
      <c r="B3784" s="0" t="s">
        <v>229</v>
      </c>
      <c r="C3784" s="0" t="s">
        <v>24932</v>
      </c>
      <c r="D3784" s="0" t="s">
        <v>14192</v>
      </c>
      <c r="E3784" s="0" t="s">
        <v>24933</v>
      </c>
      <c r="F3784" s="0" t="n">
        <v>3437</v>
      </c>
      <c r="G3784" s="0" t="s">
        <v>281</v>
      </c>
      <c r="H3784" s="0" t="s">
        <v>297</v>
      </c>
      <c r="I3784" s="0" t="s">
        <v>24934</v>
      </c>
    </row>
    <row r="3785" customFormat="false" ht="15" hidden="false" customHeight="false" outlineLevel="0" collapsed="false">
      <c r="A3785" s="0" t="n">
        <v>167</v>
      </c>
      <c r="B3785" s="0" t="s">
        <v>229</v>
      </c>
      <c r="C3785" s="0" t="s">
        <v>24935</v>
      </c>
      <c r="D3785" s="0" t="s">
        <v>14192</v>
      </c>
      <c r="E3785" s="0" t="s">
        <v>24936</v>
      </c>
      <c r="F3785" s="0" t="n">
        <v>3858</v>
      </c>
      <c r="G3785" s="0" t="s">
        <v>281</v>
      </c>
      <c r="H3785" s="0" t="s">
        <v>297</v>
      </c>
      <c r="I3785" s="0" t="s">
        <v>24937</v>
      </c>
    </row>
    <row r="3786" customFormat="false" ht="15" hidden="false" customHeight="false" outlineLevel="0" collapsed="false">
      <c r="A3786" s="0" t="n">
        <v>169</v>
      </c>
      <c r="B3786" s="0" t="s">
        <v>232</v>
      </c>
      <c r="C3786" s="0" t="s">
        <v>24938</v>
      </c>
      <c r="D3786" s="0" t="s">
        <v>14532</v>
      </c>
      <c r="E3786" s="0" t="s">
        <v>24939</v>
      </c>
      <c r="F3786" s="0" t="n">
        <v>2930</v>
      </c>
      <c r="G3786" s="0" t="s">
        <v>281</v>
      </c>
      <c r="H3786" s="0" t="s">
        <v>297</v>
      </c>
      <c r="I3786" s="0" t="s">
        <v>24940</v>
      </c>
    </row>
    <row r="3787" customFormat="false" ht="15" hidden="false" customHeight="false" outlineLevel="0" collapsed="false">
      <c r="A3787" s="0" t="n">
        <v>162</v>
      </c>
      <c r="B3787" s="0" t="s">
        <v>223</v>
      </c>
      <c r="C3787" s="0" t="s">
        <v>24941</v>
      </c>
      <c r="D3787" s="0" t="s">
        <v>14532</v>
      </c>
      <c r="E3787" s="0" t="s">
        <v>24942</v>
      </c>
      <c r="F3787" s="0" t="n">
        <v>303</v>
      </c>
      <c r="G3787" s="0" t="s">
        <v>281</v>
      </c>
      <c r="H3787" s="0" t="s">
        <v>297</v>
      </c>
      <c r="I3787" s="0" t="s">
        <v>24943</v>
      </c>
    </row>
    <row r="3788" customFormat="false" ht="15" hidden="false" customHeight="false" outlineLevel="0" collapsed="false">
      <c r="A3788" s="0" t="n">
        <v>169</v>
      </c>
      <c r="B3788" s="0" t="s">
        <v>232</v>
      </c>
      <c r="C3788" s="0" t="s">
        <v>24944</v>
      </c>
      <c r="D3788" s="0" t="s">
        <v>14541</v>
      </c>
      <c r="E3788" s="0" t="s">
        <v>24945</v>
      </c>
      <c r="F3788" s="0" t="n">
        <v>517</v>
      </c>
      <c r="G3788" s="0" t="s">
        <v>281</v>
      </c>
      <c r="H3788" s="0" t="s">
        <v>297</v>
      </c>
      <c r="I3788" s="0" t="s">
        <v>24946</v>
      </c>
    </row>
    <row r="3789" customFormat="false" ht="15" hidden="false" customHeight="false" outlineLevel="0" collapsed="false">
      <c r="A3789" s="0" t="n">
        <v>169</v>
      </c>
      <c r="B3789" s="0" t="s">
        <v>232</v>
      </c>
      <c r="C3789" s="0" t="s">
        <v>24947</v>
      </c>
      <c r="D3789" s="0" t="s">
        <v>14532</v>
      </c>
      <c r="E3789" s="0" t="s">
        <v>24746</v>
      </c>
      <c r="F3789" s="0" t="n">
        <v>2916</v>
      </c>
      <c r="G3789" s="0" t="s">
        <v>281</v>
      </c>
      <c r="H3789" s="0" t="s">
        <v>297</v>
      </c>
      <c r="I3789" s="0" t="s">
        <v>24948</v>
      </c>
    </row>
    <row r="3790" customFormat="false" ht="15" hidden="false" customHeight="false" outlineLevel="0" collapsed="false">
      <c r="A3790" s="0" t="n">
        <v>162</v>
      </c>
      <c r="B3790" s="0" t="s">
        <v>223</v>
      </c>
      <c r="C3790" s="0" t="s">
        <v>24949</v>
      </c>
      <c r="D3790" s="0" t="s">
        <v>34</v>
      </c>
      <c r="E3790" s="0" t="s">
        <v>24950</v>
      </c>
      <c r="F3790" s="0" t="n">
        <v>420</v>
      </c>
      <c r="G3790" s="0" t="s">
        <v>281</v>
      </c>
      <c r="H3790" s="0" t="s">
        <v>297</v>
      </c>
      <c r="I3790" s="0" t="s">
        <v>24951</v>
      </c>
    </row>
    <row r="3791" customFormat="false" ht="15" hidden="false" customHeight="false" outlineLevel="0" collapsed="false">
      <c r="A3791" s="0" t="n">
        <v>167</v>
      </c>
      <c r="B3791" s="0" t="s">
        <v>229</v>
      </c>
      <c r="C3791" s="0" t="s">
        <v>24952</v>
      </c>
      <c r="D3791" s="0" t="s">
        <v>14192</v>
      </c>
      <c r="E3791" s="0" t="s">
        <v>24953</v>
      </c>
      <c r="F3791" s="0" t="n">
        <v>3513</v>
      </c>
      <c r="G3791" s="0" t="s">
        <v>281</v>
      </c>
      <c r="H3791" s="0" t="s">
        <v>297</v>
      </c>
      <c r="I3791" s="0" t="s">
        <v>24954</v>
      </c>
    </row>
    <row r="3792" customFormat="false" ht="15" hidden="false" customHeight="false" outlineLevel="0" collapsed="false">
      <c r="A3792" s="0" t="n">
        <v>169</v>
      </c>
      <c r="B3792" s="0" t="s">
        <v>232</v>
      </c>
      <c r="C3792" s="0" t="s">
        <v>24955</v>
      </c>
      <c r="D3792" s="0" t="s">
        <v>14532</v>
      </c>
      <c r="E3792" s="0" t="s">
        <v>24956</v>
      </c>
      <c r="F3792" s="0" t="n">
        <v>1211</v>
      </c>
      <c r="G3792" s="0" t="s">
        <v>281</v>
      </c>
      <c r="H3792" s="0" t="s">
        <v>297</v>
      </c>
      <c r="I3792" s="0" t="s">
        <v>24957</v>
      </c>
    </row>
    <row r="3793" customFormat="false" ht="15" hidden="false" customHeight="false" outlineLevel="0" collapsed="false">
      <c r="A3793" s="0" t="n">
        <v>167</v>
      </c>
      <c r="B3793" s="0" t="s">
        <v>229</v>
      </c>
      <c r="C3793" s="0" t="s">
        <v>24958</v>
      </c>
      <c r="D3793" s="0" t="s">
        <v>14532</v>
      </c>
      <c r="E3793" s="0" t="s">
        <v>24959</v>
      </c>
      <c r="F3793" s="0" t="n">
        <v>2411</v>
      </c>
      <c r="G3793" s="0" t="s">
        <v>281</v>
      </c>
      <c r="H3793" s="0" t="s">
        <v>297</v>
      </c>
      <c r="I3793" s="0" t="s">
        <v>24960</v>
      </c>
    </row>
    <row r="3794" customFormat="false" ht="15" hidden="false" customHeight="false" outlineLevel="0" collapsed="false">
      <c r="A3794" s="0" t="n">
        <v>168</v>
      </c>
      <c r="B3794" s="0" t="s">
        <v>230</v>
      </c>
      <c r="C3794" s="0" t="s">
        <v>24961</v>
      </c>
      <c r="D3794" s="0" t="s">
        <v>14532</v>
      </c>
      <c r="E3794" s="0" t="s">
        <v>24962</v>
      </c>
      <c r="F3794" s="0" t="n">
        <v>353</v>
      </c>
      <c r="G3794" s="0" t="s">
        <v>281</v>
      </c>
      <c r="H3794" s="0" t="s">
        <v>297</v>
      </c>
      <c r="I3794" s="0" t="s">
        <v>24963</v>
      </c>
    </row>
    <row r="3795" customFormat="false" ht="15" hidden="false" customHeight="false" outlineLevel="0" collapsed="false">
      <c r="A3795" s="0" t="n">
        <v>169</v>
      </c>
      <c r="B3795" s="0" t="s">
        <v>232</v>
      </c>
      <c r="C3795" s="0" t="s">
        <v>24964</v>
      </c>
      <c r="D3795" s="0" t="s">
        <v>14532</v>
      </c>
      <c r="E3795" s="0" t="s">
        <v>24965</v>
      </c>
      <c r="F3795" s="0" t="n">
        <v>1278</v>
      </c>
      <c r="G3795" s="0" t="s">
        <v>281</v>
      </c>
      <c r="H3795" s="0" t="s">
        <v>297</v>
      </c>
      <c r="I3795" s="0" t="s">
        <v>24966</v>
      </c>
    </row>
    <row r="3796" customFormat="false" ht="15" hidden="false" customHeight="false" outlineLevel="0" collapsed="false">
      <c r="A3796" s="0" t="n">
        <v>162</v>
      </c>
      <c r="B3796" s="0" t="s">
        <v>223</v>
      </c>
      <c r="C3796" s="0" t="s">
        <v>24967</v>
      </c>
      <c r="D3796" s="0" t="s">
        <v>34</v>
      </c>
      <c r="E3796" s="0" t="s">
        <v>24968</v>
      </c>
      <c r="F3796" s="0" t="n">
        <v>537</v>
      </c>
      <c r="G3796" s="0" t="s">
        <v>281</v>
      </c>
      <c r="H3796" s="0" t="s">
        <v>297</v>
      </c>
      <c r="I3796" s="0" t="s">
        <v>24969</v>
      </c>
    </row>
    <row r="3797" customFormat="false" ht="15" hidden="false" customHeight="false" outlineLevel="0" collapsed="false">
      <c r="A3797" s="0" t="n">
        <v>168</v>
      </c>
      <c r="B3797" s="0" t="s">
        <v>230</v>
      </c>
      <c r="C3797" s="0" t="s">
        <v>24970</v>
      </c>
      <c r="D3797" s="0" t="s">
        <v>14676</v>
      </c>
      <c r="E3797" s="0" t="s">
        <v>24919</v>
      </c>
      <c r="F3797" s="0" t="n">
        <v>942</v>
      </c>
      <c r="G3797" s="0" t="s">
        <v>281</v>
      </c>
      <c r="H3797" s="0" t="s">
        <v>297</v>
      </c>
      <c r="I3797" s="0" t="s">
        <v>24971</v>
      </c>
    </row>
    <row r="3798" customFormat="false" ht="15" hidden="false" customHeight="false" outlineLevel="0" collapsed="false">
      <c r="A3798" s="0" t="n">
        <v>168</v>
      </c>
      <c r="B3798" s="0" t="s">
        <v>230</v>
      </c>
      <c r="C3798" s="0" t="s">
        <v>24972</v>
      </c>
      <c r="D3798" s="0" t="s">
        <v>14532</v>
      </c>
      <c r="E3798" s="0" t="s">
        <v>24973</v>
      </c>
      <c r="F3798" s="0" t="n">
        <v>1114</v>
      </c>
      <c r="G3798" s="0" t="s">
        <v>281</v>
      </c>
      <c r="H3798" s="0" t="s">
        <v>297</v>
      </c>
      <c r="I3798" s="0" t="s">
        <v>24974</v>
      </c>
    </row>
    <row r="3799" customFormat="false" ht="15" hidden="false" customHeight="false" outlineLevel="0" collapsed="false">
      <c r="A3799" s="0" t="n">
        <v>169</v>
      </c>
      <c r="B3799" s="0" t="s">
        <v>232</v>
      </c>
      <c r="C3799" s="0" t="s">
        <v>24975</v>
      </c>
      <c r="D3799" s="0" t="s">
        <v>14532</v>
      </c>
      <c r="E3799" s="0" t="s">
        <v>24976</v>
      </c>
      <c r="F3799" s="0" t="n">
        <v>782</v>
      </c>
      <c r="G3799" s="0" t="s">
        <v>281</v>
      </c>
      <c r="H3799" s="0" t="s">
        <v>297</v>
      </c>
      <c r="I3799" s="0" t="s">
        <v>24977</v>
      </c>
    </row>
    <row r="3800" customFormat="false" ht="15" hidden="false" customHeight="false" outlineLevel="0" collapsed="false">
      <c r="A3800" s="0" t="n">
        <v>168</v>
      </c>
      <c r="B3800" s="0" t="s">
        <v>230</v>
      </c>
      <c r="C3800" s="0" t="s">
        <v>24978</v>
      </c>
      <c r="D3800" s="0" t="s">
        <v>92</v>
      </c>
      <c r="E3800" s="0" t="s">
        <v>24979</v>
      </c>
      <c r="F3800" s="0" t="n">
        <v>1561</v>
      </c>
      <c r="G3800" s="0" t="s">
        <v>281</v>
      </c>
      <c r="H3800" s="0" t="s">
        <v>297</v>
      </c>
      <c r="I3800" s="0" t="s">
        <v>24980</v>
      </c>
    </row>
    <row r="3801" customFormat="false" ht="15" hidden="false" customHeight="false" outlineLevel="0" collapsed="false">
      <c r="A3801" s="0" t="n">
        <v>167</v>
      </c>
      <c r="B3801" s="0" t="s">
        <v>229</v>
      </c>
      <c r="C3801" s="0" t="s">
        <v>24981</v>
      </c>
      <c r="D3801" s="0" t="s">
        <v>14532</v>
      </c>
      <c r="E3801" s="0" t="s">
        <v>24982</v>
      </c>
      <c r="F3801" s="0" t="n">
        <v>3397</v>
      </c>
      <c r="G3801" s="0" t="s">
        <v>281</v>
      </c>
      <c r="H3801" s="0" t="s">
        <v>297</v>
      </c>
      <c r="I3801" s="0" t="s">
        <v>24983</v>
      </c>
    </row>
    <row r="3802" customFormat="false" ht="15" hidden="false" customHeight="false" outlineLevel="0" collapsed="false">
      <c r="A3802" s="0" t="n">
        <v>169</v>
      </c>
      <c r="B3802" s="0" t="s">
        <v>232</v>
      </c>
      <c r="C3802" s="0" t="s">
        <v>24984</v>
      </c>
      <c r="D3802" s="0" t="s">
        <v>92</v>
      </c>
      <c r="E3802" s="0" t="s">
        <v>24985</v>
      </c>
      <c r="F3802" s="0" t="n">
        <v>4437</v>
      </c>
      <c r="G3802" s="0" t="s">
        <v>281</v>
      </c>
      <c r="H3802" s="0" t="s">
        <v>297</v>
      </c>
      <c r="I3802" s="0" t="s">
        <v>24986</v>
      </c>
    </row>
    <row r="3803" customFormat="false" ht="15" hidden="false" customHeight="false" outlineLevel="0" collapsed="false">
      <c r="A3803" s="0" t="n">
        <v>162</v>
      </c>
      <c r="B3803" s="0" t="s">
        <v>223</v>
      </c>
      <c r="C3803" s="0" t="s">
        <v>24987</v>
      </c>
      <c r="D3803" s="0" t="s">
        <v>34</v>
      </c>
      <c r="E3803" s="0" t="s">
        <v>24988</v>
      </c>
      <c r="F3803" s="0" t="n">
        <v>409</v>
      </c>
      <c r="G3803" s="0" t="s">
        <v>281</v>
      </c>
      <c r="H3803" s="0" t="s">
        <v>297</v>
      </c>
      <c r="I3803" s="0" t="s">
        <v>24989</v>
      </c>
    </row>
    <row r="3804" customFormat="false" ht="15" hidden="false" customHeight="false" outlineLevel="0" collapsed="false">
      <c r="A3804" s="0" t="n">
        <v>168</v>
      </c>
      <c r="B3804" s="0" t="s">
        <v>230</v>
      </c>
      <c r="C3804" s="0" t="s">
        <v>24990</v>
      </c>
      <c r="D3804" s="0" t="s">
        <v>14532</v>
      </c>
      <c r="E3804" s="0" t="s">
        <v>24991</v>
      </c>
      <c r="F3804" s="0" t="n">
        <v>998</v>
      </c>
      <c r="G3804" s="0" t="s">
        <v>281</v>
      </c>
      <c r="H3804" s="0" t="s">
        <v>297</v>
      </c>
      <c r="I3804" s="0" t="s">
        <v>24992</v>
      </c>
    </row>
    <row r="3805" customFormat="false" ht="15" hidden="false" customHeight="false" outlineLevel="0" collapsed="false">
      <c r="A3805" s="0" t="n">
        <v>167</v>
      </c>
      <c r="B3805" s="0" t="s">
        <v>229</v>
      </c>
      <c r="C3805" s="0" t="s">
        <v>24993</v>
      </c>
      <c r="D3805" s="0" t="s">
        <v>14532</v>
      </c>
      <c r="E3805" s="0" t="s">
        <v>24994</v>
      </c>
      <c r="F3805" s="0" t="n">
        <v>4233</v>
      </c>
      <c r="G3805" s="0" t="s">
        <v>281</v>
      </c>
      <c r="H3805" s="0" t="s">
        <v>297</v>
      </c>
      <c r="I3805" s="0" t="s">
        <v>24995</v>
      </c>
    </row>
    <row r="3806" customFormat="false" ht="15" hidden="false" customHeight="false" outlineLevel="0" collapsed="false">
      <c r="A3806" s="0" t="n">
        <v>169</v>
      </c>
      <c r="B3806" s="0" t="s">
        <v>232</v>
      </c>
      <c r="C3806" s="0" t="s">
        <v>24996</v>
      </c>
      <c r="D3806" s="0" t="s">
        <v>14532</v>
      </c>
      <c r="E3806" s="0" t="s">
        <v>24997</v>
      </c>
      <c r="F3806" s="0" t="n">
        <v>941</v>
      </c>
      <c r="G3806" s="0" t="s">
        <v>281</v>
      </c>
      <c r="H3806" s="0" t="s">
        <v>297</v>
      </c>
      <c r="I3806" s="0" t="s">
        <v>24998</v>
      </c>
    </row>
    <row r="3807" customFormat="false" ht="15" hidden="false" customHeight="false" outlineLevel="0" collapsed="false">
      <c r="A3807" s="0" t="n">
        <v>168</v>
      </c>
      <c r="B3807" s="0" t="s">
        <v>230</v>
      </c>
      <c r="C3807" s="0" t="s">
        <v>24999</v>
      </c>
      <c r="D3807" s="0" t="s">
        <v>14532</v>
      </c>
      <c r="E3807" s="0" t="s">
        <v>25000</v>
      </c>
      <c r="F3807" s="0" t="n">
        <v>3319</v>
      </c>
      <c r="G3807" s="0" t="s">
        <v>281</v>
      </c>
      <c r="H3807" s="0" t="s">
        <v>297</v>
      </c>
      <c r="I3807" s="0" t="s">
        <v>25001</v>
      </c>
    </row>
    <row r="3808" customFormat="false" ht="15" hidden="false" customHeight="false" outlineLevel="0" collapsed="false">
      <c r="A3808" s="0" t="n">
        <v>167</v>
      </c>
      <c r="B3808" s="0" t="s">
        <v>229</v>
      </c>
      <c r="C3808" s="0" t="s">
        <v>25002</v>
      </c>
      <c r="D3808" s="0" t="s">
        <v>14541</v>
      </c>
      <c r="E3808" s="0" t="s">
        <v>25003</v>
      </c>
      <c r="F3808" s="0" t="n">
        <v>660</v>
      </c>
      <c r="G3808" s="0" t="s">
        <v>281</v>
      </c>
      <c r="H3808" s="0" t="s">
        <v>297</v>
      </c>
      <c r="I3808" s="0" t="s">
        <v>25004</v>
      </c>
    </row>
    <row r="3809" customFormat="false" ht="15" hidden="false" customHeight="false" outlineLevel="0" collapsed="false">
      <c r="A3809" s="0" t="n">
        <v>168</v>
      </c>
      <c r="B3809" s="0" t="s">
        <v>230</v>
      </c>
      <c r="C3809" s="0" t="s">
        <v>25005</v>
      </c>
      <c r="D3809" s="0" t="s">
        <v>14532</v>
      </c>
      <c r="E3809" s="0" t="s">
        <v>25006</v>
      </c>
      <c r="F3809" s="0" t="n">
        <v>1427</v>
      </c>
      <c r="G3809" s="0" t="s">
        <v>281</v>
      </c>
      <c r="H3809" s="0" t="s">
        <v>297</v>
      </c>
      <c r="I3809" s="0" t="s">
        <v>25007</v>
      </c>
    </row>
    <row r="3810" customFormat="false" ht="15" hidden="false" customHeight="false" outlineLevel="0" collapsed="false">
      <c r="A3810" s="0" t="n">
        <v>162</v>
      </c>
      <c r="B3810" s="0" t="s">
        <v>223</v>
      </c>
      <c r="C3810" s="0" t="s">
        <v>25008</v>
      </c>
      <c r="D3810" s="0" t="s">
        <v>34</v>
      </c>
      <c r="E3810" s="0" t="s">
        <v>24287</v>
      </c>
      <c r="F3810" s="0" t="n">
        <v>661</v>
      </c>
      <c r="G3810" s="0" t="s">
        <v>281</v>
      </c>
      <c r="H3810" s="0" t="s">
        <v>297</v>
      </c>
      <c r="I3810" s="0" t="s">
        <v>25009</v>
      </c>
    </row>
    <row r="3811" customFormat="false" ht="15" hidden="false" customHeight="false" outlineLevel="0" collapsed="false">
      <c r="A3811" s="0" t="n">
        <v>169</v>
      </c>
      <c r="B3811" s="0" t="s">
        <v>232</v>
      </c>
      <c r="C3811" s="0" t="s">
        <v>25010</v>
      </c>
      <c r="D3811" s="0" t="s">
        <v>92</v>
      </c>
      <c r="E3811" s="0" t="s">
        <v>25011</v>
      </c>
      <c r="F3811" s="0" t="n">
        <v>1633</v>
      </c>
      <c r="G3811" s="0" t="s">
        <v>281</v>
      </c>
      <c r="H3811" s="0" t="s">
        <v>297</v>
      </c>
      <c r="I3811" s="0" t="s">
        <v>25012</v>
      </c>
    </row>
    <row r="3812" customFormat="false" ht="15" hidden="false" customHeight="false" outlineLevel="0" collapsed="false">
      <c r="A3812" s="0" t="n">
        <v>168</v>
      </c>
      <c r="B3812" s="0" t="s">
        <v>230</v>
      </c>
      <c r="C3812" s="0" t="s">
        <v>25013</v>
      </c>
      <c r="D3812" s="0" t="s">
        <v>14541</v>
      </c>
      <c r="E3812" s="0" t="s">
        <v>25014</v>
      </c>
      <c r="F3812" s="0" t="n">
        <v>4113</v>
      </c>
      <c r="G3812" s="0" t="s">
        <v>281</v>
      </c>
      <c r="H3812" s="0" t="s">
        <v>297</v>
      </c>
      <c r="I3812" s="0" t="s">
        <v>25015</v>
      </c>
    </row>
    <row r="3813" customFormat="false" ht="15" hidden="false" customHeight="false" outlineLevel="0" collapsed="false">
      <c r="A3813" s="0" t="n">
        <v>167</v>
      </c>
      <c r="B3813" s="0" t="s">
        <v>229</v>
      </c>
      <c r="C3813" s="0" t="s">
        <v>25016</v>
      </c>
      <c r="D3813" s="0" t="s">
        <v>14902</v>
      </c>
      <c r="E3813" s="2" t="s">
        <v>25017</v>
      </c>
      <c r="F3813" s="0" t="n">
        <v>1100</v>
      </c>
      <c r="G3813" s="0" t="s">
        <v>281</v>
      </c>
      <c r="H3813" s="0" t="s">
        <v>297</v>
      </c>
      <c r="I3813" s="0" t="s">
        <v>25018</v>
      </c>
    </row>
    <row r="3814" customFormat="false" ht="15" hidden="false" customHeight="false" outlineLevel="0" collapsed="false">
      <c r="A3814" s="0" t="n">
        <v>169</v>
      </c>
      <c r="B3814" s="0" t="s">
        <v>232</v>
      </c>
      <c r="C3814" s="0" t="s">
        <v>25019</v>
      </c>
      <c r="D3814" s="0" t="s">
        <v>14532</v>
      </c>
      <c r="E3814" s="0" t="s">
        <v>25020</v>
      </c>
      <c r="F3814" s="0" t="n">
        <v>1046</v>
      </c>
      <c r="G3814" s="0" t="s">
        <v>281</v>
      </c>
      <c r="H3814" s="0" t="s">
        <v>297</v>
      </c>
      <c r="I3814" s="0" t="s">
        <v>25021</v>
      </c>
    </row>
    <row r="3815" customFormat="false" ht="15" hidden="false" customHeight="false" outlineLevel="0" collapsed="false">
      <c r="A3815" s="0" t="n">
        <v>162</v>
      </c>
      <c r="B3815" s="0" t="s">
        <v>223</v>
      </c>
      <c r="C3815" s="0" t="s">
        <v>25022</v>
      </c>
      <c r="D3815" s="0" t="s">
        <v>34</v>
      </c>
      <c r="E3815" s="0" t="s">
        <v>24287</v>
      </c>
      <c r="F3815" s="0" t="n">
        <v>665</v>
      </c>
      <c r="G3815" s="0" t="s">
        <v>281</v>
      </c>
      <c r="H3815" s="0" t="s">
        <v>297</v>
      </c>
      <c r="I3815" s="0" t="s">
        <v>25023</v>
      </c>
    </row>
    <row r="3816" customFormat="false" ht="15" hidden="false" customHeight="false" outlineLevel="0" collapsed="false">
      <c r="A3816" s="0" t="n">
        <v>167</v>
      </c>
      <c r="B3816" s="0" t="s">
        <v>229</v>
      </c>
      <c r="C3816" s="0" t="s">
        <v>25024</v>
      </c>
      <c r="D3816" s="0" t="s">
        <v>92</v>
      </c>
      <c r="E3816" s="0" t="s">
        <v>25025</v>
      </c>
      <c r="F3816" s="0" t="n">
        <v>1397</v>
      </c>
      <c r="G3816" s="0" t="s">
        <v>281</v>
      </c>
      <c r="H3816" s="0" t="s">
        <v>297</v>
      </c>
      <c r="I3816" s="0" t="s">
        <v>25026</v>
      </c>
    </row>
    <row r="3817" customFormat="false" ht="15" hidden="false" customHeight="false" outlineLevel="0" collapsed="false">
      <c r="A3817" s="0" t="n">
        <v>169</v>
      </c>
      <c r="B3817" s="0" t="s">
        <v>232</v>
      </c>
      <c r="C3817" s="0" t="s">
        <v>25027</v>
      </c>
      <c r="D3817" s="0" t="s">
        <v>14532</v>
      </c>
      <c r="E3817" s="0" t="s">
        <v>25028</v>
      </c>
      <c r="F3817" s="0" t="n">
        <v>804</v>
      </c>
      <c r="G3817" s="0" t="s">
        <v>281</v>
      </c>
      <c r="H3817" s="0" t="s">
        <v>297</v>
      </c>
      <c r="I3817" s="0" t="s">
        <v>25029</v>
      </c>
    </row>
    <row r="3818" customFormat="false" ht="15" hidden="false" customHeight="false" outlineLevel="0" collapsed="false">
      <c r="A3818" s="0" t="n">
        <v>167</v>
      </c>
      <c r="B3818" s="0" t="s">
        <v>229</v>
      </c>
      <c r="C3818" s="0" t="s">
        <v>25030</v>
      </c>
      <c r="D3818" s="0" t="s">
        <v>14532</v>
      </c>
      <c r="E3818" s="0" t="s">
        <v>25031</v>
      </c>
      <c r="F3818" s="0" t="n">
        <v>3364</v>
      </c>
      <c r="G3818" s="0" t="s">
        <v>281</v>
      </c>
      <c r="H3818" s="0" t="s">
        <v>297</v>
      </c>
      <c r="I3818" s="0" t="s">
        <v>25032</v>
      </c>
    </row>
    <row r="3819" customFormat="false" ht="15" hidden="false" customHeight="false" outlineLevel="0" collapsed="false">
      <c r="A3819" s="0" t="n">
        <v>162</v>
      </c>
      <c r="B3819" s="0" t="s">
        <v>223</v>
      </c>
      <c r="C3819" s="0" t="s">
        <v>25033</v>
      </c>
      <c r="D3819" s="0" t="s">
        <v>34</v>
      </c>
      <c r="E3819" s="0" t="s">
        <v>25034</v>
      </c>
      <c r="F3819" s="0" t="n">
        <v>899</v>
      </c>
      <c r="G3819" s="0" t="s">
        <v>281</v>
      </c>
      <c r="H3819" s="0" t="s">
        <v>297</v>
      </c>
      <c r="I3819" s="0" t="s">
        <v>25035</v>
      </c>
    </row>
    <row r="3820" customFormat="false" ht="15" hidden="false" customHeight="false" outlineLevel="0" collapsed="false">
      <c r="A3820" s="0" t="n">
        <v>162</v>
      </c>
      <c r="B3820" s="0" t="s">
        <v>223</v>
      </c>
      <c r="C3820" s="0" t="s">
        <v>25036</v>
      </c>
      <c r="D3820" s="0" t="s">
        <v>34</v>
      </c>
      <c r="E3820" s="0" t="s">
        <v>24300</v>
      </c>
      <c r="F3820" s="0" t="n">
        <v>427</v>
      </c>
      <c r="G3820" s="0" t="s">
        <v>281</v>
      </c>
      <c r="H3820" s="0" t="s">
        <v>297</v>
      </c>
      <c r="I3820" s="0" t="s">
        <v>25037</v>
      </c>
    </row>
    <row r="3821" customFormat="false" ht="15" hidden="false" customHeight="false" outlineLevel="0" collapsed="false">
      <c r="A3821" s="0" t="n">
        <v>167</v>
      </c>
      <c r="B3821" s="0" t="s">
        <v>229</v>
      </c>
      <c r="C3821" s="0" t="s">
        <v>25038</v>
      </c>
      <c r="D3821" s="0" t="s">
        <v>14532</v>
      </c>
      <c r="E3821" s="0" t="s">
        <v>24516</v>
      </c>
      <c r="F3821" s="0" t="n">
        <v>3519</v>
      </c>
      <c r="G3821" s="0" t="s">
        <v>281</v>
      </c>
      <c r="H3821" s="0" t="s">
        <v>297</v>
      </c>
      <c r="I3821" s="0" t="s">
        <v>25039</v>
      </c>
    </row>
    <row r="3822" customFormat="false" ht="15" hidden="false" customHeight="false" outlineLevel="0" collapsed="false">
      <c r="A3822" s="0" t="n">
        <v>169</v>
      </c>
      <c r="B3822" s="0" t="s">
        <v>232</v>
      </c>
      <c r="C3822" s="0" t="s">
        <v>25040</v>
      </c>
      <c r="D3822" s="0" t="s">
        <v>14532</v>
      </c>
      <c r="E3822" s="0" t="s">
        <v>25041</v>
      </c>
      <c r="F3822" s="0" t="n">
        <v>794</v>
      </c>
      <c r="G3822" s="0" t="s">
        <v>281</v>
      </c>
      <c r="H3822" s="0" t="s">
        <v>297</v>
      </c>
      <c r="I3822" s="0" t="s">
        <v>25042</v>
      </c>
    </row>
    <row r="3823" customFormat="false" ht="15" hidden="false" customHeight="false" outlineLevel="0" collapsed="false">
      <c r="A3823" s="0" t="n">
        <v>162</v>
      </c>
      <c r="B3823" s="0" t="s">
        <v>223</v>
      </c>
      <c r="C3823" s="0" t="s">
        <v>25043</v>
      </c>
      <c r="D3823" s="0" t="s">
        <v>34</v>
      </c>
      <c r="E3823" s="0" t="s">
        <v>24287</v>
      </c>
      <c r="F3823" s="0" t="n">
        <v>665</v>
      </c>
      <c r="G3823" s="0" t="s">
        <v>281</v>
      </c>
      <c r="H3823" s="0" t="s">
        <v>297</v>
      </c>
      <c r="I3823" s="0" t="s">
        <v>25044</v>
      </c>
    </row>
    <row r="3824" customFormat="false" ht="15" hidden="false" customHeight="false" outlineLevel="0" collapsed="false">
      <c r="A3824" s="0" t="n">
        <v>167</v>
      </c>
      <c r="B3824" s="0" t="s">
        <v>229</v>
      </c>
      <c r="C3824" s="0" t="s">
        <v>25045</v>
      </c>
      <c r="D3824" s="0" t="s">
        <v>14532</v>
      </c>
      <c r="E3824" s="0" t="s">
        <v>25046</v>
      </c>
      <c r="F3824" s="0" t="n">
        <v>4881</v>
      </c>
      <c r="G3824" s="0" t="s">
        <v>281</v>
      </c>
      <c r="H3824" s="0" t="s">
        <v>297</v>
      </c>
      <c r="I3824" s="0" t="s">
        <v>25047</v>
      </c>
    </row>
    <row r="3825" customFormat="false" ht="15" hidden="false" customHeight="false" outlineLevel="0" collapsed="false">
      <c r="A3825" s="0" t="n">
        <v>169</v>
      </c>
      <c r="B3825" s="0" t="s">
        <v>232</v>
      </c>
      <c r="C3825" s="0" t="s">
        <v>25048</v>
      </c>
      <c r="D3825" s="0" t="s">
        <v>14532</v>
      </c>
      <c r="E3825" s="0" t="s">
        <v>25049</v>
      </c>
      <c r="F3825" s="0" t="n">
        <v>2980</v>
      </c>
      <c r="G3825" s="0" t="s">
        <v>281</v>
      </c>
      <c r="H3825" s="0" t="s">
        <v>297</v>
      </c>
      <c r="I3825" s="0" t="s">
        <v>25050</v>
      </c>
    </row>
    <row r="3826" customFormat="false" ht="15" hidden="false" customHeight="false" outlineLevel="0" collapsed="false">
      <c r="A3826" s="0" t="n">
        <v>162</v>
      </c>
      <c r="B3826" s="0" t="s">
        <v>223</v>
      </c>
      <c r="C3826" s="0" t="s">
        <v>25051</v>
      </c>
      <c r="D3826" s="0" t="s">
        <v>34</v>
      </c>
      <c r="E3826" s="0" t="s">
        <v>24300</v>
      </c>
      <c r="F3826" s="0" t="n">
        <v>419</v>
      </c>
      <c r="G3826" s="0" t="s">
        <v>281</v>
      </c>
      <c r="H3826" s="0" t="s">
        <v>297</v>
      </c>
      <c r="I3826" s="0" t="s">
        <v>25052</v>
      </c>
    </row>
    <row r="3827" customFormat="false" ht="15" hidden="false" customHeight="false" outlineLevel="0" collapsed="false">
      <c r="A3827" s="0" t="n">
        <v>169</v>
      </c>
      <c r="B3827" s="0" t="s">
        <v>232</v>
      </c>
      <c r="C3827" s="0" t="s">
        <v>25053</v>
      </c>
      <c r="D3827" s="0" t="s">
        <v>14532</v>
      </c>
      <c r="E3827" s="0" t="s">
        <v>25054</v>
      </c>
      <c r="F3827" s="0" t="n">
        <v>3235</v>
      </c>
      <c r="G3827" s="0" t="s">
        <v>281</v>
      </c>
      <c r="H3827" s="0" t="s">
        <v>297</v>
      </c>
      <c r="I3827" s="0" t="s">
        <v>25055</v>
      </c>
    </row>
    <row r="3828" customFormat="false" ht="15" hidden="false" customHeight="false" outlineLevel="0" collapsed="false">
      <c r="A3828" s="0" t="n">
        <v>167</v>
      </c>
      <c r="B3828" s="0" t="s">
        <v>229</v>
      </c>
      <c r="C3828" s="0" t="s">
        <v>25056</v>
      </c>
      <c r="D3828" s="0" t="s">
        <v>14532</v>
      </c>
      <c r="E3828" s="0" t="s">
        <v>25057</v>
      </c>
      <c r="F3828" s="0" t="n">
        <v>866</v>
      </c>
      <c r="G3828" s="0" t="s">
        <v>281</v>
      </c>
      <c r="H3828" s="0" t="s">
        <v>297</v>
      </c>
      <c r="I3828" s="0" t="s">
        <v>25058</v>
      </c>
    </row>
    <row r="3829" customFormat="false" ht="15" hidden="false" customHeight="false" outlineLevel="0" collapsed="false">
      <c r="A3829" s="0" t="n">
        <v>168</v>
      </c>
      <c r="B3829" s="0" t="s">
        <v>230</v>
      </c>
      <c r="C3829" s="0" t="s">
        <v>25059</v>
      </c>
      <c r="D3829" s="0" t="s">
        <v>34</v>
      </c>
      <c r="E3829" s="0" t="s">
        <v>25060</v>
      </c>
      <c r="F3829" s="0" t="n">
        <v>341</v>
      </c>
      <c r="G3829" s="0" t="s">
        <v>281</v>
      </c>
      <c r="H3829" s="0" t="s">
        <v>297</v>
      </c>
      <c r="I3829" s="0" t="s">
        <v>25061</v>
      </c>
    </row>
    <row r="3830" customFormat="false" ht="15" hidden="false" customHeight="false" outlineLevel="0" collapsed="false">
      <c r="A3830" s="0" t="n">
        <v>162</v>
      </c>
      <c r="B3830" s="0" t="s">
        <v>223</v>
      </c>
      <c r="C3830" s="0" t="s">
        <v>25062</v>
      </c>
      <c r="D3830" s="0" t="s">
        <v>34</v>
      </c>
      <c r="E3830" s="0" t="s">
        <v>25063</v>
      </c>
      <c r="F3830" s="0" t="n">
        <v>533</v>
      </c>
      <c r="G3830" s="0" t="s">
        <v>281</v>
      </c>
      <c r="H3830" s="0" t="s">
        <v>297</v>
      </c>
      <c r="I3830" s="0" t="s">
        <v>25064</v>
      </c>
    </row>
    <row r="3831" customFormat="false" ht="15" hidden="false" customHeight="false" outlineLevel="0" collapsed="false">
      <c r="A3831" s="0" t="n">
        <v>168</v>
      </c>
      <c r="B3831" s="0" t="s">
        <v>230</v>
      </c>
      <c r="C3831" s="0" t="s">
        <v>25065</v>
      </c>
      <c r="D3831" s="0" t="s">
        <v>14532</v>
      </c>
      <c r="E3831" s="0" t="s">
        <v>25066</v>
      </c>
      <c r="F3831" s="0" t="n">
        <v>591</v>
      </c>
      <c r="G3831" s="0" t="s">
        <v>281</v>
      </c>
      <c r="H3831" s="0" t="s">
        <v>297</v>
      </c>
      <c r="I3831" s="0" t="s">
        <v>25067</v>
      </c>
    </row>
    <row r="3832" customFormat="false" ht="15" hidden="false" customHeight="false" outlineLevel="0" collapsed="false">
      <c r="A3832" s="0" t="n">
        <v>169</v>
      </c>
      <c r="B3832" s="0" t="s">
        <v>232</v>
      </c>
      <c r="C3832" s="0" t="s">
        <v>25068</v>
      </c>
      <c r="D3832" s="0" t="s">
        <v>14532</v>
      </c>
      <c r="E3832" s="0" t="s">
        <v>25069</v>
      </c>
      <c r="F3832" s="0" t="n">
        <v>1421</v>
      </c>
      <c r="G3832" s="0" t="s">
        <v>281</v>
      </c>
      <c r="H3832" s="0" t="s">
        <v>297</v>
      </c>
      <c r="I3832" s="0" t="s">
        <v>25070</v>
      </c>
    </row>
    <row r="3833" customFormat="false" ht="15" hidden="false" customHeight="false" outlineLevel="0" collapsed="false">
      <c r="A3833" s="0" t="n">
        <v>168</v>
      </c>
      <c r="B3833" s="0" t="s">
        <v>230</v>
      </c>
      <c r="C3833" s="0" t="s">
        <v>25071</v>
      </c>
      <c r="D3833" s="0" t="s">
        <v>14532</v>
      </c>
      <c r="E3833" s="0" t="s">
        <v>25072</v>
      </c>
      <c r="F3833" s="0" t="n">
        <v>574</v>
      </c>
      <c r="G3833" s="0" t="s">
        <v>281</v>
      </c>
      <c r="H3833" s="0" t="s">
        <v>297</v>
      </c>
      <c r="I3833" s="0" t="s">
        <v>25073</v>
      </c>
    </row>
    <row r="3834" customFormat="false" ht="15" hidden="false" customHeight="false" outlineLevel="0" collapsed="false">
      <c r="A3834" s="0" t="n">
        <v>167</v>
      </c>
      <c r="B3834" s="0" t="s">
        <v>229</v>
      </c>
      <c r="C3834" s="0" t="s">
        <v>25074</v>
      </c>
      <c r="D3834" s="0" t="s">
        <v>14902</v>
      </c>
      <c r="E3834" s="0" t="s">
        <v>25075</v>
      </c>
      <c r="F3834" s="0" t="n">
        <v>1559</v>
      </c>
      <c r="G3834" s="0" t="s">
        <v>281</v>
      </c>
      <c r="H3834" s="0" t="s">
        <v>297</v>
      </c>
      <c r="I3834" s="0" t="s">
        <v>25076</v>
      </c>
    </row>
    <row r="3835" customFormat="false" ht="15" hidden="false" customHeight="false" outlineLevel="0" collapsed="false">
      <c r="A3835" s="0" t="n">
        <v>167</v>
      </c>
      <c r="B3835" s="0" t="s">
        <v>229</v>
      </c>
      <c r="C3835" s="0" t="s">
        <v>25077</v>
      </c>
      <c r="D3835" s="0" t="s">
        <v>14532</v>
      </c>
      <c r="E3835" s="0" t="s">
        <v>25078</v>
      </c>
      <c r="F3835" s="0" t="n">
        <v>7223</v>
      </c>
      <c r="G3835" s="0" t="s">
        <v>281</v>
      </c>
      <c r="H3835" s="0" t="s">
        <v>297</v>
      </c>
      <c r="I3835" s="0" t="s">
        <v>25079</v>
      </c>
    </row>
    <row r="3836" customFormat="false" ht="15" hidden="false" customHeight="false" outlineLevel="0" collapsed="false">
      <c r="A3836" s="0" t="n">
        <v>168</v>
      </c>
      <c r="B3836" s="0" t="s">
        <v>230</v>
      </c>
      <c r="C3836" s="0" t="s">
        <v>25080</v>
      </c>
      <c r="D3836" s="0" t="s">
        <v>14532</v>
      </c>
      <c r="E3836" s="0" t="s">
        <v>25081</v>
      </c>
      <c r="F3836" s="0" t="n">
        <v>1668</v>
      </c>
      <c r="G3836" s="0" t="s">
        <v>281</v>
      </c>
      <c r="H3836" s="0" t="s">
        <v>297</v>
      </c>
      <c r="I3836" s="0" t="s">
        <v>25082</v>
      </c>
    </row>
    <row r="3837" customFormat="false" ht="15" hidden="false" customHeight="false" outlineLevel="0" collapsed="false">
      <c r="A3837" s="0" t="n">
        <v>162</v>
      </c>
      <c r="B3837" s="0" t="s">
        <v>223</v>
      </c>
      <c r="C3837" s="0" t="s">
        <v>25083</v>
      </c>
      <c r="D3837" s="0" t="s">
        <v>34</v>
      </c>
      <c r="E3837" s="0" t="s">
        <v>25084</v>
      </c>
      <c r="F3837" s="0" t="n">
        <v>1011</v>
      </c>
      <c r="G3837" s="0" t="s">
        <v>281</v>
      </c>
      <c r="H3837" s="0" t="s">
        <v>297</v>
      </c>
      <c r="I3837" s="0" t="s">
        <v>25085</v>
      </c>
    </row>
    <row r="3838" customFormat="false" ht="15" hidden="false" customHeight="false" outlineLevel="0" collapsed="false">
      <c r="A3838" s="0" t="n">
        <v>169</v>
      </c>
      <c r="B3838" s="0" t="s">
        <v>232</v>
      </c>
      <c r="C3838" s="0" t="s">
        <v>25086</v>
      </c>
      <c r="D3838" s="0" t="s">
        <v>92</v>
      </c>
      <c r="E3838" s="0" t="s">
        <v>25087</v>
      </c>
      <c r="F3838" s="0" t="n">
        <v>1320</v>
      </c>
      <c r="G3838" s="0" t="s">
        <v>281</v>
      </c>
      <c r="H3838" s="0" t="s">
        <v>297</v>
      </c>
      <c r="I3838" s="0" t="s">
        <v>25088</v>
      </c>
    </row>
    <row r="3839" customFormat="false" ht="15" hidden="false" customHeight="false" outlineLevel="0" collapsed="false">
      <c r="A3839" s="0" t="n">
        <v>167</v>
      </c>
      <c r="B3839" s="0" t="s">
        <v>229</v>
      </c>
      <c r="C3839" s="0" t="s">
        <v>25089</v>
      </c>
      <c r="D3839" s="0" t="s">
        <v>14532</v>
      </c>
      <c r="E3839" s="0" t="s">
        <v>25090</v>
      </c>
      <c r="F3839" s="0" t="n">
        <v>1352</v>
      </c>
      <c r="G3839" s="0" t="s">
        <v>281</v>
      </c>
      <c r="H3839" s="0" t="s">
        <v>297</v>
      </c>
      <c r="I3839" s="0" t="s">
        <v>25091</v>
      </c>
    </row>
    <row r="3840" customFormat="false" ht="15" hidden="false" customHeight="false" outlineLevel="0" collapsed="false">
      <c r="A3840" s="0" t="n">
        <v>168</v>
      </c>
      <c r="B3840" s="0" t="s">
        <v>230</v>
      </c>
      <c r="C3840" s="0" t="s">
        <v>25092</v>
      </c>
      <c r="D3840" s="0" t="s">
        <v>14532</v>
      </c>
      <c r="E3840" s="0" t="s">
        <v>25093</v>
      </c>
      <c r="F3840" s="0" t="n">
        <v>1105</v>
      </c>
      <c r="G3840" s="0" t="s">
        <v>281</v>
      </c>
      <c r="H3840" s="0" t="s">
        <v>297</v>
      </c>
      <c r="I3840" s="0" t="s">
        <v>25094</v>
      </c>
    </row>
    <row r="3841" customFormat="false" ht="15" hidden="false" customHeight="false" outlineLevel="0" collapsed="false">
      <c r="A3841" s="0" t="n">
        <v>162</v>
      </c>
      <c r="B3841" s="0" t="s">
        <v>223</v>
      </c>
      <c r="C3841" s="0" t="s">
        <v>25095</v>
      </c>
      <c r="D3841" s="0" t="s">
        <v>14532</v>
      </c>
      <c r="E3841" s="0" t="s">
        <v>25096</v>
      </c>
      <c r="F3841" s="0" t="n">
        <v>1131</v>
      </c>
      <c r="G3841" s="0" t="s">
        <v>281</v>
      </c>
      <c r="H3841" s="0" t="s">
        <v>297</v>
      </c>
      <c r="I3841" s="0" t="s">
        <v>25097</v>
      </c>
    </row>
    <row r="3842" customFormat="false" ht="15" hidden="false" customHeight="false" outlineLevel="0" collapsed="false">
      <c r="A3842" s="0" t="n">
        <v>168</v>
      </c>
      <c r="B3842" s="0" t="s">
        <v>230</v>
      </c>
      <c r="C3842" s="0" t="s">
        <v>25098</v>
      </c>
      <c r="D3842" s="0" t="s">
        <v>14541</v>
      </c>
      <c r="E3842" s="0" t="s">
        <v>25099</v>
      </c>
      <c r="F3842" s="0" t="n">
        <v>549</v>
      </c>
      <c r="G3842" s="0" t="s">
        <v>281</v>
      </c>
      <c r="H3842" s="0" t="s">
        <v>297</v>
      </c>
      <c r="I3842" s="0" t="s">
        <v>25100</v>
      </c>
    </row>
    <row r="3843" customFormat="false" ht="15" hidden="false" customHeight="false" outlineLevel="0" collapsed="false">
      <c r="A3843" s="0" t="n">
        <v>169</v>
      </c>
      <c r="B3843" s="0" t="s">
        <v>232</v>
      </c>
      <c r="C3843" s="0" t="s">
        <v>25101</v>
      </c>
      <c r="D3843" s="0" t="s">
        <v>92</v>
      </c>
      <c r="E3843" s="0" t="s">
        <v>25102</v>
      </c>
      <c r="F3843" s="0" t="n">
        <v>2235</v>
      </c>
      <c r="G3843" s="0" t="s">
        <v>281</v>
      </c>
      <c r="H3843" s="0" t="s">
        <v>297</v>
      </c>
      <c r="I3843" s="0" t="s">
        <v>25103</v>
      </c>
    </row>
    <row r="3844" customFormat="false" ht="15" hidden="false" customHeight="false" outlineLevel="0" collapsed="false">
      <c r="A3844" s="0" t="n">
        <v>168</v>
      </c>
      <c r="B3844" s="0" t="s">
        <v>230</v>
      </c>
      <c r="C3844" s="0" t="s">
        <v>25104</v>
      </c>
      <c r="D3844" s="0" t="s">
        <v>14532</v>
      </c>
      <c r="E3844" s="0" t="s">
        <v>25105</v>
      </c>
      <c r="F3844" s="0" t="n">
        <v>1401</v>
      </c>
      <c r="G3844" s="0" t="s">
        <v>281</v>
      </c>
      <c r="H3844" s="0" t="s">
        <v>297</v>
      </c>
      <c r="I3844" s="0" t="s">
        <v>25106</v>
      </c>
    </row>
    <row r="3845" customFormat="false" ht="15" hidden="false" customHeight="false" outlineLevel="0" collapsed="false">
      <c r="A3845" s="0" t="n">
        <v>169</v>
      </c>
      <c r="B3845" s="0" t="s">
        <v>232</v>
      </c>
      <c r="C3845" s="0" t="s">
        <v>25107</v>
      </c>
      <c r="D3845" s="0" t="s">
        <v>92</v>
      </c>
      <c r="E3845" s="0" t="s">
        <v>25108</v>
      </c>
      <c r="F3845" s="0" t="n">
        <v>1671</v>
      </c>
      <c r="G3845" s="0" t="s">
        <v>281</v>
      </c>
      <c r="H3845" s="0" t="s">
        <v>297</v>
      </c>
      <c r="I3845" s="0" t="s">
        <v>25109</v>
      </c>
    </row>
    <row r="3846" customFormat="false" ht="15" hidden="false" customHeight="false" outlineLevel="0" collapsed="false">
      <c r="A3846" s="0" t="n">
        <v>168</v>
      </c>
      <c r="B3846" s="0" t="s">
        <v>230</v>
      </c>
      <c r="C3846" s="0" t="s">
        <v>25110</v>
      </c>
      <c r="D3846" s="0" t="s">
        <v>14541</v>
      </c>
      <c r="E3846" s="0" t="s">
        <v>25111</v>
      </c>
      <c r="F3846" s="0" t="n">
        <v>449</v>
      </c>
      <c r="G3846" s="0" t="s">
        <v>281</v>
      </c>
      <c r="H3846" s="0" t="s">
        <v>297</v>
      </c>
      <c r="I3846" s="0" t="s">
        <v>25112</v>
      </c>
    </row>
    <row r="3847" customFormat="false" ht="15" hidden="false" customHeight="false" outlineLevel="0" collapsed="false">
      <c r="A3847" s="0" t="n">
        <v>167</v>
      </c>
      <c r="B3847" s="0" t="s">
        <v>229</v>
      </c>
      <c r="C3847" s="0" t="s">
        <v>25113</v>
      </c>
      <c r="D3847" s="0" t="s">
        <v>14532</v>
      </c>
      <c r="E3847" s="0" t="s">
        <v>25114</v>
      </c>
      <c r="F3847" s="0" t="n">
        <v>4028</v>
      </c>
      <c r="G3847" s="0" t="s">
        <v>281</v>
      </c>
      <c r="H3847" s="0" t="s">
        <v>297</v>
      </c>
      <c r="I3847" s="0" t="s">
        <v>25115</v>
      </c>
    </row>
    <row r="3848" customFormat="false" ht="15" hidden="false" customHeight="false" outlineLevel="0" collapsed="false">
      <c r="A3848" s="0" t="n">
        <v>168</v>
      </c>
      <c r="B3848" s="0" t="s">
        <v>230</v>
      </c>
      <c r="C3848" s="0" t="s">
        <v>25116</v>
      </c>
      <c r="D3848" s="0" t="s">
        <v>14532</v>
      </c>
      <c r="E3848" s="0" t="s">
        <v>25117</v>
      </c>
      <c r="F3848" s="0" t="n">
        <v>2752</v>
      </c>
      <c r="G3848" s="0" t="s">
        <v>281</v>
      </c>
      <c r="H3848" s="0" t="s">
        <v>297</v>
      </c>
      <c r="I3848" s="0" t="s">
        <v>25118</v>
      </c>
    </row>
    <row r="3849" customFormat="false" ht="15" hidden="false" customHeight="false" outlineLevel="0" collapsed="false">
      <c r="A3849" s="0" t="n">
        <v>168</v>
      </c>
      <c r="B3849" s="0" t="s">
        <v>230</v>
      </c>
      <c r="C3849" s="0" t="s">
        <v>25119</v>
      </c>
      <c r="D3849" s="0" t="s">
        <v>14541</v>
      </c>
      <c r="E3849" s="0" t="s">
        <v>25120</v>
      </c>
      <c r="F3849" s="0" t="n">
        <v>521</v>
      </c>
      <c r="G3849" s="0" t="s">
        <v>281</v>
      </c>
      <c r="H3849" s="0" t="s">
        <v>297</v>
      </c>
      <c r="I3849" s="0" t="s">
        <v>25121</v>
      </c>
    </row>
    <row r="3850" customFormat="false" ht="15" hidden="false" customHeight="false" outlineLevel="0" collapsed="false">
      <c r="A3850" s="0" t="n">
        <v>167</v>
      </c>
      <c r="B3850" s="0" t="s">
        <v>229</v>
      </c>
      <c r="C3850" s="0" t="s">
        <v>25122</v>
      </c>
      <c r="D3850" s="0" t="s">
        <v>14532</v>
      </c>
      <c r="E3850" s="0" t="s">
        <v>25123</v>
      </c>
      <c r="F3850" s="0" t="n">
        <v>551</v>
      </c>
      <c r="G3850" s="0" t="s">
        <v>281</v>
      </c>
      <c r="H3850" s="0" t="s">
        <v>297</v>
      </c>
      <c r="I3850" s="0" t="s">
        <v>25124</v>
      </c>
    </row>
    <row r="3851" customFormat="false" ht="15" hidden="false" customHeight="false" outlineLevel="0" collapsed="false">
      <c r="A3851" s="0" t="n">
        <v>168</v>
      </c>
      <c r="B3851" s="0" t="s">
        <v>230</v>
      </c>
      <c r="C3851" s="0" t="s">
        <v>25125</v>
      </c>
      <c r="D3851" s="0" t="s">
        <v>514</v>
      </c>
      <c r="E3851" s="0" t="s">
        <v>20445</v>
      </c>
      <c r="F3851" s="0" t="n">
        <v>5543</v>
      </c>
      <c r="G3851" s="0" t="s">
        <v>281</v>
      </c>
      <c r="H3851" s="0" t="s">
        <v>297</v>
      </c>
      <c r="I3851" s="0" t="s">
        <v>25126</v>
      </c>
    </row>
    <row r="3852" customFormat="false" ht="15" hidden="false" customHeight="false" outlineLevel="0" collapsed="false">
      <c r="A3852" s="0" t="n">
        <v>167</v>
      </c>
      <c r="B3852" s="0" t="s">
        <v>229</v>
      </c>
      <c r="C3852" s="0" t="s">
        <v>25127</v>
      </c>
      <c r="D3852" s="0" t="s">
        <v>34</v>
      </c>
      <c r="E3852" s="0" t="s">
        <v>25128</v>
      </c>
      <c r="F3852" s="0" t="n">
        <v>1316</v>
      </c>
      <c r="G3852" s="0" t="s">
        <v>281</v>
      </c>
      <c r="H3852" s="0" t="s">
        <v>297</v>
      </c>
      <c r="I3852" s="0" t="s">
        <v>25129</v>
      </c>
    </row>
    <row r="3853" customFormat="false" ht="15" hidden="false" customHeight="false" outlineLevel="0" collapsed="false">
      <c r="A3853" s="0" t="n">
        <v>168</v>
      </c>
      <c r="B3853" s="0" t="s">
        <v>230</v>
      </c>
      <c r="C3853" s="0" t="s">
        <v>25130</v>
      </c>
      <c r="D3853" s="0" t="s">
        <v>14532</v>
      </c>
      <c r="E3853" s="0" t="s">
        <v>25131</v>
      </c>
      <c r="F3853" s="0" t="n">
        <v>1293</v>
      </c>
      <c r="G3853" s="0" t="s">
        <v>281</v>
      </c>
      <c r="H3853" s="0" t="s">
        <v>297</v>
      </c>
      <c r="I3853" s="0" t="s">
        <v>25132</v>
      </c>
    </row>
    <row r="3854" customFormat="false" ht="15" hidden="false" customHeight="false" outlineLevel="0" collapsed="false">
      <c r="A3854" s="0" t="n">
        <v>168</v>
      </c>
      <c r="B3854" s="0" t="s">
        <v>230</v>
      </c>
      <c r="C3854" s="0" t="s">
        <v>25133</v>
      </c>
      <c r="D3854" s="0" t="s">
        <v>14532</v>
      </c>
      <c r="E3854" s="0" t="s">
        <v>25134</v>
      </c>
      <c r="F3854" s="0" t="n">
        <v>509</v>
      </c>
      <c r="G3854" s="0" t="s">
        <v>281</v>
      </c>
      <c r="H3854" s="0" t="s">
        <v>297</v>
      </c>
      <c r="I3854" s="0" t="s">
        <v>25135</v>
      </c>
    </row>
    <row r="3855" customFormat="false" ht="15" hidden="false" customHeight="false" outlineLevel="0" collapsed="false">
      <c r="A3855" s="0" t="n">
        <v>167</v>
      </c>
      <c r="B3855" s="0" t="s">
        <v>229</v>
      </c>
      <c r="C3855" s="0" t="s">
        <v>25136</v>
      </c>
      <c r="D3855" s="0" t="s">
        <v>14532</v>
      </c>
      <c r="E3855" s="0" t="s">
        <v>25137</v>
      </c>
      <c r="F3855" s="0" t="n">
        <v>9860</v>
      </c>
      <c r="G3855" s="0" t="s">
        <v>281</v>
      </c>
      <c r="H3855" s="0" t="s">
        <v>297</v>
      </c>
      <c r="I3855" s="0" t="s">
        <v>25138</v>
      </c>
    </row>
    <row r="3856" customFormat="false" ht="15" hidden="false" customHeight="false" outlineLevel="0" collapsed="false">
      <c r="A3856" s="0" t="n">
        <v>168</v>
      </c>
      <c r="B3856" s="0" t="s">
        <v>230</v>
      </c>
      <c r="C3856" s="0" t="s">
        <v>25139</v>
      </c>
      <c r="D3856" s="0" t="s">
        <v>14541</v>
      </c>
      <c r="E3856" s="0" t="s">
        <v>25140</v>
      </c>
      <c r="F3856" s="0" t="n">
        <v>486</v>
      </c>
      <c r="G3856" s="0" t="s">
        <v>281</v>
      </c>
      <c r="H3856" s="0" t="s">
        <v>297</v>
      </c>
      <c r="I3856" s="0" t="s">
        <v>25141</v>
      </c>
    </row>
    <row r="3857" customFormat="false" ht="15" hidden="false" customHeight="false" outlineLevel="0" collapsed="false">
      <c r="A3857" s="0" t="n">
        <v>168</v>
      </c>
      <c r="B3857" s="0" t="s">
        <v>230</v>
      </c>
      <c r="C3857" s="0" t="s">
        <v>25142</v>
      </c>
      <c r="D3857" s="0" t="s">
        <v>14532</v>
      </c>
      <c r="E3857" s="0" t="s">
        <v>24919</v>
      </c>
      <c r="F3857" s="0" t="n">
        <v>2600</v>
      </c>
      <c r="G3857" s="0" t="s">
        <v>281</v>
      </c>
      <c r="H3857" s="0" t="s">
        <v>297</v>
      </c>
      <c r="I3857" s="0" t="s">
        <v>25143</v>
      </c>
    </row>
    <row r="3858" customFormat="false" ht="15" hidden="false" customHeight="false" outlineLevel="0" collapsed="false">
      <c r="A3858" s="0" t="n">
        <v>169</v>
      </c>
      <c r="B3858" s="0" t="s">
        <v>232</v>
      </c>
      <c r="C3858" s="0" t="s">
        <v>25144</v>
      </c>
      <c r="D3858" s="0" t="s">
        <v>14541</v>
      </c>
      <c r="E3858" s="0" t="s">
        <v>25145</v>
      </c>
      <c r="F3858" s="0" t="n">
        <v>3027</v>
      </c>
      <c r="G3858" s="0" t="s">
        <v>281</v>
      </c>
      <c r="H3858" s="0" t="s">
        <v>297</v>
      </c>
      <c r="I3858" s="0" t="s">
        <v>25146</v>
      </c>
    </row>
    <row r="3859" customFormat="false" ht="15" hidden="false" customHeight="false" outlineLevel="0" collapsed="false">
      <c r="A3859" s="0" t="n">
        <v>171</v>
      </c>
      <c r="B3859" s="0" t="s">
        <v>234</v>
      </c>
      <c r="C3859" s="0" t="s">
        <v>25147</v>
      </c>
      <c r="D3859" s="0" t="s">
        <v>14532</v>
      </c>
      <c r="E3859" s="0" t="s">
        <v>234</v>
      </c>
      <c r="F3859" s="0" t="n">
        <v>5457</v>
      </c>
      <c r="G3859" s="0" t="s">
        <v>281</v>
      </c>
      <c r="H3859" s="0" t="s">
        <v>297</v>
      </c>
      <c r="I3859" s="0" t="s">
        <v>25148</v>
      </c>
    </row>
    <row r="3860" customFormat="false" ht="15" hidden="false" customHeight="false" outlineLevel="0" collapsed="false">
      <c r="A3860" s="0" t="n">
        <v>168</v>
      </c>
      <c r="B3860" s="0" t="s">
        <v>230</v>
      </c>
      <c r="C3860" s="0" t="s">
        <v>25149</v>
      </c>
      <c r="D3860" s="0" t="s">
        <v>14532</v>
      </c>
      <c r="E3860" s="0" t="s">
        <v>25150</v>
      </c>
      <c r="F3860" s="0" t="n">
        <v>2978</v>
      </c>
      <c r="G3860" s="0" t="s">
        <v>281</v>
      </c>
      <c r="H3860" s="0" t="s">
        <v>297</v>
      </c>
      <c r="I3860" s="0" t="s">
        <v>25151</v>
      </c>
    </row>
    <row r="3861" customFormat="false" ht="15" hidden="false" customHeight="false" outlineLevel="0" collapsed="false">
      <c r="A3861" s="0" t="n">
        <v>169</v>
      </c>
      <c r="B3861" s="0" t="s">
        <v>232</v>
      </c>
      <c r="C3861" s="0" t="s">
        <v>25152</v>
      </c>
      <c r="D3861" s="0" t="s">
        <v>92</v>
      </c>
      <c r="E3861" s="0" t="s">
        <v>25153</v>
      </c>
      <c r="F3861" s="0" t="n">
        <v>2317</v>
      </c>
      <c r="G3861" s="0" t="s">
        <v>281</v>
      </c>
      <c r="H3861" s="0" t="s">
        <v>297</v>
      </c>
      <c r="I3861" s="0" t="s">
        <v>25154</v>
      </c>
    </row>
    <row r="3862" customFormat="false" ht="15" hidden="false" customHeight="false" outlineLevel="0" collapsed="false">
      <c r="A3862" s="0" t="n">
        <v>168</v>
      </c>
      <c r="B3862" s="0" t="s">
        <v>230</v>
      </c>
      <c r="C3862" s="0" t="s">
        <v>25155</v>
      </c>
      <c r="D3862" s="0" t="s">
        <v>14532</v>
      </c>
      <c r="E3862" s="0" t="s">
        <v>25156</v>
      </c>
      <c r="F3862" s="0" t="n">
        <v>479</v>
      </c>
      <c r="G3862" s="0" t="s">
        <v>281</v>
      </c>
      <c r="H3862" s="0" t="s">
        <v>297</v>
      </c>
      <c r="I3862" s="0" t="s">
        <v>25157</v>
      </c>
    </row>
    <row r="3863" customFormat="false" ht="15" hidden="false" customHeight="false" outlineLevel="0" collapsed="false">
      <c r="A3863" s="0" t="n">
        <v>171</v>
      </c>
      <c r="B3863" s="0" t="s">
        <v>234</v>
      </c>
      <c r="C3863" s="0" t="s">
        <v>25158</v>
      </c>
      <c r="D3863" s="0" t="s">
        <v>34</v>
      </c>
      <c r="E3863" s="0" t="s">
        <v>25159</v>
      </c>
      <c r="F3863" s="0" t="n">
        <v>3573</v>
      </c>
      <c r="G3863" s="0" t="s">
        <v>281</v>
      </c>
      <c r="H3863" s="0" t="s">
        <v>297</v>
      </c>
      <c r="I3863" s="0" t="s">
        <v>25160</v>
      </c>
    </row>
    <row r="3864" customFormat="false" ht="15" hidden="false" customHeight="false" outlineLevel="0" collapsed="false">
      <c r="A3864" s="0" t="n">
        <v>168</v>
      </c>
      <c r="B3864" s="0" t="s">
        <v>230</v>
      </c>
      <c r="C3864" s="0" t="s">
        <v>25161</v>
      </c>
      <c r="D3864" s="0" t="s">
        <v>14532</v>
      </c>
      <c r="E3864" s="0" t="s">
        <v>25162</v>
      </c>
      <c r="F3864" s="0" t="n">
        <v>1506</v>
      </c>
      <c r="G3864" s="0" t="s">
        <v>281</v>
      </c>
      <c r="H3864" s="0" t="s">
        <v>297</v>
      </c>
      <c r="I3864" s="0" t="s">
        <v>25163</v>
      </c>
    </row>
    <row r="3865" customFormat="false" ht="15" hidden="false" customHeight="false" outlineLevel="0" collapsed="false">
      <c r="A3865" s="0" t="n">
        <v>167</v>
      </c>
      <c r="B3865" s="0" t="s">
        <v>229</v>
      </c>
      <c r="C3865" s="0" t="s">
        <v>25164</v>
      </c>
      <c r="D3865" s="0" t="s">
        <v>14532</v>
      </c>
      <c r="E3865" s="0" t="s">
        <v>25165</v>
      </c>
      <c r="F3865" s="0" t="n">
        <v>5109</v>
      </c>
      <c r="G3865" s="0" t="s">
        <v>281</v>
      </c>
      <c r="H3865" s="0" t="s">
        <v>297</v>
      </c>
      <c r="I3865" s="0" t="s">
        <v>25166</v>
      </c>
    </row>
    <row r="3866" customFormat="false" ht="15" hidden="false" customHeight="false" outlineLevel="0" collapsed="false">
      <c r="A3866" s="0" t="n">
        <v>168</v>
      </c>
      <c r="B3866" s="0" t="s">
        <v>230</v>
      </c>
      <c r="C3866" s="0" t="s">
        <v>25167</v>
      </c>
      <c r="D3866" s="0" t="s">
        <v>14532</v>
      </c>
      <c r="E3866" s="0" t="s">
        <v>25168</v>
      </c>
      <c r="F3866" s="0" t="n">
        <v>944</v>
      </c>
      <c r="G3866" s="0" t="s">
        <v>281</v>
      </c>
      <c r="H3866" s="0" t="s">
        <v>297</v>
      </c>
      <c r="I3866" s="0" t="s">
        <v>25169</v>
      </c>
    </row>
    <row r="3867" customFormat="false" ht="15" hidden="false" customHeight="false" outlineLevel="0" collapsed="false">
      <c r="A3867" s="0" t="n">
        <v>171</v>
      </c>
      <c r="B3867" s="0" t="s">
        <v>234</v>
      </c>
      <c r="C3867" s="0" t="s">
        <v>25170</v>
      </c>
      <c r="D3867" s="0" t="s">
        <v>514</v>
      </c>
      <c r="E3867" s="0" t="s">
        <v>25171</v>
      </c>
      <c r="F3867" s="0" t="n">
        <v>5481</v>
      </c>
      <c r="G3867" s="0" t="s">
        <v>281</v>
      </c>
      <c r="H3867" s="0" t="s">
        <v>297</v>
      </c>
      <c r="I3867" s="0" t="s">
        <v>25172</v>
      </c>
    </row>
    <row r="3868" customFormat="false" ht="15" hidden="false" customHeight="false" outlineLevel="0" collapsed="false">
      <c r="A3868" s="0" t="n">
        <v>168</v>
      </c>
      <c r="B3868" s="0" t="s">
        <v>230</v>
      </c>
      <c r="C3868" s="0" t="s">
        <v>25173</v>
      </c>
      <c r="D3868" s="0" t="s">
        <v>14532</v>
      </c>
      <c r="E3868" s="0" t="s">
        <v>25174</v>
      </c>
      <c r="F3868" s="0" t="n">
        <v>2139</v>
      </c>
      <c r="G3868" s="0" t="s">
        <v>281</v>
      </c>
      <c r="H3868" s="0" t="s">
        <v>297</v>
      </c>
      <c r="I3868" s="0" t="s">
        <v>25175</v>
      </c>
    </row>
    <row r="3869" customFormat="false" ht="15" hidden="false" customHeight="false" outlineLevel="0" collapsed="false">
      <c r="A3869" s="0" t="n">
        <v>167</v>
      </c>
      <c r="B3869" s="0" t="s">
        <v>229</v>
      </c>
      <c r="C3869" s="0" t="s">
        <v>25176</v>
      </c>
      <c r="D3869" s="0" t="s">
        <v>14532</v>
      </c>
      <c r="E3869" s="0" t="s">
        <v>25177</v>
      </c>
      <c r="F3869" s="0" t="n">
        <v>884</v>
      </c>
      <c r="G3869" s="0" t="s">
        <v>281</v>
      </c>
      <c r="H3869" s="0" t="s">
        <v>297</v>
      </c>
      <c r="I3869" s="0" t="s">
        <v>25178</v>
      </c>
    </row>
    <row r="3870" customFormat="false" ht="15" hidden="false" customHeight="false" outlineLevel="0" collapsed="false">
      <c r="A3870" s="0" t="n">
        <v>171</v>
      </c>
      <c r="B3870" s="0" t="s">
        <v>234</v>
      </c>
      <c r="C3870" s="0" t="s">
        <v>25179</v>
      </c>
      <c r="D3870" s="0" t="s">
        <v>34</v>
      </c>
      <c r="E3870" s="0" t="s">
        <v>25180</v>
      </c>
      <c r="F3870" s="0" t="n">
        <v>3154</v>
      </c>
      <c r="G3870" s="0" t="s">
        <v>281</v>
      </c>
      <c r="H3870" s="0" t="s">
        <v>297</v>
      </c>
      <c r="I3870" s="0" t="s">
        <v>25181</v>
      </c>
    </row>
    <row r="3871" customFormat="false" ht="15" hidden="false" customHeight="false" outlineLevel="0" collapsed="false">
      <c r="A3871" s="0" t="n">
        <v>171</v>
      </c>
      <c r="B3871" s="0" t="s">
        <v>234</v>
      </c>
      <c r="C3871" s="0" t="s">
        <v>25182</v>
      </c>
      <c r="D3871" s="0" t="s">
        <v>34</v>
      </c>
      <c r="E3871" s="0" t="s">
        <v>25183</v>
      </c>
      <c r="F3871" s="0" t="n">
        <v>10845</v>
      </c>
      <c r="G3871" s="0" t="s">
        <v>281</v>
      </c>
      <c r="H3871" s="0" t="s">
        <v>297</v>
      </c>
      <c r="I3871" s="0" t="s">
        <v>25184</v>
      </c>
    </row>
    <row r="3872" customFormat="false" ht="15" hidden="false" customHeight="false" outlineLevel="0" collapsed="false">
      <c r="A3872" s="0" t="n">
        <v>171</v>
      </c>
      <c r="B3872" s="0" t="s">
        <v>234</v>
      </c>
      <c r="C3872" s="0" t="s">
        <v>25185</v>
      </c>
      <c r="D3872" s="0" t="s">
        <v>34</v>
      </c>
      <c r="E3872" s="0" t="s">
        <v>25186</v>
      </c>
      <c r="F3872" s="0" t="n">
        <v>3400</v>
      </c>
      <c r="G3872" s="0" t="s">
        <v>281</v>
      </c>
      <c r="H3872" s="0" t="s">
        <v>297</v>
      </c>
      <c r="I3872" s="0" t="s">
        <v>25187</v>
      </c>
    </row>
    <row r="3873" customFormat="false" ht="15" hidden="false" customHeight="false" outlineLevel="0" collapsed="false">
      <c r="A3873" s="0" t="n">
        <v>171</v>
      </c>
      <c r="B3873" s="0" t="s">
        <v>234</v>
      </c>
      <c r="C3873" s="0" t="s">
        <v>25188</v>
      </c>
      <c r="D3873" s="0" t="s">
        <v>34</v>
      </c>
      <c r="E3873" s="0" t="s">
        <v>25189</v>
      </c>
      <c r="F3873" s="0" t="n">
        <v>5708</v>
      </c>
      <c r="G3873" s="0" t="s">
        <v>281</v>
      </c>
      <c r="H3873" s="0" t="s">
        <v>297</v>
      </c>
      <c r="I3873" s="0" t="s">
        <v>25190</v>
      </c>
    </row>
    <row r="3874" customFormat="false" ht="15" hidden="false" customHeight="false" outlineLevel="0" collapsed="false">
      <c r="A3874" s="0" t="n">
        <v>171</v>
      </c>
      <c r="B3874" s="0" t="s">
        <v>234</v>
      </c>
      <c r="C3874" s="0" t="s">
        <v>25191</v>
      </c>
      <c r="D3874" s="0" t="s">
        <v>34</v>
      </c>
      <c r="E3874" s="0" t="s">
        <v>25192</v>
      </c>
      <c r="F3874" s="0" t="n">
        <v>4771</v>
      </c>
      <c r="G3874" s="0" t="s">
        <v>281</v>
      </c>
      <c r="H3874" s="0" t="s">
        <v>297</v>
      </c>
      <c r="I3874" s="0" t="s">
        <v>25193</v>
      </c>
    </row>
    <row r="3875" customFormat="false" ht="15" hidden="false" customHeight="false" outlineLevel="0" collapsed="false">
      <c r="A3875" s="0" t="n">
        <v>171</v>
      </c>
      <c r="B3875" s="0" t="s">
        <v>234</v>
      </c>
      <c r="C3875" s="0" t="s">
        <v>25194</v>
      </c>
      <c r="D3875" s="0" t="s">
        <v>34</v>
      </c>
      <c r="E3875" s="0" t="s">
        <v>25195</v>
      </c>
      <c r="F3875" s="0" t="n">
        <v>3098</v>
      </c>
      <c r="G3875" s="0" t="s">
        <v>281</v>
      </c>
      <c r="H3875" s="0" t="s">
        <v>297</v>
      </c>
      <c r="I3875" s="0" t="s">
        <v>25196</v>
      </c>
    </row>
    <row r="3876" customFormat="false" ht="15" hidden="false" customHeight="false" outlineLevel="0" collapsed="false">
      <c r="A3876" s="0" t="n">
        <v>171</v>
      </c>
      <c r="B3876" s="0" t="s">
        <v>234</v>
      </c>
      <c r="C3876" s="0" t="s">
        <v>25197</v>
      </c>
      <c r="D3876" s="0" t="s">
        <v>34</v>
      </c>
      <c r="E3876" s="0" t="s">
        <v>25198</v>
      </c>
      <c r="F3876" s="0" t="n">
        <v>2978</v>
      </c>
      <c r="G3876" s="0" t="s">
        <v>281</v>
      </c>
      <c r="H3876" s="0" t="s">
        <v>297</v>
      </c>
      <c r="I3876" s="0" t="s">
        <v>25199</v>
      </c>
    </row>
    <row r="3877" customFormat="false" ht="15" hidden="false" customHeight="false" outlineLevel="0" collapsed="false">
      <c r="A3877" s="0" t="n">
        <v>171</v>
      </c>
      <c r="B3877" s="0" t="s">
        <v>234</v>
      </c>
      <c r="C3877" s="0" t="s">
        <v>25200</v>
      </c>
      <c r="D3877" s="0" t="s">
        <v>34</v>
      </c>
      <c r="E3877" s="0" t="s">
        <v>25201</v>
      </c>
      <c r="F3877" s="0" t="n">
        <v>6125</v>
      </c>
      <c r="G3877" s="0" t="s">
        <v>281</v>
      </c>
      <c r="H3877" s="0" t="s">
        <v>297</v>
      </c>
      <c r="I3877" s="0" t="s">
        <v>25202</v>
      </c>
    </row>
    <row r="3878" customFormat="false" ht="15" hidden="false" customHeight="false" outlineLevel="0" collapsed="false">
      <c r="A3878" s="0" t="n">
        <v>168</v>
      </c>
      <c r="B3878" s="0" t="s">
        <v>230</v>
      </c>
      <c r="C3878" s="0" t="s">
        <v>25203</v>
      </c>
      <c r="D3878" s="0" t="s">
        <v>92</v>
      </c>
      <c r="E3878" s="0" t="s">
        <v>25204</v>
      </c>
      <c r="F3878" s="0" t="n">
        <v>295</v>
      </c>
      <c r="G3878" s="0" t="s">
        <v>281</v>
      </c>
      <c r="H3878" s="0" t="s">
        <v>297</v>
      </c>
      <c r="I3878" s="0" t="s">
        <v>25205</v>
      </c>
    </row>
    <row r="3879" customFormat="false" ht="15" hidden="false" customHeight="false" outlineLevel="0" collapsed="false">
      <c r="A3879" s="0" t="n">
        <v>168</v>
      </c>
      <c r="B3879" s="0" t="s">
        <v>230</v>
      </c>
      <c r="C3879" s="0" t="s">
        <v>25206</v>
      </c>
      <c r="D3879" s="0" t="s">
        <v>14532</v>
      </c>
      <c r="E3879" s="0" t="s">
        <v>25207</v>
      </c>
      <c r="F3879" s="0" t="n">
        <v>727</v>
      </c>
      <c r="G3879" s="0" t="s">
        <v>281</v>
      </c>
      <c r="H3879" s="0" t="s">
        <v>297</v>
      </c>
      <c r="I3879" s="0" t="s">
        <v>25208</v>
      </c>
    </row>
    <row r="3880" customFormat="false" ht="15" hidden="false" customHeight="false" outlineLevel="0" collapsed="false">
      <c r="A3880" s="0" t="n">
        <v>171</v>
      </c>
      <c r="B3880" s="0" t="s">
        <v>234</v>
      </c>
      <c r="C3880" s="0" t="s">
        <v>25209</v>
      </c>
      <c r="D3880" s="0" t="s">
        <v>34</v>
      </c>
      <c r="E3880" s="0" t="s">
        <v>25210</v>
      </c>
      <c r="F3880" s="0" t="n">
        <v>3122</v>
      </c>
      <c r="G3880" s="0" t="s">
        <v>281</v>
      </c>
      <c r="H3880" s="0" t="s">
        <v>297</v>
      </c>
      <c r="I3880" s="0" t="s">
        <v>25211</v>
      </c>
    </row>
    <row r="3881" customFormat="false" ht="15" hidden="false" customHeight="false" outlineLevel="0" collapsed="false">
      <c r="A3881" s="0" t="n">
        <v>171</v>
      </c>
      <c r="B3881" s="0" t="s">
        <v>234</v>
      </c>
      <c r="C3881" s="0" t="s">
        <v>25212</v>
      </c>
      <c r="D3881" s="0" t="s">
        <v>34</v>
      </c>
      <c r="E3881" s="0" t="s">
        <v>25213</v>
      </c>
      <c r="F3881" s="0" t="n">
        <v>3111</v>
      </c>
      <c r="G3881" s="0" t="s">
        <v>281</v>
      </c>
      <c r="H3881" s="0" t="s">
        <v>297</v>
      </c>
      <c r="I3881" s="0" t="s">
        <v>25214</v>
      </c>
    </row>
    <row r="3882" customFormat="false" ht="15" hidden="false" customHeight="false" outlineLevel="0" collapsed="false">
      <c r="A3882" s="0" t="n">
        <v>168</v>
      </c>
      <c r="B3882" s="0" t="s">
        <v>230</v>
      </c>
      <c r="C3882" s="0" t="s">
        <v>25215</v>
      </c>
      <c r="D3882" s="0" t="s">
        <v>14532</v>
      </c>
      <c r="E3882" s="0" t="s">
        <v>25216</v>
      </c>
      <c r="F3882" s="0" t="n">
        <v>1445</v>
      </c>
      <c r="G3882" s="0" t="s">
        <v>281</v>
      </c>
      <c r="H3882" s="0" t="s">
        <v>297</v>
      </c>
      <c r="I3882" s="0" t="s">
        <v>25217</v>
      </c>
    </row>
    <row r="3883" customFormat="false" ht="15" hidden="false" customHeight="false" outlineLevel="0" collapsed="false">
      <c r="A3883" s="0" t="n">
        <v>171</v>
      </c>
      <c r="B3883" s="0" t="s">
        <v>234</v>
      </c>
      <c r="C3883" s="0" t="s">
        <v>25218</v>
      </c>
      <c r="D3883" s="0" t="s">
        <v>34</v>
      </c>
      <c r="E3883" s="0" t="s">
        <v>25219</v>
      </c>
      <c r="F3883" s="0" t="n">
        <v>5587</v>
      </c>
      <c r="G3883" s="0" t="s">
        <v>281</v>
      </c>
      <c r="H3883" s="0" t="s">
        <v>297</v>
      </c>
      <c r="I3883" s="0" t="s">
        <v>25220</v>
      </c>
    </row>
    <row r="3884" customFormat="false" ht="15" hidden="false" customHeight="false" outlineLevel="0" collapsed="false">
      <c r="A3884" s="0" t="n">
        <v>171</v>
      </c>
      <c r="B3884" s="0" t="s">
        <v>234</v>
      </c>
      <c r="C3884" s="0" t="s">
        <v>25221</v>
      </c>
      <c r="D3884" s="0" t="s">
        <v>14939</v>
      </c>
      <c r="E3884" s="0" t="s">
        <v>25222</v>
      </c>
      <c r="F3884" s="0" t="n">
        <v>4650</v>
      </c>
      <c r="G3884" s="0" t="s">
        <v>281</v>
      </c>
      <c r="H3884" s="0" t="s">
        <v>297</v>
      </c>
      <c r="I3884" s="0" t="s">
        <v>25223</v>
      </c>
    </row>
    <row r="3885" customFormat="false" ht="15" hidden="false" customHeight="false" outlineLevel="0" collapsed="false">
      <c r="A3885" s="0" t="n">
        <v>171</v>
      </c>
      <c r="B3885" s="0" t="s">
        <v>234</v>
      </c>
      <c r="C3885" s="0" t="s">
        <v>25224</v>
      </c>
      <c r="D3885" s="0" t="s">
        <v>14902</v>
      </c>
      <c r="E3885" s="0" t="s">
        <v>25225</v>
      </c>
      <c r="F3885" s="0" t="n">
        <v>6606</v>
      </c>
      <c r="G3885" s="0" t="s">
        <v>281</v>
      </c>
      <c r="H3885" s="0" t="s">
        <v>297</v>
      </c>
      <c r="I3885" s="0" t="s">
        <v>25226</v>
      </c>
    </row>
    <row r="3886" customFormat="false" ht="15" hidden="false" customHeight="false" outlineLevel="0" collapsed="false">
      <c r="A3886" s="0" t="n">
        <v>168</v>
      </c>
      <c r="B3886" s="0" t="s">
        <v>230</v>
      </c>
      <c r="C3886" s="0" t="s">
        <v>25227</v>
      </c>
      <c r="D3886" s="0" t="s">
        <v>14532</v>
      </c>
      <c r="E3886" s="0" t="s">
        <v>24707</v>
      </c>
      <c r="F3886" s="0" t="n">
        <v>5100</v>
      </c>
      <c r="G3886" s="0" t="s">
        <v>281</v>
      </c>
      <c r="H3886" s="0" t="s">
        <v>297</v>
      </c>
      <c r="I3886" s="0" t="s">
        <v>25228</v>
      </c>
    </row>
    <row r="3887" customFormat="false" ht="15" hidden="false" customHeight="false" outlineLevel="0" collapsed="false">
      <c r="A3887" s="0" t="n">
        <v>171</v>
      </c>
      <c r="B3887" s="0" t="s">
        <v>234</v>
      </c>
      <c r="C3887" s="0" t="s">
        <v>25229</v>
      </c>
      <c r="D3887" s="0" t="s">
        <v>34</v>
      </c>
      <c r="E3887" s="0" t="s">
        <v>25230</v>
      </c>
      <c r="F3887" s="0" t="n">
        <v>2966</v>
      </c>
      <c r="G3887" s="0" t="s">
        <v>281</v>
      </c>
      <c r="H3887" s="0" t="s">
        <v>297</v>
      </c>
      <c r="I3887" s="0" t="s">
        <v>25231</v>
      </c>
    </row>
    <row r="3888" customFormat="false" ht="15" hidden="false" customHeight="false" outlineLevel="0" collapsed="false">
      <c r="A3888" s="0" t="n">
        <v>171</v>
      </c>
      <c r="B3888" s="0" t="s">
        <v>234</v>
      </c>
      <c r="C3888" s="0" t="s">
        <v>25232</v>
      </c>
      <c r="D3888" s="0" t="s">
        <v>34</v>
      </c>
      <c r="E3888" s="0" t="s">
        <v>25233</v>
      </c>
      <c r="F3888" s="0" t="n">
        <v>3182</v>
      </c>
      <c r="G3888" s="0" t="s">
        <v>281</v>
      </c>
      <c r="H3888" s="0" t="s">
        <v>297</v>
      </c>
      <c r="I3888" s="0" t="s">
        <v>25234</v>
      </c>
    </row>
    <row r="3889" customFormat="false" ht="15" hidden="false" customHeight="false" outlineLevel="0" collapsed="false">
      <c r="A3889" s="0" t="n">
        <v>171</v>
      </c>
      <c r="B3889" s="0" t="s">
        <v>234</v>
      </c>
      <c r="C3889" s="0" t="s">
        <v>25235</v>
      </c>
      <c r="D3889" s="0" t="s">
        <v>34</v>
      </c>
      <c r="E3889" s="0" t="s">
        <v>25236</v>
      </c>
      <c r="F3889" s="0" t="n">
        <v>5230</v>
      </c>
      <c r="G3889" s="0" t="s">
        <v>281</v>
      </c>
      <c r="H3889" s="0" t="s">
        <v>297</v>
      </c>
      <c r="I3889" s="0" t="s">
        <v>25237</v>
      </c>
    </row>
    <row r="3890" customFormat="false" ht="15" hidden="false" customHeight="false" outlineLevel="0" collapsed="false">
      <c r="A3890" s="0" t="n">
        <v>171</v>
      </c>
      <c r="B3890" s="0" t="s">
        <v>234</v>
      </c>
      <c r="C3890" s="0" t="s">
        <v>25238</v>
      </c>
      <c r="D3890" s="0" t="s">
        <v>34</v>
      </c>
      <c r="E3890" s="0" t="s">
        <v>25239</v>
      </c>
      <c r="F3890" s="0" t="n">
        <v>5258</v>
      </c>
      <c r="G3890" s="0" t="s">
        <v>281</v>
      </c>
      <c r="H3890" s="0" t="s">
        <v>297</v>
      </c>
      <c r="I3890" s="0" t="s">
        <v>25240</v>
      </c>
    </row>
    <row r="3891" customFormat="false" ht="15" hidden="false" customHeight="false" outlineLevel="0" collapsed="false">
      <c r="A3891" s="0" t="n">
        <v>171</v>
      </c>
      <c r="B3891" s="0" t="s">
        <v>234</v>
      </c>
      <c r="C3891" s="0" t="s">
        <v>25241</v>
      </c>
      <c r="D3891" s="0" t="s">
        <v>34</v>
      </c>
      <c r="E3891" s="0" t="s">
        <v>25242</v>
      </c>
      <c r="F3891" s="0" t="n">
        <v>5078</v>
      </c>
      <c r="G3891" s="0" t="s">
        <v>281</v>
      </c>
      <c r="H3891" s="0" t="s">
        <v>297</v>
      </c>
      <c r="I3891" s="0" t="s">
        <v>25243</v>
      </c>
    </row>
    <row r="3892" customFormat="false" ht="15" hidden="false" customHeight="false" outlineLevel="0" collapsed="false">
      <c r="A3892" s="0" t="n">
        <v>172</v>
      </c>
      <c r="B3892" s="0" t="s">
        <v>235</v>
      </c>
      <c r="C3892" s="0" t="s">
        <v>25244</v>
      </c>
      <c r="D3892" s="0" t="s">
        <v>14532</v>
      </c>
      <c r="E3892" s="0" t="s">
        <v>25245</v>
      </c>
      <c r="F3892" s="0" t="n">
        <v>441</v>
      </c>
      <c r="G3892" s="0" t="s">
        <v>281</v>
      </c>
      <c r="H3892" s="0" t="s">
        <v>297</v>
      </c>
      <c r="I3892" s="0" t="s">
        <v>25246</v>
      </c>
    </row>
    <row r="3893" customFormat="false" ht="15" hidden="false" customHeight="false" outlineLevel="0" collapsed="false">
      <c r="A3893" s="0" t="n">
        <v>171</v>
      </c>
      <c r="B3893" s="0" t="s">
        <v>234</v>
      </c>
      <c r="C3893" s="0" t="s">
        <v>25247</v>
      </c>
      <c r="D3893" s="0" t="s">
        <v>34</v>
      </c>
      <c r="E3893" s="0" t="s">
        <v>25248</v>
      </c>
      <c r="F3893" s="0" t="n">
        <v>3001</v>
      </c>
      <c r="G3893" s="0" t="s">
        <v>281</v>
      </c>
      <c r="H3893" s="0" t="s">
        <v>297</v>
      </c>
      <c r="I3893" s="0" t="s">
        <v>25249</v>
      </c>
    </row>
    <row r="3894" customFormat="false" ht="15" hidden="false" customHeight="false" outlineLevel="0" collapsed="false">
      <c r="A3894" s="0" t="n">
        <v>171</v>
      </c>
      <c r="B3894" s="0" t="s">
        <v>234</v>
      </c>
      <c r="C3894" s="0" t="s">
        <v>25250</v>
      </c>
      <c r="D3894" s="0" t="s">
        <v>34</v>
      </c>
      <c r="E3894" s="0" t="s">
        <v>25251</v>
      </c>
      <c r="F3894" s="0" t="n">
        <v>3148</v>
      </c>
      <c r="G3894" s="0" t="s">
        <v>281</v>
      </c>
      <c r="H3894" s="0" t="s">
        <v>297</v>
      </c>
      <c r="I3894" s="0" t="s">
        <v>25252</v>
      </c>
    </row>
    <row r="3895" customFormat="false" ht="15" hidden="false" customHeight="false" outlineLevel="0" collapsed="false">
      <c r="A3895" s="0" t="n">
        <v>171</v>
      </c>
      <c r="B3895" s="0" t="s">
        <v>234</v>
      </c>
      <c r="C3895" s="0" t="s">
        <v>25253</v>
      </c>
      <c r="D3895" s="0" t="s">
        <v>34</v>
      </c>
      <c r="E3895" s="0" t="s">
        <v>25254</v>
      </c>
      <c r="F3895" s="0" t="n">
        <v>3602</v>
      </c>
      <c r="G3895" s="0" t="s">
        <v>281</v>
      </c>
      <c r="H3895" s="0" t="s">
        <v>297</v>
      </c>
      <c r="I3895" s="0" t="s">
        <v>25255</v>
      </c>
    </row>
    <row r="3896" customFormat="false" ht="15" hidden="false" customHeight="false" outlineLevel="0" collapsed="false">
      <c r="A3896" s="0" t="n">
        <v>171</v>
      </c>
      <c r="B3896" s="0" t="s">
        <v>234</v>
      </c>
      <c r="C3896" s="0" t="s">
        <v>25256</v>
      </c>
      <c r="D3896" s="0" t="s">
        <v>34</v>
      </c>
      <c r="E3896" s="0" t="s">
        <v>25257</v>
      </c>
      <c r="F3896" s="0" t="n">
        <v>5752</v>
      </c>
      <c r="G3896" s="0" t="s">
        <v>281</v>
      </c>
      <c r="H3896" s="0" t="s">
        <v>297</v>
      </c>
      <c r="I3896" s="0" t="s">
        <v>25258</v>
      </c>
    </row>
    <row r="3897" customFormat="false" ht="15" hidden="false" customHeight="false" outlineLevel="0" collapsed="false">
      <c r="A3897" s="0" t="n">
        <v>171</v>
      </c>
      <c r="B3897" s="0" t="s">
        <v>234</v>
      </c>
      <c r="C3897" s="0" t="s">
        <v>25259</v>
      </c>
      <c r="D3897" s="0" t="s">
        <v>34</v>
      </c>
      <c r="E3897" s="0" t="s">
        <v>25260</v>
      </c>
      <c r="F3897" s="0" t="n">
        <v>3100</v>
      </c>
      <c r="G3897" s="0" t="s">
        <v>281</v>
      </c>
      <c r="H3897" s="0" t="s">
        <v>297</v>
      </c>
      <c r="I3897" s="0" t="s">
        <v>25261</v>
      </c>
    </row>
    <row r="3898" customFormat="false" ht="15" hidden="false" customHeight="false" outlineLevel="0" collapsed="false">
      <c r="A3898" s="0" t="n">
        <v>171</v>
      </c>
      <c r="B3898" s="0" t="s">
        <v>234</v>
      </c>
      <c r="C3898" s="0" t="s">
        <v>25262</v>
      </c>
      <c r="D3898" s="0" t="s">
        <v>34</v>
      </c>
      <c r="E3898" s="0" t="s">
        <v>25263</v>
      </c>
      <c r="F3898" s="0" t="n">
        <v>11330</v>
      </c>
      <c r="G3898" s="0" t="s">
        <v>281</v>
      </c>
      <c r="H3898" s="0" t="s">
        <v>297</v>
      </c>
      <c r="I3898" s="0" t="s">
        <v>25264</v>
      </c>
    </row>
    <row r="3899" customFormat="false" ht="15" hidden="false" customHeight="false" outlineLevel="0" collapsed="false">
      <c r="A3899" s="0" t="n">
        <v>171</v>
      </c>
      <c r="B3899" s="0" t="s">
        <v>234</v>
      </c>
      <c r="C3899" s="0" t="s">
        <v>25265</v>
      </c>
      <c r="D3899" s="0" t="s">
        <v>92</v>
      </c>
      <c r="E3899" s="0" t="s">
        <v>25266</v>
      </c>
      <c r="F3899" s="0" t="n">
        <v>5199</v>
      </c>
      <c r="G3899" s="0" t="s">
        <v>281</v>
      </c>
      <c r="H3899" s="0" t="s">
        <v>297</v>
      </c>
      <c r="I3899" s="0" t="s">
        <v>25267</v>
      </c>
    </row>
    <row r="3900" customFormat="false" ht="15" hidden="false" customHeight="false" outlineLevel="0" collapsed="false">
      <c r="A3900" s="0" t="n">
        <v>171</v>
      </c>
      <c r="B3900" s="0" t="s">
        <v>234</v>
      </c>
      <c r="C3900" s="0" t="s">
        <v>25268</v>
      </c>
      <c r="D3900" s="0" t="s">
        <v>34</v>
      </c>
      <c r="E3900" s="0" t="s">
        <v>25269</v>
      </c>
      <c r="F3900" s="0" t="n">
        <v>2899</v>
      </c>
      <c r="G3900" s="0" t="s">
        <v>281</v>
      </c>
      <c r="H3900" s="0" t="s">
        <v>297</v>
      </c>
      <c r="I3900" s="0" t="s">
        <v>25270</v>
      </c>
    </row>
    <row r="3901" customFormat="false" ht="15" hidden="false" customHeight="false" outlineLevel="0" collapsed="false">
      <c r="A3901" s="0" t="n">
        <v>171</v>
      </c>
      <c r="B3901" s="0" t="s">
        <v>234</v>
      </c>
      <c r="C3901" s="0" t="s">
        <v>25271</v>
      </c>
      <c r="D3901" s="0" t="s">
        <v>14939</v>
      </c>
      <c r="E3901" s="0" t="s">
        <v>25222</v>
      </c>
      <c r="F3901" s="0" t="n">
        <v>2519</v>
      </c>
      <c r="G3901" s="0" t="s">
        <v>281</v>
      </c>
      <c r="H3901" s="0" t="s">
        <v>297</v>
      </c>
      <c r="I3901" s="0" t="s">
        <v>25272</v>
      </c>
    </row>
    <row r="3902" customFormat="false" ht="15" hidden="false" customHeight="false" outlineLevel="0" collapsed="false">
      <c r="A3902" s="0" t="n">
        <v>171</v>
      </c>
      <c r="B3902" s="0" t="s">
        <v>234</v>
      </c>
      <c r="C3902" s="0" t="s">
        <v>25273</v>
      </c>
      <c r="D3902" s="0" t="s">
        <v>34</v>
      </c>
      <c r="E3902" s="0" t="s">
        <v>25274</v>
      </c>
      <c r="F3902" s="0" t="n">
        <v>4861</v>
      </c>
      <c r="G3902" s="0" t="s">
        <v>281</v>
      </c>
      <c r="H3902" s="0" t="s">
        <v>297</v>
      </c>
      <c r="I3902" s="0" t="s">
        <v>25275</v>
      </c>
    </row>
    <row r="3903" customFormat="false" ht="15" hidden="false" customHeight="false" outlineLevel="0" collapsed="false">
      <c r="A3903" s="0" t="n">
        <v>171</v>
      </c>
      <c r="B3903" s="0" t="s">
        <v>234</v>
      </c>
      <c r="C3903" s="0" t="s">
        <v>25276</v>
      </c>
      <c r="D3903" s="0" t="s">
        <v>868</v>
      </c>
      <c r="E3903" s="0" t="s">
        <v>25277</v>
      </c>
      <c r="F3903" s="0" t="n">
        <v>8001</v>
      </c>
      <c r="G3903" s="0" t="s">
        <v>281</v>
      </c>
      <c r="H3903" s="0" t="s">
        <v>297</v>
      </c>
      <c r="I3903" s="0" t="s">
        <v>25278</v>
      </c>
    </row>
    <row r="3904" customFormat="false" ht="15" hidden="false" customHeight="false" outlineLevel="0" collapsed="false">
      <c r="A3904" s="0" t="n">
        <v>171</v>
      </c>
      <c r="B3904" s="0" t="s">
        <v>234</v>
      </c>
      <c r="C3904" s="0" t="s">
        <v>25279</v>
      </c>
      <c r="D3904" s="0" t="s">
        <v>34</v>
      </c>
      <c r="E3904" s="0" t="s">
        <v>25280</v>
      </c>
      <c r="F3904" s="0" t="n">
        <v>3197</v>
      </c>
      <c r="G3904" s="0" t="s">
        <v>281</v>
      </c>
      <c r="H3904" s="0" t="s">
        <v>297</v>
      </c>
      <c r="I3904" s="0" t="s">
        <v>25281</v>
      </c>
    </row>
    <row r="3905" customFormat="false" ht="15" hidden="false" customHeight="false" outlineLevel="0" collapsed="false">
      <c r="A3905" s="0" t="n">
        <v>171</v>
      </c>
      <c r="B3905" s="0" t="s">
        <v>234</v>
      </c>
      <c r="C3905" s="0" t="s">
        <v>25282</v>
      </c>
      <c r="D3905" s="0" t="s">
        <v>34</v>
      </c>
      <c r="E3905" s="0" t="s">
        <v>25283</v>
      </c>
      <c r="F3905" s="0" t="n">
        <v>4963</v>
      </c>
      <c r="G3905" s="0" t="s">
        <v>281</v>
      </c>
      <c r="H3905" s="0" t="s">
        <v>297</v>
      </c>
      <c r="I3905" s="0" t="s">
        <v>25284</v>
      </c>
    </row>
    <row r="3906" customFormat="false" ht="15" hidden="false" customHeight="false" outlineLevel="0" collapsed="false">
      <c r="A3906" s="0" t="n">
        <v>171</v>
      </c>
      <c r="B3906" s="0" t="s">
        <v>234</v>
      </c>
      <c r="C3906" s="0" t="s">
        <v>25285</v>
      </c>
      <c r="D3906" s="0" t="s">
        <v>34</v>
      </c>
      <c r="E3906" s="0" t="s">
        <v>25286</v>
      </c>
      <c r="F3906" s="0" t="n">
        <v>3153</v>
      </c>
      <c r="G3906" s="0" t="s">
        <v>281</v>
      </c>
      <c r="H3906" s="0" t="s">
        <v>297</v>
      </c>
      <c r="I3906" s="0" t="s">
        <v>25287</v>
      </c>
    </row>
    <row r="3907" customFormat="false" ht="15" hidden="false" customHeight="false" outlineLevel="0" collapsed="false">
      <c r="A3907" s="0" t="n">
        <v>171</v>
      </c>
      <c r="B3907" s="0" t="s">
        <v>234</v>
      </c>
      <c r="C3907" s="0" t="s">
        <v>25288</v>
      </c>
      <c r="D3907" s="0" t="s">
        <v>34</v>
      </c>
      <c r="E3907" s="0" t="s">
        <v>25289</v>
      </c>
      <c r="F3907" s="0" t="n">
        <v>2557</v>
      </c>
      <c r="G3907" s="0" t="s">
        <v>281</v>
      </c>
      <c r="H3907" s="0" t="s">
        <v>297</v>
      </c>
      <c r="I3907" s="0" t="s">
        <v>25290</v>
      </c>
    </row>
    <row r="3908" customFormat="false" ht="15" hidden="false" customHeight="false" outlineLevel="0" collapsed="false">
      <c r="A3908" s="0" t="n">
        <v>171</v>
      </c>
      <c r="B3908" s="0" t="s">
        <v>234</v>
      </c>
      <c r="C3908" s="0" t="s">
        <v>25291</v>
      </c>
      <c r="D3908" s="0" t="s">
        <v>14532</v>
      </c>
      <c r="E3908" s="0" t="s">
        <v>234</v>
      </c>
      <c r="F3908" s="0" t="n">
        <v>2353</v>
      </c>
      <c r="G3908" s="0" t="s">
        <v>281</v>
      </c>
      <c r="H3908" s="0" t="s">
        <v>297</v>
      </c>
      <c r="I3908" s="0" t="s">
        <v>25292</v>
      </c>
    </row>
    <row r="3909" customFormat="false" ht="15" hidden="false" customHeight="false" outlineLevel="0" collapsed="false">
      <c r="A3909" s="0" t="n">
        <v>171</v>
      </c>
      <c r="B3909" s="0" t="s">
        <v>234</v>
      </c>
      <c r="C3909" s="0" t="s">
        <v>25293</v>
      </c>
      <c r="D3909" s="0" t="s">
        <v>514</v>
      </c>
      <c r="E3909" s="0" t="s">
        <v>25294</v>
      </c>
      <c r="F3909" s="0" t="n">
        <v>6312</v>
      </c>
      <c r="G3909" s="0" t="s">
        <v>281</v>
      </c>
      <c r="H3909" s="0" t="s">
        <v>297</v>
      </c>
      <c r="I3909" s="0" t="s">
        <v>25295</v>
      </c>
    </row>
    <row r="3910" customFormat="false" ht="15" hidden="false" customHeight="false" outlineLevel="0" collapsed="false">
      <c r="A3910" s="0" t="n">
        <v>174</v>
      </c>
      <c r="B3910" s="0" t="s">
        <v>238</v>
      </c>
      <c r="C3910" s="0" t="s">
        <v>25296</v>
      </c>
      <c r="D3910" s="0" t="s">
        <v>14532</v>
      </c>
      <c r="E3910" s="0" t="s">
        <v>25297</v>
      </c>
      <c r="F3910" s="0" t="n">
        <v>8309</v>
      </c>
      <c r="G3910" s="0" t="s">
        <v>281</v>
      </c>
      <c r="H3910" s="0" t="s">
        <v>297</v>
      </c>
      <c r="I3910" s="0" t="s">
        <v>25298</v>
      </c>
    </row>
    <row r="3911" customFormat="false" ht="15" hidden="false" customHeight="false" outlineLevel="0" collapsed="false">
      <c r="A3911" s="0" t="n">
        <v>171</v>
      </c>
      <c r="B3911" s="0" t="s">
        <v>234</v>
      </c>
      <c r="C3911" s="0" t="s">
        <v>25299</v>
      </c>
      <c r="D3911" s="0" t="s">
        <v>34</v>
      </c>
      <c r="E3911" s="0" t="s">
        <v>25300</v>
      </c>
      <c r="F3911" s="0" t="n">
        <v>3389</v>
      </c>
      <c r="G3911" s="0" t="s">
        <v>281</v>
      </c>
      <c r="H3911" s="0" t="s">
        <v>297</v>
      </c>
      <c r="I3911" s="0" t="s">
        <v>25301</v>
      </c>
    </row>
    <row r="3912" customFormat="false" ht="15" hidden="false" customHeight="false" outlineLevel="0" collapsed="false">
      <c r="A3912" s="0" t="n">
        <v>171</v>
      </c>
      <c r="B3912" s="0" t="s">
        <v>234</v>
      </c>
      <c r="C3912" s="0" t="s">
        <v>25302</v>
      </c>
      <c r="D3912" s="0" t="s">
        <v>34</v>
      </c>
      <c r="E3912" s="0" t="s">
        <v>25303</v>
      </c>
      <c r="F3912" s="0" t="n">
        <v>2833</v>
      </c>
      <c r="G3912" s="0" t="s">
        <v>281</v>
      </c>
      <c r="H3912" s="0" t="s">
        <v>297</v>
      </c>
      <c r="I3912" s="0" t="s">
        <v>25304</v>
      </c>
    </row>
    <row r="3913" customFormat="false" ht="15" hidden="false" customHeight="false" outlineLevel="0" collapsed="false">
      <c r="A3913" s="0" t="n">
        <v>173</v>
      </c>
      <c r="B3913" s="0" t="s">
        <v>236</v>
      </c>
      <c r="C3913" s="0" t="s">
        <v>25305</v>
      </c>
      <c r="D3913" s="0" t="s">
        <v>34</v>
      </c>
      <c r="E3913" s="0" t="s">
        <v>25306</v>
      </c>
      <c r="F3913" s="0" t="n">
        <v>201</v>
      </c>
      <c r="G3913" s="0" t="s">
        <v>281</v>
      </c>
      <c r="H3913" s="0" t="s">
        <v>297</v>
      </c>
      <c r="I3913" s="0" t="s">
        <v>25307</v>
      </c>
    </row>
    <row r="3914" customFormat="false" ht="15" hidden="false" customHeight="false" outlineLevel="0" collapsed="false">
      <c r="A3914" s="0" t="n">
        <v>171</v>
      </c>
      <c r="B3914" s="0" t="s">
        <v>234</v>
      </c>
      <c r="C3914" s="0" t="s">
        <v>25308</v>
      </c>
      <c r="D3914" s="0" t="s">
        <v>34</v>
      </c>
      <c r="E3914" s="0" t="s">
        <v>25309</v>
      </c>
      <c r="F3914" s="0" t="n">
        <v>2561</v>
      </c>
      <c r="G3914" s="0" t="s">
        <v>281</v>
      </c>
      <c r="H3914" s="0" t="s">
        <v>297</v>
      </c>
      <c r="I3914" s="0" t="s">
        <v>25310</v>
      </c>
    </row>
    <row r="3915" customFormat="false" ht="15" hidden="false" customHeight="false" outlineLevel="0" collapsed="false">
      <c r="A3915" s="0" t="n">
        <v>174</v>
      </c>
      <c r="B3915" s="0" t="s">
        <v>238</v>
      </c>
      <c r="C3915" s="0" t="s">
        <v>25311</v>
      </c>
      <c r="D3915" s="0" t="s">
        <v>14541</v>
      </c>
      <c r="E3915" s="0" t="s">
        <v>25312</v>
      </c>
      <c r="F3915" s="0" t="n">
        <v>692</v>
      </c>
      <c r="G3915" s="0" t="s">
        <v>281</v>
      </c>
      <c r="H3915" s="0" t="s">
        <v>297</v>
      </c>
      <c r="I3915" s="0" t="s">
        <v>25313</v>
      </c>
    </row>
    <row r="3916" customFormat="false" ht="15" hidden="false" customHeight="false" outlineLevel="0" collapsed="false">
      <c r="A3916" s="0" t="n">
        <v>171</v>
      </c>
      <c r="B3916" s="0" t="s">
        <v>234</v>
      </c>
      <c r="C3916" s="0" t="s">
        <v>25314</v>
      </c>
      <c r="D3916" s="0" t="s">
        <v>14532</v>
      </c>
      <c r="E3916" s="0" t="s">
        <v>234</v>
      </c>
      <c r="F3916" s="0" t="n">
        <v>2353</v>
      </c>
      <c r="G3916" s="0" t="s">
        <v>281</v>
      </c>
      <c r="H3916" s="0" t="s">
        <v>297</v>
      </c>
      <c r="I3916" s="0" t="s">
        <v>25315</v>
      </c>
    </row>
    <row r="3917" customFormat="false" ht="15" hidden="false" customHeight="false" outlineLevel="0" collapsed="false">
      <c r="A3917" s="0" t="n">
        <v>174</v>
      </c>
      <c r="B3917" s="0" t="s">
        <v>238</v>
      </c>
      <c r="C3917" s="0" t="s">
        <v>25316</v>
      </c>
      <c r="D3917" s="0" t="s">
        <v>14532</v>
      </c>
      <c r="E3917" s="0" t="s">
        <v>25317</v>
      </c>
      <c r="F3917" s="0" t="n">
        <v>1109</v>
      </c>
      <c r="G3917" s="0" t="s">
        <v>281</v>
      </c>
      <c r="H3917" s="0" t="s">
        <v>297</v>
      </c>
      <c r="I3917" s="0" t="s">
        <v>25318</v>
      </c>
    </row>
    <row r="3918" customFormat="false" ht="15" hidden="false" customHeight="false" outlineLevel="0" collapsed="false">
      <c r="A3918" s="0" t="n">
        <v>171</v>
      </c>
      <c r="B3918" s="0" t="s">
        <v>234</v>
      </c>
      <c r="C3918" s="0" t="s">
        <v>25319</v>
      </c>
      <c r="D3918" s="0" t="s">
        <v>34</v>
      </c>
      <c r="E3918" s="0" t="s">
        <v>25320</v>
      </c>
      <c r="F3918" s="0" t="n">
        <v>4940</v>
      </c>
      <c r="G3918" s="0" t="s">
        <v>281</v>
      </c>
      <c r="H3918" s="0" t="s">
        <v>297</v>
      </c>
      <c r="I3918" s="0" t="s">
        <v>25321</v>
      </c>
    </row>
    <row r="3919" customFormat="false" ht="15" hidden="false" customHeight="false" outlineLevel="0" collapsed="false">
      <c r="A3919" s="0" t="n">
        <v>174</v>
      </c>
      <c r="B3919" s="0" t="s">
        <v>238</v>
      </c>
      <c r="C3919" s="0" t="s">
        <v>25322</v>
      </c>
      <c r="D3919" s="0" t="s">
        <v>339</v>
      </c>
      <c r="E3919" s="0" t="s">
        <v>25323</v>
      </c>
      <c r="F3919" s="0" t="n">
        <v>1717</v>
      </c>
      <c r="G3919" s="0" t="s">
        <v>281</v>
      </c>
      <c r="H3919" s="0" t="s">
        <v>297</v>
      </c>
      <c r="I3919" s="0" t="s">
        <v>25324</v>
      </c>
    </row>
    <row r="3920" customFormat="false" ht="15" hidden="false" customHeight="false" outlineLevel="0" collapsed="false">
      <c r="A3920" s="0" t="n">
        <v>171</v>
      </c>
      <c r="B3920" s="0" t="s">
        <v>234</v>
      </c>
      <c r="C3920" s="0" t="s">
        <v>25325</v>
      </c>
      <c r="D3920" s="0" t="s">
        <v>34</v>
      </c>
      <c r="E3920" s="0" t="s">
        <v>25326</v>
      </c>
      <c r="F3920" s="0" t="n">
        <v>2891</v>
      </c>
      <c r="G3920" s="0" t="s">
        <v>281</v>
      </c>
      <c r="H3920" s="0" t="s">
        <v>297</v>
      </c>
      <c r="I3920" s="0" t="s">
        <v>25327</v>
      </c>
    </row>
    <row r="3921" customFormat="false" ht="15" hidden="false" customHeight="false" outlineLevel="0" collapsed="false">
      <c r="A3921" s="0" t="n">
        <v>171</v>
      </c>
      <c r="B3921" s="0" t="s">
        <v>234</v>
      </c>
      <c r="C3921" s="0" t="s">
        <v>25328</v>
      </c>
      <c r="D3921" s="0" t="s">
        <v>34</v>
      </c>
      <c r="E3921" s="0" t="s">
        <v>25329</v>
      </c>
      <c r="F3921" s="0" t="n">
        <v>3005</v>
      </c>
      <c r="G3921" s="0" t="s">
        <v>281</v>
      </c>
      <c r="H3921" s="0" t="s">
        <v>297</v>
      </c>
      <c r="I3921" s="0" t="s">
        <v>25330</v>
      </c>
    </row>
    <row r="3922" customFormat="false" ht="15" hidden="false" customHeight="false" outlineLevel="0" collapsed="false">
      <c r="A3922" s="0" t="n">
        <v>174</v>
      </c>
      <c r="B3922" s="0" t="s">
        <v>238</v>
      </c>
      <c r="C3922" s="0" t="s">
        <v>25331</v>
      </c>
      <c r="D3922" s="0" t="s">
        <v>14676</v>
      </c>
      <c r="E3922" s="0" t="s">
        <v>25332</v>
      </c>
      <c r="F3922" s="0" t="n">
        <v>744</v>
      </c>
      <c r="G3922" s="0" t="s">
        <v>281</v>
      </c>
      <c r="H3922" s="0" t="s">
        <v>297</v>
      </c>
      <c r="I3922" s="0" t="s">
        <v>25333</v>
      </c>
    </row>
    <row r="3923" customFormat="false" ht="15" hidden="false" customHeight="false" outlineLevel="0" collapsed="false">
      <c r="A3923" s="0" t="n">
        <v>171</v>
      </c>
      <c r="B3923" s="0" t="s">
        <v>234</v>
      </c>
      <c r="C3923" s="0" t="s">
        <v>25334</v>
      </c>
      <c r="D3923" s="0" t="s">
        <v>34</v>
      </c>
      <c r="E3923" s="0" t="s">
        <v>25335</v>
      </c>
      <c r="F3923" s="0" t="n">
        <v>3249</v>
      </c>
      <c r="G3923" s="0" t="s">
        <v>281</v>
      </c>
      <c r="H3923" s="0" t="s">
        <v>297</v>
      </c>
      <c r="I3923" s="0" t="s">
        <v>25336</v>
      </c>
    </row>
    <row r="3924" customFormat="false" ht="15" hidden="false" customHeight="false" outlineLevel="0" collapsed="false">
      <c r="A3924" s="0" t="n">
        <v>174</v>
      </c>
      <c r="B3924" s="0" t="s">
        <v>238</v>
      </c>
      <c r="C3924" s="0" t="s">
        <v>25337</v>
      </c>
      <c r="D3924" s="0" t="s">
        <v>14676</v>
      </c>
      <c r="E3924" s="0" t="s">
        <v>25338</v>
      </c>
      <c r="F3924" s="0" t="n">
        <v>1750</v>
      </c>
      <c r="G3924" s="0" t="s">
        <v>281</v>
      </c>
      <c r="H3924" s="0" t="s">
        <v>297</v>
      </c>
      <c r="I3924" s="0" t="s">
        <v>25339</v>
      </c>
    </row>
    <row r="3925" customFormat="false" ht="15" hidden="false" customHeight="false" outlineLevel="0" collapsed="false">
      <c r="A3925" s="0" t="n">
        <v>171</v>
      </c>
      <c r="B3925" s="0" t="s">
        <v>234</v>
      </c>
      <c r="C3925" s="0" t="s">
        <v>25340</v>
      </c>
      <c r="D3925" s="0" t="s">
        <v>14532</v>
      </c>
      <c r="E3925" s="0" t="s">
        <v>234</v>
      </c>
      <c r="F3925" s="0" t="n">
        <v>2353</v>
      </c>
      <c r="G3925" s="0" t="s">
        <v>281</v>
      </c>
      <c r="H3925" s="0" t="s">
        <v>297</v>
      </c>
      <c r="I3925" s="0" t="s">
        <v>25341</v>
      </c>
    </row>
    <row r="3926" customFormat="false" ht="15" hidden="false" customHeight="false" outlineLevel="0" collapsed="false">
      <c r="A3926" s="0" t="n">
        <v>174</v>
      </c>
      <c r="B3926" s="0" t="s">
        <v>238</v>
      </c>
      <c r="C3926" s="0" t="s">
        <v>25342</v>
      </c>
      <c r="D3926" s="0" t="s">
        <v>14676</v>
      </c>
      <c r="E3926" s="0" t="s">
        <v>25343</v>
      </c>
      <c r="F3926" s="0" t="n">
        <v>2462</v>
      </c>
      <c r="G3926" s="0" t="s">
        <v>281</v>
      </c>
      <c r="H3926" s="0" t="s">
        <v>297</v>
      </c>
      <c r="I3926" s="0" t="s">
        <v>25344</v>
      </c>
    </row>
    <row r="3927" customFormat="false" ht="15" hidden="false" customHeight="false" outlineLevel="0" collapsed="false">
      <c r="A3927" s="0" t="n">
        <v>171</v>
      </c>
      <c r="B3927" s="0" t="s">
        <v>234</v>
      </c>
      <c r="C3927" s="0" t="s">
        <v>25345</v>
      </c>
      <c r="D3927" s="0" t="s">
        <v>34</v>
      </c>
      <c r="E3927" s="0" t="s">
        <v>25346</v>
      </c>
      <c r="F3927" s="0" t="n">
        <v>4779</v>
      </c>
      <c r="G3927" s="0" t="s">
        <v>281</v>
      </c>
      <c r="H3927" s="0" t="s">
        <v>297</v>
      </c>
      <c r="I3927" s="0" t="s">
        <v>25347</v>
      </c>
    </row>
    <row r="3928" customFormat="false" ht="15" hidden="false" customHeight="false" outlineLevel="0" collapsed="false">
      <c r="A3928" s="0" t="n">
        <v>171</v>
      </c>
      <c r="B3928" s="0" t="s">
        <v>234</v>
      </c>
      <c r="C3928" s="0" t="s">
        <v>25348</v>
      </c>
      <c r="D3928" s="0" t="s">
        <v>14902</v>
      </c>
      <c r="E3928" s="0" t="s">
        <v>25349</v>
      </c>
      <c r="F3928" s="0" t="n">
        <v>3120</v>
      </c>
      <c r="G3928" s="0" t="s">
        <v>281</v>
      </c>
      <c r="H3928" s="0" t="s">
        <v>297</v>
      </c>
      <c r="I3928" s="0" t="s">
        <v>25350</v>
      </c>
    </row>
    <row r="3929" customFormat="false" ht="15" hidden="false" customHeight="false" outlineLevel="0" collapsed="false">
      <c r="A3929" s="0" t="n">
        <v>171</v>
      </c>
      <c r="B3929" s="0" t="s">
        <v>234</v>
      </c>
      <c r="C3929" s="0" t="s">
        <v>25351</v>
      </c>
      <c r="D3929" s="0" t="s">
        <v>14902</v>
      </c>
      <c r="E3929" s="0" t="s">
        <v>25352</v>
      </c>
      <c r="F3929" s="0" t="n">
        <v>6987</v>
      </c>
      <c r="G3929" s="0" t="s">
        <v>281</v>
      </c>
      <c r="H3929" s="0" t="s">
        <v>297</v>
      </c>
      <c r="I3929" s="0" t="s">
        <v>25353</v>
      </c>
    </row>
    <row r="3930" customFormat="false" ht="15" hidden="false" customHeight="false" outlineLevel="0" collapsed="false">
      <c r="A3930" s="0" t="n">
        <v>171</v>
      </c>
      <c r="B3930" s="0" t="s">
        <v>234</v>
      </c>
      <c r="C3930" s="0" t="s">
        <v>25354</v>
      </c>
      <c r="D3930" s="0" t="s">
        <v>34</v>
      </c>
      <c r="E3930" s="0" t="s">
        <v>25355</v>
      </c>
      <c r="F3930" s="0" t="n">
        <v>2930</v>
      </c>
      <c r="G3930" s="0" t="s">
        <v>281</v>
      </c>
      <c r="H3930" s="0" t="s">
        <v>297</v>
      </c>
      <c r="I3930" s="0" t="s">
        <v>25356</v>
      </c>
    </row>
    <row r="3931" customFormat="false" ht="15" hidden="false" customHeight="false" outlineLevel="0" collapsed="false">
      <c r="A3931" s="0" t="n">
        <v>171</v>
      </c>
      <c r="B3931" s="0" t="s">
        <v>234</v>
      </c>
      <c r="C3931" s="0" t="s">
        <v>25357</v>
      </c>
      <c r="D3931" s="0" t="s">
        <v>34</v>
      </c>
      <c r="E3931" s="0" t="s">
        <v>25358</v>
      </c>
      <c r="F3931" s="0" t="n">
        <v>5763</v>
      </c>
      <c r="G3931" s="0" t="s">
        <v>281</v>
      </c>
      <c r="H3931" s="0" t="s">
        <v>297</v>
      </c>
      <c r="I3931" s="0" t="s">
        <v>25359</v>
      </c>
    </row>
    <row r="3932" customFormat="false" ht="15" hidden="false" customHeight="false" outlineLevel="0" collapsed="false">
      <c r="A3932" s="0" t="n">
        <v>171</v>
      </c>
      <c r="B3932" s="0" t="s">
        <v>234</v>
      </c>
      <c r="C3932" s="0" t="s">
        <v>25360</v>
      </c>
      <c r="D3932" s="0" t="s">
        <v>514</v>
      </c>
      <c r="E3932" s="0" t="s">
        <v>25294</v>
      </c>
      <c r="F3932" s="0" t="n">
        <v>7258</v>
      </c>
      <c r="G3932" s="0" t="s">
        <v>281</v>
      </c>
      <c r="H3932" s="0" t="s">
        <v>297</v>
      </c>
      <c r="I3932" s="0" t="s">
        <v>25361</v>
      </c>
    </row>
    <row r="3933" customFormat="false" ht="15" hidden="false" customHeight="false" outlineLevel="0" collapsed="false">
      <c r="A3933" s="0" t="n">
        <v>175</v>
      </c>
      <c r="B3933" s="0" t="s">
        <v>239</v>
      </c>
      <c r="C3933" s="0" t="s">
        <v>25362</v>
      </c>
      <c r="D3933" s="0" t="s">
        <v>14532</v>
      </c>
      <c r="E3933" s="0" t="s">
        <v>25363</v>
      </c>
      <c r="F3933" s="0" t="n">
        <v>3358</v>
      </c>
      <c r="G3933" s="0" t="s">
        <v>281</v>
      </c>
      <c r="H3933" s="0" t="s">
        <v>297</v>
      </c>
      <c r="I3933" s="0" t="s">
        <v>25364</v>
      </c>
    </row>
    <row r="3934" customFormat="false" ht="15" hidden="false" customHeight="false" outlineLevel="0" collapsed="false">
      <c r="A3934" s="0" t="n">
        <v>171</v>
      </c>
      <c r="B3934" s="0" t="s">
        <v>234</v>
      </c>
      <c r="C3934" s="0" t="s">
        <v>25365</v>
      </c>
      <c r="D3934" s="0" t="s">
        <v>34</v>
      </c>
      <c r="E3934" s="0" t="s">
        <v>25366</v>
      </c>
      <c r="F3934" s="0" t="n">
        <v>3217</v>
      </c>
      <c r="G3934" s="0" t="s">
        <v>281</v>
      </c>
      <c r="H3934" s="0" t="s">
        <v>297</v>
      </c>
      <c r="I3934" s="0" t="s">
        <v>25367</v>
      </c>
    </row>
    <row r="3935" customFormat="false" ht="15" hidden="false" customHeight="false" outlineLevel="0" collapsed="false">
      <c r="A3935" s="0" t="n">
        <v>171</v>
      </c>
      <c r="B3935" s="0" t="s">
        <v>234</v>
      </c>
      <c r="C3935" s="0" t="s">
        <v>25368</v>
      </c>
      <c r="D3935" s="0" t="s">
        <v>34</v>
      </c>
      <c r="E3935" s="0" t="s">
        <v>25369</v>
      </c>
      <c r="F3935" s="0" t="n">
        <v>3270</v>
      </c>
      <c r="G3935" s="0" t="s">
        <v>281</v>
      </c>
      <c r="H3935" s="0" t="s">
        <v>297</v>
      </c>
      <c r="I3935" s="0" t="s">
        <v>25370</v>
      </c>
    </row>
    <row r="3936" customFormat="false" ht="15" hidden="false" customHeight="false" outlineLevel="0" collapsed="false">
      <c r="A3936" s="0" t="n">
        <v>174</v>
      </c>
      <c r="B3936" s="0" t="s">
        <v>238</v>
      </c>
      <c r="C3936" s="0" t="s">
        <v>25371</v>
      </c>
      <c r="D3936" s="0" t="s">
        <v>14676</v>
      </c>
      <c r="E3936" s="0" t="s">
        <v>25372</v>
      </c>
      <c r="F3936" s="0" t="n">
        <v>995</v>
      </c>
      <c r="G3936" s="0" t="s">
        <v>281</v>
      </c>
      <c r="H3936" s="0" t="s">
        <v>297</v>
      </c>
      <c r="I3936" s="0" t="s">
        <v>25373</v>
      </c>
    </row>
    <row r="3937" customFormat="false" ht="15" hidden="false" customHeight="false" outlineLevel="0" collapsed="false">
      <c r="A3937" s="0" t="n">
        <v>176</v>
      </c>
      <c r="B3937" s="0" t="s">
        <v>241</v>
      </c>
      <c r="C3937" s="0" t="s">
        <v>25374</v>
      </c>
      <c r="D3937" s="0" t="s">
        <v>14532</v>
      </c>
      <c r="E3937" s="0" t="s">
        <v>25375</v>
      </c>
      <c r="F3937" s="0" t="n">
        <v>6747</v>
      </c>
      <c r="G3937" s="0" t="s">
        <v>281</v>
      </c>
      <c r="H3937" s="0" t="s">
        <v>297</v>
      </c>
      <c r="I3937" s="0" t="s">
        <v>25376</v>
      </c>
    </row>
    <row r="3938" customFormat="false" ht="15" hidden="false" customHeight="false" outlineLevel="0" collapsed="false">
      <c r="A3938" s="0" t="n">
        <v>171</v>
      </c>
      <c r="B3938" s="0" t="s">
        <v>234</v>
      </c>
      <c r="C3938" s="0" t="s">
        <v>25377</v>
      </c>
      <c r="D3938" s="0" t="s">
        <v>34</v>
      </c>
      <c r="E3938" s="0" t="s">
        <v>25251</v>
      </c>
      <c r="F3938" s="0" t="n">
        <v>2972</v>
      </c>
      <c r="G3938" s="0" t="s">
        <v>281</v>
      </c>
      <c r="H3938" s="0" t="s">
        <v>297</v>
      </c>
      <c r="I3938" s="0" t="s">
        <v>25378</v>
      </c>
    </row>
    <row r="3939" customFormat="false" ht="15" hidden="false" customHeight="false" outlineLevel="0" collapsed="false">
      <c r="A3939" s="0" t="n">
        <v>175</v>
      </c>
      <c r="B3939" s="0" t="s">
        <v>239</v>
      </c>
      <c r="C3939" s="0" t="s">
        <v>25379</v>
      </c>
      <c r="D3939" s="0" t="s">
        <v>339</v>
      </c>
      <c r="E3939" s="0" t="s">
        <v>25380</v>
      </c>
      <c r="F3939" s="0" t="n">
        <v>1231</v>
      </c>
      <c r="G3939" s="0" t="s">
        <v>281</v>
      </c>
      <c r="H3939" s="0" t="s">
        <v>297</v>
      </c>
      <c r="I3939" s="0" t="s">
        <v>25381</v>
      </c>
    </row>
    <row r="3940" customFormat="false" ht="15" hidden="false" customHeight="false" outlineLevel="0" collapsed="false">
      <c r="A3940" s="0" t="n">
        <v>171</v>
      </c>
      <c r="B3940" s="0" t="s">
        <v>234</v>
      </c>
      <c r="C3940" s="0" t="s">
        <v>25382</v>
      </c>
      <c r="D3940" s="0" t="s">
        <v>34</v>
      </c>
      <c r="E3940" s="0" t="s">
        <v>25383</v>
      </c>
      <c r="F3940" s="0" t="n">
        <v>3248</v>
      </c>
      <c r="G3940" s="0" t="s">
        <v>281</v>
      </c>
      <c r="H3940" s="0" t="s">
        <v>297</v>
      </c>
      <c r="I3940" s="0" t="s">
        <v>25384</v>
      </c>
    </row>
    <row r="3941" customFormat="false" ht="15" hidden="false" customHeight="false" outlineLevel="0" collapsed="false">
      <c r="A3941" s="0" t="n">
        <v>175</v>
      </c>
      <c r="B3941" s="0" t="s">
        <v>239</v>
      </c>
      <c r="C3941" s="0" t="s">
        <v>25385</v>
      </c>
      <c r="D3941" s="0" t="s">
        <v>14532</v>
      </c>
      <c r="E3941" s="0" t="s">
        <v>25386</v>
      </c>
      <c r="F3941" s="0" t="n">
        <v>2061</v>
      </c>
      <c r="G3941" s="0" t="s">
        <v>281</v>
      </c>
      <c r="H3941" s="0" t="s">
        <v>297</v>
      </c>
      <c r="I3941" s="0" t="s">
        <v>25387</v>
      </c>
    </row>
    <row r="3942" customFormat="false" ht="15" hidden="false" customHeight="false" outlineLevel="0" collapsed="false">
      <c r="A3942" s="0" t="n">
        <v>171</v>
      </c>
      <c r="B3942" s="0" t="s">
        <v>234</v>
      </c>
      <c r="C3942" s="0" t="s">
        <v>25388</v>
      </c>
      <c r="D3942" s="0" t="s">
        <v>34</v>
      </c>
      <c r="E3942" s="0" t="s">
        <v>25389</v>
      </c>
      <c r="F3942" s="0" t="n">
        <v>3241</v>
      </c>
      <c r="G3942" s="0" t="s">
        <v>281</v>
      </c>
      <c r="H3942" s="0" t="s">
        <v>297</v>
      </c>
      <c r="I3942" s="0" t="s">
        <v>25390</v>
      </c>
    </row>
    <row r="3943" customFormat="false" ht="15" hidden="false" customHeight="false" outlineLevel="0" collapsed="false">
      <c r="A3943" s="0" t="n">
        <v>176</v>
      </c>
      <c r="B3943" s="0" t="s">
        <v>241</v>
      </c>
      <c r="C3943" s="0" t="s">
        <v>25379</v>
      </c>
      <c r="D3943" s="0" t="s">
        <v>339</v>
      </c>
      <c r="E3943" s="0" t="s">
        <v>25380</v>
      </c>
      <c r="F3943" s="0" t="n">
        <v>1231</v>
      </c>
      <c r="G3943" s="0" t="s">
        <v>281</v>
      </c>
      <c r="H3943" s="0" t="s">
        <v>297</v>
      </c>
      <c r="I3943" s="0" t="s">
        <v>25391</v>
      </c>
    </row>
    <row r="3944" customFormat="false" ht="15" hidden="false" customHeight="false" outlineLevel="0" collapsed="false">
      <c r="A3944" s="0" t="n">
        <v>171</v>
      </c>
      <c r="B3944" s="0" t="s">
        <v>234</v>
      </c>
      <c r="C3944" s="0" t="s">
        <v>25392</v>
      </c>
      <c r="D3944" s="0" t="s">
        <v>34</v>
      </c>
      <c r="E3944" s="0" t="s">
        <v>25393</v>
      </c>
      <c r="F3944" s="0" t="n">
        <v>3011</v>
      </c>
      <c r="G3944" s="0" t="s">
        <v>281</v>
      </c>
      <c r="H3944" s="0" t="s">
        <v>297</v>
      </c>
      <c r="I3944" s="0" t="s">
        <v>25394</v>
      </c>
    </row>
    <row r="3945" customFormat="false" ht="15" hidden="false" customHeight="false" outlineLevel="0" collapsed="false">
      <c r="A3945" s="0" t="n">
        <v>175</v>
      </c>
      <c r="B3945" s="0" t="s">
        <v>239</v>
      </c>
      <c r="C3945" s="0" t="s">
        <v>25395</v>
      </c>
      <c r="D3945" s="0" t="s">
        <v>92</v>
      </c>
      <c r="E3945" s="0" t="s">
        <v>25396</v>
      </c>
      <c r="F3945" s="0" t="n">
        <v>1349</v>
      </c>
      <c r="G3945" s="0" t="s">
        <v>281</v>
      </c>
      <c r="H3945" s="0" t="s">
        <v>297</v>
      </c>
      <c r="I3945" s="0" t="s">
        <v>25397</v>
      </c>
    </row>
    <row r="3946" customFormat="false" ht="15" hidden="false" customHeight="false" outlineLevel="0" collapsed="false">
      <c r="A3946" s="0" t="n">
        <v>176</v>
      </c>
      <c r="B3946" s="0" t="s">
        <v>241</v>
      </c>
      <c r="C3946" s="0" t="s">
        <v>25385</v>
      </c>
      <c r="D3946" s="0" t="s">
        <v>14532</v>
      </c>
      <c r="E3946" s="0" t="s">
        <v>25386</v>
      </c>
      <c r="F3946" s="0" t="n">
        <v>2061</v>
      </c>
      <c r="G3946" s="0" t="s">
        <v>281</v>
      </c>
      <c r="H3946" s="0" t="s">
        <v>297</v>
      </c>
      <c r="I3946" s="0" t="s">
        <v>25398</v>
      </c>
    </row>
    <row r="3947" customFormat="false" ht="15" hidden="false" customHeight="false" outlineLevel="0" collapsed="false">
      <c r="A3947" s="0" t="n">
        <v>171</v>
      </c>
      <c r="B3947" s="0" t="s">
        <v>234</v>
      </c>
      <c r="C3947" s="0" t="s">
        <v>25399</v>
      </c>
      <c r="D3947" s="0" t="s">
        <v>34</v>
      </c>
      <c r="E3947" s="0" t="s">
        <v>25400</v>
      </c>
      <c r="F3947" s="0" t="n">
        <v>4879</v>
      </c>
      <c r="G3947" s="0" t="s">
        <v>281</v>
      </c>
      <c r="H3947" s="0" t="s">
        <v>297</v>
      </c>
      <c r="I3947" s="0" t="s">
        <v>25401</v>
      </c>
    </row>
    <row r="3948" customFormat="false" ht="15" hidden="false" customHeight="false" outlineLevel="0" collapsed="false">
      <c r="A3948" s="0" t="n">
        <v>175</v>
      </c>
      <c r="B3948" s="0" t="s">
        <v>239</v>
      </c>
      <c r="C3948" s="0" t="s">
        <v>25402</v>
      </c>
      <c r="D3948" s="0" t="s">
        <v>14532</v>
      </c>
      <c r="E3948" s="0" t="s">
        <v>25403</v>
      </c>
      <c r="F3948" s="0" t="n">
        <v>2233</v>
      </c>
      <c r="G3948" s="0" t="s">
        <v>281</v>
      </c>
      <c r="H3948" s="0" t="s">
        <v>297</v>
      </c>
      <c r="I3948" s="0" t="s">
        <v>25404</v>
      </c>
    </row>
    <row r="3949" customFormat="false" ht="15" hidden="false" customHeight="false" outlineLevel="0" collapsed="false">
      <c r="A3949" s="0" t="n">
        <v>174</v>
      </c>
      <c r="B3949" s="0" t="s">
        <v>238</v>
      </c>
      <c r="C3949" s="0" t="s">
        <v>25405</v>
      </c>
      <c r="D3949" s="0" t="s">
        <v>14532</v>
      </c>
      <c r="E3949" s="0" t="s">
        <v>25406</v>
      </c>
      <c r="F3949" s="0" t="n">
        <v>845</v>
      </c>
      <c r="G3949" s="0" t="s">
        <v>281</v>
      </c>
      <c r="H3949" s="0" t="s">
        <v>297</v>
      </c>
      <c r="I3949" s="0" t="s">
        <v>25407</v>
      </c>
    </row>
    <row r="3950" customFormat="false" ht="15" hidden="false" customHeight="false" outlineLevel="0" collapsed="false">
      <c r="A3950" s="0" t="n">
        <v>171</v>
      </c>
      <c r="B3950" s="0" t="s">
        <v>234</v>
      </c>
      <c r="C3950" s="0" t="s">
        <v>25408</v>
      </c>
      <c r="D3950" s="0" t="s">
        <v>514</v>
      </c>
      <c r="E3950" s="0" t="s">
        <v>25409</v>
      </c>
      <c r="F3950" s="0" t="n">
        <v>3837</v>
      </c>
      <c r="G3950" s="0" t="s">
        <v>281</v>
      </c>
      <c r="H3950" s="0" t="s">
        <v>297</v>
      </c>
      <c r="I3950" s="0" t="s">
        <v>25410</v>
      </c>
    </row>
    <row r="3951" customFormat="false" ht="15" hidden="false" customHeight="false" outlineLevel="0" collapsed="false">
      <c r="A3951" s="0" t="n">
        <v>176</v>
      </c>
      <c r="B3951" s="0" t="s">
        <v>241</v>
      </c>
      <c r="C3951" s="0" t="s">
        <v>25395</v>
      </c>
      <c r="D3951" s="0" t="s">
        <v>92</v>
      </c>
      <c r="E3951" s="0" t="s">
        <v>25396</v>
      </c>
      <c r="F3951" s="0" t="n">
        <v>1349</v>
      </c>
      <c r="G3951" s="0" t="s">
        <v>281</v>
      </c>
      <c r="H3951" s="0" t="s">
        <v>297</v>
      </c>
      <c r="I3951" s="0" t="s">
        <v>25411</v>
      </c>
    </row>
    <row r="3952" customFormat="false" ht="15" hidden="false" customHeight="false" outlineLevel="0" collapsed="false">
      <c r="A3952" s="0" t="n">
        <v>175</v>
      </c>
      <c r="B3952" s="0" t="s">
        <v>239</v>
      </c>
      <c r="C3952" s="0" t="s">
        <v>25412</v>
      </c>
      <c r="D3952" s="0" t="s">
        <v>92</v>
      </c>
      <c r="E3952" s="0" t="s">
        <v>25413</v>
      </c>
      <c r="F3952" s="0" t="n">
        <v>2035</v>
      </c>
      <c r="G3952" s="0" t="s">
        <v>281</v>
      </c>
      <c r="H3952" s="0" t="s">
        <v>297</v>
      </c>
      <c r="I3952" s="0" t="s">
        <v>25414</v>
      </c>
    </row>
    <row r="3953" customFormat="false" ht="15" hidden="false" customHeight="false" outlineLevel="0" collapsed="false">
      <c r="A3953" s="0" t="n">
        <v>176</v>
      </c>
      <c r="B3953" s="0" t="s">
        <v>241</v>
      </c>
      <c r="C3953" s="0" t="s">
        <v>25402</v>
      </c>
      <c r="D3953" s="0" t="s">
        <v>14532</v>
      </c>
      <c r="E3953" s="0" t="s">
        <v>25403</v>
      </c>
      <c r="F3953" s="0" t="n">
        <v>2233</v>
      </c>
      <c r="G3953" s="0" t="s">
        <v>281</v>
      </c>
      <c r="H3953" s="0" t="s">
        <v>297</v>
      </c>
      <c r="I3953" s="0" t="s">
        <v>25415</v>
      </c>
    </row>
    <row r="3954" customFormat="false" ht="15" hidden="false" customHeight="false" outlineLevel="0" collapsed="false">
      <c r="A3954" s="0" t="n">
        <v>171</v>
      </c>
      <c r="B3954" s="0" t="s">
        <v>234</v>
      </c>
      <c r="C3954" s="0" t="s">
        <v>25416</v>
      </c>
      <c r="D3954" s="0" t="s">
        <v>34</v>
      </c>
      <c r="E3954" s="0" t="s">
        <v>25417</v>
      </c>
      <c r="F3954" s="0" t="n">
        <v>5039</v>
      </c>
      <c r="G3954" s="0" t="s">
        <v>281</v>
      </c>
      <c r="H3954" s="0" t="s">
        <v>297</v>
      </c>
      <c r="I3954" s="0" t="s">
        <v>25418</v>
      </c>
    </row>
    <row r="3955" customFormat="false" ht="15" hidden="false" customHeight="false" outlineLevel="0" collapsed="false">
      <c r="A3955" s="0" t="n">
        <v>175</v>
      </c>
      <c r="B3955" s="0" t="s">
        <v>239</v>
      </c>
      <c r="C3955" s="0" t="s">
        <v>25419</v>
      </c>
      <c r="D3955" s="0" t="s">
        <v>14902</v>
      </c>
      <c r="E3955" s="0" t="s">
        <v>25420</v>
      </c>
      <c r="F3955" s="0" t="n">
        <v>1190</v>
      </c>
      <c r="G3955" s="0" t="s">
        <v>281</v>
      </c>
      <c r="H3955" s="0" t="s">
        <v>297</v>
      </c>
      <c r="I3955" s="0" t="s">
        <v>25421</v>
      </c>
    </row>
    <row r="3956" customFormat="false" ht="15" hidden="false" customHeight="false" outlineLevel="0" collapsed="false">
      <c r="A3956" s="0" t="n">
        <v>174</v>
      </c>
      <c r="B3956" s="0" t="s">
        <v>238</v>
      </c>
      <c r="C3956" s="0" t="s">
        <v>25422</v>
      </c>
      <c r="D3956" s="0" t="s">
        <v>14676</v>
      </c>
      <c r="E3956" s="0" t="s">
        <v>25423</v>
      </c>
      <c r="F3956" s="0" t="n">
        <v>2910</v>
      </c>
      <c r="G3956" s="0" t="s">
        <v>281</v>
      </c>
      <c r="H3956" s="0" t="s">
        <v>297</v>
      </c>
      <c r="I3956" s="0" t="s">
        <v>25424</v>
      </c>
    </row>
    <row r="3957" customFormat="false" ht="15" hidden="false" customHeight="false" outlineLevel="0" collapsed="false">
      <c r="A3957" s="0" t="n">
        <v>176</v>
      </c>
      <c r="B3957" s="0" t="s">
        <v>241</v>
      </c>
      <c r="C3957" s="0" t="s">
        <v>25412</v>
      </c>
      <c r="D3957" s="0" t="s">
        <v>92</v>
      </c>
      <c r="E3957" s="0" t="s">
        <v>25413</v>
      </c>
      <c r="F3957" s="0" t="n">
        <v>2035</v>
      </c>
      <c r="G3957" s="0" t="s">
        <v>281</v>
      </c>
      <c r="H3957" s="0" t="s">
        <v>297</v>
      </c>
      <c r="I3957" s="0" t="s">
        <v>25425</v>
      </c>
    </row>
    <row r="3958" customFormat="false" ht="15" hidden="false" customHeight="false" outlineLevel="0" collapsed="false">
      <c r="A3958" s="0" t="n">
        <v>171</v>
      </c>
      <c r="B3958" s="0" t="s">
        <v>234</v>
      </c>
      <c r="C3958" s="0" t="s">
        <v>25426</v>
      </c>
      <c r="D3958" s="0" t="s">
        <v>34</v>
      </c>
      <c r="E3958" s="0" t="s">
        <v>25427</v>
      </c>
      <c r="F3958" s="0" t="n">
        <v>4798</v>
      </c>
      <c r="G3958" s="0" t="s">
        <v>281</v>
      </c>
      <c r="H3958" s="0" t="s">
        <v>297</v>
      </c>
      <c r="I3958" s="0" t="s">
        <v>25428</v>
      </c>
    </row>
    <row r="3959" customFormat="false" ht="15" hidden="false" customHeight="false" outlineLevel="0" collapsed="false">
      <c r="A3959" s="0" t="n">
        <v>175</v>
      </c>
      <c r="B3959" s="0" t="s">
        <v>239</v>
      </c>
      <c r="C3959" s="0" t="s">
        <v>25429</v>
      </c>
      <c r="D3959" s="0" t="s">
        <v>34</v>
      </c>
      <c r="E3959" s="0" t="s">
        <v>25430</v>
      </c>
      <c r="F3959" s="0" t="n">
        <v>3168</v>
      </c>
      <c r="G3959" s="0" t="s">
        <v>281</v>
      </c>
      <c r="H3959" s="0" t="s">
        <v>297</v>
      </c>
      <c r="I3959" s="0" t="s">
        <v>25431</v>
      </c>
    </row>
    <row r="3960" customFormat="false" ht="15" hidden="false" customHeight="false" outlineLevel="0" collapsed="false">
      <c r="A3960" s="0" t="n">
        <v>171</v>
      </c>
      <c r="B3960" s="0" t="s">
        <v>234</v>
      </c>
      <c r="C3960" s="0" t="s">
        <v>25432</v>
      </c>
      <c r="D3960" s="0" t="s">
        <v>34</v>
      </c>
      <c r="E3960" s="0" t="s">
        <v>25433</v>
      </c>
      <c r="F3960" s="0" t="n">
        <v>5048</v>
      </c>
      <c r="G3960" s="0" t="s">
        <v>281</v>
      </c>
      <c r="H3960" s="0" t="s">
        <v>297</v>
      </c>
      <c r="I3960" s="0" t="s">
        <v>25434</v>
      </c>
    </row>
    <row r="3961" customFormat="false" ht="15" hidden="false" customHeight="false" outlineLevel="0" collapsed="false">
      <c r="A3961" s="0" t="n">
        <v>176</v>
      </c>
      <c r="B3961" s="0" t="s">
        <v>241</v>
      </c>
      <c r="C3961" s="0" t="s">
        <v>25419</v>
      </c>
      <c r="D3961" s="0" t="s">
        <v>14902</v>
      </c>
      <c r="E3961" s="0" t="s">
        <v>25420</v>
      </c>
      <c r="F3961" s="0" t="n">
        <v>1190</v>
      </c>
      <c r="G3961" s="0" t="s">
        <v>281</v>
      </c>
      <c r="H3961" s="0" t="s">
        <v>297</v>
      </c>
      <c r="I3961" s="0" t="s">
        <v>25435</v>
      </c>
    </row>
    <row r="3962" customFormat="false" ht="15" hidden="false" customHeight="false" outlineLevel="0" collapsed="false">
      <c r="A3962" s="0" t="n">
        <v>171</v>
      </c>
      <c r="B3962" s="0" t="s">
        <v>234</v>
      </c>
      <c r="C3962" s="0" t="s">
        <v>25436</v>
      </c>
      <c r="D3962" s="0" t="s">
        <v>34</v>
      </c>
      <c r="E3962" s="0" t="s">
        <v>25437</v>
      </c>
      <c r="F3962" s="0" t="n">
        <v>2982</v>
      </c>
      <c r="G3962" s="0" t="s">
        <v>281</v>
      </c>
      <c r="H3962" s="0" t="s">
        <v>297</v>
      </c>
      <c r="I3962" s="0" t="s">
        <v>25438</v>
      </c>
    </row>
    <row r="3963" customFormat="false" ht="15" hidden="false" customHeight="false" outlineLevel="0" collapsed="false">
      <c r="A3963" s="0" t="n">
        <v>175</v>
      </c>
      <c r="B3963" s="0" t="s">
        <v>239</v>
      </c>
      <c r="C3963" s="0" t="s">
        <v>25439</v>
      </c>
      <c r="D3963" s="0" t="s">
        <v>14902</v>
      </c>
      <c r="E3963" s="0" t="s">
        <v>25440</v>
      </c>
      <c r="F3963" s="0" t="n">
        <v>1427</v>
      </c>
      <c r="G3963" s="0" t="s">
        <v>281</v>
      </c>
      <c r="H3963" s="0" t="s">
        <v>297</v>
      </c>
      <c r="I3963" s="0" t="s">
        <v>25441</v>
      </c>
    </row>
    <row r="3964" customFormat="false" ht="15" hidden="false" customHeight="false" outlineLevel="0" collapsed="false">
      <c r="A3964" s="0" t="n">
        <v>173</v>
      </c>
      <c r="B3964" s="0" t="s">
        <v>236</v>
      </c>
      <c r="C3964" s="0" t="s">
        <v>25442</v>
      </c>
      <c r="D3964" s="0" t="s">
        <v>14532</v>
      </c>
      <c r="E3964" s="0" t="s">
        <v>25443</v>
      </c>
      <c r="F3964" s="0" t="n">
        <v>246</v>
      </c>
      <c r="G3964" s="0" t="s">
        <v>281</v>
      </c>
      <c r="H3964" s="0" t="s">
        <v>297</v>
      </c>
      <c r="I3964" s="0" t="s">
        <v>25444</v>
      </c>
    </row>
    <row r="3965" customFormat="false" ht="15" hidden="false" customHeight="false" outlineLevel="0" collapsed="false">
      <c r="A3965" s="0" t="n">
        <v>174</v>
      </c>
      <c r="B3965" s="0" t="s">
        <v>238</v>
      </c>
      <c r="C3965" s="0" t="s">
        <v>25445</v>
      </c>
      <c r="D3965" s="0" t="s">
        <v>14676</v>
      </c>
      <c r="E3965" s="0" t="s">
        <v>25446</v>
      </c>
      <c r="F3965" s="0" t="n">
        <v>760</v>
      </c>
      <c r="G3965" s="0" t="s">
        <v>281</v>
      </c>
      <c r="H3965" s="0" t="s">
        <v>297</v>
      </c>
      <c r="I3965" s="0" t="s">
        <v>25447</v>
      </c>
    </row>
    <row r="3966" customFormat="false" ht="15" hidden="false" customHeight="false" outlineLevel="0" collapsed="false">
      <c r="A3966" s="0" t="n">
        <v>171</v>
      </c>
      <c r="B3966" s="0" t="s">
        <v>234</v>
      </c>
      <c r="C3966" s="0" t="s">
        <v>25448</v>
      </c>
      <c r="D3966" s="0" t="s">
        <v>34</v>
      </c>
      <c r="E3966" s="0" t="s">
        <v>25449</v>
      </c>
      <c r="F3966" s="0" t="n">
        <v>3190</v>
      </c>
      <c r="G3966" s="0" t="s">
        <v>281</v>
      </c>
      <c r="H3966" s="0" t="s">
        <v>297</v>
      </c>
      <c r="I3966" s="0" t="s">
        <v>25450</v>
      </c>
    </row>
    <row r="3967" customFormat="false" ht="15" hidden="false" customHeight="false" outlineLevel="0" collapsed="false">
      <c r="A3967" s="0" t="n">
        <v>176</v>
      </c>
      <c r="B3967" s="0" t="s">
        <v>241</v>
      </c>
      <c r="C3967" s="0" t="s">
        <v>25429</v>
      </c>
      <c r="D3967" s="0" t="s">
        <v>34</v>
      </c>
      <c r="E3967" s="0" t="s">
        <v>25430</v>
      </c>
      <c r="F3967" s="0" t="n">
        <v>3168</v>
      </c>
      <c r="G3967" s="0" t="s">
        <v>281</v>
      </c>
      <c r="H3967" s="0" t="s">
        <v>297</v>
      </c>
      <c r="I3967" s="0" t="s">
        <v>25451</v>
      </c>
    </row>
    <row r="3968" customFormat="false" ht="15" hidden="false" customHeight="false" outlineLevel="0" collapsed="false">
      <c r="A3968" s="0" t="n">
        <v>171</v>
      </c>
      <c r="B3968" s="0" t="s">
        <v>234</v>
      </c>
      <c r="C3968" s="0" t="s">
        <v>25452</v>
      </c>
      <c r="D3968" s="0" t="s">
        <v>34</v>
      </c>
      <c r="E3968" s="0" t="s">
        <v>25453</v>
      </c>
      <c r="F3968" s="0" t="n">
        <v>3409</v>
      </c>
      <c r="G3968" s="0" t="s">
        <v>281</v>
      </c>
      <c r="H3968" s="0" t="s">
        <v>297</v>
      </c>
      <c r="I3968" s="0" t="s">
        <v>25454</v>
      </c>
    </row>
    <row r="3969" customFormat="false" ht="15" hidden="false" customHeight="false" outlineLevel="0" collapsed="false">
      <c r="A3969" s="0" t="n">
        <v>173</v>
      </c>
      <c r="B3969" s="0" t="s">
        <v>236</v>
      </c>
      <c r="C3969" s="0" t="s">
        <v>25455</v>
      </c>
      <c r="D3969" s="0" t="s">
        <v>14532</v>
      </c>
      <c r="E3969" s="0" t="s">
        <v>25456</v>
      </c>
      <c r="F3969" s="0" t="n">
        <v>13894</v>
      </c>
      <c r="G3969" s="0" t="s">
        <v>281</v>
      </c>
      <c r="H3969" s="0" t="s">
        <v>297</v>
      </c>
      <c r="I3969" s="0" t="s">
        <v>25457</v>
      </c>
    </row>
    <row r="3970" customFormat="false" ht="15" hidden="false" customHeight="false" outlineLevel="0" collapsed="false">
      <c r="A3970" s="0" t="n">
        <v>176</v>
      </c>
      <c r="B3970" s="0" t="s">
        <v>241</v>
      </c>
      <c r="C3970" s="0" t="s">
        <v>25439</v>
      </c>
      <c r="D3970" s="0" t="s">
        <v>14902</v>
      </c>
      <c r="E3970" s="0" t="s">
        <v>25440</v>
      </c>
      <c r="F3970" s="0" t="n">
        <v>1427</v>
      </c>
      <c r="G3970" s="0" t="s">
        <v>281</v>
      </c>
      <c r="H3970" s="0" t="s">
        <v>297</v>
      </c>
      <c r="I3970" s="0" t="s">
        <v>25458</v>
      </c>
    </row>
    <row r="3971" customFormat="false" ht="15" hidden="false" customHeight="false" outlineLevel="0" collapsed="false">
      <c r="A3971" s="0" t="n">
        <v>171</v>
      </c>
      <c r="B3971" s="0" t="s">
        <v>234</v>
      </c>
      <c r="C3971" s="0" t="s">
        <v>25459</v>
      </c>
      <c r="D3971" s="0" t="s">
        <v>92</v>
      </c>
      <c r="E3971" s="0" t="s">
        <v>25460</v>
      </c>
      <c r="F3971" s="0" t="n">
        <v>5479</v>
      </c>
      <c r="G3971" s="0" t="s">
        <v>281</v>
      </c>
      <c r="H3971" s="0" t="s">
        <v>297</v>
      </c>
      <c r="I3971" s="0" t="s">
        <v>25461</v>
      </c>
    </row>
    <row r="3972" customFormat="false" ht="15" hidden="false" customHeight="false" outlineLevel="0" collapsed="false">
      <c r="A3972" s="0" t="n">
        <v>175</v>
      </c>
      <c r="B3972" s="0" t="s">
        <v>239</v>
      </c>
      <c r="C3972" s="0" t="s">
        <v>25462</v>
      </c>
      <c r="D3972" s="0" t="s">
        <v>14541</v>
      </c>
      <c r="E3972" s="0" t="s">
        <v>25463</v>
      </c>
      <c r="F3972" s="0" t="n">
        <v>1057</v>
      </c>
      <c r="G3972" s="0" t="s">
        <v>281</v>
      </c>
      <c r="H3972" s="0" t="s">
        <v>297</v>
      </c>
      <c r="I3972" s="0" t="s">
        <v>25464</v>
      </c>
    </row>
    <row r="3973" customFormat="false" ht="15" hidden="false" customHeight="false" outlineLevel="0" collapsed="false">
      <c r="A3973" s="0" t="n">
        <v>171</v>
      </c>
      <c r="B3973" s="0" t="s">
        <v>234</v>
      </c>
      <c r="C3973" s="0" t="s">
        <v>25465</v>
      </c>
      <c r="D3973" s="0" t="s">
        <v>34</v>
      </c>
      <c r="E3973" s="0" t="s">
        <v>25466</v>
      </c>
      <c r="F3973" s="0" t="n">
        <v>2865</v>
      </c>
      <c r="G3973" s="0" t="s">
        <v>281</v>
      </c>
      <c r="H3973" s="0" t="s">
        <v>297</v>
      </c>
      <c r="I3973" s="0" t="s">
        <v>25467</v>
      </c>
    </row>
    <row r="3974" customFormat="false" ht="15" hidden="false" customHeight="false" outlineLevel="0" collapsed="false">
      <c r="A3974" s="0" t="n">
        <v>174</v>
      </c>
      <c r="B3974" s="0" t="s">
        <v>238</v>
      </c>
      <c r="C3974" s="0" t="s">
        <v>25468</v>
      </c>
      <c r="D3974" s="0" t="s">
        <v>14676</v>
      </c>
      <c r="E3974" s="0" t="s">
        <v>25469</v>
      </c>
      <c r="F3974" s="0" t="n">
        <v>2317</v>
      </c>
      <c r="G3974" s="0" t="s">
        <v>281</v>
      </c>
      <c r="H3974" s="0" t="s">
        <v>297</v>
      </c>
      <c r="I3974" s="0" t="s">
        <v>25470</v>
      </c>
    </row>
    <row r="3975" customFormat="false" ht="15" hidden="false" customHeight="false" outlineLevel="0" collapsed="false">
      <c r="A3975" s="0" t="n">
        <v>175</v>
      </c>
      <c r="B3975" s="0" t="s">
        <v>239</v>
      </c>
      <c r="C3975" s="0" t="s">
        <v>25471</v>
      </c>
      <c r="D3975" s="0" t="s">
        <v>14532</v>
      </c>
      <c r="E3975" s="0" t="s">
        <v>25472</v>
      </c>
      <c r="F3975" s="0" t="n">
        <v>1695</v>
      </c>
      <c r="G3975" s="0" t="s">
        <v>281</v>
      </c>
      <c r="H3975" s="0" t="s">
        <v>297</v>
      </c>
      <c r="I3975" s="0" t="s">
        <v>25473</v>
      </c>
    </row>
    <row r="3976" customFormat="false" ht="15" hidden="false" customHeight="false" outlineLevel="0" collapsed="false">
      <c r="A3976" s="0" t="n">
        <v>176</v>
      </c>
      <c r="B3976" s="0" t="s">
        <v>241</v>
      </c>
      <c r="C3976" s="0" t="s">
        <v>25462</v>
      </c>
      <c r="D3976" s="0" t="s">
        <v>14541</v>
      </c>
      <c r="E3976" s="0" t="s">
        <v>25463</v>
      </c>
      <c r="F3976" s="0" t="n">
        <v>1057</v>
      </c>
      <c r="G3976" s="0" t="s">
        <v>281</v>
      </c>
      <c r="H3976" s="0" t="s">
        <v>297</v>
      </c>
      <c r="I3976" s="0" t="s">
        <v>25474</v>
      </c>
    </row>
    <row r="3977" customFormat="false" ht="15" hidden="false" customHeight="false" outlineLevel="0" collapsed="false">
      <c r="A3977" s="0" t="n">
        <v>174</v>
      </c>
      <c r="B3977" s="0" t="s">
        <v>238</v>
      </c>
      <c r="C3977" s="0" t="s">
        <v>25475</v>
      </c>
      <c r="D3977" s="0" t="s">
        <v>14676</v>
      </c>
      <c r="E3977" s="0" t="s">
        <v>25476</v>
      </c>
      <c r="F3977" s="0" t="n">
        <v>1887</v>
      </c>
      <c r="G3977" s="0" t="s">
        <v>281</v>
      </c>
      <c r="H3977" s="0" t="s">
        <v>297</v>
      </c>
      <c r="I3977" s="0" t="s">
        <v>25477</v>
      </c>
    </row>
    <row r="3978" customFormat="false" ht="15" hidden="false" customHeight="false" outlineLevel="0" collapsed="false">
      <c r="A3978" s="0" t="n">
        <v>175</v>
      </c>
      <c r="B3978" s="0" t="s">
        <v>239</v>
      </c>
      <c r="C3978" s="0" t="s">
        <v>25374</v>
      </c>
      <c r="D3978" s="0" t="s">
        <v>14532</v>
      </c>
      <c r="E3978" s="0" t="s">
        <v>25375</v>
      </c>
      <c r="F3978" s="0" t="n">
        <v>6747</v>
      </c>
      <c r="G3978" s="0" t="s">
        <v>281</v>
      </c>
      <c r="H3978" s="0" t="s">
        <v>297</v>
      </c>
      <c r="I3978" s="0" t="s">
        <v>25478</v>
      </c>
    </row>
    <row r="3979" customFormat="false" ht="15" hidden="false" customHeight="false" outlineLevel="0" collapsed="false">
      <c r="A3979" s="0" t="n">
        <v>174</v>
      </c>
      <c r="B3979" s="0" t="s">
        <v>238</v>
      </c>
      <c r="C3979" s="0" t="s">
        <v>25479</v>
      </c>
      <c r="D3979" s="0" t="s">
        <v>92</v>
      </c>
      <c r="E3979" s="0" t="s">
        <v>25480</v>
      </c>
      <c r="F3979" s="0" t="n">
        <v>2478</v>
      </c>
      <c r="G3979" s="0" t="s">
        <v>281</v>
      </c>
      <c r="H3979" s="0" t="s">
        <v>297</v>
      </c>
      <c r="I3979" s="0" t="s">
        <v>25481</v>
      </c>
    </row>
    <row r="3980" customFormat="false" ht="15" hidden="false" customHeight="false" outlineLevel="0" collapsed="false">
      <c r="A3980" s="0" t="n">
        <v>176</v>
      </c>
      <c r="B3980" s="0" t="s">
        <v>241</v>
      </c>
      <c r="C3980" s="0" t="s">
        <v>25471</v>
      </c>
      <c r="D3980" s="0" t="s">
        <v>14532</v>
      </c>
      <c r="E3980" s="0" t="s">
        <v>25472</v>
      </c>
      <c r="F3980" s="0" t="n">
        <v>1695</v>
      </c>
      <c r="G3980" s="0" t="s">
        <v>281</v>
      </c>
      <c r="H3980" s="0" t="s">
        <v>297</v>
      </c>
      <c r="I3980" s="0" t="s">
        <v>25482</v>
      </c>
    </row>
    <row r="3981" customFormat="false" ht="15" hidden="false" customHeight="false" outlineLevel="0" collapsed="false">
      <c r="A3981" s="0" t="n">
        <v>174</v>
      </c>
      <c r="B3981" s="0" t="s">
        <v>238</v>
      </c>
      <c r="C3981" s="0" t="s">
        <v>25483</v>
      </c>
      <c r="D3981" s="0" t="s">
        <v>92</v>
      </c>
      <c r="E3981" s="0" t="s">
        <v>25484</v>
      </c>
      <c r="F3981" s="0" t="n">
        <v>3905</v>
      </c>
      <c r="G3981" s="0" t="s">
        <v>281</v>
      </c>
      <c r="H3981" s="0" t="s">
        <v>297</v>
      </c>
      <c r="I3981" s="0" t="s">
        <v>25485</v>
      </c>
    </row>
    <row r="3982" customFormat="false" ht="15" hidden="false" customHeight="false" outlineLevel="0" collapsed="false">
      <c r="A3982" s="0" t="n">
        <v>174</v>
      </c>
      <c r="B3982" s="0" t="s">
        <v>238</v>
      </c>
      <c r="C3982" s="0" t="s">
        <v>25486</v>
      </c>
      <c r="D3982" s="0" t="s">
        <v>14676</v>
      </c>
      <c r="E3982" s="0" t="s">
        <v>25487</v>
      </c>
      <c r="F3982" s="0" t="n">
        <v>3415</v>
      </c>
      <c r="G3982" s="0" t="s">
        <v>281</v>
      </c>
      <c r="H3982" s="0" t="s">
        <v>297</v>
      </c>
      <c r="I3982" s="0" t="s">
        <v>25488</v>
      </c>
    </row>
    <row r="3983" customFormat="false" ht="15" hidden="false" customHeight="false" outlineLevel="0" collapsed="false">
      <c r="A3983" s="0" t="n">
        <v>175</v>
      </c>
      <c r="B3983" s="0" t="s">
        <v>239</v>
      </c>
      <c r="C3983" s="0" t="s">
        <v>25489</v>
      </c>
      <c r="D3983" s="0" t="s">
        <v>14902</v>
      </c>
      <c r="E3983" s="0" t="s">
        <v>25490</v>
      </c>
      <c r="F3983" s="0" t="n">
        <v>410</v>
      </c>
      <c r="G3983" s="0" t="s">
        <v>281</v>
      </c>
      <c r="H3983" s="0" t="s">
        <v>297</v>
      </c>
      <c r="I3983" s="0" t="s">
        <v>25491</v>
      </c>
    </row>
    <row r="3984" customFormat="false" ht="15" hidden="false" customHeight="false" outlineLevel="0" collapsed="false">
      <c r="A3984" s="0" t="n">
        <v>176</v>
      </c>
      <c r="B3984" s="0" t="s">
        <v>241</v>
      </c>
      <c r="C3984" s="0" t="s">
        <v>25489</v>
      </c>
      <c r="D3984" s="0" t="s">
        <v>14902</v>
      </c>
      <c r="E3984" s="0" t="s">
        <v>25490</v>
      </c>
      <c r="F3984" s="0" t="n">
        <v>410</v>
      </c>
      <c r="G3984" s="0" t="s">
        <v>281</v>
      </c>
      <c r="H3984" s="0" t="s">
        <v>297</v>
      </c>
      <c r="I3984" s="0" t="s">
        <v>25492</v>
      </c>
    </row>
    <row r="3985" customFormat="false" ht="15" hidden="false" customHeight="false" outlineLevel="0" collapsed="false">
      <c r="A3985" s="0" t="n">
        <v>175</v>
      </c>
      <c r="B3985" s="0" t="s">
        <v>239</v>
      </c>
      <c r="C3985" s="0" t="s">
        <v>25493</v>
      </c>
      <c r="D3985" s="0" t="s">
        <v>14532</v>
      </c>
      <c r="E3985" s="0" t="s">
        <v>25494</v>
      </c>
      <c r="F3985" s="0" t="n">
        <v>2505</v>
      </c>
      <c r="G3985" s="0" t="s">
        <v>281</v>
      </c>
      <c r="H3985" s="0" t="s">
        <v>297</v>
      </c>
      <c r="I3985" s="0" t="s">
        <v>25495</v>
      </c>
    </row>
    <row r="3986" customFormat="false" ht="15" hidden="false" customHeight="false" outlineLevel="0" collapsed="false">
      <c r="A3986" s="0" t="n">
        <v>176</v>
      </c>
      <c r="B3986" s="0" t="s">
        <v>241</v>
      </c>
      <c r="C3986" s="0" t="s">
        <v>25493</v>
      </c>
      <c r="D3986" s="0" t="s">
        <v>14532</v>
      </c>
      <c r="E3986" s="0" t="s">
        <v>25494</v>
      </c>
      <c r="F3986" s="0" t="n">
        <v>2505</v>
      </c>
      <c r="G3986" s="0" t="s">
        <v>281</v>
      </c>
      <c r="H3986" s="0" t="s">
        <v>297</v>
      </c>
      <c r="I3986" s="0" t="s">
        <v>25496</v>
      </c>
    </row>
    <row r="3987" customFormat="false" ht="15" hidden="false" customHeight="false" outlineLevel="0" collapsed="false">
      <c r="A3987" s="0" t="n">
        <v>174</v>
      </c>
      <c r="B3987" s="0" t="s">
        <v>238</v>
      </c>
      <c r="C3987" s="0" t="s">
        <v>25497</v>
      </c>
      <c r="D3987" s="0" t="s">
        <v>14541</v>
      </c>
      <c r="E3987" s="0" t="s">
        <v>25498</v>
      </c>
      <c r="F3987" s="0" t="n">
        <v>1042</v>
      </c>
      <c r="G3987" s="0" t="s">
        <v>281</v>
      </c>
      <c r="H3987" s="0" t="s">
        <v>297</v>
      </c>
      <c r="I3987" s="0" t="s">
        <v>25499</v>
      </c>
    </row>
    <row r="3988" customFormat="false" ht="15" hidden="false" customHeight="false" outlineLevel="0" collapsed="false">
      <c r="A3988" s="0" t="n">
        <v>175</v>
      </c>
      <c r="B3988" s="0" t="s">
        <v>239</v>
      </c>
      <c r="C3988" s="0" t="s">
        <v>25500</v>
      </c>
      <c r="D3988" s="0" t="s">
        <v>14541</v>
      </c>
      <c r="E3988" s="0" t="s">
        <v>25501</v>
      </c>
      <c r="F3988" s="0" t="n">
        <v>3645</v>
      </c>
      <c r="G3988" s="0" t="s">
        <v>281</v>
      </c>
      <c r="H3988" s="0" t="s">
        <v>297</v>
      </c>
      <c r="I3988" s="0" t="s">
        <v>25502</v>
      </c>
    </row>
    <row r="3989" customFormat="false" ht="15" hidden="false" customHeight="false" outlineLevel="0" collapsed="false">
      <c r="A3989" s="0" t="n">
        <v>174</v>
      </c>
      <c r="B3989" s="0" t="s">
        <v>238</v>
      </c>
      <c r="C3989" s="0" t="s">
        <v>25503</v>
      </c>
      <c r="D3989" s="0" t="s">
        <v>14676</v>
      </c>
      <c r="E3989" s="0" t="s">
        <v>25504</v>
      </c>
      <c r="F3989" s="0" t="n">
        <v>1082</v>
      </c>
      <c r="G3989" s="0" t="s">
        <v>281</v>
      </c>
      <c r="H3989" s="0" t="s">
        <v>297</v>
      </c>
      <c r="I3989" s="0" t="s">
        <v>25505</v>
      </c>
    </row>
    <row r="3990" customFormat="false" ht="15" hidden="false" customHeight="false" outlineLevel="0" collapsed="false">
      <c r="A3990" s="0" t="n">
        <v>176</v>
      </c>
      <c r="B3990" s="0" t="s">
        <v>241</v>
      </c>
      <c r="C3990" s="0" t="s">
        <v>25500</v>
      </c>
      <c r="D3990" s="0" t="s">
        <v>14541</v>
      </c>
      <c r="E3990" s="0" t="s">
        <v>25501</v>
      </c>
      <c r="F3990" s="0" t="n">
        <v>3645</v>
      </c>
      <c r="G3990" s="0" t="s">
        <v>281</v>
      </c>
      <c r="H3990" s="0" t="s">
        <v>297</v>
      </c>
      <c r="I3990" s="0" t="s">
        <v>25506</v>
      </c>
    </row>
    <row r="3991" customFormat="false" ht="15" hidden="false" customHeight="false" outlineLevel="0" collapsed="false">
      <c r="A3991" s="0" t="n">
        <v>174</v>
      </c>
      <c r="B3991" s="0" t="s">
        <v>238</v>
      </c>
      <c r="C3991" s="0" t="s">
        <v>25507</v>
      </c>
      <c r="D3991" s="0" t="s">
        <v>14676</v>
      </c>
      <c r="E3991" s="0" t="s">
        <v>25508</v>
      </c>
      <c r="F3991" s="0" t="n">
        <v>2088</v>
      </c>
      <c r="G3991" s="0" t="s">
        <v>281</v>
      </c>
      <c r="H3991" s="0" t="s">
        <v>297</v>
      </c>
      <c r="I3991" s="0" t="s">
        <v>25509</v>
      </c>
    </row>
    <row r="3992" customFormat="false" ht="15" hidden="false" customHeight="false" outlineLevel="0" collapsed="false">
      <c r="A3992" s="0" t="n">
        <v>175</v>
      </c>
      <c r="B3992" s="0" t="s">
        <v>239</v>
      </c>
      <c r="C3992" s="0" t="s">
        <v>25510</v>
      </c>
      <c r="D3992" s="0" t="s">
        <v>14532</v>
      </c>
      <c r="E3992" s="0" t="s">
        <v>25511</v>
      </c>
      <c r="F3992" s="0" t="n">
        <v>4878</v>
      </c>
      <c r="G3992" s="0" t="s">
        <v>281</v>
      </c>
      <c r="H3992" s="0" t="s">
        <v>297</v>
      </c>
      <c r="I3992" s="0" t="s">
        <v>25512</v>
      </c>
    </row>
    <row r="3993" customFormat="false" ht="15" hidden="false" customHeight="false" outlineLevel="0" collapsed="false">
      <c r="A3993" s="0" t="n">
        <v>176</v>
      </c>
      <c r="B3993" s="0" t="s">
        <v>241</v>
      </c>
      <c r="C3993" s="0" t="s">
        <v>25510</v>
      </c>
      <c r="D3993" s="0" t="s">
        <v>14532</v>
      </c>
      <c r="E3993" s="0" t="s">
        <v>25511</v>
      </c>
      <c r="F3993" s="0" t="n">
        <v>4878</v>
      </c>
      <c r="G3993" s="0" t="s">
        <v>281</v>
      </c>
      <c r="H3993" s="0" t="s">
        <v>297</v>
      </c>
      <c r="I3993" s="0" t="s">
        <v>25513</v>
      </c>
    </row>
    <row r="3994" customFormat="false" ht="15" hidden="false" customHeight="false" outlineLevel="0" collapsed="false">
      <c r="A3994" s="0" t="n">
        <v>174</v>
      </c>
      <c r="B3994" s="0" t="s">
        <v>238</v>
      </c>
      <c r="C3994" s="0" t="s">
        <v>25514</v>
      </c>
      <c r="D3994" s="0" t="s">
        <v>14541</v>
      </c>
      <c r="E3994" s="0" t="s">
        <v>25515</v>
      </c>
      <c r="F3994" s="0" t="n">
        <v>662</v>
      </c>
      <c r="G3994" s="0" t="s">
        <v>281</v>
      </c>
      <c r="H3994" s="0" t="s">
        <v>297</v>
      </c>
      <c r="I3994" s="0" t="s">
        <v>25516</v>
      </c>
    </row>
    <row r="3995" customFormat="false" ht="15" hidden="false" customHeight="false" outlineLevel="0" collapsed="false">
      <c r="A3995" s="0" t="n">
        <v>175</v>
      </c>
      <c r="B3995" s="0" t="s">
        <v>239</v>
      </c>
      <c r="C3995" s="0" t="s">
        <v>25517</v>
      </c>
      <c r="D3995" s="0" t="s">
        <v>14541</v>
      </c>
      <c r="E3995" s="0" t="s">
        <v>25518</v>
      </c>
      <c r="F3995" s="0" t="n">
        <v>1008</v>
      </c>
      <c r="G3995" s="0" t="s">
        <v>281</v>
      </c>
      <c r="H3995" s="0" t="s">
        <v>297</v>
      </c>
      <c r="I3995" s="0" t="s">
        <v>25519</v>
      </c>
    </row>
    <row r="3996" customFormat="false" ht="15" hidden="false" customHeight="false" outlineLevel="0" collapsed="false">
      <c r="A3996" s="0" t="n">
        <v>174</v>
      </c>
      <c r="B3996" s="0" t="s">
        <v>238</v>
      </c>
      <c r="C3996" s="0" t="s">
        <v>25520</v>
      </c>
      <c r="D3996" s="0" t="s">
        <v>14676</v>
      </c>
      <c r="E3996" s="0" t="s">
        <v>25521</v>
      </c>
      <c r="F3996" s="0" t="n">
        <v>788</v>
      </c>
      <c r="G3996" s="0" t="s">
        <v>281</v>
      </c>
      <c r="H3996" s="0" t="s">
        <v>297</v>
      </c>
      <c r="I3996" s="0" t="s">
        <v>25522</v>
      </c>
    </row>
    <row r="3997" customFormat="false" ht="15" hidden="false" customHeight="false" outlineLevel="0" collapsed="false">
      <c r="A3997" s="0" t="n">
        <v>174</v>
      </c>
      <c r="B3997" s="0" t="s">
        <v>238</v>
      </c>
      <c r="C3997" s="0" t="s">
        <v>25523</v>
      </c>
      <c r="D3997" s="0" t="s">
        <v>14676</v>
      </c>
      <c r="E3997" s="0" t="s">
        <v>25524</v>
      </c>
      <c r="F3997" s="0" t="n">
        <v>489</v>
      </c>
      <c r="G3997" s="0" t="s">
        <v>281</v>
      </c>
      <c r="H3997" s="0" t="s">
        <v>297</v>
      </c>
      <c r="I3997" s="0" t="s">
        <v>25525</v>
      </c>
    </row>
    <row r="3998" customFormat="false" ht="15" hidden="false" customHeight="false" outlineLevel="0" collapsed="false">
      <c r="A3998" s="0" t="n">
        <v>176</v>
      </c>
      <c r="B3998" s="0" t="s">
        <v>241</v>
      </c>
      <c r="C3998" s="0" t="s">
        <v>25517</v>
      </c>
      <c r="D3998" s="0" t="s">
        <v>14541</v>
      </c>
      <c r="E3998" s="0" t="s">
        <v>25518</v>
      </c>
      <c r="F3998" s="0" t="n">
        <v>1008</v>
      </c>
      <c r="G3998" s="0" t="s">
        <v>281</v>
      </c>
      <c r="H3998" s="0" t="s">
        <v>297</v>
      </c>
      <c r="I3998" s="0" t="s">
        <v>25526</v>
      </c>
    </row>
    <row r="3999" customFormat="false" ht="15" hidden="false" customHeight="false" outlineLevel="0" collapsed="false">
      <c r="A3999" s="0" t="n">
        <v>175</v>
      </c>
      <c r="B3999" s="0" t="s">
        <v>239</v>
      </c>
      <c r="C3999" s="0" t="s">
        <v>25527</v>
      </c>
      <c r="D3999" s="0" t="s">
        <v>14532</v>
      </c>
      <c r="E3999" s="0" t="s">
        <v>25528</v>
      </c>
      <c r="F3999" s="0" t="n">
        <v>587</v>
      </c>
      <c r="G3999" s="0" t="s">
        <v>281</v>
      </c>
      <c r="H3999" s="0" t="s">
        <v>297</v>
      </c>
      <c r="I3999" s="0" t="s">
        <v>25529</v>
      </c>
    </row>
    <row r="4000" customFormat="false" ht="15" hidden="false" customHeight="false" outlineLevel="0" collapsed="false">
      <c r="A4000" s="0" t="n">
        <v>174</v>
      </c>
      <c r="B4000" s="0" t="s">
        <v>238</v>
      </c>
      <c r="C4000" s="0" t="s">
        <v>25530</v>
      </c>
      <c r="D4000" s="0" t="s">
        <v>14676</v>
      </c>
      <c r="E4000" s="0" t="s">
        <v>25487</v>
      </c>
      <c r="F4000" s="0" t="n">
        <v>3415</v>
      </c>
      <c r="G4000" s="0" t="s">
        <v>281</v>
      </c>
      <c r="H4000" s="0" t="s">
        <v>297</v>
      </c>
      <c r="I4000" s="0" t="s">
        <v>25531</v>
      </c>
    </row>
    <row r="4001" customFormat="false" ht="15" hidden="false" customHeight="false" outlineLevel="0" collapsed="false">
      <c r="A4001" s="0" t="n">
        <v>176</v>
      </c>
      <c r="B4001" s="0" t="s">
        <v>241</v>
      </c>
      <c r="C4001" s="0" t="s">
        <v>25527</v>
      </c>
      <c r="D4001" s="0" t="s">
        <v>14532</v>
      </c>
      <c r="E4001" s="0" t="s">
        <v>25528</v>
      </c>
      <c r="F4001" s="0" t="n">
        <v>587</v>
      </c>
      <c r="G4001" s="0" t="s">
        <v>281</v>
      </c>
      <c r="H4001" s="0" t="s">
        <v>297</v>
      </c>
      <c r="I4001" s="0" t="s">
        <v>25532</v>
      </c>
    </row>
    <row r="4002" customFormat="false" ht="15" hidden="false" customHeight="false" outlineLevel="0" collapsed="false">
      <c r="A4002" s="0" t="n">
        <v>174</v>
      </c>
      <c r="B4002" s="0" t="s">
        <v>238</v>
      </c>
      <c r="C4002" s="0" t="s">
        <v>25533</v>
      </c>
      <c r="D4002" s="0" t="s">
        <v>14532</v>
      </c>
      <c r="E4002" s="0" t="s">
        <v>25534</v>
      </c>
      <c r="F4002" s="0" t="n">
        <v>794</v>
      </c>
      <c r="G4002" s="0" t="s">
        <v>281</v>
      </c>
      <c r="H4002" s="0" t="s">
        <v>297</v>
      </c>
      <c r="I4002" s="0" t="s">
        <v>25535</v>
      </c>
    </row>
    <row r="4003" customFormat="false" ht="15" hidden="false" customHeight="false" outlineLevel="0" collapsed="false">
      <c r="A4003" s="0" t="n">
        <v>175</v>
      </c>
      <c r="B4003" s="0" t="s">
        <v>239</v>
      </c>
      <c r="C4003" s="0" t="s">
        <v>25536</v>
      </c>
      <c r="D4003" s="0" t="s">
        <v>14532</v>
      </c>
      <c r="E4003" s="0" t="s">
        <v>25537</v>
      </c>
      <c r="F4003" s="0" t="n">
        <v>1545</v>
      </c>
      <c r="G4003" s="0" t="s">
        <v>281</v>
      </c>
      <c r="H4003" s="0" t="s">
        <v>297</v>
      </c>
      <c r="I4003" s="0" t="s">
        <v>25538</v>
      </c>
    </row>
    <row r="4004" customFormat="false" ht="15" hidden="false" customHeight="false" outlineLevel="0" collapsed="false">
      <c r="A4004" s="0" t="n">
        <v>174</v>
      </c>
      <c r="B4004" s="0" t="s">
        <v>238</v>
      </c>
      <c r="C4004" s="0" t="s">
        <v>25539</v>
      </c>
      <c r="D4004" s="0" t="s">
        <v>15738</v>
      </c>
      <c r="E4004" s="0" t="s">
        <v>25540</v>
      </c>
      <c r="F4004" s="0" t="n">
        <v>2808</v>
      </c>
      <c r="G4004" s="0" t="s">
        <v>281</v>
      </c>
      <c r="H4004" s="0" t="s">
        <v>297</v>
      </c>
      <c r="I4004" s="0" t="s">
        <v>25541</v>
      </c>
    </row>
    <row r="4005" customFormat="false" ht="15" hidden="false" customHeight="false" outlineLevel="0" collapsed="false">
      <c r="A4005" s="0" t="n">
        <v>176</v>
      </c>
      <c r="B4005" s="0" t="s">
        <v>241</v>
      </c>
      <c r="C4005" s="0" t="s">
        <v>25536</v>
      </c>
      <c r="D4005" s="0" t="s">
        <v>14532</v>
      </c>
      <c r="E4005" s="0" t="s">
        <v>25537</v>
      </c>
      <c r="F4005" s="0" t="n">
        <v>1545</v>
      </c>
      <c r="G4005" s="0" t="s">
        <v>281</v>
      </c>
      <c r="H4005" s="0" t="s">
        <v>297</v>
      </c>
      <c r="I4005" s="0" t="s">
        <v>25542</v>
      </c>
    </row>
    <row r="4006" customFormat="false" ht="15" hidden="false" customHeight="false" outlineLevel="0" collapsed="false">
      <c r="A4006" s="0" t="n">
        <v>177</v>
      </c>
      <c r="B4006" s="0" t="s">
        <v>242</v>
      </c>
      <c r="C4006" s="0" t="s">
        <v>25543</v>
      </c>
      <c r="D4006" s="0" t="s">
        <v>14532</v>
      </c>
      <c r="E4006" s="0" t="s">
        <v>25544</v>
      </c>
      <c r="F4006" s="0" t="n">
        <v>7429</v>
      </c>
      <c r="G4006" s="0" t="s">
        <v>281</v>
      </c>
      <c r="H4006" s="0" t="s">
        <v>297</v>
      </c>
      <c r="I4006" s="0" t="s">
        <v>25545</v>
      </c>
    </row>
    <row r="4007" customFormat="false" ht="15" hidden="false" customHeight="false" outlineLevel="0" collapsed="false">
      <c r="A4007" s="0" t="n">
        <v>175</v>
      </c>
      <c r="B4007" s="0" t="s">
        <v>239</v>
      </c>
      <c r="C4007" s="0" t="s">
        <v>25546</v>
      </c>
      <c r="D4007" s="0" t="s">
        <v>868</v>
      </c>
      <c r="E4007" s="0" t="s">
        <v>25547</v>
      </c>
      <c r="F4007" s="0" t="n">
        <v>1646</v>
      </c>
      <c r="G4007" s="0" t="s">
        <v>281</v>
      </c>
      <c r="H4007" s="0" t="s">
        <v>297</v>
      </c>
      <c r="I4007" s="0" t="s">
        <v>25548</v>
      </c>
    </row>
    <row r="4008" customFormat="false" ht="15" hidden="false" customHeight="false" outlineLevel="0" collapsed="false">
      <c r="A4008" s="0" t="n">
        <v>174</v>
      </c>
      <c r="B4008" s="0" t="s">
        <v>238</v>
      </c>
      <c r="C4008" s="0" t="s">
        <v>25549</v>
      </c>
      <c r="D4008" s="0" t="s">
        <v>14541</v>
      </c>
      <c r="E4008" s="0" t="s">
        <v>25550</v>
      </c>
      <c r="F4008" s="0" t="n">
        <v>6815</v>
      </c>
      <c r="G4008" s="0" t="s">
        <v>281</v>
      </c>
      <c r="H4008" s="0" t="s">
        <v>297</v>
      </c>
      <c r="I4008" s="0" t="s">
        <v>25551</v>
      </c>
    </row>
    <row r="4009" customFormat="false" ht="15" hidden="false" customHeight="false" outlineLevel="0" collapsed="false">
      <c r="A4009" s="0" t="n">
        <v>174</v>
      </c>
      <c r="B4009" s="0" t="s">
        <v>238</v>
      </c>
      <c r="C4009" s="0" t="s">
        <v>25552</v>
      </c>
      <c r="D4009" s="0" t="s">
        <v>14676</v>
      </c>
      <c r="E4009" s="0" t="s">
        <v>25553</v>
      </c>
      <c r="F4009" s="0" t="n">
        <v>1614</v>
      </c>
      <c r="G4009" s="0" t="s">
        <v>281</v>
      </c>
      <c r="H4009" s="0" t="s">
        <v>297</v>
      </c>
      <c r="I4009" s="0" t="s">
        <v>25554</v>
      </c>
    </row>
    <row r="4010" customFormat="false" ht="15" hidden="false" customHeight="false" outlineLevel="0" collapsed="false">
      <c r="A4010" s="0" t="n">
        <v>176</v>
      </c>
      <c r="B4010" s="0" t="s">
        <v>241</v>
      </c>
      <c r="C4010" s="0" t="s">
        <v>25546</v>
      </c>
      <c r="D4010" s="0" t="s">
        <v>868</v>
      </c>
      <c r="E4010" s="0" t="s">
        <v>25547</v>
      </c>
      <c r="F4010" s="0" t="n">
        <v>1646</v>
      </c>
      <c r="G4010" s="0" t="s">
        <v>281</v>
      </c>
      <c r="H4010" s="0" t="s">
        <v>297</v>
      </c>
      <c r="I4010" s="0" t="s">
        <v>25555</v>
      </c>
    </row>
    <row r="4011" customFormat="false" ht="15" hidden="false" customHeight="false" outlineLevel="0" collapsed="false">
      <c r="A4011" s="0" t="n">
        <v>177</v>
      </c>
      <c r="B4011" s="0" t="s">
        <v>242</v>
      </c>
      <c r="C4011" s="0" t="s">
        <v>25379</v>
      </c>
      <c r="D4011" s="0" t="s">
        <v>339</v>
      </c>
      <c r="E4011" s="0" t="s">
        <v>25380</v>
      </c>
      <c r="F4011" s="0" t="n">
        <v>1231</v>
      </c>
      <c r="G4011" s="0" t="s">
        <v>281</v>
      </c>
      <c r="H4011" s="0" t="s">
        <v>297</v>
      </c>
      <c r="I4011" s="0" t="s">
        <v>25556</v>
      </c>
    </row>
    <row r="4012" customFormat="false" ht="15" hidden="false" customHeight="false" outlineLevel="0" collapsed="false">
      <c r="A4012" s="0" t="n">
        <v>174</v>
      </c>
      <c r="B4012" s="0" t="s">
        <v>238</v>
      </c>
      <c r="C4012" s="0" t="s">
        <v>25557</v>
      </c>
      <c r="D4012" s="0" t="s">
        <v>92</v>
      </c>
      <c r="E4012" s="0" t="s">
        <v>25558</v>
      </c>
      <c r="F4012" s="0" t="n">
        <v>2174</v>
      </c>
      <c r="G4012" s="0" t="s">
        <v>281</v>
      </c>
      <c r="H4012" s="0" t="s">
        <v>297</v>
      </c>
      <c r="I4012" s="0" t="s">
        <v>25559</v>
      </c>
    </row>
    <row r="4013" customFormat="false" ht="15" hidden="false" customHeight="false" outlineLevel="0" collapsed="false">
      <c r="A4013" s="0" t="n">
        <v>174</v>
      </c>
      <c r="B4013" s="0" t="s">
        <v>238</v>
      </c>
      <c r="C4013" s="0" t="s">
        <v>25560</v>
      </c>
      <c r="D4013" s="0" t="s">
        <v>514</v>
      </c>
      <c r="E4013" s="0" t="s">
        <v>25561</v>
      </c>
      <c r="F4013" s="0" t="n">
        <v>328</v>
      </c>
      <c r="G4013" s="0" t="s">
        <v>281</v>
      </c>
      <c r="H4013" s="0" t="s">
        <v>297</v>
      </c>
      <c r="I4013" s="0" t="s">
        <v>25562</v>
      </c>
    </row>
    <row r="4014" customFormat="false" ht="15" hidden="false" customHeight="false" outlineLevel="0" collapsed="false">
      <c r="A4014" s="0" t="n">
        <v>177</v>
      </c>
      <c r="B4014" s="0" t="s">
        <v>242</v>
      </c>
      <c r="C4014" s="0" t="s">
        <v>25385</v>
      </c>
      <c r="D4014" s="0" t="s">
        <v>14532</v>
      </c>
      <c r="E4014" s="0" t="s">
        <v>25386</v>
      </c>
      <c r="F4014" s="0" t="n">
        <v>2061</v>
      </c>
      <c r="G4014" s="0" t="s">
        <v>281</v>
      </c>
      <c r="H4014" s="0" t="s">
        <v>297</v>
      </c>
      <c r="I4014" s="0" t="s">
        <v>25563</v>
      </c>
    </row>
    <row r="4015" customFormat="false" ht="15" hidden="false" customHeight="false" outlineLevel="0" collapsed="false">
      <c r="A4015" s="0" t="n">
        <v>174</v>
      </c>
      <c r="B4015" s="0" t="s">
        <v>238</v>
      </c>
      <c r="C4015" s="0" t="s">
        <v>25564</v>
      </c>
      <c r="D4015" s="0" t="s">
        <v>14541</v>
      </c>
      <c r="E4015" s="0" t="s">
        <v>25565</v>
      </c>
      <c r="F4015" s="0" t="n">
        <v>4593</v>
      </c>
      <c r="G4015" s="0" t="s">
        <v>281</v>
      </c>
      <c r="H4015" s="0" t="s">
        <v>297</v>
      </c>
      <c r="I4015" s="0" t="s">
        <v>25566</v>
      </c>
    </row>
    <row r="4016" customFormat="false" ht="15" hidden="false" customHeight="false" outlineLevel="0" collapsed="false">
      <c r="A4016" s="0" t="n">
        <v>175</v>
      </c>
      <c r="B4016" s="0" t="s">
        <v>239</v>
      </c>
      <c r="C4016" s="0" t="s">
        <v>25567</v>
      </c>
      <c r="D4016" s="0" t="s">
        <v>34</v>
      </c>
      <c r="E4016" s="0" t="s">
        <v>25568</v>
      </c>
      <c r="F4016" s="0" t="n">
        <v>2968</v>
      </c>
      <c r="G4016" s="0" t="s">
        <v>281</v>
      </c>
      <c r="H4016" s="0" t="s">
        <v>297</v>
      </c>
      <c r="I4016" s="0" t="s">
        <v>25569</v>
      </c>
    </row>
    <row r="4017" customFormat="false" ht="15" hidden="false" customHeight="false" outlineLevel="0" collapsed="false">
      <c r="A4017" s="0" t="n">
        <v>176</v>
      </c>
      <c r="B4017" s="0" t="s">
        <v>241</v>
      </c>
      <c r="C4017" s="0" t="s">
        <v>25567</v>
      </c>
      <c r="D4017" s="0" t="s">
        <v>34</v>
      </c>
      <c r="E4017" s="0" t="s">
        <v>25568</v>
      </c>
      <c r="F4017" s="0" t="n">
        <v>2968</v>
      </c>
      <c r="G4017" s="0" t="s">
        <v>281</v>
      </c>
      <c r="H4017" s="0" t="s">
        <v>297</v>
      </c>
      <c r="I4017" s="0" t="s">
        <v>25570</v>
      </c>
    </row>
    <row r="4018" customFormat="false" ht="15" hidden="false" customHeight="false" outlineLevel="0" collapsed="false">
      <c r="A4018" s="0" t="n">
        <v>177</v>
      </c>
      <c r="B4018" s="0" t="s">
        <v>242</v>
      </c>
      <c r="C4018" s="0" t="s">
        <v>25395</v>
      </c>
      <c r="D4018" s="0" t="s">
        <v>92</v>
      </c>
      <c r="E4018" s="0" t="s">
        <v>25396</v>
      </c>
      <c r="F4018" s="0" t="n">
        <v>1349</v>
      </c>
      <c r="G4018" s="0" t="s">
        <v>281</v>
      </c>
      <c r="H4018" s="0" t="s">
        <v>297</v>
      </c>
      <c r="I4018" s="0" t="s">
        <v>25571</v>
      </c>
    </row>
    <row r="4019" customFormat="false" ht="15" hidden="false" customHeight="false" outlineLevel="0" collapsed="false">
      <c r="A4019" s="0" t="n">
        <v>177</v>
      </c>
      <c r="B4019" s="0" t="s">
        <v>242</v>
      </c>
      <c r="C4019" s="0" t="s">
        <v>25402</v>
      </c>
      <c r="D4019" s="0" t="s">
        <v>14532</v>
      </c>
      <c r="E4019" s="0" t="s">
        <v>25403</v>
      </c>
      <c r="F4019" s="0" t="n">
        <v>2233</v>
      </c>
      <c r="G4019" s="0" t="s">
        <v>281</v>
      </c>
      <c r="H4019" s="0" t="s">
        <v>297</v>
      </c>
      <c r="I4019" s="0" t="s">
        <v>25572</v>
      </c>
    </row>
    <row r="4020" customFormat="false" ht="15" hidden="false" customHeight="false" outlineLevel="0" collapsed="false">
      <c r="A4020" s="0" t="n">
        <v>174</v>
      </c>
      <c r="B4020" s="0" t="s">
        <v>238</v>
      </c>
      <c r="C4020" s="0" t="s">
        <v>25573</v>
      </c>
      <c r="D4020" s="0" t="s">
        <v>14676</v>
      </c>
      <c r="E4020" s="0" t="s">
        <v>25574</v>
      </c>
      <c r="F4020" s="0" t="n">
        <v>3321</v>
      </c>
      <c r="G4020" s="0" t="s">
        <v>281</v>
      </c>
      <c r="H4020" s="0" t="s">
        <v>297</v>
      </c>
      <c r="I4020" s="0" t="s">
        <v>25575</v>
      </c>
    </row>
    <row r="4021" customFormat="false" ht="15" hidden="false" customHeight="false" outlineLevel="0" collapsed="false">
      <c r="A4021" s="0" t="n">
        <v>174</v>
      </c>
      <c r="B4021" s="0" t="s">
        <v>238</v>
      </c>
      <c r="C4021" s="0" t="s">
        <v>25576</v>
      </c>
      <c r="D4021" s="0" t="s">
        <v>14676</v>
      </c>
      <c r="E4021" s="0" t="s">
        <v>25338</v>
      </c>
      <c r="F4021" s="0" t="n">
        <v>1750</v>
      </c>
      <c r="G4021" s="0" t="s">
        <v>281</v>
      </c>
      <c r="H4021" s="0" t="s">
        <v>297</v>
      </c>
      <c r="I4021" s="0" t="s">
        <v>25577</v>
      </c>
    </row>
    <row r="4022" customFormat="false" ht="15" hidden="false" customHeight="false" outlineLevel="0" collapsed="false">
      <c r="A4022" s="0" t="n">
        <v>177</v>
      </c>
      <c r="B4022" s="0" t="s">
        <v>242</v>
      </c>
      <c r="C4022" s="0" t="s">
        <v>25412</v>
      </c>
      <c r="D4022" s="0" t="s">
        <v>92</v>
      </c>
      <c r="E4022" s="0" t="s">
        <v>25413</v>
      </c>
      <c r="F4022" s="0" t="n">
        <v>2035</v>
      </c>
      <c r="G4022" s="0" t="s">
        <v>281</v>
      </c>
      <c r="H4022" s="0" t="s">
        <v>297</v>
      </c>
      <c r="I4022" s="0" t="s">
        <v>25578</v>
      </c>
    </row>
    <row r="4023" customFormat="false" ht="15" hidden="false" customHeight="false" outlineLevel="0" collapsed="false">
      <c r="A4023" s="0" t="n">
        <v>174</v>
      </c>
      <c r="B4023" s="0" t="s">
        <v>238</v>
      </c>
      <c r="C4023" s="0" t="s">
        <v>25579</v>
      </c>
      <c r="D4023" s="0" t="s">
        <v>14192</v>
      </c>
      <c r="E4023" s="0" t="s">
        <v>25580</v>
      </c>
      <c r="F4023" s="0" t="n">
        <v>2836</v>
      </c>
      <c r="G4023" s="0" t="s">
        <v>281</v>
      </c>
      <c r="H4023" s="0" t="s">
        <v>297</v>
      </c>
      <c r="I4023" s="0" t="s">
        <v>25581</v>
      </c>
    </row>
    <row r="4024" customFormat="false" ht="15" hidden="false" customHeight="false" outlineLevel="0" collapsed="false">
      <c r="A4024" s="0" t="n">
        <v>175</v>
      </c>
      <c r="B4024" s="0" t="s">
        <v>239</v>
      </c>
      <c r="C4024" s="0" t="s">
        <v>25582</v>
      </c>
      <c r="D4024" s="0" t="s">
        <v>339</v>
      </c>
      <c r="E4024" s="0" t="s">
        <v>25583</v>
      </c>
      <c r="F4024" s="0" t="n">
        <v>1768</v>
      </c>
      <c r="G4024" s="0" t="s">
        <v>281</v>
      </c>
      <c r="H4024" s="0" t="s">
        <v>297</v>
      </c>
      <c r="I4024" s="0" t="s">
        <v>25584</v>
      </c>
    </row>
    <row r="4025" customFormat="false" ht="15" hidden="false" customHeight="false" outlineLevel="0" collapsed="false">
      <c r="A4025" s="0" t="n">
        <v>176</v>
      </c>
      <c r="B4025" s="0" t="s">
        <v>241</v>
      </c>
      <c r="C4025" s="0" t="s">
        <v>25582</v>
      </c>
      <c r="D4025" s="0" t="s">
        <v>339</v>
      </c>
      <c r="E4025" s="0" t="s">
        <v>25583</v>
      </c>
      <c r="F4025" s="0" t="n">
        <v>1768</v>
      </c>
      <c r="G4025" s="0" t="s">
        <v>281</v>
      </c>
      <c r="H4025" s="0" t="s">
        <v>297</v>
      </c>
      <c r="I4025" s="0" t="s">
        <v>25585</v>
      </c>
    </row>
    <row r="4026" customFormat="false" ht="15" hidden="false" customHeight="false" outlineLevel="0" collapsed="false">
      <c r="A4026" s="0" t="n">
        <v>177</v>
      </c>
      <c r="B4026" s="0" t="s">
        <v>242</v>
      </c>
      <c r="C4026" s="0" t="s">
        <v>25419</v>
      </c>
      <c r="D4026" s="0" t="s">
        <v>14902</v>
      </c>
      <c r="E4026" s="0" t="s">
        <v>25420</v>
      </c>
      <c r="F4026" s="0" t="n">
        <v>1190</v>
      </c>
      <c r="G4026" s="0" t="s">
        <v>281</v>
      </c>
      <c r="H4026" s="0" t="s">
        <v>297</v>
      </c>
      <c r="I4026" s="0" t="s">
        <v>25586</v>
      </c>
    </row>
    <row r="4027" customFormat="false" ht="15" hidden="false" customHeight="false" outlineLevel="0" collapsed="false">
      <c r="A4027" s="0" t="n">
        <v>175</v>
      </c>
      <c r="B4027" s="0" t="s">
        <v>239</v>
      </c>
      <c r="C4027" s="0" t="s">
        <v>25587</v>
      </c>
      <c r="D4027" s="0" t="s">
        <v>14902</v>
      </c>
      <c r="E4027" s="0" t="s">
        <v>25588</v>
      </c>
      <c r="F4027" s="0" t="n">
        <v>835</v>
      </c>
      <c r="G4027" s="0" t="s">
        <v>281</v>
      </c>
      <c r="H4027" s="0" t="s">
        <v>297</v>
      </c>
      <c r="I4027" s="0" t="s">
        <v>25589</v>
      </c>
    </row>
    <row r="4028" customFormat="false" ht="15" hidden="false" customHeight="false" outlineLevel="0" collapsed="false">
      <c r="A4028" s="0" t="n">
        <v>176</v>
      </c>
      <c r="B4028" s="0" t="s">
        <v>241</v>
      </c>
      <c r="C4028" s="0" t="s">
        <v>25587</v>
      </c>
      <c r="D4028" s="0" t="s">
        <v>14902</v>
      </c>
      <c r="E4028" s="0" t="s">
        <v>25588</v>
      </c>
      <c r="F4028" s="0" t="n">
        <v>835</v>
      </c>
      <c r="G4028" s="0" t="s">
        <v>281</v>
      </c>
      <c r="H4028" s="0" t="s">
        <v>297</v>
      </c>
      <c r="I4028" s="0" t="s">
        <v>25590</v>
      </c>
    </row>
    <row r="4029" customFormat="false" ht="15" hidden="false" customHeight="false" outlineLevel="0" collapsed="false">
      <c r="A4029" s="0" t="n">
        <v>174</v>
      </c>
      <c r="B4029" s="0" t="s">
        <v>238</v>
      </c>
      <c r="C4029" s="0" t="s">
        <v>25591</v>
      </c>
      <c r="D4029" s="0" t="s">
        <v>14532</v>
      </c>
      <c r="E4029" s="0" t="s">
        <v>25592</v>
      </c>
      <c r="F4029" s="0" t="n">
        <v>606</v>
      </c>
      <c r="G4029" s="0" t="s">
        <v>281</v>
      </c>
      <c r="H4029" s="0" t="s">
        <v>297</v>
      </c>
      <c r="I4029" s="0" t="s">
        <v>25593</v>
      </c>
    </row>
    <row r="4030" customFormat="false" ht="15" hidden="false" customHeight="false" outlineLevel="0" collapsed="false">
      <c r="A4030" s="0" t="n">
        <v>177</v>
      </c>
      <c r="B4030" s="0" t="s">
        <v>242</v>
      </c>
      <c r="C4030" s="0" t="s">
        <v>25429</v>
      </c>
      <c r="D4030" s="0" t="s">
        <v>34</v>
      </c>
      <c r="E4030" s="0" t="s">
        <v>25430</v>
      </c>
      <c r="F4030" s="0" t="n">
        <v>3168</v>
      </c>
      <c r="G4030" s="0" t="s">
        <v>281</v>
      </c>
      <c r="H4030" s="0" t="s">
        <v>297</v>
      </c>
      <c r="I4030" s="0" t="s">
        <v>25594</v>
      </c>
    </row>
    <row r="4031" customFormat="false" ht="15" hidden="false" customHeight="false" outlineLevel="0" collapsed="false">
      <c r="A4031" s="0" t="n">
        <v>174</v>
      </c>
      <c r="B4031" s="0" t="s">
        <v>238</v>
      </c>
      <c r="C4031" s="0" t="s">
        <v>25595</v>
      </c>
      <c r="D4031" s="0" t="s">
        <v>14676</v>
      </c>
      <c r="E4031" s="0" t="s">
        <v>25372</v>
      </c>
      <c r="F4031" s="0" t="n">
        <v>995</v>
      </c>
      <c r="G4031" s="0" t="s">
        <v>281</v>
      </c>
      <c r="H4031" s="0" t="s">
        <v>297</v>
      </c>
      <c r="I4031" s="0" t="s">
        <v>25596</v>
      </c>
    </row>
    <row r="4032" customFormat="false" ht="15" hidden="false" customHeight="false" outlineLevel="0" collapsed="false">
      <c r="A4032" s="0" t="n">
        <v>175</v>
      </c>
      <c r="B4032" s="0" t="s">
        <v>239</v>
      </c>
      <c r="C4032" s="0" t="s">
        <v>25597</v>
      </c>
      <c r="D4032" s="0" t="s">
        <v>339</v>
      </c>
      <c r="E4032" s="0" t="s">
        <v>25598</v>
      </c>
      <c r="F4032" s="0" t="n">
        <v>3174</v>
      </c>
      <c r="G4032" s="0" t="s">
        <v>281</v>
      </c>
      <c r="H4032" s="0" t="s">
        <v>297</v>
      </c>
      <c r="I4032" s="0" t="s">
        <v>25599</v>
      </c>
    </row>
    <row r="4033" customFormat="false" ht="15" hidden="false" customHeight="false" outlineLevel="0" collapsed="false">
      <c r="A4033" s="0" t="n">
        <v>176</v>
      </c>
      <c r="B4033" s="0" t="s">
        <v>241</v>
      </c>
      <c r="C4033" s="0" t="s">
        <v>25597</v>
      </c>
      <c r="D4033" s="0" t="s">
        <v>339</v>
      </c>
      <c r="E4033" s="0" t="s">
        <v>25598</v>
      </c>
      <c r="F4033" s="0" t="n">
        <v>3174</v>
      </c>
      <c r="G4033" s="0" t="s">
        <v>281</v>
      </c>
      <c r="H4033" s="0" t="s">
        <v>297</v>
      </c>
      <c r="I4033" s="0" t="s">
        <v>25600</v>
      </c>
    </row>
    <row r="4034" customFormat="false" ht="15" hidden="false" customHeight="false" outlineLevel="0" collapsed="false">
      <c r="A4034" s="0" t="n">
        <v>177</v>
      </c>
      <c r="B4034" s="0" t="s">
        <v>242</v>
      </c>
      <c r="C4034" s="0" t="s">
        <v>25439</v>
      </c>
      <c r="D4034" s="0" t="s">
        <v>14902</v>
      </c>
      <c r="E4034" s="0" t="s">
        <v>25440</v>
      </c>
      <c r="F4034" s="0" t="n">
        <v>1427</v>
      </c>
      <c r="G4034" s="0" t="s">
        <v>281</v>
      </c>
      <c r="H4034" s="0" t="s">
        <v>297</v>
      </c>
      <c r="I4034" s="0" t="s">
        <v>25601</v>
      </c>
    </row>
    <row r="4035" customFormat="false" ht="15" hidden="false" customHeight="false" outlineLevel="0" collapsed="false">
      <c r="A4035" s="0" t="n">
        <v>174</v>
      </c>
      <c r="B4035" s="0" t="s">
        <v>238</v>
      </c>
      <c r="C4035" s="0" t="s">
        <v>25602</v>
      </c>
      <c r="D4035" s="0" t="s">
        <v>34</v>
      </c>
      <c r="E4035" s="0" t="s">
        <v>25603</v>
      </c>
      <c r="F4035" s="0" t="n">
        <v>2441</v>
      </c>
      <c r="G4035" s="0" t="s">
        <v>281</v>
      </c>
      <c r="H4035" s="0" t="s">
        <v>297</v>
      </c>
      <c r="I4035" s="0" t="s">
        <v>25604</v>
      </c>
    </row>
    <row r="4036" customFormat="false" ht="15" hidden="false" customHeight="false" outlineLevel="0" collapsed="false">
      <c r="A4036" s="0" t="n">
        <v>174</v>
      </c>
      <c r="B4036" s="0" t="s">
        <v>238</v>
      </c>
      <c r="C4036" s="0" t="s">
        <v>25605</v>
      </c>
      <c r="D4036" s="0" t="s">
        <v>14676</v>
      </c>
      <c r="E4036" s="0" t="s">
        <v>25606</v>
      </c>
      <c r="F4036" s="0" t="n">
        <v>574</v>
      </c>
      <c r="G4036" s="0" t="s">
        <v>281</v>
      </c>
      <c r="H4036" s="0" t="s">
        <v>297</v>
      </c>
      <c r="I4036" s="0" t="s">
        <v>25607</v>
      </c>
    </row>
    <row r="4037" customFormat="false" ht="15" hidden="false" customHeight="false" outlineLevel="0" collapsed="false">
      <c r="A4037" s="0" t="n">
        <v>175</v>
      </c>
      <c r="B4037" s="0" t="s">
        <v>239</v>
      </c>
      <c r="C4037" s="0" t="s">
        <v>25608</v>
      </c>
      <c r="D4037" s="0" t="s">
        <v>14532</v>
      </c>
      <c r="E4037" s="0" t="s">
        <v>25609</v>
      </c>
      <c r="F4037" s="0" t="n">
        <v>3726</v>
      </c>
      <c r="G4037" s="0" t="s">
        <v>281</v>
      </c>
      <c r="H4037" s="0" t="s">
        <v>297</v>
      </c>
      <c r="I4037" s="0" t="s">
        <v>25610</v>
      </c>
    </row>
    <row r="4038" customFormat="false" ht="15" hidden="false" customHeight="false" outlineLevel="0" collapsed="false">
      <c r="A4038" s="0" t="n">
        <v>176</v>
      </c>
      <c r="B4038" s="0" t="s">
        <v>241</v>
      </c>
      <c r="C4038" s="0" t="s">
        <v>25608</v>
      </c>
      <c r="D4038" s="0" t="s">
        <v>14532</v>
      </c>
      <c r="E4038" s="0" t="s">
        <v>25609</v>
      </c>
      <c r="F4038" s="0" t="n">
        <v>3726</v>
      </c>
      <c r="G4038" s="0" t="s">
        <v>281</v>
      </c>
      <c r="H4038" s="0" t="s">
        <v>297</v>
      </c>
      <c r="I4038" s="0" t="s">
        <v>25611</v>
      </c>
    </row>
    <row r="4039" customFormat="false" ht="15" hidden="false" customHeight="false" outlineLevel="0" collapsed="false">
      <c r="A4039" s="0" t="n">
        <v>174</v>
      </c>
      <c r="B4039" s="0" t="s">
        <v>238</v>
      </c>
      <c r="C4039" s="0" t="s">
        <v>25612</v>
      </c>
      <c r="D4039" s="0" t="s">
        <v>92</v>
      </c>
      <c r="E4039" s="0" t="s">
        <v>25613</v>
      </c>
      <c r="F4039" s="0" t="n">
        <v>1205</v>
      </c>
      <c r="G4039" s="0" t="s">
        <v>281</v>
      </c>
      <c r="H4039" s="0" t="s">
        <v>297</v>
      </c>
      <c r="I4039" s="0" t="s">
        <v>25614</v>
      </c>
    </row>
    <row r="4040" customFormat="false" ht="15" hidden="false" customHeight="false" outlineLevel="0" collapsed="false">
      <c r="A4040" s="0" t="n">
        <v>174</v>
      </c>
      <c r="B4040" s="0" t="s">
        <v>238</v>
      </c>
      <c r="C4040" s="0" t="s">
        <v>25615</v>
      </c>
      <c r="D4040" s="0" t="s">
        <v>14532</v>
      </c>
      <c r="E4040" s="0" t="s">
        <v>25616</v>
      </c>
      <c r="F4040" s="0" t="n">
        <v>1691</v>
      </c>
      <c r="G4040" s="0" t="s">
        <v>281</v>
      </c>
      <c r="H4040" s="0" t="s">
        <v>297</v>
      </c>
      <c r="I4040" s="0" t="s">
        <v>25617</v>
      </c>
    </row>
    <row r="4041" customFormat="false" ht="15" hidden="false" customHeight="false" outlineLevel="0" collapsed="false">
      <c r="A4041" s="0" t="n">
        <v>175</v>
      </c>
      <c r="B4041" s="0" t="s">
        <v>239</v>
      </c>
      <c r="C4041" s="0" t="s">
        <v>25618</v>
      </c>
      <c r="D4041" s="0" t="s">
        <v>868</v>
      </c>
      <c r="E4041" s="0" t="s">
        <v>25619</v>
      </c>
      <c r="F4041" s="0" t="n">
        <v>2113</v>
      </c>
      <c r="G4041" s="0" t="s">
        <v>281</v>
      </c>
      <c r="H4041" s="0" t="s">
        <v>297</v>
      </c>
      <c r="I4041" s="0" t="s">
        <v>25620</v>
      </c>
    </row>
    <row r="4042" customFormat="false" ht="15" hidden="false" customHeight="false" outlineLevel="0" collapsed="false">
      <c r="A4042" s="0" t="n">
        <v>174</v>
      </c>
      <c r="B4042" s="0" t="s">
        <v>238</v>
      </c>
      <c r="C4042" s="0" t="s">
        <v>25621</v>
      </c>
      <c r="D4042" s="0" t="s">
        <v>92</v>
      </c>
      <c r="E4042" s="0" t="s">
        <v>25622</v>
      </c>
      <c r="F4042" s="0" t="n">
        <v>3516</v>
      </c>
      <c r="G4042" s="0" t="s">
        <v>281</v>
      </c>
      <c r="H4042" s="0" t="s">
        <v>297</v>
      </c>
      <c r="I4042" s="0" t="s">
        <v>25623</v>
      </c>
    </row>
    <row r="4043" customFormat="false" ht="15" hidden="false" customHeight="false" outlineLevel="0" collapsed="false">
      <c r="A4043" s="0" t="n">
        <v>177</v>
      </c>
      <c r="B4043" s="0" t="s">
        <v>242</v>
      </c>
      <c r="C4043" s="0" t="s">
        <v>25462</v>
      </c>
      <c r="D4043" s="0" t="s">
        <v>14541</v>
      </c>
      <c r="E4043" s="0" t="s">
        <v>25463</v>
      </c>
      <c r="F4043" s="0" t="n">
        <v>1057</v>
      </c>
      <c r="G4043" s="0" t="s">
        <v>281</v>
      </c>
      <c r="H4043" s="0" t="s">
        <v>297</v>
      </c>
      <c r="I4043" s="0" t="s">
        <v>25624</v>
      </c>
    </row>
    <row r="4044" customFormat="false" ht="15" hidden="false" customHeight="false" outlineLevel="0" collapsed="false">
      <c r="A4044" s="0" t="n">
        <v>176</v>
      </c>
      <c r="B4044" s="0" t="s">
        <v>241</v>
      </c>
      <c r="C4044" s="0" t="s">
        <v>25618</v>
      </c>
      <c r="D4044" s="0" t="s">
        <v>868</v>
      </c>
      <c r="E4044" s="0" t="s">
        <v>25619</v>
      </c>
      <c r="F4044" s="0" t="n">
        <v>2113</v>
      </c>
      <c r="G4044" s="0" t="s">
        <v>281</v>
      </c>
      <c r="H4044" s="0" t="s">
        <v>297</v>
      </c>
      <c r="I4044" s="0" t="s">
        <v>25625</v>
      </c>
    </row>
    <row r="4045" customFormat="false" ht="15" hidden="false" customHeight="false" outlineLevel="0" collapsed="false">
      <c r="A4045" s="0" t="n">
        <v>175</v>
      </c>
      <c r="B4045" s="0" t="s">
        <v>239</v>
      </c>
      <c r="C4045" s="0" t="s">
        <v>25626</v>
      </c>
      <c r="D4045" s="0" t="s">
        <v>14532</v>
      </c>
      <c r="E4045" s="0" t="s">
        <v>25627</v>
      </c>
      <c r="F4045" s="0" t="n">
        <v>1425</v>
      </c>
      <c r="G4045" s="0" t="s">
        <v>281</v>
      </c>
      <c r="H4045" s="0" t="s">
        <v>297</v>
      </c>
      <c r="I4045" s="0" t="s">
        <v>25628</v>
      </c>
    </row>
    <row r="4046" customFormat="false" ht="15" hidden="false" customHeight="false" outlineLevel="0" collapsed="false">
      <c r="A4046" s="0" t="n">
        <v>177</v>
      </c>
      <c r="B4046" s="0" t="s">
        <v>242</v>
      </c>
      <c r="C4046" s="0" t="s">
        <v>25471</v>
      </c>
      <c r="D4046" s="0" t="s">
        <v>14532</v>
      </c>
      <c r="E4046" s="0" t="s">
        <v>25472</v>
      </c>
      <c r="F4046" s="0" t="n">
        <v>1695</v>
      </c>
      <c r="G4046" s="0" t="s">
        <v>281</v>
      </c>
      <c r="H4046" s="0" t="s">
        <v>297</v>
      </c>
      <c r="I4046" s="0" t="s">
        <v>25629</v>
      </c>
    </row>
    <row r="4047" customFormat="false" ht="15" hidden="false" customHeight="false" outlineLevel="0" collapsed="false">
      <c r="A4047" s="0" t="n">
        <v>176</v>
      </c>
      <c r="B4047" s="0" t="s">
        <v>241</v>
      </c>
      <c r="C4047" s="0" t="s">
        <v>25626</v>
      </c>
      <c r="D4047" s="0" t="s">
        <v>14532</v>
      </c>
      <c r="E4047" s="0" t="s">
        <v>25627</v>
      </c>
      <c r="F4047" s="0" t="n">
        <v>1425</v>
      </c>
      <c r="G4047" s="0" t="s">
        <v>281</v>
      </c>
      <c r="H4047" s="0" t="s">
        <v>297</v>
      </c>
      <c r="I4047" s="0" t="s">
        <v>25630</v>
      </c>
    </row>
    <row r="4048" customFormat="false" ht="15" hidden="false" customHeight="false" outlineLevel="0" collapsed="false">
      <c r="A4048" s="0" t="n">
        <v>174</v>
      </c>
      <c r="B4048" s="0" t="s">
        <v>238</v>
      </c>
      <c r="C4048" s="0" t="s">
        <v>25631</v>
      </c>
      <c r="D4048" s="0" t="s">
        <v>14676</v>
      </c>
      <c r="E4048" s="0" t="s">
        <v>25487</v>
      </c>
      <c r="F4048" s="0" t="n">
        <v>3415</v>
      </c>
      <c r="G4048" s="0" t="s">
        <v>281</v>
      </c>
      <c r="H4048" s="0" t="s">
        <v>297</v>
      </c>
      <c r="I4048" s="0" t="s">
        <v>25632</v>
      </c>
    </row>
    <row r="4049" customFormat="false" ht="15" hidden="false" customHeight="false" outlineLevel="0" collapsed="false">
      <c r="A4049" s="0" t="n">
        <v>175</v>
      </c>
      <c r="B4049" s="0" t="s">
        <v>239</v>
      </c>
      <c r="C4049" s="0" t="s">
        <v>25633</v>
      </c>
      <c r="D4049" s="0" t="s">
        <v>14532</v>
      </c>
      <c r="E4049" s="0" t="s">
        <v>25634</v>
      </c>
      <c r="F4049" s="0" t="n">
        <v>6356</v>
      </c>
      <c r="G4049" s="0" t="s">
        <v>281</v>
      </c>
      <c r="H4049" s="0" t="s">
        <v>297</v>
      </c>
      <c r="I4049" s="0" t="s">
        <v>25635</v>
      </c>
    </row>
    <row r="4050" customFormat="false" ht="15" hidden="false" customHeight="false" outlineLevel="0" collapsed="false">
      <c r="A4050" s="0" t="n">
        <v>177</v>
      </c>
      <c r="B4050" s="0" t="s">
        <v>242</v>
      </c>
      <c r="C4050" s="0" t="s">
        <v>25374</v>
      </c>
      <c r="D4050" s="0" t="s">
        <v>14532</v>
      </c>
      <c r="E4050" s="0" t="s">
        <v>25375</v>
      </c>
      <c r="F4050" s="0" t="n">
        <v>6747</v>
      </c>
      <c r="G4050" s="0" t="s">
        <v>281</v>
      </c>
      <c r="H4050" s="0" t="s">
        <v>297</v>
      </c>
      <c r="I4050" s="0" t="s">
        <v>25636</v>
      </c>
    </row>
    <row r="4051" customFormat="false" ht="15" hidden="false" customHeight="false" outlineLevel="0" collapsed="false">
      <c r="A4051" s="0" t="n">
        <v>176</v>
      </c>
      <c r="B4051" s="0" t="s">
        <v>241</v>
      </c>
      <c r="C4051" s="0" t="s">
        <v>25633</v>
      </c>
      <c r="D4051" s="0" t="s">
        <v>14532</v>
      </c>
      <c r="E4051" s="0" t="s">
        <v>25634</v>
      </c>
      <c r="F4051" s="0" t="n">
        <v>6356</v>
      </c>
      <c r="G4051" s="0" t="s">
        <v>281</v>
      </c>
      <c r="H4051" s="0" t="s">
        <v>297</v>
      </c>
      <c r="I4051" s="0" t="s">
        <v>25637</v>
      </c>
    </row>
    <row r="4052" customFormat="false" ht="15" hidden="false" customHeight="false" outlineLevel="0" collapsed="false">
      <c r="A4052" s="0" t="n">
        <v>174</v>
      </c>
      <c r="B4052" s="0" t="s">
        <v>238</v>
      </c>
      <c r="C4052" s="0" t="s">
        <v>25638</v>
      </c>
      <c r="D4052" s="0" t="s">
        <v>14192</v>
      </c>
      <c r="E4052" s="0" t="s">
        <v>25639</v>
      </c>
      <c r="F4052" s="0" t="n">
        <v>2004</v>
      </c>
      <c r="G4052" s="0" t="s">
        <v>281</v>
      </c>
      <c r="H4052" s="0" t="s">
        <v>297</v>
      </c>
      <c r="I4052" s="0" t="s">
        <v>25640</v>
      </c>
    </row>
    <row r="4053" customFormat="false" ht="15" hidden="false" customHeight="false" outlineLevel="0" collapsed="false">
      <c r="A4053" s="0" t="n">
        <v>174</v>
      </c>
      <c r="B4053" s="0" t="s">
        <v>238</v>
      </c>
      <c r="C4053" s="0" t="s">
        <v>25641</v>
      </c>
      <c r="D4053" s="0" t="s">
        <v>14676</v>
      </c>
      <c r="E4053" s="0" t="s">
        <v>25642</v>
      </c>
      <c r="F4053" s="0" t="n">
        <v>516</v>
      </c>
      <c r="G4053" s="0" t="s">
        <v>281</v>
      </c>
      <c r="H4053" s="0" t="s">
        <v>297</v>
      </c>
      <c r="I4053" s="0" t="s">
        <v>25643</v>
      </c>
    </row>
    <row r="4054" customFormat="false" ht="15" hidden="false" customHeight="false" outlineLevel="0" collapsed="false">
      <c r="A4054" s="0" t="n">
        <v>179</v>
      </c>
      <c r="B4054" s="0" t="s">
        <v>244</v>
      </c>
      <c r="C4054" s="0" t="s">
        <v>25644</v>
      </c>
      <c r="D4054" s="0" t="s">
        <v>14532</v>
      </c>
      <c r="E4054" s="0" t="s">
        <v>25645</v>
      </c>
      <c r="F4054" s="0" t="n">
        <v>12041</v>
      </c>
      <c r="G4054" s="0" t="s">
        <v>281</v>
      </c>
      <c r="H4054" s="0" t="s">
        <v>297</v>
      </c>
      <c r="I4054" s="0" t="s">
        <v>25646</v>
      </c>
    </row>
    <row r="4055" customFormat="false" ht="15" hidden="false" customHeight="false" outlineLevel="0" collapsed="false">
      <c r="A4055" s="0" t="n">
        <v>175</v>
      </c>
      <c r="B4055" s="0" t="s">
        <v>239</v>
      </c>
      <c r="C4055" s="0" t="s">
        <v>25647</v>
      </c>
      <c r="D4055" s="0" t="s">
        <v>14532</v>
      </c>
      <c r="E4055" s="0" t="s">
        <v>25648</v>
      </c>
      <c r="F4055" s="0" t="n">
        <v>4722</v>
      </c>
      <c r="G4055" s="0" t="s">
        <v>281</v>
      </c>
      <c r="H4055" s="0" t="s">
        <v>297</v>
      </c>
      <c r="I4055" s="0" t="s">
        <v>25649</v>
      </c>
    </row>
    <row r="4056" customFormat="false" ht="15" hidden="false" customHeight="false" outlineLevel="0" collapsed="false">
      <c r="A4056" s="0" t="n">
        <v>176</v>
      </c>
      <c r="B4056" s="0" t="s">
        <v>241</v>
      </c>
      <c r="C4056" s="0" t="s">
        <v>25647</v>
      </c>
      <c r="D4056" s="0" t="s">
        <v>14532</v>
      </c>
      <c r="E4056" s="0" t="s">
        <v>25648</v>
      </c>
      <c r="F4056" s="0" t="n">
        <v>4722</v>
      </c>
      <c r="G4056" s="0" t="s">
        <v>281</v>
      </c>
      <c r="H4056" s="0" t="s">
        <v>297</v>
      </c>
      <c r="I4056" s="0" t="s">
        <v>25650</v>
      </c>
    </row>
    <row r="4057" customFormat="false" ht="15" hidden="false" customHeight="false" outlineLevel="0" collapsed="false">
      <c r="A4057" s="0" t="n">
        <v>175</v>
      </c>
      <c r="B4057" s="0" t="s">
        <v>239</v>
      </c>
      <c r="C4057" s="0" t="s">
        <v>25651</v>
      </c>
      <c r="D4057" s="0" t="s">
        <v>14541</v>
      </c>
      <c r="E4057" s="0" t="s">
        <v>25652</v>
      </c>
      <c r="F4057" s="0" t="n">
        <v>996</v>
      </c>
      <c r="G4057" s="0" t="s">
        <v>281</v>
      </c>
      <c r="H4057" s="0" t="s">
        <v>297</v>
      </c>
      <c r="I4057" s="0" t="s">
        <v>25653</v>
      </c>
    </row>
    <row r="4058" customFormat="false" ht="15" hidden="false" customHeight="false" outlineLevel="0" collapsed="false">
      <c r="A4058" s="0" t="n">
        <v>177</v>
      </c>
      <c r="B4058" s="0" t="s">
        <v>242</v>
      </c>
      <c r="C4058" s="0" t="s">
        <v>25489</v>
      </c>
      <c r="D4058" s="0" t="s">
        <v>14902</v>
      </c>
      <c r="E4058" s="0" t="s">
        <v>25490</v>
      </c>
      <c r="F4058" s="0" t="n">
        <v>410</v>
      </c>
      <c r="G4058" s="0" t="s">
        <v>281</v>
      </c>
      <c r="H4058" s="0" t="s">
        <v>297</v>
      </c>
      <c r="I4058" s="0" t="s">
        <v>25654</v>
      </c>
    </row>
    <row r="4059" customFormat="false" ht="15" hidden="false" customHeight="false" outlineLevel="0" collapsed="false">
      <c r="A4059" s="0" t="n">
        <v>176</v>
      </c>
      <c r="B4059" s="0" t="s">
        <v>241</v>
      </c>
      <c r="C4059" s="0" t="s">
        <v>25651</v>
      </c>
      <c r="D4059" s="0" t="s">
        <v>14541</v>
      </c>
      <c r="E4059" s="0" t="s">
        <v>25652</v>
      </c>
      <c r="F4059" s="0" t="n">
        <v>996</v>
      </c>
      <c r="G4059" s="0" t="s">
        <v>281</v>
      </c>
      <c r="H4059" s="0" t="s">
        <v>297</v>
      </c>
      <c r="I4059" s="0" t="s">
        <v>25655</v>
      </c>
    </row>
    <row r="4060" customFormat="false" ht="15" hidden="false" customHeight="false" outlineLevel="0" collapsed="false">
      <c r="A4060" s="0" t="n">
        <v>175</v>
      </c>
      <c r="B4060" s="0" t="s">
        <v>239</v>
      </c>
      <c r="C4060" s="0" t="s">
        <v>25656</v>
      </c>
      <c r="D4060" s="0" t="s">
        <v>14532</v>
      </c>
      <c r="E4060" s="0" t="s">
        <v>25657</v>
      </c>
      <c r="F4060" s="0" t="n">
        <v>1062</v>
      </c>
      <c r="G4060" s="0" t="s">
        <v>281</v>
      </c>
      <c r="H4060" s="0" t="s">
        <v>297</v>
      </c>
      <c r="I4060" s="0" t="s">
        <v>25658</v>
      </c>
    </row>
    <row r="4061" customFormat="false" ht="15" hidden="false" customHeight="false" outlineLevel="0" collapsed="false">
      <c r="A4061" s="0" t="n">
        <v>179</v>
      </c>
      <c r="B4061" s="0" t="s">
        <v>244</v>
      </c>
      <c r="C4061" s="0" t="s">
        <v>25659</v>
      </c>
      <c r="D4061" s="0" t="s">
        <v>14532</v>
      </c>
      <c r="E4061" s="0" t="s">
        <v>25660</v>
      </c>
      <c r="F4061" s="0" t="n">
        <v>235</v>
      </c>
      <c r="G4061" s="0" t="s">
        <v>281</v>
      </c>
      <c r="H4061" s="0" t="s">
        <v>297</v>
      </c>
      <c r="I4061" s="0" t="s">
        <v>25661</v>
      </c>
    </row>
    <row r="4062" customFormat="false" ht="15" hidden="false" customHeight="false" outlineLevel="0" collapsed="false">
      <c r="A4062" s="0" t="n">
        <v>177</v>
      </c>
      <c r="B4062" s="0" t="s">
        <v>242</v>
      </c>
      <c r="C4062" s="0" t="s">
        <v>25493</v>
      </c>
      <c r="D4062" s="0" t="s">
        <v>14532</v>
      </c>
      <c r="E4062" s="0" t="s">
        <v>25494</v>
      </c>
      <c r="F4062" s="0" t="n">
        <v>2505</v>
      </c>
      <c r="G4062" s="0" t="s">
        <v>281</v>
      </c>
      <c r="H4062" s="0" t="s">
        <v>297</v>
      </c>
      <c r="I4062" s="0" t="s">
        <v>25662</v>
      </c>
    </row>
    <row r="4063" customFormat="false" ht="15" hidden="false" customHeight="false" outlineLevel="0" collapsed="false">
      <c r="A4063" s="0" t="n">
        <v>174</v>
      </c>
      <c r="B4063" s="0" t="s">
        <v>238</v>
      </c>
      <c r="C4063" s="0" t="s">
        <v>25663</v>
      </c>
      <c r="D4063" s="0" t="s">
        <v>14541</v>
      </c>
      <c r="E4063" s="0" t="s">
        <v>25664</v>
      </c>
      <c r="F4063" s="0" t="n">
        <v>403</v>
      </c>
      <c r="G4063" s="0" t="s">
        <v>281</v>
      </c>
      <c r="H4063" s="0" t="s">
        <v>297</v>
      </c>
      <c r="I4063" s="0" t="s">
        <v>25665</v>
      </c>
    </row>
    <row r="4064" customFormat="false" ht="15" hidden="false" customHeight="false" outlineLevel="0" collapsed="false">
      <c r="A4064" s="0" t="n">
        <v>179</v>
      </c>
      <c r="B4064" s="0" t="s">
        <v>244</v>
      </c>
      <c r="C4064" s="0" t="s">
        <v>25666</v>
      </c>
      <c r="D4064" s="0" t="s">
        <v>14532</v>
      </c>
      <c r="E4064" s="0" t="s">
        <v>25667</v>
      </c>
      <c r="F4064" s="0" t="n">
        <v>604</v>
      </c>
      <c r="G4064" s="0" t="s">
        <v>281</v>
      </c>
      <c r="H4064" s="0" t="s">
        <v>297</v>
      </c>
      <c r="I4064" s="0" t="s">
        <v>25668</v>
      </c>
    </row>
    <row r="4065" customFormat="false" ht="15" hidden="false" customHeight="false" outlineLevel="0" collapsed="false">
      <c r="A4065" s="0" t="n">
        <v>174</v>
      </c>
      <c r="B4065" s="0" t="s">
        <v>238</v>
      </c>
      <c r="C4065" s="0" t="s">
        <v>25669</v>
      </c>
      <c r="D4065" s="0" t="s">
        <v>34</v>
      </c>
      <c r="E4065" s="0" t="s">
        <v>25670</v>
      </c>
      <c r="F4065" s="0" t="n">
        <v>1031</v>
      </c>
      <c r="G4065" s="0" t="s">
        <v>281</v>
      </c>
      <c r="H4065" s="0" t="s">
        <v>297</v>
      </c>
      <c r="I4065" s="0" t="s">
        <v>25671</v>
      </c>
    </row>
    <row r="4066" customFormat="false" ht="15" hidden="false" customHeight="false" outlineLevel="0" collapsed="false">
      <c r="A4066" s="0" t="n">
        <v>176</v>
      </c>
      <c r="B4066" s="0" t="s">
        <v>241</v>
      </c>
      <c r="C4066" s="0" t="s">
        <v>25656</v>
      </c>
      <c r="D4066" s="0" t="s">
        <v>14532</v>
      </c>
      <c r="E4066" s="0" t="s">
        <v>25657</v>
      </c>
      <c r="F4066" s="0" t="n">
        <v>1062</v>
      </c>
      <c r="G4066" s="0" t="s">
        <v>281</v>
      </c>
      <c r="H4066" s="0" t="s">
        <v>297</v>
      </c>
      <c r="I4066" s="0" t="s">
        <v>25672</v>
      </c>
    </row>
    <row r="4067" customFormat="false" ht="15" hidden="false" customHeight="false" outlineLevel="0" collapsed="false">
      <c r="A4067" s="0" t="n">
        <v>179</v>
      </c>
      <c r="B4067" s="0" t="s">
        <v>244</v>
      </c>
      <c r="C4067" s="0" t="s">
        <v>25673</v>
      </c>
      <c r="D4067" s="0" t="s">
        <v>14532</v>
      </c>
      <c r="E4067" s="0" t="s">
        <v>25674</v>
      </c>
      <c r="F4067" s="0" t="n">
        <v>607</v>
      </c>
      <c r="G4067" s="0" t="s">
        <v>281</v>
      </c>
      <c r="H4067" s="0" t="s">
        <v>297</v>
      </c>
      <c r="I4067" s="0" t="s">
        <v>25675</v>
      </c>
    </row>
    <row r="4068" customFormat="false" ht="15" hidden="false" customHeight="false" outlineLevel="0" collapsed="false">
      <c r="A4068" s="0" t="n">
        <v>174</v>
      </c>
      <c r="B4068" s="0" t="s">
        <v>238</v>
      </c>
      <c r="C4068" s="0" t="s">
        <v>25676</v>
      </c>
      <c r="D4068" s="0" t="s">
        <v>92</v>
      </c>
      <c r="E4068" s="0" t="s">
        <v>25677</v>
      </c>
      <c r="F4068" s="0" t="n">
        <v>674</v>
      </c>
      <c r="G4068" s="0" t="s">
        <v>281</v>
      </c>
      <c r="H4068" s="0" t="s">
        <v>297</v>
      </c>
      <c r="I4068" s="0" t="s">
        <v>25678</v>
      </c>
    </row>
    <row r="4069" customFormat="false" ht="15" hidden="false" customHeight="false" outlineLevel="0" collapsed="false">
      <c r="A4069" s="0" t="n">
        <v>175</v>
      </c>
      <c r="B4069" s="0" t="s">
        <v>239</v>
      </c>
      <c r="C4069" s="0" t="s">
        <v>25679</v>
      </c>
      <c r="D4069" s="0" t="s">
        <v>14541</v>
      </c>
      <c r="E4069" s="0" t="s">
        <v>25680</v>
      </c>
      <c r="F4069" s="0" t="n">
        <v>3567</v>
      </c>
      <c r="G4069" s="0" t="s">
        <v>281</v>
      </c>
      <c r="H4069" s="0" t="s">
        <v>297</v>
      </c>
      <c r="I4069" s="0" t="s">
        <v>25681</v>
      </c>
    </row>
    <row r="4070" customFormat="false" ht="15" hidden="false" customHeight="false" outlineLevel="0" collapsed="false">
      <c r="A4070" s="0" t="n">
        <v>177</v>
      </c>
      <c r="B4070" s="0" t="s">
        <v>242</v>
      </c>
      <c r="C4070" s="0" t="s">
        <v>25500</v>
      </c>
      <c r="D4070" s="0" t="s">
        <v>14541</v>
      </c>
      <c r="E4070" s="0" t="s">
        <v>25501</v>
      </c>
      <c r="F4070" s="0" t="n">
        <v>3645</v>
      </c>
      <c r="G4070" s="0" t="s">
        <v>281</v>
      </c>
      <c r="H4070" s="0" t="s">
        <v>297</v>
      </c>
      <c r="I4070" s="0" t="s">
        <v>25682</v>
      </c>
    </row>
    <row r="4071" customFormat="false" ht="15" hidden="false" customHeight="false" outlineLevel="0" collapsed="false">
      <c r="A4071" s="0" t="n">
        <v>176</v>
      </c>
      <c r="B4071" s="0" t="s">
        <v>241</v>
      </c>
      <c r="C4071" s="0" t="s">
        <v>25679</v>
      </c>
      <c r="D4071" s="0" t="s">
        <v>14541</v>
      </c>
      <c r="E4071" s="0" t="s">
        <v>25680</v>
      </c>
      <c r="F4071" s="0" t="n">
        <v>3567</v>
      </c>
      <c r="G4071" s="0" t="s">
        <v>281</v>
      </c>
      <c r="H4071" s="0" t="s">
        <v>297</v>
      </c>
      <c r="I4071" s="0" t="s">
        <v>25683</v>
      </c>
    </row>
    <row r="4072" customFormat="false" ht="15" hidden="false" customHeight="false" outlineLevel="0" collapsed="false">
      <c r="A4072" s="0" t="n">
        <v>174</v>
      </c>
      <c r="B4072" s="0" t="s">
        <v>238</v>
      </c>
      <c r="C4072" s="0" t="s">
        <v>25684</v>
      </c>
      <c r="D4072" s="0" t="s">
        <v>514</v>
      </c>
      <c r="E4072" s="0" t="s">
        <v>25685</v>
      </c>
      <c r="F4072" s="0" t="n">
        <v>1273</v>
      </c>
      <c r="G4072" s="0" t="s">
        <v>281</v>
      </c>
      <c r="H4072" s="0" t="s">
        <v>297</v>
      </c>
      <c r="I4072" s="0" t="s">
        <v>25686</v>
      </c>
    </row>
    <row r="4073" customFormat="false" ht="15" hidden="false" customHeight="false" outlineLevel="0" collapsed="false">
      <c r="A4073" s="0" t="n">
        <v>175</v>
      </c>
      <c r="B4073" s="0" t="s">
        <v>239</v>
      </c>
      <c r="C4073" s="0" t="s">
        <v>25687</v>
      </c>
      <c r="D4073" s="0" t="s">
        <v>14541</v>
      </c>
      <c r="E4073" s="0" t="s">
        <v>25688</v>
      </c>
      <c r="F4073" s="0" t="n">
        <v>2098</v>
      </c>
      <c r="G4073" s="0" t="s">
        <v>281</v>
      </c>
      <c r="H4073" s="0" t="s">
        <v>297</v>
      </c>
      <c r="I4073" s="0" t="s">
        <v>25689</v>
      </c>
    </row>
    <row r="4074" customFormat="false" ht="15" hidden="false" customHeight="false" outlineLevel="0" collapsed="false">
      <c r="A4074" s="0" t="n">
        <v>177</v>
      </c>
      <c r="B4074" s="0" t="s">
        <v>242</v>
      </c>
      <c r="C4074" s="0" t="s">
        <v>25510</v>
      </c>
      <c r="D4074" s="0" t="s">
        <v>14532</v>
      </c>
      <c r="E4074" s="0" t="s">
        <v>25511</v>
      </c>
      <c r="F4074" s="0" t="n">
        <v>4878</v>
      </c>
      <c r="G4074" s="0" t="s">
        <v>281</v>
      </c>
      <c r="H4074" s="0" t="s">
        <v>297</v>
      </c>
      <c r="I4074" s="0" t="s">
        <v>25690</v>
      </c>
    </row>
    <row r="4075" customFormat="false" ht="15" hidden="false" customHeight="false" outlineLevel="0" collapsed="false">
      <c r="A4075" s="0" t="n">
        <v>174</v>
      </c>
      <c r="B4075" s="0" t="s">
        <v>238</v>
      </c>
      <c r="C4075" s="0" t="s">
        <v>25691</v>
      </c>
      <c r="D4075" s="0" t="s">
        <v>14192</v>
      </c>
      <c r="E4075" s="0" t="s">
        <v>25692</v>
      </c>
      <c r="F4075" s="0" t="n">
        <v>2393</v>
      </c>
      <c r="G4075" s="0" t="s">
        <v>281</v>
      </c>
      <c r="H4075" s="0" t="s">
        <v>297</v>
      </c>
      <c r="I4075" s="0" t="s">
        <v>25693</v>
      </c>
    </row>
    <row r="4076" customFormat="false" ht="15" hidden="false" customHeight="false" outlineLevel="0" collapsed="false">
      <c r="A4076" s="0" t="n">
        <v>176</v>
      </c>
      <c r="B4076" s="0" t="s">
        <v>241</v>
      </c>
      <c r="C4076" s="0" t="s">
        <v>25687</v>
      </c>
      <c r="D4076" s="0" t="s">
        <v>14541</v>
      </c>
      <c r="E4076" s="0" t="s">
        <v>25688</v>
      </c>
      <c r="F4076" s="0" t="n">
        <v>2098</v>
      </c>
      <c r="G4076" s="0" t="s">
        <v>281</v>
      </c>
      <c r="H4076" s="0" t="s">
        <v>297</v>
      </c>
      <c r="I4076" s="0" t="s">
        <v>25694</v>
      </c>
    </row>
    <row r="4077" customFormat="false" ht="15" hidden="false" customHeight="false" outlineLevel="0" collapsed="false">
      <c r="A4077" s="0" t="n">
        <v>174</v>
      </c>
      <c r="B4077" s="0" t="s">
        <v>238</v>
      </c>
      <c r="C4077" s="0" t="s">
        <v>25695</v>
      </c>
      <c r="D4077" s="0" t="s">
        <v>92</v>
      </c>
      <c r="E4077" s="0" t="s">
        <v>25696</v>
      </c>
      <c r="F4077" s="0" t="n">
        <v>1952</v>
      </c>
      <c r="G4077" s="0" t="s">
        <v>281</v>
      </c>
      <c r="H4077" s="0" t="s">
        <v>297</v>
      </c>
      <c r="I4077" s="0" t="s">
        <v>25697</v>
      </c>
    </row>
    <row r="4078" customFormat="false" ht="15" hidden="false" customHeight="false" outlineLevel="0" collapsed="false">
      <c r="A4078" s="0" t="n">
        <v>175</v>
      </c>
      <c r="B4078" s="0" t="s">
        <v>239</v>
      </c>
      <c r="C4078" s="0" t="s">
        <v>25698</v>
      </c>
      <c r="D4078" s="0" t="s">
        <v>14902</v>
      </c>
      <c r="E4078" s="0" t="s">
        <v>25699</v>
      </c>
      <c r="F4078" s="0" t="n">
        <v>313</v>
      </c>
      <c r="G4078" s="0" t="s">
        <v>281</v>
      </c>
      <c r="H4078" s="0" t="s">
        <v>297</v>
      </c>
      <c r="I4078" s="0" t="s">
        <v>25700</v>
      </c>
    </row>
    <row r="4079" customFormat="false" ht="15" hidden="false" customHeight="false" outlineLevel="0" collapsed="false">
      <c r="A4079" s="0" t="n">
        <v>177</v>
      </c>
      <c r="B4079" s="0" t="s">
        <v>242</v>
      </c>
      <c r="C4079" s="0" t="s">
        <v>25517</v>
      </c>
      <c r="D4079" s="0" t="s">
        <v>14541</v>
      </c>
      <c r="E4079" s="0" t="s">
        <v>25518</v>
      </c>
      <c r="F4079" s="0" t="n">
        <v>1008</v>
      </c>
      <c r="G4079" s="0" t="s">
        <v>281</v>
      </c>
      <c r="H4079" s="0" t="s">
        <v>297</v>
      </c>
      <c r="I4079" s="0" t="s">
        <v>25701</v>
      </c>
    </row>
    <row r="4080" customFormat="false" ht="15" hidden="false" customHeight="false" outlineLevel="0" collapsed="false">
      <c r="A4080" s="0" t="n">
        <v>176</v>
      </c>
      <c r="B4080" s="0" t="s">
        <v>241</v>
      </c>
      <c r="C4080" s="0" t="s">
        <v>25698</v>
      </c>
      <c r="D4080" s="0" t="s">
        <v>14902</v>
      </c>
      <c r="E4080" s="0" t="s">
        <v>25699</v>
      </c>
      <c r="F4080" s="0" t="n">
        <v>313</v>
      </c>
      <c r="G4080" s="0" t="s">
        <v>281</v>
      </c>
      <c r="H4080" s="0" t="s">
        <v>297</v>
      </c>
      <c r="I4080" s="0" t="s">
        <v>25702</v>
      </c>
    </row>
    <row r="4081" customFormat="false" ht="15" hidden="false" customHeight="false" outlineLevel="0" collapsed="false">
      <c r="A4081" s="0" t="n">
        <v>175</v>
      </c>
      <c r="B4081" s="0" t="s">
        <v>239</v>
      </c>
      <c r="C4081" s="0" t="s">
        <v>25703</v>
      </c>
      <c r="D4081" s="0" t="s">
        <v>14532</v>
      </c>
      <c r="E4081" s="0" t="s">
        <v>25704</v>
      </c>
      <c r="F4081" s="0" t="n">
        <v>2499</v>
      </c>
      <c r="G4081" s="0" t="s">
        <v>281</v>
      </c>
      <c r="H4081" s="0" t="s">
        <v>297</v>
      </c>
      <c r="I4081" s="0" t="s">
        <v>25705</v>
      </c>
    </row>
    <row r="4082" customFormat="false" ht="15" hidden="false" customHeight="false" outlineLevel="0" collapsed="false">
      <c r="A4082" s="0" t="n">
        <v>177</v>
      </c>
      <c r="B4082" s="0" t="s">
        <v>242</v>
      </c>
      <c r="C4082" s="0" t="s">
        <v>25527</v>
      </c>
      <c r="D4082" s="0" t="s">
        <v>14532</v>
      </c>
      <c r="E4082" s="0" t="s">
        <v>25528</v>
      </c>
      <c r="F4082" s="0" t="n">
        <v>587</v>
      </c>
      <c r="G4082" s="0" t="s">
        <v>281</v>
      </c>
      <c r="H4082" s="0" t="s">
        <v>297</v>
      </c>
      <c r="I4082" s="0" t="s">
        <v>25706</v>
      </c>
    </row>
    <row r="4083" customFormat="false" ht="15" hidden="false" customHeight="false" outlineLevel="0" collapsed="false">
      <c r="A4083" s="0" t="n">
        <v>176</v>
      </c>
      <c r="B4083" s="0" t="s">
        <v>241</v>
      </c>
      <c r="C4083" s="0" t="s">
        <v>25703</v>
      </c>
      <c r="D4083" s="0" t="s">
        <v>14532</v>
      </c>
      <c r="E4083" s="0" t="s">
        <v>25704</v>
      </c>
      <c r="F4083" s="0" t="n">
        <v>2499</v>
      </c>
      <c r="G4083" s="0" t="s">
        <v>281</v>
      </c>
      <c r="H4083" s="0" t="s">
        <v>297</v>
      </c>
      <c r="I4083" s="0" t="s">
        <v>25707</v>
      </c>
    </row>
    <row r="4084" customFormat="false" ht="15" hidden="false" customHeight="false" outlineLevel="0" collapsed="false">
      <c r="A4084" s="0" t="n">
        <v>177</v>
      </c>
      <c r="B4084" s="0" t="s">
        <v>242</v>
      </c>
      <c r="C4084" s="0" t="s">
        <v>25536</v>
      </c>
      <c r="D4084" s="0" t="s">
        <v>14532</v>
      </c>
      <c r="E4084" s="0" t="s">
        <v>25537</v>
      </c>
      <c r="F4084" s="0" t="n">
        <v>1545</v>
      </c>
      <c r="G4084" s="0" t="s">
        <v>281</v>
      </c>
      <c r="H4084" s="0" t="s">
        <v>297</v>
      </c>
      <c r="I4084" s="0" t="s">
        <v>25708</v>
      </c>
    </row>
    <row r="4085" customFormat="false" ht="15" hidden="false" customHeight="false" outlineLevel="0" collapsed="false">
      <c r="A4085" s="0" t="n">
        <v>179</v>
      </c>
      <c r="B4085" s="0" t="s">
        <v>244</v>
      </c>
      <c r="C4085" s="0" t="s">
        <v>25709</v>
      </c>
      <c r="D4085" s="0" t="s">
        <v>14532</v>
      </c>
      <c r="E4085" s="0" t="s">
        <v>25710</v>
      </c>
      <c r="F4085" s="0" t="n">
        <v>2035</v>
      </c>
      <c r="G4085" s="0" t="s">
        <v>281</v>
      </c>
      <c r="H4085" s="0" t="s">
        <v>297</v>
      </c>
      <c r="I4085" s="0" t="s">
        <v>25711</v>
      </c>
    </row>
    <row r="4086" customFormat="false" ht="15" hidden="false" customHeight="false" outlineLevel="0" collapsed="false">
      <c r="A4086" s="0" t="n">
        <v>175</v>
      </c>
      <c r="B4086" s="0" t="s">
        <v>239</v>
      </c>
      <c r="C4086" s="0" t="s">
        <v>25712</v>
      </c>
      <c r="D4086" s="0" t="s">
        <v>14541</v>
      </c>
      <c r="E4086" s="0" t="s">
        <v>25713</v>
      </c>
      <c r="F4086" s="0" t="n">
        <v>1013</v>
      </c>
      <c r="G4086" s="0" t="s">
        <v>281</v>
      </c>
      <c r="H4086" s="0" t="s">
        <v>297</v>
      </c>
      <c r="I4086" s="0" t="s">
        <v>25714</v>
      </c>
    </row>
    <row r="4087" customFormat="false" ht="15" hidden="false" customHeight="false" outlineLevel="0" collapsed="false">
      <c r="A4087" s="0" t="n">
        <v>177</v>
      </c>
      <c r="B4087" s="0" t="s">
        <v>242</v>
      </c>
      <c r="C4087" s="0" t="s">
        <v>25546</v>
      </c>
      <c r="D4087" s="0" t="s">
        <v>868</v>
      </c>
      <c r="E4087" s="0" t="s">
        <v>25547</v>
      </c>
      <c r="F4087" s="0" t="n">
        <v>1646</v>
      </c>
      <c r="G4087" s="0" t="s">
        <v>281</v>
      </c>
      <c r="H4087" s="0" t="s">
        <v>297</v>
      </c>
      <c r="I4087" s="0" t="s">
        <v>25715</v>
      </c>
    </row>
    <row r="4088" customFormat="false" ht="15" hidden="false" customHeight="false" outlineLevel="0" collapsed="false">
      <c r="A4088" s="0" t="n">
        <v>176</v>
      </c>
      <c r="B4088" s="0" t="s">
        <v>241</v>
      </c>
      <c r="C4088" s="0" t="s">
        <v>25712</v>
      </c>
      <c r="D4088" s="0" t="s">
        <v>14541</v>
      </c>
      <c r="E4088" s="0" t="s">
        <v>25713</v>
      </c>
      <c r="F4088" s="0" t="n">
        <v>1013</v>
      </c>
      <c r="G4088" s="0" t="s">
        <v>281</v>
      </c>
      <c r="H4088" s="0" t="s">
        <v>297</v>
      </c>
      <c r="I4088" s="0" t="s">
        <v>25716</v>
      </c>
    </row>
    <row r="4089" customFormat="false" ht="15" hidden="false" customHeight="false" outlineLevel="0" collapsed="false">
      <c r="A4089" s="0" t="n">
        <v>175</v>
      </c>
      <c r="B4089" s="0" t="s">
        <v>239</v>
      </c>
      <c r="C4089" s="0" t="s">
        <v>25717</v>
      </c>
      <c r="D4089" s="0" t="s">
        <v>14532</v>
      </c>
      <c r="E4089" s="0" t="s">
        <v>25718</v>
      </c>
      <c r="F4089" s="0" t="n">
        <v>1803</v>
      </c>
      <c r="G4089" s="0" t="s">
        <v>281</v>
      </c>
      <c r="H4089" s="0" t="s">
        <v>297</v>
      </c>
      <c r="I4089" s="0" t="s">
        <v>25719</v>
      </c>
    </row>
    <row r="4090" customFormat="false" ht="15" hidden="false" customHeight="false" outlineLevel="0" collapsed="false">
      <c r="A4090" s="0" t="n">
        <v>179</v>
      </c>
      <c r="B4090" s="0" t="s">
        <v>244</v>
      </c>
      <c r="C4090" s="0" t="s">
        <v>25720</v>
      </c>
      <c r="D4090" s="0" t="s">
        <v>339</v>
      </c>
      <c r="E4090" s="0" t="s">
        <v>25721</v>
      </c>
      <c r="F4090" s="0" t="n">
        <v>992</v>
      </c>
      <c r="G4090" s="0" t="s">
        <v>281</v>
      </c>
      <c r="H4090" s="0" t="s">
        <v>297</v>
      </c>
      <c r="I4090" s="0" t="s">
        <v>25722</v>
      </c>
    </row>
    <row r="4091" customFormat="false" ht="15" hidden="false" customHeight="false" outlineLevel="0" collapsed="false">
      <c r="A4091" s="0" t="n">
        <v>179</v>
      </c>
      <c r="B4091" s="0" t="s">
        <v>244</v>
      </c>
      <c r="C4091" s="0" t="s">
        <v>25723</v>
      </c>
      <c r="D4091" s="0" t="s">
        <v>14541</v>
      </c>
      <c r="E4091" s="0" t="s">
        <v>25724</v>
      </c>
      <c r="F4091" s="0" t="n">
        <v>2237</v>
      </c>
      <c r="G4091" s="0" t="s">
        <v>281</v>
      </c>
      <c r="H4091" s="0" t="s">
        <v>297</v>
      </c>
      <c r="I4091" s="0" t="s">
        <v>25725</v>
      </c>
    </row>
    <row r="4092" customFormat="false" ht="15" hidden="false" customHeight="false" outlineLevel="0" collapsed="false">
      <c r="A4092" s="0" t="n">
        <v>176</v>
      </c>
      <c r="B4092" s="0" t="s">
        <v>241</v>
      </c>
      <c r="C4092" s="0" t="s">
        <v>25717</v>
      </c>
      <c r="D4092" s="0" t="s">
        <v>14532</v>
      </c>
      <c r="E4092" s="0" t="s">
        <v>25718</v>
      </c>
      <c r="F4092" s="0" t="n">
        <v>1803</v>
      </c>
      <c r="G4092" s="0" t="s">
        <v>281</v>
      </c>
      <c r="H4092" s="0" t="s">
        <v>297</v>
      </c>
      <c r="I4092" s="0" t="s">
        <v>25726</v>
      </c>
    </row>
    <row r="4093" customFormat="false" ht="15" hidden="false" customHeight="false" outlineLevel="0" collapsed="false">
      <c r="A4093" s="0" t="n">
        <v>175</v>
      </c>
      <c r="B4093" s="0" t="s">
        <v>239</v>
      </c>
      <c r="C4093" s="0" t="s">
        <v>25727</v>
      </c>
      <c r="D4093" s="0" t="s">
        <v>14902</v>
      </c>
      <c r="E4093" s="0" t="s">
        <v>25728</v>
      </c>
      <c r="F4093" s="0" t="n">
        <v>200</v>
      </c>
      <c r="G4093" s="0" t="s">
        <v>281</v>
      </c>
      <c r="H4093" s="0" t="s">
        <v>297</v>
      </c>
      <c r="I4093" s="0" t="s">
        <v>25729</v>
      </c>
    </row>
    <row r="4094" customFormat="false" ht="15" hidden="false" customHeight="false" outlineLevel="0" collapsed="false">
      <c r="A4094" s="0" t="n">
        <v>177</v>
      </c>
      <c r="B4094" s="0" t="s">
        <v>242</v>
      </c>
      <c r="C4094" s="0" t="s">
        <v>25567</v>
      </c>
      <c r="D4094" s="0" t="s">
        <v>34</v>
      </c>
      <c r="E4094" s="0" t="s">
        <v>25568</v>
      </c>
      <c r="F4094" s="0" t="n">
        <v>2968</v>
      </c>
      <c r="G4094" s="0" t="s">
        <v>281</v>
      </c>
      <c r="H4094" s="0" t="s">
        <v>297</v>
      </c>
      <c r="I4094" s="0" t="s">
        <v>25730</v>
      </c>
    </row>
    <row r="4095" customFormat="false" ht="15" hidden="false" customHeight="false" outlineLevel="0" collapsed="false">
      <c r="A4095" s="0" t="n">
        <v>179</v>
      </c>
      <c r="B4095" s="0" t="s">
        <v>244</v>
      </c>
      <c r="C4095" s="0" t="s">
        <v>25731</v>
      </c>
      <c r="D4095" s="0" t="s">
        <v>14541</v>
      </c>
      <c r="E4095" s="0" t="s">
        <v>25732</v>
      </c>
      <c r="F4095" s="0" t="n">
        <v>4792</v>
      </c>
      <c r="G4095" s="0" t="s">
        <v>281</v>
      </c>
      <c r="H4095" s="0" t="s">
        <v>297</v>
      </c>
      <c r="I4095" s="0" t="s">
        <v>25733</v>
      </c>
    </row>
    <row r="4096" customFormat="false" ht="15" hidden="false" customHeight="false" outlineLevel="0" collapsed="false">
      <c r="A4096" s="0" t="n">
        <v>179</v>
      </c>
      <c r="B4096" s="0" t="s">
        <v>244</v>
      </c>
      <c r="C4096" s="0" t="s">
        <v>25734</v>
      </c>
      <c r="D4096" s="0" t="s">
        <v>15738</v>
      </c>
      <c r="E4096" s="0" t="s">
        <v>25735</v>
      </c>
      <c r="F4096" s="0" t="n">
        <v>2067</v>
      </c>
      <c r="G4096" s="0" t="s">
        <v>281</v>
      </c>
      <c r="H4096" s="0" t="s">
        <v>297</v>
      </c>
      <c r="I4096" s="0" t="s">
        <v>25736</v>
      </c>
    </row>
    <row r="4097" customFormat="false" ht="15" hidden="false" customHeight="false" outlineLevel="0" collapsed="false">
      <c r="A4097" s="0" t="n">
        <v>176</v>
      </c>
      <c r="B4097" s="0" t="s">
        <v>241</v>
      </c>
      <c r="C4097" s="0" t="s">
        <v>25727</v>
      </c>
      <c r="D4097" s="0" t="s">
        <v>14902</v>
      </c>
      <c r="E4097" s="0" t="s">
        <v>25728</v>
      </c>
      <c r="F4097" s="0" t="n">
        <v>200</v>
      </c>
      <c r="G4097" s="0" t="s">
        <v>281</v>
      </c>
      <c r="H4097" s="0" t="s">
        <v>297</v>
      </c>
      <c r="I4097" s="0" t="s">
        <v>25737</v>
      </c>
    </row>
    <row r="4098" customFormat="false" ht="15" hidden="false" customHeight="false" outlineLevel="0" collapsed="false">
      <c r="A4098" s="0" t="n">
        <v>175</v>
      </c>
      <c r="B4098" s="0" t="s">
        <v>239</v>
      </c>
      <c r="C4098" s="0" t="s">
        <v>25738</v>
      </c>
      <c r="D4098" s="0" t="s">
        <v>339</v>
      </c>
      <c r="E4098" s="0" t="s">
        <v>25739</v>
      </c>
      <c r="F4098" s="0" t="n">
        <v>1103</v>
      </c>
      <c r="G4098" s="0" t="s">
        <v>281</v>
      </c>
      <c r="H4098" s="0" t="s">
        <v>297</v>
      </c>
      <c r="I4098" s="0" t="s">
        <v>25740</v>
      </c>
    </row>
    <row r="4099" customFormat="false" ht="15" hidden="false" customHeight="false" outlineLevel="0" collapsed="false">
      <c r="A4099" s="0" t="n">
        <v>179</v>
      </c>
      <c r="B4099" s="0" t="s">
        <v>244</v>
      </c>
      <c r="C4099" s="0" t="s">
        <v>25741</v>
      </c>
      <c r="D4099" s="0" t="s">
        <v>14532</v>
      </c>
      <c r="E4099" s="0" t="s">
        <v>25742</v>
      </c>
      <c r="F4099" s="0" t="n">
        <v>1377</v>
      </c>
      <c r="G4099" s="0" t="s">
        <v>281</v>
      </c>
      <c r="H4099" s="0" t="s">
        <v>297</v>
      </c>
      <c r="I4099" s="0" t="s">
        <v>25743</v>
      </c>
    </row>
    <row r="4100" customFormat="false" ht="15" hidden="false" customHeight="false" outlineLevel="0" collapsed="false">
      <c r="A4100" s="0" t="n">
        <v>176</v>
      </c>
      <c r="B4100" s="0" t="s">
        <v>241</v>
      </c>
      <c r="C4100" s="0" t="s">
        <v>25738</v>
      </c>
      <c r="D4100" s="0" t="s">
        <v>339</v>
      </c>
      <c r="E4100" s="0" t="s">
        <v>25739</v>
      </c>
      <c r="F4100" s="0" t="n">
        <v>1103</v>
      </c>
      <c r="G4100" s="0" t="s">
        <v>281</v>
      </c>
      <c r="H4100" s="0" t="s">
        <v>297</v>
      </c>
      <c r="I4100" s="0" t="s">
        <v>25744</v>
      </c>
    </row>
    <row r="4101" customFormat="false" ht="15" hidden="false" customHeight="false" outlineLevel="0" collapsed="false">
      <c r="A4101" s="0" t="n">
        <v>175</v>
      </c>
      <c r="B4101" s="0" t="s">
        <v>239</v>
      </c>
      <c r="C4101" s="0" t="s">
        <v>25745</v>
      </c>
      <c r="D4101" s="0" t="s">
        <v>92</v>
      </c>
      <c r="E4101" s="0" t="s">
        <v>25746</v>
      </c>
      <c r="F4101" s="0" t="n">
        <v>4156</v>
      </c>
      <c r="G4101" s="0" t="s">
        <v>281</v>
      </c>
      <c r="H4101" s="0" t="s">
        <v>297</v>
      </c>
      <c r="I4101" s="0" t="s">
        <v>25747</v>
      </c>
    </row>
    <row r="4102" customFormat="false" ht="15" hidden="false" customHeight="false" outlineLevel="0" collapsed="false">
      <c r="A4102" s="0" t="n">
        <v>176</v>
      </c>
      <c r="B4102" s="0" t="s">
        <v>241</v>
      </c>
      <c r="C4102" s="0" t="s">
        <v>25745</v>
      </c>
      <c r="D4102" s="0" t="s">
        <v>92</v>
      </c>
      <c r="E4102" s="0" t="s">
        <v>25746</v>
      </c>
      <c r="F4102" s="0" t="n">
        <v>4156</v>
      </c>
      <c r="G4102" s="0" t="s">
        <v>281</v>
      </c>
      <c r="H4102" s="0" t="s">
        <v>297</v>
      </c>
      <c r="I4102" s="0" t="s">
        <v>25748</v>
      </c>
    </row>
    <row r="4103" customFormat="false" ht="15" hidden="false" customHeight="false" outlineLevel="0" collapsed="false">
      <c r="A4103" s="0" t="n">
        <v>179</v>
      </c>
      <c r="B4103" s="0" t="s">
        <v>244</v>
      </c>
      <c r="C4103" s="0" t="s">
        <v>25749</v>
      </c>
      <c r="D4103" s="0" t="s">
        <v>14532</v>
      </c>
      <c r="E4103" s="0" t="s">
        <v>25750</v>
      </c>
      <c r="F4103" s="0" t="n">
        <v>221</v>
      </c>
      <c r="G4103" s="0" t="s">
        <v>281</v>
      </c>
      <c r="H4103" s="0" t="s">
        <v>297</v>
      </c>
      <c r="I4103" s="0" t="s">
        <v>25751</v>
      </c>
    </row>
    <row r="4104" customFormat="false" ht="15" hidden="false" customHeight="false" outlineLevel="0" collapsed="false">
      <c r="A4104" s="0" t="n">
        <v>179</v>
      </c>
      <c r="B4104" s="0" t="s">
        <v>244</v>
      </c>
      <c r="C4104" s="0" t="s">
        <v>25752</v>
      </c>
      <c r="D4104" s="0" t="s">
        <v>14532</v>
      </c>
      <c r="E4104" s="0" t="s">
        <v>25753</v>
      </c>
      <c r="F4104" s="0" t="n">
        <v>1678</v>
      </c>
      <c r="G4104" s="0" t="s">
        <v>281</v>
      </c>
      <c r="H4104" s="0" t="s">
        <v>297</v>
      </c>
      <c r="I4104" s="0" t="s">
        <v>25754</v>
      </c>
    </row>
    <row r="4105" customFormat="false" ht="15" hidden="false" customHeight="false" outlineLevel="0" collapsed="false">
      <c r="A4105" s="0" t="n">
        <v>177</v>
      </c>
      <c r="B4105" s="0" t="s">
        <v>242</v>
      </c>
      <c r="C4105" s="0" t="s">
        <v>25582</v>
      </c>
      <c r="D4105" s="0" t="s">
        <v>339</v>
      </c>
      <c r="E4105" s="0" t="s">
        <v>25583</v>
      </c>
      <c r="F4105" s="0" t="n">
        <v>1768</v>
      </c>
      <c r="G4105" s="0" t="s">
        <v>281</v>
      </c>
      <c r="H4105" s="0" t="s">
        <v>297</v>
      </c>
      <c r="I4105" s="0" t="s">
        <v>25755</v>
      </c>
    </row>
    <row r="4106" customFormat="false" ht="15" hidden="false" customHeight="false" outlineLevel="0" collapsed="false">
      <c r="A4106" s="0" t="n">
        <v>179</v>
      </c>
      <c r="B4106" s="0" t="s">
        <v>244</v>
      </c>
      <c r="C4106" s="0" t="s">
        <v>25756</v>
      </c>
      <c r="D4106" s="0" t="s">
        <v>14532</v>
      </c>
      <c r="E4106" s="0" t="s">
        <v>25757</v>
      </c>
      <c r="F4106" s="0" t="n">
        <v>200</v>
      </c>
      <c r="G4106" s="0" t="s">
        <v>281</v>
      </c>
      <c r="H4106" s="0" t="s">
        <v>297</v>
      </c>
      <c r="I4106" s="0" t="s">
        <v>25758</v>
      </c>
    </row>
    <row r="4107" customFormat="false" ht="15" hidden="false" customHeight="false" outlineLevel="0" collapsed="false">
      <c r="A4107" s="0" t="n">
        <v>175</v>
      </c>
      <c r="B4107" s="0" t="s">
        <v>239</v>
      </c>
      <c r="C4107" s="0" t="s">
        <v>25759</v>
      </c>
      <c r="D4107" s="0" t="s">
        <v>14532</v>
      </c>
      <c r="E4107" s="0" t="s">
        <v>25760</v>
      </c>
      <c r="F4107" s="0" t="n">
        <v>2269</v>
      </c>
      <c r="G4107" s="0" t="s">
        <v>281</v>
      </c>
      <c r="H4107" s="0" t="s">
        <v>297</v>
      </c>
      <c r="I4107" s="0" t="s">
        <v>25761</v>
      </c>
    </row>
    <row r="4108" customFormat="false" ht="15" hidden="false" customHeight="false" outlineLevel="0" collapsed="false">
      <c r="A4108" s="0" t="n">
        <v>177</v>
      </c>
      <c r="B4108" s="0" t="s">
        <v>242</v>
      </c>
      <c r="C4108" s="0" t="s">
        <v>25587</v>
      </c>
      <c r="D4108" s="0" t="s">
        <v>14902</v>
      </c>
      <c r="E4108" s="0" t="s">
        <v>25588</v>
      </c>
      <c r="F4108" s="0" t="n">
        <v>835</v>
      </c>
      <c r="G4108" s="0" t="s">
        <v>281</v>
      </c>
      <c r="H4108" s="0" t="s">
        <v>297</v>
      </c>
      <c r="I4108" s="0" t="s">
        <v>25762</v>
      </c>
    </row>
    <row r="4109" customFormat="false" ht="15" hidden="false" customHeight="false" outlineLevel="0" collapsed="false">
      <c r="A4109" s="0" t="n">
        <v>176</v>
      </c>
      <c r="B4109" s="0" t="s">
        <v>241</v>
      </c>
      <c r="C4109" s="0" t="s">
        <v>25759</v>
      </c>
      <c r="D4109" s="0" t="s">
        <v>14532</v>
      </c>
      <c r="E4109" s="0" t="s">
        <v>25760</v>
      </c>
      <c r="F4109" s="0" t="n">
        <v>2269</v>
      </c>
      <c r="G4109" s="0" t="s">
        <v>281</v>
      </c>
      <c r="H4109" s="0" t="s">
        <v>297</v>
      </c>
      <c r="I4109" s="0" t="s">
        <v>25763</v>
      </c>
    </row>
    <row r="4110" customFormat="false" ht="15" hidden="false" customHeight="false" outlineLevel="0" collapsed="false">
      <c r="A4110" s="0" t="n">
        <v>175</v>
      </c>
      <c r="B4110" s="0" t="s">
        <v>239</v>
      </c>
      <c r="C4110" s="0" t="s">
        <v>25764</v>
      </c>
      <c r="D4110" s="0" t="s">
        <v>14532</v>
      </c>
      <c r="E4110" s="0" t="s">
        <v>25765</v>
      </c>
      <c r="F4110" s="0" t="n">
        <v>2941</v>
      </c>
      <c r="G4110" s="0" t="s">
        <v>281</v>
      </c>
      <c r="H4110" s="0" t="s">
        <v>297</v>
      </c>
      <c r="I4110" s="0" t="s">
        <v>25766</v>
      </c>
    </row>
    <row r="4111" customFormat="false" ht="15" hidden="false" customHeight="false" outlineLevel="0" collapsed="false">
      <c r="A4111" s="0" t="n">
        <v>177</v>
      </c>
      <c r="B4111" s="0" t="s">
        <v>242</v>
      </c>
      <c r="C4111" s="0" t="s">
        <v>25597</v>
      </c>
      <c r="D4111" s="0" t="s">
        <v>339</v>
      </c>
      <c r="E4111" s="0" t="s">
        <v>25598</v>
      </c>
      <c r="F4111" s="0" t="n">
        <v>3174</v>
      </c>
      <c r="G4111" s="0" t="s">
        <v>281</v>
      </c>
      <c r="H4111" s="0" t="s">
        <v>297</v>
      </c>
      <c r="I4111" s="0" t="s">
        <v>25767</v>
      </c>
    </row>
    <row r="4112" customFormat="false" ht="15" hidden="false" customHeight="false" outlineLevel="0" collapsed="false">
      <c r="A4112" s="0" t="n">
        <v>179</v>
      </c>
      <c r="B4112" s="0" t="s">
        <v>244</v>
      </c>
      <c r="C4112" s="0" t="s">
        <v>25768</v>
      </c>
      <c r="D4112" s="0" t="s">
        <v>14541</v>
      </c>
      <c r="E4112" s="0" t="s">
        <v>25769</v>
      </c>
      <c r="F4112" s="0" t="n">
        <v>533</v>
      </c>
      <c r="G4112" s="0" t="s">
        <v>281</v>
      </c>
      <c r="H4112" s="0" t="s">
        <v>297</v>
      </c>
      <c r="I4112" s="0" t="s">
        <v>25770</v>
      </c>
    </row>
    <row r="4113" customFormat="false" ht="15" hidden="false" customHeight="false" outlineLevel="0" collapsed="false">
      <c r="A4113" s="0" t="n">
        <v>176</v>
      </c>
      <c r="B4113" s="0" t="s">
        <v>241</v>
      </c>
      <c r="C4113" s="0" t="s">
        <v>25764</v>
      </c>
      <c r="D4113" s="0" t="s">
        <v>14532</v>
      </c>
      <c r="E4113" s="0" t="s">
        <v>25765</v>
      </c>
      <c r="F4113" s="0" t="n">
        <v>2941</v>
      </c>
      <c r="G4113" s="0" t="s">
        <v>281</v>
      </c>
      <c r="H4113" s="0" t="s">
        <v>297</v>
      </c>
      <c r="I4113" s="0" t="s">
        <v>25771</v>
      </c>
    </row>
    <row r="4114" customFormat="false" ht="15" hidden="false" customHeight="false" outlineLevel="0" collapsed="false">
      <c r="A4114" s="0" t="n">
        <v>175</v>
      </c>
      <c r="B4114" s="0" t="s">
        <v>239</v>
      </c>
      <c r="C4114" s="0" t="s">
        <v>25772</v>
      </c>
      <c r="D4114" s="0" t="s">
        <v>14532</v>
      </c>
      <c r="E4114" s="0" t="s">
        <v>25773</v>
      </c>
      <c r="F4114" s="0" t="n">
        <v>2060</v>
      </c>
      <c r="G4114" s="0" t="s">
        <v>281</v>
      </c>
      <c r="H4114" s="0" t="s">
        <v>297</v>
      </c>
      <c r="I4114" s="0" t="s">
        <v>25774</v>
      </c>
    </row>
    <row r="4115" customFormat="false" ht="15" hidden="false" customHeight="false" outlineLevel="0" collapsed="false">
      <c r="A4115" s="0" t="n">
        <v>177</v>
      </c>
      <c r="B4115" s="0" t="s">
        <v>242</v>
      </c>
      <c r="C4115" s="0" t="s">
        <v>25608</v>
      </c>
      <c r="D4115" s="0" t="s">
        <v>14532</v>
      </c>
      <c r="E4115" s="0" t="s">
        <v>25609</v>
      </c>
      <c r="F4115" s="0" t="n">
        <v>3726</v>
      </c>
      <c r="G4115" s="0" t="s">
        <v>281</v>
      </c>
      <c r="H4115" s="0" t="s">
        <v>297</v>
      </c>
      <c r="I4115" s="0" t="s">
        <v>25775</v>
      </c>
    </row>
    <row r="4116" customFormat="false" ht="15" hidden="false" customHeight="false" outlineLevel="0" collapsed="false">
      <c r="A4116" s="0" t="n">
        <v>176</v>
      </c>
      <c r="B4116" s="0" t="s">
        <v>241</v>
      </c>
      <c r="C4116" s="0" t="s">
        <v>25772</v>
      </c>
      <c r="D4116" s="0" t="s">
        <v>14532</v>
      </c>
      <c r="E4116" s="0" t="s">
        <v>25773</v>
      </c>
      <c r="F4116" s="0" t="n">
        <v>2060</v>
      </c>
      <c r="G4116" s="0" t="s">
        <v>281</v>
      </c>
      <c r="H4116" s="0" t="s">
        <v>297</v>
      </c>
      <c r="I4116" s="0" t="s">
        <v>25776</v>
      </c>
    </row>
    <row r="4117" customFormat="false" ht="15" hidden="false" customHeight="false" outlineLevel="0" collapsed="false">
      <c r="A4117" s="0" t="n">
        <v>177</v>
      </c>
      <c r="B4117" s="0" t="s">
        <v>242</v>
      </c>
      <c r="C4117" s="0" t="s">
        <v>25618</v>
      </c>
      <c r="D4117" s="0" t="s">
        <v>868</v>
      </c>
      <c r="E4117" s="0" t="s">
        <v>25619</v>
      </c>
      <c r="F4117" s="0" t="n">
        <v>2113</v>
      </c>
      <c r="G4117" s="0" t="s">
        <v>281</v>
      </c>
      <c r="H4117" s="0" t="s">
        <v>297</v>
      </c>
      <c r="I4117" s="0" t="s">
        <v>25777</v>
      </c>
    </row>
    <row r="4118" customFormat="false" ht="15" hidden="false" customHeight="false" outlineLevel="0" collapsed="false">
      <c r="A4118" s="0" t="n">
        <v>179</v>
      </c>
      <c r="B4118" s="0" t="s">
        <v>244</v>
      </c>
      <c r="C4118" s="0" t="s">
        <v>25778</v>
      </c>
      <c r="D4118" s="0" t="s">
        <v>14532</v>
      </c>
      <c r="E4118" s="0" t="s">
        <v>25779</v>
      </c>
      <c r="F4118" s="0" t="n">
        <v>5446</v>
      </c>
      <c r="G4118" s="0" t="s">
        <v>281</v>
      </c>
      <c r="H4118" s="0" t="s">
        <v>297</v>
      </c>
      <c r="I4118" s="0" t="s">
        <v>25780</v>
      </c>
    </row>
    <row r="4119" customFormat="false" ht="15" hidden="false" customHeight="false" outlineLevel="0" collapsed="false">
      <c r="A4119" s="0" t="n">
        <v>175</v>
      </c>
      <c r="B4119" s="0" t="s">
        <v>239</v>
      </c>
      <c r="C4119" s="0" t="s">
        <v>25781</v>
      </c>
      <c r="D4119" s="0" t="s">
        <v>14532</v>
      </c>
      <c r="E4119" s="0" t="s">
        <v>25782</v>
      </c>
      <c r="F4119" s="0" t="n">
        <v>1686</v>
      </c>
      <c r="G4119" s="0" t="s">
        <v>281</v>
      </c>
      <c r="H4119" s="0" t="s">
        <v>297</v>
      </c>
      <c r="I4119" s="0" t="s">
        <v>25783</v>
      </c>
    </row>
    <row r="4120" customFormat="false" ht="15" hidden="false" customHeight="false" outlineLevel="0" collapsed="false">
      <c r="A4120" s="0" t="n">
        <v>177</v>
      </c>
      <c r="B4120" s="0" t="s">
        <v>242</v>
      </c>
      <c r="C4120" s="0" t="s">
        <v>25626</v>
      </c>
      <c r="D4120" s="0" t="s">
        <v>14532</v>
      </c>
      <c r="E4120" s="0" t="s">
        <v>25627</v>
      </c>
      <c r="F4120" s="0" t="n">
        <v>1425</v>
      </c>
      <c r="G4120" s="0" t="s">
        <v>281</v>
      </c>
      <c r="H4120" s="0" t="s">
        <v>297</v>
      </c>
      <c r="I4120" s="0" t="s">
        <v>25784</v>
      </c>
    </row>
    <row r="4121" customFormat="false" ht="15" hidden="false" customHeight="false" outlineLevel="0" collapsed="false">
      <c r="A4121" s="0" t="n">
        <v>179</v>
      </c>
      <c r="B4121" s="0" t="s">
        <v>244</v>
      </c>
      <c r="C4121" s="0" t="s">
        <v>25785</v>
      </c>
      <c r="D4121" s="0" t="s">
        <v>339</v>
      </c>
      <c r="E4121" s="0" t="s">
        <v>25786</v>
      </c>
      <c r="F4121" s="0" t="n">
        <v>212</v>
      </c>
      <c r="G4121" s="0" t="s">
        <v>281</v>
      </c>
      <c r="H4121" s="0" t="s">
        <v>297</v>
      </c>
      <c r="I4121" s="0" t="s">
        <v>25787</v>
      </c>
    </row>
    <row r="4122" customFormat="false" ht="15" hidden="false" customHeight="false" outlineLevel="0" collapsed="false">
      <c r="A4122" s="0" t="n">
        <v>176</v>
      </c>
      <c r="B4122" s="0" t="s">
        <v>241</v>
      </c>
      <c r="C4122" s="0" t="s">
        <v>25781</v>
      </c>
      <c r="D4122" s="0" t="s">
        <v>14532</v>
      </c>
      <c r="E4122" s="0" t="s">
        <v>25782</v>
      </c>
      <c r="F4122" s="0" t="n">
        <v>1686</v>
      </c>
      <c r="G4122" s="0" t="s">
        <v>281</v>
      </c>
      <c r="H4122" s="0" t="s">
        <v>297</v>
      </c>
      <c r="I4122" s="0" t="s">
        <v>25788</v>
      </c>
    </row>
    <row r="4123" customFormat="false" ht="15" hidden="false" customHeight="false" outlineLevel="0" collapsed="false">
      <c r="A4123" s="0" t="n">
        <v>177</v>
      </c>
      <c r="B4123" s="0" t="s">
        <v>242</v>
      </c>
      <c r="C4123" s="0" t="s">
        <v>25633</v>
      </c>
      <c r="D4123" s="0" t="s">
        <v>14532</v>
      </c>
      <c r="E4123" s="0" t="s">
        <v>25634</v>
      </c>
      <c r="F4123" s="0" t="n">
        <v>6356</v>
      </c>
      <c r="G4123" s="0" t="s">
        <v>281</v>
      </c>
      <c r="H4123" s="0" t="s">
        <v>297</v>
      </c>
      <c r="I4123" s="0" t="s">
        <v>25789</v>
      </c>
    </row>
    <row r="4124" customFormat="false" ht="15" hidden="false" customHeight="false" outlineLevel="0" collapsed="false">
      <c r="A4124" s="0" t="n">
        <v>175</v>
      </c>
      <c r="B4124" s="0" t="s">
        <v>239</v>
      </c>
      <c r="C4124" s="0" t="s">
        <v>25790</v>
      </c>
      <c r="D4124" s="0" t="s">
        <v>14532</v>
      </c>
      <c r="E4124" s="0" t="s">
        <v>25791</v>
      </c>
      <c r="F4124" s="0" t="n">
        <v>1198</v>
      </c>
      <c r="G4124" s="0" t="s">
        <v>281</v>
      </c>
      <c r="H4124" s="0" t="s">
        <v>297</v>
      </c>
      <c r="I4124" s="0" t="s">
        <v>25792</v>
      </c>
    </row>
    <row r="4125" customFormat="false" ht="15" hidden="false" customHeight="false" outlineLevel="0" collapsed="false">
      <c r="A4125" s="0" t="n">
        <v>177</v>
      </c>
      <c r="B4125" s="0" t="s">
        <v>242</v>
      </c>
      <c r="C4125" s="0" t="s">
        <v>25647</v>
      </c>
      <c r="D4125" s="0" t="s">
        <v>14532</v>
      </c>
      <c r="E4125" s="0" t="s">
        <v>25648</v>
      </c>
      <c r="F4125" s="0" t="n">
        <v>4722</v>
      </c>
      <c r="G4125" s="0" t="s">
        <v>281</v>
      </c>
      <c r="H4125" s="0" t="s">
        <v>297</v>
      </c>
      <c r="I4125" s="0" t="s">
        <v>25793</v>
      </c>
    </row>
    <row r="4126" customFormat="false" ht="15" hidden="false" customHeight="false" outlineLevel="0" collapsed="false">
      <c r="A4126" s="0" t="n">
        <v>176</v>
      </c>
      <c r="B4126" s="0" t="s">
        <v>241</v>
      </c>
      <c r="C4126" s="0" t="s">
        <v>25790</v>
      </c>
      <c r="D4126" s="0" t="s">
        <v>14532</v>
      </c>
      <c r="E4126" s="0" t="s">
        <v>25791</v>
      </c>
      <c r="F4126" s="0" t="n">
        <v>1198</v>
      </c>
      <c r="G4126" s="0" t="s">
        <v>281</v>
      </c>
      <c r="H4126" s="0" t="s">
        <v>297</v>
      </c>
      <c r="I4126" s="0" t="s">
        <v>25794</v>
      </c>
    </row>
    <row r="4127" customFormat="false" ht="15" hidden="false" customHeight="false" outlineLevel="0" collapsed="false">
      <c r="A4127" s="0" t="n">
        <v>179</v>
      </c>
      <c r="B4127" s="0" t="s">
        <v>244</v>
      </c>
      <c r="C4127" s="0" t="s">
        <v>25795</v>
      </c>
      <c r="D4127" s="0" t="s">
        <v>14676</v>
      </c>
      <c r="E4127" s="0" t="s">
        <v>25796</v>
      </c>
      <c r="F4127" s="0" t="n">
        <v>215</v>
      </c>
      <c r="G4127" s="0" t="s">
        <v>281</v>
      </c>
      <c r="H4127" s="0" t="s">
        <v>297</v>
      </c>
      <c r="I4127" s="0" t="s">
        <v>25797</v>
      </c>
    </row>
    <row r="4128" customFormat="false" ht="15" hidden="false" customHeight="false" outlineLevel="0" collapsed="false">
      <c r="A4128" s="0" t="n">
        <v>175</v>
      </c>
      <c r="B4128" s="0" t="s">
        <v>239</v>
      </c>
      <c r="C4128" s="0" t="s">
        <v>25798</v>
      </c>
      <c r="D4128" s="0" t="s">
        <v>14541</v>
      </c>
      <c r="E4128" s="0" t="s">
        <v>25799</v>
      </c>
      <c r="F4128" s="0" t="n">
        <v>1104</v>
      </c>
      <c r="G4128" s="0" t="s">
        <v>281</v>
      </c>
      <c r="H4128" s="0" t="s">
        <v>297</v>
      </c>
      <c r="I4128" s="0" t="s">
        <v>25800</v>
      </c>
    </row>
    <row r="4129" customFormat="false" ht="15" hidden="false" customHeight="false" outlineLevel="0" collapsed="false">
      <c r="A4129" s="0" t="n">
        <v>177</v>
      </c>
      <c r="B4129" s="0" t="s">
        <v>242</v>
      </c>
      <c r="C4129" s="0" t="s">
        <v>25651</v>
      </c>
      <c r="D4129" s="0" t="s">
        <v>14541</v>
      </c>
      <c r="E4129" s="0" t="s">
        <v>25652</v>
      </c>
      <c r="F4129" s="0" t="n">
        <v>996</v>
      </c>
      <c r="G4129" s="0" t="s">
        <v>281</v>
      </c>
      <c r="H4129" s="0" t="s">
        <v>297</v>
      </c>
      <c r="I4129" s="0" t="s">
        <v>25801</v>
      </c>
    </row>
    <row r="4130" customFormat="false" ht="15" hidden="false" customHeight="false" outlineLevel="0" collapsed="false">
      <c r="A4130" s="0" t="n">
        <v>176</v>
      </c>
      <c r="B4130" s="0" t="s">
        <v>241</v>
      </c>
      <c r="C4130" s="0" t="s">
        <v>25798</v>
      </c>
      <c r="D4130" s="0" t="s">
        <v>14541</v>
      </c>
      <c r="E4130" s="0" t="s">
        <v>25799</v>
      </c>
      <c r="F4130" s="0" t="n">
        <v>1104</v>
      </c>
      <c r="G4130" s="0" t="s">
        <v>281</v>
      </c>
      <c r="H4130" s="0" t="s">
        <v>297</v>
      </c>
      <c r="I4130" s="0" t="s">
        <v>25802</v>
      </c>
    </row>
    <row r="4131" customFormat="false" ht="15" hidden="false" customHeight="false" outlineLevel="0" collapsed="false">
      <c r="A4131" s="0" t="n">
        <v>179</v>
      </c>
      <c r="B4131" s="0" t="s">
        <v>244</v>
      </c>
      <c r="C4131" s="0" t="s">
        <v>25803</v>
      </c>
      <c r="D4131" s="0" t="s">
        <v>14532</v>
      </c>
      <c r="E4131" s="0" t="s">
        <v>25804</v>
      </c>
      <c r="F4131" s="0" t="n">
        <v>215</v>
      </c>
      <c r="G4131" s="0" t="s">
        <v>281</v>
      </c>
      <c r="H4131" s="0" t="s">
        <v>297</v>
      </c>
      <c r="I4131" s="0" t="s">
        <v>25805</v>
      </c>
    </row>
    <row r="4132" customFormat="false" ht="15" hidden="false" customHeight="false" outlineLevel="0" collapsed="false">
      <c r="A4132" s="0" t="n">
        <v>175</v>
      </c>
      <c r="B4132" s="0" t="s">
        <v>239</v>
      </c>
      <c r="C4132" s="0" t="s">
        <v>25806</v>
      </c>
      <c r="D4132" s="0" t="s">
        <v>14902</v>
      </c>
      <c r="E4132" s="0" t="s">
        <v>25807</v>
      </c>
      <c r="F4132" s="0" t="n">
        <v>3354</v>
      </c>
      <c r="G4132" s="0" t="s">
        <v>281</v>
      </c>
      <c r="H4132" s="0" t="s">
        <v>297</v>
      </c>
      <c r="I4132" s="0" t="s">
        <v>25808</v>
      </c>
    </row>
    <row r="4133" customFormat="false" ht="15" hidden="false" customHeight="false" outlineLevel="0" collapsed="false">
      <c r="A4133" s="0" t="n">
        <v>177</v>
      </c>
      <c r="B4133" s="0" t="s">
        <v>242</v>
      </c>
      <c r="C4133" s="0" t="s">
        <v>25656</v>
      </c>
      <c r="D4133" s="0" t="s">
        <v>14532</v>
      </c>
      <c r="E4133" s="0" t="s">
        <v>25657</v>
      </c>
      <c r="F4133" s="0" t="n">
        <v>1062</v>
      </c>
      <c r="G4133" s="0" t="s">
        <v>281</v>
      </c>
      <c r="H4133" s="0" t="s">
        <v>297</v>
      </c>
      <c r="I4133" s="0" t="s">
        <v>25809</v>
      </c>
    </row>
    <row r="4134" customFormat="false" ht="15" hidden="false" customHeight="false" outlineLevel="0" collapsed="false">
      <c r="A4134" s="0" t="n">
        <v>176</v>
      </c>
      <c r="B4134" s="0" t="s">
        <v>241</v>
      </c>
      <c r="C4134" s="0" t="s">
        <v>25806</v>
      </c>
      <c r="D4134" s="0" t="s">
        <v>14902</v>
      </c>
      <c r="E4134" s="0" t="s">
        <v>25807</v>
      </c>
      <c r="F4134" s="0" t="n">
        <v>3354</v>
      </c>
      <c r="G4134" s="0" t="s">
        <v>281</v>
      </c>
      <c r="H4134" s="0" t="s">
        <v>297</v>
      </c>
      <c r="I4134" s="0" t="s">
        <v>25810</v>
      </c>
    </row>
    <row r="4135" customFormat="false" ht="15" hidden="false" customHeight="false" outlineLevel="0" collapsed="false">
      <c r="A4135" s="0" t="n">
        <v>175</v>
      </c>
      <c r="B4135" s="0" t="s">
        <v>239</v>
      </c>
      <c r="C4135" s="0" t="s">
        <v>25811</v>
      </c>
      <c r="D4135" s="0" t="s">
        <v>14902</v>
      </c>
      <c r="E4135" s="0" t="s">
        <v>25812</v>
      </c>
      <c r="F4135" s="0" t="n">
        <v>1250</v>
      </c>
      <c r="G4135" s="0" t="s">
        <v>281</v>
      </c>
      <c r="H4135" s="0" t="s">
        <v>297</v>
      </c>
      <c r="I4135" s="0" t="s">
        <v>25813</v>
      </c>
    </row>
    <row r="4136" customFormat="false" ht="15" hidden="false" customHeight="false" outlineLevel="0" collapsed="false">
      <c r="A4136" s="0" t="n">
        <v>177</v>
      </c>
      <c r="B4136" s="0" t="s">
        <v>242</v>
      </c>
      <c r="C4136" s="0" t="s">
        <v>25679</v>
      </c>
      <c r="D4136" s="0" t="s">
        <v>14541</v>
      </c>
      <c r="E4136" s="0" t="s">
        <v>25680</v>
      </c>
      <c r="F4136" s="0" t="n">
        <v>3567</v>
      </c>
      <c r="G4136" s="0" t="s">
        <v>281</v>
      </c>
      <c r="H4136" s="0" t="s">
        <v>297</v>
      </c>
      <c r="I4136" s="0" t="s">
        <v>25814</v>
      </c>
    </row>
    <row r="4137" customFormat="false" ht="15" hidden="false" customHeight="false" outlineLevel="0" collapsed="false">
      <c r="A4137" s="0" t="n">
        <v>179</v>
      </c>
      <c r="B4137" s="0" t="s">
        <v>244</v>
      </c>
      <c r="C4137" s="0" t="s">
        <v>25815</v>
      </c>
      <c r="D4137" s="0" t="s">
        <v>92</v>
      </c>
      <c r="E4137" s="0" t="s">
        <v>25816</v>
      </c>
      <c r="F4137" s="0" t="n">
        <v>1716</v>
      </c>
      <c r="G4137" s="0" t="s">
        <v>281</v>
      </c>
      <c r="H4137" s="0" t="s">
        <v>297</v>
      </c>
      <c r="I4137" s="0" t="s">
        <v>25817</v>
      </c>
    </row>
    <row r="4138" customFormat="false" ht="15" hidden="false" customHeight="false" outlineLevel="0" collapsed="false">
      <c r="A4138" s="0" t="n">
        <v>176</v>
      </c>
      <c r="B4138" s="0" t="s">
        <v>241</v>
      </c>
      <c r="C4138" s="0" t="s">
        <v>25811</v>
      </c>
      <c r="D4138" s="0" t="s">
        <v>14902</v>
      </c>
      <c r="E4138" s="0" t="s">
        <v>25812</v>
      </c>
      <c r="F4138" s="0" t="n">
        <v>1250</v>
      </c>
      <c r="G4138" s="0" t="s">
        <v>281</v>
      </c>
      <c r="H4138" s="0" t="s">
        <v>297</v>
      </c>
      <c r="I4138" s="0" t="s">
        <v>25818</v>
      </c>
    </row>
    <row r="4139" customFormat="false" ht="15" hidden="false" customHeight="false" outlineLevel="0" collapsed="false">
      <c r="A4139" s="0" t="n">
        <v>175</v>
      </c>
      <c r="B4139" s="0" t="s">
        <v>239</v>
      </c>
      <c r="C4139" s="0" t="s">
        <v>25819</v>
      </c>
      <c r="D4139" s="0" t="s">
        <v>14532</v>
      </c>
      <c r="E4139" s="0" t="s">
        <v>25820</v>
      </c>
      <c r="F4139" s="0" t="n">
        <v>7855</v>
      </c>
      <c r="G4139" s="0" t="s">
        <v>281</v>
      </c>
      <c r="H4139" s="0" t="s">
        <v>297</v>
      </c>
      <c r="I4139" s="0" t="s">
        <v>25821</v>
      </c>
    </row>
    <row r="4140" customFormat="false" ht="15" hidden="false" customHeight="false" outlineLevel="0" collapsed="false">
      <c r="A4140" s="0" t="n">
        <v>179</v>
      </c>
      <c r="B4140" s="0" t="s">
        <v>244</v>
      </c>
      <c r="C4140" s="0" t="s">
        <v>25822</v>
      </c>
      <c r="D4140" s="0" t="s">
        <v>14532</v>
      </c>
      <c r="E4140" s="0" t="s">
        <v>25757</v>
      </c>
      <c r="F4140" s="0" t="n">
        <v>200</v>
      </c>
      <c r="G4140" s="0" t="s">
        <v>281</v>
      </c>
      <c r="H4140" s="0" t="s">
        <v>297</v>
      </c>
      <c r="I4140" s="0" t="s">
        <v>25823</v>
      </c>
    </row>
    <row r="4141" customFormat="false" ht="15" hidden="false" customHeight="false" outlineLevel="0" collapsed="false">
      <c r="A4141" s="0" t="n">
        <v>177</v>
      </c>
      <c r="B4141" s="0" t="s">
        <v>242</v>
      </c>
      <c r="C4141" s="0" t="s">
        <v>25687</v>
      </c>
      <c r="D4141" s="0" t="s">
        <v>14541</v>
      </c>
      <c r="E4141" s="0" t="s">
        <v>25688</v>
      </c>
      <c r="F4141" s="0" t="n">
        <v>2098</v>
      </c>
      <c r="G4141" s="0" t="s">
        <v>281</v>
      </c>
      <c r="H4141" s="0" t="s">
        <v>297</v>
      </c>
      <c r="I4141" s="0" t="s">
        <v>25824</v>
      </c>
    </row>
    <row r="4142" customFormat="false" ht="15" hidden="false" customHeight="false" outlineLevel="0" collapsed="false">
      <c r="A4142" s="0" t="n">
        <v>176</v>
      </c>
      <c r="B4142" s="0" t="s">
        <v>241</v>
      </c>
      <c r="C4142" s="0" t="s">
        <v>25819</v>
      </c>
      <c r="D4142" s="0" t="s">
        <v>14532</v>
      </c>
      <c r="E4142" s="0" t="s">
        <v>25820</v>
      </c>
      <c r="F4142" s="0" t="n">
        <v>7855</v>
      </c>
      <c r="G4142" s="0" t="s">
        <v>281</v>
      </c>
      <c r="H4142" s="0" t="s">
        <v>297</v>
      </c>
      <c r="I4142" s="0" t="s">
        <v>25825</v>
      </c>
    </row>
    <row r="4143" customFormat="false" ht="15" hidden="false" customHeight="false" outlineLevel="0" collapsed="false">
      <c r="A4143" s="0" t="n">
        <v>175</v>
      </c>
      <c r="B4143" s="0" t="s">
        <v>239</v>
      </c>
      <c r="C4143" s="0" t="s">
        <v>25826</v>
      </c>
      <c r="D4143" s="0" t="s">
        <v>14532</v>
      </c>
      <c r="E4143" s="0" t="s">
        <v>25827</v>
      </c>
      <c r="F4143" s="0" t="n">
        <v>720</v>
      </c>
      <c r="G4143" s="0" t="s">
        <v>281</v>
      </c>
      <c r="H4143" s="0" t="s">
        <v>297</v>
      </c>
      <c r="I4143" s="0" t="s">
        <v>25828</v>
      </c>
    </row>
    <row r="4144" customFormat="false" ht="15" hidden="false" customHeight="false" outlineLevel="0" collapsed="false">
      <c r="A4144" s="0" t="n">
        <v>177</v>
      </c>
      <c r="B4144" s="0" t="s">
        <v>242</v>
      </c>
      <c r="C4144" s="0" t="s">
        <v>25698</v>
      </c>
      <c r="D4144" s="0" t="s">
        <v>14902</v>
      </c>
      <c r="E4144" s="0" t="s">
        <v>25699</v>
      </c>
      <c r="F4144" s="0" t="n">
        <v>313</v>
      </c>
      <c r="G4144" s="0" t="s">
        <v>281</v>
      </c>
      <c r="H4144" s="0" t="s">
        <v>297</v>
      </c>
      <c r="I4144" s="0" t="s">
        <v>25829</v>
      </c>
    </row>
    <row r="4145" customFormat="false" ht="15" hidden="false" customHeight="false" outlineLevel="0" collapsed="false">
      <c r="A4145" s="0" t="n">
        <v>176</v>
      </c>
      <c r="B4145" s="0" t="s">
        <v>241</v>
      </c>
      <c r="C4145" s="0" t="s">
        <v>25826</v>
      </c>
      <c r="D4145" s="0" t="s">
        <v>14532</v>
      </c>
      <c r="E4145" s="0" t="s">
        <v>25827</v>
      </c>
      <c r="F4145" s="0" t="n">
        <v>720</v>
      </c>
      <c r="G4145" s="0" t="s">
        <v>281</v>
      </c>
      <c r="H4145" s="0" t="s">
        <v>297</v>
      </c>
      <c r="I4145" s="0" t="s">
        <v>25830</v>
      </c>
    </row>
    <row r="4146" customFormat="false" ht="15" hidden="false" customHeight="false" outlineLevel="0" collapsed="false">
      <c r="A4146" s="0" t="n">
        <v>177</v>
      </c>
      <c r="B4146" s="0" t="s">
        <v>242</v>
      </c>
      <c r="C4146" s="0" t="s">
        <v>25703</v>
      </c>
      <c r="D4146" s="0" t="s">
        <v>14532</v>
      </c>
      <c r="E4146" s="0" t="s">
        <v>25704</v>
      </c>
      <c r="F4146" s="0" t="n">
        <v>2499</v>
      </c>
      <c r="G4146" s="0" t="s">
        <v>281</v>
      </c>
      <c r="H4146" s="0" t="s">
        <v>297</v>
      </c>
      <c r="I4146" s="0" t="s">
        <v>25831</v>
      </c>
    </row>
    <row r="4147" customFormat="false" ht="15" hidden="false" customHeight="false" outlineLevel="0" collapsed="false">
      <c r="A4147" s="0" t="n">
        <v>175</v>
      </c>
      <c r="B4147" s="0" t="s">
        <v>239</v>
      </c>
      <c r="C4147" s="0" t="s">
        <v>25832</v>
      </c>
      <c r="D4147" s="0" t="s">
        <v>14902</v>
      </c>
      <c r="E4147" s="0" t="s">
        <v>25833</v>
      </c>
      <c r="F4147" s="0" t="n">
        <v>2408</v>
      </c>
      <c r="G4147" s="0" t="s">
        <v>281</v>
      </c>
      <c r="H4147" s="0" t="s">
        <v>297</v>
      </c>
      <c r="I4147" s="0" t="s">
        <v>25834</v>
      </c>
    </row>
    <row r="4148" customFormat="false" ht="15" hidden="false" customHeight="false" outlineLevel="0" collapsed="false">
      <c r="A4148" s="0" t="n">
        <v>176</v>
      </c>
      <c r="B4148" s="0" t="s">
        <v>241</v>
      </c>
      <c r="C4148" s="0" t="s">
        <v>25362</v>
      </c>
      <c r="D4148" s="0" t="s">
        <v>14532</v>
      </c>
      <c r="E4148" s="0" t="s">
        <v>25363</v>
      </c>
      <c r="F4148" s="0" t="n">
        <v>3358</v>
      </c>
      <c r="G4148" s="0" t="s">
        <v>281</v>
      </c>
      <c r="H4148" s="0" t="s">
        <v>297</v>
      </c>
      <c r="I4148" s="0" t="s">
        <v>25835</v>
      </c>
    </row>
    <row r="4149" customFormat="false" ht="15" hidden="false" customHeight="false" outlineLevel="0" collapsed="false">
      <c r="A4149" s="0" t="n">
        <v>175</v>
      </c>
      <c r="B4149" s="0" t="s">
        <v>239</v>
      </c>
      <c r="C4149" s="0" t="s">
        <v>25836</v>
      </c>
      <c r="D4149" s="0" t="s">
        <v>92</v>
      </c>
      <c r="E4149" s="0" t="s">
        <v>25837</v>
      </c>
      <c r="F4149" s="0" t="n">
        <v>3884</v>
      </c>
      <c r="G4149" s="0" t="s">
        <v>281</v>
      </c>
      <c r="H4149" s="0" t="s">
        <v>297</v>
      </c>
      <c r="I4149" s="0" t="s">
        <v>25838</v>
      </c>
    </row>
    <row r="4150" customFormat="false" ht="15" hidden="false" customHeight="false" outlineLevel="0" collapsed="false">
      <c r="A4150" s="0" t="n">
        <v>177</v>
      </c>
      <c r="B4150" s="0" t="s">
        <v>242</v>
      </c>
      <c r="C4150" s="0" t="s">
        <v>25712</v>
      </c>
      <c r="D4150" s="0" t="s">
        <v>14541</v>
      </c>
      <c r="E4150" s="0" t="s">
        <v>25713</v>
      </c>
      <c r="F4150" s="0" t="n">
        <v>1013</v>
      </c>
      <c r="G4150" s="0" t="s">
        <v>281</v>
      </c>
      <c r="H4150" s="0" t="s">
        <v>297</v>
      </c>
      <c r="I4150" s="0" t="s">
        <v>25839</v>
      </c>
    </row>
    <row r="4151" customFormat="false" ht="15" hidden="false" customHeight="false" outlineLevel="0" collapsed="false">
      <c r="A4151" s="0" t="n">
        <v>176</v>
      </c>
      <c r="B4151" s="0" t="s">
        <v>241</v>
      </c>
      <c r="C4151" s="0" t="s">
        <v>25832</v>
      </c>
      <c r="D4151" s="0" t="s">
        <v>14902</v>
      </c>
      <c r="E4151" s="0" t="s">
        <v>25833</v>
      </c>
      <c r="F4151" s="0" t="n">
        <v>2408</v>
      </c>
      <c r="G4151" s="0" t="s">
        <v>281</v>
      </c>
      <c r="H4151" s="0" t="s">
        <v>297</v>
      </c>
      <c r="I4151" s="0" t="s">
        <v>25840</v>
      </c>
    </row>
    <row r="4152" customFormat="false" ht="15" hidden="false" customHeight="false" outlineLevel="0" collapsed="false">
      <c r="A4152" s="0" t="n">
        <v>175</v>
      </c>
      <c r="B4152" s="0" t="s">
        <v>239</v>
      </c>
      <c r="C4152" s="0" t="s">
        <v>25841</v>
      </c>
      <c r="D4152" s="0" t="s">
        <v>339</v>
      </c>
      <c r="E4152" s="0" t="s">
        <v>25842</v>
      </c>
      <c r="F4152" s="0" t="n">
        <v>1100</v>
      </c>
      <c r="G4152" s="0" t="s">
        <v>281</v>
      </c>
      <c r="H4152" s="0" t="s">
        <v>297</v>
      </c>
      <c r="I4152" s="0" t="s">
        <v>25843</v>
      </c>
    </row>
    <row r="4153" customFormat="false" ht="15" hidden="false" customHeight="false" outlineLevel="0" collapsed="false">
      <c r="A4153" s="0" t="n">
        <v>177</v>
      </c>
      <c r="B4153" s="0" t="s">
        <v>242</v>
      </c>
      <c r="C4153" s="0" t="s">
        <v>25717</v>
      </c>
      <c r="D4153" s="0" t="s">
        <v>14532</v>
      </c>
      <c r="E4153" s="0" t="s">
        <v>25718</v>
      </c>
      <c r="F4153" s="0" t="n">
        <v>1803</v>
      </c>
      <c r="G4153" s="0" t="s">
        <v>281</v>
      </c>
      <c r="H4153" s="0" t="s">
        <v>297</v>
      </c>
      <c r="I4153" s="0" t="s">
        <v>25844</v>
      </c>
    </row>
    <row r="4154" customFormat="false" ht="15" hidden="false" customHeight="false" outlineLevel="0" collapsed="false">
      <c r="A4154" s="0" t="n">
        <v>176</v>
      </c>
      <c r="B4154" s="0" t="s">
        <v>241</v>
      </c>
      <c r="C4154" s="0" t="s">
        <v>25836</v>
      </c>
      <c r="D4154" s="0" t="s">
        <v>92</v>
      </c>
      <c r="E4154" s="0" t="s">
        <v>25837</v>
      </c>
      <c r="F4154" s="0" t="n">
        <v>3884</v>
      </c>
      <c r="G4154" s="0" t="s">
        <v>281</v>
      </c>
      <c r="H4154" s="0" t="s">
        <v>297</v>
      </c>
      <c r="I4154" s="0" t="s">
        <v>25845</v>
      </c>
    </row>
    <row r="4155" customFormat="false" ht="15" hidden="false" customHeight="false" outlineLevel="0" collapsed="false">
      <c r="A4155" s="0" t="n">
        <v>175</v>
      </c>
      <c r="B4155" s="0" t="s">
        <v>239</v>
      </c>
      <c r="C4155" s="0" t="s">
        <v>25846</v>
      </c>
      <c r="D4155" s="0" t="s">
        <v>14532</v>
      </c>
      <c r="E4155" s="0" t="s">
        <v>25847</v>
      </c>
      <c r="F4155" s="0" t="n">
        <v>3969</v>
      </c>
      <c r="G4155" s="0" t="s">
        <v>281</v>
      </c>
      <c r="H4155" s="0" t="s">
        <v>297</v>
      </c>
      <c r="I4155" s="0" t="s">
        <v>25848</v>
      </c>
    </row>
    <row r="4156" customFormat="false" ht="15" hidden="false" customHeight="false" outlineLevel="0" collapsed="false">
      <c r="A4156" s="0" t="n">
        <v>177</v>
      </c>
      <c r="B4156" s="0" t="s">
        <v>242</v>
      </c>
      <c r="C4156" s="0" t="s">
        <v>25727</v>
      </c>
      <c r="D4156" s="0" t="s">
        <v>14902</v>
      </c>
      <c r="E4156" s="0" t="s">
        <v>25728</v>
      </c>
      <c r="F4156" s="0" t="n">
        <v>200</v>
      </c>
      <c r="G4156" s="0" t="s">
        <v>281</v>
      </c>
      <c r="H4156" s="0" t="s">
        <v>297</v>
      </c>
      <c r="I4156" s="0" t="s">
        <v>25849</v>
      </c>
    </row>
    <row r="4157" customFormat="false" ht="15" hidden="false" customHeight="false" outlineLevel="0" collapsed="false">
      <c r="A4157" s="0" t="n">
        <v>176</v>
      </c>
      <c r="B4157" s="0" t="s">
        <v>241</v>
      </c>
      <c r="C4157" s="0" t="s">
        <v>25841</v>
      </c>
      <c r="D4157" s="0" t="s">
        <v>339</v>
      </c>
      <c r="E4157" s="0" t="s">
        <v>25842</v>
      </c>
      <c r="F4157" s="0" t="n">
        <v>1100</v>
      </c>
      <c r="G4157" s="0" t="s">
        <v>281</v>
      </c>
      <c r="H4157" s="0" t="s">
        <v>297</v>
      </c>
      <c r="I4157" s="0" t="s">
        <v>25850</v>
      </c>
    </row>
    <row r="4158" customFormat="false" ht="15" hidden="false" customHeight="false" outlineLevel="0" collapsed="false">
      <c r="A4158" s="0" t="n">
        <v>175</v>
      </c>
      <c r="B4158" s="0" t="s">
        <v>239</v>
      </c>
      <c r="C4158" s="0" t="s">
        <v>25851</v>
      </c>
      <c r="D4158" s="0" t="s">
        <v>14532</v>
      </c>
      <c r="E4158" s="0" t="s">
        <v>25852</v>
      </c>
      <c r="F4158" s="0" t="n">
        <v>4957</v>
      </c>
      <c r="G4158" s="0" t="s">
        <v>281</v>
      </c>
      <c r="H4158" s="0" t="s">
        <v>297</v>
      </c>
      <c r="I4158" s="0" t="s">
        <v>25853</v>
      </c>
    </row>
    <row r="4159" customFormat="false" ht="15" hidden="false" customHeight="false" outlineLevel="0" collapsed="false">
      <c r="A4159" s="0" t="n">
        <v>177</v>
      </c>
      <c r="B4159" s="0" t="s">
        <v>242</v>
      </c>
      <c r="C4159" s="0" t="s">
        <v>25738</v>
      </c>
      <c r="D4159" s="0" t="s">
        <v>339</v>
      </c>
      <c r="E4159" s="0" t="s">
        <v>25739</v>
      </c>
      <c r="F4159" s="0" t="n">
        <v>1103</v>
      </c>
      <c r="G4159" s="0" t="s">
        <v>281</v>
      </c>
      <c r="H4159" s="0" t="s">
        <v>297</v>
      </c>
      <c r="I4159" s="0" t="s">
        <v>25854</v>
      </c>
    </row>
    <row r="4160" customFormat="false" ht="15" hidden="false" customHeight="false" outlineLevel="0" collapsed="false">
      <c r="A4160" s="0" t="n">
        <v>176</v>
      </c>
      <c r="B4160" s="0" t="s">
        <v>241</v>
      </c>
      <c r="C4160" s="0" t="s">
        <v>25846</v>
      </c>
      <c r="D4160" s="0" t="s">
        <v>14532</v>
      </c>
      <c r="E4160" s="0" t="s">
        <v>25847</v>
      </c>
      <c r="F4160" s="0" t="n">
        <v>3969</v>
      </c>
      <c r="G4160" s="0" t="s">
        <v>281</v>
      </c>
      <c r="H4160" s="0" t="s">
        <v>297</v>
      </c>
      <c r="I4160" s="0" t="s">
        <v>25855</v>
      </c>
    </row>
    <row r="4161" customFormat="false" ht="15" hidden="false" customHeight="false" outlineLevel="0" collapsed="false">
      <c r="A4161" s="0" t="n">
        <v>175</v>
      </c>
      <c r="B4161" s="0" t="s">
        <v>239</v>
      </c>
      <c r="C4161" s="0" t="s">
        <v>25856</v>
      </c>
      <c r="D4161" s="0" t="s">
        <v>14532</v>
      </c>
      <c r="E4161" s="0" t="s">
        <v>25857</v>
      </c>
      <c r="F4161" s="0" t="n">
        <v>432</v>
      </c>
      <c r="G4161" s="0" t="s">
        <v>281</v>
      </c>
      <c r="H4161" s="0" t="s">
        <v>297</v>
      </c>
      <c r="I4161" s="0" t="s">
        <v>25858</v>
      </c>
    </row>
    <row r="4162" customFormat="false" ht="15" hidden="false" customHeight="false" outlineLevel="0" collapsed="false">
      <c r="A4162" s="0" t="n">
        <v>177</v>
      </c>
      <c r="B4162" s="0" t="s">
        <v>242</v>
      </c>
      <c r="C4162" s="0" t="s">
        <v>25745</v>
      </c>
      <c r="D4162" s="0" t="s">
        <v>92</v>
      </c>
      <c r="E4162" s="0" t="s">
        <v>25746</v>
      </c>
      <c r="F4162" s="0" t="n">
        <v>4156</v>
      </c>
      <c r="G4162" s="0" t="s">
        <v>281</v>
      </c>
      <c r="H4162" s="0" t="s">
        <v>297</v>
      </c>
      <c r="I4162" s="0" t="s">
        <v>25859</v>
      </c>
    </row>
    <row r="4163" customFormat="false" ht="15" hidden="false" customHeight="false" outlineLevel="0" collapsed="false">
      <c r="A4163" s="0" t="n">
        <v>176</v>
      </c>
      <c r="B4163" s="0" t="s">
        <v>241</v>
      </c>
      <c r="C4163" s="0" t="s">
        <v>25851</v>
      </c>
      <c r="D4163" s="0" t="s">
        <v>14532</v>
      </c>
      <c r="E4163" s="0" t="s">
        <v>25852</v>
      </c>
      <c r="F4163" s="0" t="n">
        <v>4957</v>
      </c>
      <c r="G4163" s="0" t="s">
        <v>281</v>
      </c>
      <c r="H4163" s="0" t="s">
        <v>297</v>
      </c>
      <c r="I4163" s="0" t="s">
        <v>25860</v>
      </c>
    </row>
    <row r="4164" customFormat="false" ht="15" hidden="false" customHeight="false" outlineLevel="0" collapsed="false">
      <c r="A4164" s="0" t="n">
        <v>175</v>
      </c>
      <c r="B4164" s="0" t="s">
        <v>239</v>
      </c>
      <c r="C4164" s="0" t="s">
        <v>25861</v>
      </c>
      <c r="D4164" s="0" t="s">
        <v>14532</v>
      </c>
      <c r="E4164" s="0" t="s">
        <v>25862</v>
      </c>
      <c r="F4164" s="0" t="n">
        <v>2720</v>
      </c>
      <c r="G4164" s="0" t="s">
        <v>281</v>
      </c>
      <c r="H4164" s="0" t="s">
        <v>297</v>
      </c>
      <c r="I4164" s="0" t="s">
        <v>25863</v>
      </c>
    </row>
    <row r="4165" customFormat="false" ht="15" hidden="false" customHeight="false" outlineLevel="0" collapsed="false">
      <c r="A4165" s="0" t="n">
        <v>176</v>
      </c>
      <c r="B4165" s="0" t="s">
        <v>241</v>
      </c>
      <c r="C4165" s="0" t="s">
        <v>25856</v>
      </c>
      <c r="D4165" s="0" t="s">
        <v>14532</v>
      </c>
      <c r="E4165" s="0" t="s">
        <v>25857</v>
      </c>
      <c r="F4165" s="0" t="n">
        <v>432</v>
      </c>
      <c r="G4165" s="0" t="s">
        <v>281</v>
      </c>
      <c r="H4165" s="0" t="s">
        <v>297</v>
      </c>
      <c r="I4165" s="0" t="s">
        <v>25864</v>
      </c>
    </row>
    <row r="4166" customFormat="false" ht="15" hidden="false" customHeight="false" outlineLevel="0" collapsed="false">
      <c r="A4166" s="0" t="n">
        <v>175</v>
      </c>
      <c r="B4166" s="0" t="s">
        <v>239</v>
      </c>
      <c r="C4166" s="0" t="s">
        <v>25865</v>
      </c>
      <c r="D4166" s="0" t="s">
        <v>14541</v>
      </c>
      <c r="E4166" s="0" t="s">
        <v>25866</v>
      </c>
      <c r="F4166" s="0" t="n">
        <v>984</v>
      </c>
      <c r="G4166" s="0" t="s">
        <v>281</v>
      </c>
      <c r="H4166" s="0" t="s">
        <v>297</v>
      </c>
      <c r="I4166" s="0" t="s">
        <v>25867</v>
      </c>
    </row>
    <row r="4167" customFormat="false" ht="15" hidden="false" customHeight="false" outlineLevel="0" collapsed="false">
      <c r="A4167" s="0" t="n">
        <v>177</v>
      </c>
      <c r="B4167" s="0" t="s">
        <v>242</v>
      </c>
      <c r="C4167" s="0" t="s">
        <v>25759</v>
      </c>
      <c r="D4167" s="0" t="s">
        <v>14532</v>
      </c>
      <c r="E4167" s="0" t="s">
        <v>25760</v>
      </c>
      <c r="F4167" s="0" t="n">
        <v>2269</v>
      </c>
      <c r="G4167" s="0" t="s">
        <v>281</v>
      </c>
      <c r="H4167" s="0" t="s">
        <v>297</v>
      </c>
      <c r="I4167" s="0" t="s">
        <v>25868</v>
      </c>
    </row>
    <row r="4168" customFormat="false" ht="15" hidden="false" customHeight="false" outlineLevel="0" collapsed="false">
      <c r="A4168" s="0" t="n">
        <v>176</v>
      </c>
      <c r="B4168" s="0" t="s">
        <v>241</v>
      </c>
      <c r="C4168" s="0" t="s">
        <v>25861</v>
      </c>
      <c r="D4168" s="0" t="s">
        <v>14532</v>
      </c>
      <c r="E4168" s="0" t="s">
        <v>25862</v>
      </c>
      <c r="F4168" s="0" t="n">
        <v>2720</v>
      </c>
      <c r="G4168" s="0" t="s">
        <v>281</v>
      </c>
      <c r="H4168" s="0" t="s">
        <v>297</v>
      </c>
      <c r="I4168" s="0" t="s">
        <v>25869</v>
      </c>
    </row>
    <row r="4169" customFormat="false" ht="15" hidden="false" customHeight="false" outlineLevel="0" collapsed="false">
      <c r="A4169" s="0" t="n">
        <v>175</v>
      </c>
      <c r="B4169" s="0" t="s">
        <v>239</v>
      </c>
      <c r="C4169" s="0" t="s">
        <v>25870</v>
      </c>
      <c r="D4169" s="0" t="s">
        <v>14902</v>
      </c>
      <c r="E4169" s="0" t="s">
        <v>25871</v>
      </c>
      <c r="F4169" s="0" t="n">
        <v>226</v>
      </c>
      <c r="G4169" s="0" t="s">
        <v>281</v>
      </c>
      <c r="H4169" s="0" t="s">
        <v>297</v>
      </c>
      <c r="I4169" s="0" t="s">
        <v>25872</v>
      </c>
    </row>
    <row r="4170" customFormat="false" ht="15" hidden="false" customHeight="false" outlineLevel="0" collapsed="false">
      <c r="A4170" s="0" t="n">
        <v>176</v>
      </c>
      <c r="B4170" s="0" t="s">
        <v>241</v>
      </c>
      <c r="C4170" s="0" t="s">
        <v>25865</v>
      </c>
      <c r="D4170" s="0" t="s">
        <v>14541</v>
      </c>
      <c r="E4170" s="0" t="s">
        <v>25866</v>
      </c>
      <c r="F4170" s="0" t="n">
        <v>984</v>
      </c>
      <c r="G4170" s="0" t="s">
        <v>281</v>
      </c>
      <c r="H4170" s="0" t="s">
        <v>297</v>
      </c>
      <c r="I4170" s="0" t="s">
        <v>25873</v>
      </c>
    </row>
    <row r="4171" customFormat="false" ht="15" hidden="false" customHeight="false" outlineLevel="0" collapsed="false">
      <c r="A4171" s="0" t="n">
        <v>177</v>
      </c>
      <c r="B4171" s="0" t="s">
        <v>242</v>
      </c>
      <c r="C4171" s="0" t="s">
        <v>25764</v>
      </c>
      <c r="D4171" s="0" t="s">
        <v>14532</v>
      </c>
      <c r="E4171" s="0" t="s">
        <v>25765</v>
      </c>
      <c r="F4171" s="0" t="n">
        <v>2941</v>
      </c>
      <c r="G4171" s="0" t="s">
        <v>281</v>
      </c>
      <c r="H4171" s="0" t="s">
        <v>297</v>
      </c>
      <c r="I4171" s="0" t="s">
        <v>25874</v>
      </c>
    </row>
    <row r="4172" customFormat="false" ht="15" hidden="false" customHeight="false" outlineLevel="0" collapsed="false">
      <c r="A4172" s="0" t="n">
        <v>175</v>
      </c>
      <c r="B4172" s="0" t="s">
        <v>239</v>
      </c>
      <c r="C4172" s="0" t="s">
        <v>25875</v>
      </c>
      <c r="D4172" s="0" t="s">
        <v>14676</v>
      </c>
      <c r="E4172" s="0" t="s">
        <v>25876</v>
      </c>
      <c r="F4172" s="0" t="n">
        <v>3412</v>
      </c>
      <c r="G4172" s="0" t="s">
        <v>281</v>
      </c>
      <c r="H4172" s="0" t="s">
        <v>297</v>
      </c>
      <c r="I4172" s="0" t="s">
        <v>25877</v>
      </c>
    </row>
    <row r="4173" customFormat="false" ht="15" hidden="false" customHeight="false" outlineLevel="0" collapsed="false">
      <c r="A4173" s="0" t="n">
        <v>176</v>
      </c>
      <c r="B4173" s="0" t="s">
        <v>241</v>
      </c>
      <c r="C4173" s="0" t="s">
        <v>25870</v>
      </c>
      <c r="D4173" s="0" t="s">
        <v>14902</v>
      </c>
      <c r="E4173" s="0" t="s">
        <v>25871</v>
      </c>
      <c r="F4173" s="0" t="n">
        <v>226</v>
      </c>
      <c r="G4173" s="0" t="s">
        <v>281</v>
      </c>
      <c r="H4173" s="0" t="s">
        <v>297</v>
      </c>
      <c r="I4173" s="0" t="s">
        <v>25878</v>
      </c>
    </row>
    <row r="4174" customFormat="false" ht="15" hidden="false" customHeight="false" outlineLevel="0" collapsed="false">
      <c r="A4174" s="0" t="n">
        <v>177</v>
      </c>
      <c r="B4174" s="0" t="s">
        <v>242</v>
      </c>
      <c r="C4174" s="0" t="s">
        <v>25772</v>
      </c>
      <c r="D4174" s="0" t="s">
        <v>14532</v>
      </c>
      <c r="E4174" s="0" t="s">
        <v>25773</v>
      </c>
      <c r="F4174" s="0" t="n">
        <v>2060</v>
      </c>
      <c r="G4174" s="0" t="s">
        <v>281</v>
      </c>
      <c r="H4174" s="0" t="s">
        <v>297</v>
      </c>
      <c r="I4174" s="0" t="s">
        <v>25879</v>
      </c>
    </row>
    <row r="4175" customFormat="false" ht="15" hidden="false" customHeight="false" outlineLevel="0" collapsed="false">
      <c r="A4175" s="0" t="n">
        <v>176</v>
      </c>
      <c r="B4175" s="0" t="s">
        <v>241</v>
      </c>
      <c r="C4175" s="0" t="s">
        <v>25875</v>
      </c>
      <c r="D4175" s="0" t="s">
        <v>14676</v>
      </c>
      <c r="E4175" s="0" t="s">
        <v>25876</v>
      </c>
      <c r="F4175" s="0" t="n">
        <v>3412</v>
      </c>
      <c r="G4175" s="0" t="s">
        <v>281</v>
      </c>
      <c r="H4175" s="0" t="s">
        <v>297</v>
      </c>
      <c r="I4175" s="0" t="s">
        <v>25880</v>
      </c>
    </row>
    <row r="4176" customFormat="false" ht="15" hidden="false" customHeight="false" outlineLevel="0" collapsed="false">
      <c r="A4176" s="0" t="n">
        <v>177</v>
      </c>
      <c r="B4176" s="0" t="s">
        <v>242</v>
      </c>
      <c r="C4176" s="0" t="s">
        <v>25781</v>
      </c>
      <c r="D4176" s="0" t="s">
        <v>14532</v>
      </c>
      <c r="E4176" s="0" t="s">
        <v>25782</v>
      </c>
      <c r="F4176" s="0" t="n">
        <v>1686</v>
      </c>
      <c r="G4176" s="0" t="s">
        <v>281</v>
      </c>
      <c r="H4176" s="0" t="s">
        <v>297</v>
      </c>
      <c r="I4176" s="0" t="s">
        <v>25881</v>
      </c>
    </row>
    <row r="4177" customFormat="false" ht="15" hidden="false" customHeight="false" outlineLevel="0" collapsed="false">
      <c r="A4177" s="0" t="n">
        <v>177</v>
      </c>
      <c r="B4177" s="0" t="s">
        <v>242</v>
      </c>
      <c r="C4177" s="0" t="s">
        <v>25790</v>
      </c>
      <c r="D4177" s="0" t="s">
        <v>14532</v>
      </c>
      <c r="E4177" s="0" t="s">
        <v>25791</v>
      </c>
      <c r="F4177" s="0" t="n">
        <v>1198</v>
      </c>
      <c r="G4177" s="0" t="s">
        <v>281</v>
      </c>
      <c r="H4177" s="0" t="s">
        <v>297</v>
      </c>
      <c r="I4177" s="0" t="s">
        <v>25882</v>
      </c>
    </row>
    <row r="4178" customFormat="false" ht="15" hidden="false" customHeight="false" outlineLevel="0" collapsed="false">
      <c r="A4178" s="0" t="n">
        <v>177</v>
      </c>
      <c r="B4178" s="0" t="s">
        <v>242</v>
      </c>
      <c r="C4178" s="0" t="s">
        <v>25798</v>
      </c>
      <c r="D4178" s="0" t="s">
        <v>14541</v>
      </c>
      <c r="E4178" s="0" t="s">
        <v>25799</v>
      </c>
      <c r="F4178" s="0" t="n">
        <v>1104</v>
      </c>
      <c r="G4178" s="0" t="s">
        <v>281</v>
      </c>
      <c r="H4178" s="0" t="s">
        <v>297</v>
      </c>
      <c r="I4178" s="0" t="s">
        <v>25883</v>
      </c>
    </row>
    <row r="4179" customFormat="false" ht="15" hidden="false" customHeight="false" outlineLevel="0" collapsed="false">
      <c r="A4179" s="0" t="n">
        <v>177</v>
      </c>
      <c r="B4179" s="0" t="s">
        <v>242</v>
      </c>
      <c r="C4179" s="0" t="s">
        <v>25806</v>
      </c>
      <c r="D4179" s="0" t="s">
        <v>14902</v>
      </c>
      <c r="E4179" s="0" t="s">
        <v>25807</v>
      </c>
      <c r="F4179" s="0" t="n">
        <v>3354</v>
      </c>
      <c r="G4179" s="0" t="s">
        <v>281</v>
      </c>
      <c r="H4179" s="0" t="s">
        <v>297</v>
      </c>
      <c r="I4179" s="0" t="s">
        <v>25884</v>
      </c>
    </row>
    <row r="4180" customFormat="false" ht="15" hidden="false" customHeight="false" outlineLevel="0" collapsed="false">
      <c r="A4180" s="0" t="n">
        <v>177</v>
      </c>
      <c r="B4180" s="0" t="s">
        <v>242</v>
      </c>
      <c r="C4180" s="0" t="s">
        <v>25811</v>
      </c>
      <c r="D4180" s="0" t="s">
        <v>14902</v>
      </c>
      <c r="E4180" s="0" t="s">
        <v>25812</v>
      </c>
      <c r="F4180" s="0" t="n">
        <v>1250</v>
      </c>
      <c r="G4180" s="0" t="s">
        <v>281</v>
      </c>
      <c r="H4180" s="0" t="s">
        <v>297</v>
      </c>
      <c r="I4180" s="0" t="s">
        <v>25885</v>
      </c>
    </row>
    <row r="4181" customFormat="false" ht="15" hidden="false" customHeight="false" outlineLevel="0" collapsed="false">
      <c r="A4181" s="0" t="n">
        <v>177</v>
      </c>
      <c r="B4181" s="0" t="s">
        <v>242</v>
      </c>
      <c r="C4181" s="0" t="s">
        <v>25819</v>
      </c>
      <c r="D4181" s="0" t="s">
        <v>14532</v>
      </c>
      <c r="E4181" s="0" t="s">
        <v>25820</v>
      </c>
      <c r="F4181" s="0" t="n">
        <v>7855</v>
      </c>
      <c r="G4181" s="0" t="s">
        <v>281</v>
      </c>
      <c r="H4181" s="0" t="s">
        <v>297</v>
      </c>
      <c r="I4181" s="0" t="s">
        <v>25886</v>
      </c>
    </row>
    <row r="4182" customFormat="false" ht="15" hidden="false" customHeight="false" outlineLevel="0" collapsed="false">
      <c r="A4182" s="0" t="n">
        <v>177</v>
      </c>
      <c r="B4182" s="0" t="s">
        <v>242</v>
      </c>
      <c r="C4182" s="0" t="s">
        <v>25826</v>
      </c>
      <c r="D4182" s="0" t="s">
        <v>14532</v>
      </c>
      <c r="E4182" s="0" t="s">
        <v>25827</v>
      </c>
      <c r="F4182" s="0" t="n">
        <v>720</v>
      </c>
      <c r="G4182" s="0" t="s">
        <v>281</v>
      </c>
      <c r="H4182" s="0" t="s">
        <v>297</v>
      </c>
      <c r="I4182" s="0" t="s">
        <v>25887</v>
      </c>
    </row>
    <row r="4183" customFormat="false" ht="15" hidden="false" customHeight="false" outlineLevel="0" collapsed="false">
      <c r="A4183" s="0" t="n">
        <v>177</v>
      </c>
      <c r="B4183" s="0" t="s">
        <v>242</v>
      </c>
      <c r="C4183" s="0" t="s">
        <v>25362</v>
      </c>
      <c r="D4183" s="0" t="s">
        <v>14532</v>
      </c>
      <c r="E4183" s="0" t="s">
        <v>25363</v>
      </c>
      <c r="F4183" s="0" t="n">
        <v>3358</v>
      </c>
      <c r="G4183" s="0" t="s">
        <v>281</v>
      </c>
      <c r="H4183" s="0" t="s">
        <v>297</v>
      </c>
      <c r="I4183" s="0" t="s">
        <v>25888</v>
      </c>
    </row>
    <row r="4184" customFormat="false" ht="15" hidden="false" customHeight="false" outlineLevel="0" collapsed="false">
      <c r="A4184" s="0" t="n">
        <v>177</v>
      </c>
      <c r="B4184" s="0" t="s">
        <v>242</v>
      </c>
      <c r="C4184" s="0" t="s">
        <v>25832</v>
      </c>
      <c r="D4184" s="0" t="s">
        <v>14902</v>
      </c>
      <c r="E4184" s="0" t="s">
        <v>25833</v>
      </c>
      <c r="F4184" s="0" t="n">
        <v>2408</v>
      </c>
      <c r="G4184" s="0" t="s">
        <v>281</v>
      </c>
      <c r="H4184" s="0" t="s">
        <v>297</v>
      </c>
      <c r="I4184" s="0" t="s">
        <v>25889</v>
      </c>
    </row>
    <row r="4185" customFormat="false" ht="15" hidden="false" customHeight="false" outlineLevel="0" collapsed="false">
      <c r="A4185" s="0" t="n">
        <v>177</v>
      </c>
      <c r="B4185" s="0" t="s">
        <v>242</v>
      </c>
      <c r="C4185" s="0" t="s">
        <v>25836</v>
      </c>
      <c r="D4185" s="0" t="s">
        <v>92</v>
      </c>
      <c r="E4185" s="0" t="s">
        <v>25837</v>
      </c>
      <c r="F4185" s="0" t="n">
        <v>3884</v>
      </c>
      <c r="G4185" s="0" t="s">
        <v>281</v>
      </c>
      <c r="H4185" s="0" t="s">
        <v>297</v>
      </c>
      <c r="I4185" s="0" t="s">
        <v>25890</v>
      </c>
    </row>
    <row r="4186" customFormat="false" ht="15" hidden="false" customHeight="false" outlineLevel="0" collapsed="false">
      <c r="A4186" s="0" t="n">
        <v>177</v>
      </c>
      <c r="B4186" s="0" t="s">
        <v>242</v>
      </c>
      <c r="C4186" s="0" t="s">
        <v>25841</v>
      </c>
      <c r="D4186" s="0" t="s">
        <v>339</v>
      </c>
      <c r="E4186" s="0" t="s">
        <v>25842</v>
      </c>
      <c r="F4186" s="0" t="n">
        <v>1100</v>
      </c>
      <c r="G4186" s="0" t="s">
        <v>281</v>
      </c>
      <c r="H4186" s="0" t="s">
        <v>297</v>
      </c>
      <c r="I4186" s="0" t="s">
        <v>25891</v>
      </c>
    </row>
    <row r="4187" customFormat="false" ht="15" hidden="false" customHeight="false" outlineLevel="0" collapsed="false">
      <c r="A4187" s="0" t="n">
        <v>177</v>
      </c>
      <c r="B4187" s="0" t="s">
        <v>242</v>
      </c>
      <c r="C4187" s="0" t="s">
        <v>25846</v>
      </c>
      <c r="D4187" s="0" t="s">
        <v>14532</v>
      </c>
      <c r="E4187" s="0" t="s">
        <v>25847</v>
      </c>
      <c r="F4187" s="0" t="n">
        <v>3969</v>
      </c>
      <c r="G4187" s="0" t="s">
        <v>281</v>
      </c>
      <c r="H4187" s="0" t="s">
        <v>297</v>
      </c>
      <c r="I4187" s="0" t="s">
        <v>25892</v>
      </c>
    </row>
    <row r="4188" customFormat="false" ht="15" hidden="false" customHeight="false" outlineLevel="0" collapsed="false">
      <c r="A4188" s="0" t="n">
        <v>177</v>
      </c>
      <c r="B4188" s="0" t="s">
        <v>242</v>
      </c>
      <c r="C4188" s="0" t="s">
        <v>25851</v>
      </c>
      <c r="D4188" s="0" t="s">
        <v>14532</v>
      </c>
      <c r="E4188" s="0" t="s">
        <v>25852</v>
      </c>
      <c r="F4188" s="0" t="n">
        <v>4957</v>
      </c>
      <c r="G4188" s="0" t="s">
        <v>281</v>
      </c>
      <c r="H4188" s="0" t="s">
        <v>297</v>
      </c>
      <c r="I4188" s="0" t="s">
        <v>25893</v>
      </c>
    </row>
    <row r="4189" customFormat="false" ht="15" hidden="false" customHeight="false" outlineLevel="0" collapsed="false">
      <c r="A4189" s="0" t="n">
        <v>177</v>
      </c>
      <c r="B4189" s="0" t="s">
        <v>242</v>
      </c>
      <c r="C4189" s="0" t="s">
        <v>25856</v>
      </c>
      <c r="D4189" s="0" t="s">
        <v>14532</v>
      </c>
      <c r="E4189" s="0" t="s">
        <v>25857</v>
      </c>
      <c r="F4189" s="0" t="n">
        <v>432</v>
      </c>
      <c r="G4189" s="0" t="s">
        <v>281</v>
      </c>
      <c r="H4189" s="0" t="s">
        <v>297</v>
      </c>
      <c r="I4189" s="0" t="s">
        <v>25894</v>
      </c>
    </row>
    <row r="4190" customFormat="false" ht="15" hidden="false" customHeight="false" outlineLevel="0" collapsed="false">
      <c r="A4190" s="0" t="n">
        <v>177</v>
      </c>
      <c r="B4190" s="0" t="s">
        <v>242</v>
      </c>
      <c r="C4190" s="0" t="s">
        <v>25861</v>
      </c>
      <c r="D4190" s="0" t="s">
        <v>14532</v>
      </c>
      <c r="E4190" s="0" t="s">
        <v>25862</v>
      </c>
      <c r="F4190" s="0" t="n">
        <v>2720</v>
      </c>
      <c r="G4190" s="0" t="s">
        <v>281</v>
      </c>
      <c r="H4190" s="0" t="s">
        <v>297</v>
      </c>
      <c r="I4190" s="0" t="s">
        <v>25895</v>
      </c>
    </row>
    <row r="4191" customFormat="false" ht="15" hidden="false" customHeight="false" outlineLevel="0" collapsed="false">
      <c r="A4191" s="0" t="n">
        <v>177</v>
      </c>
      <c r="B4191" s="0" t="s">
        <v>242</v>
      </c>
      <c r="C4191" s="0" t="s">
        <v>25865</v>
      </c>
      <c r="D4191" s="0" t="s">
        <v>14541</v>
      </c>
      <c r="E4191" s="0" t="s">
        <v>25866</v>
      </c>
      <c r="F4191" s="0" t="n">
        <v>984</v>
      </c>
      <c r="G4191" s="0" t="s">
        <v>281</v>
      </c>
      <c r="H4191" s="0" t="s">
        <v>297</v>
      </c>
      <c r="I4191" s="0" t="s">
        <v>25896</v>
      </c>
    </row>
    <row r="4192" customFormat="false" ht="15" hidden="false" customHeight="false" outlineLevel="0" collapsed="false">
      <c r="A4192" s="0" t="n">
        <v>177</v>
      </c>
      <c r="B4192" s="0" t="s">
        <v>242</v>
      </c>
      <c r="C4192" s="0" t="s">
        <v>25870</v>
      </c>
      <c r="D4192" s="0" t="s">
        <v>14902</v>
      </c>
      <c r="E4192" s="0" t="s">
        <v>25871</v>
      </c>
      <c r="F4192" s="0" t="n">
        <v>226</v>
      </c>
      <c r="G4192" s="0" t="s">
        <v>281</v>
      </c>
      <c r="H4192" s="0" t="s">
        <v>297</v>
      </c>
      <c r="I4192" s="0" t="s">
        <v>25897</v>
      </c>
    </row>
    <row r="4193" customFormat="false" ht="15" hidden="false" customHeight="false" outlineLevel="0" collapsed="false">
      <c r="A4193" s="0" t="n">
        <v>182</v>
      </c>
      <c r="B4193" s="0" t="s">
        <v>247</v>
      </c>
      <c r="C4193" s="0" t="s">
        <v>25898</v>
      </c>
      <c r="D4193" s="0" t="s">
        <v>514</v>
      </c>
      <c r="E4193" s="0" t="s">
        <v>25899</v>
      </c>
      <c r="F4193" s="0" t="n">
        <v>366</v>
      </c>
      <c r="G4193" s="0" t="s">
        <v>281</v>
      </c>
      <c r="H4193" s="0" t="s">
        <v>297</v>
      </c>
      <c r="I4193" s="0" t="s">
        <v>25900</v>
      </c>
    </row>
    <row r="4194" customFormat="false" ht="15" hidden="false" customHeight="false" outlineLevel="0" collapsed="false">
      <c r="A4194" s="0" t="n">
        <v>175</v>
      </c>
      <c r="B4194" s="0" t="s">
        <v>239</v>
      </c>
      <c r="C4194" s="0" t="s">
        <v>25901</v>
      </c>
      <c r="D4194" s="0" t="s">
        <v>14532</v>
      </c>
      <c r="E4194" s="0" t="s">
        <v>25902</v>
      </c>
      <c r="F4194" s="0" t="n">
        <v>6289</v>
      </c>
      <c r="G4194" s="0" t="s">
        <v>599</v>
      </c>
      <c r="H4194" s="0" t="s">
        <v>297</v>
      </c>
      <c r="I4194" s="0" t="s">
        <v>25903</v>
      </c>
    </row>
    <row r="4195" customFormat="false" ht="15" hidden="false" customHeight="false" outlineLevel="0" collapsed="false">
      <c r="A4195" s="0" t="n">
        <v>176</v>
      </c>
      <c r="B4195" s="0" t="s">
        <v>241</v>
      </c>
      <c r="C4195" s="0" t="s">
        <v>25901</v>
      </c>
      <c r="D4195" s="0" t="s">
        <v>14532</v>
      </c>
      <c r="E4195" s="0" t="s">
        <v>25902</v>
      </c>
      <c r="F4195" s="0" t="n">
        <v>6289</v>
      </c>
      <c r="G4195" s="0" t="s">
        <v>599</v>
      </c>
      <c r="H4195" s="0" t="s">
        <v>297</v>
      </c>
      <c r="I4195" s="0" t="s">
        <v>25904</v>
      </c>
    </row>
    <row r="4196" customFormat="false" ht="15" hidden="false" customHeight="false" outlineLevel="0" collapsed="false">
      <c r="A4196" s="0" t="n">
        <v>175</v>
      </c>
      <c r="B4196" s="0" t="s">
        <v>239</v>
      </c>
      <c r="C4196" s="0" t="s">
        <v>25905</v>
      </c>
      <c r="D4196" s="0" t="s">
        <v>14532</v>
      </c>
      <c r="E4196" s="0" t="s">
        <v>25906</v>
      </c>
      <c r="F4196" s="0" t="n">
        <v>208</v>
      </c>
      <c r="G4196" s="0" t="s">
        <v>599</v>
      </c>
      <c r="H4196" s="0" t="s">
        <v>297</v>
      </c>
      <c r="I4196" s="0" t="s">
        <v>25907</v>
      </c>
    </row>
    <row r="4197" customFormat="false" ht="15" hidden="false" customHeight="false" outlineLevel="0" collapsed="false">
      <c r="A4197" s="0" t="n">
        <v>176</v>
      </c>
      <c r="B4197" s="0" t="s">
        <v>241</v>
      </c>
      <c r="C4197" s="0" t="s">
        <v>25905</v>
      </c>
      <c r="D4197" s="0" t="s">
        <v>14532</v>
      </c>
      <c r="E4197" s="0" t="s">
        <v>25906</v>
      </c>
      <c r="F4197" s="0" t="n">
        <v>208</v>
      </c>
      <c r="G4197" s="0" t="s">
        <v>599</v>
      </c>
      <c r="H4197" s="0" t="s">
        <v>297</v>
      </c>
      <c r="I4197" s="0" t="s">
        <v>25908</v>
      </c>
    </row>
    <row r="4198" customFormat="false" ht="15" hidden="false" customHeight="false" outlineLevel="0" collapsed="false">
      <c r="A4198" s="0" t="n">
        <v>175</v>
      </c>
      <c r="B4198" s="0" t="s">
        <v>239</v>
      </c>
      <c r="C4198" s="0" t="s">
        <v>25909</v>
      </c>
      <c r="D4198" s="0" t="s">
        <v>339</v>
      </c>
      <c r="E4198" s="0" t="s">
        <v>25910</v>
      </c>
      <c r="F4198" s="0" t="n">
        <v>3724</v>
      </c>
      <c r="G4198" s="0" t="s">
        <v>599</v>
      </c>
      <c r="H4198" s="0" t="s">
        <v>297</v>
      </c>
      <c r="I4198" s="0" t="s">
        <v>25911</v>
      </c>
    </row>
    <row r="4199" customFormat="false" ht="15" hidden="false" customHeight="false" outlineLevel="0" collapsed="false">
      <c r="A4199" s="0" t="n">
        <v>176</v>
      </c>
      <c r="B4199" s="0" t="s">
        <v>241</v>
      </c>
      <c r="C4199" s="0" t="s">
        <v>25909</v>
      </c>
      <c r="D4199" s="0" t="s">
        <v>339</v>
      </c>
      <c r="E4199" s="0" t="s">
        <v>25910</v>
      </c>
      <c r="F4199" s="0" t="n">
        <v>3724</v>
      </c>
      <c r="G4199" s="0" t="s">
        <v>599</v>
      </c>
      <c r="H4199" s="0" t="s">
        <v>297</v>
      </c>
      <c r="I4199" s="0" t="s">
        <v>25912</v>
      </c>
    </row>
    <row r="4200" customFormat="false" ht="15" hidden="false" customHeight="false" outlineLevel="0" collapsed="false">
      <c r="A4200" s="0" t="n">
        <v>175</v>
      </c>
      <c r="B4200" s="0" t="s">
        <v>239</v>
      </c>
      <c r="C4200" s="0" t="s">
        <v>25913</v>
      </c>
      <c r="D4200" s="0" t="s">
        <v>339</v>
      </c>
      <c r="E4200" s="0" t="s">
        <v>25914</v>
      </c>
      <c r="F4200" s="0" t="n">
        <v>983</v>
      </c>
      <c r="G4200" s="0" t="s">
        <v>599</v>
      </c>
      <c r="H4200" s="0" t="s">
        <v>297</v>
      </c>
      <c r="I4200" s="0" t="s">
        <v>25915</v>
      </c>
    </row>
    <row r="4201" customFormat="false" ht="15" hidden="false" customHeight="false" outlineLevel="0" collapsed="false">
      <c r="A4201" s="0" t="n">
        <v>176</v>
      </c>
      <c r="B4201" s="0" t="s">
        <v>241</v>
      </c>
      <c r="C4201" s="0" t="s">
        <v>25913</v>
      </c>
      <c r="D4201" s="0" t="s">
        <v>339</v>
      </c>
      <c r="E4201" s="0" t="s">
        <v>25914</v>
      </c>
      <c r="F4201" s="0" t="n">
        <v>983</v>
      </c>
      <c r="G4201" s="0" t="s">
        <v>599</v>
      </c>
      <c r="H4201" s="0" t="s">
        <v>297</v>
      </c>
      <c r="I4201" s="0" t="s">
        <v>25916</v>
      </c>
    </row>
    <row r="4202" customFormat="false" ht="15" hidden="false" customHeight="false" outlineLevel="0" collapsed="false">
      <c r="A4202" s="0" t="n">
        <v>175</v>
      </c>
      <c r="B4202" s="0" t="s">
        <v>239</v>
      </c>
      <c r="C4202" s="0" t="s">
        <v>25917</v>
      </c>
      <c r="D4202" s="0" t="s">
        <v>92</v>
      </c>
      <c r="E4202" s="0" t="s">
        <v>25918</v>
      </c>
      <c r="F4202" s="0" t="n">
        <v>1240</v>
      </c>
      <c r="G4202" s="0" t="s">
        <v>599</v>
      </c>
      <c r="H4202" s="0" t="s">
        <v>297</v>
      </c>
      <c r="I4202" s="0" t="s">
        <v>25919</v>
      </c>
    </row>
    <row r="4203" customFormat="false" ht="15" hidden="false" customHeight="false" outlineLevel="0" collapsed="false">
      <c r="A4203" s="0" t="n">
        <v>176</v>
      </c>
      <c r="B4203" s="0" t="s">
        <v>241</v>
      </c>
      <c r="C4203" s="0" t="s">
        <v>25917</v>
      </c>
      <c r="D4203" s="0" t="s">
        <v>92</v>
      </c>
      <c r="E4203" s="0" t="s">
        <v>25918</v>
      </c>
      <c r="F4203" s="0" t="n">
        <v>1240</v>
      </c>
      <c r="G4203" s="0" t="s">
        <v>599</v>
      </c>
      <c r="H4203" s="0" t="s">
        <v>297</v>
      </c>
      <c r="I4203" s="0" t="s">
        <v>25920</v>
      </c>
    </row>
    <row r="4204" customFormat="false" ht="15" hidden="false" customHeight="false" outlineLevel="0" collapsed="false">
      <c r="A4204" s="0" t="n">
        <v>175</v>
      </c>
      <c r="B4204" s="0" t="s">
        <v>239</v>
      </c>
      <c r="C4204" s="0" t="s">
        <v>25921</v>
      </c>
      <c r="D4204" s="0" t="s">
        <v>14541</v>
      </c>
      <c r="E4204" s="0" t="s">
        <v>25922</v>
      </c>
      <c r="F4204" s="0" t="n">
        <v>828</v>
      </c>
      <c r="G4204" s="0" t="s">
        <v>599</v>
      </c>
      <c r="H4204" s="0" t="s">
        <v>297</v>
      </c>
      <c r="I4204" s="0" t="s">
        <v>25923</v>
      </c>
    </row>
    <row r="4205" customFormat="false" ht="15" hidden="false" customHeight="false" outlineLevel="0" collapsed="false">
      <c r="A4205" s="0" t="n">
        <v>176</v>
      </c>
      <c r="B4205" s="0" t="s">
        <v>241</v>
      </c>
      <c r="C4205" s="0" t="s">
        <v>25921</v>
      </c>
      <c r="D4205" s="0" t="s">
        <v>14541</v>
      </c>
      <c r="E4205" s="0" t="s">
        <v>25922</v>
      </c>
      <c r="F4205" s="0" t="n">
        <v>828</v>
      </c>
      <c r="G4205" s="0" t="s">
        <v>599</v>
      </c>
      <c r="H4205" s="0" t="s">
        <v>297</v>
      </c>
      <c r="I4205" s="0" t="s">
        <v>25924</v>
      </c>
    </row>
    <row r="4206" customFormat="false" ht="15" hidden="false" customHeight="false" outlineLevel="0" collapsed="false">
      <c r="A4206" s="0" t="n">
        <v>175</v>
      </c>
      <c r="B4206" s="0" t="s">
        <v>239</v>
      </c>
      <c r="C4206" s="0" t="s">
        <v>25925</v>
      </c>
      <c r="D4206" s="0" t="s">
        <v>339</v>
      </c>
      <c r="E4206" s="0" t="s">
        <v>25926</v>
      </c>
      <c r="F4206" s="0" t="n">
        <v>699</v>
      </c>
      <c r="G4206" s="0" t="s">
        <v>599</v>
      </c>
      <c r="H4206" s="0" t="s">
        <v>297</v>
      </c>
      <c r="I4206" s="0" t="s">
        <v>25927</v>
      </c>
    </row>
    <row r="4207" customFormat="false" ht="15" hidden="false" customHeight="false" outlineLevel="0" collapsed="false">
      <c r="A4207" s="0" t="n">
        <v>176</v>
      </c>
      <c r="B4207" s="0" t="s">
        <v>241</v>
      </c>
      <c r="C4207" s="0" t="s">
        <v>25925</v>
      </c>
      <c r="D4207" s="0" t="s">
        <v>339</v>
      </c>
      <c r="E4207" s="0" t="s">
        <v>25926</v>
      </c>
      <c r="F4207" s="0" t="n">
        <v>699</v>
      </c>
      <c r="G4207" s="0" t="s">
        <v>599</v>
      </c>
      <c r="H4207" s="0" t="s">
        <v>297</v>
      </c>
      <c r="I4207" s="0" t="s">
        <v>25928</v>
      </c>
    </row>
    <row r="4208" customFormat="false" ht="15" hidden="false" customHeight="false" outlineLevel="0" collapsed="false">
      <c r="A4208" s="0" t="n">
        <v>175</v>
      </c>
      <c r="B4208" s="0" t="s">
        <v>239</v>
      </c>
      <c r="C4208" s="0" t="s">
        <v>25929</v>
      </c>
      <c r="D4208" s="0" t="s">
        <v>14532</v>
      </c>
      <c r="E4208" s="0" t="s">
        <v>25930</v>
      </c>
      <c r="F4208" s="0" t="n">
        <v>5985</v>
      </c>
      <c r="G4208" s="0" t="s">
        <v>599</v>
      </c>
      <c r="H4208" s="0" t="s">
        <v>297</v>
      </c>
      <c r="I4208" s="0" t="s">
        <v>25931</v>
      </c>
    </row>
    <row r="4209" customFormat="false" ht="15" hidden="false" customHeight="false" outlineLevel="0" collapsed="false">
      <c r="A4209" s="0" t="n">
        <v>176</v>
      </c>
      <c r="B4209" s="0" t="s">
        <v>241</v>
      </c>
      <c r="C4209" s="0" t="s">
        <v>25929</v>
      </c>
      <c r="D4209" s="0" t="s">
        <v>14532</v>
      </c>
      <c r="E4209" s="0" t="s">
        <v>25930</v>
      </c>
      <c r="F4209" s="0" t="n">
        <v>5985</v>
      </c>
      <c r="G4209" s="0" t="s">
        <v>599</v>
      </c>
      <c r="H4209" s="0" t="s">
        <v>297</v>
      </c>
      <c r="I4209" s="0" t="s">
        <v>25932</v>
      </c>
    </row>
    <row r="4210" customFormat="false" ht="15" hidden="false" customHeight="false" outlineLevel="0" collapsed="false">
      <c r="A4210" s="0" t="n">
        <v>175</v>
      </c>
      <c r="B4210" s="0" t="s">
        <v>239</v>
      </c>
      <c r="C4210" s="0" t="s">
        <v>25933</v>
      </c>
      <c r="D4210" s="0" t="s">
        <v>14532</v>
      </c>
      <c r="E4210" s="0" t="s">
        <v>25934</v>
      </c>
      <c r="F4210" s="0" t="n">
        <v>8840</v>
      </c>
      <c r="G4210" s="0" t="s">
        <v>599</v>
      </c>
      <c r="H4210" s="0" t="s">
        <v>297</v>
      </c>
      <c r="I4210" s="0" t="s">
        <v>25935</v>
      </c>
    </row>
    <row r="4211" customFormat="false" ht="15" hidden="false" customHeight="false" outlineLevel="0" collapsed="false">
      <c r="A4211" s="0" t="n">
        <v>176</v>
      </c>
      <c r="B4211" s="0" t="s">
        <v>241</v>
      </c>
      <c r="C4211" s="0" t="s">
        <v>25933</v>
      </c>
      <c r="D4211" s="0" t="s">
        <v>14532</v>
      </c>
      <c r="E4211" s="0" t="s">
        <v>25934</v>
      </c>
      <c r="F4211" s="0" t="n">
        <v>8840</v>
      </c>
      <c r="G4211" s="0" t="s">
        <v>599</v>
      </c>
      <c r="H4211" s="0" t="s">
        <v>297</v>
      </c>
      <c r="I4211" s="0" t="s">
        <v>25936</v>
      </c>
    </row>
    <row r="4212" customFormat="false" ht="15" hidden="false" customHeight="false" outlineLevel="0" collapsed="false">
      <c r="A4212" s="0" t="n">
        <v>175</v>
      </c>
      <c r="B4212" s="0" t="s">
        <v>239</v>
      </c>
      <c r="C4212" s="0" t="s">
        <v>25846</v>
      </c>
      <c r="D4212" s="0" t="s">
        <v>14532</v>
      </c>
      <c r="E4212" s="0" t="s">
        <v>25847</v>
      </c>
      <c r="F4212" s="0" t="n">
        <v>3969</v>
      </c>
      <c r="G4212" s="0" t="s">
        <v>599</v>
      </c>
      <c r="H4212" s="0" t="s">
        <v>297</v>
      </c>
      <c r="I4212" s="0" t="s">
        <v>25848</v>
      </c>
    </row>
    <row r="4213" customFormat="false" ht="15" hidden="false" customHeight="false" outlineLevel="0" collapsed="false">
      <c r="A4213" s="0" t="n">
        <v>176</v>
      </c>
      <c r="B4213" s="0" t="s">
        <v>241</v>
      </c>
      <c r="C4213" s="0" t="s">
        <v>25846</v>
      </c>
      <c r="D4213" s="0" t="s">
        <v>14532</v>
      </c>
      <c r="E4213" s="0" t="s">
        <v>25847</v>
      </c>
      <c r="F4213" s="0" t="n">
        <v>3969</v>
      </c>
      <c r="G4213" s="0" t="s">
        <v>599</v>
      </c>
      <c r="H4213" s="0" t="s">
        <v>297</v>
      </c>
      <c r="I4213" s="0" t="s">
        <v>25855</v>
      </c>
    </row>
    <row r="4214" customFormat="false" ht="15" hidden="false" customHeight="false" outlineLevel="0" collapsed="false">
      <c r="A4214" s="0" t="n">
        <v>175</v>
      </c>
      <c r="B4214" s="0" t="s">
        <v>239</v>
      </c>
      <c r="C4214" s="0" t="s">
        <v>25471</v>
      </c>
      <c r="D4214" s="0" t="s">
        <v>14532</v>
      </c>
      <c r="E4214" s="0" t="s">
        <v>25472</v>
      </c>
      <c r="F4214" s="0" t="n">
        <v>1695</v>
      </c>
      <c r="G4214" s="0" t="s">
        <v>599</v>
      </c>
      <c r="H4214" s="0" t="s">
        <v>297</v>
      </c>
      <c r="I4214" s="0" t="s">
        <v>25473</v>
      </c>
    </row>
    <row r="4215" customFormat="false" ht="15" hidden="false" customHeight="false" outlineLevel="0" collapsed="false">
      <c r="A4215" s="0" t="n">
        <v>176</v>
      </c>
      <c r="B4215" s="0" t="s">
        <v>241</v>
      </c>
      <c r="C4215" s="0" t="s">
        <v>25471</v>
      </c>
      <c r="D4215" s="0" t="s">
        <v>14532</v>
      </c>
      <c r="E4215" s="0" t="s">
        <v>25472</v>
      </c>
      <c r="F4215" s="0" t="n">
        <v>1695</v>
      </c>
      <c r="G4215" s="0" t="s">
        <v>599</v>
      </c>
      <c r="H4215" s="0" t="s">
        <v>297</v>
      </c>
      <c r="I4215" s="0" t="s">
        <v>25482</v>
      </c>
    </row>
    <row r="4216" customFormat="false" ht="15" hidden="false" customHeight="false" outlineLevel="0" collapsed="false">
      <c r="A4216" s="0" t="n">
        <v>175</v>
      </c>
      <c r="B4216" s="0" t="s">
        <v>239</v>
      </c>
      <c r="C4216" s="0" t="s">
        <v>25937</v>
      </c>
      <c r="D4216" s="0" t="s">
        <v>92</v>
      </c>
      <c r="E4216" s="0" t="s">
        <v>25938</v>
      </c>
      <c r="F4216" s="0" t="n">
        <v>1360</v>
      </c>
      <c r="G4216" s="0" t="s">
        <v>599</v>
      </c>
      <c r="H4216" s="0" t="s">
        <v>297</v>
      </c>
      <c r="I4216" s="0" t="s">
        <v>25939</v>
      </c>
    </row>
    <row r="4217" customFormat="false" ht="15" hidden="false" customHeight="false" outlineLevel="0" collapsed="false">
      <c r="A4217" s="0" t="n">
        <v>176</v>
      </c>
      <c r="B4217" s="0" t="s">
        <v>241</v>
      </c>
      <c r="C4217" s="0" t="s">
        <v>25937</v>
      </c>
      <c r="D4217" s="0" t="s">
        <v>92</v>
      </c>
      <c r="E4217" s="0" t="s">
        <v>25938</v>
      </c>
      <c r="F4217" s="0" t="n">
        <v>1360</v>
      </c>
      <c r="G4217" s="0" t="s">
        <v>599</v>
      </c>
      <c r="H4217" s="0" t="s">
        <v>297</v>
      </c>
      <c r="I4217" s="0" t="s">
        <v>25940</v>
      </c>
    </row>
    <row r="4218" customFormat="false" ht="15" hidden="false" customHeight="false" outlineLevel="0" collapsed="false">
      <c r="A4218" s="0" t="n">
        <v>175</v>
      </c>
      <c r="B4218" s="0" t="s">
        <v>239</v>
      </c>
      <c r="C4218" s="0" t="s">
        <v>25856</v>
      </c>
      <c r="D4218" s="0" t="s">
        <v>14532</v>
      </c>
      <c r="E4218" s="0" t="s">
        <v>25857</v>
      </c>
      <c r="F4218" s="0" t="n">
        <v>432</v>
      </c>
      <c r="G4218" s="0" t="s">
        <v>599</v>
      </c>
      <c r="H4218" s="0" t="s">
        <v>297</v>
      </c>
      <c r="I4218" s="0" t="s">
        <v>25858</v>
      </c>
    </row>
    <row r="4219" customFormat="false" ht="15" hidden="false" customHeight="false" outlineLevel="0" collapsed="false">
      <c r="A4219" s="0" t="n">
        <v>176</v>
      </c>
      <c r="B4219" s="0" t="s">
        <v>241</v>
      </c>
      <c r="C4219" s="0" t="s">
        <v>25856</v>
      </c>
      <c r="D4219" s="0" t="s">
        <v>14532</v>
      </c>
      <c r="E4219" s="0" t="s">
        <v>25857</v>
      </c>
      <c r="F4219" s="0" t="n">
        <v>432</v>
      </c>
      <c r="G4219" s="0" t="s">
        <v>599</v>
      </c>
      <c r="H4219" s="0" t="s">
        <v>297</v>
      </c>
      <c r="I4219" s="0" t="s">
        <v>25864</v>
      </c>
    </row>
    <row r="4220" customFormat="false" ht="15" hidden="false" customHeight="false" outlineLevel="0" collapsed="false">
      <c r="A4220" s="0" t="n">
        <v>175</v>
      </c>
      <c r="B4220" s="0" t="s">
        <v>239</v>
      </c>
      <c r="C4220" s="0" t="s">
        <v>25941</v>
      </c>
      <c r="D4220" s="0" t="s">
        <v>92</v>
      </c>
      <c r="E4220" s="0" t="s">
        <v>25942</v>
      </c>
      <c r="F4220" s="0" t="n">
        <v>7894</v>
      </c>
      <c r="G4220" s="0" t="s">
        <v>599</v>
      </c>
      <c r="H4220" s="0" t="s">
        <v>297</v>
      </c>
      <c r="I4220" s="0" t="s">
        <v>25943</v>
      </c>
    </row>
    <row r="4221" customFormat="false" ht="15" hidden="false" customHeight="false" outlineLevel="0" collapsed="false">
      <c r="A4221" s="0" t="n">
        <v>176</v>
      </c>
      <c r="B4221" s="0" t="s">
        <v>241</v>
      </c>
      <c r="C4221" s="0" t="s">
        <v>25941</v>
      </c>
      <c r="D4221" s="0" t="s">
        <v>92</v>
      </c>
      <c r="E4221" s="0" t="s">
        <v>25942</v>
      </c>
      <c r="F4221" s="0" t="n">
        <v>7894</v>
      </c>
      <c r="G4221" s="0" t="s">
        <v>599</v>
      </c>
      <c r="H4221" s="0" t="s">
        <v>297</v>
      </c>
      <c r="I4221" s="0" t="s">
        <v>25944</v>
      </c>
    </row>
    <row r="4222" customFormat="false" ht="15" hidden="false" customHeight="false" outlineLevel="0" collapsed="false">
      <c r="A4222" s="0" t="n">
        <v>175</v>
      </c>
      <c r="B4222" s="0" t="s">
        <v>239</v>
      </c>
      <c r="C4222" s="0" t="s">
        <v>25462</v>
      </c>
      <c r="D4222" s="0" t="s">
        <v>14541</v>
      </c>
      <c r="E4222" s="0" t="s">
        <v>25463</v>
      </c>
      <c r="F4222" s="0" t="n">
        <v>1057</v>
      </c>
      <c r="G4222" s="0" t="s">
        <v>599</v>
      </c>
      <c r="H4222" s="0" t="s">
        <v>297</v>
      </c>
      <c r="I4222" s="0" t="s">
        <v>25464</v>
      </c>
    </row>
    <row r="4223" customFormat="false" ht="15" hidden="false" customHeight="false" outlineLevel="0" collapsed="false">
      <c r="A4223" s="0" t="n">
        <v>176</v>
      </c>
      <c r="B4223" s="0" t="s">
        <v>241</v>
      </c>
      <c r="C4223" s="0" t="s">
        <v>25462</v>
      </c>
      <c r="D4223" s="0" t="s">
        <v>14541</v>
      </c>
      <c r="E4223" s="0" t="s">
        <v>25463</v>
      </c>
      <c r="F4223" s="0" t="n">
        <v>1057</v>
      </c>
      <c r="G4223" s="0" t="s">
        <v>599</v>
      </c>
      <c r="H4223" s="0" t="s">
        <v>297</v>
      </c>
      <c r="I4223" s="0" t="s">
        <v>25474</v>
      </c>
    </row>
    <row r="4224" customFormat="false" ht="15" hidden="false" customHeight="false" outlineLevel="0" collapsed="false">
      <c r="A4224" s="0" t="n">
        <v>175</v>
      </c>
      <c r="B4224" s="0" t="s">
        <v>239</v>
      </c>
      <c r="C4224" s="0" t="s">
        <v>25945</v>
      </c>
      <c r="D4224" s="0" t="s">
        <v>14902</v>
      </c>
      <c r="E4224" s="0" t="s">
        <v>25946</v>
      </c>
      <c r="F4224" s="0" t="n">
        <v>2402</v>
      </c>
      <c r="G4224" s="0" t="s">
        <v>599</v>
      </c>
      <c r="H4224" s="0" t="s">
        <v>297</v>
      </c>
      <c r="I4224" s="0" t="s">
        <v>25947</v>
      </c>
    </row>
    <row r="4225" customFormat="false" ht="15" hidden="false" customHeight="false" outlineLevel="0" collapsed="false">
      <c r="A4225" s="0" t="n">
        <v>176</v>
      </c>
      <c r="B4225" s="0" t="s">
        <v>241</v>
      </c>
      <c r="C4225" s="0" t="s">
        <v>25945</v>
      </c>
      <c r="D4225" s="0" t="s">
        <v>14902</v>
      </c>
      <c r="E4225" s="0" t="s">
        <v>25946</v>
      </c>
      <c r="F4225" s="0" t="n">
        <v>2402</v>
      </c>
      <c r="G4225" s="0" t="s">
        <v>599</v>
      </c>
      <c r="H4225" s="0" t="s">
        <v>297</v>
      </c>
      <c r="I4225" s="0" t="s">
        <v>25948</v>
      </c>
    </row>
    <row r="4226" customFormat="false" ht="15" hidden="false" customHeight="false" outlineLevel="0" collapsed="false">
      <c r="A4226" s="0" t="n">
        <v>175</v>
      </c>
      <c r="B4226" s="0" t="s">
        <v>239</v>
      </c>
      <c r="C4226" s="0" t="s">
        <v>25865</v>
      </c>
      <c r="D4226" s="0" t="s">
        <v>14541</v>
      </c>
      <c r="E4226" s="0" t="s">
        <v>25866</v>
      </c>
      <c r="F4226" s="0" t="n">
        <v>984</v>
      </c>
      <c r="G4226" s="0" t="s">
        <v>599</v>
      </c>
      <c r="H4226" s="0" t="s">
        <v>297</v>
      </c>
      <c r="I4226" s="0" t="s">
        <v>25867</v>
      </c>
    </row>
    <row r="4227" customFormat="false" ht="15" hidden="false" customHeight="false" outlineLevel="0" collapsed="false">
      <c r="A4227" s="0" t="n">
        <v>176</v>
      </c>
      <c r="B4227" s="0" t="s">
        <v>241</v>
      </c>
      <c r="C4227" s="0" t="s">
        <v>25865</v>
      </c>
      <c r="D4227" s="0" t="s">
        <v>14541</v>
      </c>
      <c r="E4227" s="0" t="s">
        <v>25866</v>
      </c>
      <c r="F4227" s="0" t="n">
        <v>984</v>
      </c>
      <c r="G4227" s="0" t="s">
        <v>599</v>
      </c>
      <c r="H4227" s="0" t="s">
        <v>297</v>
      </c>
      <c r="I4227" s="0" t="s">
        <v>25873</v>
      </c>
    </row>
    <row r="4228" customFormat="false" ht="15" hidden="false" customHeight="false" outlineLevel="0" collapsed="false">
      <c r="A4228" s="0" t="n">
        <v>175</v>
      </c>
      <c r="B4228" s="0" t="s">
        <v>239</v>
      </c>
      <c r="C4228" s="0" t="s">
        <v>25949</v>
      </c>
      <c r="D4228" s="0" t="s">
        <v>14541</v>
      </c>
      <c r="E4228" s="0" t="s">
        <v>25950</v>
      </c>
      <c r="F4228" s="0" t="n">
        <v>6034</v>
      </c>
      <c r="G4228" s="0" t="s">
        <v>599</v>
      </c>
      <c r="H4228" s="0" t="s">
        <v>297</v>
      </c>
      <c r="I4228" s="0" t="s">
        <v>25951</v>
      </c>
    </row>
    <row r="4229" customFormat="false" ht="15" hidden="false" customHeight="false" outlineLevel="0" collapsed="false">
      <c r="A4229" s="0" t="n">
        <v>176</v>
      </c>
      <c r="B4229" s="0" t="s">
        <v>241</v>
      </c>
      <c r="C4229" s="0" t="s">
        <v>25949</v>
      </c>
      <c r="D4229" s="0" t="s">
        <v>14541</v>
      </c>
      <c r="E4229" s="0" t="s">
        <v>25950</v>
      </c>
      <c r="F4229" s="0" t="n">
        <v>6034</v>
      </c>
      <c r="G4229" s="0" t="s">
        <v>599</v>
      </c>
      <c r="H4229" s="0" t="s">
        <v>297</v>
      </c>
      <c r="I4229" s="0" t="s">
        <v>25952</v>
      </c>
    </row>
    <row r="4230" customFormat="false" ht="15" hidden="false" customHeight="false" outlineLevel="0" collapsed="false">
      <c r="A4230" s="0" t="n">
        <v>175</v>
      </c>
      <c r="B4230" s="0" t="s">
        <v>239</v>
      </c>
      <c r="C4230" s="0" t="s">
        <v>25953</v>
      </c>
      <c r="D4230" s="0" t="s">
        <v>14902</v>
      </c>
      <c r="E4230" s="0" t="s">
        <v>25954</v>
      </c>
      <c r="F4230" s="0" t="n">
        <v>20010</v>
      </c>
      <c r="G4230" s="0" t="s">
        <v>599</v>
      </c>
      <c r="H4230" s="0" t="s">
        <v>297</v>
      </c>
      <c r="I4230" s="0" t="s">
        <v>25955</v>
      </c>
    </row>
    <row r="4231" customFormat="false" ht="15" hidden="false" customHeight="false" outlineLevel="0" collapsed="false">
      <c r="A4231" s="0" t="n">
        <v>176</v>
      </c>
      <c r="B4231" s="0" t="s">
        <v>241</v>
      </c>
      <c r="C4231" s="0" t="s">
        <v>25953</v>
      </c>
      <c r="D4231" s="0" t="s">
        <v>14902</v>
      </c>
      <c r="E4231" s="0" t="s">
        <v>25954</v>
      </c>
      <c r="F4231" s="0" t="n">
        <v>20010</v>
      </c>
      <c r="G4231" s="0" t="s">
        <v>599</v>
      </c>
      <c r="H4231" s="0" t="s">
        <v>297</v>
      </c>
      <c r="I4231" s="0" t="s">
        <v>25956</v>
      </c>
    </row>
    <row r="4232" customFormat="false" ht="15" hidden="false" customHeight="false" outlineLevel="0" collapsed="false">
      <c r="A4232" s="0" t="n">
        <v>175</v>
      </c>
      <c r="B4232" s="0" t="s">
        <v>239</v>
      </c>
      <c r="C4232" s="0" t="s">
        <v>25957</v>
      </c>
      <c r="D4232" s="0" t="s">
        <v>92</v>
      </c>
      <c r="E4232" s="0" t="s">
        <v>25958</v>
      </c>
      <c r="F4232" s="0" t="n">
        <v>1162</v>
      </c>
      <c r="G4232" s="0" t="s">
        <v>599</v>
      </c>
      <c r="H4232" s="0" t="s">
        <v>297</v>
      </c>
      <c r="I4232" s="0" t="s">
        <v>25959</v>
      </c>
    </row>
    <row r="4233" customFormat="false" ht="15" hidden="false" customHeight="false" outlineLevel="0" collapsed="false">
      <c r="A4233" s="0" t="n">
        <v>176</v>
      </c>
      <c r="B4233" s="0" t="s">
        <v>241</v>
      </c>
      <c r="C4233" s="0" t="s">
        <v>25957</v>
      </c>
      <c r="D4233" s="0" t="s">
        <v>92</v>
      </c>
      <c r="E4233" s="0" t="s">
        <v>25958</v>
      </c>
      <c r="F4233" s="0" t="n">
        <v>1162</v>
      </c>
      <c r="G4233" s="0" t="s">
        <v>599</v>
      </c>
      <c r="H4233" s="0" t="s">
        <v>297</v>
      </c>
      <c r="I4233" s="0" t="s">
        <v>25960</v>
      </c>
    </row>
    <row r="4234" customFormat="false" ht="15" hidden="false" customHeight="false" outlineLevel="0" collapsed="false">
      <c r="A4234" s="0" t="n">
        <v>175</v>
      </c>
      <c r="B4234" s="0" t="s">
        <v>239</v>
      </c>
      <c r="C4234" s="0" t="s">
        <v>25961</v>
      </c>
      <c r="D4234" s="0" t="s">
        <v>339</v>
      </c>
      <c r="E4234" s="0" t="s">
        <v>25962</v>
      </c>
      <c r="F4234" s="0" t="n">
        <v>906</v>
      </c>
      <c r="G4234" s="0" t="s">
        <v>599</v>
      </c>
      <c r="H4234" s="0" t="s">
        <v>297</v>
      </c>
      <c r="I4234" s="0" t="s">
        <v>25963</v>
      </c>
    </row>
    <row r="4235" customFormat="false" ht="15" hidden="false" customHeight="false" outlineLevel="0" collapsed="false">
      <c r="A4235" s="0" t="n">
        <v>176</v>
      </c>
      <c r="B4235" s="0" t="s">
        <v>241</v>
      </c>
      <c r="C4235" s="0" t="s">
        <v>25961</v>
      </c>
      <c r="D4235" s="0" t="s">
        <v>339</v>
      </c>
      <c r="E4235" s="0" t="s">
        <v>25962</v>
      </c>
      <c r="F4235" s="0" t="n">
        <v>906</v>
      </c>
      <c r="G4235" s="0" t="s">
        <v>599</v>
      </c>
      <c r="H4235" s="0" t="s">
        <v>297</v>
      </c>
      <c r="I4235" s="0" t="s">
        <v>25964</v>
      </c>
    </row>
    <row r="4236" customFormat="false" ht="15" hidden="false" customHeight="false" outlineLevel="0" collapsed="false">
      <c r="A4236" s="0" t="n">
        <v>175</v>
      </c>
      <c r="B4236" s="0" t="s">
        <v>239</v>
      </c>
      <c r="C4236" s="0" t="s">
        <v>25772</v>
      </c>
      <c r="D4236" s="0" t="s">
        <v>14532</v>
      </c>
      <c r="E4236" s="0" t="s">
        <v>25773</v>
      </c>
      <c r="F4236" s="0" t="n">
        <v>2060</v>
      </c>
      <c r="G4236" s="0" t="s">
        <v>599</v>
      </c>
      <c r="H4236" s="0" t="s">
        <v>297</v>
      </c>
      <c r="I4236" s="0" t="s">
        <v>25774</v>
      </c>
    </row>
    <row r="4237" customFormat="false" ht="15" hidden="false" customHeight="false" outlineLevel="0" collapsed="false">
      <c r="A4237" s="0" t="n">
        <v>176</v>
      </c>
      <c r="B4237" s="0" t="s">
        <v>241</v>
      </c>
      <c r="C4237" s="0" t="s">
        <v>25772</v>
      </c>
      <c r="D4237" s="0" t="s">
        <v>14532</v>
      </c>
      <c r="E4237" s="0" t="s">
        <v>25773</v>
      </c>
      <c r="F4237" s="0" t="n">
        <v>2060</v>
      </c>
      <c r="G4237" s="0" t="s">
        <v>599</v>
      </c>
      <c r="H4237" s="0" t="s">
        <v>297</v>
      </c>
      <c r="I4237" s="0" t="s">
        <v>25776</v>
      </c>
    </row>
    <row r="4238" customFormat="false" ht="15" hidden="false" customHeight="false" outlineLevel="0" collapsed="false">
      <c r="A4238" s="0" t="n">
        <v>175</v>
      </c>
      <c r="B4238" s="0" t="s">
        <v>239</v>
      </c>
      <c r="C4238" s="0" t="s">
        <v>25965</v>
      </c>
      <c r="D4238" s="0" t="s">
        <v>14902</v>
      </c>
      <c r="E4238" s="0" t="s">
        <v>25966</v>
      </c>
      <c r="F4238" s="0" t="n">
        <v>1864</v>
      </c>
      <c r="G4238" s="0" t="s">
        <v>599</v>
      </c>
      <c r="H4238" s="0" t="s">
        <v>297</v>
      </c>
      <c r="I4238" s="0" t="s">
        <v>25967</v>
      </c>
    </row>
    <row r="4239" customFormat="false" ht="15" hidden="false" customHeight="false" outlineLevel="0" collapsed="false">
      <c r="A4239" s="0" t="n">
        <v>176</v>
      </c>
      <c r="B4239" s="0" t="s">
        <v>241</v>
      </c>
      <c r="C4239" s="0" t="s">
        <v>25965</v>
      </c>
      <c r="D4239" s="0" t="s">
        <v>14902</v>
      </c>
      <c r="E4239" s="0" t="s">
        <v>25966</v>
      </c>
      <c r="F4239" s="0" t="n">
        <v>1864</v>
      </c>
      <c r="G4239" s="0" t="s">
        <v>599</v>
      </c>
      <c r="H4239" s="0" t="s">
        <v>297</v>
      </c>
      <c r="I4239" s="0" t="s">
        <v>25968</v>
      </c>
    </row>
    <row r="4240" customFormat="false" ht="15" hidden="false" customHeight="false" outlineLevel="0" collapsed="false">
      <c r="A4240" s="0" t="n">
        <v>175</v>
      </c>
      <c r="B4240" s="0" t="s">
        <v>239</v>
      </c>
      <c r="C4240" s="0" t="s">
        <v>25969</v>
      </c>
      <c r="D4240" s="0" t="s">
        <v>14541</v>
      </c>
      <c r="E4240" s="0" t="s">
        <v>25970</v>
      </c>
      <c r="F4240" s="0" t="n">
        <v>1127</v>
      </c>
      <c r="G4240" s="0" t="s">
        <v>599</v>
      </c>
      <c r="H4240" s="0" t="s">
        <v>297</v>
      </c>
      <c r="I4240" s="0" t="s">
        <v>25971</v>
      </c>
    </row>
    <row r="4241" customFormat="false" ht="15" hidden="false" customHeight="false" outlineLevel="0" collapsed="false">
      <c r="A4241" s="0" t="n">
        <v>176</v>
      </c>
      <c r="B4241" s="0" t="s">
        <v>241</v>
      </c>
      <c r="C4241" s="0" t="s">
        <v>25969</v>
      </c>
      <c r="D4241" s="0" t="s">
        <v>14541</v>
      </c>
      <c r="E4241" s="0" t="s">
        <v>25970</v>
      </c>
      <c r="F4241" s="0" t="n">
        <v>1127</v>
      </c>
      <c r="G4241" s="0" t="s">
        <v>599</v>
      </c>
      <c r="H4241" s="0" t="s">
        <v>297</v>
      </c>
      <c r="I4241" s="0" t="s">
        <v>25972</v>
      </c>
    </row>
    <row r="4242" customFormat="false" ht="15" hidden="false" customHeight="false" outlineLevel="0" collapsed="false">
      <c r="A4242" s="0" t="n">
        <v>175</v>
      </c>
      <c r="B4242" s="0" t="s">
        <v>239</v>
      </c>
      <c r="C4242" s="0" t="s">
        <v>25973</v>
      </c>
      <c r="D4242" s="0" t="s">
        <v>14676</v>
      </c>
      <c r="E4242" s="0" t="s">
        <v>25974</v>
      </c>
      <c r="F4242" s="0" t="n">
        <v>3282</v>
      </c>
      <c r="G4242" s="0" t="s">
        <v>599</v>
      </c>
      <c r="H4242" s="0" t="s">
        <v>297</v>
      </c>
      <c r="I4242" s="0" t="s">
        <v>25975</v>
      </c>
    </row>
    <row r="4243" customFormat="false" ht="15" hidden="false" customHeight="false" outlineLevel="0" collapsed="false">
      <c r="A4243" s="0" t="n">
        <v>176</v>
      </c>
      <c r="B4243" s="0" t="s">
        <v>241</v>
      </c>
      <c r="C4243" s="0" t="s">
        <v>25973</v>
      </c>
      <c r="D4243" s="0" t="s">
        <v>14676</v>
      </c>
      <c r="E4243" s="0" t="s">
        <v>25974</v>
      </c>
      <c r="F4243" s="0" t="n">
        <v>3282</v>
      </c>
      <c r="G4243" s="0" t="s">
        <v>599</v>
      </c>
      <c r="H4243" s="0" t="s">
        <v>297</v>
      </c>
      <c r="I4243" s="0" t="s">
        <v>25976</v>
      </c>
    </row>
    <row r="4244" customFormat="false" ht="15" hidden="false" customHeight="false" outlineLevel="0" collapsed="false">
      <c r="A4244" s="0" t="n">
        <v>175</v>
      </c>
      <c r="B4244" s="0" t="s">
        <v>239</v>
      </c>
      <c r="C4244" s="0" t="s">
        <v>25977</v>
      </c>
      <c r="D4244" s="0" t="s">
        <v>14532</v>
      </c>
      <c r="E4244" s="0" t="s">
        <v>25978</v>
      </c>
      <c r="F4244" s="0" t="n">
        <v>3218</v>
      </c>
      <c r="G4244" s="0" t="s">
        <v>599</v>
      </c>
      <c r="H4244" s="0" t="s">
        <v>297</v>
      </c>
      <c r="I4244" s="0" t="s">
        <v>25979</v>
      </c>
    </row>
    <row r="4245" customFormat="false" ht="15" hidden="false" customHeight="false" outlineLevel="0" collapsed="false">
      <c r="A4245" s="0" t="n">
        <v>176</v>
      </c>
      <c r="B4245" s="0" t="s">
        <v>241</v>
      </c>
      <c r="C4245" s="0" t="s">
        <v>25977</v>
      </c>
      <c r="D4245" s="0" t="s">
        <v>14532</v>
      </c>
      <c r="E4245" s="0" t="s">
        <v>25978</v>
      </c>
      <c r="F4245" s="0" t="n">
        <v>3218</v>
      </c>
      <c r="G4245" s="0" t="s">
        <v>599</v>
      </c>
      <c r="H4245" s="0" t="s">
        <v>297</v>
      </c>
      <c r="I4245" s="0" t="s">
        <v>25980</v>
      </c>
    </row>
    <row r="4246" customFormat="false" ht="15" hidden="false" customHeight="false" outlineLevel="0" collapsed="false">
      <c r="A4246" s="0" t="n">
        <v>175</v>
      </c>
      <c r="B4246" s="0" t="s">
        <v>239</v>
      </c>
      <c r="C4246" s="0" t="s">
        <v>25981</v>
      </c>
      <c r="D4246" s="0" t="s">
        <v>14541</v>
      </c>
      <c r="E4246" s="0" t="s">
        <v>25982</v>
      </c>
      <c r="F4246" s="0" t="n">
        <v>888</v>
      </c>
      <c r="G4246" s="0" t="s">
        <v>599</v>
      </c>
      <c r="H4246" s="0" t="s">
        <v>297</v>
      </c>
      <c r="I4246" s="0" t="s">
        <v>25983</v>
      </c>
    </row>
    <row r="4247" customFormat="false" ht="15" hidden="false" customHeight="false" outlineLevel="0" collapsed="false">
      <c r="A4247" s="0" t="n">
        <v>176</v>
      </c>
      <c r="B4247" s="0" t="s">
        <v>241</v>
      </c>
      <c r="C4247" s="0" t="s">
        <v>25981</v>
      </c>
      <c r="D4247" s="0" t="s">
        <v>14541</v>
      </c>
      <c r="E4247" s="0" t="s">
        <v>25982</v>
      </c>
      <c r="F4247" s="0" t="n">
        <v>888</v>
      </c>
      <c r="G4247" s="0" t="s">
        <v>599</v>
      </c>
      <c r="H4247" s="0" t="s">
        <v>297</v>
      </c>
      <c r="I4247" s="0" t="s">
        <v>25984</v>
      </c>
    </row>
    <row r="4248" customFormat="false" ht="15" hidden="false" customHeight="false" outlineLevel="0" collapsed="false">
      <c r="A4248" s="0" t="n">
        <v>175</v>
      </c>
      <c r="B4248" s="0" t="s">
        <v>239</v>
      </c>
      <c r="C4248" s="0" t="s">
        <v>25985</v>
      </c>
      <c r="D4248" s="0" t="s">
        <v>14902</v>
      </c>
      <c r="E4248" s="0" t="s">
        <v>25986</v>
      </c>
      <c r="F4248" s="0" t="n">
        <v>424</v>
      </c>
      <c r="G4248" s="0" t="s">
        <v>599</v>
      </c>
      <c r="H4248" s="0" t="s">
        <v>297</v>
      </c>
      <c r="I4248" s="0" t="s">
        <v>25987</v>
      </c>
    </row>
    <row r="4249" customFormat="false" ht="15" hidden="false" customHeight="false" outlineLevel="0" collapsed="false">
      <c r="A4249" s="0" t="n">
        <v>176</v>
      </c>
      <c r="B4249" s="0" t="s">
        <v>241</v>
      </c>
      <c r="C4249" s="0" t="s">
        <v>25985</v>
      </c>
      <c r="D4249" s="0" t="s">
        <v>14902</v>
      </c>
      <c r="E4249" s="0" t="s">
        <v>25986</v>
      </c>
      <c r="F4249" s="0" t="n">
        <v>424</v>
      </c>
      <c r="G4249" s="0" t="s">
        <v>599</v>
      </c>
      <c r="H4249" s="0" t="s">
        <v>297</v>
      </c>
      <c r="I4249" s="0" t="s">
        <v>25988</v>
      </c>
    </row>
    <row r="4250" customFormat="false" ht="15" hidden="false" customHeight="false" outlineLevel="0" collapsed="false">
      <c r="A4250" s="0" t="n">
        <v>175</v>
      </c>
      <c r="B4250" s="0" t="s">
        <v>239</v>
      </c>
      <c r="C4250" s="0" t="s">
        <v>25989</v>
      </c>
      <c r="D4250" s="0" t="s">
        <v>14532</v>
      </c>
      <c r="E4250" s="0" t="s">
        <v>25990</v>
      </c>
      <c r="F4250" s="0" t="n">
        <v>535</v>
      </c>
      <c r="G4250" s="0" t="s">
        <v>599</v>
      </c>
      <c r="H4250" s="0" t="s">
        <v>297</v>
      </c>
      <c r="I4250" s="0" t="s">
        <v>25991</v>
      </c>
    </row>
    <row r="4251" customFormat="false" ht="15" hidden="false" customHeight="false" outlineLevel="0" collapsed="false">
      <c r="A4251" s="0" t="n">
        <v>176</v>
      </c>
      <c r="B4251" s="0" t="s">
        <v>241</v>
      </c>
      <c r="C4251" s="0" t="s">
        <v>25989</v>
      </c>
      <c r="D4251" s="0" t="s">
        <v>14532</v>
      </c>
      <c r="E4251" s="0" t="s">
        <v>25990</v>
      </c>
      <c r="F4251" s="0" t="n">
        <v>535</v>
      </c>
      <c r="G4251" s="0" t="s">
        <v>599</v>
      </c>
      <c r="H4251" s="0" t="s">
        <v>297</v>
      </c>
      <c r="I4251" s="0" t="s">
        <v>25992</v>
      </c>
    </row>
    <row r="4252" customFormat="false" ht="15" hidden="false" customHeight="false" outlineLevel="0" collapsed="false">
      <c r="A4252" s="0" t="n">
        <v>175</v>
      </c>
      <c r="B4252" s="0" t="s">
        <v>239</v>
      </c>
      <c r="C4252" s="0" t="s">
        <v>25993</v>
      </c>
      <c r="D4252" s="0" t="s">
        <v>14902</v>
      </c>
      <c r="E4252" s="0" t="s">
        <v>25994</v>
      </c>
      <c r="F4252" s="0" t="n">
        <v>2851</v>
      </c>
      <c r="G4252" s="0" t="s">
        <v>599</v>
      </c>
      <c r="H4252" s="0" t="s">
        <v>297</v>
      </c>
      <c r="I4252" s="0" t="s">
        <v>25995</v>
      </c>
    </row>
    <row r="4253" customFormat="false" ht="15" hidden="false" customHeight="false" outlineLevel="0" collapsed="false">
      <c r="A4253" s="0" t="n">
        <v>176</v>
      </c>
      <c r="B4253" s="0" t="s">
        <v>241</v>
      </c>
      <c r="C4253" s="0" t="s">
        <v>25993</v>
      </c>
      <c r="D4253" s="0" t="s">
        <v>14902</v>
      </c>
      <c r="E4253" s="0" t="s">
        <v>25994</v>
      </c>
      <c r="F4253" s="0" t="n">
        <v>2851</v>
      </c>
      <c r="G4253" s="0" t="s">
        <v>599</v>
      </c>
      <c r="H4253" s="0" t="s">
        <v>297</v>
      </c>
      <c r="I4253" s="0" t="s">
        <v>25996</v>
      </c>
    </row>
    <row r="4254" customFormat="false" ht="15" hidden="false" customHeight="false" outlineLevel="0" collapsed="false">
      <c r="A4254" s="0" t="n">
        <v>175</v>
      </c>
      <c r="B4254" s="0" t="s">
        <v>239</v>
      </c>
      <c r="C4254" s="0" t="s">
        <v>25997</v>
      </c>
      <c r="D4254" s="0" t="s">
        <v>339</v>
      </c>
      <c r="E4254" s="0" t="s">
        <v>25998</v>
      </c>
      <c r="F4254" s="0" t="n">
        <v>786</v>
      </c>
      <c r="G4254" s="0" t="s">
        <v>599</v>
      </c>
      <c r="H4254" s="0" t="s">
        <v>297</v>
      </c>
      <c r="I4254" s="0" t="s">
        <v>25999</v>
      </c>
    </row>
    <row r="4255" customFormat="false" ht="15" hidden="false" customHeight="false" outlineLevel="0" collapsed="false">
      <c r="A4255" s="0" t="n">
        <v>176</v>
      </c>
      <c r="B4255" s="0" t="s">
        <v>241</v>
      </c>
      <c r="C4255" s="0" t="s">
        <v>25997</v>
      </c>
      <c r="D4255" s="0" t="s">
        <v>339</v>
      </c>
      <c r="E4255" s="0" t="s">
        <v>25998</v>
      </c>
      <c r="F4255" s="0" t="n">
        <v>786</v>
      </c>
      <c r="G4255" s="0" t="s">
        <v>599</v>
      </c>
      <c r="H4255" s="0" t="s">
        <v>297</v>
      </c>
      <c r="I4255" s="0" t="s">
        <v>26000</v>
      </c>
    </row>
    <row r="4256" customFormat="false" ht="15" hidden="false" customHeight="false" outlineLevel="0" collapsed="false">
      <c r="A4256" s="0" t="n">
        <v>175</v>
      </c>
      <c r="B4256" s="0" t="s">
        <v>239</v>
      </c>
      <c r="C4256" s="0" t="s">
        <v>25698</v>
      </c>
      <c r="D4256" s="0" t="s">
        <v>14902</v>
      </c>
      <c r="E4256" s="0" t="s">
        <v>25699</v>
      </c>
      <c r="F4256" s="0" t="n">
        <v>313</v>
      </c>
      <c r="G4256" s="0" t="s">
        <v>599</v>
      </c>
      <c r="H4256" s="0" t="s">
        <v>297</v>
      </c>
      <c r="I4256" s="0" t="s">
        <v>25700</v>
      </c>
    </row>
    <row r="4257" customFormat="false" ht="15" hidden="false" customHeight="false" outlineLevel="0" collapsed="false">
      <c r="A4257" s="0" t="n">
        <v>176</v>
      </c>
      <c r="B4257" s="0" t="s">
        <v>241</v>
      </c>
      <c r="C4257" s="0" t="s">
        <v>25698</v>
      </c>
      <c r="D4257" s="0" t="s">
        <v>14902</v>
      </c>
      <c r="E4257" s="0" t="s">
        <v>25699</v>
      </c>
      <c r="F4257" s="0" t="n">
        <v>313</v>
      </c>
      <c r="G4257" s="0" t="s">
        <v>599</v>
      </c>
      <c r="H4257" s="0" t="s">
        <v>297</v>
      </c>
      <c r="I4257" s="0" t="s">
        <v>25702</v>
      </c>
    </row>
    <row r="4258" customFormat="false" ht="15" hidden="false" customHeight="false" outlineLevel="0" collapsed="false">
      <c r="A4258" s="0" t="n">
        <v>175</v>
      </c>
      <c r="B4258" s="0" t="s">
        <v>239</v>
      </c>
      <c r="C4258" s="0" t="s">
        <v>26001</v>
      </c>
      <c r="D4258" s="0" t="s">
        <v>14532</v>
      </c>
      <c r="E4258" s="0" t="s">
        <v>26002</v>
      </c>
      <c r="F4258" s="0" t="n">
        <v>4686</v>
      </c>
      <c r="G4258" s="0" t="s">
        <v>599</v>
      </c>
      <c r="H4258" s="0" t="s">
        <v>297</v>
      </c>
      <c r="I4258" s="0" t="s">
        <v>26003</v>
      </c>
    </row>
    <row r="4259" customFormat="false" ht="15" hidden="false" customHeight="false" outlineLevel="0" collapsed="false">
      <c r="A4259" s="0" t="n">
        <v>176</v>
      </c>
      <c r="B4259" s="0" t="s">
        <v>241</v>
      </c>
      <c r="C4259" s="0" t="s">
        <v>26001</v>
      </c>
      <c r="D4259" s="0" t="s">
        <v>14532</v>
      </c>
      <c r="E4259" s="0" t="s">
        <v>26002</v>
      </c>
      <c r="F4259" s="0" t="n">
        <v>4686</v>
      </c>
      <c r="G4259" s="0" t="s">
        <v>599</v>
      </c>
      <c r="H4259" s="0" t="s">
        <v>297</v>
      </c>
      <c r="I4259" s="0" t="s">
        <v>26004</v>
      </c>
    </row>
    <row r="4260" customFormat="false" ht="15" hidden="false" customHeight="false" outlineLevel="0" collapsed="false">
      <c r="A4260" s="0" t="n">
        <v>175</v>
      </c>
      <c r="B4260" s="0" t="s">
        <v>239</v>
      </c>
      <c r="C4260" s="0" t="s">
        <v>26005</v>
      </c>
      <c r="D4260" s="0" t="s">
        <v>92</v>
      </c>
      <c r="E4260" s="0" t="s">
        <v>26006</v>
      </c>
      <c r="F4260" s="0" t="n">
        <v>1581</v>
      </c>
      <c r="G4260" s="0" t="s">
        <v>599</v>
      </c>
      <c r="H4260" s="0" t="s">
        <v>297</v>
      </c>
      <c r="I4260" s="0" t="s">
        <v>26007</v>
      </c>
    </row>
    <row r="4261" customFormat="false" ht="15" hidden="false" customHeight="false" outlineLevel="0" collapsed="false">
      <c r="A4261" s="0" t="n">
        <v>176</v>
      </c>
      <c r="B4261" s="0" t="s">
        <v>241</v>
      </c>
      <c r="C4261" s="0" t="s">
        <v>26005</v>
      </c>
      <c r="D4261" s="0" t="s">
        <v>92</v>
      </c>
      <c r="E4261" s="0" t="s">
        <v>26006</v>
      </c>
      <c r="F4261" s="0" t="n">
        <v>1581</v>
      </c>
      <c r="G4261" s="0" t="s">
        <v>599</v>
      </c>
      <c r="H4261" s="0" t="s">
        <v>297</v>
      </c>
      <c r="I4261" s="0" t="s">
        <v>26008</v>
      </c>
    </row>
    <row r="4262" customFormat="false" ht="15" hidden="false" customHeight="false" outlineLevel="0" collapsed="false">
      <c r="A4262" s="0" t="n">
        <v>175</v>
      </c>
      <c r="B4262" s="0" t="s">
        <v>239</v>
      </c>
      <c r="C4262" s="0" t="s">
        <v>26009</v>
      </c>
      <c r="D4262" s="0" t="s">
        <v>14902</v>
      </c>
      <c r="E4262" s="0" t="s">
        <v>26010</v>
      </c>
      <c r="F4262" s="0" t="n">
        <v>3149</v>
      </c>
      <c r="G4262" s="0" t="s">
        <v>599</v>
      </c>
      <c r="H4262" s="0" t="s">
        <v>297</v>
      </c>
      <c r="I4262" s="0" t="s">
        <v>26011</v>
      </c>
    </row>
    <row r="4263" customFormat="false" ht="15" hidden="false" customHeight="false" outlineLevel="0" collapsed="false">
      <c r="A4263" s="0" t="n">
        <v>176</v>
      </c>
      <c r="B4263" s="0" t="s">
        <v>241</v>
      </c>
      <c r="C4263" s="0" t="s">
        <v>26009</v>
      </c>
      <c r="D4263" s="0" t="s">
        <v>14902</v>
      </c>
      <c r="E4263" s="0" t="s">
        <v>26010</v>
      </c>
      <c r="F4263" s="0" t="n">
        <v>3149</v>
      </c>
      <c r="G4263" s="0" t="s">
        <v>599</v>
      </c>
      <c r="H4263" s="0" t="s">
        <v>297</v>
      </c>
      <c r="I4263" s="0" t="s">
        <v>26012</v>
      </c>
    </row>
    <row r="4264" customFormat="false" ht="15" hidden="false" customHeight="false" outlineLevel="0" collapsed="false">
      <c r="A4264" s="0" t="n">
        <v>175</v>
      </c>
      <c r="B4264" s="0" t="s">
        <v>239</v>
      </c>
      <c r="C4264" s="0" t="s">
        <v>25764</v>
      </c>
      <c r="D4264" s="0" t="s">
        <v>14532</v>
      </c>
      <c r="E4264" s="0" t="s">
        <v>25765</v>
      </c>
      <c r="F4264" s="0" t="n">
        <v>2941</v>
      </c>
      <c r="G4264" s="0" t="s">
        <v>599</v>
      </c>
      <c r="H4264" s="0" t="s">
        <v>297</v>
      </c>
      <c r="I4264" s="0" t="s">
        <v>25766</v>
      </c>
    </row>
    <row r="4265" customFormat="false" ht="15" hidden="false" customHeight="false" outlineLevel="0" collapsed="false">
      <c r="A4265" s="0" t="n">
        <v>176</v>
      </c>
      <c r="B4265" s="0" t="s">
        <v>241</v>
      </c>
      <c r="C4265" s="0" t="s">
        <v>25764</v>
      </c>
      <c r="D4265" s="0" t="s">
        <v>14532</v>
      </c>
      <c r="E4265" s="0" t="s">
        <v>25765</v>
      </c>
      <c r="F4265" s="0" t="n">
        <v>2941</v>
      </c>
      <c r="G4265" s="0" t="s">
        <v>599</v>
      </c>
      <c r="H4265" s="0" t="s">
        <v>297</v>
      </c>
      <c r="I4265" s="0" t="s">
        <v>25771</v>
      </c>
    </row>
    <row r="4266" customFormat="false" ht="15" hidden="false" customHeight="false" outlineLevel="0" collapsed="false">
      <c r="A4266" s="0" t="n">
        <v>175</v>
      </c>
      <c r="B4266" s="0" t="s">
        <v>239</v>
      </c>
      <c r="C4266" s="0" t="s">
        <v>26013</v>
      </c>
      <c r="D4266" s="0" t="s">
        <v>92</v>
      </c>
      <c r="E4266" s="0" t="s">
        <v>26014</v>
      </c>
      <c r="F4266" s="0" t="n">
        <v>950</v>
      </c>
      <c r="G4266" s="0" t="s">
        <v>599</v>
      </c>
      <c r="H4266" s="0" t="s">
        <v>297</v>
      </c>
      <c r="I4266" s="0" t="s">
        <v>26015</v>
      </c>
    </row>
    <row r="4267" customFormat="false" ht="15" hidden="false" customHeight="false" outlineLevel="0" collapsed="false">
      <c r="A4267" s="0" t="n">
        <v>176</v>
      </c>
      <c r="B4267" s="0" t="s">
        <v>241</v>
      </c>
      <c r="C4267" s="0" t="s">
        <v>26013</v>
      </c>
      <c r="D4267" s="0" t="s">
        <v>92</v>
      </c>
      <c r="E4267" s="0" t="s">
        <v>26014</v>
      </c>
      <c r="F4267" s="0" t="n">
        <v>950</v>
      </c>
      <c r="G4267" s="0" t="s">
        <v>599</v>
      </c>
      <c r="H4267" s="0" t="s">
        <v>297</v>
      </c>
      <c r="I4267" s="0" t="s">
        <v>26016</v>
      </c>
    </row>
    <row r="4268" customFormat="false" ht="15" hidden="false" customHeight="false" outlineLevel="0" collapsed="false">
      <c r="A4268" s="0" t="n">
        <v>175</v>
      </c>
      <c r="B4268" s="0" t="s">
        <v>239</v>
      </c>
      <c r="C4268" s="0" t="s">
        <v>26017</v>
      </c>
      <c r="D4268" s="0" t="s">
        <v>14532</v>
      </c>
      <c r="E4268" s="0" t="s">
        <v>26018</v>
      </c>
      <c r="F4268" s="0" t="n">
        <v>1187</v>
      </c>
      <c r="G4268" s="0" t="s">
        <v>599</v>
      </c>
      <c r="H4268" s="0" t="s">
        <v>297</v>
      </c>
      <c r="I4268" s="0" t="s">
        <v>26019</v>
      </c>
    </row>
    <row r="4269" customFormat="false" ht="15" hidden="false" customHeight="false" outlineLevel="0" collapsed="false">
      <c r="A4269" s="0" t="n">
        <v>176</v>
      </c>
      <c r="B4269" s="0" t="s">
        <v>241</v>
      </c>
      <c r="C4269" s="0" t="s">
        <v>26017</v>
      </c>
      <c r="D4269" s="0" t="s">
        <v>14532</v>
      </c>
      <c r="E4269" s="0" t="s">
        <v>26018</v>
      </c>
      <c r="F4269" s="0" t="n">
        <v>1187</v>
      </c>
      <c r="G4269" s="0" t="s">
        <v>599</v>
      </c>
      <c r="H4269" s="0" t="s">
        <v>297</v>
      </c>
      <c r="I4269" s="0" t="s">
        <v>26020</v>
      </c>
    </row>
    <row r="4270" customFormat="false" ht="15" hidden="false" customHeight="false" outlineLevel="0" collapsed="false">
      <c r="A4270" s="0" t="n">
        <v>175</v>
      </c>
      <c r="B4270" s="0" t="s">
        <v>239</v>
      </c>
      <c r="C4270" s="0" t="s">
        <v>26021</v>
      </c>
      <c r="D4270" s="0" t="s">
        <v>14902</v>
      </c>
      <c r="E4270" s="0" t="s">
        <v>26022</v>
      </c>
      <c r="F4270" s="0" t="n">
        <v>2348</v>
      </c>
      <c r="G4270" s="0" t="s">
        <v>599</v>
      </c>
      <c r="H4270" s="0" t="s">
        <v>297</v>
      </c>
      <c r="I4270" s="0" t="s">
        <v>26023</v>
      </c>
    </row>
    <row r="4271" customFormat="false" ht="15" hidden="false" customHeight="false" outlineLevel="0" collapsed="false">
      <c r="A4271" s="0" t="n">
        <v>176</v>
      </c>
      <c r="B4271" s="0" t="s">
        <v>241</v>
      </c>
      <c r="C4271" s="0" t="s">
        <v>26021</v>
      </c>
      <c r="D4271" s="0" t="s">
        <v>14902</v>
      </c>
      <c r="E4271" s="0" t="s">
        <v>26022</v>
      </c>
      <c r="F4271" s="0" t="n">
        <v>2348</v>
      </c>
      <c r="G4271" s="0" t="s">
        <v>599</v>
      </c>
      <c r="H4271" s="0" t="s">
        <v>297</v>
      </c>
      <c r="I4271" s="0" t="s">
        <v>26024</v>
      </c>
    </row>
    <row r="4272" customFormat="false" ht="15" hidden="false" customHeight="false" outlineLevel="0" collapsed="false">
      <c r="A4272" s="0" t="n">
        <v>175</v>
      </c>
      <c r="B4272" s="0" t="s">
        <v>239</v>
      </c>
      <c r="C4272" s="0" t="s">
        <v>25567</v>
      </c>
      <c r="D4272" s="0" t="s">
        <v>34</v>
      </c>
      <c r="E4272" s="0" t="s">
        <v>25568</v>
      </c>
      <c r="F4272" s="0" t="n">
        <v>2968</v>
      </c>
      <c r="G4272" s="0" t="s">
        <v>599</v>
      </c>
      <c r="H4272" s="0" t="s">
        <v>297</v>
      </c>
      <c r="I4272" s="0" t="s">
        <v>25569</v>
      </c>
    </row>
    <row r="4273" customFormat="false" ht="15" hidden="false" customHeight="false" outlineLevel="0" collapsed="false">
      <c r="A4273" s="0" t="n">
        <v>176</v>
      </c>
      <c r="B4273" s="0" t="s">
        <v>241</v>
      </c>
      <c r="C4273" s="0" t="s">
        <v>25567</v>
      </c>
      <c r="D4273" s="0" t="s">
        <v>34</v>
      </c>
      <c r="E4273" s="0" t="s">
        <v>25568</v>
      </c>
      <c r="F4273" s="0" t="n">
        <v>2968</v>
      </c>
      <c r="G4273" s="0" t="s">
        <v>599</v>
      </c>
      <c r="H4273" s="0" t="s">
        <v>297</v>
      </c>
      <c r="I4273" s="0" t="s">
        <v>25570</v>
      </c>
    </row>
    <row r="4274" customFormat="false" ht="15" hidden="false" customHeight="false" outlineLevel="0" collapsed="false">
      <c r="A4274" s="0" t="n">
        <v>175</v>
      </c>
      <c r="B4274" s="0" t="s">
        <v>239</v>
      </c>
      <c r="C4274" s="0" t="s">
        <v>26025</v>
      </c>
      <c r="D4274" s="0" t="s">
        <v>14532</v>
      </c>
      <c r="E4274" s="0" t="s">
        <v>26026</v>
      </c>
      <c r="F4274" s="0" t="n">
        <v>3055</v>
      </c>
      <c r="G4274" s="0" t="s">
        <v>599</v>
      </c>
      <c r="H4274" s="0" t="s">
        <v>297</v>
      </c>
      <c r="I4274" s="0" t="s">
        <v>26027</v>
      </c>
    </row>
    <row r="4275" customFormat="false" ht="15" hidden="false" customHeight="false" outlineLevel="0" collapsed="false">
      <c r="A4275" s="0" t="n">
        <v>176</v>
      </c>
      <c r="B4275" s="0" t="s">
        <v>241</v>
      </c>
      <c r="C4275" s="0" t="s">
        <v>26025</v>
      </c>
      <c r="D4275" s="0" t="s">
        <v>14532</v>
      </c>
      <c r="E4275" s="0" t="s">
        <v>26026</v>
      </c>
      <c r="F4275" s="0" t="n">
        <v>3055</v>
      </c>
      <c r="G4275" s="0" t="s">
        <v>599</v>
      </c>
      <c r="H4275" s="0" t="s">
        <v>297</v>
      </c>
      <c r="I4275" s="0" t="s">
        <v>26028</v>
      </c>
    </row>
    <row r="4276" customFormat="false" ht="15" hidden="false" customHeight="false" outlineLevel="0" collapsed="false">
      <c r="A4276" s="0" t="n">
        <v>175</v>
      </c>
      <c r="B4276" s="0" t="s">
        <v>239</v>
      </c>
      <c r="C4276" s="0" t="s">
        <v>25651</v>
      </c>
      <c r="D4276" s="0" t="s">
        <v>14541</v>
      </c>
      <c r="E4276" s="0" t="s">
        <v>25652</v>
      </c>
      <c r="F4276" s="0" t="n">
        <v>996</v>
      </c>
      <c r="G4276" s="0" t="s">
        <v>599</v>
      </c>
      <c r="H4276" s="0" t="s">
        <v>297</v>
      </c>
      <c r="I4276" s="0" t="s">
        <v>25653</v>
      </c>
    </row>
    <row r="4277" customFormat="false" ht="15" hidden="false" customHeight="false" outlineLevel="0" collapsed="false">
      <c r="A4277" s="0" t="n">
        <v>176</v>
      </c>
      <c r="B4277" s="0" t="s">
        <v>241</v>
      </c>
      <c r="C4277" s="0" t="s">
        <v>25651</v>
      </c>
      <c r="D4277" s="0" t="s">
        <v>14541</v>
      </c>
      <c r="E4277" s="0" t="s">
        <v>25652</v>
      </c>
      <c r="F4277" s="0" t="n">
        <v>996</v>
      </c>
      <c r="G4277" s="0" t="s">
        <v>599</v>
      </c>
      <c r="H4277" s="0" t="s">
        <v>297</v>
      </c>
      <c r="I4277" s="0" t="s">
        <v>25655</v>
      </c>
    </row>
    <row r="4278" customFormat="false" ht="15" hidden="false" customHeight="false" outlineLevel="0" collapsed="false">
      <c r="A4278" s="0" t="n">
        <v>175</v>
      </c>
      <c r="B4278" s="0" t="s">
        <v>239</v>
      </c>
      <c r="C4278" s="0" t="s">
        <v>26029</v>
      </c>
      <c r="D4278" s="0" t="s">
        <v>14532</v>
      </c>
      <c r="E4278" s="0" t="s">
        <v>26030</v>
      </c>
      <c r="F4278" s="0" t="n">
        <v>7410</v>
      </c>
      <c r="G4278" s="0" t="s">
        <v>599</v>
      </c>
      <c r="H4278" s="0" t="s">
        <v>297</v>
      </c>
      <c r="I4278" s="0" t="s">
        <v>26031</v>
      </c>
    </row>
    <row r="4279" customFormat="false" ht="15" hidden="false" customHeight="false" outlineLevel="0" collapsed="false">
      <c r="A4279" s="0" t="n">
        <v>176</v>
      </c>
      <c r="B4279" s="0" t="s">
        <v>241</v>
      </c>
      <c r="C4279" s="0" t="s">
        <v>26029</v>
      </c>
      <c r="D4279" s="0" t="s">
        <v>14532</v>
      </c>
      <c r="E4279" s="0" t="s">
        <v>26030</v>
      </c>
      <c r="F4279" s="0" t="n">
        <v>7410</v>
      </c>
      <c r="G4279" s="0" t="s">
        <v>599</v>
      </c>
      <c r="H4279" s="0" t="s">
        <v>297</v>
      </c>
      <c r="I4279" s="0" t="s">
        <v>26032</v>
      </c>
    </row>
    <row r="4280" customFormat="false" ht="15" hidden="false" customHeight="false" outlineLevel="0" collapsed="false">
      <c r="A4280" s="0" t="n">
        <v>175</v>
      </c>
      <c r="B4280" s="0" t="s">
        <v>239</v>
      </c>
      <c r="C4280" s="0" t="s">
        <v>26033</v>
      </c>
      <c r="D4280" s="0" t="s">
        <v>14902</v>
      </c>
      <c r="E4280" s="0" t="s">
        <v>26034</v>
      </c>
      <c r="F4280" s="0" t="n">
        <v>1613</v>
      </c>
      <c r="G4280" s="0" t="s">
        <v>599</v>
      </c>
      <c r="H4280" s="0" t="s">
        <v>297</v>
      </c>
      <c r="I4280" s="0" t="s">
        <v>26035</v>
      </c>
    </row>
    <row r="4281" customFormat="false" ht="15" hidden="false" customHeight="false" outlineLevel="0" collapsed="false">
      <c r="A4281" s="0" t="n">
        <v>176</v>
      </c>
      <c r="B4281" s="0" t="s">
        <v>241</v>
      </c>
      <c r="C4281" s="0" t="s">
        <v>26033</v>
      </c>
      <c r="D4281" s="0" t="s">
        <v>14902</v>
      </c>
      <c r="E4281" s="0" t="s">
        <v>26034</v>
      </c>
      <c r="F4281" s="0" t="n">
        <v>1613</v>
      </c>
      <c r="G4281" s="0" t="s">
        <v>599</v>
      </c>
      <c r="H4281" s="0" t="s">
        <v>297</v>
      </c>
      <c r="I4281" s="0" t="s">
        <v>26036</v>
      </c>
    </row>
    <row r="4282" customFormat="false" ht="15" hidden="false" customHeight="false" outlineLevel="0" collapsed="false">
      <c r="A4282" s="0" t="n">
        <v>175</v>
      </c>
      <c r="B4282" s="0" t="s">
        <v>239</v>
      </c>
      <c r="C4282" s="0" t="s">
        <v>26037</v>
      </c>
      <c r="D4282" s="0" t="s">
        <v>14532</v>
      </c>
      <c r="E4282" s="0" t="s">
        <v>26038</v>
      </c>
      <c r="F4282" s="0" t="n">
        <v>2873</v>
      </c>
      <c r="G4282" s="0" t="s">
        <v>599</v>
      </c>
      <c r="H4282" s="0" t="s">
        <v>297</v>
      </c>
      <c r="I4282" s="0" t="s">
        <v>26039</v>
      </c>
    </row>
    <row r="4283" customFormat="false" ht="15" hidden="false" customHeight="false" outlineLevel="0" collapsed="false">
      <c r="A4283" s="0" t="n">
        <v>176</v>
      </c>
      <c r="B4283" s="0" t="s">
        <v>241</v>
      </c>
      <c r="C4283" s="0" t="s">
        <v>26037</v>
      </c>
      <c r="D4283" s="0" t="s">
        <v>14532</v>
      </c>
      <c r="E4283" s="0" t="s">
        <v>26038</v>
      </c>
      <c r="F4283" s="0" t="n">
        <v>2873</v>
      </c>
      <c r="G4283" s="0" t="s">
        <v>599</v>
      </c>
      <c r="H4283" s="0" t="s">
        <v>297</v>
      </c>
      <c r="I4283" s="0" t="s">
        <v>26040</v>
      </c>
    </row>
    <row r="4284" customFormat="false" ht="15" hidden="false" customHeight="false" outlineLevel="0" collapsed="false">
      <c r="A4284" s="0" t="n">
        <v>175</v>
      </c>
      <c r="B4284" s="0" t="s">
        <v>239</v>
      </c>
      <c r="C4284" s="0" t="s">
        <v>26041</v>
      </c>
      <c r="D4284" s="0" t="s">
        <v>14532</v>
      </c>
      <c r="E4284" s="0" t="s">
        <v>26042</v>
      </c>
      <c r="F4284" s="0" t="n">
        <v>1161</v>
      </c>
      <c r="G4284" s="0" t="s">
        <v>599</v>
      </c>
      <c r="H4284" s="0" t="s">
        <v>297</v>
      </c>
      <c r="I4284" s="0" t="s">
        <v>26043</v>
      </c>
    </row>
    <row r="4285" customFormat="false" ht="15" hidden="false" customHeight="false" outlineLevel="0" collapsed="false">
      <c r="A4285" s="0" t="n">
        <v>176</v>
      </c>
      <c r="B4285" s="0" t="s">
        <v>241</v>
      </c>
      <c r="C4285" s="0" t="s">
        <v>26041</v>
      </c>
      <c r="D4285" s="0" t="s">
        <v>14532</v>
      </c>
      <c r="E4285" s="0" t="s">
        <v>26042</v>
      </c>
      <c r="F4285" s="0" t="n">
        <v>1161</v>
      </c>
      <c r="G4285" s="0" t="s">
        <v>599</v>
      </c>
      <c r="H4285" s="0" t="s">
        <v>297</v>
      </c>
      <c r="I4285" s="0" t="s">
        <v>26044</v>
      </c>
    </row>
    <row r="4286" customFormat="false" ht="15" hidden="false" customHeight="false" outlineLevel="0" collapsed="false">
      <c r="A4286" s="0" t="n">
        <v>175</v>
      </c>
      <c r="B4286" s="0" t="s">
        <v>239</v>
      </c>
      <c r="C4286" s="0" t="s">
        <v>26045</v>
      </c>
      <c r="D4286" s="0" t="s">
        <v>14541</v>
      </c>
      <c r="E4286" s="0" t="s">
        <v>26046</v>
      </c>
      <c r="F4286" s="0" t="n">
        <v>1048</v>
      </c>
      <c r="G4286" s="0" t="s">
        <v>599</v>
      </c>
      <c r="H4286" s="0" t="s">
        <v>297</v>
      </c>
      <c r="I4286" s="0" t="s">
        <v>26047</v>
      </c>
    </row>
    <row r="4287" customFormat="false" ht="15" hidden="false" customHeight="false" outlineLevel="0" collapsed="false">
      <c r="A4287" s="0" t="n">
        <v>176</v>
      </c>
      <c r="B4287" s="0" t="s">
        <v>241</v>
      </c>
      <c r="C4287" s="0" t="s">
        <v>26045</v>
      </c>
      <c r="D4287" s="0" t="s">
        <v>14541</v>
      </c>
      <c r="E4287" s="0" t="s">
        <v>26046</v>
      </c>
      <c r="F4287" s="0" t="n">
        <v>1048</v>
      </c>
      <c r="G4287" s="0" t="s">
        <v>599</v>
      </c>
      <c r="H4287" s="0" t="s">
        <v>297</v>
      </c>
      <c r="I4287" s="0" t="s">
        <v>26048</v>
      </c>
    </row>
    <row r="4288" customFormat="false" ht="15" hidden="false" customHeight="false" outlineLevel="0" collapsed="false">
      <c r="A4288" s="0" t="n">
        <v>175</v>
      </c>
      <c r="B4288" s="0" t="s">
        <v>239</v>
      </c>
      <c r="C4288" s="0" t="s">
        <v>26049</v>
      </c>
      <c r="D4288" s="0" t="s">
        <v>14532</v>
      </c>
      <c r="E4288" s="0" t="s">
        <v>26050</v>
      </c>
      <c r="F4288" s="0" t="n">
        <v>5806</v>
      </c>
      <c r="G4288" s="0" t="s">
        <v>599</v>
      </c>
      <c r="H4288" s="0" t="s">
        <v>297</v>
      </c>
      <c r="I4288" s="0" t="s">
        <v>26051</v>
      </c>
    </row>
    <row r="4289" customFormat="false" ht="15" hidden="false" customHeight="false" outlineLevel="0" collapsed="false">
      <c r="A4289" s="0" t="n">
        <v>176</v>
      </c>
      <c r="B4289" s="0" t="s">
        <v>241</v>
      </c>
      <c r="C4289" s="0" t="s">
        <v>26049</v>
      </c>
      <c r="D4289" s="0" t="s">
        <v>14532</v>
      </c>
      <c r="E4289" s="0" t="s">
        <v>26050</v>
      </c>
      <c r="F4289" s="0" t="n">
        <v>5806</v>
      </c>
      <c r="G4289" s="0" t="s">
        <v>599</v>
      </c>
      <c r="H4289" s="0" t="s">
        <v>297</v>
      </c>
      <c r="I4289" s="0" t="s">
        <v>26052</v>
      </c>
    </row>
    <row r="4290" customFormat="false" ht="15" hidden="false" customHeight="false" outlineLevel="0" collapsed="false">
      <c r="A4290" s="0" t="n">
        <v>175</v>
      </c>
      <c r="B4290" s="0" t="s">
        <v>239</v>
      </c>
      <c r="C4290" s="0" t="s">
        <v>26053</v>
      </c>
      <c r="D4290" s="0" t="s">
        <v>14532</v>
      </c>
      <c r="E4290" s="0" t="s">
        <v>26054</v>
      </c>
      <c r="F4290" s="0" t="n">
        <v>2215</v>
      </c>
      <c r="G4290" s="0" t="s">
        <v>599</v>
      </c>
      <c r="H4290" s="0" t="s">
        <v>297</v>
      </c>
      <c r="I4290" s="0" t="s">
        <v>26055</v>
      </c>
    </row>
    <row r="4291" customFormat="false" ht="15" hidden="false" customHeight="false" outlineLevel="0" collapsed="false">
      <c r="A4291" s="0" t="n">
        <v>176</v>
      </c>
      <c r="B4291" s="0" t="s">
        <v>241</v>
      </c>
      <c r="C4291" s="0" t="s">
        <v>26053</v>
      </c>
      <c r="D4291" s="0" t="s">
        <v>14532</v>
      </c>
      <c r="E4291" s="0" t="s">
        <v>26054</v>
      </c>
      <c r="F4291" s="0" t="n">
        <v>2215</v>
      </c>
      <c r="G4291" s="0" t="s">
        <v>599</v>
      </c>
      <c r="H4291" s="0" t="s">
        <v>297</v>
      </c>
      <c r="I4291" s="0" t="s">
        <v>26056</v>
      </c>
    </row>
    <row r="4292" customFormat="false" ht="15" hidden="false" customHeight="false" outlineLevel="0" collapsed="false">
      <c r="A4292" s="0" t="n">
        <v>175</v>
      </c>
      <c r="B4292" s="0" t="s">
        <v>239</v>
      </c>
      <c r="C4292" s="0" t="s">
        <v>26057</v>
      </c>
      <c r="D4292" s="0" t="s">
        <v>14532</v>
      </c>
      <c r="E4292" s="0" t="s">
        <v>26058</v>
      </c>
      <c r="F4292" s="0" t="n">
        <v>2459</v>
      </c>
      <c r="G4292" s="0" t="s">
        <v>599</v>
      </c>
      <c r="H4292" s="0" t="s">
        <v>297</v>
      </c>
      <c r="I4292" s="0" t="s">
        <v>26059</v>
      </c>
    </row>
    <row r="4293" customFormat="false" ht="15" hidden="false" customHeight="false" outlineLevel="0" collapsed="false">
      <c r="A4293" s="0" t="n">
        <v>176</v>
      </c>
      <c r="B4293" s="0" t="s">
        <v>241</v>
      </c>
      <c r="C4293" s="0" t="s">
        <v>26057</v>
      </c>
      <c r="D4293" s="0" t="s">
        <v>14532</v>
      </c>
      <c r="E4293" s="0" t="s">
        <v>26058</v>
      </c>
      <c r="F4293" s="0" t="n">
        <v>2459</v>
      </c>
      <c r="G4293" s="0" t="s">
        <v>599</v>
      </c>
      <c r="H4293" s="0" t="s">
        <v>297</v>
      </c>
      <c r="I4293" s="0" t="s">
        <v>26060</v>
      </c>
    </row>
    <row r="4294" customFormat="false" ht="15" hidden="false" customHeight="false" outlineLevel="0" collapsed="false">
      <c r="A4294" s="0" t="n">
        <v>175</v>
      </c>
      <c r="B4294" s="0" t="s">
        <v>239</v>
      </c>
      <c r="C4294" s="0" t="s">
        <v>26061</v>
      </c>
      <c r="D4294" s="0" t="s">
        <v>14532</v>
      </c>
      <c r="E4294" s="0" t="s">
        <v>26062</v>
      </c>
      <c r="F4294" s="0" t="n">
        <v>9875</v>
      </c>
      <c r="G4294" s="0" t="s">
        <v>599</v>
      </c>
      <c r="H4294" s="0" t="s">
        <v>297</v>
      </c>
      <c r="I4294" s="0" t="s">
        <v>26063</v>
      </c>
    </row>
    <row r="4295" customFormat="false" ht="15" hidden="false" customHeight="false" outlineLevel="0" collapsed="false">
      <c r="A4295" s="0" t="n">
        <v>176</v>
      </c>
      <c r="B4295" s="0" t="s">
        <v>241</v>
      </c>
      <c r="C4295" s="0" t="s">
        <v>26061</v>
      </c>
      <c r="D4295" s="0" t="s">
        <v>14532</v>
      </c>
      <c r="E4295" s="0" t="s">
        <v>26062</v>
      </c>
      <c r="F4295" s="0" t="n">
        <v>9875</v>
      </c>
      <c r="G4295" s="0" t="s">
        <v>599</v>
      </c>
      <c r="H4295" s="0" t="s">
        <v>297</v>
      </c>
      <c r="I4295" s="0" t="s">
        <v>26064</v>
      </c>
    </row>
    <row r="4296" customFormat="false" ht="15" hidden="false" customHeight="false" outlineLevel="0" collapsed="false">
      <c r="A4296" s="0" t="n">
        <v>175</v>
      </c>
      <c r="B4296" s="0" t="s">
        <v>239</v>
      </c>
      <c r="C4296" s="0" t="s">
        <v>26065</v>
      </c>
      <c r="D4296" s="0" t="s">
        <v>14541</v>
      </c>
      <c r="E4296" s="0" t="s">
        <v>26066</v>
      </c>
      <c r="F4296" s="0" t="n">
        <v>2604</v>
      </c>
      <c r="G4296" s="0" t="s">
        <v>599</v>
      </c>
      <c r="H4296" s="0" t="s">
        <v>297</v>
      </c>
      <c r="I4296" s="0" t="s">
        <v>26067</v>
      </c>
    </row>
    <row r="4297" customFormat="false" ht="15" hidden="false" customHeight="false" outlineLevel="0" collapsed="false">
      <c r="A4297" s="0" t="n">
        <v>176</v>
      </c>
      <c r="B4297" s="0" t="s">
        <v>241</v>
      </c>
      <c r="C4297" s="0" t="s">
        <v>26065</v>
      </c>
      <c r="D4297" s="0" t="s">
        <v>14541</v>
      </c>
      <c r="E4297" s="0" t="s">
        <v>26066</v>
      </c>
      <c r="F4297" s="0" t="n">
        <v>2604</v>
      </c>
      <c r="G4297" s="0" t="s">
        <v>599</v>
      </c>
      <c r="H4297" s="0" t="s">
        <v>297</v>
      </c>
      <c r="I4297" s="0" t="s">
        <v>26068</v>
      </c>
    </row>
    <row r="4298" customFormat="false" ht="15" hidden="false" customHeight="false" outlineLevel="0" collapsed="false">
      <c r="A4298" s="0" t="n">
        <v>175</v>
      </c>
      <c r="B4298" s="0" t="s">
        <v>239</v>
      </c>
      <c r="C4298" s="0" t="s">
        <v>26069</v>
      </c>
      <c r="D4298" s="0" t="s">
        <v>14541</v>
      </c>
      <c r="E4298" s="0" t="s">
        <v>26070</v>
      </c>
      <c r="F4298" s="0" t="n">
        <v>1043</v>
      </c>
      <c r="G4298" s="0" t="s">
        <v>599</v>
      </c>
      <c r="H4298" s="0" t="s">
        <v>297</v>
      </c>
      <c r="I4298" s="0" t="s">
        <v>26071</v>
      </c>
    </row>
    <row r="4299" customFormat="false" ht="15" hidden="false" customHeight="false" outlineLevel="0" collapsed="false">
      <c r="A4299" s="0" t="n">
        <v>176</v>
      </c>
      <c r="B4299" s="0" t="s">
        <v>241</v>
      </c>
      <c r="C4299" s="0" t="s">
        <v>26069</v>
      </c>
      <c r="D4299" s="0" t="s">
        <v>14541</v>
      </c>
      <c r="E4299" s="0" t="s">
        <v>26070</v>
      </c>
      <c r="F4299" s="0" t="n">
        <v>1043</v>
      </c>
      <c r="G4299" s="0" t="s">
        <v>599</v>
      </c>
      <c r="H4299" s="0" t="s">
        <v>297</v>
      </c>
      <c r="I4299" s="0" t="s">
        <v>26072</v>
      </c>
    </row>
    <row r="4300" customFormat="false" ht="15" hidden="false" customHeight="false" outlineLevel="0" collapsed="false">
      <c r="A4300" s="0" t="n">
        <v>175</v>
      </c>
      <c r="B4300" s="0" t="s">
        <v>239</v>
      </c>
      <c r="C4300" s="0" t="s">
        <v>26073</v>
      </c>
      <c r="D4300" s="0" t="s">
        <v>14532</v>
      </c>
      <c r="E4300" s="0" t="s">
        <v>26074</v>
      </c>
      <c r="F4300" s="0" t="n">
        <v>3895</v>
      </c>
      <c r="G4300" s="0" t="s">
        <v>599</v>
      </c>
      <c r="H4300" s="0" t="s">
        <v>297</v>
      </c>
      <c r="I4300" s="0" t="s">
        <v>26075</v>
      </c>
    </row>
    <row r="4301" customFormat="false" ht="15" hidden="false" customHeight="false" outlineLevel="0" collapsed="false">
      <c r="A4301" s="0" t="n">
        <v>176</v>
      </c>
      <c r="B4301" s="0" t="s">
        <v>241</v>
      </c>
      <c r="C4301" s="0" t="s">
        <v>26073</v>
      </c>
      <c r="D4301" s="0" t="s">
        <v>14532</v>
      </c>
      <c r="E4301" s="0" t="s">
        <v>26074</v>
      </c>
      <c r="F4301" s="0" t="n">
        <v>3895</v>
      </c>
      <c r="G4301" s="0" t="s">
        <v>599</v>
      </c>
      <c r="H4301" s="0" t="s">
        <v>297</v>
      </c>
      <c r="I4301" s="0" t="s">
        <v>26076</v>
      </c>
    </row>
    <row r="4302" customFormat="false" ht="15" hidden="false" customHeight="false" outlineLevel="0" collapsed="false">
      <c r="A4302" s="0" t="n">
        <v>175</v>
      </c>
      <c r="B4302" s="0" t="s">
        <v>239</v>
      </c>
      <c r="C4302" s="0" t="s">
        <v>26077</v>
      </c>
      <c r="D4302" s="0" t="s">
        <v>14541</v>
      </c>
      <c r="E4302" s="0" t="s">
        <v>26078</v>
      </c>
      <c r="F4302" s="0" t="n">
        <v>1156</v>
      </c>
      <c r="G4302" s="0" t="s">
        <v>599</v>
      </c>
      <c r="H4302" s="0" t="s">
        <v>297</v>
      </c>
      <c r="I4302" s="0" t="s">
        <v>26079</v>
      </c>
    </row>
    <row r="4303" customFormat="false" ht="15" hidden="false" customHeight="false" outlineLevel="0" collapsed="false">
      <c r="A4303" s="0" t="n">
        <v>176</v>
      </c>
      <c r="B4303" s="0" t="s">
        <v>241</v>
      </c>
      <c r="C4303" s="0" t="s">
        <v>26077</v>
      </c>
      <c r="D4303" s="0" t="s">
        <v>14541</v>
      </c>
      <c r="E4303" s="0" t="s">
        <v>26078</v>
      </c>
      <c r="F4303" s="0" t="n">
        <v>1156</v>
      </c>
      <c r="G4303" s="0" t="s">
        <v>599</v>
      </c>
      <c r="H4303" s="0" t="s">
        <v>297</v>
      </c>
      <c r="I4303" s="0" t="s">
        <v>26080</v>
      </c>
    </row>
    <row r="4304" customFormat="false" ht="15" hidden="false" customHeight="false" outlineLevel="0" collapsed="false">
      <c r="A4304" s="0" t="n">
        <v>175</v>
      </c>
      <c r="B4304" s="0" t="s">
        <v>239</v>
      </c>
      <c r="C4304" s="0" t="s">
        <v>26081</v>
      </c>
      <c r="D4304" s="0" t="s">
        <v>339</v>
      </c>
      <c r="E4304" s="0" t="s">
        <v>26082</v>
      </c>
      <c r="F4304" s="0" t="n">
        <v>1356</v>
      </c>
      <c r="G4304" s="0" t="s">
        <v>599</v>
      </c>
      <c r="H4304" s="0" t="s">
        <v>297</v>
      </c>
      <c r="I4304" s="0" t="s">
        <v>26083</v>
      </c>
    </row>
    <row r="4305" customFormat="false" ht="15" hidden="false" customHeight="false" outlineLevel="0" collapsed="false">
      <c r="A4305" s="0" t="n">
        <v>176</v>
      </c>
      <c r="B4305" s="0" t="s">
        <v>241</v>
      </c>
      <c r="C4305" s="0" t="s">
        <v>26081</v>
      </c>
      <c r="D4305" s="0" t="s">
        <v>339</v>
      </c>
      <c r="E4305" s="0" t="s">
        <v>26082</v>
      </c>
      <c r="F4305" s="0" t="n">
        <v>1356</v>
      </c>
      <c r="G4305" s="0" t="s">
        <v>599</v>
      </c>
      <c r="H4305" s="0" t="s">
        <v>297</v>
      </c>
      <c r="I4305" s="0" t="s">
        <v>26084</v>
      </c>
    </row>
    <row r="4306" customFormat="false" ht="15" hidden="false" customHeight="false" outlineLevel="0" collapsed="false">
      <c r="A4306" s="0" t="n">
        <v>175</v>
      </c>
      <c r="B4306" s="0" t="s">
        <v>239</v>
      </c>
      <c r="C4306" s="0" t="s">
        <v>25679</v>
      </c>
      <c r="D4306" s="0" t="s">
        <v>14541</v>
      </c>
      <c r="E4306" s="0" t="s">
        <v>25680</v>
      </c>
      <c r="F4306" s="0" t="n">
        <v>3567</v>
      </c>
      <c r="G4306" s="0" t="s">
        <v>599</v>
      </c>
      <c r="H4306" s="0" t="s">
        <v>297</v>
      </c>
      <c r="I4306" s="0" t="s">
        <v>25681</v>
      </c>
    </row>
    <row r="4307" customFormat="false" ht="15" hidden="false" customHeight="false" outlineLevel="0" collapsed="false">
      <c r="A4307" s="0" t="n">
        <v>176</v>
      </c>
      <c r="B4307" s="0" t="s">
        <v>241</v>
      </c>
      <c r="C4307" s="0" t="s">
        <v>25679</v>
      </c>
      <c r="D4307" s="0" t="s">
        <v>14541</v>
      </c>
      <c r="E4307" s="0" t="s">
        <v>25680</v>
      </c>
      <c r="F4307" s="0" t="n">
        <v>3567</v>
      </c>
      <c r="G4307" s="0" t="s">
        <v>599</v>
      </c>
      <c r="H4307" s="0" t="s">
        <v>297</v>
      </c>
      <c r="I4307" s="0" t="s">
        <v>25683</v>
      </c>
    </row>
    <row r="4308" customFormat="false" ht="15" hidden="false" customHeight="false" outlineLevel="0" collapsed="false">
      <c r="A4308" s="0" t="n">
        <v>175</v>
      </c>
      <c r="B4308" s="0" t="s">
        <v>239</v>
      </c>
      <c r="C4308" s="0" t="s">
        <v>26085</v>
      </c>
      <c r="D4308" s="0" t="s">
        <v>14902</v>
      </c>
      <c r="E4308" s="0" t="s">
        <v>26086</v>
      </c>
      <c r="F4308" s="0" t="n">
        <v>4239</v>
      </c>
      <c r="G4308" s="0" t="s">
        <v>599</v>
      </c>
      <c r="H4308" s="0" t="s">
        <v>297</v>
      </c>
      <c r="I4308" s="0" t="s">
        <v>26087</v>
      </c>
    </row>
    <row r="4309" customFormat="false" ht="15" hidden="false" customHeight="false" outlineLevel="0" collapsed="false">
      <c r="A4309" s="0" t="n">
        <v>176</v>
      </c>
      <c r="B4309" s="0" t="s">
        <v>241</v>
      </c>
      <c r="C4309" s="0" t="s">
        <v>26085</v>
      </c>
      <c r="D4309" s="0" t="s">
        <v>14902</v>
      </c>
      <c r="E4309" s="0" t="s">
        <v>26086</v>
      </c>
      <c r="F4309" s="0" t="n">
        <v>4239</v>
      </c>
      <c r="G4309" s="0" t="s">
        <v>599</v>
      </c>
      <c r="H4309" s="0" t="s">
        <v>297</v>
      </c>
      <c r="I4309" s="0" t="s">
        <v>26088</v>
      </c>
    </row>
    <row r="4310" customFormat="false" ht="15" hidden="false" customHeight="false" outlineLevel="0" collapsed="false">
      <c r="A4310" s="0" t="n">
        <v>175</v>
      </c>
      <c r="B4310" s="0" t="s">
        <v>239</v>
      </c>
      <c r="C4310" s="0" t="s">
        <v>26089</v>
      </c>
      <c r="D4310" s="0" t="s">
        <v>92</v>
      </c>
      <c r="E4310" s="0" t="s">
        <v>26090</v>
      </c>
      <c r="F4310" s="0" t="n">
        <v>1003</v>
      </c>
      <c r="G4310" s="0" t="s">
        <v>599</v>
      </c>
      <c r="H4310" s="0" t="s">
        <v>297</v>
      </c>
      <c r="I4310" s="0" t="s">
        <v>26091</v>
      </c>
    </row>
    <row r="4311" customFormat="false" ht="15" hidden="false" customHeight="false" outlineLevel="0" collapsed="false">
      <c r="A4311" s="0" t="n">
        <v>176</v>
      </c>
      <c r="B4311" s="0" t="s">
        <v>241</v>
      </c>
      <c r="C4311" s="0" t="s">
        <v>26089</v>
      </c>
      <c r="D4311" s="0" t="s">
        <v>92</v>
      </c>
      <c r="E4311" s="0" t="s">
        <v>26090</v>
      </c>
      <c r="F4311" s="0" t="n">
        <v>1003</v>
      </c>
      <c r="G4311" s="0" t="s">
        <v>599</v>
      </c>
      <c r="H4311" s="0" t="s">
        <v>297</v>
      </c>
      <c r="I4311" s="0" t="s">
        <v>26092</v>
      </c>
    </row>
    <row r="4312" customFormat="false" ht="15" hidden="false" customHeight="false" outlineLevel="0" collapsed="false">
      <c r="A4312" s="0" t="n">
        <v>175</v>
      </c>
      <c r="B4312" s="0" t="s">
        <v>239</v>
      </c>
      <c r="C4312" s="0" t="s">
        <v>25362</v>
      </c>
      <c r="D4312" s="0" t="s">
        <v>14532</v>
      </c>
      <c r="E4312" s="0" t="s">
        <v>25363</v>
      </c>
      <c r="F4312" s="0" t="n">
        <v>3358</v>
      </c>
      <c r="G4312" s="0" t="s">
        <v>599</v>
      </c>
      <c r="H4312" s="0" t="s">
        <v>297</v>
      </c>
      <c r="I4312" s="0" t="s">
        <v>25364</v>
      </c>
    </row>
    <row r="4313" customFormat="false" ht="15" hidden="false" customHeight="false" outlineLevel="0" collapsed="false">
      <c r="A4313" s="0" t="n">
        <v>176</v>
      </c>
      <c r="B4313" s="0" t="s">
        <v>241</v>
      </c>
      <c r="C4313" s="0" t="s">
        <v>25362</v>
      </c>
      <c r="D4313" s="0" t="s">
        <v>14532</v>
      </c>
      <c r="E4313" s="0" t="s">
        <v>25363</v>
      </c>
      <c r="F4313" s="0" t="n">
        <v>3358</v>
      </c>
      <c r="G4313" s="0" t="s">
        <v>599</v>
      </c>
      <c r="H4313" s="0" t="s">
        <v>297</v>
      </c>
      <c r="I4313" s="0" t="s">
        <v>25835</v>
      </c>
    </row>
    <row r="4314" customFormat="false" ht="15" hidden="false" customHeight="false" outlineLevel="0" collapsed="false">
      <c r="A4314" s="0" t="n">
        <v>175</v>
      </c>
      <c r="B4314" s="0" t="s">
        <v>239</v>
      </c>
      <c r="C4314" s="0" t="s">
        <v>25419</v>
      </c>
      <c r="D4314" s="0" t="s">
        <v>14902</v>
      </c>
      <c r="E4314" s="0" t="s">
        <v>25420</v>
      </c>
      <c r="F4314" s="0" t="n">
        <v>1190</v>
      </c>
      <c r="G4314" s="0" t="s">
        <v>599</v>
      </c>
      <c r="H4314" s="0" t="s">
        <v>297</v>
      </c>
      <c r="I4314" s="0" t="s">
        <v>25421</v>
      </c>
    </row>
    <row r="4315" customFormat="false" ht="15" hidden="false" customHeight="false" outlineLevel="0" collapsed="false">
      <c r="A4315" s="0" t="n">
        <v>176</v>
      </c>
      <c r="B4315" s="0" t="s">
        <v>241</v>
      </c>
      <c r="C4315" s="0" t="s">
        <v>25419</v>
      </c>
      <c r="D4315" s="0" t="s">
        <v>14902</v>
      </c>
      <c r="E4315" s="0" t="s">
        <v>25420</v>
      </c>
      <c r="F4315" s="0" t="n">
        <v>1190</v>
      </c>
      <c r="G4315" s="0" t="s">
        <v>599</v>
      </c>
      <c r="H4315" s="0" t="s">
        <v>297</v>
      </c>
      <c r="I4315" s="0" t="s">
        <v>25435</v>
      </c>
    </row>
    <row r="4316" customFormat="false" ht="15" hidden="false" customHeight="false" outlineLevel="0" collapsed="false">
      <c r="A4316" s="0" t="n">
        <v>175</v>
      </c>
      <c r="B4316" s="0" t="s">
        <v>239</v>
      </c>
      <c r="C4316" s="0" t="s">
        <v>25712</v>
      </c>
      <c r="D4316" s="0" t="s">
        <v>14541</v>
      </c>
      <c r="E4316" s="0" t="s">
        <v>25713</v>
      </c>
      <c r="F4316" s="0" t="n">
        <v>1013</v>
      </c>
      <c r="G4316" s="0" t="s">
        <v>599</v>
      </c>
      <c r="H4316" s="0" t="s">
        <v>297</v>
      </c>
      <c r="I4316" s="0" t="s">
        <v>25714</v>
      </c>
    </row>
    <row r="4317" customFormat="false" ht="15" hidden="false" customHeight="false" outlineLevel="0" collapsed="false">
      <c r="A4317" s="0" t="n">
        <v>176</v>
      </c>
      <c r="B4317" s="0" t="s">
        <v>241</v>
      </c>
      <c r="C4317" s="0" t="s">
        <v>25712</v>
      </c>
      <c r="D4317" s="0" t="s">
        <v>14541</v>
      </c>
      <c r="E4317" s="0" t="s">
        <v>25713</v>
      </c>
      <c r="F4317" s="0" t="n">
        <v>1013</v>
      </c>
      <c r="G4317" s="0" t="s">
        <v>599</v>
      </c>
      <c r="H4317" s="0" t="s">
        <v>297</v>
      </c>
      <c r="I4317" s="0" t="s">
        <v>25716</v>
      </c>
    </row>
    <row r="4318" customFormat="false" ht="15" hidden="false" customHeight="false" outlineLevel="0" collapsed="false">
      <c r="A4318" s="0" t="n">
        <v>175</v>
      </c>
      <c r="B4318" s="0" t="s">
        <v>239</v>
      </c>
      <c r="C4318" s="0" t="s">
        <v>26093</v>
      </c>
      <c r="D4318" s="0" t="s">
        <v>14532</v>
      </c>
      <c r="E4318" s="0" t="s">
        <v>26094</v>
      </c>
      <c r="F4318" s="0" t="n">
        <v>1142</v>
      </c>
      <c r="G4318" s="0" t="s">
        <v>599</v>
      </c>
      <c r="H4318" s="0" t="s">
        <v>297</v>
      </c>
      <c r="I4318" s="0" t="s">
        <v>26095</v>
      </c>
    </row>
    <row r="4319" customFormat="false" ht="15" hidden="false" customHeight="false" outlineLevel="0" collapsed="false">
      <c r="A4319" s="0" t="n">
        <v>176</v>
      </c>
      <c r="B4319" s="0" t="s">
        <v>241</v>
      </c>
      <c r="C4319" s="0" t="s">
        <v>26093</v>
      </c>
      <c r="D4319" s="0" t="s">
        <v>14532</v>
      </c>
      <c r="E4319" s="0" t="s">
        <v>26094</v>
      </c>
      <c r="F4319" s="0" t="n">
        <v>1142</v>
      </c>
      <c r="G4319" s="0" t="s">
        <v>599</v>
      </c>
      <c r="H4319" s="0" t="s">
        <v>297</v>
      </c>
      <c r="I4319" s="0" t="s">
        <v>26096</v>
      </c>
    </row>
    <row r="4320" customFormat="false" ht="15" hidden="false" customHeight="false" outlineLevel="0" collapsed="false">
      <c r="A4320" s="0" t="n">
        <v>175</v>
      </c>
      <c r="B4320" s="0" t="s">
        <v>239</v>
      </c>
      <c r="C4320" s="0" t="s">
        <v>26097</v>
      </c>
      <c r="D4320" s="0" t="s">
        <v>14532</v>
      </c>
      <c r="E4320" s="0" t="s">
        <v>26098</v>
      </c>
      <c r="F4320" s="0" t="n">
        <v>4620</v>
      </c>
      <c r="G4320" s="0" t="s">
        <v>599</v>
      </c>
      <c r="H4320" s="0" t="s">
        <v>297</v>
      </c>
      <c r="I4320" s="0" t="s">
        <v>26099</v>
      </c>
    </row>
    <row r="4321" customFormat="false" ht="15" hidden="false" customHeight="false" outlineLevel="0" collapsed="false">
      <c r="A4321" s="0" t="n">
        <v>176</v>
      </c>
      <c r="B4321" s="0" t="s">
        <v>241</v>
      </c>
      <c r="C4321" s="0" t="s">
        <v>26097</v>
      </c>
      <c r="D4321" s="0" t="s">
        <v>14532</v>
      </c>
      <c r="E4321" s="0" t="s">
        <v>26098</v>
      </c>
      <c r="F4321" s="0" t="n">
        <v>4620</v>
      </c>
      <c r="G4321" s="0" t="s">
        <v>599</v>
      </c>
      <c r="H4321" s="0" t="s">
        <v>297</v>
      </c>
      <c r="I4321" s="0" t="s">
        <v>26100</v>
      </c>
    </row>
    <row r="4322" customFormat="false" ht="15" hidden="false" customHeight="false" outlineLevel="0" collapsed="false">
      <c r="A4322" s="0" t="n">
        <v>175</v>
      </c>
      <c r="B4322" s="0" t="s">
        <v>239</v>
      </c>
      <c r="C4322" s="0" t="s">
        <v>26101</v>
      </c>
      <c r="D4322" s="0" t="s">
        <v>339</v>
      </c>
      <c r="E4322" s="0" t="s">
        <v>26102</v>
      </c>
      <c r="F4322" s="0" t="n">
        <v>1042</v>
      </c>
      <c r="G4322" s="0" t="s">
        <v>599</v>
      </c>
      <c r="H4322" s="0" t="s">
        <v>297</v>
      </c>
      <c r="I4322" s="0" t="s">
        <v>26103</v>
      </c>
    </row>
    <row r="4323" customFormat="false" ht="15" hidden="false" customHeight="false" outlineLevel="0" collapsed="false">
      <c r="A4323" s="0" t="n">
        <v>176</v>
      </c>
      <c r="B4323" s="0" t="s">
        <v>241</v>
      </c>
      <c r="C4323" s="0" t="s">
        <v>26101</v>
      </c>
      <c r="D4323" s="0" t="s">
        <v>339</v>
      </c>
      <c r="E4323" s="0" t="s">
        <v>26102</v>
      </c>
      <c r="F4323" s="0" t="n">
        <v>1042</v>
      </c>
      <c r="G4323" s="0" t="s">
        <v>599</v>
      </c>
      <c r="H4323" s="0" t="s">
        <v>297</v>
      </c>
      <c r="I4323" s="0" t="s">
        <v>26104</v>
      </c>
    </row>
    <row r="4324" customFormat="false" ht="15" hidden="false" customHeight="false" outlineLevel="0" collapsed="false">
      <c r="A4324" s="0" t="n">
        <v>175</v>
      </c>
      <c r="B4324" s="0" t="s">
        <v>239</v>
      </c>
      <c r="C4324" s="0" t="s">
        <v>26105</v>
      </c>
      <c r="D4324" s="0" t="s">
        <v>14532</v>
      </c>
      <c r="E4324" s="0" t="s">
        <v>26106</v>
      </c>
      <c r="F4324" s="0" t="n">
        <v>467</v>
      </c>
      <c r="G4324" s="0" t="s">
        <v>599</v>
      </c>
      <c r="H4324" s="0" t="s">
        <v>297</v>
      </c>
      <c r="I4324" s="0" t="s">
        <v>26107</v>
      </c>
    </row>
    <row r="4325" customFormat="false" ht="15" hidden="false" customHeight="false" outlineLevel="0" collapsed="false">
      <c r="A4325" s="0" t="n">
        <v>176</v>
      </c>
      <c r="B4325" s="0" t="s">
        <v>241</v>
      </c>
      <c r="C4325" s="0" t="s">
        <v>26105</v>
      </c>
      <c r="D4325" s="0" t="s">
        <v>14532</v>
      </c>
      <c r="E4325" s="0" t="s">
        <v>26106</v>
      </c>
      <c r="F4325" s="0" t="n">
        <v>467</v>
      </c>
      <c r="G4325" s="0" t="s">
        <v>599</v>
      </c>
      <c r="H4325" s="0" t="s">
        <v>297</v>
      </c>
      <c r="I4325" s="0" t="s">
        <v>26108</v>
      </c>
    </row>
    <row r="4326" customFormat="false" ht="15" hidden="false" customHeight="false" outlineLevel="0" collapsed="false">
      <c r="A4326" s="0" t="n">
        <v>175</v>
      </c>
      <c r="B4326" s="0" t="s">
        <v>239</v>
      </c>
      <c r="C4326" s="0" t="s">
        <v>26109</v>
      </c>
      <c r="D4326" s="0" t="s">
        <v>14902</v>
      </c>
      <c r="E4326" s="0" t="s">
        <v>26110</v>
      </c>
      <c r="F4326" s="0" t="n">
        <v>3214</v>
      </c>
      <c r="G4326" s="0" t="s">
        <v>599</v>
      </c>
      <c r="H4326" s="0" t="s">
        <v>297</v>
      </c>
      <c r="I4326" s="0" t="s">
        <v>26111</v>
      </c>
    </row>
    <row r="4327" customFormat="false" ht="15" hidden="false" customHeight="false" outlineLevel="0" collapsed="false">
      <c r="A4327" s="0" t="n">
        <v>176</v>
      </c>
      <c r="B4327" s="0" t="s">
        <v>241</v>
      </c>
      <c r="C4327" s="0" t="s">
        <v>26109</v>
      </c>
      <c r="D4327" s="0" t="s">
        <v>14902</v>
      </c>
      <c r="E4327" s="0" t="s">
        <v>26110</v>
      </c>
      <c r="F4327" s="0" t="n">
        <v>3214</v>
      </c>
      <c r="G4327" s="0" t="s">
        <v>599</v>
      </c>
      <c r="H4327" s="0" t="s">
        <v>297</v>
      </c>
      <c r="I4327" s="0" t="s">
        <v>26112</v>
      </c>
    </row>
    <row r="4328" customFormat="false" ht="15" hidden="false" customHeight="false" outlineLevel="0" collapsed="false">
      <c r="A4328" s="0" t="n">
        <v>175</v>
      </c>
      <c r="B4328" s="0" t="s">
        <v>239</v>
      </c>
      <c r="C4328" s="0" t="s">
        <v>26113</v>
      </c>
      <c r="D4328" s="0" t="s">
        <v>14902</v>
      </c>
      <c r="E4328" s="0" t="s">
        <v>26114</v>
      </c>
      <c r="F4328" s="0" t="n">
        <v>2064</v>
      </c>
      <c r="G4328" s="0" t="s">
        <v>599</v>
      </c>
      <c r="H4328" s="0" t="s">
        <v>297</v>
      </c>
      <c r="I4328" s="0" t="s">
        <v>26115</v>
      </c>
    </row>
    <row r="4329" customFormat="false" ht="15" hidden="false" customHeight="false" outlineLevel="0" collapsed="false">
      <c r="A4329" s="0" t="n">
        <v>176</v>
      </c>
      <c r="B4329" s="0" t="s">
        <v>241</v>
      </c>
      <c r="C4329" s="0" t="s">
        <v>26113</v>
      </c>
      <c r="D4329" s="0" t="s">
        <v>14902</v>
      </c>
      <c r="E4329" s="0" t="s">
        <v>26114</v>
      </c>
      <c r="F4329" s="0" t="n">
        <v>2064</v>
      </c>
      <c r="G4329" s="0" t="s">
        <v>599</v>
      </c>
      <c r="H4329" s="0" t="s">
        <v>297</v>
      </c>
      <c r="I4329" s="0" t="s">
        <v>26116</v>
      </c>
    </row>
    <row r="4330" customFormat="false" ht="15" hidden="false" customHeight="false" outlineLevel="0" collapsed="false">
      <c r="A4330" s="0" t="n">
        <v>175</v>
      </c>
      <c r="B4330" s="0" t="s">
        <v>239</v>
      </c>
      <c r="C4330" s="0" t="s">
        <v>25836</v>
      </c>
      <c r="D4330" s="0" t="s">
        <v>92</v>
      </c>
      <c r="E4330" s="0" t="s">
        <v>25837</v>
      </c>
      <c r="F4330" s="0" t="n">
        <v>3884</v>
      </c>
      <c r="G4330" s="0" t="s">
        <v>599</v>
      </c>
      <c r="H4330" s="0" t="s">
        <v>297</v>
      </c>
      <c r="I4330" s="0" t="s">
        <v>25838</v>
      </c>
    </row>
    <row r="4331" customFormat="false" ht="15" hidden="false" customHeight="false" outlineLevel="0" collapsed="false">
      <c r="A4331" s="0" t="n">
        <v>176</v>
      </c>
      <c r="B4331" s="0" t="s">
        <v>241</v>
      </c>
      <c r="C4331" s="0" t="s">
        <v>25836</v>
      </c>
      <c r="D4331" s="0" t="s">
        <v>92</v>
      </c>
      <c r="E4331" s="0" t="s">
        <v>25837</v>
      </c>
      <c r="F4331" s="0" t="n">
        <v>3884</v>
      </c>
      <c r="G4331" s="0" t="s">
        <v>599</v>
      </c>
      <c r="H4331" s="0" t="s">
        <v>297</v>
      </c>
      <c r="I4331" s="0" t="s">
        <v>25845</v>
      </c>
    </row>
    <row r="4332" customFormat="false" ht="15" hidden="false" customHeight="false" outlineLevel="0" collapsed="false">
      <c r="A4332" s="0" t="n">
        <v>175</v>
      </c>
      <c r="B4332" s="0" t="s">
        <v>239</v>
      </c>
      <c r="C4332" s="0" t="s">
        <v>26117</v>
      </c>
      <c r="D4332" s="0" t="s">
        <v>339</v>
      </c>
      <c r="E4332" s="0" t="s">
        <v>26118</v>
      </c>
      <c r="F4332" s="0" t="n">
        <v>1100</v>
      </c>
      <c r="G4332" s="0" t="s">
        <v>599</v>
      </c>
      <c r="H4332" s="0" t="s">
        <v>297</v>
      </c>
      <c r="I4332" s="0" t="s">
        <v>26119</v>
      </c>
    </row>
    <row r="4333" customFormat="false" ht="15" hidden="false" customHeight="false" outlineLevel="0" collapsed="false">
      <c r="A4333" s="0" t="n">
        <v>176</v>
      </c>
      <c r="B4333" s="0" t="s">
        <v>241</v>
      </c>
      <c r="C4333" s="0" t="s">
        <v>26117</v>
      </c>
      <c r="D4333" s="0" t="s">
        <v>339</v>
      </c>
      <c r="E4333" s="0" t="s">
        <v>26118</v>
      </c>
      <c r="F4333" s="0" t="n">
        <v>1100</v>
      </c>
      <c r="G4333" s="0" t="s">
        <v>599</v>
      </c>
      <c r="H4333" s="0" t="s">
        <v>297</v>
      </c>
      <c r="I4333" s="0" t="s">
        <v>26120</v>
      </c>
    </row>
    <row r="4334" customFormat="false" ht="15" hidden="false" customHeight="false" outlineLevel="0" collapsed="false">
      <c r="A4334" s="0" t="n">
        <v>175</v>
      </c>
      <c r="B4334" s="0" t="s">
        <v>239</v>
      </c>
      <c r="C4334" s="0" t="s">
        <v>25687</v>
      </c>
      <c r="D4334" s="0" t="s">
        <v>14541</v>
      </c>
      <c r="E4334" s="0" t="s">
        <v>25688</v>
      </c>
      <c r="F4334" s="0" t="n">
        <v>2098</v>
      </c>
      <c r="G4334" s="0" t="s">
        <v>599</v>
      </c>
      <c r="H4334" s="0" t="s">
        <v>297</v>
      </c>
      <c r="I4334" s="0" t="s">
        <v>25689</v>
      </c>
    </row>
    <row r="4335" customFormat="false" ht="15" hidden="false" customHeight="false" outlineLevel="0" collapsed="false">
      <c r="A4335" s="0" t="n">
        <v>176</v>
      </c>
      <c r="B4335" s="0" t="s">
        <v>241</v>
      </c>
      <c r="C4335" s="0" t="s">
        <v>25687</v>
      </c>
      <c r="D4335" s="0" t="s">
        <v>14541</v>
      </c>
      <c r="E4335" s="0" t="s">
        <v>25688</v>
      </c>
      <c r="F4335" s="0" t="n">
        <v>2098</v>
      </c>
      <c r="G4335" s="0" t="s">
        <v>599</v>
      </c>
      <c r="H4335" s="0" t="s">
        <v>297</v>
      </c>
      <c r="I4335" s="0" t="s">
        <v>25694</v>
      </c>
    </row>
    <row r="4336" customFormat="false" ht="15" hidden="false" customHeight="false" outlineLevel="0" collapsed="false">
      <c r="A4336" s="0" t="n">
        <v>175</v>
      </c>
      <c r="B4336" s="0" t="s">
        <v>239</v>
      </c>
      <c r="C4336" s="0" t="s">
        <v>26121</v>
      </c>
      <c r="D4336" s="0" t="s">
        <v>14532</v>
      </c>
      <c r="E4336" s="0" t="s">
        <v>26122</v>
      </c>
      <c r="F4336" s="0" t="n">
        <v>1923</v>
      </c>
      <c r="G4336" s="0" t="s">
        <v>599</v>
      </c>
      <c r="H4336" s="0" t="s">
        <v>297</v>
      </c>
      <c r="I4336" s="0" t="s">
        <v>26123</v>
      </c>
    </row>
    <row r="4337" customFormat="false" ht="15" hidden="false" customHeight="false" outlineLevel="0" collapsed="false">
      <c r="A4337" s="0" t="n">
        <v>176</v>
      </c>
      <c r="B4337" s="0" t="s">
        <v>241</v>
      </c>
      <c r="C4337" s="0" t="s">
        <v>26121</v>
      </c>
      <c r="D4337" s="0" t="s">
        <v>14532</v>
      </c>
      <c r="E4337" s="0" t="s">
        <v>26122</v>
      </c>
      <c r="F4337" s="0" t="n">
        <v>1923</v>
      </c>
      <c r="G4337" s="0" t="s">
        <v>599</v>
      </c>
      <c r="H4337" s="0" t="s">
        <v>297</v>
      </c>
      <c r="I4337" s="0" t="s">
        <v>26124</v>
      </c>
    </row>
    <row r="4338" customFormat="false" ht="15" hidden="false" customHeight="false" outlineLevel="0" collapsed="false">
      <c r="A4338" s="0" t="n">
        <v>175</v>
      </c>
      <c r="B4338" s="0" t="s">
        <v>239</v>
      </c>
      <c r="C4338" s="0" t="s">
        <v>26125</v>
      </c>
      <c r="D4338" s="0" t="s">
        <v>92</v>
      </c>
      <c r="E4338" s="0" t="s">
        <v>26126</v>
      </c>
      <c r="F4338" s="0" t="n">
        <v>1909</v>
      </c>
      <c r="G4338" s="0" t="s">
        <v>599</v>
      </c>
      <c r="H4338" s="0" t="s">
        <v>297</v>
      </c>
      <c r="I4338" s="0" t="s">
        <v>26127</v>
      </c>
    </row>
    <row r="4339" customFormat="false" ht="15" hidden="false" customHeight="false" outlineLevel="0" collapsed="false">
      <c r="A4339" s="0" t="n">
        <v>176</v>
      </c>
      <c r="B4339" s="0" t="s">
        <v>241</v>
      </c>
      <c r="C4339" s="0" t="s">
        <v>26125</v>
      </c>
      <c r="D4339" s="0" t="s">
        <v>92</v>
      </c>
      <c r="E4339" s="0" t="s">
        <v>26126</v>
      </c>
      <c r="F4339" s="0" t="n">
        <v>1909</v>
      </c>
      <c r="G4339" s="0" t="s">
        <v>599</v>
      </c>
      <c r="H4339" s="0" t="s">
        <v>297</v>
      </c>
      <c r="I4339" s="0" t="s">
        <v>26128</v>
      </c>
    </row>
    <row r="4340" customFormat="false" ht="15" hidden="false" customHeight="false" outlineLevel="0" collapsed="false">
      <c r="A4340" s="0" t="n">
        <v>175</v>
      </c>
      <c r="B4340" s="0" t="s">
        <v>239</v>
      </c>
      <c r="C4340" s="0" t="s">
        <v>26129</v>
      </c>
      <c r="D4340" s="0" t="s">
        <v>14676</v>
      </c>
      <c r="E4340" s="0" t="s">
        <v>26130</v>
      </c>
      <c r="F4340" s="0" t="n">
        <v>3341</v>
      </c>
      <c r="G4340" s="0" t="s">
        <v>599</v>
      </c>
      <c r="H4340" s="0" t="s">
        <v>297</v>
      </c>
      <c r="I4340" s="0" t="s">
        <v>26131</v>
      </c>
    </row>
    <row r="4341" customFormat="false" ht="15" hidden="false" customHeight="false" outlineLevel="0" collapsed="false">
      <c r="A4341" s="0" t="n">
        <v>176</v>
      </c>
      <c r="B4341" s="0" t="s">
        <v>241</v>
      </c>
      <c r="C4341" s="0" t="s">
        <v>26129</v>
      </c>
      <c r="D4341" s="0" t="s">
        <v>14676</v>
      </c>
      <c r="E4341" s="0" t="s">
        <v>26130</v>
      </c>
      <c r="F4341" s="0" t="n">
        <v>3341</v>
      </c>
      <c r="G4341" s="0" t="s">
        <v>599</v>
      </c>
      <c r="H4341" s="0" t="s">
        <v>297</v>
      </c>
      <c r="I4341" s="0" t="s">
        <v>26132</v>
      </c>
    </row>
    <row r="4342" customFormat="false" ht="15" hidden="false" customHeight="false" outlineLevel="0" collapsed="false">
      <c r="A4342" s="0" t="n">
        <v>175</v>
      </c>
      <c r="B4342" s="0" t="s">
        <v>239</v>
      </c>
      <c r="C4342" s="0" t="s">
        <v>26133</v>
      </c>
      <c r="D4342" s="0" t="s">
        <v>14532</v>
      </c>
      <c r="E4342" s="0" t="s">
        <v>26134</v>
      </c>
      <c r="F4342" s="0" t="n">
        <v>4097</v>
      </c>
      <c r="G4342" s="0" t="s">
        <v>599</v>
      </c>
      <c r="H4342" s="0" t="s">
        <v>297</v>
      </c>
      <c r="I4342" s="0" t="s">
        <v>26135</v>
      </c>
    </row>
    <row r="4343" customFormat="false" ht="15" hidden="false" customHeight="false" outlineLevel="0" collapsed="false">
      <c r="A4343" s="0" t="n">
        <v>176</v>
      </c>
      <c r="B4343" s="0" t="s">
        <v>241</v>
      </c>
      <c r="C4343" s="0" t="s">
        <v>26133</v>
      </c>
      <c r="D4343" s="0" t="s">
        <v>14532</v>
      </c>
      <c r="E4343" s="0" t="s">
        <v>26134</v>
      </c>
      <c r="F4343" s="0" t="n">
        <v>4097</v>
      </c>
      <c r="G4343" s="0" t="s">
        <v>599</v>
      </c>
      <c r="H4343" s="0" t="s">
        <v>297</v>
      </c>
      <c r="I4343" s="0" t="s">
        <v>26136</v>
      </c>
    </row>
    <row r="4344" customFormat="false" ht="15" hidden="false" customHeight="false" outlineLevel="0" collapsed="false">
      <c r="A4344" s="0" t="n">
        <v>175</v>
      </c>
      <c r="B4344" s="0" t="s">
        <v>239</v>
      </c>
      <c r="C4344" s="0" t="s">
        <v>25536</v>
      </c>
      <c r="D4344" s="0" t="s">
        <v>14532</v>
      </c>
      <c r="E4344" s="0" t="s">
        <v>25537</v>
      </c>
      <c r="F4344" s="0" t="n">
        <v>1545</v>
      </c>
      <c r="G4344" s="0" t="s">
        <v>599</v>
      </c>
      <c r="H4344" s="0" t="s">
        <v>297</v>
      </c>
      <c r="I4344" s="0" t="s">
        <v>25538</v>
      </c>
    </row>
    <row r="4345" customFormat="false" ht="15" hidden="false" customHeight="false" outlineLevel="0" collapsed="false">
      <c r="A4345" s="0" t="n">
        <v>176</v>
      </c>
      <c r="B4345" s="0" t="s">
        <v>241</v>
      </c>
      <c r="C4345" s="0" t="s">
        <v>25536</v>
      </c>
      <c r="D4345" s="0" t="s">
        <v>14532</v>
      </c>
      <c r="E4345" s="0" t="s">
        <v>25537</v>
      </c>
      <c r="F4345" s="0" t="n">
        <v>1545</v>
      </c>
      <c r="G4345" s="0" t="s">
        <v>599</v>
      </c>
      <c r="H4345" s="0" t="s">
        <v>297</v>
      </c>
      <c r="I4345" s="0" t="s">
        <v>25542</v>
      </c>
    </row>
    <row r="4346" customFormat="false" ht="15" hidden="false" customHeight="false" outlineLevel="0" collapsed="false">
      <c r="A4346" s="0" t="n">
        <v>175</v>
      </c>
      <c r="B4346" s="0" t="s">
        <v>239</v>
      </c>
      <c r="C4346" s="0" t="s">
        <v>26137</v>
      </c>
      <c r="D4346" s="0" t="s">
        <v>14532</v>
      </c>
      <c r="E4346" s="0" t="s">
        <v>26138</v>
      </c>
      <c r="F4346" s="0" t="n">
        <v>5471</v>
      </c>
      <c r="G4346" s="0" t="s">
        <v>599</v>
      </c>
      <c r="H4346" s="0" t="s">
        <v>297</v>
      </c>
      <c r="I4346" s="0" t="s">
        <v>26139</v>
      </c>
    </row>
    <row r="4347" customFormat="false" ht="15" hidden="false" customHeight="false" outlineLevel="0" collapsed="false">
      <c r="A4347" s="0" t="n">
        <v>176</v>
      </c>
      <c r="B4347" s="0" t="s">
        <v>241</v>
      </c>
      <c r="C4347" s="0" t="s">
        <v>26137</v>
      </c>
      <c r="D4347" s="0" t="s">
        <v>14532</v>
      </c>
      <c r="E4347" s="0" t="s">
        <v>26138</v>
      </c>
      <c r="F4347" s="0" t="n">
        <v>5471</v>
      </c>
      <c r="G4347" s="0" t="s">
        <v>599</v>
      </c>
      <c r="H4347" s="0" t="s">
        <v>297</v>
      </c>
      <c r="I4347" s="0" t="s">
        <v>26140</v>
      </c>
    </row>
    <row r="4348" customFormat="false" ht="15" hidden="false" customHeight="false" outlineLevel="0" collapsed="false">
      <c r="A4348" s="0" t="n">
        <v>175</v>
      </c>
      <c r="B4348" s="0" t="s">
        <v>239</v>
      </c>
      <c r="C4348" s="0" t="s">
        <v>26141</v>
      </c>
      <c r="D4348" s="0" t="s">
        <v>14902</v>
      </c>
      <c r="E4348" s="0" t="s">
        <v>26142</v>
      </c>
      <c r="F4348" s="0" t="n">
        <v>3649</v>
      </c>
      <c r="G4348" s="0" t="s">
        <v>599</v>
      </c>
      <c r="H4348" s="0" t="s">
        <v>297</v>
      </c>
      <c r="I4348" s="0" t="s">
        <v>26143</v>
      </c>
    </row>
    <row r="4349" customFormat="false" ht="15" hidden="false" customHeight="false" outlineLevel="0" collapsed="false">
      <c r="A4349" s="0" t="n">
        <v>176</v>
      </c>
      <c r="B4349" s="0" t="s">
        <v>241</v>
      </c>
      <c r="C4349" s="0" t="s">
        <v>26141</v>
      </c>
      <c r="D4349" s="0" t="s">
        <v>14902</v>
      </c>
      <c r="E4349" s="0" t="s">
        <v>26142</v>
      </c>
      <c r="F4349" s="0" t="n">
        <v>3649</v>
      </c>
      <c r="G4349" s="0" t="s">
        <v>599</v>
      </c>
      <c r="H4349" s="0" t="s">
        <v>297</v>
      </c>
      <c r="I4349" s="0" t="s">
        <v>26144</v>
      </c>
    </row>
    <row r="4350" customFormat="false" ht="15" hidden="false" customHeight="false" outlineLevel="0" collapsed="false">
      <c r="A4350" s="0" t="n">
        <v>175</v>
      </c>
      <c r="B4350" s="0" t="s">
        <v>239</v>
      </c>
      <c r="C4350" s="0" t="s">
        <v>26145</v>
      </c>
      <c r="D4350" s="0" t="s">
        <v>14532</v>
      </c>
      <c r="E4350" s="0" t="s">
        <v>26146</v>
      </c>
      <c r="F4350" s="0" t="n">
        <v>4785</v>
      </c>
      <c r="G4350" s="0" t="s">
        <v>599</v>
      </c>
      <c r="H4350" s="0" t="s">
        <v>297</v>
      </c>
      <c r="I4350" s="0" t="s">
        <v>26147</v>
      </c>
    </row>
    <row r="4351" customFormat="false" ht="15" hidden="false" customHeight="false" outlineLevel="0" collapsed="false">
      <c r="A4351" s="0" t="n">
        <v>176</v>
      </c>
      <c r="B4351" s="0" t="s">
        <v>241</v>
      </c>
      <c r="C4351" s="0" t="s">
        <v>26145</v>
      </c>
      <c r="D4351" s="0" t="s">
        <v>14532</v>
      </c>
      <c r="E4351" s="0" t="s">
        <v>26146</v>
      </c>
      <c r="F4351" s="0" t="n">
        <v>4785</v>
      </c>
      <c r="G4351" s="0" t="s">
        <v>599</v>
      </c>
      <c r="H4351" s="0" t="s">
        <v>297</v>
      </c>
      <c r="I4351" s="0" t="s">
        <v>26148</v>
      </c>
    </row>
    <row r="4352" customFormat="false" ht="15" hidden="false" customHeight="false" outlineLevel="0" collapsed="false">
      <c r="A4352" s="0" t="n">
        <v>175</v>
      </c>
      <c r="B4352" s="0" t="s">
        <v>239</v>
      </c>
      <c r="C4352" s="0" t="s">
        <v>26149</v>
      </c>
      <c r="D4352" s="0" t="s">
        <v>14532</v>
      </c>
      <c r="E4352" s="0" t="s">
        <v>26150</v>
      </c>
      <c r="F4352" s="0" t="n">
        <v>2038</v>
      </c>
      <c r="G4352" s="0" t="s">
        <v>599</v>
      </c>
      <c r="H4352" s="0" t="s">
        <v>297</v>
      </c>
      <c r="I4352" s="0" t="s">
        <v>26151</v>
      </c>
    </row>
    <row r="4353" customFormat="false" ht="15" hidden="false" customHeight="false" outlineLevel="0" collapsed="false">
      <c r="A4353" s="0" t="n">
        <v>176</v>
      </c>
      <c r="B4353" s="0" t="s">
        <v>241</v>
      </c>
      <c r="C4353" s="0" t="s">
        <v>26149</v>
      </c>
      <c r="D4353" s="0" t="s">
        <v>14532</v>
      </c>
      <c r="E4353" s="0" t="s">
        <v>26150</v>
      </c>
      <c r="F4353" s="0" t="n">
        <v>2038</v>
      </c>
      <c r="G4353" s="0" t="s">
        <v>599</v>
      </c>
      <c r="H4353" s="0" t="s">
        <v>297</v>
      </c>
      <c r="I4353" s="0" t="s">
        <v>26152</v>
      </c>
    </row>
    <row r="4354" customFormat="false" ht="15" hidden="false" customHeight="false" outlineLevel="0" collapsed="false">
      <c r="A4354" s="0" t="n">
        <v>175</v>
      </c>
      <c r="B4354" s="0" t="s">
        <v>239</v>
      </c>
      <c r="C4354" s="0" t="s">
        <v>26153</v>
      </c>
      <c r="D4354" s="0" t="s">
        <v>14902</v>
      </c>
      <c r="E4354" s="0" t="s">
        <v>26154</v>
      </c>
      <c r="F4354" s="0" t="n">
        <v>2800</v>
      </c>
      <c r="G4354" s="0" t="s">
        <v>599</v>
      </c>
      <c r="H4354" s="0" t="s">
        <v>297</v>
      </c>
      <c r="I4354" s="0" t="s">
        <v>26155</v>
      </c>
    </row>
    <row r="4355" customFormat="false" ht="15" hidden="false" customHeight="false" outlineLevel="0" collapsed="false">
      <c r="A4355" s="0" t="n">
        <v>176</v>
      </c>
      <c r="B4355" s="0" t="s">
        <v>241</v>
      </c>
      <c r="C4355" s="0" t="s">
        <v>26153</v>
      </c>
      <c r="D4355" s="0" t="s">
        <v>14902</v>
      </c>
      <c r="E4355" s="0" t="s">
        <v>26154</v>
      </c>
      <c r="F4355" s="0" t="n">
        <v>2800</v>
      </c>
      <c r="G4355" s="0" t="s">
        <v>599</v>
      </c>
      <c r="H4355" s="0" t="s">
        <v>297</v>
      </c>
      <c r="I4355" s="0" t="s">
        <v>26156</v>
      </c>
    </row>
    <row r="4356" customFormat="false" ht="15" hidden="false" customHeight="false" outlineLevel="0" collapsed="false">
      <c r="A4356" s="0" t="n">
        <v>175</v>
      </c>
      <c r="B4356" s="0" t="s">
        <v>239</v>
      </c>
      <c r="C4356" s="0" t="s">
        <v>26157</v>
      </c>
      <c r="D4356" s="0" t="s">
        <v>14532</v>
      </c>
      <c r="E4356" s="0" t="s">
        <v>26158</v>
      </c>
      <c r="F4356" s="0" t="n">
        <v>5218</v>
      </c>
      <c r="G4356" s="0" t="s">
        <v>599</v>
      </c>
      <c r="H4356" s="0" t="s">
        <v>297</v>
      </c>
      <c r="I4356" s="0" t="s">
        <v>26159</v>
      </c>
    </row>
    <row r="4357" customFormat="false" ht="15" hidden="false" customHeight="false" outlineLevel="0" collapsed="false">
      <c r="A4357" s="0" t="n">
        <v>176</v>
      </c>
      <c r="B4357" s="0" t="s">
        <v>241</v>
      </c>
      <c r="C4357" s="0" t="s">
        <v>26157</v>
      </c>
      <c r="D4357" s="0" t="s">
        <v>14532</v>
      </c>
      <c r="E4357" s="0" t="s">
        <v>26158</v>
      </c>
      <c r="F4357" s="0" t="n">
        <v>5218</v>
      </c>
      <c r="G4357" s="0" t="s">
        <v>599</v>
      </c>
      <c r="H4357" s="0" t="s">
        <v>297</v>
      </c>
      <c r="I4357" s="0" t="s">
        <v>26160</v>
      </c>
    </row>
    <row r="4358" customFormat="false" ht="15" hidden="false" customHeight="false" outlineLevel="0" collapsed="false">
      <c r="A4358" s="0" t="n">
        <v>175</v>
      </c>
      <c r="B4358" s="0" t="s">
        <v>239</v>
      </c>
      <c r="C4358" s="0" t="s">
        <v>26161</v>
      </c>
      <c r="D4358" s="0" t="s">
        <v>339</v>
      </c>
      <c r="E4358" s="0" t="s">
        <v>26162</v>
      </c>
      <c r="F4358" s="0" t="n">
        <v>1069</v>
      </c>
      <c r="G4358" s="0" t="s">
        <v>599</v>
      </c>
      <c r="H4358" s="0" t="s">
        <v>297</v>
      </c>
      <c r="I4358" s="0" t="s">
        <v>26163</v>
      </c>
    </row>
    <row r="4359" customFormat="false" ht="15" hidden="false" customHeight="false" outlineLevel="0" collapsed="false">
      <c r="A4359" s="0" t="n">
        <v>176</v>
      </c>
      <c r="B4359" s="0" t="s">
        <v>241</v>
      </c>
      <c r="C4359" s="0" t="s">
        <v>26161</v>
      </c>
      <c r="D4359" s="0" t="s">
        <v>339</v>
      </c>
      <c r="E4359" s="0" t="s">
        <v>26162</v>
      </c>
      <c r="F4359" s="0" t="n">
        <v>1069</v>
      </c>
      <c r="G4359" s="0" t="s">
        <v>599</v>
      </c>
      <c r="H4359" s="0" t="s">
        <v>297</v>
      </c>
      <c r="I4359" s="0" t="s">
        <v>26164</v>
      </c>
    </row>
    <row r="4360" customFormat="false" ht="15" hidden="false" customHeight="false" outlineLevel="0" collapsed="false">
      <c r="A4360" s="0" t="n">
        <v>175</v>
      </c>
      <c r="B4360" s="0" t="s">
        <v>239</v>
      </c>
      <c r="C4360" s="0" t="s">
        <v>26165</v>
      </c>
      <c r="D4360" s="0" t="s">
        <v>14532</v>
      </c>
      <c r="E4360" s="0" t="s">
        <v>26166</v>
      </c>
      <c r="F4360" s="0" t="n">
        <v>2210</v>
      </c>
      <c r="G4360" s="0" t="s">
        <v>599</v>
      </c>
      <c r="H4360" s="0" t="s">
        <v>297</v>
      </c>
      <c r="I4360" s="0" t="s">
        <v>26055</v>
      </c>
    </row>
    <row r="4361" customFormat="false" ht="15" hidden="false" customHeight="false" outlineLevel="0" collapsed="false">
      <c r="A4361" s="0" t="n">
        <v>176</v>
      </c>
      <c r="B4361" s="0" t="s">
        <v>241</v>
      </c>
      <c r="C4361" s="0" t="s">
        <v>26165</v>
      </c>
      <c r="D4361" s="0" t="s">
        <v>14532</v>
      </c>
      <c r="E4361" s="0" t="s">
        <v>26166</v>
      </c>
      <c r="F4361" s="0" t="n">
        <v>2210</v>
      </c>
      <c r="G4361" s="0" t="s">
        <v>599</v>
      </c>
      <c r="H4361" s="0" t="s">
        <v>297</v>
      </c>
      <c r="I4361" s="0" t="s">
        <v>26056</v>
      </c>
    </row>
    <row r="4362" customFormat="false" ht="15" hidden="false" customHeight="false" outlineLevel="0" collapsed="false">
      <c r="A4362" s="0" t="n">
        <v>175</v>
      </c>
      <c r="B4362" s="0" t="s">
        <v>239</v>
      </c>
      <c r="C4362" s="0" t="s">
        <v>26167</v>
      </c>
      <c r="D4362" s="0" t="s">
        <v>92</v>
      </c>
      <c r="E4362" s="0" t="s">
        <v>26168</v>
      </c>
      <c r="F4362" s="0" t="n">
        <v>2686</v>
      </c>
      <c r="G4362" s="0" t="s">
        <v>599</v>
      </c>
      <c r="H4362" s="0" t="s">
        <v>297</v>
      </c>
      <c r="I4362" s="0" t="s">
        <v>26169</v>
      </c>
    </row>
    <row r="4363" customFormat="false" ht="15" hidden="false" customHeight="false" outlineLevel="0" collapsed="false">
      <c r="A4363" s="0" t="n">
        <v>176</v>
      </c>
      <c r="B4363" s="0" t="s">
        <v>241</v>
      </c>
      <c r="C4363" s="0" t="s">
        <v>26167</v>
      </c>
      <c r="D4363" s="0" t="s">
        <v>92</v>
      </c>
      <c r="E4363" s="0" t="s">
        <v>26168</v>
      </c>
      <c r="F4363" s="0" t="n">
        <v>2686</v>
      </c>
      <c r="G4363" s="0" t="s">
        <v>599</v>
      </c>
      <c r="H4363" s="0" t="s">
        <v>297</v>
      </c>
      <c r="I4363" s="0" t="s">
        <v>26170</v>
      </c>
    </row>
    <row r="4364" customFormat="false" ht="15" hidden="false" customHeight="false" outlineLevel="0" collapsed="false">
      <c r="A4364" s="0" t="n">
        <v>175</v>
      </c>
      <c r="B4364" s="0" t="s">
        <v>239</v>
      </c>
      <c r="C4364" s="0" t="s">
        <v>26171</v>
      </c>
      <c r="D4364" s="0" t="s">
        <v>14676</v>
      </c>
      <c r="E4364" s="0" t="s">
        <v>26172</v>
      </c>
      <c r="F4364" s="0" t="n">
        <v>3320</v>
      </c>
      <c r="G4364" s="0" t="s">
        <v>599</v>
      </c>
      <c r="H4364" s="0" t="s">
        <v>297</v>
      </c>
      <c r="I4364" s="0" t="s">
        <v>26173</v>
      </c>
    </row>
    <row r="4365" customFormat="false" ht="15" hidden="false" customHeight="false" outlineLevel="0" collapsed="false">
      <c r="A4365" s="0" t="n">
        <v>176</v>
      </c>
      <c r="B4365" s="0" t="s">
        <v>241</v>
      </c>
      <c r="C4365" s="0" t="s">
        <v>26171</v>
      </c>
      <c r="D4365" s="0" t="s">
        <v>14676</v>
      </c>
      <c r="E4365" s="0" t="s">
        <v>26172</v>
      </c>
      <c r="F4365" s="0" t="n">
        <v>3320</v>
      </c>
      <c r="G4365" s="0" t="s">
        <v>599</v>
      </c>
      <c r="H4365" s="0" t="s">
        <v>297</v>
      </c>
      <c r="I4365" s="0" t="s">
        <v>26174</v>
      </c>
    </row>
    <row r="4366" customFormat="false" ht="15" hidden="false" customHeight="false" outlineLevel="0" collapsed="false">
      <c r="A4366" s="0" t="n">
        <v>175</v>
      </c>
      <c r="B4366" s="0" t="s">
        <v>239</v>
      </c>
      <c r="C4366" s="0" t="s">
        <v>26175</v>
      </c>
      <c r="D4366" s="0" t="s">
        <v>339</v>
      </c>
      <c r="E4366" s="0" t="s">
        <v>26176</v>
      </c>
      <c r="F4366" s="0" t="n">
        <v>3154</v>
      </c>
      <c r="G4366" s="0" t="s">
        <v>599</v>
      </c>
      <c r="H4366" s="0" t="s">
        <v>297</v>
      </c>
      <c r="I4366" s="0" t="s">
        <v>26177</v>
      </c>
    </row>
    <row r="4367" customFormat="false" ht="15" hidden="false" customHeight="false" outlineLevel="0" collapsed="false">
      <c r="A4367" s="0" t="n">
        <v>176</v>
      </c>
      <c r="B4367" s="0" t="s">
        <v>241</v>
      </c>
      <c r="C4367" s="0" t="s">
        <v>26175</v>
      </c>
      <c r="D4367" s="0" t="s">
        <v>339</v>
      </c>
      <c r="E4367" s="0" t="s">
        <v>26176</v>
      </c>
      <c r="F4367" s="0" t="n">
        <v>3154</v>
      </c>
      <c r="G4367" s="0" t="s">
        <v>599</v>
      </c>
      <c r="H4367" s="0" t="s">
        <v>297</v>
      </c>
      <c r="I4367" s="0" t="s">
        <v>26178</v>
      </c>
    </row>
    <row r="4368" customFormat="false" ht="15" hidden="false" customHeight="false" outlineLevel="0" collapsed="false">
      <c r="A4368" s="0" t="n">
        <v>175</v>
      </c>
      <c r="B4368" s="0" t="s">
        <v>239</v>
      </c>
      <c r="C4368" s="0" t="s">
        <v>26179</v>
      </c>
      <c r="D4368" s="0" t="s">
        <v>14532</v>
      </c>
      <c r="E4368" s="0" t="s">
        <v>26180</v>
      </c>
      <c r="F4368" s="0" t="n">
        <v>2107</v>
      </c>
      <c r="G4368" s="0" t="s">
        <v>599</v>
      </c>
      <c r="H4368" s="0" t="s">
        <v>297</v>
      </c>
      <c r="I4368" s="0" t="s">
        <v>26181</v>
      </c>
    </row>
    <row r="4369" customFormat="false" ht="15" hidden="false" customHeight="false" outlineLevel="0" collapsed="false">
      <c r="A4369" s="0" t="n">
        <v>176</v>
      </c>
      <c r="B4369" s="0" t="s">
        <v>241</v>
      </c>
      <c r="C4369" s="0" t="s">
        <v>26179</v>
      </c>
      <c r="D4369" s="0" t="s">
        <v>14532</v>
      </c>
      <c r="E4369" s="0" t="s">
        <v>26180</v>
      </c>
      <c r="F4369" s="0" t="n">
        <v>2107</v>
      </c>
      <c r="G4369" s="0" t="s">
        <v>599</v>
      </c>
      <c r="H4369" s="0" t="s">
        <v>297</v>
      </c>
      <c r="I4369" s="0" t="s">
        <v>26182</v>
      </c>
    </row>
    <row r="4370" customFormat="false" ht="15" hidden="false" customHeight="false" outlineLevel="0" collapsed="false">
      <c r="A4370" s="0" t="n">
        <v>175</v>
      </c>
      <c r="B4370" s="0" t="s">
        <v>239</v>
      </c>
      <c r="C4370" s="0" t="s">
        <v>26183</v>
      </c>
      <c r="D4370" s="0" t="s">
        <v>14532</v>
      </c>
      <c r="E4370" s="0" t="s">
        <v>26184</v>
      </c>
      <c r="F4370" s="0" t="n">
        <v>8199</v>
      </c>
      <c r="G4370" s="0" t="s">
        <v>599</v>
      </c>
      <c r="H4370" s="0" t="s">
        <v>297</v>
      </c>
      <c r="I4370" s="0" t="s">
        <v>26185</v>
      </c>
    </row>
    <row r="4371" customFormat="false" ht="15" hidden="false" customHeight="false" outlineLevel="0" collapsed="false">
      <c r="A4371" s="0" t="n">
        <v>176</v>
      </c>
      <c r="B4371" s="0" t="s">
        <v>241</v>
      </c>
      <c r="C4371" s="0" t="s">
        <v>26183</v>
      </c>
      <c r="D4371" s="0" t="s">
        <v>14532</v>
      </c>
      <c r="E4371" s="0" t="s">
        <v>26184</v>
      </c>
      <c r="F4371" s="0" t="n">
        <v>8199</v>
      </c>
      <c r="G4371" s="0" t="s">
        <v>599</v>
      </c>
      <c r="H4371" s="0" t="s">
        <v>297</v>
      </c>
      <c r="I4371" s="0" t="s">
        <v>26186</v>
      </c>
    </row>
    <row r="4372" customFormat="false" ht="15" hidden="false" customHeight="false" outlineLevel="0" collapsed="false">
      <c r="A4372" s="0" t="n">
        <v>175</v>
      </c>
      <c r="B4372" s="0" t="s">
        <v>239</v>
      </c>
      <c r="C4372" s="0" t="s">
        <v>26187</v>
      </c>
      <c r="D4372" s="0" t="s">
        <v>14532</v>
      </c>
      <c r="E4372" s="0" t="s">
        <v>26188</v>
      </c>
      <c r="F4372" s="0" t="n">
        <v>2047</v>
      </c>
      <c r="G4372" s="0" t="s">
        <v>599</v>
      </c>
      <c r="H4372" s="0" t="s">
        <v>297</v>
      </c>
      <c r="I4372" s="0" t="s">
        <v>26189</v>
      </c>
    </row>
    <row r="4373" customFormat="false" ht="15" hidden="false" customHeight="false" outlineLevel="0" collapsed="false">
      <c r="A4373" s="0" t="n">
        <v>176</v>
      </c>
      <c r="B4373" s="0" t="s">
        <v>241</v>
      </c>
      <c r="C4373" s="0" t="s">
        <v>26187</v>
      </c>
      <c r="D4373" s="0" t="s">
        <v>14532</v>
      </c>
      <c r="E4373" s="0" t="s">
        <v>26188</v>
      </c>
      <c r="F4373" s="0" t="n">
        <v>2047</v>
      </c>
      <c r="G4373" s="0" t="s">
        <v>599</v>
      </c>
      <c r="H4373" s="0" t="s">
        <v>297</v>
      </c>
      <c r="I4373" s="0" t="s">
        <v>26190</v>
      </c>
    </row>
    <row r="4374" customFormat="false" ht="15" hidden="false" customHeight="false" outlineLevel="0" collapsed="false">
      <c r="A4374" s="0" t="n">
        <v>175</v>
      </c>
      <c r="B4374" s="0" t="s">
        <v>239</v>
      </c>
      <c r="C4374" s="0" t="s">
        <v>26191</v>
      </c>
      <c r="D4374" s="0" t="s">
        <v>14532</v>
      </c>
      <c r="E4374" s="0" t="s">
        <v>26192</v>
      </c>
      <c r="F4374" s="0" t="n">
        <v>1575</v>
      </c>
      <c r="G4374" s="0" t="s">
        <v>599</v>
      </c>
      <c r="H4374" s="0" t="s">
        <v>297</v>
      </c>
      <c r="I4374" s="0" t="s">
        <v>26193</v>
      </c>
    </row>
    <row r="4375" customFormat="false" ht="15" hidden="false" customHeight="false" outlineLevel="0" collapsed="false">
      <c r="A4375" s="0" t="n">
        <v>176</v>
      </c>
      <c r="B4375" s="0" t="s">
        <v>241</v>
      </c>
      <c r="C4375" s="0" t="s">
        <v>26191</v>
      </c>
      <c r="D4375" s="0" t="s">
        <v>14532</v>
      </c>
      <c r="E4375" s="0" t="s">
        <v>26192</v>
      </c>
      <c r="F4375" s="0" t="n">
        <v>1575</v>
      </c>
      <c r="G4375" s="0" t="s">
        <v>599</v>
      </c>
      <c r="H4375" s="0" t="s">
        <v>297</v>
      </c>
      <c r="I4375" s="0" t="s">
        <v>26194</v>
      </c>
    </row>
    <row r="4376" customFormat="false" ht="15" hidden="false" customHeight="false" outlineLevel="0" collapsed="false">
      <c r="A4376" s="0" t="n">
        <v>175</v>
      </c>
      <c r="B4376" s="0" t="s">
        <v>239</v>
      </c>
      <c r="C4376" s="0" t="s">
        <v>26195</v>
      </c>
      <c r="D4376" s="0" t="s">
        <v>14902</v>
      </c>
      <c r="E4376" s="0" t="s">
        <v>26196</v>
      </c>
      <c r="F4376" s="0" t="n">
        <v>220</v>
      </c>
      <c r="G4376" s="0" t="s">
        <v>599</v>
      </c>
      <c r="H4376" s="0" t="s">
        <v>297</v>
      </c>
      <c r="I4376" s="0" t="s">
        <v>26197</v>
      </c>
    </row>
    <row r="4377" customFormat="false" ht="15" hidden="false" customHeight="false" outlineLevel="0" collapsed="false">
      <c r="A4377" s="0" t="n">
        <v>176</v>
      </c>
      <c r="B4377" s="0" t="s">
        <v>241</v>
      </c>
      <c r="C4377" s="0" t="s">
        <v>26195</v>
      </c>
      <c r="D4377" s="0" t="s">
        <v>14902</v>
      </c>
      <c r="E4377" s="0" t="s">
        <v>26196</v>
      </c>
      <c r="F4377" s="0" t="n">
        <v>220</v>
      </c>
      <c r="G4377" s="0" t="s">
        <v>599</v>
      </c>
      <c r="H4377" s="0" t="s">
        <v>297</v>
      </c>
      <c r="I4377" s="0" t="s">
        <v>26198</v>
      </c>
    </row>
    <row r="4378" customFormat="false" ht="15" hidden="false" customHeight="false" outlineLevel="0" collapsed="false">
      <c r="A4378" s="0" t="n">
        <v>175</v>
      </c>
      <c r="B4378" s="0" t="s">
        <v>239</v>
      </c>
      <c r="C4378" s="0" t="s">
        <v>26199</v>
      </c>
      <c r="D4378" s="0" t="s">
        <v>14532</v>
      </c>
      <c r="E4378" s="0" t="s">
        <v>26200</v>
      </c>
      <c r="F4378" s="0" t="n">
        <v>1793</v>
      </c>
      <c r="G4378" s="0" t="s">
        <v>599</v>
      </c>
      <c r="H4378" s="0" t="s">
        <v>297</v>
      </c>
      <c r="I4378" s="0" t="s">
        <v>26201</v>
      </c>
    </row>
    <row r="4379" customFormat="false" ht="15" hidden="false" customHeight="false" outlineLevel="0" collapsed="false">
      <c r="A4379" s="0" t="n">
        <v>176</v>
      </c>
      <c r="B4379" s="0" t="s">
        <v>241</v>
      </c>
      <c r="C4379" s="0" t="s">
        <v>26199</v>
      </c>
      <c r="D4379" s="0" t="s">
        <v>14532</v>
      </c>
      <c r="E4379" s="0" t="s">
        <v>26200</v>
      </c>
      <c r="F4379" s="0" t="n">
        <v>1793</v>
      </c>
      <c r="G4379" s="0" t="s">
        <v>599</v>
      </c>
      <c r="H4379" s="0" t="s">
        <v>297</v>
      </c>
      <c r="I4379" s="0" t="s">
        <v>26202</v>
      </c>
    </row>
    <row r="4380" customFormat="false" ht="15" hidden="false" customHeight="false" outlineLevel="0" collapsed="false">
      <c r="A4380" s="0" t="n">
        <v>175</v>
      </c>
      <c r="B4380" s="0" t="s">
        <v>239</v>
      </c>
      <c r="C4380" s="0" t="s">
        <v>26203</v>
      </c>
      <c r="D4380" s="0" t="s">
        <v>14676</v>
      </c>
      <c r="E4380" s="0" t="s">
        <v>26204</v>
      </c>
      <c r="F4380" s="0" t="n">
        <v>2622</v>
      </c>
      <c r="G4380" s="0" t="s">
        <v>599</v>
      </c>
      <c r="H4380" s="0" t="s">
        <v>297</v>
      </c>
      <c r="I4380" s="0" t="s">
        <v>26205</v>
      </c>
    </row>
    <row r="4381" customFormat="false" ht="15" hidden="false" customHeight="false" outlineLevel="0" collapsed="false">
      <c r="A4381" s="0" t="n">
        <v>176</v>
      </c>
      <c r="B4381" s="0" t="s">
        <v>241</v>
      </c>
      <c r="C4381" s="0" t="s">
        <v>26203</v>
      </c>
      <c r="D4381" s="0" t="s">
        <v>14676</v>
      </c>
      <c r="E4381" s="0" t="s">
        <v>26204</v>
      </c>
      <c r="F4381" s="0" t="n">
        <v>2622</v>
      </c>
      <c r="G4381" s="0" t="s">
        <v>599</v>
      </c>
      <c r="H4381" s="0" t="s">
        <v>297</v>
      </c>
      <c r="I4381" s="0" t="s">
        <v>26206</v>
      </c>
    </row>
    <row r="4382" customFormat="false" ht="15" hidden="false" customHeight="false" outlineLevel="0" collapsed="false">
      <c r="A4382" s="0" t="n">
        <v>175</v>
      </c>
      <c r="B4382" s="0" t="s">
        <v>239</v>
      </c>
      <c r="C4382" s="0" t="s">
        <v>26207</v>
      </c>
      <c r="D4382" s="0" t="s">
        <v>14532</v>
      </c>
      <c r="E4382" s="0" t="s">
        <v>26208</v>
      </c>
      <c r="F4382" s="0" t="n">
        <v>2214</v>
      </c>
      <c r="G4382" s="0" t="s">
        <v>599</v>
      </c>
      <c r="H4382" s="0" t="s">
        <v>297</v>
      </c>
      <c r="I4382" s="0" t="s">
        <v>26209</v>
      </c>
    </row>
    <row r="4383" customFormat="false" ht="15" hidden="false" customHeight="false" outlineLevel="0" collapsed="false">
      <c r="A4383" s="0" t="n">
        <v>176</v>
      </c>
      <c r="B4383" s="0" t="s">
        <v>241</v>
      </c>
      <c r="C4383" s="0" t="s">
        <v>26207</v>
      </c>
      <c r="D4383" s="0" t="s">
        <v>14532</v>
      </c>
      <c r="E4383" s="0" t="s">
        <v>26208</v>
      </c>
      <c r="F4383" s="0" t="n">
        <v>2214</v>
      </c>
      <c r="G4383" s="0" t="s">
        <v>599</v>
      </c>
      <c r="H4383" s="0" t="s">
        <v>297</v>
      </c>
      <c r="I4383" s="0" t="s">
        <v>26210</v>
      </c>
    </row>
    <row r="4384" customFormat="false" ht="15" hidden="false" customHeight="false" outlineLevel="0" collapsed="false">
      <c r="A4384" s="0" t="n">
        <v>175</v>
      </c>
      <c r="B4384" s="0" t="s">
        <v>239</v>
      </c>
      <c r="C4384" s="0" t="s">
        <v>25608</v>
      </c>
      <c r="D4384" s="0" t="s">
        <v>14532</v>
      </c>
      <c r="E4384" s="0" t="s">
        <v>25609</v>
      </c>
      <c r="F4384" s="0" t="n">
        <v>3726</v>
      </c>
      <c r="G4384" s="0" t="s">
        <v>599</v>
      </c>
      <c r="H4384" s="0" t="s">
        <v>297</v>
      </c>
      <c r="I4384" s="0" t="s">
        <v>25610</v>
      </c>
    </row>
    <row r="4385" customFormat="false" ht="15" hidden="false" customHeight="false" outlineLevel="0" collapsed="false">
      <c r="A4385" s="0" t="n">
        <v>176</v>
      </c>
      <c r="B4385" s="0" t="s">
        <v>241</v>
      </c>
      <c r="C4385" s="0" t="s">
        <v>25608</v>
      </c>
      <c r="D4385" s="0" t="s">
        <v>14532</v>
      </c>
      <c r="E4385" s="0" t="s">
        <v>25609</v>
      </c>
      <c r="F4385" s="0" t="n">
        <v>3726</v>
      </c>
      <c r="G4385" s="0" t="s">
        <v>599</v>
      </c>
      <c r="H4385" s="0" t="s">
        <v>297</v>
      </c>
      <c r="I4385" s="0" t="s">
        <v>25611</v>
      </c>
    </row>
    <row r="4386" customFormat="false" ht="15" hidden="false" customHeight="false" outlineLevel="0" collapsed="false">
      <c r="A4386" s="0" t="n">
        <v>175</v>
      </c>
      <c r="B4386" s="0" t="s">
        <v>239</v>
      </c>
      <c r="C4386" s="0" t="s">
        <v>26211</v>
      </c>
      <c r="D4386" s="0" t="s">
        <v>14532</v>
      </c>
      <c r="E4386" s="0" t="s">
        <v>26212</v>
      </c>
      <c r="F4386" s="0" t="n">
        <v>584</v>
      </c>
      <c r="G4386" s="0" t="s">
        <v>599</v>
      </c>
      <c r="H4386" s="0" t="s">
        <v>297</v>
      </c>
      <c r="I4386" s="0" t="s">
        <v>26213</v>
      </c>
    </row>
    <row r="4387" customFormat="false" ht="15" hidden="false" customHeight="false" outlineLevel="0" collapsed="false">
      <c r="A4387" s="0" t="n">
        <v>176</v>
      </c>
      <c r="B4387" s="0" t="s">
        <v>241</v>
      </c>
      <c r="C4387" s="0" t="s">
        <v>26211</v>
      </c>
      <c r="D4387" s="0" t="s">
        <v>14532</v>
      </c>
      <c r="E4387" s="0" t="s">
        <v>26212</v>
      </c>
      <c r="F4387" s="0" t="n">
        <v>584</v>
      </c>
      <c r="G4387" s="0" t="s">
        <v>599</v>
      </c>
      <c r="H4387" s="0" t="s">
        <v>297</v>
      </c>
      <c r="I4387" s="0" t="s">
        <v>26214</v>
      </c>
    </row>
    <row r="4388" customFormat="false" ht="15" hidden="false" customHeight="false" outlineLevel="0" collapsed="false">
      <c r="A4388" s="0" t="n">
        <v>175</v>
      </c>
      <c r="B4388" s="0" t="s">
        <v>239</v>
      </c>
      <c r="C4388" s="0" t="s">
        <v>26215</v>
      </c>
      <c r="D4388" s="0" t="s">
        <v>14902</v>
      </c>
      <c r="E4388" s="0" t="s">
        <v>26216</v>
      </c>
      <c r="F4388" s="0" t="n">
        <v>3589</v>
      </c>
      <c r="G4388" s="0" t="s">
        <v>599</v>
      </c>
      <c r="H4388" s="0" t="s">
        <v>297</v>
      </c>
      <c r="I4388" s="0" t="s">
        <v>26217</v>
      </c>
    </row>
    <row r="4389" customFormat="false" ht="15" hidden="false" customHeight="false" outlineLevel="0" collapsed="false">
      <c r="A4389" s="0" t="n">
        <v>176</v>
      </c>
      <c r="B4389" s="0" t="s">
        <v>241</v>
      </c>
      <c r="C4389" s="0" t="s">
        <v>26215</v>
      </c>
      <c r="D4389" s="0" t="s">
        <v>14902</v>
      </c>
      <c r="E4389" s="0" t="s">
        <v>26216</v>
      </c>
      <c r="F4389" s="0" t="n">
        <v>3589</v>
      </c>
      <c r="G4389" s="0" t="s">
        <v>599</v>
      </c>
      <c r="H4389" s="0" t="s">
        <v>297</v>
      </c>
      <c r="I4389" s="0" t="s">
        <v>26218</v>
      </c>
    </row>
    <row r="4390" customFormat="false" ht="15" hidden="false" customHeight="false" outlineLevel="0" collapsed="false">
      <c r="A4390" s="0" t="n">
        <v>175</v>
      </c>
      <c r="B4390" s="0" t="s">
        <v>239</v>
      </c>
      <c r="C4390" s="0" t="s">
        <v>26219</v>
      </c>
      <c r="D4390" s="0" t="s">
        <v>14532</v>
      </c>
      <c r="E4390" s="0" t="s">
        <v>26220</v>
      </c>
      <c r="F4390" s="0" t="n">
        <v>3548</v>
      </c>
      <c r="G4390" s="0" t="s">
        <v>599</v>
      </c>
      <c r="H4390" s="0" t="s">
        <v>297</v>
      </c>
      <c r="I4390" s="0" t="s">
        <v>26221</v>
      </c>
    </row>
    <row r="4391" customFormat="false" ht="15" hidden="false" customHeight="false" outlineLevel="0" collapsed="false">
      <c r="A4391" s="0" t="n">
        <v>176</v>
      </c>
      <c r="B4391" s="0" t="s">
        <v>241</v>
      </c>
      <c r="C4391" s="0" t="s">
        <v>26219</v>
      </c>
      <c r="D4391" s="0" t="s">
        <v>14532</v>
      </c>
      <c r="E4391" s="0" t="s">
        <v>26220</v>
      </c>
      <c r="F4391" s="0" t="n">
        <v>3548</v>
      </c>
      <c r="G4391" s="0" t="s">
        <v>599</v>
      </c>
      <c r="H4391" s="0" t="s">
        <v>297</v>
      </c>
      <c r="I4391" s="0" t="s">
        <v>26222</v>
      </c>
    </row>
    <row r="4392" customFormat="false" ht="15" hidden="false" customHeight="false" outlineLevel="0" collapsed="false">
      <c r="A4392" s="0" t="n">
        <v>175</v>
      </c>
      <c r="B4392" s="0" t="s">
        <v>239</v>
      </c>
      <c r="C4392" s="0" t="s">
        <v>26223</v>
      </c>
      <c r="D4392" s="0" t="s">
        <v>339</v>
      </c>
      <c r="E4392" s="0" t="s">
        <v>26224</v>
      </c>
      <c r="F4392" s="0" t="n">
        <v>1104</v>
      </c>
      <c r="G4392" s="0" t="s">
        <v>599</v>
      </c>
      <c r="H4392" s="0" t="s">
        <v>297</v>
      </c>
      <c r="I4392" s="0" t="s">
        <v>26225</v>
      </c>
    </row>
    <row r="4393" customFormat="false" ht="15" hidden="false" customHeight="false" outlineLevel="0" collapsed="false">
      <c r="A4393" s="0" t="n">
        <v>176</v>
      </c>
      <c r="B4393" s="0" t="s">
        <v>241</v>
      </c>
      <c r="C4393" s="0" t="s">
        <v>26223</v>
      </c>
      <c r="D4393" s="0" t="s">
        <v>339</v>
      </c>
      <c r="E4393" s="0" t="s">
        <v>26224</v>
      </c>
      <c r="F4393" s="0" t="n">
        <v>1104</v>
      </c>
      <c r="G4393" s="0" t="s">
        <v>599</v>
      </c>
      <c r="H4393" s="0" t="s">
        <v>297</v>
      </c>
      <c r="I4393" s="0" t="s">
        <v>26226</v>
      </c>
    </row>
    <row r="4394" customFormat="false" ht="15" hidden="false" customHeight="false" outlineLevel="0" collapsed="false">
      <c r="A4394" s="0" t="n">
        <v>175</v>
      </c>
      <c r="B4394" s="0" t="s">
        <v>239</v>
      </c>
      <c r="C4394" s="0" t="s">
        <v>26227</v>
      </c>
      <c r="D4394" s="0" t="s">
        <v>14541</v>
      </c>
      <c r="E4394" s="0" t="s">
        <v>26228</v>
      </c>
      <c r="F4394" s="0" t="n">
        <v>4813</v>
      </c>
      <c r="G4394" s="0" t="s">
        <v>599</v>
      </c>
      <c r="H4394" s="0" t="s">
        <v>297</v>
      </c>
      <c r="I4394" s="0" t="s">
        <v>26229</v>
      </c>
    </row>
    <row r="4395" customFormat="false" ht="15" hidden="false" customHeight="false" outlineLevel="0" collapsed="false">
      <c r="A4395" s="0" t="n">
        <v>176</v>
      </c>
      <c r="B4395" s="0" t="s">
        <v>241</v>
      </c>
      <c r="C4395" s="0" t="s">
        <v>26227</v>
      </c>
      <c r="D4395" s="0" t="s">
        <v>14541</v>
      </c>
      <c r="E4395" s="0" t="s">
        <v>26228</v>
      </c>
      <c r="F4395" s="0" t="n">
        <v>4813</v>
      </c>
      <c r="G4395" s="0" t="s">
        <v>599</v>
      </c>
      <c r="H4395" s="0" t="s">
        <v>297</v>
      </c>
      <c r="I4395" s="0" t="s">
        <v>26230</v>
      </c>
    </row>
    <row r="4396" customFormat="false" ht="15" hidden="false" customHeight="false" outlineLevel="0" collapsed="false">
      <c r="A4396" s="0" t="n">
        <v>175</v>
      </c>
      <c r="B4396" s="0" t="s">
        <v>239</v>
      </c>
      <c r="C4396" s="0" t="s">
        <v>26231</v>
      </c>
      <c r="D4396" s="0" t="s">
        <v>14902</v>
      </c>
      <c r="E4396" s="0" t="s">
        <v>26232</v>
      </c>
      <c r="F4396" s="0" t="n">
        <v>2966</v>
      </c>
      <c r="G4396" s="0" t="s">
        <v>599</v>
      </c>
      <c r="H4396" s="0" t="s">
        <v>297</v>
      </c>
      <c r="I4396" s="0" t="s">
        <v>26233</v>
      </c>
    </row>
    <row r="4397" customFormat="false" ht="15" hidden="false" customHeight="false" outlineLevel="0" collapsed="false">
      <c r="A4397" s="0" t="n">
        <v>176</v>
      </c>
      <c r="B4397" s="0" t="s">
        <v>241</v>
      </c>
      <c r="C4397" s="0" t="s">
        <v>26231</v>
      </c>
      <c r="D4397" s="0" t="s">
        <v>14902</v>
      </c>
      <c r="E4397" s="0" t="s">
        <v>26232</v>
      </c>
      <c r="F4397" s="0" t="n">
        <v>2966</v>
      </c>
      <c r="G4397" s="0" t="s">
        <v>599</v>
      </c>
      <c r="H4397" s="0" t="s">
        <v>297</v>
      </c>
      <c r="I4397" s="0" t="s">
        <v>26234</v>
      </c>
    </row>
    <row r="4398" customFormat="false" ht="15" hidden="false" customHeight="false" outlineLevel="0" collapsed="false">
      <c r="A4398" s="0" t="n">
        <v>175</v>
      </c>
      <c r="B4398" s="0" t="s">
        <v>239</v>
      </c>
      <c r="C4398" s="0" t="s">
        <v>26235</v>
      </c>
      <c r="D4398" s="0" t="s">
        <v>14902</v>
      </c>
      <c r="E4398" s="0" t="s">
        <v>26236</v>
      </c>
      <c r="F4398" s="0" t="n">
        <v>3086</v>
      </c>
      <c r="G4398" s="0" t="s">
        <v>599</v>
      </c>
      <c r="H4398" s="0" t="s">
        <v>297</v>
      </c>
      <c r="I4398" s="0" t="s">
        <v>26237</v>
      </c>
    </row>
    <row r="4399" customFormat="false" ht="15" hidden="false" customHeight="false" outlineLevel="0" collapsed="false">
      <c r="A4399" s="0" t="n">
        <v>176</v>
      </c>
      <c r="B4399" s="0" t="s">
        <v>241</v>
      </c>
      <c r="C4399" s="0" t="s">
        <v>26235</v>
      </c>
      <c r="D4399" s="0" t="s">
        <v>14902</v>
      </c>
      <c r="E4399" s="0" t="s">
        <v>26236</v>
      </c>
      <c r="F4399" s="0" t="n">
        <v>3086</v>
      </c>
      <c r="G4399" s="0" t="s">
        <v>599</v>
      </c>
      <c r="H4399" s="0" t="s">
        <v>297</v>
      </c>
      <c r="I4399" s="0" t="s">
        <v>26238</v>
      </c>
    </row>
    <row r="4400" customFormat="false" ht="15" hidden="false" customHeight="false" outlineLevel="0" collapsed="false">
      <c r="A4400" s="0" t="n">
        <v>175</v>
      </c>
      <c r="B4400" s="0" t="s">
        <v>239</v>
      </c>
      <c r="C4400" s="0" t="s">
        <v>26239</v>
      </c>
      <c r="D4400" s="0" t="s">
        <v>14532</v>
      </c>
      <c r="E4400" s="0" t="s">
        <v>26240</v>
      </c>
      <c r="F4400" s="0" t="n">
        <v>1685</v>
      </c>
      <c r="G4400" s="0" t="s">
        <v>599</v>
      </c>
      <c r="H4400" s="0" t="s">
        <v>297</v>
      </c>
      <c r="I4400" s="0" t="s">
        <v>26241</v>
      </c>
    </row>
    <row r="4401" customFormat="false" ht="15" hidden="false" customHeight="false" outlineLevel="0" collapsed="false">
      <c r="A4401" s="0" t="n">
        <v>176</v>
      </c>
      <c r="B4401" s="0" t="s">
        <v>241</v>
      </c>
      <c r="C4401" s="0" t="s">
        <v>26239</v>
      </c>
      <c r="D4401" s="0" t="s">
        <v>14532</v>
      </c>
      <c r="E4401" s="0" t="s">
        <v>26240</v>
      </c>
      <c r="F4401" s="0" t="n">
        <v>1685</v>
      </c>
      <c r="G4401" s="0" t="s">
        <v>599</v>
      </c>
      <c r="H4401" s="0" t="s">
        <v>297</v>
      </c>
      <c r="I4401" s="0" t="s">
        <v>26242</v>
      </c>
    </row>
    <row r="4402" customFormat="false" ht="15" hidden="false" customHeight="false" outlineLevel="0" collapsed="false">
      <c r="A4402" s="0" t="n">
        <v>175</v>
      </c>
      <c r="B4402" s="0" t="s">
        <v>239</v>
      </c>
      <c r="C4402" s="0" t="s">
        <v>25412</v>
      </c>
      <c r="D4402" s="0" t="s">
        <v>92</v>
      </c>
      <c r="E4402" s="0" t="s">
        <v>25413</v>
      </c>
      <c r="F4402" s="0" t="n">
        <v>2035</v>
      </c>
      <c r="G4402" s="0" t="s">
        <v>599</v>
      </c>
      <c r="H4402" s="0" t="s">
        <v>297</v>
      </c>
      <c r="I4402" s="0" t="s">
        <v>25414</v>
      </c>
    </row>
    <row r="4403" customFormat="false" ht="15" hidden="false" customHeight="false" outlineLevel="0" collapsed="false">
      <c r="A4403" s="0" t="n">
        <v>176</v>
      </c>
      <c r="B4403" s="0" t="s">
        <v>241</v>
      </c>
      <c r="C4403" s="0" t="s">
        <v>25412</v>
      </c>
      <c r="D4403" s="0" t="s">
        <v>92</v>
      </c>
      <c r="E4403" s="0" t="s">
        <v>25413</v>
      </c>
      <c r="F4403" s="0" t="n">
        <v>2035</v>
      </c>
      <c r="G4403" s="0" t="s">
        <v>599</v>
      </c>
      <c r="H4403" s="0" t="s">
        <v>297</v>
      </c>
      <c r="I4403" s="0" t="s">
        <v>25425</v>
      </c>
    </row>
    <row r="4404" customFormat="false" ht="15" hidden="false" customHeight="false" outlineLevel="0" collapsed="false">
      <c r="A4404" s="0" t="n">
        <v>28</v>
      </c>
      <c r="B4404" s="0" t="s">
        <v>68</v>
      </c>
      <c r="C4404" s="0" t="s">
        <v>26243</v>
      </c>
      <c r="D4404" s="0" t="s">
        <v>14532</v>
      </c>
      <c r="E4404" s="0" t="s">
        <v>26244</v>
      </c>
      <c r="F4404" s="0" t="n">
        <v>6969</v>
      </c>
      <c r="G4404" s="0" t="s">
        <v>599</v>
      </c>
      <c r="H4404" s="0" t="s">
        <v>297</v>
      </c>
      <c r="I4404" s="0" t="s">
        <v>26245</v>
      </c>
    </row>
    <row r="4405" customFormat="false" ht="15" hidden="false" customHeight="false" outlineLevel="0" collapsed="false">
      <c r="A4405" s="0" t="n">
        <v>30</v>
      </c>
      <c r="B4405" s="0" t="s">
        <v>71</v>
      </c>
      <c r="C4405" s="0" t="s">
        <v>26243</v>
      </c>
      <c r="D4405" s="0" t="s">
        <v>14532</v>
      </c>
      <c r="E4405" s="0" t="s">
        <v>26244</v>
      </c>
      <c r="F4405" s="0" t="n">
        <v>6969</v>
      </c>
      <c r="G4405" s="0" t="s">
        <v>599</v>
      </c>
      <c r="H4405" s="0" t="s">
        <v>297</v>
      </c>
      <c r="I4405" s="0" t="s">
        <v>26246</v>
      </c>
    </row>
    <row r="4406" customFormat="false" ht="15" hidden="false" customHeight="false" outlineLevel="0" collapsed="false">
      <c r="A4406" s="0" t="n">
        <v>28</v>
      </c>
      <c r="B4406" s="0" t="s">
        <v>68</v>
      </c>
      <c r="C4406" s="0" t="s">
        <v>26247</v>
      </c>
      <c r="D4406" s="0" t="s">
        <v>14532</v>
      </c>
      <c r="E4406" s="0" t="s">
        <v>26248</v>
      </c>
      <c r="F4406" s="0" t="n">
        <v>1730</v>
      </c>
      <c r="G4406" s="0" t="s">
        <v>599</v>
      </c>
      <c r="H4406" s="0" t="s">
        <v>297</v>
      </c>
      <c r="I4406" s="0" t="s">
        <v>26249</v>
      </c>
    </row>
    <row r="4407" customFormat="false" ht="15" hidden="false" customHeight="false" outlineLevel="0" collapsed="false">
      <c r="A4407" s="0" t="n">
        <v>30</v>
      </c>
      <c r="B4407" s="0" t="s">
        <v>71</v>
      </c>
      <c r="C4407" s="0" t="s">
        <v>26247</v>
      </c>
      <c r="D4407" s="0" t="s">
        <v>14532</v>
      </c>
      <c r="E4407" s="0" t="s">
        <v>26248</v>
      </c>
      <c r="F4407" s="0" t="n">
        <v>1730</v>
      </c>
      <c r="G4407" s="0" t="s">
        <v>599</v>
      </c>
      <c r="H4407" s="0" t="s">
        <v>297</v>
      </c>
      <c r="I4407" s="0" t="s">
        <v>26250</v>
      </c>
    </row>
    <row r="4408" customFormat="false" ht="15" hidden="false" customHeight="false" outlineLevel="0" collapsed="false">
      <c r="A4408" s="0" t="n">
        <v>28</v>
      </c>
      <c r="B4408" s="0" t="s">
        <v>68</v>
      </c>
      <c r="C4408" s="0" t="s">
        <v>26251</v>
      </c>
      <c r="D4408" s="0" t="s">
        <v>14192</v>
      </c>
      <c r="E4408" s="0" t="s">
        <v>26252</v>
      </c>
      <c r="F4408" s="0" t="n">
        <v>4505</v>
      </c>
      <c r="G4408" s="0" t="s">
        <v>599</v>
      </c>
      <c r="H4408" s="0" t="s">
        <v>297</v>
      </c>
      <c r="I4408" s="0" t="s">
        <v>26253</v>
      </c>
    </row>
    <row r="4409" customFormat="false" ht="15" hidden="false" customHeight="false" outlineLevel="0" collapsed="false">
      <c r="A4409" s="0" t="n">
        <v>30</v>
      </c>
      <c r="B4409" s="0" t="s">
        <v>71</v>
      </c>
      <c r="C4409" s="0" t="s">
        <v>26251</v>
      </c>
      <c r="D4409" s="0" t="s">
        <v>14192</v>
      </c>
      <c r="E4409" s="0" t="s">
        <v>26252</v>
      </c>
      <c r="F4409" s="0" t="n">
        <v>4505</v>
      </c>
      <c r="G4409" s="0" t="s">
        <v>599</v>
      </c>
      <c r="H4409" s="0" t="s">
        <v>297</v>
      </c>
      <c r="I4409" s="0" t="s">
        <v>26254</v>
      </c>
    </row>
    <row r="4410" customFormat="false" ht="15" hidden="false" customHeight="false" outlineLevel="0" collapsed="false">
      <c r="A4410" s="0" t="n">
        <v>28</v>
      </c>
      <c r="B4410" s="0" t="s">
        <v>68</v>
      </c>
      <c r="C4410" s="0" t="s">
        <v>26255</v>
      </c>
      <c r="D4410" s="0" t="s">
        <v>14532</v>
      </c>
      <c r="E4410" s="0" t="s">
        <v>26256</v>
      </c>
      <c r="F4410" s="0" t="n">
        <v>10821</v>
      </c>
      <c r="G4410" s="0" t="s">
        <v>599</v>
      </c>
      <c r="H4410" s="0" t="s">
        <v>297</v>
      </c>
      <c r="I4410" s="0" t="s">
        <v>26257</v>
      </c>
    </row>
    <row r="4411" customFormat="false" ht="15" hidden="false" customHeight="false" outlineLevel="0" collapsed="false">
      <c r="A4411" s="0" t="n">
        <v>30</v>
      </c>
      <c r="B4411" s="0" t="s">
        <v>71</v>
      </c>
      <c r="C4411" s="0" t="s">
        <v>26255</v>
      </c>
      <c r="D4411" s="0" t="s">
        <v>14532</v>
      </c>
      <c r="E4411" s="0" t="s">
        <v>26256</v>
      </c>
      <c r="F4411" s="0" t="n">
        <v>10821</v>
      </c>
      <c r="G4411" s="0" t="s">
        <v>599</v>
      </c>
      <c r="H4411" s="0" t="s">
        <v>297</v>
      </c>
      <c r="I4411" s="0" t="s">
        <v>26258</v>
      </c>
    </row>
    <row r="4412" customFormat="false" ht="15" hidden="false" customHeight="false" outlineLevel="0" collapsed="false">
      <c r="A4412" s="0" t="n">
        <v>28</v>
      </c>
      <c r="B4412" s="0" t="s">
        <v>68</v>
      </c>
      <c r="C4412" s="0" t="s">
        <v>26259</v>
      </c>
      <c r="D4412" s="0" t="s">
        <v>14192</v>
      </c>
      <c r="E4412" s="0" t="s">
        <v>26260</v>
      </c>
      <c r="F4412" s="0" t="n">
        <v>1327</v>
      </c>
      <c r="G4412" s="0" t="s">
        <v>599</v>
      </c>
      <c r="H4412" s="0" t="s">
        <v>297</v>
      </c>
      <c r="I4412" s="0" t="s">
        <v>26261</v>
      </c>
    </row>
    <row r="4413" customFormat="false" ht="15" hidden="false" customHeight="false" outlineLevel="0" collapsed="false">
      <c r="A4413" s="0" t="n">
        <v>30</v>
      </c>
      <c r="B4413" s="0" t="s">
        <v>71</v>
      </c>
      <c r="C4413" s="0" t="s">
        <v>26259</v>
      </c>
      <c r="D4413" s="0" t="s">
        <v>14192</v>
      </c>
      <c r="E4413" s="0" t="s">
        <v>26260</v>
      </c>
      <c r="F4413" s="0" t="n">
        <v>1327</v>
      </c>
      <c r="G4413" s="0" t="s">
        <v>599</v>
      </c>
      <c r="H4413" s="0" t="s">
        <v>297</v>
      </c>
      <c r="I4413" s="0" t="s">
        <v>26262</v>
      </c>
    </row>
    <row r="4414" customFormat="false" ht="15" hidden="false" customHeight="false" outlineLevel="0" collapsed="false">
      <c r="A4414" s="0" t="n">
        <v>28</v>
      </c>
      <c r="B4414" s="0" t="s">
        <v>68</v>
      </c>
      <c r="C4414" s="0" t="s">
        <v>26263</v>
      </c>
      <c r="D4414" s="0" t="s">
        <v>14192</v>
      </c>
      <c r="E4414" s="0" t="s">
        <v>26264</v>
      </c>
      <c r="F4414" s="0" t="n">
        <v>3068</v>
      </c>
      <c r="G4414" s="0" t="s">
        <v>599</v>
      </c>
      <c r="H4414" s="0" t="s">
        <v>297</v>
      </c>
      <c r="I4414" s="0" t="s">
        <v>26265</v>
      </c>
    </row>
    <row r="4415" customFormat="false" ht="15" hidden="false" customHeight="false" outlineLevel="0" collapsed="false">
      <c r="A4415" s="0" t="n">
        <v>30</v>
      </c>
      <c r="B4415" s="0" t="s">
        <v>71</v>
      </c>
      <c r="C4415" s="0" t="s">
        <v>26263</v>
      </c>
      <c r="D4415" s="0" t="s">
        <v>14192</v>
      </c>
      <c r="E4415" s="0" t="s">
        <v>26264</v>
      </c>
      <c r="F4415" s="0" t="n">
        <v>3068</v>
      </c>
      <c r="G4415" s="0" t="s">
        <v>599</v>
      </c>
      <c r="H4415" s="0" t="s">
        <v>297</v>
      </c>
      <c r="I4415" s="0" t="s">
        <v>26266</v>
      </c>
    </row>
    <row r="4416" customFormat="false" ht="15" hidden="false" customHeight="false" outlineLevel="0" collapsed="false">
      <c r="A4416" s="0" t="n">
        <v>28</v>
      </c>
      <c r="B4416" s="0" t="s">
        <v>68</v>
      </c>
      <c r="C4416" s="0" t="s">
        <v>26267</v>
      </c>
      <c r="D4416" s="0" t="s">
        <v>14532</v>
      </c>
      <c r="E4416" s="0" t="s">
        <v>26268</v>
      </c>
      <c r="F4416" s="0" t="n">
        <v>3601</v>
      </c>
      <c r="G4416" s="0" t="s">
        <v>599</v>
      </c>
      <c r="H4416" s="0" t="s">
        <v>297</v>
      </c>
      <c r="I4416" s="0" t="s">
        <v>26269</v>
      </c>
    </row>
    <row r="4417" customFormat="false" ht="15" hidden="false" customHeight="false" outlineLevel="0" collapsed="false">
      <c r="A4417" s="0" t="n">
        <v>30</v>
      </c>
      <c r="B4417" s="0" t="s">
        <v>71</v>
      </c>
      <c r="C4417" s="0" t="s">
        <v>26267</v>
      </c>
      <c r="D4417" s="0" t="s">
        <v>14532</v>
      </c>
      <c r="E4417" s="0" t="s">
        <v>26268</v>
      </c>
      <c r="F4417" s="0" t="n">
        <v>3601</v>
      </c>
      <c r="G4417" s="0" t="s">
        <v>599</v>
      </c>
      <c r="H4417" s="0" t="s">
        <v>297</v>
      </c>
      <c r="I4417" s="0" t="s">
        <v>26270</v>
      </c>
    </row>
    <row r="4418" customFormat="false" ht="15" hidden="false" customHeight="false" outlineLevel="0" collapsed="false">
      <c r="A4418" s="0" t="n">
        <v>28</v>
      </c>
      <c r="B4418" s="0" t="s">
        <v>68</v>
      </c>
      <c r="C4418" s="0" t="s">
        <v>26271</v>
      </c>
      <c r="D4418" s="0" t="s">
        <v>14192</v>
      </c>
      <c r="E4418" s="0" t="s">
        <v>26272</v>
      </c>
      <c r="F4418" s="0" t="n">
        <v>37386</v>
      </c>
      <c r="G4418" s="0" t="s">
        <v>599</v>
      </c>
      <c r="H4418" s="0" t="s">
        <v>297</v>
      </c>
      <c r="I4418" s="0" t="s">
        <v>26273</v>
      </c>
    </row>
    <row r="4419" customFormat="false" ht="15" hidden="false" customHeight="false" outlineLevel="0" collapsed="false">
      <c r="A4419" s="0" t="n">
        <v>30</v>
      </c>
      <c r="B4419" s="0" t="s">
        <v>71</v>
      </c>
      <c r="C4419" s="0" t="s">
        <v>26271</v>
      </c>
      <c r="D4419" s="0" t="s">
        <v>14192</v>
      </c>
      <c r="E4419" s="0" t="s">
        <v>26272</v>
      </c>
      <c r="F4419" s="0" t="n">
        <v>37386</v>
      </c>
      <c r="G4419" s="0" t="s">
        <v>599</v>
      </c>
      <c r="H4419" s="0" t="s">
        <v>297</v>
      </c>
      <c r="I4419" s="0" t="s">
        <v>26274</v>
      </c>
    </row>
    <row r="4420" customFormat="false" ht="15" hidden="false" customHeight="false" outlineLevel="0" collapsed="false">
      <c r="A4420" s="0" t="n">
        <v>28</v>
      </c>
      <c r="B4420" s="0" t="s">
        <v>68</v>
      </c>
      <c r="C4420" s="0" t="s">
        <v>26275</v>
      </c>
      <c r="D4420" s="0" t="s">
        <v>14532</v>
      </c>
      <c r="E4420" s="0" t="s">
        <v>26276</v>
      </c>
      <c r="F4420" s="0" t="n">
        <v>2860</v>
      </c>
      <c r="G4420" s="0" t="s">
        <v>599</v>
      </c>
      <c r="H4420" s="0" t="s">
        <v>297</v>
      </c>
      <c r="I4420" s="0" t="s">
        <v>26277</v>
      </c>
    </row>
    <row r="4421" customFormat="false" ht="15" hidden="false" customHeight="false" outlineLevel="0" collapsed="false">
      <c r="A4421" s="0" t="n">
        <v>30</v>
      </c>
      <c r="B4421" s="0" t="s">
        <v>71</v>
      </c>
      <c r="C4421" s="0" t="s">
        <v>26275</v>
      </c>
      <c r="D4421" s="0" t="s">
        <v>14532</v>
      </c>
      <c r="E4421" s="0" t="s">
        <v>26276</v>
      </c>
      <c r="F4421" s="0" t="n">
        <v>2860</v>
      </c>
      <c r="G4421" s="0" t="s">
        <v>599</v>
      </c>
      <c r="H4421" s="0" t="s">
        <v>297</v>
      </c>
      <c r="I4421" s="0" t="s">
        <v>26278</v>
      </c>
    </row>
    <row r="4422" customFormat="false" ht="15" hidden="false" customHeight="false" outlineLevel="0" collapsed="false">
      <c r="A4422" s="0" t="n">
        <v>28</v>
      </c>
      <c r="B4422" s="0" t="s">
        <v>68</v>
      </c>
      <c r="C4422" s="0" t="s">
        <v>26279</v>
      </c>
      <c r="D4422" s="0" t="s">
        <v>14939</v>
      </c>
      <c r="E4422" s="0" t="s">
        <v>26280</v>
      </c>
      <c r="F4422" s="0" t="n">
        <v>2027</v>
      </c>
      <c r="G4422" s="0" t="s">
        <v>599</v>
      </c>
      <c r="H4422" s="0" t="s">
        <v>297</v>
      </c>
      <c r="I4422" s="0" t="s">
        <v>26281</v>
      </c>
    </row>
    <row r="4423" customFormat="false" ht="15" hidden="false" customHeight="false" outlineLevel="0" collapsed="false">
      <c r="A4423" s="0" t="n">
        <v>30</v>
      </c>
      <c r="B4423" s="0" t="s">
        <v>71</v>
      </c>
      <c r="C4423" s="0" t="s">
        <v>26279</v>
      </c>
      <c r="D4423" s="0" t="s">
        <v>14939</v>
      </c>
      <c r="E4423" s="0" t="s">
        <v>26280</v>
      </c>
      <c r="F4423" s="0" t="n">
        <v>2027</v>
      </c>
      <c r="G4423" s="0" t="s">
        <v>599</v>
      </c>
      <c r="H4423" s="0" t="s">
        <v>297</v>
      </c>
      <c r="I4423" s="0" t="s">
        <v>26282</v>
      </c>
    </row>
    <row r="4424" customFormat="false" ht="15" hidden="false" customHeight="false" outlineLevel="0" collapsed="false">
      <c r="A4424" s="0" t="n">
        <v>28</v>
      </c>
      <c r="B4424" s="0" t="s">
        <v>68</v>
      </c>
      <c r="C4424" s="0" t="s">
        <v>26283</v>
      </c>
      <c r="D4424" s="0" t="s">
        <v>14532</v>
      </c>
      <c r="E4424" s="0" t="s">
        <v>26284</v>
      </c>
      <c r="F4424" s="0" t="n">
        <v>2957</v>
      </c>
      <c r="G4424" s="0" t="s">
        <v>599</v>
      </c>
      <c r="H4424" s="0" t="s">
        <v>297</v>
      </c>
      <c r="I4424" s="0" t="s">
        <v>26285</v>
      </c>
    </row>
    <row r="4425" customFormat="false" ht="15" hidden="false" customHeight="false" outlineLevel="0" collapsed="false">
      <c r="A4425" s="0" t="n">
        <v>30</v>
      </c>
      <c r="B4425" s="0" t="s">
        <v>71</v>
      </c>
      <c r="C4425" s="0" t="s">
        <v>26283</v>
      </c>
      <c r="D4425" s="0" t="s">
        <v>14532</v>
      </c>
      <c r="E4425" s="0" t="s">
        <v>26284</v>
      </c>
      <c r="F4425" s="0" t="n">
        <v>2957</v>
      </c>
      <c r="G4425" s="0" t="s">
        <v>599</v>
      </c>
      <c r="H4425" s="0" t="s">
        <v>297</v>
      </c>
      <c r="I4425" s="0" t="s">
        <v>26286</v>
      </c>
    </row>
    <row r="4426" customFormat="false" ht="15" hidden="false" customHeight="false" outlineLevel="0" collapsed="false">
      <c r="A4426" s="0" t="n">
        <v>28</v>
      </c>
      <c r="B4426" s="0" t="s">
        <v>68</v>
      </c>
      <c r="C4426" s="0" t="s">
        <v>26287</v>
      </c>
      <c r="D4426" s="0" t="s">
        <v>14532</v>
      </c>
      <c r="E4426" s="0" t="s">
        <v>26288</v>
      </c>
      <c r="F4426" s="0" t="n">
        <v>2066</v>
      </c>
      <c r="G4426" s="0" t="s">
        <v>599</v>
      </c>
      <c r="H4426" s="0" t="s">
        <v>297</v>
      </c>
      <c r="I4426" s="0" t="s">
        <v>26289</v>
      </c>
    </row>
    <row r="4427" customFormat="false" ht="15" hidden="false" customHeight="false" outlineLevel="0" collapsed="false">
      <c r="A4427" s="0" t="n">
        <v>30</v>
      </c>
      <c r="B4427" s="0" t="s">
        <v>71</v>
      </c>
      <c r="C4427" s="0" t="s">
        <v>26287</v>
      </c>
      <c r="D4427" s="0" t="s">
        <v>14532</v>
      </c>
      <c r="E4427" s="0" t="s">
        <v>26288</v>
      </c>
      <c r="F4427" s="0" t="n">
        <v>2066</v>
      </c>
      <c r="G4427" s="0" t="s">
        <v>599</v>
      </c>
      <c r="H4427" s="0" t="s">
        <v>297</v>
      </c>
      <c r="I4427" s="0" t="s">
        <v>26290</v>
      </c>
    </row>
    <row r="4428" customFormat="false" ht="15" hidden="false" customHeight="false" outlineLevel="0" collapsed="false">
      <c r="A4428" s="0" t="n">
        <v>28</v>
      </c>
      <c r="B4428" s="0" t="s">
        <v>68</v>
      </c>
      <c r="C4428" s="0" t="s">
        <v>26291</v>
      </c>
      <c r="D4428" s="0" t="s">
        <v>14192</v>
      </c>
      <c r="E4428" s="0" t="s">
        <v>26292</v>
      </c>
      <c r="F4428" s="0" t="n">
        <v>3281</v>
      </c>
      <c r="G4428" s="0" t="s">
        <v>599</v>
      </c>
      <c r="H4428" s="0" t="s">
        <v>297</v>
      </c>
      <c r="I4428" s="0" t="s">
        <v>26293</v>
      </c>
    </row>
    <row r="4429" customFormat="false" ht="15" hidden="false" customHeight="false" outlineLevel="0" collapsed="false">
      <c r="A4429" s="0" t="n">
        <v>30</v>
      </c>
      <c r="B4429" s="0" t="s">
        <v>71</v>
      </c>
      <c r="C4429" s="0" t="s">
        <v>26291</v>
      </c>
      <c r="D4429" s="0" t="s">
        <v>14192</v>
      </c>
      <c r="E4429" s="0" t="s">
        <v>26292</v>
      </c>
      <c r="F4429" s="0" t="n">
        <v>3281</v>
      </c>
      <c r="G4429" s="0" t="s">
        <v>599</v>
      </c>
      <c r="H4429" s="0" t="s">
        <v>297</v>
      </c>
      <c r="I4429" s="0" t="s">
        <v>26294</v>
      </c>
    </row>
    <row r="4430" customFormat="false" ht="15" hidden="false" customHeight="false" outlineLevel="0" collapsed="false">
      <c r="A4430" s="0" t="n">
        <v>28</v>
      </c>
      <c r="B4430" s="0" t="s">
        <v>68</v>
      </c>
      <c r="C4430" s="0" t="s">
        <v>26295</v>
      </c>
      <c r="D4430" s="0" t="s">
        <v>14532</v>
      </c>
      <c r="E4430" s="0" t="s">
        <v>26296</v>
      </c>
      <c r="F4430" s="0" t="n">
        <v>3885</v>
      </c>
      <c r="G4430" s="0" t="s">
        <v>599</v>
      </c>
      <c r="H4430" s="0" t="s">
        <v>297</v>
      </c>
      <c r="I4430" s="0" t="s">
        <v>26297</v>
      </c>
    </row>
    <row r="4431" customFormat="false" ht="15" hidden="false" customHeight="false" outlineLevel="0" collapsed="false">
      <c r="A4431" s="0" t="n">
        <v>30</v>
      </c>
      <c r="B4431" s="0" t="s">
        <v>71</v>
      </c>
      <c r="C4431" s="0" t="s">
        <v>26295</v>
      </c>
      <c r="D4431" s="0" t="s">
        <v>14532</v>
      </c>
      <c r="E4431" s="0" t="s">
        <v>26296</v>
      </c>
      <c r="F4431" s="0" t="n">
        <v>3885</v>
      </c>
      <c r="G4431" s="0" t="s">
        <v>599</v>
      </c>
      <c r="H4431" s="0" t="s">
        <v>297</v>
      </c>
      <c r="I4431" s="0" t="s">
        <v>26298</v>
      </c>
    </row>
    <row r="4432" customFormat="false" ht="15" hidden="false" customHeight="false" outlineLevel="0" collapsed="false">
      <c r="A4432" s="0" t="n">
        <v>28</v>
      </c>
      <c r="B4432" s="0" t="s">
        <v>68</v>
      </c>
      <c r="C4432" s="0" t="s">
        <v>26299</v>
      </c>
      <c r="D4432" s="0" t="s">
        <v>14532</v>
      </c>
      <c r="E4432" s="0" t="s">
        <v>26300</v>
      </c>
      <c r="F4432" s="0" t="n">
        <v>3056</v>
      </c>
      <c r="G4432" s="0" t="s">
        <v>599</v>
      </c>
      <c r="H4432" s="0" t="s">
        <v>297</v>
      </c>
      <c r="I4432" s="0" t="s">
        <v>26301</v>
      </c>
    </row>
    <row r="4433" customFormat="false" ht="15" hidden="false" customHeight="false" outlineLevel="0" collapsed="false">
      <c r="A4433" s="0" t="n">
        <v>30</v>
      </c>
      <c r="B4433" s="0" t="s">
        <v>71</v>
      </c>
      <c r="C4433" s="0" t="s">
        <v>26299</v>
      </c>
      <c r="D4433" s="0" t="s">
        <v>14532</v>
      </c>
      <c r="E4433" s="0" t="s">
        <v>26300</v>
      </c>
      <c r="F4433" s="0" t="n">
        <v>3056</v>
      </c>
      <c r="G4433" s="0" t="s">
        <v>599</v>
      </c>
      <c r="H4433" s="0" t="s">
        <v>297</v>
      </c>
      <c r="I4433" s="0" t="s">
        <v>26302</v>
      </c>
    </row>
    <row r="4434" customFormat="false" ht="15" hidden="false" customHeight="false" outlineLevel="0" collapsed="false">
      <c r="A4434" s="0" t="n">
        <v>28</v>
      </c>
      <c r="B4434" s="0" t="s">
        <v>68</v>
      </c>
      <c r="C4434" s="0" t="s">
        <v>26303</v>
      </c>
      <c r="D4434" s="0" t="s">
        <v>14532</v>
      </c>
      <c r="E4434" s="0" t="s">
        <v>26304</v>
      </c>
      <c r="F4434" s="0" t="n">
        <v>3267</v>
      </c>
      <c r="G4434" s="0" t="s">
        <v>599</v>
      </c>
      <c r="H4434" s="0" t="s">
        <v>297</v>
      </c>
      <c r="I4434" s="0" t="s">
        <v>26305</v>
      </c>
    </row>
    <row r="4435" customFormat="false" ht="15" hidden="false" customHeight="false" outlineLevel="0" collapsed="false">
      <c r="A4435" s="0" t="n">
        <v>30</v>
      </c>
      <c r="B4435" s="0" t="s">
        <v>71</v>
      </c>
      <c r="C4435" s="0" t="s">
        <v>26303</v>
      </c>
      <c r="D4435" s="0" t="s">
        <v>14532</v>
      </c>
      <c r="E4435" s="0" t="s">
        <v>26304</v>
      </c>
      <c r="F4435" s="0" t="n">
        <v>3267</v>
      </c>
      <c r="G4435" s="0" t="s">
        <v>599</v>
      </c>
      <c r="H4435" s="0" t="s">
        <v>297</v>
      </c>
      <c r="I4435" s="0" t="s">
        <v>26306</v>
      </c>
    </row>
    <row r="4436" customFormat="false" ht="15" hidden="false" customHeight="false" outlineLevel="0" collapsed="false">
      <c r="A4436" s="0" t="n">
        <v>28</v>
      </c>
      <c r="B4436" s="0" t="s">
        <v>68</v>
      </c>
      <c r="C4436" s="0" t="s">
        <v>26307</v>
      </c>
      <c r="D4436" s="0" t="s">
        <v>282</v>
      </c>
      <c r="E4436" s="0" t="s">
        <v>26308</v>
      </c>
      <c r="F4436" s="0" t="n">
        <v>4124</v>
      </c>
      <c r="G4436" s="0" t="s">
        <v>599</v>
      </c>
      <c r="H4436" s="0" t="s">
        <v>297</v>
      </c>
      <c r="I4436" s="0" t="s">
        <v>26309</v>
      </c>
    </row>
    <row r="4437" customFormat="false" ht="15" hidden="false" customHeight="false" outlineLevel="0" collapsed="false">
      <c r="A4437" s="0" t="n">
        <v>30</v>
      </c>
      <c r="B4437" s="0" t="s">
        <v>71</v>
      </c>
      <c r="C4437" s="0" t="s">
        <v>26307</v>
      </c>
      <c r="D4437" s="0" t="s">
        <v>282</v>
      </c>
      <c r="E4437" s="0" t="s">
        <v>26308</v>
      </c>
      <c r="F4437" s="0" t="n">
        <v>4124</v>
      </c>
      <c r="G4437" s="0" t="s">
        <v>599</v>
      </c>
      <c r="H4437" s="0" t="s">
        <v>297</v>
      </c>
      <c r="I4437" s="0" t="s">
        <v>26310</v>
      </c>
    </row>
    <row r="4438" customFormat="false" ht="15" hidden="false" customHeight="false" outlineLevel="0" collapsed="false">
      <c r="A4438" s="0" t="n">
        <v>28</v>
      </c>
      <c r="B4438" s="0" t="s">
        <v>68</v>
      </c>
      <c r="C4438" s="0" t="s">
        <v>26311</v>
      </c>
      <c r="D4438" s="0" t="s">
        <v>14532</v>
      </c>
      <c r="E4438" s="0" t="s">
        <v>26312</v>
      </c>
      <c r="F4438" s="0" t="n">
        <v>5414</v>
      </c>
      <c r="G4438" s="0" t="s">
        <v>599</v>
      </c>
      <c r="H4438" s="0" t="s">
        <v>297</v>
      </c>
      <c r="I4438" s="0" t="s">
        <v>26313</v>
      </c>
    </row>
    <row r="4439" customFormat="false" ht="15" hidden="false" customHeight="false" outlineLevel="0" collapsed="false">
      <c r="A4439" s="0" t="n">
        <v>30</v>
      </c>
      <c r="B4439" s="0" t="s">
        <v>71</v>
      </c>
      <c r="C4439" s="0" t="s">
        <v>26311</v>
      </c>
      <c r="D4439" s="0" t="s">
        <v>14532</v>
      </c>
      <c r="E4439" s="0" t="s">
        <v>26312</v>
      </c>
      <c r="F4439" s="0" t="n">
        <v>5414</v>
      </c>
      <c r="G4439" s="0" t="s">
        <v>599</v>
      </c>
      <c r="H4439" s="0" t="s">
        <v>297</v>
      </c>
      <c r="I4439" s="0" t="s">
        <v>26314</v>
      </c>
    </row>
    <row r="4440" customFormat="false" ht="15" hidden="false" customHeight="false" outlineLevel="0" collapsed="false">
      <c r="A4440" s="0" t="n">
        <v>28</v>
      </c>
      <c r="B4440" s="0" t="s">
        <v>68</v>
      </c>
      <c r="C4440" s="0" t="s">
        <v>26315</v>
      </c>
      <c r="D4440" s="0" t="s">
        <v>14532</v>
      </c>
      <c r="E4440" s="0" t="s">
        <v>26316</v>
      </c>
      <c r="F4440" s="0" t="n">
        <v>2624</v>
      </c>
      <c r="G4440" s="0" t="s">
        <v>599</v>
      </c>
      <c r="H4440" s="0" t="s">
        <v>297</v>
      </c>
      <c r="I4440" s="0" t="s">
        <v>26317</v>
      </c>
    </row>
    <row r="4441" customFormat="false" ht="15" hidden="false" customHeight="false" outlineLevel="0" collapsed="false">
      <c r="A4441" s="0" t="n">
        <v>30</v>
      </c>
      <c r="B4441" s="0" t="s">
        <v>71</v>
      </c>
      <c r="C4441" s="0" t="s">
        <v>26315</v>
      </c>
      <c r="D4441" s="0" t="s">
        <v>14532</v>
      </c>
      <c r="E4441" s="0" t="s">
        <v>26316</v>
      </c>
      <c r="F4441" s="0" t="n">
        <v>2624</v>
      </c>
      <c r="G4441" s="0" t="s">
        <v>599</v>
      </c>
      <c r="H4441" s="0" t="s">
        <v>297</v>
      </c>
      <c r="I4441" s="0" t="s">
        <v>26318</v>
      </c>
    </row>
    <row r="4442" customFormat="false" ht="15" hidden="false" customHeight="false" outlineLevel="0" collapsed="false">
      <c r="A4442" s="0" t="n">
        <v>28</v>
      </c>
      <c r="B4442" s="0" t="s">
        <v>68</v>
      </c>
      <c r="C4442" s="0" t="s">
        <v>26319</v>
      </c>
      <c r="D4442" s="0" t="s">
        <v>14532</v>
      </c>
      <c r="E4442" s="0" t="s">
        <v>26244</v>
      </c>
      <c r="F4442" s="0" t="n">
        <v>6969</v>
      </c>
      <c r="G4442" s="0" t="s">
        <v>599</v>
      </c>
      <c r="H4442" s="0" t="s">
        <v>297</v>
      </c>
      <c r="I4442" s="0" t="s">
        <v>26245</v>
      </c>
    </row>
    <row r="4443" customFormat="false" ht="15" hidden="false" customHeight="false" outlineLevel="0" collapsed="false">
      <c r="A4443" s="0" t="n">
        <v>30</v>
      </c>
      <c r="B4443" s="0" t="s">
        <v>71</v>
      </c>
      <c r="C4443" s="0" t="s">
        <v>26319</v>
      </c>
      <c r="D4443" s="0" t="s">
        <v>14532</v>
      </c>
      <c r="E4443" s="0" t="s">
        <v>26244</v>
      </c>
      <c r="F4443" s="0" t="n">
        <v>6969</v>
      </c>
      <c r="G4443" s="0" t="s">
        <v>599</v>
      </c>
      <c r="H4443" s="0" t="s">
        <v>297</v>
      </c>
      <c r="I4443" s="0" t="s">
        <v>26246</v>
      </c>
    </row>
    <row r="4444" customFormat="false" ht="15" hidden="false" customHeight="false" outlineLevel="0" collapsed="false">
      <c r="A4444" s="0" t="n">
        <v>28</v>
      </c>
      <c r="B4444" s="0" t="s">
        <v>68</v>
      </c>
      <c r="C4444" s="0" t="s">
        <v>26320</v>
      </c>
      <c r="D4444" s="0" t="s">
        <v>14532</v>
      </c>
      <c r="E4444" s="0" t="s">
        <v>26321</v>
      </c>
      <c r="F4444" s="0" t="n">
        <v>3404</v>
      </c>
      <c r="G4444" s="0" t="s">
        <v>599</v>
      </c>
      <c r="H4444" s="0" t="s">
        <v>297</v>
      </c>
      <c r="I4444" s="0" t="s">
        <v>26322</v>
      </c>
    </row>
    <row r="4445" customFormat="false" ht="15" hidden="false" customHeight="false" outlineLevel="0" collapsed="false">
      <c r="A4445" s="0" t="n">
        <v>30</v>
      </c>
      <c r="B4445" s="0" t="s">
        <v>71</v>
      </c>
      <c r="C4445" s="0" t="s">
        <v>26320</v>
      </c>
      <c r="D4445" s="0" t="s">
        <v>14532</v>
      </c>
      <c r="E4445" s="0" t="s">
        <v>26321</v>
      </c>
      <c r="F4445" s="0" t="n">
        <v>3404</v>
      </c>
      <c r="G4445" s="0" t="s">
        <v>599</v>
      </c>
      <c r="H4445" s="0" t="s">
        <v>297</v>
      </c>
      <c r="I4445" s="0" t="s">
        <v>26323</v>
      </c>
    </row>
    <row r="4446" customFormat="false" ht="15" hidden="false" customHeight="false" outlineLevel="0" collapsed="false">
      <c r="A4446" s="0" t="n">
        <v>28</v>
      </c>
      <c r="B4446" s="0" t="s">
        <v>68</v>
      </c>
      <c r="C4446" s="0" t="s">
        <v>26324</v>
      </c>
      <c r="D4446" s="0" t="s">
        <v>14192</v>
      </c>
      <c r="E4446" s="0" t="s">
        <v>26325</v>
      </c>
      <c r="F4446" s="0" t="n">
        <v>37434</v>
      </c>
      <c r="G4446" s="0" t="s">
        <v>599</v>
      </c>
      <c r="H4446" s="0" t="s">
        <v>297</v>
      </c>
      <c r="I4446" s="0" t="s">
        <v>26326</v>
      </c>
    </row>
    <row r="4447" customFormat="false" ht="15" hidden="false" customHeight="false" outlineLevel="0" collapsed="false">
      <c r="A4447" s="0" t="n">
        <v>30</v>
      </c>
      <c r="B4447" s="0" t="s">
        <v>71</v>
      </c>
      <c r="C4447" s="0" t="s">
        <v>26324</v>
      </c>
      <c r="D4447" s="0" t="s">
        <v>14192</v>
      </c>
      <c r="E4447" s="0" t="s">
        <v>26325</v>
      </c>
      <c r="F4447" s="0" t="n">
        <v>37434</v>
      </c>
      <c r="G4447" s="0" t="s">
        <v>599</v>
      </c>
      <c r="H4447" s="0" t="s">
        <v>297</v>
      </c>
      <c r="I4447" s="0" t="s">
        <v>26327</v>
      </c>
    </row>
    <row r="4448" customFormat="false" ht="15" hidden="false" customHeight="false" outlineLevel="0" collapsed="false">
      <c r="A4448" s="0" t="n">
        <v>28</v>
      </c>
      <c r="B4448" s="0" t="s">
        <v>68</v>
      </c>
      <c r="C4448" s="0" t="s">
        <v>26328</v>
      </c>
      <c r="D4448" s="0" t="s">
        <v>14532</v>
      </c>
      <c r="E4448" s="0" t="s">
        <v>26329</v>
      </c>
      <c r="F4448" s="0" t="n">
        <v>3029</v>
      </c>
      <c r="G4448" s="0" t="s">
        <v>599</v>
      </c>
      <c r="H4448" s="0" t="s">
        <v>297</v>
      </c>
      <c r="I4448" s="0" t="s">
        <v>26330</v>
      </c>
    </row>
    <row r="4449" customFormat="false" ht="15" hidden="false" customHeight="false" outlineLevel="0" collapsed="false">
      <c r="A4449" s="0" t="n">
        <v>30</v>
      </c>
      <c r="B4449" s="0" t="s">
        <v>71</v>
      </c>
      <c r="C4449" s="0" t="s">
        <v>26328</v>
      </c>
      <c r="D4449" s="0" t="s">
        <v>14532</v>
      </c>
      <c r="E4449" s="0" t="s">
        <v>26329</v>
      </c>
      <c r="F4449" s="0" t="n">
        <v>3029</v>
      </c>
      <c r="G4449" s="0" t="s">
        <v>599</v>
      </c>
      <c r="H4449" s="0" t="s">
        <v>297</v>
      </c>
      <c r="I4449" s="0" t="s">
        <v>26331</v>
      </c>
    </row>
    <row r="4450" customFormat="false" ht="15" hidden="false" customHeight="false" outlineLevel="0" collapsed="false">
      <c r="A4450" s="0" t="n">
        <v>28</v>
      </c>
      <c r="B4450" s="0" t="s">
        <v>68</v>
      </c>
      <c r="C4450" s="0" t="s">
        <v>26332</v>
      </c>
      <c r="D4450" s="0" t="s">
        <v>14192</v>
      </c>
      <c r="E4450" s="0" t="s">
        <v>26333</v>
      </c>
      <c r="F4450" s="0" t="n">
        <v>2739</v>
      </c>
      <c r="G4450" s="0" t="s">
        <v>599</v>
      </c>
      <c r="H4450" s="0" t="s">
        <v>297</v>
      </c>
      <c r="I4450" s="0" t="s">
        <v>26334</v>
      </c>
    </row>
    <row r="4451" customFormat="false" ht="15" hidden="false" customHeight="false" outlineLevel="0" collapsed="false">
      <c r="A4451" s="0" t="n">
        <v>30</v>
      </c>
      <c r="B4451" s="0" t="s">
        <v>71</v>
      </c>
      <c r="C4451" s="0" t="s">
        <v>26332</v>
      </c>
      <c r="D4451" s="0" t="s">
        <v>14192</v>
      </c>
      <c r="E4451" s="0" t="s">
        <v>26333</v>
      </c>
      <c r="F4451" s="0" t="n">
        <v>2739</v>
      </c>
      <c r="G4451" s="0" t="s">
        <v>599</v>
      </c>
      <c r="H4451" s="0" t="s">
        <v>297</v>
      </c>
      <c r="I4451" s="0" t="s">
        <v>26335</v>
      </c>
    </row>
    <row r="4452" customFormat="false" ht="15" hidden="false" customHeight="false" outlineLevel="0" collapsed="false">
      <c r="A4452" s="0" t="n">
        <v>28</v>
      </c>
      <c r="B4452" s="0" t="s">
        <v>68</v>
      </c>
      <c r="C4452" s="0" t="s">
        <v>26336</v>
      </c>
      <c r="D4452" s="0" t="s">
        <v>92</v>
      </c>
      <c r="E4452" s="0" t="s">
        <v>26337</v>
      </c>
      <c r="F4452" s="0" t="n">
        <v>4122</v>
      </c>
      <c r="G4452" s="0" t="s">
        <v>599</v>
      </c>
      <c r="H4452" s="0" t="s">
        <v>297</v>
      </c>
      <c r="I4452" s="0" t="s">
        <v>26338</v>
      </c>
    </row>
    <row r="4453" customFormat="false" ht="15" hidden="false" customHeight="false" outlineLevel="0" collapsed="false">
      <c r="A4453" s="0" t="n">
        <v>30</v>
      </c>
      <c r="B4453" s="0" t="s">
        <v>71</v>
      </c>
      <c r="C4453" s="0" t="s">
        <v>26336</v>
      </c>
      <c r="D4453" s="0" t="s">
        <v>92</v>
      </c>
      <c r="E4453" s="0" t="s">
        <v>26337</v>
      </c>
      <c r="F4453" s="0" t="n">
        <v>4122</v>
      </c>
      <c r="G4453" s="0" t="s">
        <v>599</v>
      </c>
      <c r="H4453" s="0" t="s">
        <v>297</v>
      </c>
      <c r="I4453" s="0" t="s">
        <v>26339</v>
      </c>
    </row>
    <row r="4454" customFormat="false" ht="15" hidden="false" customHeight="false" outlineLevel="0" collapsed="false">
      <c r="A4454" s="0" t="n">
        <v>28</v>
      </c>
      <c r="B4454" s="0" t="s">
        <v>68</v>
      </c>
      <c r="C4454" s="0" t="s">
        <v>26340</v>
      </c>
      <c r="D4454" s="0" t="s">
        <v>14532</v>
      </c>
      <c r="E4454" s="0" t="s">
        <v>26341</v>
      </c>
      <c r="F4454" s="0" t="n">
        <v>5168</v>
      </c>
      <c r="G4454" s="0" t="s">
        <v>599</v>
      </c>
      <c r="H4454" s="0" t="s">
        <v>297</v>
      </c>
      <c r="I4454" s="0" t="s">
        <v>26342</v>
      </c>
    </row>
    <row r="4455" customFormat="false" ht="15" hidden="false" customHeight="false" outlineLevel="0" collapsed="false">
      <c r="A4455" s="0" t="n">
        <v>30</v>
      </c>
      <c r="B4455" s="0" t="s">
        <v>71</v>
      </c>
      <c r="C4455" s="0" t="s">
        <v>26340</v>
      </c>
      <c r="D4455" s="0" t="s">
        <v>14532</v>
      </c>
      <c r="E4455" s="0" t="s">
        <v>26341</v>
      </c>
      <c r="F4455" s="0" t="n">
        <v>5168</v>
      </c>
      <c r="G4455" s="0" t="s">
        <v>599</v>
      </c>
      <c r="H4455" s="0" t="s">
        <v>297</v>
      </c>
      <c r="I4455" s="0" t="s">
        <v>26343</v>
      </c>
    </row>
    <row r="4456" customFormat="false" ht="15" hidden="false" customHeight="false" outlineLevel="0" collapsed="false">
      <c r="A4456" s="0" t="n">
        <v>28</v>
      </c>
      <c r="B4456" s="0" t="s">
        <v>68</v>
      </c>
      <c r="C4456" s="0" t="s">
        <v>26344</v>
      </c>
      <c r="D4456" s="0" t="s">
        <v>14532</v>
      </c>
      <c r="E4456" s="0" t="s">
        <v>26345</v>
      </c>
      <c r="F4456" s="0" t="n">
        <v>4272</v>
      </c>
      <c r="G4456" s="0" t="s">
        <v>599</v>
      </c>
      <c r="H4456" s="0" t="s">
        <v>297</v>
      </c>
      <c r="I4456" s="0" t="s">
        <v>26346</v>
      </c>
    </row>
    <row r="4457" customFormat="false" ht="15" hidden="false" customHeight="false" outlineLevel="0" collapsed="false">
      <c r="A4457" s="0" t="n">
        <v>30</v>
      </c>
      <c r="B4457" s="0" t="s">
        <v>71</v>
      </c>
      <c r="C4457" s="0" t="s">
        <v>26344</v>
      </c>
      <c r="D4457" s="0" t="s">
        <v>14532</v>
      </c>
      <c r="E4457" s="0" t="s">
        <v>26345</v>
      </c>
      <c r="F4457" s="0" t="n">
        <v>4272</v>
      </c>
      <c r="G4457" s="0" t="s">
        <v>599</v>
      </c>
      <c r="H4457" s="0" t="s">
        <v>297</v>
      </c>
      <c r="I4457" s="0" t="s">
        <v>26347</v>
      </c>
    </row>
    <row r="4458" customFormat="false" ht="15" hidden="false" customHeight="false" outlineLevel="0" collapsed="false">
      <c r="A4458" s="0" t="n">
        <v>28</v>
      </c>
      <c r="B4458" s="0" t="s">
        <v>68</v>
      </c>
      <c r="C4458" s="0" t="s">
        <v>26348</v>
      </c>
      <c r="D4458" s="0" t="s">
        <v>14532</v>
      </c>
      <c r="E4458" s="0" t="s">
        <v>26349</v>
      </c>
      <c r="F4458" s="0" t="n">
        <v>2785</v>
      </c>
      <c r="G4458" s="0" t="s">
        <v>599</v>
      </c>
      <c r="H4458" s="0" t="s">
        <v>297</v>
      </c>
      <c r="I4458" s="0" t="s">
        <v>26350</v>
      </c>
    </row>
    <row r="4459" customFormat="false" ht="15" hidden="false" customHeight="false" outlineLevel="0" collapsed="false">
      <c r="A4459" s="0" t="n">
        <v>30</v>
      </c>
      <c r="B4459" s="0" t="s">
        <v>71</v>
      </c>
      <c r="C4459" s="0" t="s">
        <v>26348</v>
      </c>
      <c r="D4459" s="0" t="s">
        <v>14532</v>
      </c>
      <c r="E4459" s="0" t="s">
        <v>26349</v>
      </c>
      <c r="F4459" s="0" t="n">
        <v>2785</v>
      </c>
      <c r="G4459" s="0" t="s">
        <v>599</v>
      </c>
      <c r="H4459" s="0" t="s">
        <v>297</v>
      </c>
      <c r="I4459" s="0" t="s">
        <v>26351</v>
      </c>
    </row>
    <row r="4460" customFormat="false" ht="15" hidden="false" customHeight="false" outlineLevel="0" collapsed="false">
      <c r="A4460" s="0" t="n">
        <v>28</v>
      </c>
      <c r="B4460" s="0" t="s">
        <v>68</v>
      </c>
      <c r="C4460" s="0" t="s">
        <v>26352</v>
      </c>
      <c r="D4460" s="0" t="s">
        <v>34</v>
      </c>
      <c r="E4460" s="0" t="s">
        <v>26353</v>
      </c>
      <c r="F4460" s="0" t="n">
        <v>5858</v>
      </c>
      <c r="G4460" s="0" t="s">
        <v>599</v>
      </c>
      <c r="H4460" s="0" t="s">
        <v>297</v>
      </c>
      <c r="I4460" s="0" t="s">
        <v>26354</v>
      </c>
    </row>
    <row r="4461" customFormat="false" ht="15" hidden="false" customHeight="false" outlineLevel="0" collapsed="false">
      <c r="A4461" s="0" t="n">
        <v>30</v>
      </c>
      <c r="B4461" s="0" t="s">
        <v>71</v>
      </c>
      <c r="C4461" s="0" t="s">
        <v>26352</v>
      </c>
      <c r="D4461" s="0" t="s">
        <v>34</v>
      </c>
      <c r="E4461" s="0" t="s">
        <v>26353</v>
      </c>
      <c r="F4461" s="0" t="n">
        <v>5858</v>
      </c>
      <c r="G4461" s="0" t="s">
        <v>599</v>
      </c>
      <c r="H4461" s="0" t="s">
        <v>297</v>
      </c>
      <c r="I4461" s="0" t="s">
        <v>26355</v>
      </c>
    </row>
    <row r="4462" customFormat="false" ht="15" hidden="false" customHeight="false" outlineLevel="0" collapsed="false">
      <c r="A4462" s="0" t="n">
        <v>28</v>
      </c>
      <c r="B4462" s="0" t="s">
        <v>68</v>
      </c>
      <c r="C4462" s="0" t="s">
        <v>26356</v>
      </c>
      <c r="D4462" s="0" t="s">
        <v>14676</v>
      </c>
      <c r="E4462" s="0" t="s">
        <v>26357</v>
      </c>
      <c r="F4462" s="0" t="n">
        <v>3143</v>
      </c>
      <c r="G4462" s="0" t="s">
        <v>599</v>
      </c>
      <c r="H4462" s="0" t="s">
        <v>297</v>
      </c>
      <c r="I4462" s="0" t="s">
        <v>26358</v>
      </c>
    </row>
    <row r="4463" customFormat="false" ht="15" hidden="false" customHeight="false" outlineLevel="0" collapsed="false">
      <c r="A4463" s="0" t="n">
        <v>30</v>
      </c>
      <c r="B4463" s="0" t="s">
        <v>71</v>
      </c>
      <c r="C4463" s="0" t="s">
        <v>26356</v>
      </c>
      <c r="D4463" s="0" t="s">
        <v>14676</v>
      </c>
      <c r="E4463" s="0" t="s">
        <v>26357</v>
      </c>
      <c r="F4463" s="0" t="n">
        <v>3143</v>
      </c>
      <c r="G4463" s="0" t="s">
        <v>599</v>
      </c>
      <c r="H4463" s="0" t="s">
        <v>297</v>
      </c>
      <c r="I4463" s="0" t="s">
        <v>26359</v>
      </c>
    </row>
    <row r="4464" customFormat="false" ht="15" hidden="false" customHeight="false" outlineLevel="0" collapsed="false">
      <c r="A4464" s="0" t="n">
        <v>28</v>
      </c>
      <c r="B4464" s="0" t="s">
        <v>68</v>
      </c>
      <c r="C4464" s="0" t="s">
        <v>26360</v>
      </c>
      <c r="D4464" s="0" t="s">
        <v>34</v>
      </c>
      <c r="E4464" s="0" t="s">
        <v>26361</v>
      </c>
      <c r="F4464" s="0" t="n">
        <v>2790</v>
      </c>
      <c r="G4464" s="0" t="s">
        <v>599</v>
      </c>
      <c r="H4464" s="0" t="s">
        <v>297</v>
      </c>
      <c r="I4464" s="0" t="s">
        <v>26362</v>
      </c>
    </row>
    <row r="4465" customFormat="false" ht="15" hidden="false" customHeight="false" outlineLevel="0" collapsed="false">
      <c r="A4465" s="0" t="n">
        <v>30</v>
      </c>
      <c r="B4465" s="0" t="s">
        <v>71</v>
      </c>
      <c r="C4465" s="0" t="s">
        <v>26360</v>
      </c>
      <c r="D4465" s="0" t="s">
        <v>34</v>
      </c>
      <c r="E4465" s="0" t="s">
        <v>26361</v>
      </c>
      <c r="F4465" s="0" t="n">
        <v>2790</v>
      </c>
      <c r="G4465" s="0" t="s">
        <v>599</v>
      </c>
      <c r="H4465" s="0" t="s">
        <v>297</v>
      </c>
      <c r="I4465" s="0" t="s">
        <v>26363</v>
      </c>
    </row>
    <row r="4466" customFormat="false" ht="15" hidden="false" customHeight="false" outlineLevel="0" collapsed="false">
      <c r="A4466" s="0" t="n">
        <v>28</v>
      </c>
      <c r="B4466" s="0" t="s">
        <v>68</v>
      </c>
      <c r="C4466" s="0" t="s">
        <v>26364</v>
      </c>
      <c r="D4466" s="0" t="s">
        <v>14939</v>
      </c>
      <c r="E4466" s="0" t="s">
        <v>26365</v>
      </c>
      <c r="F4466" s="0" t="n">
        <v>1362</v>
      </c>
      <c r="G4466" s="0" t="s">
        <v>599</v>
      </c>
      <c r="H4466" s="0" t="s">
        <v>297</v>
      </c>
      <c r="I4466" s="0" t="s">
        <v>26366</v>
      </c>
    </row>
    <row r="4467" customFormat="false" ht="15" hidden="false" customHeight="false" outlineLevel="0" collapsed="false">
      <c r="A4467" s="0" t="n">
        <v>30</v>
      </c>
      <c r="B4467" s="0" t="s">
        <v>71</v>
      </c>
      <c r="C4467" s="0" t="s">
        <v>26364</v>
      </c>
      <c r="D4467" s="0" t="s">
        <v>14939</v>
      </c>
      <c r="E4467" s="0" t="s">
        <v>26365</v>
      </c>
      <c r="F4467" s="0" t="n">
        <v>1362</v>
      </c>
      <c r="G4467" s="0" t="s">
        <v>599</v>
      </c>
      <c r="H4467" s="0" t="s">
        <v>297</v>
      </c>
      <c r="I4467" s="0" t="s">
        <v>26367</v>
      </c>
    </row>
    <row r="4468" customFormat="false" ht="15" hidden="false" customHeight="false" outlineLevel="0" collapsed="false">
      <c r="A4468" s="0" t="n">
        <v>28</v>
      </c>
      <c r="B4468" s="0" t="s">
        <v>68</v>
      </c>
      <c r="C4468" s="0" t="s">
        <v>26368</v>
      </c>
      <c r="D4468" s="0" t="s">
        <v>14192</v>
      </c>
      <c r="E4468" s="0" t="s">
        <v>26369</v>
      </c>
      <c r="F4468" s="0" t="n">
        <v>1327</v>
      </c>
      <c r="G4468" s="0" t="s">
        <v>599</v>
      </c>
      <c r="H4468" s="0" t="s">
        <v>297</v>
      </c>
      <c r="I4468" s="0" t="s">
        <v>26370</v>
      </c>
    </row>
    <row r="4469" customFormat="false" ht="15" hidden="false" customHeight="false" outlineLevel="0" collapsed="false">
      <c r="A4469" s="0" t="n">
        <v>30</v>
      </c>
      <c r="B4469" s="0" t="s">
        <v>71</v>
      </c>
      <c r="C4469" s="0" t="s">
        <v>26368</v>
      </c>
      <c r="D4469" s="0" t="s">
        <v>14192</v>
      </c>
      <c r="E4469" s="0" t="s">
        <v>26369</v>
      </c>
      <c r="F4469" s="0" t="n">
        <v>1327</v>
      </c>
      <c r="G4469" s="0" t="s">
        <v>599</v>
      </c>
      <c r="H4469" s="0" t="s">
        <v>297</v>
      </c>
      <c r="I4469" s="0" t="s">
        <v>26371</v>
      </c>
    </row>
    <row r="4470" customFormat="false" ht="15" hidden="false" customHeight="false" outlineLevel="0" collapsed="false">
      <c r="A4470" s="0" t="n">
        <v>28</v>
      </c>
      <c r="B4470" s="0" t="s">
        <v>68</v>
      </c>
      <c r="C4470" s="0" t="s">
        <v>26372</v>
      </c>
      <c r="D4470" s="0" t="s">
        <v>14192</v>
      </c>
      <c r="E4470" s="0" t="s">
        <v>26373</v>
      </c>
      <c r="F4470" s="0" t="n">
        <v>1758</v>
      </c>
      <c r="G4470" s="0" t="s">
        <v>599</v>
      </c>
      <c r="H4470" s="0" t="s">
        <v>297</v>
      </c>
      <c r="I4470" s="0" t="s">
        <v>26374</v>
      </c>
    </row>
    <row r="4471" customFormat="false" ht="15" hidden="false" customHeight="false" outlineLevel="0" collapsed="false">
      <c r="A4471" s="0" t="n">
        <v>30</v>
      </c>
      <c r="B4471" s="0" t="s">
        <v>71</v>
      </c>
      <c r="C4471" s="0" t="s">
        <v>26372</v>
      </c>
      <c r="D4471" s="0" t="s">
        <v>14192</v>
      </c>
      <c r="E4471" s="0" t="s">
        <v>26373</v>
      </c>
      <c r="F4471" s="0" t="n">
        <v>1758</v>
      </c>
      <c r="G4471" s="0" t="s">
        <v>599</v>
      </c>
      <c r="H4471" s="0" t="s">
        <v>297</v>
      </c>
      <c r="I4471" s="0" t="s">
        <v>26375</v>
      </c>
    </row>
    <row r="4472" customFormat="false" ht="15" hidden="false" customHeight="false" outlineLevel="0" collapsed="false">
      <c r="A4472" s="0" t="n">
        <v>28</v>
      </c>
      <c r="B4472" s="0" t="s">
        <v>68</v>
      </c>
      <c r="C4472" s="0" t="s">
        <v>26376</v>
      </c>
      <c r="D4472" s="0" t="s">
        <v>14192</v>
      </c>
      <c r="E4472" s="0" t="s">
        <v>26377</v>
      </c>
      <c r="F4472" s="0" t="n">
        <v>3077</v>
      </c>
      <c r="G4472" s="0" t="s">
        <v>599</v>
      </c>
      <c r="H4472" s="0" t="s">
        <v>297</v>
      </c>
      <c r="I4472" s="0" t="s">
        <v>26378</v>
      </c>
    </row>
    <row r="4473" customFormat="false" ht="15" hidden="false" customHeight="false" outlineLevel="0" collapsed="false">
      <c r="A4473" s="0" t="n">
        <v>30</v>
      </c>
      <c r="B4473" s="0" t="s">
        <v>71</v>
      </c>
      <c r="C4473" s="0" t="s">
        <v>26376</v>
      </c>
      <c r="D4473" s="0" t="s">
        <v>14192</v>
      </c>
      <c r="E4473" s="0" t="s">
        <v>26377</v>
      </c>
      <c r="F4473" s="0" t="n">
        <v>3077</v>
      </c>
      <c r="G4473" s="0" t="s">
        <v>599</v>
      </c>
      <c r="H4473" s="0" t="s">
        <v>297</v>
      </c>
      <c r="I4473" s="0" t="s">
        <v>26379</v>
      </c>
    </row>
    <row r="4474" customFormat="false" ht="15" hidden="false" customHeight="false" outlineLevel="0" collapsed="false">
      <c r="A4474" s="0" t="n">
        <v>28</v>
      </c>
      <c r="B4474" s="0" t="s">
        <v>68</v>
      </c>
      <c r="C4474" s="0" t="s">
        <v>26380</v>
      </c>
      <c r="D4474" s="0" t="s">
        <v>14532</v>
      </c>
      <c r="E4474" s="0" t="s">
        <v>26381</v>
      </c>
      <c r="F4474" s="0" t="n">
        <v>5245</v>
      </c>
      <c r="G4474" s="0" t="s">
        <v>599</v>
      </c>
      <c r="H4474" s="0" t="s">
        <v>297</v>
      </c>
      <c r="I4474" s="0" t="s">
        <v>26382</v>
      </c>
    </row>
    <row r="4475" customFormat="false" ht="15" hidden="false" customHeight="false" outlineLevel="0" collapsed="false">
      <c r="A4475" s="0" t="n">
        <v>30</v>
      </c>
      <c r="B4475" s="0" t="s">
        <v>71</v>
      </c>
      <c r="C4475" s="0" t="s">
        <v>26380</v>
      </c>
      <c r="D4475" s="0" t="s">
        <v>14532</v>
      </c>
      <c r="E4475" s="0" t="s">
        <v>26381</v>
      </c>
      <c r="F4475" s="0" t="n">
        <v>5245</v>
      </c>
      <c r="G4475" s="0" t="s">
        <v>599</v>
      </c>
      <c r="H4475" s="0" t="s">
        <v>297</v>
      </c>
      <c r="I4475" s="0" t="s">
        <v>26383</v>
      </c>
    </row>
    <row r="4476" customFormat="false" ht="15" hidden="false" customHeight="false" outlineLevel="0" collapsed="false">
      <c r="A4476" s="0" t="n">
        <v>28</v>
      </c>
      <c r="B4476" s="0" t="s">
        <v>68</v>
      </c>
      <c r="C4476" s="0" t="s">
        <v>26384</v>
      </c>
      <c r="D4476" s="0" t="s">
        <v>14532</v>
      </c>
      <c r="E4476" s="0" t="s">
        <v>26385</v>
      </c>
      <c r="F4476" s="0" t="n">
        <v>4833</v>
      </c>
      <c r="G4476" s="0" t="s">
        <v>599</v>
      </c>
      <c r="H4476" s="0" t="s">
        <v>297</v>
      </c>
      <c r="I4476" s="0" t="s">
        <v>26386</v>
      </c>
    </row>
    <row r="4477" customFormat="false" ht="15" hidden="false" customHeight="false" outlineLevel="0" collapsed="false">
      <c r="A4477" s="0" t="n">
        <v>30</v>
      </c>
      <c r="B4477" s="0" t="s">
        <v>71</v>
      </c>
      <c r="C4477" s="0" t="s">
        <v>26384</v>
      </c>
      <c r="D4477" s="0" t="s">
        <v>14532</v>
      </c>
      <c r="E4477" s="0" t="s">
        <v>26385</v>
      </c>
      <c r="F4477" s="0" t="n">
        <v>4833</v>
      </c>
      <c r="G4477" s="0" t="s">
        <v>599</v>
      </c>
      <c r="H4477" s="0" t="s">
        <v>297</v>
      </c>
      <c r="I4477" s="0" t="s">
        <v>26387</v>
      </c>
    </row>
    <row r="4478" customFormat="false" ht="15" hidden="false" customHeight="false" outlineLevel="0" collapsed="false">
      <c r="A4478" s="0" t="n">
        <v>28</v>
      </c>
      <c r="B4478" s="0" t="s">
        <v>68</v>
      </c>
      <c r="C4478" s="0" t="s">
        <v>26388</v>
      </c>
      <c r="D4478" s="0" t="s">
        <v>14192</v>
      </c>
      <c r="E4478" s="0" t="s">
        <v>26389</v>
      </c>
      <c r="F4478" s="0" t="n">
        <v>2706</v>
      </c>
      <c r="G4478" s="0" t="s">
        <v>599</v>
      </c>
      <c r="H4478" s="0" t="s">
        <v>297</v>
      </c>
      <c r="I4478" s="0" t="s">
        <v>26390</v>
      </c>
    </row>
    <row r="4479" customFormat="false" ht="15" hidden="false" customHeight="false" outlineLevel="0" collapsed="false">
      <c r="A4479" s="0" t="n">
        <v>30</v>
      </c>
      <c r="B4479" s="0" t="s">
        <v>71</v>
      </c>
      <c r="C4479" s="0" t="s">
        <v>26388</v>
      </c>
      <c r="D4479" s="0" t="s">
        <v>14192</v>
      </c>
      <c r="E4479" s="0" t="s">
        <v>26389</v>
      </c>
      <c r="F4479" s="0" t="n">
        <v>2706</v>
      </c>
      <c r="G4479" s="0" t="s">
        <v>599</v>
      </c>
      <c r="H4479" s="0" t="s">
        <v>297</v>
      </c>
      <c r="I4479" s="0" t="s">
        <v>26391</v>
      </c>
    </row>
    <row r="4480" customFormat="false" ht="15" hidden="false" customHeight="false" outlineLevel="0" collapsed="false">
      <c r="A4480" s="0" t="n">
        <v>28</v>
      </c>
      <c r="B4480" s="0" t="s">
        <v>68</v>
      </c>
      <c r="C4480" s="0" t="s">
        <v>26392</v>
      </c>
      <c r="D4480" s="0" t="s">
        <v>14192</v>
      </c>
      <c r="E4480" s="0" t="s">
        <v>26393</v>
      </c>
      <c r="F4480" s="0" t="n">
        <v>3429</v>
      </c>
      <c r="G4480" s="0" t="s">
        <v>599</v>
      </c>
      <c r="H4480" s="0" t="s">
        <v>297</v>
      </c>
      <c r="I4480" s="0" t="s">
        <v>26394</v>
      </c>
    </row>
    <row r="4481" customFormat="false" ht="15" hidden="false" customHeight="false" outlineLevel="0" collapsed="false">
      <c r="A4481" s="0" t="n">
        <v>30</v>
      </c>
      <c r="B4481" s="0" t="s">
        <v>71</v>
      </c>
      <c r="C4481" s="0" t="s">
        <v>26392</v>
      </c>
      <c r="D4481" s="0" t="s">
        <v>14192</v>
      </c>
      <c r="E4481" s="0" t="s">
        <v>26393</v>
      </c>
      <c r="F4481" s="0" t="n">
        <v>3429</v>
      </c>
      <c r="G4481" s="0" t="s">
        <v>599</v>
      </c>
      <c r="H4481" s="0" t="s">
        <v>297</v>
      </c>
      <c r="I4481" s="0" t="s">
        <v>26395</v>
      </c>
    </row>
    <row r="4482" customFormat="false" ht="15" hidden="false" customHeight="false" outlineLevel="0" collapsed="false">
      <c r="A4482" s="0" t="n">
        <v>28</v>
      </c>
      <c r="B4482" s="0" t="s">
        <v>68</v>
      </c>
      <c r="C4482" s="0" t="s">
        <v>26396</v>
      </c>
      <c r="D4482" s="0" t="s">
        <v>14192</v>
      </c>
      <c r="E4482" s="0" t="s">
        <v>26397</v>
      </c>
      <c r="F4482" s="0" t="n">
        <v>3240</v>
      </c>
      <c r="G4482" s="0" t="s">
        <v>599</v>
      </c>
      <c r="H4482" s="0" t="s">
        <v>297</v>
      </c>
      <c r="I4482" s="0" t="s">
        <v>26398</v>
      </c>
    </row>
    <row r="4483" customFormat="false" ht="15" hidden="false" customHeight="false" outlineLevel="0" collapsed="false">
      <c r="A4483" s="0" t="n">
        <v>30</v>
      </c>
      <c r="B4483" s="0" t="s">
        <v>71</v>
      </c>
      <c r="C4483" s="0" t="s">
        <v>26396</v>
      </c>
      <c r="D4483" s="0" t="s">
        <v>14192</v>
      </c>
      <c r="E4483" s="0" t="s">
        <v>26397</v>
      </c>
      <c r="F4483" s="0" t="n">
        <v>3240</v>
      </c>
      <c r="G4483" s="0" t="s">
        <v>599</v>
      </c>
      <c r="H4483" s="0" t="s">
        <v>297</v>
      </c>
      <c r="I4483" s="0" t="s">
        <v>26399</v>
      </c>
    </row>
    <row r="4484" customFormat="false" ht="15" hidden="false" customHeight="false" outlineLevel="0" collapsed="false">
      <c r="A4484" s="0" t="n">
        <v>28</v>
      </c>
      <c r="B4484" s="0" t="s">
        <v>68</v>
      </c>
      <c r="C4484" s="0" t="s">
        <v>26400</v>
      </c>
      <c r="D4484" s="0" t="s">
        <v>14192</v>
      </c>
      <c r="E4484" s="0" t="s">
        <v>26401</v>
      </c>
      <c r="F4484" s="0" t="n">
        <v>3808</v>
      </c>
      <c r="G4484" s="0" t="s">
        <v>599</v>
      </c>
      <c r="H4484" s="0" t="s">
        <v>297</v>
      </c>
      <c r="I4484" s="0" t="s">
        <v>26402</v>
      </c>
    </row>
    <row r="4485" customFormat="false" ht="15" hidden="false" customHeight="false" outlineLevel="0" collapsed="false">
      <c r="A4485" s="0" t="n">
        <v>30</v>
      </c>
      <c r="B4485" s="0" t="s">
        <v>71</v>
      </c>
      <c r="C4485" s="0" t="s">
        <v>26400</v>
      </c>
      <c r="D4485" s="0" t="s">
        <v>14192</v>
      </c>
      <c r="E4485" s="0" t="s">
        <v>26401</v>
      </c>
      <c r="F4485" s="0" t="n">
        <v>3808</v>
      </c>
      <c r="G4485" s="0" t="s">
        <v>599</v>
      </c>
      <c r="H4485" s="0" t="s">
        <v>297</v>
      </c>
      <c r="I4485" s="0" t="s">
        <v>26403</v>
      </c>
    </row>
    <row r="4486" customFormat="false" ht="15" hidden="false" customHeight="false" outlineLevel="0" collapsed="false">
      <c r="A4486" s="0" t="n">
        <v>28</v>
      </c>
      <c r="B4486" s="0" t="s">
        <v>68</v>
      </c>
      <c r="C4486" s="0" t="s">
        <v>26404</v>
      </c>
      <c r="D4486" s="0" t="s">
        <v>14192</v>
      </c>
      <c r="E4486" s="0" t="s">
        <v>26405</v>
      </c>
      <c r="F4486" s="0" t="n">
        <v>2468</v>
      </c>
      <c r="G4486" s="0" t="s">
        <v>599</v>
      </c>
      <c r="H4486" s="0" t="s">
        <v>297</v>
      </c>
      <c r="I4486" s="0" t="s">
        <v>26406</v>
      </c>
    </row>
    <row r="4487" customFormat="false" ht="15" hidden="false" customHeight="false" outlineLevel="0" collapsed="false">
      <c r="A4487" s="0" t="n">
        <v>30</v>
      </c>
      <c r="B4487" s="0" t="s">
        <v>71</v>
      </c>
      <c r="C4487" s="0" t="s">
        <v>26404</v>
      </c>
      <c r="D4487" s="0" t="s">
        <v>14192</v>
      </c>
      <c r="E4487" s="0" t="s">
        <v>26405</v>
      </c>
      <c r="F4487" s="0" t="n">
        <v>2468</v>
      </c>
      <c r="G4487" s="0" t="s">
        <v>599</v>
      </c>
      <c r="H4487" s="0" t="s">
        <v>297</v>
      </c>
      <c r="I4487" s="0" t="s">
        <v>26407</v>
      </c>
    </row>
    <row r="4488" customFormat="false" ht="15" hidden="false" customHeight="false" outlineLevel="0" collapsed="false">
      <c r="A4488" s="0" t="n">
        <v>28</v>
      </c>
      <c r="B4488" s="0" t="s">
        <v>68</v>
      </c>
      <c r="C4488" s="0" t="s">
        <v>26408</v>
      </c>
      <c r="D4488" s="0" t="s">
        <v>14192</v>
      </c>
      <c r="E4488" s="0" t="s">
        <v>26409</v>
      </c>
      <c r="F4488" s="0" t="n">
        <v>2797</v>
      </c>
      <c r="G4488" s="0" t="s">
        <v>599</v>
      </c>
      <c r="H4488" s="0" t="s">
        <v>297</v>
      </c>
      <c r="I4488" s="0" t="s">
        <v>26410</v>
      </c>
    </row>
    <row r="4489" customFormat="false" ht="15" hidden="false" customHeight="false" outlineLevel="0" collapsed="false">
      <c r="A4489" s="0" t="n">
        <v>30</v>
      </c>
      <c r="B4489" s="0" t="s">
        <v>71</v>
      </c>
      <c r="C4489" s="0" t="s">
        <v>26408</v>
      </c>
      <c r="D4489" s="0" t="s">
        <v>14192</v>
      </c>
      <c r="E4489" s="0" t="s">
        <v>26409</v>
      </c>
      <c r="F4489" s="0" t="n">
        <v>2797</v>
      </c>
      <c r="G4489" s="0" t="s">
        <v>599</v>
      </c>
      <c r="H4489" s="0" t="s">
        <v>297</v>
      </c>
      <c r="I4489" s="0" t="s">
        <v>26411</v>
      </c>
    </row>
    <row r="4490" customFormat="false" ht="15" hidden="false" customHeight="false" outlineLevel="0" collapsed="false">
      <c r="A4490" s="0" t="n">
        <v>28</v>
      </c>
      <c r="B4490" s="0" t="s">
        <v>68</v>
      </c>
      <c r="C4490" s="0" t="s">
        <v>26412</v>
      </c>
      <c r="D4490" s="0" t="s">
        <v>14541</v>
      </c>
      <c r="E4490" s="0" t="s">
        <v>26413</v>
      </c>
      <c r="F4490" s="0" t="n">
        <v>3056</v>
      </c>
      <c r="G4490" s="0" t="s">
        <v>599</v>
      </c>
      <c r="H4490" s="0" t="s">
        <v>297</v>
      </c>
      <c r="I4490" s="0" t="s">
        <v>26414</v>
      </c>
    </row>
    <row r="4491" customFormat="false" ht="15" hidden="false" customHeight="false" outlineLevel="0" collapsed="false">
      <c r="A4491" s="0" t="n">
        <v>30</v>
      </c>
      <c r="B4491" s="0" t="s">
        <v>71</v>
      </c>
      <c r="C4491" s="0" t="s">
        <v>26412</v>
      </c>
      <c r="D4491" s="0" t="s">
        <v>14541</v>
      </c>
      <c r="E4491" s="0" t="s">
        <v>26413</v>
      </c>
      <c r="F4491" s="0" t="n">
        <v>3056</v>
      </c>
      <c r="G4491" s="0" t="s">
        <v>599</v>
      </c>
      <c r="H4491" s="0" t="s">
        <v>297</v>
      </c>
      <c r="I4491" s="0" t="s">
        <v>26415</v>
      </c>
    </row>
    <row r="4492" customFormat="false" ht="15" hidden="false" customHeight="false" outlineLevel="0" collapsed="false">
      <c r="A4492" s="0" t="n">
        <v>28</v>
      </c>
      <c r="B4492" s="0" t="s">
        <v>68</v>
      </c>
      <c r="C4492" s="0" t="s">
        <v>26416</v>
      </c>
      <c r="D4492" s="0" t="s">
        <v>14532</v>
      </c>
      <c r="E4492" s="0" t="s">
        <v>26417</v>
      </c>
      <c r="F4492" s="0" t="n">
        <v>1477</v>
      </c>
      <c r="G4492" s="0" t="s">
        <v>599</v>
      </c>
      <c r="H4492" s="0" t="s">
        <v>297</v>
      </c>
      <c r="I4492" s="0" t="s">
        <v>26418</v>
      </c>
    </row>
    <row r="4493" customFormat="false" ht="15" hidden="false" customHeight="false" outlineLevel="0" collapsed="false">
      <c r="A4493" s="0" t="n">
        <v>30</v>
      </c>
      <c r="B4493" s="0" t="s">
        <v>71</v>
      </c>
      <c r="C4493" s="0" t="s">
        <v>26416</v>
      </c>
      <c r="D4493" s="0" t="s">
        <v>14532</v>
      </c>
      <c r="E4493" s="0" t="s">
        <v>26417</v>
      </c>
      <c r="F4493" s="0" t="n">
        <v>1477</v>
      </c>
      <c r="G4493" s="0" t="s">
        <v>599</v>
      </c>
      <c r="H4493" s="0" t="s">
        <v>297</v>
      </c>
      <c r="I4493" s="0" t="s">
        <v>26419</v>
      </c>
    </row>
    <row r="4494" customFormat="false" ht="15" hidden="false" customHeight="false" outlineLevel="0" collapsed="false">
      <c r="A4494" s="0" t="n">
        <v>28</v>
      </c>
      <c r="B4494" s="0" t="s">
        <v>68</v>
      </c>
      <c r="C4494" s="0" t="s">
        <v>26420</v>
      </c>
      <c r="D4494" s="0" t="s">
        <v>14192</v>
      </c>
      <c r="E4494" s="0" t="s">
        <v>26421</v>
      </c>
      <c r="F4494" s="0" t="n">
        <v>3018</v>
      </c>
      <c r="G4494" s="0" t="s">
        <v>599</v>
      </c>
      <c r="H4494" s="0" t="s">
        <v>297</v>
      </c>
      <c r="I4494" s="0" t="s">
        <v>26422</v>
      </c>
    </row>
    <row r="4495" customFormat="false" ht="15" hidden="false" customHeight="false" outlineLevel="0" collapsed="false">
      <c r="A4495" s="0" t="n">
        <v>30</v>
      </c>
      <c r="B4495" s="0" t="s">
        <v>71</v>
      </c>
      <c r="C4495" s="0" t="s">
        <v>26420</v>
      </c>
      <c r="D4495" s="0" t="s">
        <v>14192</v>
      </c>
      <c r="E4495" s="0" t="s">
        <v>26421</v>
      </c>
      <c r="F4495" s="0" t="n">
        <v>3018</v>
      </c>
      <c r="G4495" s="0" t="s">
        <v>599</v>
      </c>
      <c r="H4495" s="0" t="s">
        <v>297</v>
      </c>
      <c r="I4495" s="0" t="s">
        <v>26423</v>
      </c>
    </row>
    <row r="4496" customFormat="false" ht="15" hidden="false" customHeight="false" outlineLevel="0" collapsed="false">
      <c r="A4496" s="0" t="n">
        <v>28</v>
      </c>
      <c r="B4496" s="0" t="s">
        <v>68</v>
      </c>
      <c r="C4496" s="0" t="s">
        <v>26424</v>
      </c>
      <c r="D4496" s="0" t="s">
        <v>14192</v>
      </c>
      <c r="E4496" s="0" t="s">
        <v>26425</v>
      </c>
      <c r="F4496" s="0" t="n">
        <v>3661</v>
      </c>
      <c r="G4496" s="0" t="s">
        <v>599</v>
      </c>
      <c r="H4496" s="0" t="s">
        <v>297</v>
      </c>
      <c r="I4496" s="0" t="s">
        <v>26426</v>
      </c>
    </row>
    <row r="4497" customFormat="false" ht="15" hidden="false" customHeight="false" outlineLevel="0" collapsed="false">
      <c r="A4497" s="0" t="n">
        <v>30</v>
      </c>
      <c r="B4497" s="0" t="s">
        <v>71</v>
      </c>
      <c r="C4497" s="0" t="s">
        <v>26424</v>
      </c>
      <c r="D4497" s="0" t="s">
        <v>14192</v>
      </c>
      <c r="E4497" s="0" t="s">
        <v>26425</v>
      </c>
      <c r="F4497" s="0" t="n">
        <v>3661</v>
      </c>
      <c r="G4497" s="0" t="s">
        <v>599</v>
      </c>
      <c r="H4497" s="0" t="s">
        <v>297</v>
      </c>
      <c r="I4497" s="0" t="s">
        <v>26427</v>
      </c>
    </row>
    <row r="4498" customFormat="false" ht="15" hidden="false" customHeight="false" outlineLevel="0" collapsed="false">
      <c r="A4498" s="0" t="n">
        <v>28</v>
      </c>
      <c r="B4498" s="0" t="s">
        <v>68</v>
      </c>
      <c r="C4498" s="0" t="s">
        <v>26428</v>
      </c>
      <c r="D4498" s="0" t="s">
        <v>14192</v>
      </c>
      <c r="E4498" s="0" t="s">
        <v>26429</v>
      </c>
      <c r="F4498" s="0" t="n">
        <v>3612</v>
      </c>
      <c r="G4498" s="0" t="s">
        <v>599</v>
      </c>
      <c r="H4498" s="0" t="s">
        <v>297</v>
      </c>
      <c r="I4498" s="0" t="s">
        <v>26430</v>
      </c>
    </row>
    <row r="4499" customFormat="false" ht="15" hidden="false" customHeight="false" outlineLevel="0" collapsed="false">
      <c r="A4499" s="0" t="n">
        <v>30</v>
      </c>
      <c r="B4499" s="0" t="s">
        <v>71</v>
      </c>
      <c r="C4499" s="0" t="s">
        <v>26428</v>
      </c>
      <c r="D4499" s="0" t="s">
        <v>14192</v>
      </c>
      <c r="E4499" s="0" t="s">
        <v>26429</v>
      </c>
      <c r="F4499" s="0" t="n">
        <v>3612</v>
      </c>
      <c r="G4499" s="0" t="s">
        <v>599</v>
      </c>
      <c r="H4499" s="0" t="s">
        <v>297</v>
      </c>
      <c r="I4499" s="0" t="s">
        <v>26431</v>
      </c>
    </row>
    <row r="4500" customFormat="false" ht="15" hidden="false" customHeight="false" outlineLevel="0" collapsed="false">
      <c r="A4500" s="0" t="n">
        <v>28</v>
      </c>
      <c r="B4500" s="0" t="s">
        <v>68</v>
      </c>
      <c r="C4500" s="0" t="s">
        <v>26432</v>
      </c>
      <c r="D4500" s="0" t="s">
        <v>14192</v>
      </c>
      <c r="E4500" s="0" t="s">
        <v>26433</v>
      </c>
      <c r="F4500" s="0" t="n">
        <v>2838</v>
      </c>
      <c r="G4500" s="0" t="s">
        <v>599</v>
      </c>
      <c r="H4500" s="0" t="s">
        <v>297</v>
      </c>
      <c r="I4500" s="0" t="s">
        <v>26434</v>
      </c>
    </row>
    <row r="4501" customFormat="false" ht="15" hidden="false" customHeight="false" outlineLevel="0" collapsed="false">
      <c r="A4501" s="0" t="n">
        <v>30</v>
      </c>
      <c r="B4501" s="0" t="s">
        <v>71</v>
      </c>
      <c r="C4501" s="0" t="s">
        <v>26432</v>
      </c>
      <c r="D4501" s="0" t="s">
        <v>14192</v>
      </c>
      <c r="E4501" s="0" t="s">
        <v>26433</v>
      </c>
      <c r="F4501" s="0" t="n">
        <v>2838</v>
      </c>
      <c r="G4501" s="0" t="s">
        <v>599</v>
      </c>
      <c r="H4501" s="0" t="s">
        <v>297</v>
      </c>
      <c r="I4501" s="0" t="s">
        <v>26435</v>
      </c>
    </row>
    <row r="4502" customFormat="false" ht="15" hidden="false" customHeight="false" outlineLevel="0" collapsed="false">
      <c r="A4502" s="0" t="n">
        <v>50</v>
      </c>
      <c r="B4502" s="0" t="s">
        <v>98</v>
      </c>
      <c r="C4502" s="0" t="s">
        <v>26436</v>
      </c>
      <c r="D4502" s="0" t="s">
        <v>14532</v>
      </c>
      <c r="E4502" s="0" t="s">
        <v>26437</v>
      </c>
      <c r="F4502" s="0" t="n">
        <v>8960</v>
      </c>
      <c r="G4502" s="0" t="s">
        <v>599</v>
      </c>
      <c r="H4502" s="0" t="s">
        <v>297</v>
      </c>
      <c r="I4502" s="0" t="s">
        <v>26438</v>
      </c>
    </row>
    <row r="4503" customFormat="false" ht="15" hidden="false" customHeight="false" outlineLevel="0" collapsed="false">
      <c r="A4503" s="0" t="n">
        <v>118</v>
      </c>
      <c r="B4503" s="0" t="s">
        <v>175</v>
      </c>
      <c r="C4503" s="0" t="s">
        <v>26436</v>
      </c>
      <c r="D4503" s="0" t="s">
        <v>14532</v>
      </c>
      <c r="E4503" s="0" t="s">
        <v>26437</v>
      </c>
      <c r="F4503" s="0" t="n">
        <v>8960</v>
      </c>
      <c r="G4503" s="0" t="s">
        <v>599</v>
      </c>
      <c r="H4503" s="0" t="s">
        <v>297</v>
      </c>
      <c r="I4503" s="0" t="s">
        <v>26439</v>
      </c>
    </row>
    <row r="4504" customFormat="false" ht="15" hidden="false" customHeight="false" outlineLevel="0" collapsed="false">
      <c r="A4504" s="0" t="n">
        <v>50</v>
      </c>
      <c r="B4504" s="0" t="s">
        <v>98</v>
      </c>
      <c r="C4504" s="0" t="s">
        <v>26440</v>
      </c>
      <c r="D4504" s="0" t="s">
        <v>14676</v>
      </c>
      <c r="E4504" s="0" t="s">
        <v>26441</v>
      </c>
      <c r="F4504" s="0" t="n">
        <v>569</v>
      </c>
      <c r="G4504" s="0" t="s">
        <v>599</v>
      </c>
      <c r="H4504" s="0" t="s">
        <v>297</v>
      </c>
      <c r="I4504" s="0" t="s">
        <v>26442</v>
      </c>
    </row>
    <row r="4505" customFormat="false" ht="15" hidden="false" customHeight="false" outlineLevel="0" collapsed="false">
      <c r="A4505" s="0" t="n">
        <v>118</v>
      </c>
      <c r="B4505" s="0" t="s">
        <v>175</v>
      </c>
      <c r="C4505" s="0" t="s">
        <v>26440</v>
      </c>
      <c r="D4505" s="0" t="s">
        <v>14676</v>
      </c>
      <c r="E4505" s="0" t="s">
        <v>26441</v>
      </c>
      <c r="F4505" s="0" t="n">
        <v>569</v>
      </c>
      <c r="G4505" s="0" t="s">
        <v>599</v>
      </c>
      <c r="H4505" s="0" t="s">
        <v>297</v>
      </c>
      <c r="I4505" s="0" t="s">
        <v>26443</v>
      </c>
    </row>
    <row r="4506" customFormat="false" ht="15" hidden="false" customHeight="false" outlineLevel="0" collapsed="false">
      <c r="A4506" s="0" t="n">
        <v>50</v>
      </c>
      <c r="B4506" s="0" t="s">
        <v>98</v>
      </c>
      <c r="C4506" s="0" t="s">
        <v>26444</v>
      </c>
      <c r="D4506" s="0" t="s">
        <v>92</v>
      </c>
      <c r="E4506" s="0" t="s">
        <v>26445</v>
      </c>
      <c r="F4506" s="0" t="n">
        <v>201</v>
      </c>
      <c r="G4506" s="0" t="s">
        <v>599</v>
      </c>
      <c r="H4506" s="0" t="s">
        <v>297</v>
      </c>
      <c r="I4506" s="0" t="s">
        <v>26446</v>
      </c>
    </row>
    <row r="4507" customFormat="false" ht="15" hidden="false" customHeight="false" outlineLevel="0" collapsed="false">
      <c r="A4507" s="0" t="n">
        <v>118</v>
      </c>
      <c r="B4507" s="0" t="s">
        <v>175</v>
      </c>
      <c r="C4507" s="0" t="s">
        <v>26444</v>
      </c>
      <c r="D4507" s="0" t="s">
        <v>92</v>
      </c>
      <c r="E4507" s="0" t="s">
        <v>26445</v>
      </c>
      <c r="F4507" s="0" t="n">
        <v>201</v>
      </c>
      <c r="G4507" s="0" t="s">
        <v>599</v>
      </c>
      <c r="H4507" s="0" t="s">
        <v>297</v>
      </c>
      <c r="I4507" s="0" t="s">
        <v>26447</v>
      </c>
    </row>
    <row r="4508" customFormat="false" ht="15" hidden="false" customHeight="false" outlineLevel="0" collapsed="false">
      <c r="A4508" s="0" t="n">
        <v>50</v>
      </c>
      <c r="B4508" s="0" t="s">
        <v>98</v>
      </c>
      <c r="C4508" s="0" t="s">
        <v>26448</v>
      </c>
      <c r="D4508" s="0" t="s">
        <v>339</v>
      </c>
      <c r="E4508" s="0" t="s">
        <v>26449</v>
      </c>
      <c r="F4508" s="0" t="n">
        <v>254</v>
      </c>
      <c r="G4508" s="0" t="s">
        <v>599</v>
      </c>
      <c r="H4508" s="0" t="s">
        <v>297</v>
      </c>
      <c r="I4508" s="0" t="s">
        <v>26450</v>
      </c>
    </row>
    <row r="4509" customFormat="false" ht="15" hidden="false" customHeight="false" outlineLevel="0" collapsed="false">
      <c r="A4509" s="0" t="n">
        <v>118</v>
      </c>
      <c r="B4509" s="0" t="s">
        <v>175</v>
      </c>
      <c r="C4509" s="0" t="s">
        <v>26448</v>
      </c>
      <c r="D4509" s="0" t="s">
        <v>339</v>
      </c>
      <c r="E4509" s="0" t="s">
        <v>26449</v>
      </c>
      <c r="F4509" s="0" t="n">
        <v>254</v>
      </c>
      <c r="G4509" s="0" t="s">
        <v>599</v>
      </c>
      <c r="H4509" s="0" t="s">
        <v>297</v>
      </c>
      <c r="I4509" s="0" t="s">
        <v>26451</v>
      </c>
    </row>
    <row r="4510" customFormat="false" ht="15" hidden="false" customHeight="false" outlineLevel="0" collapsed="false">
      <c r="A4510" s="0" t="n">
        <v>50</v>
      </c>
      <c r="B4510" s="0" t="s">
        <v>98</v>
      </c>
      <c r="C4510" s="0" t="s">
        <v>26452</v>
      </c>
      <c r="D4510" s="0" t="s">
        <v>868</v>
      </c>
      <c r="E4510" s="0" t="s">
        <v>26453</v>
      </c>
      <c r="F4510" s="0" t="n">
        <v>1294</v>
      </c>
      <c r="G4510" s="0" t="s">
        <v>599</v>
      </c>
      <c r="H4510" s="0" t="s">
        <v>297</v>
      </c>
      <c r="I4510" s="0" t="s">
        <v>26454</v>
      </c>
    </row>
    <row r="4511" customFormat="false" ht="15" hidden="false" customHeight="false" outlineLevel="0" collapsed="false">
      <c r="A4511" s="0" t="n">
        <v>118</v>
      </c>
      <c r="B4511" s="0" t="s">
        <v>175</v>
      </c>
      <c r="C4511" s="0" t="s">
        <v>26452</v>
      </c>
      <c r="D4511" s="0" t="s">
        <v>868</v>
      </c>
      <c r="E4511" s="0" t="s">
        <v>26453</v>
      </c>
      <c r="F4511" s="0" t="n">
        <v>1294</v>
      </c>
      <c r="G4511" s="0" t="s">
        <v>599</v>
      </c>
      <c r="H4511" s="0" t="s">
        <v>297</v>
      </c>
      <c r="I4511" s="0" t="s">
        <v>26455</v>
      </c>
    </row>
    <row r="4512" customFormat="false" ht="15" hidden="false" customHeight="false" outlineLevel="0" collapsed="false">
      <c r="A4512" s="0" t="n">
        <v>50</v>
      </c>
      <c r="B4512" s="0" t="s">
        <v>98</v>
      </c>
      <c r="C4512" s="0" t="s">
        <v>26456</v>
      </c>
      <c r="D4512" s="0" t="s">
        <v>339</v>
      </c>
      <c r="E4512" s="0" t="s">
        <v>26457</v>
      </c>
      <c r="F4512" s="0" t="n">
        <v>306</v>
      </c>
      <c r="G4512" s="0" t="s">
        <v>599</v>
      </c>
      <c r="H4512" s="0" t="s">
        <v>297</v>
      </c>
      <c r="I4512" s="0" t="s">
        <v>26458</v>
      </c>
    </row>
    <row r="4513" customFormat="false" ht="15" hidden="false" customHeight="false" outlineLevel="0" collapsed="false">
      <c r="A4513" s="0" t="n">
        <v>118</v>
      </c>
      <c r="B4513" s="0" t="s">
        <v>175</v>
      </c>
      <c r="C4513" s="0" t="s">
        <v>26456</v>
      </c>
      <c r="D4513" s="0" t="s">
        <v>339</v>
      </c>
      <c r="E4513" s="0" t="s">
        <v>26457</v>
      </c>
      <c r="F4513" s="0" t="n">
        <v>306</v>
      </c>
      <c r="G4513" s="0" t="s">
        <v>599</v>
      </c>
      <c r="H4513" s="0" t="s">
        <v>297</v>
      </c>
      <c r="I4513" s="0" t="s">
        <v>26459</v>
      </c>
    </row>
    <row r="4514" customFormat="false" ht="15" hidden="false" customHeight="false" outlineLevel="0" collapsed="false">
      <c r="A4514" s="0" t="n">
        <v>50</v>
      </c>
      <c r="B4514" s="0" t="s">
        <v>98</v>
      </c>
      <c r="C4514" s="0" t="s">
        <v>26460</v>
      </c>
      <c r="D4514" s="0" t="s">
        <v>339</v>
      </c>
      <c r="E4514" s="0" t="s">
        <v>26461</v>
      </c>
      <c r="F4514" s="0" t="n">
        <v>227</v>
      </c>
      <c r="G4514" s="0" t="s">
        <v>599</v>
      </c>
      <c r="H4514" s="0" t="s">
        <v>297</v>
      </c>
      <c r="I4514" s="0" t="s">
        <v>26462</v>
      </c>
    </row>
    <row r="4515" customFormat="false" ht="15" hidden="false" customHeight="false" outlineLevel="0" collapsed="false">
      <c r="A4515" s="0" t="n">
        <v>118</v>
      </c>
      <c r="B4515" s="0" t="s">
        <v>175</v>
      </c>
      <c r="C4515" s="0" t="s">
        <v>26460</v>
      </c>
      <c r="D4515" s="0" t="s">
        <v>339</v>
      </c>
      <c r="E4515" s="0" t="s">
        <v>26461</v>
      </c>
      <c r="F4515" s="0" t="n">
        <v>227</v>
      </c>
      <c r="G4515" s="0" t="s">
        <v>599</v>
      </c>
      <c r="H4515" s="0" t="s">
        <v>297</v>
      </c>
      <c r="I4515" s="0" t="s">
        <v>26463</v>
      </c>
    </row>
    <row r="4516" customFormat="false" ht="15" hidden="false" customHeight="false" outlineLevel="0" collapsed="false">
      <c r="A4516" s="0" t="n">
        <v>50</v>
      </c>
      <c r="B4516" s="0" t="s">
        <v>98</v>
      </c>
      <c r="C4516" s="0" t="s">
        <v>26464</v>
      </c>
      <c r="D4516" s="0" t="s">
        <v>339</v>
      </c>
      <c r="E4516" s="0" t="s">
        <v>26449</v>
      </c>
      <c r="F4516" s="0" t="n">
        <v>315</v>
      </c>
      <c r="G4516" s="0" t="s">
        <v>599</v>
      </c>
      <c r="H4516" s="0" t="s">
        <v>297</v>
      </c>
      <c r="I4516" s="0" t="s">
        <v>26465</v>
      </c>
    </row>
    <row r="4517" customFormat="false" ht="15" hidden="false" customHeight="false" outlineLevel="0" collapsed="false">
      <c r="A4517" s="0" t="n">
        <v>118</v>
      </c>
      <c r="B4517" s="0" t="s">
        <v>175</v>
      </c>
      <c r="C4517" s="0" t="s">
        <v>26464</v>
      </c>
      <c r="D4517" s="0" t="s">
        <v>339</v>
      </c>
      <c r="E4517" s="0" t="s">
        <v>26449</v>
      </c>
      <c r="F4517" s="0" t="n">
        <v>315</v>
      </c>
      <c r="G4517" s="0" t="s">
        <v>599</v>
      </c>
      <c r="H4517" s="0" t="s">
        <v>297</v>
      </c>
      <c r="I4517" s="0" t="s">
        <v>26466</v>
      </c>
    </row>
    <row r="4518" customFormat="false" ht="15" hidden="false" customHeight="false" outlineLevel="0" collapsed="false">
      <c r="A4518" s="0" t="n">
        <v>50</v>
      </c>
      <c r="B4518" s="0" t="s">
        <v>98</v>
      </c>
      <c r="C4518" s="0" t="s">
        <v>26467</v>
      </c>
      <c r="D4518" s="0" t="s">
        <v>92</v>
      </c>
      <c r="E4518" s="0" t="s">
        <v>26468</v>
      </c>
      <c r="F4518" s="0" t="n">
        <v>3211</v>
      </c>
      <c r="G4518" s="0" t="s">
        <v>599</v>
      </c>
      <c r="H4518" s="0" t="s">
        <v>297</v>
      </c>
      <c r="I4518" s="0" t="s">
        <v>26469</v>
      </c>
    </row>
    <row r="4519" customFormat="false" ht="15" hidden="false" customHeight="false" outlineLevel="0" collapsed="false">
      <c r="A4519" s="0" t="n">
        <v>118</v>
      </c>
      <c r="B4519" s="0" t="s">
        <v>175</v>
      </c>
      <c r="C4519" s="0" t="s">
        <v>26467</v>
      </c>
      <c r="D4519" s="0" t="s">
        <v>92</v>
      </c>
      <c r="E4519" s="0" t="s">
        <v>26468</v>
      </c>
      <c r="F4519" s="0" t="n">
        <v>3211</v>
      </c>
      <c r="G4519" s="0" t="s">
        <v>599</v>
      </c>
      <c r="H4519" s="0" t="s">
        <v>297</v>
      </c>
      <c r="I4519" s="0" t="s">
        <v>26470</v>
      </c>
    </row>
    <row r="4520" customFormat="false" ht="15" hidden="false" customHeight="false" outlineLevel="0" collapsed="false">
      <c r="A4520" s="0" t="n">
        <v>50</v>
      </c>
      <c r="B4520" s="0" t="s">
        <v>98</v>
      </c>
      <c r="C4520" s="0" t="s">
        <v>26471</v>
      </c>
      <c r="D4520" s="0" t="s">
        <v>14541</v>
      </c>
      <c r="E4520" s="0" t="s">
        <v>26472</v>
      </c>
      <c r="F4520" s="0" t="n">
        <v>3881</v>
      </c>
      <c r="G4520" s="0" t="s">
        <v>599</v>
      </c>
      <c r="H4520" s="0" t="s">
        <v>297</v>
      </c>
      <c r="I4520" s="0" t="s">
        <v>26473</v>
      </c>
    </row>
    <row r="4521" customFormat="false" ht="15" hidden="false" customHeight="false" outlineLevel="0" collapsed="false">
      <c r="A4521" s="0" t="n">
        <v>118</v>
      </c>
      <c r="B4521" s="0" t="s">
        <v>175</v>
      </c>
      <c r="C4521" s="0" t="s">
        <v>26471</v>
      </c>
      <c r="D4521" s="0" t="s">
        <v>14541</v>
      </c>
      <c r="E4521" s="0" t="s">
        <v>26472</v>
      </c>
      <c r="F4521" s="0" t="n">
        <v>3881</v>
      </c>
      <c r="G4521" s="0" t="s">
        <v>599</v>
      </c>
      <c r="H4521" s="0" t="s">
        <v>297</v>
      </c>
      <c r="I4521" s="0" t="s">
        <v>26474</v>
      </c>
    </row>
    <row r="4522" customFormat="false" ht="15" hidden="false" customHeight="false" outlineLevel="0" collapsed="false">
      <c r="A4522" s="0" t="n">
        <v>50</v>
      </c>
      <c r="B4522" s="0" t="s">
        <v>98</v>
      </c>
      <c r="C4522" s="0" t="s">
        <v>26475</v>
      </c>
      <c r="D4522" s="0" t="s">
        <v>339</v>
      </c>
      <c r="E4522" s="0" t="s">
        <v>26476</v>
      </c>
      <c r="F4522" s="0" t="n">
        <v>254</v>
      </c>
      <c r="G4522" s="0" t="s">
        <v>599</v>
      </c>
      <c r="H4522" s="0" t="s">
        <v>297</v>
      </c>
      <c r="I4522" s="0" t="s">
        <v>26477</v>
      </c>
    </row>
    <row r="4523" customFormat="false" ht="15" hidden="false" customHeight="false" outlineLevel="0" collapsed="false">
      <c r="A4523" s="0" t="n">
        <v>118</v>
      </c>
      <c r="B4523" s="0" t="s">
        <v>175</v>
      </c>
      <c r="C4523" s="0" t="s">
        <v>26475</v>
      </c>
      <c r="D4523" s="0" t="s">
        <v>339</v>
      </c>
      <c r="E4523" s="0" t="s">
        <v>26476</v>
      </c>
      <c r="F4523" s="0" t="n">
        <v>254</v>
      </c>
      <c r="G4523" s="0" t="s">
        <v>599</v>
      </c>
      <c r="H4523" s="0" t="s">
        <v>297</v>
      </c>
      <c r="I4523" s="0" t="s">
        <v>26478</v>
      </c>
    </row>
    <row r="4524" customFormat="false" ht="15" hidden="false" customHeight="false" outlineLevel="0" collapsed="false">
      <c r="A4524" s="0" t="n">
        <v>50</v>
      </c>
      <c r="B4524" s="0" t="s">
        <v>98</v>
      </c>
      <c r="C4524" s="0" t="s">
        <v>26479</v>
      </c>
      <c r="D4524" s="0" t="s">
        <v>339</v>
      </c>
      <c r="E4524" s="0" t="s">
        <v>26476</v>
      </c>
      <c r="F4524" s="0" t="n">
        <v>242</v>
      </c>
      <c r="G4524" s="0" t="s">
        <v>599</v>
      </c>
      <c r="H4524" s="0" t="s">
        <v>297</v>
      </c>
      <c r="I4524" s="0" t="s">
        <v>26480</v>
      </c>
    </row>
    <row r="4525" customFormat="false" ht="15" hidden="false" customHeight="false" outlineLevel="0" collapsed="false">
      <c r="A4525" s="0" t="n">
        <v>118</v>
      </c>
      <c r="B4525" s="0" t="s">
        <v>175</v>
      </c>
      <c r="C4525" s="0" t="s">
        <v>26479</v>
      </c>
      <c r="D4525" s="0" t="s">
        <v>339</v>
      </c>
      <c r="E4525" s="0" t="s">
        <v>26476</v>
      </c>
      <c r="F4525" s="0" t="n">
        <v>242</v>
      </c>
      <c r="G4525" s="0" t="s">
        <v>599</v>
      </c>
      <c r="H4525" s="0" t="s">
        <v>297</v>
      </c>
      <c r="I4525" s="0" t="s">
        <v>26481</v>
      </c>
    </row>
    <row r="4526" customFormat="false" ht="15" hidden="false" customHeight="false" outlineLevel="0" collapsed="false">
      <c r="A4526" s="0" t="n">
        <v>50</v>
      </c>
      <c r="B4526" s="0" t="s">
        <v>98</v>
      </c>
      <c r="C4526" s="0" t="s">
        <v>22703</v>
      </c>
      <c r="D4526" s="0" t="s">
        <v>339</v>
      </c>
      <c r="E4526" s="0" t="s">
        <v>22684</v>
      </c>
      <c r="F4526" s="0" t="n">
        <v>242</v>
      </c>
      <c r="G4526" s="0" t="s">
        <v>599</v>
      </c>
      <c r="H4526" s="0" t="s">
        <v>297</v>
      </c>
      <c r="I4526" s="0" t="s">
        <v>26482</v>
      </c>
    </row>
    <row r="4527" customFormat="false" ht="15" hidden="false" customHeight="false" outlineLevel="0" collapsed="false">
      <c r="A4527" s="0" t="n">
        <v>118</v>
      </c>
      <c r="B4527" s="0" t="s">
        <v>175</v>
      </c>
      <c r="C4527" s="0" t="s">
        <v>22703</v>
      </c>
      <c r="D4527" s="0" t="s">
        <v>339</v>
      </c>
      <c r="E4527" s="0" t="s">
        <v>22684</v>
      </c>
      <c r="F4527" s="0" t="n">
        <v>242</v>
      </c>
      <c r="G4527" s="0" t="s">
        <v>599</v>
      </c>
      <c r="H4527" s="0" t="s">
        <v>297</v>
      </c>
      <c r="I4527" s="0" t="s">
        <v>22704</v>
      </c>
    </row>
    <row r="4528" customFormat="false" ht="15" hidden="false" customHeight="false" outlineLevel="0" collapsed="false">
      <c r="A4528" s="0" t="n">
        <v>50</v>
      </c>
      <c r="B4528" s="0" t="s">
        <v>98</v>
      </c>
      <c r="C4528" s="0" t="s">
        <v>26483</v>
      </c>
      <c r="D4528" s="0" t="s">
        <v>339</v>
      </c>
      <c r="E4528" s="0" t="s">
        <v>26484</v>
      </c>
      <c r="F4528" s="0" t="n">
        <v>232</v>
      </c>
      <c r="G4528" s="0" t="s">
        <v>599</v>
      </c>
      <c r="H4528" s="0" t="s">
        <v>297</v>
      </c>
      <c r="I4528" s="0" t="s">
        <v>26485</v>
      </c>
    </row>
    <row r="4529" customFormat="false" ht="15" hidden="false" customHeight="false" outlineLevel="0" collapsed="false">
      <c r="A4529" s="0" t="n">
        <v>118</v>
      </c>
      <c r="B4529" s="0" t="s">
        <v>175</v>
      </c>
      <c r="C4529" s="0" t="s">
        <v>26483</v>
      </c>
      <c r="D4529" s="0" t="s">
        <v>339</v>
      </c>
      <c r="E4529" s="0" t="s">
        <v>26484</v>
      </c>
      <c r="F4529" s="0" t="n">
        <v>232</v>
      </c>
      <c r="G4529" s="0" t="s">
        <v>599</v>
      </c>
      <c r="H4529" s="0" t="s">
        <v>297</v>
      </c>
      <c r="I4529" s="0" t="s">
        <v>26486</v>
      </c>
    </row>
    <row r="4530" customFormat="false" ht="15" hidden="false" customHeight="false" outlineLevel="0" collapsed="false">
      <c r="A4530" s="0" t="n">
        <v>50</v>
      </c>
      <c r="B4530" s="0" t="s">
        <v>98</v>
      </c>
      <c r="C4530" s="0" t="s">
        <v>26487</v>
      </c>
      <c r="D4530" s="0" t="s">
        <v>14532</v>
      </c>
      <c r="E4530" s="0" t="s">
        <v>26488</v>
      </c>
      <c r="F4530" s="0" t="n">
        <v>3499</v>
      </c>
      <c r="G4530" s="0" t="s">
        <v>599</v>
      </c>
      <c r="H4530" s="0" t="s">
        <v>297</v>
      </c>
      <c r="I4530" s="0" t="s">
        <v>26489</v>
      </c>
    </row>
    <row r="4531" customFormat="false" ht="15" hidden="false" customHeight="false" outlineLevel="0" collapsed="false">
      <c r="A4531" s="0" t="n">
        <v>118</v>
      </c>
      <c r="B4531" s="0" t="s">
        <v>175</v>
      </c>
      <c r="C4531" s="0" t="s">
        <v>26487</v>
      </c>
      <c r="D4531" s="0" t="s">
        <v>14532</v>
      </c>
      <c r="E4531" s="0" t="s">
        <v>26488</v>
      </c>
      <c r="F4531" s="0" t="n">
        <v>3499</v>
      </c>
      <c r="G4531" s="0" t="s">
        <v>599</v>
      </c>
      <c r="H4531" s="0" t="s">
        <v>297</v>
      </c>
      <c r="I4531" s="0" t="s">
        <v>26490</v>
      </c>
    </row>
    <row r="4532" customFormat="false" ht="15" hidden="false" customHeight="false" outlineLevel="0" collapsed="false">
      <c r="A4532" s="0" t="n">
        <v>50</v>
      </c>
      <c r="B4532" s="0" t="s">
        <v>98</v>
      </c>
      <c r="C4532" s="0" t="s">
        <v>26491</v>
      </c>
      <c r="D4532" s="0" t="s">
        <v>14192</v>
      </c>
      <c r="E4532" s="0" t="s">
        <v>26492</v>
      </c>
      <c r="F4532" s="0" t="n">
        <v>964</v>
      </c>
      <c r="G4532" s="0" t="s">
        <v>599</v>
      </c>
      <c r="H4532" s="0" t="s">
        <v>297</v>
      </c>
      <c r="I4532" s="0" t="s">
        <v>26493</v>
      </c>
    </row>
    <row r="4533" customFormat="false" ht="15" hidden="false" customHeight="false" outlineLevel="0" collapsed="false">
      <c r="A4533" s="0" t="n">
        <v>118</v>
      </c>
      <c r="B4533" s="0" t="s">
        <v>175</v>
      </c>
      <c r="C4533" s="0" t="s">
        <v>26491</v>
      </c>
      <c r="D4533" s="0" t="s">
        <v>14192</v>
      </c>
      <c r="E4533" s="0" t="s">
        <v>26492</v>
      </c>
      <c r="F4533" s="0" t="n">
        <v>964</v>
      </c>
      <c r="G4533" s="0" t="s">
        <v>599</v>
      </c>
      <c r="H4533" s="0" t="s">
        <v>297</v>
      </c>
      <c r="I4533" s="0" t="s">
        <v>26494</v>
      </c>
    </row>
    <row r="4534" customFormat="false" ht="15" hidden="false" customHeight="false" outlineLevel="0" collapsed="false">
      <c r="A4534" s="0" t="n">
        <v>50</v>
      </c>
      <c r="B4534" s="0" t="s">
        <v>98</v>
      </c>
      <c r="C4534" s="0" t="s">
        <v>26495</v>
      </c>
      <c r="D4534" s="0" t="s">
        <v>14532</v>
      </c>
      <c r="E4534" s="0" t="s">
        <v>26496</v>
      </c>
      <c r="F4534" s="0" t="n">
        <v>285</v>
      </c>
      <c r="G4534" s="0" t="s">
        <v>599</v>
      </c>
      <c r="H4534" s="0" t="s">
        <v>297</v>
      </c>
      <c r="I4534" s="0" t="s">
        <v>26497</v>
      </c>
    </row>
    <row r="4535" customFormat="false" ht="15" hidden="false" customHeight="false" outlineLevel="0" collapsed="false">
      <c r="A4535" s="0" t="n">
        <v>118</v>
      </c>
      <c r="B4535" s="0" t="s">
        <v>175</v>
      </c>
      <c r="C4535" s="0" t="s">
        <v>26495</v>
      </c>
      <c r="D4535" s="0" t="s">
        <v>14532</v>
      </c>
      <c r="E4535" s="0" t="s">
        <v>26496</v>
      </c>
      <c r="F4535" s="0" t="n">
        <v>285</v>
      </c>
      <c r="G4535" s="0" t="s">
        <v>599</v>
      </c>
      <c r="H4535" s="0" t="s">
        <v>297</v>
      </c>
      <c r="I4535" s="0" t="s">
        <v>26498</v>
      </c>
    </row>
    <row r="4536" customFormat="false" ht="15" hidden="false" customHeight="false" outlineLevel="0" collapsed="false">
      <c r="A4536" s="0" t="n">
        <v>50</v>
      </c>
      <c r="B4536" s="0" t="s">
        <v>98</v>
      </c>
      <c r="C4536" s="0" t="s">
        <v>26499</v>
      </c>
      <c r="D4536" s="0" t="s">
        <v>339</v>
      </c>
      <c r="E4536" s="0" t="s">
        <v>26500</v>
      </c>
      <c r="F4536" s="0" t="n">
        <v>258</v>
      </c>
      <c r="G4536" s="0" t="s">
        <v>599</v>
      </c>
      <c r="H4536" s="0" t="s">
        <v>297</v>
      </c>
      <c r="I4536" s="0" t="s">
        <v>26501</v>
      </c>
    </row>
    <row r="4537" customFormat="false" ht="15" hidden="false" customHeight="false" outlineLevel="0" collapsed="false">
      <c r="A4537" s="0" t="n">
        <v>118</v>
      </c>
      <c r="B4537" s="0" t="s">
        <v>175</v>
      </c>
      <c r="C4537" s="0" t="s">
        <v>26499</v>
      </c>
      <c r="D4537" s="0" t="s">
        <v>339</v>
      </c>
      <c r="E4537" s="0" t="s">
        <v>26500</v>
      </c>
      <c r="F4537" s="0" t="n">
        <v>258</v>
      </c>
      <c r="G4537" s="0" t="s">
        <v>599</v>
      </c>
      <c r="H4537" s="0" t="s">
        <v>297</v>
      </c>
      <c r="I4537" s="0" t="s">
        <v>26502</v>
      </c>
    </row>
    <row r="4538" customFormat="false" ht="15" hidden="false" customHeight="false" outlineLevel="0" collapsed="false">
      <c r="A4538" s="0" t="n">
        <v>50</v>
      </c>
      <c r="B4538" s="0" t="s">
        <v>98</v>
      </c>
      <c r="C4538" s="0" t="s">
        <v>26503</v>
      </c>
      <c r="D4538" s="0" t="s">
        <v>14532</v>
      </c>
      <c r="E4538" s="0" t="s">
        <v>22672</v>
      </c>
      <c r="F4538" s="0" t="n">
        <v>461</v>
      </c>
      <c r="G4538" s="0" t="s">
        <v>599</v>
      </c>
      <c r="H4538" s="0" t="s">
        <v>297</v>
      </c>
      <c r="I4538" s="0" t="s">
        <v>26504</v>
      </c>
    </row>
    <row r="4539" customFormat="false" ht="15" hidden="false" customHeight="false" outlineLevel="0" collapsed="false">
      <c r="A4539" s="0" t="n">
        <v>118</v>
      </c>
      <c r="B4539" s="0" t="s">
        <v>175</v>
      </c>
      <c r="C4539" s="0" t="s">
        <v>26503</v>
      </c>
      <c r="D4539" s="0" t="s">
        <v>14532</v>
      </c>
      <c r="E4539" s="0" t="s">
        <v>22672</v>
      </c>
      <c r="F4539" s="0" t="n">
        <v>461</v>
      </c>
      <c r="G4539" s="0" t="s">
        <v>599</v>
      </c>
      <c r="H4539" s="0" t="s">
        <v>297</v>
      </c>
      <c r="I4539" s="0" t="s">
        <v>26505</v>
      </c>
    </row>
    <row r="4540" customFormat="false" ht="15" hidden="false" customHeight="false" outlineLevel="0" collapsed="false">
      <c r="A4540" s="0" t="n">
        <v>50</v>
      </c>
      <c r="B4540" s="0" t="s">
        <v>98</v>
      </c>
      <c r="C4540" s="0" t="s">
        <v>26506</v>
      </c>
      <c r="D4540" s="0" t="s">
        <v>339</v>
      </c>
      <c r="E4540" s="0" t="s">
        <v>26507</v>
      </c>
      <c r="F4540" s="0" t="n">
        <v>292</v>
      </c>
      <c r="G4540" s="0" t="s">
        <v>599</v>
      </c>
      <c r="H4540" s="0" t="s">
        <v>297</v>
      </c>
      <c r="I4540" s="0" t="s">
        <v>26508</v>
      </c>
    </row>
    <row r="4541" customFormat="false" ht="15" hidden="false" customHeight="false" outlineLevel="0" collapsed="false">
      <c r="A4541" s="0" t="n">
        <v>118</v>
      </c>
      <c r="B4541" s="0" t="s">
        <v>175</v>
      </c>
      <c r="C4541" s="0" t="s">
        <v>26506</v>
      </c>
      <c r="D4541" s="0" t="s">
        <v>339</v>
      </c>
      <c r="E4541" s="0" t="s">
        <v>26507</v>
      </c>
      <c r="F4541" s="0" t="n">
        <v>292</v>
      </c>
      <c r="G4541" s="0" t="s">
        <v>599</v>
      </c>
      <c r="H4541" s="0" t="s">
        <v>297</v>
      </c>
      <c r="I4541" s="0" t="s">
        <v>26509</v>
      </c>
    </row>
    <row r="4542" customFormat="false" ht="15" hidden="false" customHeight="false" outlineLevel="0" collapsed="false">
      <c r="A4542" s="0" t="n">
        <v>50</v>
      </c>
      <c r="B4542" s="0" t="s">
        <v>98</v>
      </c>
      <c r="C4542" s="0" t="s">
        <v>26510</v>
      </c>
      <c r="D4542" s="0" t="s">
        <v>339</v>
      </c>
      <c r="E4542" s="0" t="s">
        <v>26511</v>
      </c>
      <c r="F4542" s="0" t="n">
        <v>5605</v>
      </c>
      <c r="G4542" s="0" t="s">
        <v>599</v>
      </c>
      <c r="H4542" s="0" t="s">
        <v>297</v>
      </c>
      <c r="I4542" s="0" t="s">
        <v>26512</v>
      </c>
    </row>
    <row r="4543" customFormat="false" ht="15" hidden="false" customHeight="false" outlineLevel="0" collapsed="false">
      <c r="A4543" s="0" t="n">
        <v>118</v>
      </c>
      <c r="B4543" s="0" t="s">
        <v>175</v>
      </c>
      <c r="C4543" s="0" t="s">
        <v>26510</v>
      </c>
      <c r="D4543" s="0" t="s">
        <v>339</v>
      </c>
      <c r="E4543" s="0" t="s">
        <v>26511</v>
      </c>
      <c r="F4543" s="0" t="n">
        <v>5605</v>
      </c>
      <c r="G4543" s="0" t="s">
        <v>599</v>
      </c>
      <c r="H4543" s="0" t="s">
        <v>297</v>
      </c>
      <c r="I4543" s="0" t="s">
        <v>26513</v>
      </c>
    </row>
    <row r="4544" customFormat="false" ht="15" hidden="false" customHeight="false" outlineLevel="0" collapsed="false">
      <c r="A4544" s="0" t="n">
        <v>50</v>
      </c>
      <c r="B4544" s="0" t="s">
        <v>98</v>
      </c>
      <c r="C4544" s="0" t="s">
        <v>26514</v>
      </c>
      <c r="D4544" s="0" t="s">
        <v>14676</v>
      </c>
      <c r="E4544" s="0" t="s">
        <v>26515</v>
      </c>
      <c r="F4544" s="0" t="n">
        <v>5698</v>
      </c>
      <c r="G4544" s="0" t="s">
        <v>599</v>
      </c>
      <c r="H4544" s="0" t="s">
        <v>297</v>
      </c>
      <c r="I4544" s="0" t="s">
        <v>26516</v>
      </c>
    </row>
    <row r="4545" customFormat="false" ht="15" hidden="false" customHeight="false" outlineLevel="0" collapsed="false">
      <c r="A4545" s="0" t="n">
        <v>118</v>
      </c>
      <c r="B4545" s="0" t="s">
        <v>175</v>
      </c>
      <c r="C4545" s="0" t="s">
        <v>26514</v>
      </c>
      <c r="D4545" s="0" t="s">
        <v>14676</v>
      </c>
      <c r="E4545" s="0" t="s">
        <v>26515</v>
      </c>
      <c r="F4545" s="0" t="n">
        <v>5698</v>
      </c>
      <c r="G4545" s="0" t="s">
        <v>599</v>
      </c>
      <c r="H4545" s="0" t="s">
        <v>297</v>
      </c>
      <c r="I4545" s="0" t="s">
        <v>26517</v>
      </c>
    </row>
    <row r="4546" customFormat="false" ht="15" hidden="false" customHeight="false" outlineLevel="0" collapsed="false">
      <c r="A4546" s="0" t="n">
        <v>50</v>
      </c>
      <c r="B4546" s="0" t="s">
        <v>98</v>
      </c>
      <c r="C4546" s="0" t="s">
        <v>26518</v>
      </c>
      <c r="D4546" s="0" t="s">
        <v>15738</v>
      </c>
      <c r="E4546" s="0" t="s">
        <v>26519</v>
      </c>
      <c r="F4546" s="0" t="n">
        <v>2277</v>
      </c>
      <c r="G4546" s="0" t="s">
        <v>599</v>
      </c>
      <c r="H4546" s="0" t="s">
        <v>297</v>
      </c>
      <c r="I4546" s="0" t="s">
        <v>26520</v>
      </c>
    </row>
    <row r="4547" customFormat="false" ht="15" hidden="false" customHeight="false" outlineLevel="0" collapsed="false">
      <c r="A4547" s="0" t="n">
        <v>118</v>
      </c>
      <c r="B4547" s="0" t="s">
        <v>175</v>
      </c>
      <c r="C4547" s="0" t="s">
        <v>26518</v>
      </c>
      <c r="D4547" s="0" t="s">
        <v>15738</v>
      </c>
      <c r="E4547" s="0" t="s">
        <v>26519</v>
      </c>
      <c r="F4547" s="0" t="n">
        <v>2277</v>
      </c>
      <c r="G4547" s="0" t="s">
        <v>599</v>
      </c>
      <c r="H4547" s="0" t="s">
        <v>297</v>
      </c>
      <c r="I4547" s="0" t="s">
        <v>26521</v>
      </c>
    </row>
    <row r="4548" customFormat="false" ht="15" hidden="false" customHeight="false" outlineLevel="0" collapsed="false">
      <c r="A4548" s="0" t="n">
        <v>50</v>
      </c>
      <c r="B4548" s="0" t="s">
        <v>98</v>
      </c>
      <c r="C4548" s="0" t="s">
        <v>26522</v>
      </c>
      <c r="D4548" s="0" t="s">
        <v>14532</v>
      </c>
      <c r="E4548" s="0" t="s">
        <v>26523</v>
      </c>
      <c r="F4548" s="0" t="n">
        <v>1500</v>
      </c>
      <c r="G4548" s="0" t="s">
        <v>599</v>
      </c>
      <c r="H4548" s="0" t="s">
        <v>297</v>
      </c>
      <c r="I4548" s="0" t="s">
        <v>26524</v>
      </c>
    </row>
    <row r="4549" customFormat="false" ht="15" hidden="false" customHeight="false" outlineLevel="0" collapsed="false">
      <c r="A4549" s="0" t="n">
        <v>118</v>
      </c>
      <c r="B4549" s="0" t="s">
        <v>175</v>
      </c>
      <c r="C4549" s="0" t="s">
        <v>26522</v>
      </c>
      <c r="D4549" s="0" t="s">
        <v>14532</v>
      </c>
      <c r="E4549" s="0" t="s">
        <v>26523</v>
      </c>
      <c r="F4549" s="0" t="n">
        <v>1500</v>
      </c>
      <c r="G4549" s="0" t="s">
        <v>599</v>
      </c>
      <c r="H4549" s="0" t="s">
        <v>297</v>
      </c>
      <c r="I4549" s="0" t="s">
        <v>26525</v>
      </c>
    </row>
    <row r="4550" customFormat="false" ht="15" hidden="false" customHeight="false" outlineLevel="0" collapsed="false">
      <c r="A4550" s="0" t="n">
        <v>50</v>
      </c>
      <c r="B4550" s="0" t="s">
        <v>98</v>
      </c>
      <c r="C4550" s="0" t="s">
        <v>26526</v>
      </c>
      <c r="D4550" s="0" t="s">
        <v>14532</v>
      </c>
      <c r="E4550" s="0" t="s">
        <v>25753</v>
      </c>
      <c r="F4550" s="0" t="n">
        <v>1678</v>
      </c>
      <c r="G4550" s="0" t="s">
        <v>599</v>
      </c>
      <c r="H4550" s="0" t="s">
        <v>297</v>
      </c>
      <c r="I4550" s="0" t="s">
        <v>26527</v>
      </c>
    </row>
    <row r="4551" customFormat="false" ht="15" hidden="false" customHeight="false" outlineLevel="0" collapsed="false">
      <c r="A4551" s="0" t="n">
        <v>118</v>
      </c>
      <c r="B4551" s="0" t="s">
        <v>175</v>
      </c>
      <c r="C4551" s="0" t="s">
        <v>26526</v>
      </c>
      <c r="D4551" s="0" t="s">
        <v>14532</v>
      </c>
      <c r="E4551" s="0" t="s">
        <v>25753</v>
      </c>
      <c r="F4551" s="0" t="n">
        <v>1678</v>
      </c>
      <c r="G4551" s="0" t="s">
        <v>599</v>
      </c>
      <c r="H4551" s="0" t="s">
        <v>297</v>
      </c>
      <c r="I4551" s="0" t="s">
        <v>26528</v>
      </c>
    </row>
    <row r="4552" customFormat="false" ht="15" hidden="false" customHeight="false" outlineLevel="0" collapsed="false">
      <c r="A4552" s="0" t="n">
        <v>50</v>
      </c>
      <c r="B4552" s="0" t="s">
        <v>98</v>
      </c>
      <c r="C4552" s="0" t="s">
        <v>26529</v>
      </c>
      <c r="D4552" s="0" t="s">
        <v>339</v>
      </c>
      <c r="E4552" s="0" t="s">
        <v>26530</v>
      </c>
      <c r="F4552" s="0" t="n">
        <v>286</v>
      </c>
      <c r="G4552" s="0" t="s">
        <v>599</v>
      </c>
      <c r="H4552" s="0" t="s">
        <v>297</v>
      </c>
      <c r="I4552" s="0" t="s">
        <v>26531</v>
      </c>
    </row>
    <row r="4553" customFormat="false" ht="15" hidden="false" customHeight="false" outlineLevel="0" collapsed="false">
      <c r="A4553" s="0" t="n">
        <v>118</v>
      </c>
      <c r="B4553" s="0" t="s">
        <v>175</v>
      </c>
      <c r="C4553" s="0" t="s">
        <v>26529</v>
      </c>
      <c r="D4553" s="0" t="s">
        <v>339</v>
      </c>
      <c r="E4553" s="0" t="s">
        <v>26530</v>
      </c>
      <c r="F4553" s="0" t="n">
        <v>286</v>
      </c>
      <c r="G4553" s="0" t="s">
        <v>599</v>
      </c>
      <c r="H4553" s="0" t="s">
        <v>297</v>
      </c>
      <c r="I4553" s="0" t="s">
        <v>26532</v>
      </c>
    </row>
    <row r="4554" customFormat="false" ht="15" hidden="false" customHeight="false" outlineLevel="0" collapsed="false">
      <c r="A4554" s="0" t="n">
        <v>50</v>
      </c>
      <c r="B4554" s="0" t="s">
        <v>98</v>
      </c>
      <c r="C4554" s="0" t="s">
        <v>26533</v>
      </c>
      <c r="D4554" s="0" t="s">
        <v>339</v>
      </c>
      <c r="E4554" s="0" t="s">
        <v>26534</v>
      </c>
      <c r="F4554" s="0" t="n">
        <v>230</v>
      </c>
      <c r="G4554" s="0" t="s">
        <v>599</v>
      </c>
      <c r="H4554" s="0" t="s">
        <v>297</v>
      </c>
      <c r="I4554" s="0" t="s">
        <v>26535</v>
      </c>
    </row>
    <row r="4555" customFormat="false" ht="15" hidden="false" customHeight="false" outlineLevel="0" collapsed="false">
      <c r="A4555" s="0" t="n">
        <v>118</v>
      </c>
      <c r="B4555" s="0" t="s">
        <v>175</v>
      </c>
      <c r="C4555" s="0" t="s">
        <v>26533</v>
      </c>
      <c r="D4555" s="0" t="s">
        <v>339</v>
      </c>
      <c r="E4555" s="0" t="s">
        <v>26534</v>
      </c>
      <c r="F4555" s="0" t="n">
        <v>230</v>
      </c>
      <c r="G4555" s="0" t="s">
        <v>599</v>
      </c>
      <c r="H4555" s="0" t="s">
        <v>297</v>
      </c>
      <c r="I4555" s="0" t="s">
        <v>26536</v>
      </c>
    </row>
    <row r="4556" customFormat="false" ht="15" hidden="false" customHeight="false" outlineLevel="0" collapsed="false">
      <c r="A4556" s="0" t="n">
        <v>150</v>
      </c>
      <c r="B4556" s="0" t="s">
        <v>210</v>
      </c>
      <c r="C4556" s="0" t="s">
        <v>26537</v>
      </c>
      <c r="D4556" s="0" t="s">
        <v>514</v>
      </c>
      <c r="E4556" s="0" t="s">
        <v>26538</v>
      </c>
      <c r="F4556" s="0" t="n">
        <v>1553</v>
      </c>
      <c r="G4556" s="0" t="s">
        <v>599</v>
      </c>
      <c r="H4556" s="0" t="s">
        <v>297</v>
      </c>
      <c r="I4556" s="0" t="s">
        <v>26539</v>
      </c>
    </row>
    <row r="4557" customFormat="false" ht="15" hidden="false" customHeight="false" outlineLevel="0" collapsed="false">
      <c r="A4557" s="0" t="n">
        <v>151</v>
      </c>
      <c r="B4557" s="0" t="s">
        <v>211</v>
      </c>
      <c r="C4557" s="0" t="s">
        <v>26537</v>
      </c>
      <c r="D4557" s="0" t="s">
        <v>514</v>
      </c>
      <c r="E4557" s="0" t="s">
        <v>26538</v>
      </c>
      <c r="F4557" s="0" t="n">
        <v>1553</v>
      </c>
      <c r="G4557" s="0" t="s">
        <v>599</v>
      </c>
      <c r="H4557" s="0" t="s">
        <v>297</v>
      </c>
      <c r="I4557" s="0" t="s">
        <v>26540</v>
      </c>
    </row>
    <row r="4558" customFormat="false" ht="15" hidden="false" customHeight="false" outlineLevel="0" collapsed="false">
      <c r="A4558" s="0" t="n">
        <v>150</v>
      </c>
      <c r="B4558" s="0" t="s">
        <v>210</v>
      </c>
      <c r="C4558" s="0" t="s">
        <v>26541</v>
      </c>
      <c r="D4558" s="0" t="s">
        <v>514</v>
      </c>
      <c r="E4558" s="0" t="s">
        <v>26538</v>
      </c>
      <c r="F4558" s="0" t="n">
        <v>1553</v>
      </c>
      <c r="G4558" s="0" t="s">
        <v>599</v>
      </c>
      <c r="H4558" s="0" t="s">
        <v>297</v>
      </c>
      <c r="I4558" s="0" t="s">
        <v>26542</v>
      </c>
    </row>
    <row r="4559" customFormat="false" ht="15" hidden="false" customHeight="false" outlineLevel="0" collapsed="false">
      <c r="A4559" s="0" t="n">
        <v>151</v>
      </c>
      <c r="B4559" s="0" t="s">
        <v>211</v>
      </c>
      <c r="C4559" s="0" t="s">
        <v>26541</v>
      </c>
      <c r="D4559" s="0" t="s">
        <v>514</v>
      </c>
      <c r="E4559" s="0" t="s">
        <v>26538</v>
      </c>
      <c r="F4559" s="0" t="n">
        <v>1553</v>
      </c>
      <c r="G4559" s="0" t="s">
        <v>599</v>
      </c>
      <c r="H4559" s="0" t="s">
        <v>297</v>
      </c>
      <c r="I4559" s="0" t="s">
        <v>26543</v>
      </c>
    </row>
    <row r="4560" customFormat="false" ht="15" hidden="false" customHeight="false" outlineLevel="0" collapsed="false">
      <c r="A4560" s="0" t="n">
        <v>150</v>
      </c>
      <c r="B4560" s="0" t="s">
        <v>210</v>
      </c>
      <c r="C4560" s="0" t="s">
        <v>26544</v>
      </c>
      <c r="D4560" s="0" t="s">
        <v>514</v>
      </c>
      <c r="E4560" s="0" t="s">
        <v>26538</v>
      </c>
      <c r="F4560" s="0" t="n">
        <v>5404</v>
      </c>
      <c r="G4560" s="0" t="s">
        <v>599</v>
      </c>
      <c r="H4560" s="0" t="s">
        <v>297</v>
      </c>
      <c r="I4560" s="0" t="s">
        <v>26545</v>
      </c>
    </row>
    <row r="4561" customFormat="false" ht="15" hidden="false" customHeight="false" outlineLevel="0" collapsed="false">
      <c r="A4561" s="0" t="n">
        <v>151</v>
      </c>
      <c r="B4561" s="0" t="s">
        <v>211</v>
      </c>
      <c r="C4561" s="0" t="s">
        <v>26544</v>
      </c>
      <c r="D4561" s="0" t="s">
        <v>514</v>
      </c>
      <c r="E4561" s="0" t="s">
        <v>26538</v>
      </c>
      <c r="F4561" s="0" t="n">
        <v>5404</v>
      </c>
      <c r="G4561" s="0" t="s">
        <v>599</v>
      </c>
      <c r="H4561" s="0" t="s">
        <v>297</v>
      </c>
      <c r="I4561" s="0" t="s">
        <v>26546</v>
      </c>
    </row>
    <row r="4562" customFormat="false" ht="15" hidden="false" customHeight="false" outlineLevel="0" collapsed="false">
      <c r="A4562" s="0" t="n">
        <v>150</v>
      </c>
      <c r="B4562" s="0" t="s">
        <v>210</v>
      </c>
      <c r="C4562" s="0" t="s">
        <v>26547</v>
      </c>
      <c r="D4562" s="0" t="s">
        <v>14939</v>
      </c>
      <c r="E4562" s="0" t="s">
        <v>26538</v>
      </c>
      <c r="F4562" s="0" t="n">
        <v>619</v>
      </c>
      <c r="G4562" s="0" t="s">
        <v>599</v>
      </c>
      <c r="H4562" s="0" t="s">
        <v>297</v>
      </c>
      <c r="I4562" s="0" t="s">
        <v>26548</v>
      </c>
    </row>
    <row r="4563" customFormat="false" ht="15" hidden="false" customHeight="false" outlineLevel="0" collapsed="false">
      <c r="A4563" s="0" t="n">
        <v>151</v>
      </c>
      <c r="B4563" s="0" t="s">
        <v>211</v>
      </c>
      <c r="C4563" s="0" t="s">
        <v>26547</v>
      </c>
      <c r="D4563" s="0" t="s">
        <v>14939</v>
      </c>
      <c r="E4563" s="0" t="s">
        <v>26538</v>
      </c>
      <c r="F4563" s="0" t="n">
        <v>619</v>
      </c>
      <c r="G4563" s="0" t="s">
        <v>599</v>
      </c>
      <c r="H4563" s="0" t="s">
        <v>297</v>
      </c>
      <c r="I4563" s="0" t="s">
        <v>26549</v>
      </c>
    </row>
    <row r="4564" customFormat="false" ht="15" hidden="false" customHeight="false" outlineLevel="0" collapsed="false">
      <c r="A4564" s="0" t="n">
        <v>150</v>
      </c>
      <c r="B4564" s="0" t="s">
        <v>210</v>
      </c>
      <c r="C4564" s="0" t="s">
        <v>26550</v>
      </c>
      <c r="D4564" s="0" t="s">
        <v>514</v>
      </c>
      <c r="E4564" s="0" t="s">
        <v>26538</v>
      </c>
      <c r="F4564" s="0" t="n">
        <v>1007</v>
      </c>
      <c r="G4564" s="0" t="s">
        <v>599</v>
      </c>
      <c r="H4564" s="0" t="s">
        <v>297</v>
      </c>
      <c r="I4564" s="0" t="s">
        <v>26551</v>
      </c>
    </row>
    <row r="4565" customFormat="false" ht="15" hidden="false" customHeight="false" outlineLevel="0" collapsed="false">
      <c r="A4565" s="0" t="n">
        <v>151</v>
      </c>
      <c r="B4565" s="0" t="s">
        <v>211</v>
      </c>
      <c r="C4565" s="0" t="s">
        <v>26550</v>
      </c>
      <c r="D4565" s="0" t="s">
        <v>514</v>
      </c>
      <c r="E4565" s="0" t="s">
        <v>26538</v>
      </c>
      <c r="F4565" s="0" t="n">
        <v>1007</v>
      </c>
      <c r="G4565" s="0" t="s">
        <v>599</v>
      </c>
      <c r="H4565" s="0" t="s">
        <v>297</v>
      </c>
      <c r="I4565" s="0" t="s">
        <v>26552</v>
      </c>
    </row>
    <row r="4566" customFormat="false" ht="15" hidden="false" customHeight="false" outlineLevel="0" collapsed="false">
      <c r="A4566" s="0" t="n">
        <v>3</v>
      </c>
      <c r="B4566" s="0" t="s">
        <v>31</v>
      </c>
      <c r="C4566" s="0" t="s">
        <v>26553</v>
      </c>
      <c r="D4566" s="0" t="s">
        <v>14532</v>
      </c>
      <c r="E4566" s="0" t="s">
        <v>14640</v>
      </c>
      <c r="F4566" s="0" t="n">
        <v>8683</v>
      </c>
      <c r="G4566" s="0" t="s">
        <v>599</v>
      </c>
      <c r="H4566" s="0" t="s">
        <v>297</v>
      </c>
      <c r="I4566" s="0" t="s">
        <v>26554</v>
      </c>
    </row>
    <row r="4567" customFormat="false" ht="15" hidden="false" customHeight="false" outlineLevel="0" collapsed="false">
      <c r="A4567" s="0" t="n">
        <v>34</v>
      </c>
      <c r="B4567" s="0" t="s">
        <v>76</v>
      </c>
      <c r="C4567" s="0" t="s">
        <v>26553</v>
      </c>
      <c r="D4567" s="0" t="s">
        <v>14532</v>
      </c>
      <c r="E4567" s="0" t="s">
        <v>14640</v>
      </c>
      <c r="F4567" s="0" t="n">
        <v>8683</v>
      </c>
      <c r="G4567" s="0" t="s">
        <v>599</v>
      </c>
      <c r="H4567" s="0" t="s">
        <v>297</v>
      </c>
      <c r="I4567" s="0" t="s">
        <v>26555</v>
      </c>
    </row>
    <row r="4568" customFormat="false" ht="15" hidden="false" customHeight="false" outlineLevel="0" collapsed="false">
      <c r="A4568" s="0" t="n">
        <v>3</v>
      </c>
      <c r="B4568" s="0" t="s">
        <v>31</v>
      </c>
      <c r="C4568" s="0" t="s">
        <v>16042</v>
      </c>
      <c r="D4568" s="0" t="s">
        <v>14532</v>
      </c>
      <c r="E4568" s="0" t="s">
        <v>16043</v>
      </c>
      <c r="F4568" s="0" t="n">
        <v>3134</v>
      </c>
      <c r="G4568" s="0" t="s">
        <v>599</v>
      </c>
      <c r="H4568" s="0" t="s">
        <v>297</v>
      </c>
      <c r="I4568" s="0" t="s">
        <v>26556</v>
      </c>
    </row>
    <row r="4569" customFormat="false" ht="15" hidden="false" customHeight="false" outlineLevel="0" collapsed="false">
      <c r="A4569" s="0" t="n">
        <v>34</v>
      </c>
      <c r="B4569" s="0" t="s">
        <v>76</v>
      </c>
      <c r="C4569" s="0" t="s">
        <v>16042</v>
      </c>
      <c r="D4569" s="0" t="s">
        <v>14532</v>
      </c>
      <c r="E4569" s="0" t="s">
        <v>16043</v>
      </c>
      <c r="F4569" s="0" t="n">
        <v>3134</v>
      </c>
      <c r="G4569" s="0" t="s">
        <v>599</v>
      </c>
      <c r="H4569" s="0" t="s">
        <v>297</v>
      </c>
      <c r="I4569" s="0" t="s">
        <v>16044</v>
      </c>
    </row>
    <row r="4570" customFormat="false" ht="15" hidden="false" customHeight="false" outlineLevel="0" collapsed="false">
      <c r="A4570" s="0" t="n">
        <v>3</v>
      </c>
      <c r="B4570" s="0" t="s">
        <v>31</v>
      </c>
      <c r="C4570" s="0" t="s">
        <v>16080</v>
      </c>
      <c r="D4570" s="0" t="s">
        <v>14532</v>
      </c>
      <c r="E4570" s="0" t="s">
        <v>16060</v>
      </c>
      <c r="F4570" s="0" t="n">
        <v>3192</v>
      </c>
      <c r="G4570" s="0" t="s">
        <v>599</v>
      </c>
      <c r="H4570" s="0" t="s">
        <v>297</v>
      </c>
      <c r="I4570" s="0" t="s">
        <v>26557</v>
      </c>
    </row>
    <row r="4571" customFormat="false" ht="15" hidden="false" customHeight="false" outlineLevel="0" collapsed="false">
      <c r="A4571" s="0" t="n">
        <v>34</v>
      </c>
      <c r="B4571" s="0" t="s">
        <v>76</v>
      </c>
      <c r="C4571" s="0" t="s">
        <v>16080</v>
      </c>
      <c r="D4571" s="0" t="s">
        <v>14532</v>
      </c>
      <c r="E4571" s="0" t="s">
        <v>16060</v>
      </c>
      <c r="F4571" s="0" t="n">
        <v>3192</v>
      </c>
      <c r="G4571" s="0" t="s">
        <v>599</v>
      </c>
      <c r="H4571" s="0" t="s">
        <v>297</v>
      </c>
      <c r="I4571" s="0" t="s">
        <v>16081</v>
      </c>
    </row>
    <row r="4572" customFormat="false" ht="15" hidden="false" customHeight="false" outlineLevel="0" collapsed="false">
      <c r="A4572" s="0" t="n">
        <v>3</v>
      </c>
      <c r="B4572" s="0" t="s">
        <v>31</v>
      </c>
      <c r="C4572" s="0" t="s">
        <v>26558</v>
      </c>
      <c r="D4572" s="0" t="s">
        <v>14902</v>
      </c>
      <c r="E4572" s="0" t="s">
        <v>26559</v>
      </c>
      <c r="F4572" s="0" t="n">
        <v>533</v>
      </c>
      <c r="G4572" s="0" t="s">
        <v>599</v>
      </c>
      <c r="H4572" s="0" t="s">
        <v>297</v>
      </c>
      <c r="I4572" s="0" t="s">
        <v>26560</v>
      </c>
    </row>
    <row r="4573" customFormat="false" ht="15" hidden="false" customHeight="false" outlineLevel="0" collapsed="false">
      <c r="A4573" s="0" t="n">
        <v>34</v>
      </c>
      <c r="B4573" s="0" t="s">
        <v>76</v>
      </c>
      <c r="C4573" s="0" t="s">
        <v>26558</v>
      </c>
      <c r="D4573" s="0" t="s">
        <v>14902</v>
      </c>
      <c r="E4573" s="0" t="s">
        <v>26559</v>
      </c>
      <c r="F4573" s="0" t="n">
        <v>533</v>
      </c>
      <c r="G4573" s="0" t="s">
        <v>599</v>
      </c>
      <c r="H4573" s="0" t="s">
        <v>297</v>
      </c>
      <c r="I4573" s="0" t="s">
        <v>26561</v>
      </c>
    </row>
    <row r="4574" customFormat="false" ht="15" hidden="false" customHeight="false" outlineLevel="0" collapsed="false">
      <c r="A4574" s="0" t="n">
        <v>3</v>
      </c>
      <c r="B4574" s="0" t="s">
        <v>31</v>
      </c>
      <c r="C4574" s="0" t="s">
        <v>14820</v>
      </c>
      <c r="D4574" s="0" t="s">
        <v>14532</v>
      </c>
      <c r="E4574" s="0" t="s">
        <v>14821</v>
      </c>
      <c r="F4574" s="0" t="n">
        <v>3438</v>
      </c>
      <c r="G4574" s="0" t="s">
        <v>599</v>
      </c>
      <c r="H4574" s="0" t="s">
        <v>297</v>
      </c>
      <c r="I4574" s="0" t="s">
        <v>14822</v>
      </c>
    </row>
    <row r="4575" customFormat="false" ht="15" hidden="false" customHeight="false" outlineLevel="0" collapsed="false">
      <c r="A4575" s="0" t="n">
        <v>34</v>
      </c>
      <c r="B4575" s="0" t="s">
        <v>76</v>
      </c>
      <c r="C4575" s="0" t="s">
        <v>14820</v>
      </c>
      <c r="D4575" s="0" t="s">
        <v>14532</v>
      </c>
      <c r="E4575" s="0" t="s">
        <v>14821</v>
      </c>
      <c r="F4575" s="0" t="n">
        <v>3438</v>
      </c>
      <c r="G4575" s="0" t="s">
        <v>599</v>
      </c>
      <c r="H4575" s="0" t="s">
        <v>297</v>
      </c>
      <c r="I4575" s="0" t="s">
        <v>26562</v>
      </c>
    </row>
    <row r="4576" customFormat="false" ht="15" hidden="false" customHeight="false" outlineLevel="0" collapsed="false">
      <c r="A4576" s="0" t="n">
        <v>3</v>
      </c>
      <c r="B4576" s="0" t="s">
        <v>31</v>
      </c>
      <c r="C4576" s="0" t="s">
        <v>16142</v>
      </c>
      <c r="D4576" s="0" t="s">
        <v>14532</v>
      </c>
      <c r="E4576" s="0" t="s">
        <v>16143</v>
      </c>
      <c r="F4576" s="0" t="n">
        <v>2911</v>
      </c>
      <c r="G4576" s="0" t="s">
        <v>599</v>
      </c>
      <c r="H4576" s="0" t="s">
        <v>297</v>
      </c>
      <c r="I4576" s="0" t="s">
        <v>26563</v>
      </c>
    </row>
    <row r="4577" customFormat="false" ht="15" hidden="false" customHeight="false" outlineLevel="0" collapsed="false">
      <c r="A4577" s="0" t="n">
        <v>34</v>
      </c>
      <c r="B4577" s="0" t="s">
        <v>76</v>
      </c>
      <c r="C4577" s="0" t="s">
        <v>16142</v>
      </c>
      <c r="D4577" s="0" t="s">
        <v>14532</v>
      </c>
      <c r="E4577" s="0" t="s">
        <v>16143</v>
      </c>
      <c r="F4577" s="0" t="n">
        <v>2911</v>
      </c>
      <c r="G4577" s="0" t="s">
        <v>599</v>
      </c>
      <c r="H4577" s="0" t="s">
        <v>297</v>
      </c>
      <c r="I4577" s="0" t="s">
        <v>16144</v>
      </c>
    </row>
    <row r="4578" customFormat="false" ht="15" hidden="false" customHeight="false" outlineLevel="0" collapsed="false">
      <c r="A4578" s="0" t="n">
        <v>3</v>
      </c>
      <c r="B4578" s="0" t="s">
        <v>31</v>
      </c>
      <c r="C4578" s="0" t="s">
        <v>24470</v>
      </c>
      <c r="D4578" s="0" t="s">
        <v>14541</v>
      </c>
      <c r="E4578" s="0" t="s">
        <v>24471</v>
      </c>
      <c r="F4578" s="0" t="n">
        <v>1443</v>
      </c>
      <c r="G4578" s="0" t="s">
        <v>599</v>
      </c>
      <c r="H4578" s="0" t="s">
        <v>297</v>
      </c>
      <c r="I4578" s="0" t="s">
        <v>26564</v>
      </c>
    </row>
    <row r="4579" customFormat="false" ht="15" hidden="false" customHeight="false" outlineLevel="0" collapsed="false">
      <c r="A4579" s="0" t="n">
        <v>34</v>
      </c>
      <c r="B4579" s="0" t="s">
        <v>76</v>
      </c>
      <c r="C4579" s="0" t="s">
        <v>24470</v>
      </c>
      <c r="D4579" s="0" t="s">
        <v>14541</v>
      </c>
      <c r="E4579" s="0" t="s">
        <v>24471</v>
      </c>
      <c r="F4579" s="0" t="n">
        <v>1443</v>
      </c>
      <c r="G4579" s="0" t="s">
        <v>599</v>
      </c>
      <c r="H4579" s="0" t="s">
        <v>297</v>
      </c>
      <c r="I4579" s="0" t="s">
        <v>26565</v>
      </c>
    </row>
    <row r="4580" customFormat="false" ht="15" hidden="false" customHeight="false" outlineLevel="0" collapsed="false">
      <c r="A4580" s="0" t="n">
        <v>3</v>
      </c>
      <c r="B4580" s="0" t="s">
        <v>31</v>
      </c>
      <c r="C4580" s="0" t="s">
        <v>16018</v>
      </c>
      <c r="D4580" s="0" t="s">
        <v>14532</v>
      </c>
      <c r="E4580" s="0" t="s">
        <v>16019</v>
      </c>
      <c r="F4580" s="0" t="n">
        <v>5741</v>
      </c>
      <c r="G4580" s="0" t="s">
        <v>599</v>
      </c>
      <c r="H4580" s="0" t="s">
        <v>297</v>
      </c>
      <c r="I4580" s="0" t="s">
        <v>26566</v>
      </c>
    </row>
    <row r="4581" customFormat="false" ht="15" hidden="false" customHeight="false" outlineLevel="0" collapsed="false">
      <c r="A4581" s="0" t="n">
        <v>34</v>
      </c>
      <c r="B4581" s="0" t="s">
        <v>76</v>
      </c>
      <c r="C4581" s="0" t="s">
        <v>16018</v>
      </c>
      <c r="D4581" s="0" t="s">
        <v>14532</v>
      </c>
      <c r="E4581" s="0" t="s">
        <v>16019</v>
      </c>
      <c r="F4581" s="0" t="n">
        <v>5741</v>
      </c>
      <c r="G4581" s="0" t="s">
        <v>599</v>
      </c>
      <c r="H4581" s="0" t="s">
        <v>297</v>
      </c>
      <c r="I4581" s="0" t="s">
        <v>16020</v>
      </c>
    </row>
    <row r="4582" customFormat="false" ht="15" hidden="false" customHeight="false" outlineLevel="0" collapsed="false">
      <c r="A4582" s="0" t="n">
        <v>3</v>
      </c>
      <c r="B4582" s="0" t="s">
        <v>31</v>
      </c>
      <c r="C4582" s="0" t="s">
        <v>26567</v>
      </c>
      <c r="D4582" s="0" t="s">
        <v>14541</v>
      </c>
      <c r="E4582" s="0" t="s">
        <v>26568</v>
      </c>
      <c r="F4582" s="0" t="n">
        <v>1670</v>
      </c>
      <c r="G4582" s="0" t="s">
        <v>599</v>
      </c>
      <c r="H4582" s="0" t="s">
        <v>297</v>
      </c>
      <c r="I4582" s="0" t="s">
        <v>26569</v>
      </c>
    </row>
    <row r="4583" customFormat="false" ht="15" hidden="false" customHeight="false" outlineLevel="0" collapsed="false">
      <c r="A4583" s="0" t="n">
        <v>34</v>
      </c>
      <c r="B4583" s="0" t="s">
        <v>76</v>
      </c>
      <c r="C4583" s="0" t="s">
        <v>26567</v>
      </c>
      <c r="D4583" s="0" t="s">
        <v>14541</v>
      </c>
      <c r="E4583" s="0" t="s">
        <v>26568</v>
      </c>
      <c r="F4583" s="0" t="n">
        <v>1670</v>
      </c>
      <c r="G4583" s="0" t="s">
        <v>599</v>
      </c>
      <c r="H4583" s="0" t="s">
        <v>297</v>
      </c>
      <c r="I4583" s="0" t="s">
        <v>26570</v>
      </c>
    </row>
    <row r="4584" customFormat="false" ht="15" hidden="false" customHeight="false" outlineLevel="0" collapsed="false">
      <c r="A4584" s="0" t="n">
        <v>3</v>
      </c>
      <c r="B4584" s="0" t="s">
        <v>31</v>
      </c>
      <c r="C4584" s="0" t="s">
        <v>16124</v>
      </c>
      <c r="D4584" s="0" t="s">
        <v>14532</v>
      </c>
      <c r="E4584" s="0" t="s">
        <v>16125</v>
      </c>
      <c r="F4584" s="0" t="n">
        <v>1697</v>
      </c>
      <c r="G4584" s="0" t="s">
        <v>599</v>
      </c>
      <c r="H4584" s="0" t="s">
        <v>297</v>
      </c>
      <c r="I4584" s="0" t="s">
        <v>26571</v>
      </c>
    </row>
    <row r="4585" customFormat="false" ht="15" hidden="false" customHeight="false" outlineLevel="0" collapsed="false">
      <c r="A4585" s="0" t="n">
        <v>34</v>
      </c>
      <c r="B4585" s="0" t="s">
        <v>76</v>
      </c>
      <c r="C4585" s="0" t="s">
        <v>16124</v>
      </c>
      <c r="D4585" s="0" t="s">
        <v>14532</v>
      </c>
      <c r="E4585" s="0" t="s">
        <v>16125</v>
      </c>
      <c r="F4585" s="0" t="n">
        <v>1697</v>
      </c>
      <c r="G4585" s="0" t="s">
        <v>599</v>
      </c>
      <c r="H4585" s="0" t="s">
        <v>297</v>
      </c>
      <c r="I4585" s="0" t="s">
        <v>16126</v>
      </c>
    </row>
    <row r="4586" customFormat="false" ht="15" hidden="false" customHeight="false" outlineLevel="0" collapsed="false">
      <c r="A4586" s="0" t="n">
        <v>3</v>
      </c>
      <c r="B4586" s="0" t="s">
        <v>31</v>
      </c>
      <c r="C4586" s="0" t="s">
        <v>26572</v>
      </c>
      <c r="D4586" s="0" t="s">
        <v>514</v>
      </c>
      <c r="E4586" s="0" t="s">
        <v>26573</v>
      </c>
      <c r="F4586" s="0" t="n">
        <v>1099</v>
      </c>
      <c r="G4586" s="0" t="s">
        <v>599</v>
      </c>
      <c r="H4586" s="0" t="s">
        <v>297</v>
      </c>
      <c r="I4586" s="0" t="s">
        <v>26574</v>
      </c>
    </row>
    <row r="4587" customFormat="false" ht="15" hidden="false" customHeight="false" outlineLevel="0" collapsed="false">
      <c r="A4587" s="0" t="n">
        <v>34</v>
      </c>
      <c r="B4587" s="0" t="s">
        <v>76</v>
      </c>
      <c r="C4587" s="0" t="s">
        <v>26572</v>
      </c>
      <c r="D4587" s="0" t="s">
        <v>514</v>
      </c>
      <c r="E4587" s="0" t="s">
        <v>26573</v>
      </c>
      <c r="F4587" s="0" t="n">
        <v>1099</v>
      </c>
      <c r="G4587" s="0" t="s">
        <v>599</v>
      </c>
      <c r="H4587" s="0" t="s">
        <v>297</v>
      </c>
      <c r="I4587" s="0" t="s">
        <v>26575</v>
      </c>
    </row>
    <row r="4588" customFormat="false" ht="15" hidden="false" customHeight="false" outlineLevel="0" collapsed="false">
      <c r="A4588" s="0" t="n">
        <v>3</v>
      </c>
      <c r="B4588" s="0" t="s">
        <v>31</v>
      </c>
      <c r="C4588" s="0" t="s">
        <v>26576</v>
      </c>
      <c r="D4588" s="0" t="s">
        <v>92</v>
      </c>
      <c r="E4588" s="0" t="s">
        <v>26577</v>
      </c>
      <c r="F4588" s="0" t="n">
        <v>2758</v>
      </c>
      <c r="G4588" s="0" t="s">
        <v>599</v>
      </c>
      <c r="H4588" s="0" t="s">
        <v>297</v>
      </c>
      <c r="I4588" s="0" t="s">
        <v>26578</v>
      </c>
    </row>
    <row r="4589" customFormat="false" ht="15" hidden="false" customHeight="false" outlineLevel="0" collapsed="false">
      <c r="A4589" s="0" t="n">
        <v>34</v>
      </c>
      <c r="B4589" s="0" t="s">
        <v>76</v>
      </c>
      <c r="C4589" s="0" t="s">
        <v>26576</v>
      </c>
      <c r="D4589" s="0" t="s">
        <v>92</v>
      </c>
      <c r="E4589" s="0" t="s">
        <v>26577</v>
      </c>
      <c r="F4589" s="0" t="n">
        <v>2758</v>
      </c>
      <c r="G4589" s="0" t="s">
        <v>599</v>
      </c>
      <c r="H4589" s="0" t="s">
        <v>297</v>
      </c>
      <c r="I4589" s="0" t="s">
        <v>26579</v>
      </c>
    </row>
    <row r="4590" customFormat="false" ht="15" hidden="false" customHeight="false" outlineLevel="0" collapsed="false">
      <c r="A4590" s="0" t="n">
        <v>3</v>
      </c>
      <c r="B4590" s="0" t="s">
        <v>31</v>
      </c>
      <c r="C4590" s="0" t="s">
        <v>26580</v>
      </c>
      <c r="D4590" s="0" t="s">
        <v>14676</v>
      </c>
      <c r="E4590" s="0" t="s">
        <v>26581</v>
      </c>
      <c r="F4590" s="0" t="n">
        <v>3374</v>
      </c>
      <c r="G4590" s="0" t="s">
        <v>599</v>
      </c>
      <c r="H4590" s="0" t="s">
        <v>297</v>
      </c>
      <c r="I4590" s="0" t="s">
        <v>26582</v>
      </c>
    </row>
    <row r="4591" customFormat="false" ht="15" hidden="false" customHeight="false" outlineLevel="0" collapsed="false">
      <c r="A4591" s="0" t="n">
        <v>34</v>
      </c>
      <c r="B4591" s="0" t="s">
        <v>76</v>
      </c>
      <c r="C4591" s="0" t="s">
        <v>26580</v>
      </c>
      <c r="D4591" s="0" t="s">
        <v>14676</v>
      </c>
      <c r="E4591" s="0" t="s">
        <v>26581</v>
      </c>
      <c r="F4591" s="0" t="n">
        <v>3374</v>
      </c>
      <c r="G4591" s="0" t="s">
        <v>599</v>
      </c>
      <c r="H4591" s="0" t="s">
        <v>297</v>
      </c>
      <c r="I4591" s="0" t="s">
        <v>26583</v>
      </c>
    </row>
    <row r="4592" customFormat="false" ht="15" hidden="false" customHeight="false" outlineLevel="0" collapsed="false">
      <c r="A4592" s="0" t="n">
        <v>3</v>
      </c>
      <c r="B4592" s="0" t="s">
        <v>31</v>
      </c>
      <c r="C4592" s="0" t="s">
        <v>26584</v>
      </c>
      <c r="D4592" s="0" t="s">
        <v>14541</v>
      </c>
      <c r="E4592" s="0" t="s">
        <v>26585</v>
      </c>
      <c r="F4592" s="0" t="n">
        <v>1673</v>
      </c>
      <c r="G4592" s="0" t="s">
        <v>599</v>
      </c>
      <c r="H4592" s="0" t="s">
        <v>297</v>
      </c>
      <c r="I4592" s="0" t="s">
        <v>26586</v>
      </c>
    </row>
    <row r="4593" customFormat="false" ht="15" hidden="false" customHeight="false" outlineLevel="0" collapsed="false">
      <c r="A4593" s="0" t="n">
        <v>34</v>
      </c>
      <c r="B4593" s="0" t="s">
        <v>76</v>
      </c>
      <c r="C4593" s="0" t="s">
        <v>26584</v>
      </c>
      <c r="D4593" s="0" t="s">
        <v>14541</v>
      </c>
      <c r="E4593" s="0" t="s">
        <v>26585</v>
      </c>
      <c r="F4593" s="0" t="n">
        <v>1673</v>
      </c>
      <c r="G4593" s="0" t="s">
        <v>599</v>
      </c>
      <c r="H4593" s="0" t="s">
        <v>297</v>
      </c>
      <c r="I4593" s="0" t="s">
        <v>26587</v>
      </c>
    </row>
    <row r="4594" customFormat="false" ht="15" hidden="false" customHeight="false" outlineLevel="0" collapsed="false">
      <c r="A4594" s="0" t="n">
        <v>3</v>
      </c>
      <c r="B4594" s="0" t="s">
        <v>31</v>
      </c>
      <c r="C4594" s="0" t="s">
        <v>24436</v>
      </c>
      <c r="D4594" s="0" t="s">
        <v>15738</v>
      </c>
      <c r="E4594" s="0" t="s">
        <v>24437</v>
      </c>
      <c r="F4594" s="0" t="n">
        <v>4220</v>
      </c>
      <c r="G4594" s="0" t="s">
        <v>599</v>
      </c>
      <c r="H4594" s="0" t="s">
        <v>297</v>
      </c>
      <c r="I4594" s="0" t="s">
        <v>26588</v>
      </c>
    </row>
    <row r="4595" customFormat="false" ht="15" hidden="false" customHeight="false" outlineLevel="0" collapsed="false">
      <c r="A4595" s="0" t="n">
        <v>34</v>
      </c>
      <c r="B4595" s="0" t="s">
        <v>76</v>
      </c>
      <c r="C4595" s="0" t="s">
        <v>24436</v>
      </c>
      <c r="D4595" s="0" t="s">
        <v>15738</v>
      </c>
      <c r="E4595" s="0" t="s">
        <v>24437</v>
      </c>
      <c r="F4595" s="0" t="n">
        <v>4220</v>
      </c>
      <c r="G4595" s="0" t="s">
        <v>599</v>
      </c>
      <c r="H4595" s="0" t="s">
        <v>297</v>
      </c>
      <c r="I4595" s="0" t="s">
        <v>26589</v>
      </c>
    </row>
    <row r="4596" customFormat="false" ht="15" hidden="false" customHeight="false" outlineLevel="0" collapsed="false">
      <c r="A4596" s="0" t="n">
        <v>3</v>
      </c>
      <c r="B4596" s="0" t="s">
        <v>31</v>
      </c>
      <c r="C4596" s="0" t="s">
        <v>26590</v>
      </c>
      <c r="D4596" s="0" t="s">
        <v>282</v>
      </c>
      <c r="E4596" s="0" t="s">
        <v>26591</v>
      </c>
      <c r="F4596" s="0" t="n">
        <v>463</v>
      </c>
      <c r="G4596" s="0" t="s">
        <v>599</v>
      </c>
      <c r="H4596" s="0" t="s">
        <v>297</v>
      </c>
      <c r="I4596" s="0" t="s">
        <v>26592</v>
      </c>
    </row>
    <row r="4597" customFormat="false" ht="15" hidden="false" customHeight="false" outlineLevel="0" collapsed="false">
      <c r="A4597" s="0" t="n">
        <v>34</v>
      </c>
      <c r="B4597" s="0" t="s">
        <v>76</v>
      </c>
      <c r="C4597" s="0" t="s">
        <v>26590</v>
      </c>
      <c r="D4597" s="0" t="s">
        <v>282</v>
      </c>
      <c r="E4597" s="0" t="s">
        <v>26591</v>
      </c>
      <c r="F4597" s="0" t="n">
        <v>463</v>
      </c>
      <c r="G4597" s="0" t="s">
        <v>599</v>
      </c>
      <c r="H4597" s="0" t="s">
        <v>297</v>
      </c>
      <c r="I4597" s="0" t="s">
        <v>26593</v>
      </c>
    </row>
    <row r="4598" customFormat="false" ht="15" hidden="false" customHeight="false" outlineLevel="0" collapsed="false">
      <c r="A4598" s="0" t="n">
        <v>3</v>
      </c>
      <c r="B4598" s="0" t="s">
        <v>31</v>
      </c>
      <c r="C4598" s="0" t="s">
        <v>16006</v>
      </c>
      <c r="D4598" s="0" t="s">
        <v>14676</v>
      </c>
      <c r="E4598" s="0" t="s">
        <v>16007</v>
      </c>
      <c r="F4598" s="0" t="n">
        <v>3532</v>
      </c>
      <c r="G4598" s="0" t="s">
        <v>599</v>
      </c>
      <c r="H4598" s="0" t="s">
        <v>297</v>
      </c>
      <c r="I4598" s="0" t="s">
        <v>26594</v>
      </c>
    </row>
    <row r="4599" customFormat="false" ht="15" hidden="false" customHeight="false" outlineLevel="0" collapsed="false">
      <c r="A4599" s="0" t="n">
        <v>34</v>
      </c>
      <c r="B4599" s="0" t="s">
        <v>76</v>
      </c>
      <c r="C4599" s="0" t="s">
        <v>16006</v>
      </c>
      <c r="D4599" s="0" t="s">
        <v>14676</v>
      </c>
      <c r="E4599" s="0" t="s">
        <v>16007</v>
      </c>
      <c r="F4599" s="0" t="n">
        <v>3532</v>
      </c>
      <c r="G4599" s="0" t="s">
        <v>599</v>
      </c>
      <c r="H4599" s="0" t="s">
        <v>297</v>
      </c>
      <c r="I4599" s="0" t="s">
        <v>16008</v>
      </c>
    </row>
    <row r="4600" customFormat="false" ht="15" hidden="false" customHeight="false" outlineLevel="0" collapsed="false">
      <c r="A4600" s="0" t="n">
        <v>3</v>
      </c>
      <c r="B4600" s="0" t="s">
        <v>31</v>
      </c>
      <c r="C4600" s="0" t="s">
        <v>26595</v>
      </c>
      <c r="D4600" s="0" t="s">
        <v>14541</v>
      </c>
      <c r="E4600" s="0" t="s">
        <v>26596</v>
      </c>
      <c r="F4600" s="0" t="n">
        <v>525</v>
      </c>
      <c r="G4600" s="0" t="s">
        <v>599</v>
      </c>
      <c r="H4600" s="0" t="s">
        <v>297</v>
      </c>
      <c r="I4600" s="0" t="s">
        <v>26597</v>
      </c>
    </row>
    <row r="4601" customFormat="false" ht="15" hidden="false" customHeight="false" outlineLevel="0" collapsed="false">
      <c r="A4601" s="0" t="n">
        <v>34</v>
      </c>
      <c r="B4601" s="0" t="s">
        <v>76</v>
      </c>
      <c r="C4601" s="0" t="s">
        <v>26595</v>
      </c>
      <c r="D4601" s="0" t="s">
        <v>14541</v>
      </c>
      <c r="E4601" s="0" t="s">
        <v>26596</v>
      </c>
      <c r="F4601" s="0" t="n">
        <v>525</v>
      </c>
      <c r="G4601" s="0" t="s">
        <v>599</v>
      </c>
      <c r="H4601" s="0" t="s">
        <v>297</v>
      </c>
      <c r="I4601" s="0" t="s">
        <v>26598</v>
      </c>
    </row>
    <row r="4602" customFormat="false" ht="15" hidden="false" customHeight="false" outlineLevel="0" collapsed="false">
      <c r="A4602" s="0" t="n">
        <v>3</v>
      </c>
      <c r="B4602" s="0" t="s">
        <v>31</v>
      </c>
      <c r="C4602" s="0" t="s">
        <v>24357</v>
      </c>
      <c r="D4602" s="0" t="s">
        <v>15738</v>
      </c>
      <c r="E4602" s="0" t="s">
        <v>24281</v>
      </c>
      <c r="F4602" s="0" t="n">
        <v>2955</v>
      </c>
      <c r="G4602" s="0" t="s">
        <v>599</v>
      </c>
      <c r="H4602" s="0" t="s">
        <v>297</v>
      </c>
      <c r="I4602" s="0" t="s">
        <v>26599</v>
      </c>
    </row>
    <row r="4603" customFormat="false" ht="15" hidden="false" customHeight="false" outlineLevel="0" collapsed="false">
      <c r="A4603" s="0" t="n">
        <v>34</v>
      </c>
      <c r="B4603" s="0" t="s">
        <v>76</v>
      </c>
      <c r="C4603" s="0" t="s">
        <v>24357</v>
      </c>
      <c r="D4603" s="0" t="s">
        <v>15738</v>
      </c>
      <c r="E4603" s="0" t="s">
        <v>24281</v>
      </c>
      <c r="F4603" s="0" t="n">
        <v>2955</v>
      </c>
      <c r="G4603" s="0" t="s">
        <v>599</v>
      </c>
      <c r="H4603" s="0" t="s">
        <v>297</v>
      </c>
      <c r="I4603" s="0" t="s">
        <v>26600</v>
      </c>
    </row>
    <row r="4604" customFormat="false" ht="15" hidden="false" customHeight="false" outlineLevel="0" collapsed="false">
      <c r="A4604" s="0" t="n">
        <v>3</v>
      </c>
      <c r="B4604" s="0" t="s">
        <v>31</v>
      </c>
      <c r="C4604" s="0" t="s">
        <v>26601</v>
      </c>
      <c r="D4604" s="0" t="s">
        <v>14541</v>
      </c>
      <c r="E4604" s="0" t="s">
        <v>26602</v>
      </c>
      <c r="F4604" s="0" t="n">
        <v>1665</v>
      </c>
      <c r="G4604" s="0" t="s">
        <v>599</v>
      </c>
      <c r="H4604" s="0" t="s">
        <v>297</v>
      </c>
      <c r="I4604" s="0" t="s">
        <v>26603</v>
      </c>
    </row>
    <row r="4605" customFormat="false" ht="15" hidden="false" customHeight="false" outlineLevel="0" collapsed="false">
      <c r="A4605" s="0" t="n">
        <v>34</v>
      </c>
      <c r="B4605" s="0" t="s">
        <v>76</v>
      </c>
      <c r="C4605" s="0" t="s">
        <v>26601</v>
      </c>
      <c r="D4605" s="0" t="s">
        <v>14541</v>
      </c>
      <c r="E4605" s="0" t="s">
        <v>26602</v>
      </c>
      <c r="F4605" s="0" t="n">
        <v>1665</v>
      </c>
      <c r="G4605" s="0" t="s">
        <v>599</v>
      </c>
      <c r="H4605" s="0" t="s">
        <v>297</v>
      </c>
      <c r="I4605" s="0" t="s">
        <v>26604</v>
      </c>
    </row>
    <row r="4606" customFormat="false" ht="15" hidden="false" customHeight="false" outlineLevel="0" collapsed="false">
      <c r="A4606" s="0" t="n">
        <v>3</v>
      </c>
      <c r="B4606" s="0" t="s">
        <v>31</v>
      </c>
      <c r="C4606" s="0" t="s">
        <v>19895</v>
      </c>
      <c r="D4606" s="0" t="s">
        <v>14541</v>
      </c>
      <c r="E4606" s="0" t="s">
        <v>19896</v>
      </c>
      <c r="F4606" s="0" t="n">
        <v>1469</v>
      </c>
      <c r="G4606" s="0" t="s">
        <v>599</v>
      </c>
      <c r="H4606" s="0" t="s">
        <v>297</v>
      </c>
      <c r="I4606" s="0" t="s">
        <v>26605</v>
      </c>
    </row>
    <row r="4607" customFormat="false" ht="15" hidden="false" customHeight="false" outlineLevel="0" collapsed="false">
      <c r="A4607" s="0" t="n">
        <v>34</v>
      </c>
      <c r="B4607" s="0" t="s">
        <v>76</v>
      </c>
      <c r="C4607" s="0" t="s">
        <v>19895</v>
      </c>
      <c r="D4607" s="0" t="s">
        <v>14541</v>
      </c>
      <c r="E4607" s="0" t="s">
        <v>19896</v>
      </c>
      <c r="F4607" s="0" t="n">
        <v>1469</v>
      </c>
      <c r="G4607" s="0" t="s">
        <v>599</v>
      </c>
      <c r="H4607" s="0" t="s">
        <v>297</v>
      </c>
      <c r="I4607" s="0" t="s">
        <v>26606</v>
      </c>
    </row>
    <row r="4608" customFormat="false" ht="15" hidden="false" customHeight="false" outlineLevel="0" collapsed="false">
      <c r="A4608" s="0" t="n">
        <v>3</v>
      </c>
      <c r="B4608" s="0" t="s">
        <v>31</v>
      </c>
      <c r="C4608" s="0" t="s">
        <v>26607</v>
      </c>
      <c r="D4608" s="0" t="s">
        <v>92</v>
      </c>
      <c r="E4608" s="0" t="s">
        <v>26608</v>
      </c>
      <c r="F4608" s="0" t="n">
        <v>5950</v>
      </c>
      <c r="G4608" s="0" t="s">
        <v>599</v>
      </c>
      <c r="H4608" s="0" t="s">
        <v>297</v>
      </c>
      <c r="I4608" s="0" t="s">
        <v>26609</v>
      </c>
    </row>
    <row r="4609" customFormat="false" ht="15" hidden="false" customHeight="false" outlineLevel="0" collapsed="false">
      <c r="A4609" s="0" t="n">
        <v>34</v>
      </c>
      <c r="B4609" s="0" t="s">
        <v>76</v>
      </c>
      <c r="C4609" s="0" t="s">
        <v>26607</v>
      </c>
      <c r="D4609" s="0" t="s">
        <v>92</v>
      </c>
      <c r="E4609" s="0" t="s">
        <v>26608</v>
      </c>
      <c r="F4609" s="0" t="n">
        <v>5950</v>
      </c>
      <c r="G4609" s="0" t="s">
        <v>599</v>
      </c>
      <c r="H4609" s="0" t="s">
        <v>297</v>
      </c>
      <c r="I4609" s="0" t="s">
        <v>26610</v>
      </c>
    </row>
    <row r="4610" customFormat="false" ht="15" hidden="false" customHeight="false" outlineLevel="0" collapsed="false">
      <c r="A4610" s="0" t="n">
        <v>3</v>
      </c>
      <c r="B4610" s="0" t="s">
        <v>31</v>
      </c>
      <c r="C4610" s="0" t="s">
        <v>26611</v>
      </c>
      <c r="D4610" s="0" t="s">
        <v>14902</v>
      </c>
      <c r="E4610" s="0" t="s">
        <v>26612</v>
      </c>
      <c r="F4610" s="0" t="n">
        <v>779</v>
      </c>
      <c r="G4610" s="0" t="s">
        <v>599</v>
      </c>
      <c r="H4610" s="0" t="s">
        <v>297</v>
      </c>
      <c r="I4610" s="0" t="s">
        <v>26613</v>
      </c>
    </row>
    <row r="4611" customFormat="false" ht="15" hidden="false" customHeight="false" outlineLevel="0" collapsed="false">
      <c r="A4611" s="0" t="n">
        <v>34</v>
      </c>
      <c r="B4611" s="0" t="s">
        <v>76</v>
      </c>
      <c r="C4611" s="0" t="s">
        <v>26611</v>
      </c>
      <c r="D4611" s="0" t="s">
        <v>14902</v>
      </c>
      <c r="E4611" s="0" t="s">
        <v>26612</v>
      </c>
      <c r="F4611" s="0" t="n">
        <v>779</v>
      </c>
      <c r="G4611" s="0" t="s">
        <v>599</v>
      </c>
      <c r="H4611" s="0" t="s">
        <v>297</v>
      </c>
      <c r="I4611" s="0" t="s">
        <v>26614</v>
      </c>
    </row>
    <row r="4612" customFormat="false" ht="15" hidden="false" customHeight="false" outlineLevel="0" collapsed="false">
      <c r="A4612" s="0" t="n">
        <v>3</v>
      </c>
      <c r="B4612" s="0" t="s">
        <v>31</v>
      </c>
      <c r="C4612" s="0" t="s">
        <v>16193</v>
      </c>
      <c r="D4612" s="0" t="s">
        <v>14541</v>
      </c>
      <c r="E4612" s="0" t="s">
        <v>16194</v>
      </c>
      <c r="F4612" s="0" t="n">
        <v>1195</v>
      </c>
      <c r="G4612" s="0" t="s">
        <v>599</v>
      </c>
      <c r="H4612" s="0" t="s">
        <v>297</v>
      </c>
      <c r="I4612" s="0" t="s">
        <v>26615</v>
      </c>
    </row>
    <row r="4613" customFormat="false" ht="15" hidden="false" customHeight="false" outlineLevel="0" collapsed="false">
      <c r="A4613" s="0" t="n">
        <v>34</v>
      </c>
      <c r="B4613" s="0" t="s">
        <v>76</v>
      </c>
      <c r="C4613" s="0" t="s">
        <v>16193</v>
      </c>
      <c r="D4613" s="0" t="s">
        <v>14541</v>
      </c>
      <c r="E4613" s="0" t="s">
        <v>16194</v>
      </c>
      <c r="F4613" s="0" t="n">
        <v>1195</v>
      </c>
      <c r="G4613" s="0" t="s">
        <v>599</v>
      </c>
      <c r="H4613" s="0" t="s">
        <v>297</v>
      </c>
      <c r="I4613" s="0" t="s">
        <v>16195</v>
      </c>
    </row>
    <row r="4614" customFormat="false" ht="15" hidden="false" customHeight="false" outlineLevel="0" collapsed="false">
      <c r="A4614" s="0" t="n">
        <v>3</v>
      </c>
      <c r="B4614" s="0" t="s">
        <v>31</v>
      </c>
      <c r="C4614" s="0" t="s">
        <v>26616</v>
      </c>
      <c r="D4614" s="0" t="s">
        <v>14541</v>
      </c>
      <c r="E4614" s="0" t="s">
        <v>26617</v>
      </c>
      <c r="F4614" s="0" t="n">
        <v>1675</v>
      </c>
      <c r="G4614" s="0" t="s">
        <v>599</v>
      </c>
      <c r="H4614" s="0" t="s">
        <v>297</v>
      </c>
      <c r="I4614" s="0" t="s">
        <v>26618</v>
      </c>
    </row>
    <row r="4615" customFormat="false" ht="15" hidden="false" customHeight="false" outlineLevel="0" collapsed="false">
      <c r="A4615" s="0" t="n">
        <v>34</v>
      </c>
      <c r="B4615" s="0" t="s">
        <v>76</v>
      </c>
      <c r="C4615" s="0" t="s">
        <v>26616</v>
      </c>
      <c r="D4615" s="0" t="s">
        <v>14541</v>
      </c>
      <c r="E4615" s="0" t="s">
        <v>26617</v>
      </c>
      <c r="F4615" s="0" t="n">
        <v>1675</v>
      </c>
      <c r="G4615" s="0" t="s">
        <v>599</v>
      </c>
      <c r="H4615" s="0" t="s">
        <v>297</v>
      </c>
      <c r="I4615" s="0" t="s">
        <v>26619</v>
      </c>
    </row>
    <row r="4616" customFormat="false" ht="15" hidden="false" customHeight="false" outlineLevel="0" collapsed="false">
      <c r="A4616" s="0" t="n">
        <v>3</v>
      </c>
      <c r="B4616" s="0" t="s">
        <v>31</v>
      </c>
      <c r="C4616" s="0" t="s">
        <v>26620</v>
      </c>
      <c r="D4616" s="0" t="s">
        <v>14532</v>
      </c>
      <c r="E4616" s="0" t="s">
        <v>26621</v>
      </c>
      <c r="F4616" s="0" t="n">
        <v>1858</v>
      </c>
      <c r="G4616" s="0" t="s">
        <v>599</v>
      </c>
      <c r="H4616" s="0" t="s">
        <v>297</v>
      </c>
      <c r="I4616" s="0" t="s">
        <v>26622</v>
      </c>
    </row>
    <row r="4617" customFormat="false" ht="15" hidden="false" customHeight="false" outlineLevel="0" collapsed="false">
      <c r="A4617" s="0" t="n">
        <v>34</v>
      </c>
      <c r="B4617" s="0" t="s">
        <v>76</v>
      </c>
      <c r="C4617" s="0" t="s">
        <v>26620</v>
      </c>
      <c r="D4617" s="0" t="s">
        <v>14532</v>
      </c>
      <c r="E4617" s="0" t="s">
        <v>26621</v>
      </c>
      <c r="F4617" s="0" t="n">
        <v>1858</v>
      </c>
      <c r="G4617" s="0" t="s">
        <v>599</v>
      </c>
      <c r="H4617" s="0" t="s">
        <v>297</v>
      </c>
      <c r="I4617" s="0" t="s">
        <v>26623</v>
      </c>
    </row>
    <row r="4618" customFormat="false" ht="15" hidden="false" customHeight="false" outlineLevel="0" collapsed="false">
      <c r="A4618" s="0" t="n">
        <v>3</v>
      </c>
      <c r="B4618" s="0" t="s">
        <v>31</v>
      </c>
      <c r="C4618" s="0" t="s">
        <v>24373</v>
      </c>
      <c r="D4618" s="0" t="s">
        <v>92</v>
      </c>
      <c r="E4618" s="0" t="s">
        <v>24374</v>
      </c>
      <c r="F4618" s="0" t="n">
        <v>2510</v>
      </c>
      <c r="G4618" s="0" t="s">
        <v>599</v>
      </c>
      <c r="H4618" s="0" t="s">
        <v>297</v>
      </c>
      <c r="I4618" s="0" t="s">
        <v>26624</v>
      </c>
    </row>
    <row r="4619" customFormat="false" ht="15" hidden="false" customHeight="false" outlineLevel="0" collapsed="false">
      <c r="A4619" s="0" t="n">
        <v>34</v>
      </c>
      <c r="B4619" s="0" t="s">
        <v>76</v>
      </c>
      <c r="C4619" s="0" t="s">
        <v>24373</v>
      </c>
      <c r="D4619" s="0" t="s">
        <v>92</v>
      </c>
      <c r="E4619" s="0" t="s">
        <v>24374</v>
      </c>
      <c r="F4619" s="0" t="n">
        <v>2510</v>
      </c>
      <c r="G4619" s="0" t="s">
        <v>599</v>
      </c>
      <c r="H4619" s="0" t="s">
        <v>297</v>
      </c>
      <c r="I4619" s="0" t="s">
        <v>26625</v>
      </c>
    </row>
    <row r="4620" customFormat="false" ht="15" hidden="false" customHeight="false" outlineLevel="0" collapsed="false">
      <c r="A4620" s="0" t="n">
        <v>3</v>
      </c>
      <c r="B4620" s="0" t="s">
        <v>31</v>
      </c>
      <c r="C4620" s="0" t="s">
        <v>19857</v>
      </c>
      <c r="D4620" s="0" t="s">
        <v>14532</v>
      </c>
      <c r="E4620" s="0" t="s">
        <v>19858</v>
      </c>
      <c r="F4620" s="0" t="n">
        <v>5795</v>
      </c>
      <c r="G4620" s="0" t="s">
        <v>599</v>
      </c>
      <c r="H4620" s="0" t="s">
        <v>297</v>
      </c>
      <c r="I4620" s="0" t="s">
        <v>26626</v>
      </c>
    </row>
    <row r="4621" customFormat="false" ht="15" hidden="false" customHeight="false" outlineLevel="0" collapsed="false">
      <c r="A4621" s="0" t="n">
        <v>34</v>
      </c>
      <c r="B4621" s="0" t="s">
        <v>76</v>
      </c>
      <c r="C4621" s="0" t="s">
        <v>19857</v>
      </c>
      <c r="D4621" s="0" t="s">
        <v>14532</v>
      </c>
      <c r="E4621" s="0" t="s">
        <v>19858</v>
      </c>
      <c r="F4621" s="0" t="n">
        <v>5795</v>
      </c>
      <c r="G4621" s="0" t="s">
        <v>599</v>
      </c>
      <c r="H4621" s="0" t="s">
        <v>297</v>
      </c>
      <c r="I4621" s="0" t="s">
        <v>26627</v>
      </c>
    </row>
    <row r="4622" customFormat="false" ht="15" hidden="false" customHeight="false" outlineLevel="0" collapsed="false">
      <c r="A4622" s="0" t="n">
        <v>3</v>
      </c>
      <c r="B4622" s="0" t="s">
        <v>31</v>
      </c>
      <c r="C4622" s="0" t="s">
        <v>26628</v>
      </c>
      <c r="D4622" s="0" t="s">
        <v>92</v>
      </c>
      <c r="E4622" s="0" t="s">
        <v>26629</v>
      </c>
      <c r="F4622" s="0" t="n">
        <v>1750</v>
      </c>
      <c r="G4622" s="0" t="s">
        <v>599</v>
      </c>
      <c r="H4622" s="0" t="s">
        <v>297</v>
      </c>
      <c r="I4622" s="0" t="s">
        <v>26630</v>
      </c>
    </row>
    <row r="4623" customFormat="false" ht="15" hidden="false" customHeight="false" outlineLevel="0" collapsed="false">
      <c r="A4623" s="0" t="n">
        <v>34</v>
      </c>
      <c r="B4623" s="0" t="s">
        <v>76</v>
      </c>
      <c r="C4623" s="0" t="s">
        <v>26628</v>
      </c>
      <c r="D4623" s="0" t="s">
        <v>92</v>
      </c>
      <c r="E4623" s="0" t="s">
        <v>26629</v>
      </c>
      <c r="F4623" s="0" t="n">
        <v>1750</v>
      </c>
      <c r="G4623" s="0" t="s">
        <v>599</v>
      </c>
      <c r="H4623" s="0" t="s">
        <v>297</v>
      </c>
      <c r="I4623" s="0" t="s">
        <v>26631</v>
      </c>
    </row>
    <row r="4624" customFormat="false" ht="15" hidden="false" customHeight="false" outlineLevel="0" collapsed="false">
      <c r="A4624" s="0" t="n">
        <v>3</v>
      </c>
      <c r="B4624" s="0" t="s">
        <v>31</v>
      </c>
      <c r="C4624" s="0" t="s">
        <v>15979</v>
      </c>
      <c r="D4624" s="0" t="s">
        <v>14532</v>
      </c>
      <c r="E4624" s="0" t="s">
        <v>15980</v>
      </c>
      <c r="F4624" s="0" t="n">
        <v>4016</v>
      </c>
      <c r="G4624" s="0" t="s">
        <v>599</v>
      </c>
      <c r="H4624" s="0" t="s">
        <v>297</v>
      </c>
      <c r="I4624" s="0" t="s">
        <v>26632</v>
      </c>
    </row>
    <row r="4625" customFormat="false" ht="15" hidden="false" customHeight="false" outlineLevel="0" collapsed="false">
      <c r="A4625" s="0" t="n">
        <v>34</v>
      </c>
      <c r="B4625" s="0" t="s">
        <v>76</v>
      </c>
      <c r="C4625" s="0" t="s">
        <v>15979</v>
      </c>
      <c r="D4625" s="0" t="s">
        <v>14532</v>
      </c>
      <c r="E4625" s="0" t="s">
        <v>15980</v>
      </c>
      <c r="F4625" s="0" t="n">
        <v>4016</v>
      </c>
      <c r="G4625" s="0" t="s">
        <v>599</v>
      </c>
      <c r="H4625" s="0" t="s">
        <v>297</v>
      </c>
      <c r="I4625" s="0" t="s">
        <v>15981</v>
      </c>
    </row>
    <row r="4626" customFormat="false" ht="15" hidden="false" customHeight="false" outlineLevel="0" collapsed="false">
      <c r="A4626" s="0" t="n">
        <v>3</v>
      </c>
      <c r="B4626" s="0" t="s">
        <v>31</v>
      </c>
      <c r="C4626" s="0" t="s">
        <v>24319</v>
      </c>
      <c r="D4626" s="0" t="s">
        <v>14532</v>
      </c>
      <c r="E4626" s="0" t="s">
        <v>24320</v>
      </c>
      <c r="F4626" s="0" t="n">
        <v>4048</v>
      </c>
      <c r="G4626" s="0" t="s">
        <v>599</v>
      </c>
      <c r="H4626" s="0" t="s">
        <v>297</v>
      </c>
      <c r="I4626" s="0" t="s">
        <v>26633</v>
      </c>
    </row>
    <row r="4627" customFormat="false" ht="15" hidden="false" customHeight="false" outlineLevel="0" collapsed="false">
      <c r="A4627" s="0" t="n">
        <v>34</v>
      </c>
      <c r="B4627" s="0" t="s">
        <v>76</v>
      </c>
      <c r="C4627" s="0" t="s">
        <v>24319</v>
      </c>
      <c r="D4627" s="0" t="s">
        <v>14532</v>
      </c>
      <c r="E4627" s="0" t="s">
        <v>24320</v>
      </c>
      <c r="F4627" s="0" t="n">
        <v>4048</v>
      </c>
      <c r="G4627" s="0" t="s">
        <v>599</v>
      </c>
      <c r="H4627" s="0" t="s">
        <v>297</v>
      </c>
      <c r="I4627" s="0" t="s">
        <v>26634</v>
      </c>
    </row>
    <row r="4628" customFormat="false" ht="15" hidden="false" customHeight="false" outlineLevel="0" collapsed="false">
      <c r="A4628" s="0" t="n">
        <v>3</v>
      </c>
      <c r="B4628" s="0" t="s">
        <v>31</v>
      </c>
      <c r="C4628" s="0" t="s">
        <v>26635</v>
      </c>
      <c r="D4628" s="0" t="s">
        <v>14532</v>
      </c>
      <c r="E4628" s="0" t="s">
        <v>26636</v>
      </c>
      <c r="F4628" s="0" t="n">
        <v>2789</v>
      </c>
      <c r="G4628" s="0" t="s">
        <v>599</v>
      </c>
      <c r="H4628" s="0" t="s">
        <v>297</v>
      </c>
      <c r="I4628" s="0" t="s">
        <v>26637</v>
      </c>
    </row>
    <row r="4629" customFormat="false" ht="15" hidden="false" customHeight="false" outlineLevel="0" collapsed="false">
      <c r="A4629" s="0" t="n">
        <v>34</v>
      </c>
      <c r="B4629" s="0" t="s">
        <v>76</v>
      </c>
      <c r="C4629" s="0" t="s">
        <v>26635</v>
      </c>
      <c r="D4629" s="0" t="s">
        <v>14532</v>
      </c>
      <c r="E4629" s="0" t="s">
        <v>26636</v>
      </c>
      <c r="F4629" s="0" t="n">
        <v>2789</v>
      </c>
      <c r="G4629" s="0" t="s">
        <v>599</v>
      </c>
      <c r="H4629" s="0" t="s">
        <v>297</v>
      </c>
      <c r="I4629" s="0" t="s">
        <v>26638</v>
      </c>
    </row>
    <row r="4630" customFormat="false" ht="15" hidden="false" customHeight="false" outlineLevel="0" collapsed="false">
      <c r="A4630" s="0" t="n">
        <v>3</v>
      </c>
      <c r="B4630" s="0" t="s">
        <v>31</v>
      </c>
      <c r="C4630" s="0" t="s">
        <v>16097</v>
      </c>
      <c r="D4630" s="0" t="s">
        <v>92</v>
      </c>
      <c r="E4630" s="0" t="s">
        <v>16098</v>
      </c>
      <c r="F4630" s="0" t="n">
        <v>3897</v>
      </c>
      <c r="G4630" s="0" t="s">
        <v>599</v>
      </c>
      <c r="H4630" s="0" t="s">
        <v>297</v>
      </c>
      <c r="I4630" s="0" t="s">
        <v>26639</v>
      </c>
    </row>
    <row r="4631" customFormat="false" ht="15" hidden="false" customHeight="false" outlineLevel="0" collapsed="false">
      <c r="A4631" s="0" t="n">
        <v>34</v>
      </c>
      <c r="B4631" s="0" t="s">
        <v>76</v>
      </c>
      <c r="C4631" s="0" t="s">
        <v>16097</v>
      </c>
      <c r="D4631" s="0" t="s">
        <v>92</v>
      </c>
      <c r="E4631" s="0" t="s">
        <v>16098</v>
      </c>
      <c r="F4631" s="0" t="n">
        <v>3897</v>
      </c>
      <c r="G4631" s="0" t="s">
        <v>599</v>
      </c>
      <c r="H4631" s="0" t="s">
        <v>297</v>
      </c>
      <c r="I4631" s="0" t="s">
        <v>16099</v>
      </c>
    </row>
    <row r="4632" customFormat="false" ht="15" hidden="false" customHeight="false" outlineLevel="0" collapsed="false">
      <c r="A4632" s="0" t="n">
        <v>3</v>
      </c>
      <c r="B4632" s="0" t="s">
        <v>31</v>
      </c>
      <c r="C4632" s="0" t="s">
        <v>24493</v>
      </c>
      <c r="D4632" s="0" t="s">
        <v>14532</v>
      </c>
      <c r="E4632" s="0" t="s">
        <v>24423</v>
      </c>
      <c r="F4632" s="0" t="n">
        <v>2974</v>
      </c>
      <c r="G4632" s="0" t="s">
        <v>599</v>
      </c>
      <c r="H4632" s="0" t="s">
        <v>297</v>
      </c>
      <c r="I4632" s="0" t="s">
        <v>26640</v>
      </c>
    </row>
    <row r="4633" customFormat="false" ht="15" hidden="false" customHeight="false" outlineLevel="0" collapsed="false">
      <c r="A4633" s="0" t="n">
        <v>34</v>
      </c>
      <c r="B4633" s="0" t="s">
        <v>76</v>
      </c>
      <c r="C4633" s="0" t="s">
        <v>24493</v>
      </c>
      <c r="D4633" s="0" t="s">
        <v>14532</v>
      </c>
      <c r="E4633" s="0" t="s">
        <v>24423</v>
      </c>
      <c r="F4633" s="0" t="n">
        <v>2974</v>
      </c>
      <c r="G4633" s="0" t="s">
        <v>599</v>
      </c>
      <c r="H4633" s="0" t="s">
        <v>297</v>
      </c>
      <c r="I4633" s="0" t="s">
        <v>26641</v>
      </c>
    </row>
    <row r="4634" customFormat="false" ht="15" hidden="false" customHeight="false" outlineLevel="0" collapsed="false">
      <c r="A4634" s="0" t="n">
        <v>3</v>
      </c>
      <c r="B4634" s="0" t="s">
        <v>31</v>
      </c>
      <c r="C4634" s="0" t="s">
        <v>24408</v>
      </c>
      <c r="D4634" s="0" t="s">
        <v>14532</v>
      </c>
      <c r="E4634" s="0" t="s">
        <v>24409</v>
      </c>
      <c r="F4634" s="0" t="n">
        <v>1801</v>
      </c>
      <c r="G4634" s="0" t="s">
        <v>599</v>
      </c>
      <c r="H4634" s="0" t="s">
        <v>297</v>
      </c>
      <c r="I4634" s="0" t="s">
        <v>26642</v>
      </c>
    </row>
    <row r="4635" customFormat="false" ht="15" hidden="false" customHeight="false" outlineLevel="0" collapsed="false">
      <c r="A4635" s="0" t="n">
        <v>34</v>
      </c>
      <c r="B4635" s="0" t="s">
        <v>76</v>
      </c>
      <c r="C4635" s="0" t="s">
        <v>24408</v>
      </c>
      <c r="D4635" s="0" t="s">
        <v>14532</v>
      </c>
      <c r="E4635" s="0" t="s">
        <v>24409</v>
      </c>
      <c r="F4635" s="0" t="n">
        <v>1801</v>
      </c>
      <c r="G4635" s="0" t="s">
        <v>599</v>
      </c>
      <c r="H4635" s="0" t="s">
        <v>297</v>
      </c>
      <c r="I4635" s="0" t="s">
        <v>26643</v>
      </c>
    </row>
    <row r="4636" customFormat="false" ht="15" hidden="false" customHeight="false" outlineLevel="0" collapsed="false">
      <c r="A4636" s="0" t="n">
        <v>3</v>
      </c>
      <c r="B4636" s="0" t="s">
        <v>31</v>
      </c>
      <c r="C4636" s="0" t="s">
        <v>26644</v>
      </c>
      <c r="D4636" s="0" t="s">
        <v>92</v>
      </c>
      <c r="E4636" s="0" t="s">
        <v>26645</v>
      </c>
      <c r="F4636" s="0" t="n">
        <v>2949</v>
      </c>
      <c r="G4636" s="0" t="s">
        <v>599</v>
      </c>
      <c r="H4636" s="0" t="s">
        <v>297</v>
      </c>
      <c r="I4636" s="0" t="s">
        <v>26646</v>
      </c>
    </row>
    <row r="4637" customFormat="false" ht="15" hidden="false" customHeight="false" outlineLevel="0" collapsed="false">
      <c r="A4637" s="0" t="n">
        <v>34</v>
      </c>
      <c r="B4637" s="0" t="s">
        <v>76</v>
      </c>
      <c r="C4637" s="0" t="s">
        <v>26644</v>
      </c>
      <c r="D4637" s="0" t="s">
        <v>92</v>
      </c>
      <c r="E4637" s="0" t="s">
        <v>26645</v>
      </c>
      <c r="F4637" s="0" t="n">
        <v>2949</v>
      </c>
      <c r="G4637" s="0" t="s">
        <v>599</v>
      </c>
      <c r="H4637" s="0" t="s">
        <v>297</v>
      </c>
      <c r="I4637" s="0" t="s">
        <v>26647</v>
      </c>
    </row>
    <row r="4638" customFormat="false" ht="15" hidden="false" customHeight="false" outlineLevel="0" collapsed="false">
      <c r="A4638" s="0" t="n">
        <v>3</v>
      </c>
      <c r="B4638" s="0" t="s">
        <v>31</v>
      </c>
      <c r="C4638" s="0" t="s">
        <v>19700</v>
      </c>
      <c r="D4638" s="0" t="s">
        <v>14532</v>
      </c>
      <c r="E4638" s="0" t="s">
        <v>19701</v>
      </c>
      <c r="F4638" s="0" t="n">
        <v>1871</v>
      </c>
      <c r="G4638" s="0" t="s">
        <v>599</v>
      </c>
      <c r="H4638" s="0" t="s">
        <v>297</v>
      </c>
      <c r="I4638" s="0" t="s">
        <v>26648</v>
      </c>
    </row>
    <row r="4639" customFormat="false" ht="15" hidden="false" customHeight="false" outlineLevel="0" collapsed="false">
      <c r="A4639" s="0" t="n">
        <v>34</v>
      </c>
      <c r="B4639" s="0" t="s">
        <v>76</v>
      </c>
      <c r="C4639" s="0" t="s">
        <v>19700</v>
      </c>
      <c r="D4639" s="0" t="s">
        <v>14532</v>
      </c>
      <c r="E4639" s="0" t="s">
        <v>19701</v>
      </c>
      <c r="F4639" s="0" t="n">
        <v>1871</v>
      </c>
      <c r="G4639" s="0" t="s">
        <v>599</v>
      </c>
      <c r="H4639" s="0" t="s">
        <v>297</v>
      </c>
      <c r="I4639" s="0" t="s">
        <v>26649</v>
      </c>
    </row>
    <row r="4640" customFormat="false" ht="15" hidden="false" customHeight="false" outlineLevel="0" collapsed="false">
      <c r="A4640" s="0" t="n">
        <v>3</v>
      </c>
      <c r="B4640" s="0" t="s">
        <v>31</v>
      </c>
      <c r="C4640" s="0" t="s">
        <v>19667</v>
      </c>
      <c r="D4640" s="0" t="s">
        <v>15738</v>
      </c>
      <c r="E4640" s="0" t="s">
        <v>19668</v>
      </c>
      <c r="F4640" s="0" t="n">
        <v>2892</v>
      </c>
      <c r="G4640" s="0" t="s">
        <v>599</v>
      </c>
      <c r="H4640" s="0" t="s">
        <v>297</v>
      </c>
      <c r="I4640" s="0" t="s">
        <v>26650</v>
      </c>
    </row>
    <row r="4641" customFormat="false" ht="15" hidden="false" customHeight="false" outlineLevel="0" collapsed="false">
      <c r="A4641" s="0" t="n">
        <v>34</v>
      </c>
      <c r="B4641" s="0" t="s">
        <v>76</v>
      </c>
      <c r="C4641" s="0" t="s">
        <v>19667</v>
      </c>
      <c r="D4641" s="0" t="s">
        <v>15738</v>
      </c>
      <c r="E4641" s="0" t="s">
        <v>19668</v>
      </c>
      <c r="F4641" s="0" t="n">
        <v>2892</v>
      </c>
      <c r="G4641" s="0" t="s">
        <v>599</v>
      </c>
      <c r="H4641" s="0" t="s">
        <v>297</v>
      </c>
      <c r="I4641" s="0" t="s">
        <v>26651</v>
      </c>
    </row>
    <row r="4642" customFormat="false" ht="15" hidden="false" customHeight="false" outlineLevel="0" collapsed="false">
      <c r="A4642" s="0" t="n">
        <v>3</v>
      </c>
      <c r="B4642" s="0" t="s">
        <v>31</v>
      </c>
      <c r="C4642" s="0" t="s">
        <v>26652</v>
      </c>
      <c r="D4642" s="0" t="s">
        <v>14541</v>
      </c>
      <c r="E4642" s="0" t="s">
        <v>26653</v>
      </c>
      <c r="F4642" s="0" t="n">
        <v>1255</v>
      </c>
      <c r="G4642" s="0" t="s">
        <v>599</v>
      </c>
      <c r="H4642" s="0" t="s">
        <v>297</v>
      </c>
      <c r="I4642" s="0" t="s">
        <v>26654</v>
      </c>
    </row>
    <row r="4643" customFormat="false" ht="15" hidden="false" customHeight="false" outlineLevel="0" collapsed="false">
      <c r="A4643" s="0" t="n">
        <v>34</v>
      </c>
      <c r="B4643" s="0" t="s">
        <v>76</v>
      </c>
      <c r="C4643" s="0" t="s">
        <v>26652</v>
      </c>
      <c r="D4643" s="0" t="s">
        <v>14541</v>
      </c>
      <c r="E4643" s="0" t="s">
        <v>26653</v>
      </c>
      <c r="F4643" s="0" t="n">
        <v>1255</v>
      </c>
      <c r="G4643" s="0" t="s">
        <v>599</v>
      </c>
      <c r="H4643" s="0" t="s">
        <v>297</v>
      </c>
      <c r="I4643" s="0" t="s">
        <v>26655</v>
      </c>
    </row>
    <row r="4644" customFormat="false" ht="15" hidden="false" customHeight="false" outlineLevel="0" collapsed="false">
      <c r="A4644" s="0" t="n">
        <v>3</v>
      </c>
      <c r="B4644" s="0" t="s">
        <v>31</v>
      </c>
      <c r="C4644" s="0" t="s">
        <v>19679</v>
      </c>
      <c r="D4644" s="0" t="s">
        <v>14532</v>
      </c>
      <c r="E4644" s="0" t="s">
        <v>19680</v>
      </c>
      <c r="F4644" s="0" t="n">
        <v>4123</v>
      </c>
      <c r="G4644" s="0" t="s">
        <v>599</v>
      </c>
      <c r="H4644" s="0" t="s">
        <v>297</v>
      </c>
      <c r="I4644" s="0" t="s">
        <v>26656</v>
      </c>
    </row>
    <row r="4645" customFormat="false" ht="15" hidden="false" customHeight="false" outlineLevel="0" collapsed="false">
      <c r="A4645" s="0" t="n">
        <v>34</v>
      </c>
      <c r="B4645" s="0" t="s">
        <v>76</v>
      </c>
      <c r="C4645" s="0" t="s">
        <v>19679</v>
      </c>
      <c r="D4645" s="0" t="s">
        <v>14532</v>
      </c>
      <c r="E4645" s="0" t="s">
        <v>19680</v>
      </c>
      <c r="F4645" s="0" t="n">
        <v>4123</v>
      </c>
      <c r="G4645" s="0" t="s">
        <v>599</v>
      </c>
      <c r="H4645" s="0" t="s">
        <v>297</v>
      </c>
      <c r="I4645" s="0" t="s">
        <v>26657</v>
      </c>
    </row>
    <row r="4646" customFormat="false" ht="15" hidden="false" customHeight="false" outlineLevel="0" collapsed="false">
      <c r="A4646" s="0" t="n">
        <v>3</v>
      </c>
      <c r="B4646" s="0" t="s">
        <v>31</v>
      </c>
      <c r="C4646" s="0" t="s">
        <v>15982</v>
      </c>
      <c r="D4646" s="0" t="s">
        <v>14541</v>
      </c>
      <c r="E4646" s="0" t="s">
        <v>15983</v>
      </c>
      <c r="F4646" s="0" t="n">
        <v>1185</v>
      </c>
      <c r="G4646" s="0" t="s">
        <v>599</v>
      </c>
      <c r="H4646" s="0" t="s">
        <v>297</v>
      </c>
      <c r="I4646" s="0" t="s">
        <v>26658</v>
      </c>
    </row>
    <row r="4647" customFormat="false" ht="15" hidden="false" customHeight="false" outlineLevel="0" collapsed="false">
      <c r="A4647" s="0" t="n">
        <v>34</v>
      </c>
      <c r="B4647" s="0" t="s">
        <v>76</v>
      </c>
      <c r="C4647" s="0" t="s">
        <v>15982</v>
      </c>
      <c r="D4647" s="0" t="s">
        <v>14541</v>
      </c>
      <c r="E4647" s="0" t="s">
        <v>15983</v>
      </c>
      <c r="F4647" s="0" t="n">
        <v>1185</v>
      </c>
      <c r="G4647" s="0" t="s">
        <v>599</v>
      </c>
      <c r="H4647" s="0" t="s">
        <v>297</v>
      </c>
      <c r="I4647" s="0" t="s">
        <v>15984</v>
      </c>
    </row>
    <row r="4648" customFormat="false" ht="15" hidden="false" customHeight="false" outlineLevel="0" collapsed="false">
      <c r="A4648" s="0" t="n">
        <v>3</v>
      </c>
      <c r="B4648" s="0" t="s">
        <v>31</v>
      </c>
      <c r="C4648" s="0" t="s">
        <v>14577</v>
      </c>
      <c r="D4648" s="0" t="s">
        <v>92</v>
      </c>
      <c r="E4648" s="0" t="s">
        <v>14578</v>
      </c>
      <c r="F4648" s="0" t="n">
        <v>1809</v>
      </c>
      <c r="G4648" s="0" t="s">
        <v>599</v>
      </c>
      <c r="H4648" s="0" t="s">
        <v>297</v>
      </c>
      <c r="I4648" s="0" t="s">
        <v>14579</v>
      </c>
    </row>
    <row r="4649" customFormat="false" ht="15" hidden="false" customHeight="false" outlineLevel="0" collapsed="false">
      <c r="A4649" s="0" t="n">
        <v>34</v>
      </c>
      <c r="B4649" s="0" t="s">
        <v>76</v>
      </c>
      <c r="C4649" s="0" t="s">
        <v>14577</v>
      </c>
      <c r="D4649" s="0" t="s">
        <v>92</v>
      </c>
      <c r="E4649" s="0" t="s">
        <v>14578</v>
      </c>
      <c r="F4649" s="0" t="n">
        <v>1809</v>
      </c>
      <c r="G4649" s="0" t="s">
        <v>599</v>
      </c>
      <c r="H4649" s="0" t="s">
        <v>297</v>
      </c>
      <c r="I4649" s="0" t="s">
        <v>26659</v>
      </c>
    </row>
    <row r="4650" customFormat="false" ht="15" hidden="false" customHeight="false" outlineLevel="0" collapsed="false">
      <c r="A4650" s="0" t="n">
        <v>3</v>
      </c>
      <c r="B4650" s="0" t="s">
        <v>31</v>
      </c>
      <c r="C4650" s="0" t="s">
        <v>14571</v>
      </c>
      <c r="D4650" s="0" t="s">
        <v>14532</v>
      </c>
      <c r="E4650" s="0" t="s">
        <v>14572</v>
      </c>
      <c r="F4650" s="0" t="n">
        <v>3114</v>
      </c>
      <c r="G4650" s="0" t="s">
        <v>599</v>
      </c>
      <c r="H4650" s="0" t="s">
        <v>297</v>
      </c>
      <c r="I4650" s="0" t="s">
        <v>14573</v>
      </c>
    </row>
    <row r="4651" customFormat="false" ht="15" hidden="false" customHeight="false" outlineLevel="0" collapsed="false">
      <c r="A4651" s="0" t="n">
        <v>34</v>
      </c>
      <c r="B4651" s="0" t="s">
        <v>76</v>
      </c>
      <c r="C4651" s="0" t="s">
        <v>14571</v>
      </c>
      <c r="D4651" s="0" t="s">
        <v>14532</v>
      </c>
      <c r="E4651" s="0" t="s">
        <v>14572</v>
      </c>
      <c r="F4651" s="0" t="n">
        <v>3114</v>
      </c>
      <c r="G4651" s="0" t="s">
        <v>599</v>
      </c>
      <c r="H4651" s="0" t="s">
        <v>297</v>
      </c>
      <c r="I4651" s="0" t="s">
        <v>26660</v>
      </c>
    </row>
    <row r="4652" customFormat="false" ht="15" hidden="false" customHeight="false" outlineLevel="0" collapsed="false">
      <c r="A4652" s="0" t="n">
        <v>3</v>
      </c>
      <c r="B4652" s="0" t="s">
        <v>31</v>
      </c>
      <c r="C4652" s="0" t="s">
        <v>19774</v>
      </c>
      <c r="D4652" s="0" t="s">
        <v>14532</v>
      </c>
      <c r="E4652" s="0" t="s">
        <v>19775</v>
      </c>
      <c r="F4652" s="0" t="n">
        <v>3123</v>
      </c>
      <c r="G4652" s="0" t="s">
        <v>599</v>
      </c>
      <c r="H4652" s="0" t="s">
        <v>297</v>
      </c>
      <c r="I4652" s="0" t="s">
        <v>26661</v>
      </c>
    </row>
    <row r="4653" customFormat="false" ht="15" hidden="false" customHeight="false" outlineLevel="0" collapsed="false">
      <c r="A4653" s="0" t="n">
        <v>34</v>
      </c>
      <c r="B4653" s="0" t="s">
        <v>76</v>
      </c>
      <c r="C4653" s="0" t="s">
        <v>19774</v>
      </c>
      <c r="D4653" s="0" t="s">
        <v>14532</v>
      </c>
      <c r="E4653" s="0" t="s">
        <v>19775</v>
      </c>
      <c r="F4653" s="0" t="n">
        <v>3123</v>
      </c>
      <c r="G4653" s="0" t="s">
        <v>599</v>
      </c>
      <c r="H4653" s="0" t="s">
        <v>297</v>
      </c>
      <c r="I4653" s="0" t="s">
        <v>26662</v>
      </c>
    </row>
    <row r="4654" customFormat="false" ht="15" hidden="false" customHeight="false" outlineLevel="0" collapsed="false">
      <c r="A4654" s="0" t="n">
        <v>3</v>
      </c>
      <c r="B4654" s="0" t="s">
        <v>31</v>
      </c>
      <c r="C4654" s="0" t="s">
        <v>14672</v>
      </c>
      <c r="D4654" s="0" t="s">
        <v>14541</v>
      </c>
      <c r="E4654" s="0" t="s">
        <v>14673</v>
      </c>
      <c r="F4654" s="0" t="n">
        <v>1082</v>
      </c>
      <c r="G4654" s="0" t="s">
        <v>599</v>
      </c>
      <c r="H4654" s="0" t="s">
        <v>297</v>
      </c>
      <c r="I4654" s="0" t="s">
        <v>14674</v>
      </c>
    </row>
    <row r="4655" customFormat="false" ht="15" hidden="false" customHeight="false" outlineLevel="0" collapsed="false">
      <c r="A4655" s="0" t="n">
        <v>34</v>
      </c>
      <c r="B4655" s="0" t="s">
        <v>76</v>
      </c>
      <c r="C4655" s="0" t="s">
        <v>14672</v>
      </c>
      <c r="D4655" s="0" t="s">
        <v>14541</v>
      </c>
      <c r="E4655" s="0" t="s">
        <v>14673</v>
      </c>
      <c r="F4655" s="0" t="n">
        <v>1082</v>
      </c>
      <c r="G4655" s="0" t="s">
        <v>599</v>
      </c>
      <c r="H4655" s="0" t="s">
        <v>297</v>
      </c>
      <c r="I4655" s="0" t="s">
        <v>26663</v>
      </c>
    </row>
    <row r="4656" customFormat="false" ht="15" hidden="false" customHeight="false" outlineLevel="0" collapsed="false">
      <c r="A4656" s="0" t="n">
        <v>3</v>
      </c>
      <c r="B4656" s="0" t="s">
        <v>31</v>
      </c>
      <c r="C4656" s="0" t="s">
        <v>16181</v>
      </c>
      <c r="D4656" s="0" t="s">
        <v>14532</v>
      </c>
      <c r="E4656" s="0" t="s">
        <v>16182</v>
      </c>
      <c r="F4656" s="0" t="n">
        <v>3617</v>
      </c>
      <c r="G4656" s="0" t="s">
        <v>599</v>
      </c>
      <c r="H4656" s="0" t="s">
        <v>297</v>
      </c>
      <c r="I4656" s="0" t="s">
        <v>26664</v>
      </c>
    </row>
    <row r="4657" customFormat="false" ht="15" hidden="false" customHeight="false" outlineLevel="0" collapsed="false">
      <c r="A4657" s="0" t="n">
        <v>34</v>
      </c>
      <c r="B4657" s="0" t="s">
        <v>76</v>
      </c>
      <c r="C4657" s="0" t="s">
        <v>16181</v>
      </c>
      <c r="D4657" s="0" t="s">
        <v>14532</v>
      </c>
      <c r="E4657" s="0" t="s">
        <v>16182</v>
      </c>
      <c r="F4657" s="0" t="n">
        <v>3617</v>
      </c>
      <c r="G4657" s="0" t="s">
        <v>599</v>
      </c>
      <c r="H4657" s="0" t="s">
        <v>297</v>
      </c>
      <c r="I4657" s="0" t="s">
        <v>16183</v>
      </c>
    </row>
    <row r="4658" customFormat="false" ht="15" hidden="false" customHeight="false" outlineLevel="0" collapsed="false">
      <c r="A4658" s="0" t="n">
        <v>3</v>
      </c>
      <c r="B4658" s="0" t="s">
        <v>31</v>
      </c>
      <c r="C4658" s="0" t="s">
        <v>26665</v>
      </c>
      <c r="D4658" s="0" t="s">
        <v>14902</v>
      </c>
      <c r="E4658" s="0" t="s">
        <v>26666</v>
      </c>
      <c r="F4658" s="0" t="n">
        <v>2265</v>
      </c>
      <c r="G4658" s="0" t="s">
        <v>599</v>
      </c>
      <c r="H4658" s="0" t="s">
        <v>297</v>
      </c>
      <c r="I4658" s="0" t="s">
        <v>26667</v>
      </c>
    </row>
    <row r="4659" customFormat="false" ht="15" hidden="false" customHeight="false" outlineLevel="0" collapsed="false">
      <c r="A4659" s="0" t="n">
        <v>34</v>
      </c>
      <c r="B4659" s="0" t="s">
        <v>76</v>
      </c>
      <c r="C4659" s="0" t="s">
        <v>26665</v>
      </c>
      <c r="D4659" s="0" t="s">
        <v>14902</v>
      </c>
      <c r="E4659" s="0" t="s">
        <v>26666</v>
      </c>
      <c r="F4659" s="0" t="n">
        <v>2265</v>
      </c>
      <c r="G4659" s="0" t="s">
        <v>599</v>
      </c>
      <c r="H4659" s="0" t="s">
        <v>297</v>
      </c>
      <c r="I4659" s="0" t="s">
        <v>26668</v>
      </c>
    </row>
    <row r="4660" customFormat="false" ht="15" hidden="false" customHeight="false" outlineLevel="0" collapsed="false">
      <c r="A4660" s="0" t="n">
        <v>3</v>
      </c>
      <c r="B4660" s="0" t="s">
        <v>31</v>
      </c>
      <c r="C4660" s="0" t="s">
        <v>26669</v>
      </c>
      <c r="D4660" s="0" t="s">
        <v>14902</v>
      </c>
      <c r="E4660" s="0" t="s">
        <v>26670</v>
      </c>
      <c r="F4660" s="0" t="n">
        <v>2265</v>
      </c>
      <c r="G4660" s="0" t="s">
        <v>599</v>
      </c>
      <c r="H4660" s="0" t="s">
        <v>297</v>
      </c>
      <c r="I4660" s="0" t="s">
        <v>26671</v>
      </c>
    </row>
    <row r="4661" customFormat="false" ht="15" hidden="false" customHeight="false" outlineLevel="0" collapsed="false">
      <c r="A4661" s="0" t="n">
        <v>34</v>
      </c>
      <c r="B4661" s="0" t="s">
        <v>76</v>
      </c>
      <c r="C4661" s="0" t="s">
        <v>26669</v>
      </c>
      <c r="D4661" s="0" t="s">
        <v>14902</v>
      </c>
      <c r="E4661" s="0" t="s">
        <v>26670</v>
      </c>
      <c r="F4661" s="0" t="n">
        <v>2265</v>
      </c>
      <c r="G4661" s="0" t="s">
        <v>599</v>
      </c>
      <c r="H4661" s="0" t="s">
        <v>297</v>
      </c>
      <c r="I4661" s="0" t="s">
        <v>26672</v>
      </c>
    </row>
    <row r="4662" customFormat="false" ht="15" hidden="false" customHeight="false" outlineLevel="0" collapsed="false">
      <c r="A4662" s="0" t="n">
        <v>3</v>
      </c>
      <c r="B4662" s="0" t="s">
        <v>31</v>
      </c>
      <c r="C4662" s="0" t="s">
        <v>24334</v>
      </c>
      <c r="D4662" s="0" t="s">
        <v>14532</v>
      </c>
      <c r="E4662" s="0" t="s">
        <v>24335</v>
      </c>
      <c r="F4662" s="0" t="n">
        <v>5439</v>
      </c>
      <c r="G4662" s="0" t="s">
        <v>599</v>
      </c>
      <c r="H4662" s="0" t="s">
        <v>297</v>
      </c>
      <c r="I4662" s="0" t="s">
        <v>26673</v>
      </c>
    </row>
    <row r="4663" customFormat="false" ht="15" hidden="false" customHeight="false" outlineLevel="0" collapsed="false">
      <c r="A4663" s="0" t="n">
        <v>34</v>
      </c>
      <c r="B4663" s="0" t="s">
        <v>76</v>
      </c>
      <c r="C4663" s="0" t="s">
        <v>24334</v>
      </c>
      <c r="D4663" s="0" t="s">
        <v>14532</v>
      </c>
      <c r="E4663" s="0" t="s">
        <v>24335</v>
      </c>
      <c r="F4663" s="0" t="n">
        <v>5439</v>
      </c>
      <c r="G4663" s="0" t="s">
        <v>599</v>
      </c>
      <c r="H4663" s="0" t="s">
        <v>297</v>
      </c>
      <c r="I4663" s="0" t="s">
        <v>26674</v>
      </c>
    </row>
    <row r="4664" customFormat="false" ht="15" hidden="false" customHeight="false" outlineLevel="0" collapsed="false">
      <c r="A4664" s="0" t="n">
        <v>3</v>
      </c>
      <c r="B4664" s="0" t="s">
        <v>31</v>
      </c>
      <c r="C4664" s="0" t="s">
        <v>26675</v>
      </c>
      <c r="D4664" s="0" t="s">
        <v>14532</v>
      </c>
      <c r="E4664" s="0" t="s">
        <v>26676</v>
      </c>
      <c r="F4664" s="0" t="n">
        <v>4189</v>
      </c>
      <c r="G4664" s="0" t="s">
        <v>599</v>
      </c>
      <c r="H4664" s="0" t="s">
        <v>297</v>
      </c>
      <c r="I4664" s="0" t="s">
        <v>26677</v>
      </c>
    </row>
    <row r="4665" customFormat="false" ht="15" hidden="false" customHeight="false" outlineLevel="0" collapsed="false">
      <c r="A4665" s="0" t="n">
        <v>34</v>
      </c>
      <c r="B4665" s="0" t="s">
        <v>76</v>
      </c>
      <c r="C4665" s="0" t="s">
        <v>26675</v>
      </c>
      <c r="D4665" s="0" t="s">
        <v>14532</v>
      </c>
      <c r="E4665" s="0" t="s">
        <v>26676</v>
      </c>
      <c r="F4665" s="0" t="n">
        <v>4189</v>
      </c>
      <c r="G4665" s="0" t="s">
        <v>599</v>
      </c>
      <c r="H4665" s="0" t="s">
        <v>297</v>
      </c>
      <c r="I4665" s="0" t="s">
        <v>26678</v>
      </c>
    </row>
    <row r="4666" customFormat="false" ht="15" hidden="false" customHeight="false" outlineLevel="0" collapsed="false">
      <c r="A4666" s="0" t="n">
        <v>3</v>
      </c>
      <c r="B4666" s="0" t="s">
        <v>31</v>
      </c>
      <c r="C4666" s="0" t="s">
        <v>14600</v>
      </c>
      <c r="D4666" s="0" t="s">
        <v>14532</v>
      </c>
      <c r="E4666" s="0" t="s">
        <v>14601</v>
      </c>
      <c r="F4666" s="0" t="n">
        <v>3307</v>
      </c>
      <c r="G4666" s="0" t="s">
        <v>599</v>
      </c>
      <c r="H4666" s="0" t="s">
        <v>297</v>
      </c>
      <c r="I4666" s="0" t="s">
        <v>14602</v>
      </c>
    </row>
    <row r="4667" customFormat="false" ht="15" hidden="false" customHeight="false" outlineLevel="0" collapsed="false">
      <c r="A4667" s="0" t="n">
        <v>34</v>
      </c>
      <c r="B4667" s="0" t="s">
        <v>76</v>
      </c>
      <c r="C4667" s="0" t="s">
        <v>14600</v>
      </c>
      <c r="D4667" s="0" t="s">
        <v>14532</v>
      </c>
      <c r="E4667" s="0" t="s">
        <v>14601</v>
      </c>
      <c r="F4667" s="0" t="n">
        <v>3307</v>
      </c>
      <c r="G4667" s="0" t="s">
        <v>599</v>
      </c>
      <c r="H4667" s="0" t="s">
        <v>297</v>
      </c>
      <c r="I4667" s="0" t="s">
        <v>26679</v>
      </c>
    </row>
    <row r="4668" customFormat="false" ht="15" hidden="false" customHeight="false" outlineLevel="0" collapsed="false">
      <c r="A4668" s="0" t="n">
        <v>3</v>
      </c>
      <c r="B4668" s="0" t="s">
        <v>31</v>
      </c>
      <c r="C4668" s="0" t="s">
        <v>26680</v>
      </c>
      <c r="D4668" s="0" t="s">
        <v>14676</v>
      </c>
      <c r="E4668" s="0" t="s">
        <v>26681</v>
      </c>
      <c r="F4668" s="0" t="n">
        <v>1478</v>
      </c>
      <c r="G4668" s="0" t="s">
        <v>599</v>
      </c>
      <c r="H4668" s="0" t="s">
        <v>297</v>
      </c>
      <c r="I4668" s="0" t="s">
        <v>26682</v>
      </c>
    </row>
    <row r="4669" customFormat="false" ht="15" hidden="false" customHeight="false" outlineLevel="0" collapsed="false">
      <c r="A4669" s="0" t="n">
        <v>34</v>
      </c>
      <c r="B4669" s="0" t="s">
        <v>76</v>
      </c>
      <c r="C4669" s="0" t="s">
        <v>26680</v>
      </c>
      <c r="D4669" s="0" t="s">
        <v>14676</v>
      </c>
      <c r="E4669" s="0" t="s">
        <v>26681</v>
      </c>
      <c r="F4669" s="0" t="n">
        <v>1478</v>
      </c>
      <c r="G4669" s="0" t="s">
        <v>599</v>
      </c>
      <c r="H4669" s="0" t="s">
        <v>297</v>
      </c>
      <c r="I4669" s="0" t="s">
        <v>26683</v>
      </c>
    </row>
    <row r="4670" customFormat="false" ht="15" hidden="false" customHeight="false" outlineLevel="0" collapsed="false">
      <c r="A4670" s="0" t="n">
        <v>3</v>
      </c>
      <c r="B4670" s="0" t="s">
        <v>31</v>
      </c>
      <c r="C4670" s="0" t="s">
        <v>14648</v>
      </c>
      <c r="D4670" s="0" t="s">
        <v>14532</v>
      </c>
      <c r="E4670" s="0" t="s">
        <v>14649</v>
      </c>
      <c r="F4670" s="0" t="n">
        <v>3053</v>
      </c>
      <c r="G4670" s="0" t="s">
        <v>599</v>
      </c>
      <c r="H4670" s="0" t="s">
        <v>297</v>
      </c>
      <c r="I4670" s="0" t="s">
        <v>14650</v>
      </c>
    </row>
    <row r="4671" customFormat="false" ht="15" hidden="false" customHeight="false" outlineLevel="0" collapsed="false">
      <c r="A4671" s="0" t="n">
        <v>34</v>
      </c>
      <c r="B4671" s="0" t="s">
        <v>76</v>
      </c>
      <c r="C4671" s="0" t="s">
        <v>14648</v>
      </c>
      <c r="D4671" s="0" t="s">
        <v>14532</v>
      </c>
      <c r="E4671" s="0" t="s">
        <v>14649</v>
      </c>
      <c r="F4671" s="0" t="n">
        <v>3053</v>
      </c>
      <c r="G4671" s="0" t="s">
        <v>599</v>
      </c>
      <c r="H4671" s="0" t="s">
        <v>297</v>
      </c>
      <c r="I4671" s="0" t="s">
        <v>26684</v>
      </c>
    </row>
    <row r="4672" customFormat="false" ht="15" hidden="false" customHeight="false" outlineLevel="0" collapsed="false">
      <c r="A4672" s="0" t="n">
        <v>3</v>
      </c>
      <c r="B4672" s="0" t="s">
        <v>31</v>
      </c>
      <c r="C4672" s="0" t="s">
        <v>26685</v>
      </c>
      <c r="D4672" s="0" t="s">
        <v>14541</v>
      </c>
      <c r="E4672" s="0" t="s">
        <v>26686</v>
      </c>
      <c r="F4672" s="0" t="n">
        <v>3494</v>
      </c>
      <c r="G4672" s="0" t="s">
        <v>599</v>
      </c>
      <c r="H4672" s="0" t="s">
        <v>297</v>
      </c>
      <c r="I4672" s="0" t="s">
        <v>26687</v>
      </c>
    </row>
    <row r="4673" customFormat="false" ht="15" hidden="false" customHeight="false" outlineLevel="0" collapsed="false">
      <c r="A4673" s="0" t="n">
        <v>34</v>
      </c>
      <c r="B4673" s="0" t="s">
        <v>76</v>
      </c>
      <c r="C4673" s="0" t="s">
        <v>26685</v>
      </c>
      <c r="D4673" s="0" t="s">
        <v>14541</v>
      </c>
      <c r="E4673" s="0" t="s">
        <v>26686</v>
      </c>
      <c r="F4673" s="0" t="n">
        <v>3494</v>
      </c>
      <c r="G4673" s="0" t="s">
        <v>599</v>
      </c>
      <c r="H4673" s="0" t="s">
        <v>297</v>
      </c>
      <c r="I4673" s="0" t="s">
        <v>26688</v>
      </c>
    </row>
    <row r="4674" customFormat="false" ht="15" hidden="false" customHeight="false" outlineLevel="0" collapsed="false">
      <c r="A4674" s="0" t="n">
        <v>3</v>
      </c>
      <c r="B4674" s="0" t="s">
        <v>31</v>
      </c>
      <c r="C4674" s="0" t="s">
        <v>16187</v>
      </c>
      <c r="D4674" s="0" t="s">
        <v>14676</v>
      </c>
      <c r="E4674" s="0" t="s">
        <v>16188</v>
      </c>
      <c r="F4674" s="0" t="n">
        <v>5981</v>
      </c>
      <c r="G4674" s="0" t="s">
        <v>599</v>
      </c>
      <c r="H4674" s="0" t="s">
        <v>297</v>
      </c>
      <c r="I4674" s="0" t="s">
        <v>26689</v>
      </c>
    </row>
    <row r="4675" customFormat="false" ht="15" hidden="false" customHeight="false" outlineLevel="0" collapsed="false">
      <c r="A4675" s="0" t="n">
        <v>34</v>
      </c>
      <c r="B4675" s="0" t="s">
        <v>76</v>
      </c>
      <c r="C4675" s="0" t="s">
        <v>16187</v>
      </c>
      <c r="D4675" s="0" t="s">
        <v>14676</v>
      </c>
      <c r="E4675" s="0" t="s">
        <v>16188</v>
      </c>
      <c r="F4675" s="0" t="n">
        <v>5981</v>
      </c>
      <c r="G4675" s="0" t="s">
        <v>599</v>
      </c>
      <c r="H4675" s="0" t="s">
        <v>297</v>
      </c>
      <c r="I4675" s="0" t="s">
        <v>16189</v>
      </c>
    </row>
    <row r="4676" customFormat="false" ht="15" hidden="false" customHeight="false" outlineLevel="0" collapsed="false">
      <c r="A4676" s="0" t="n">
        <v>3</v>
      </c>
      <c r="B4676" s="0" t="s">
        <v>31</v>
      </c>
      <c r="C4676" s="0" t="s">
        <v>16145</v>
      </c>
      <c r="D4676" s="0" t="s">
        <v>14532</v>
      </c>
      <c r="E4676" s="0" t="s">
        <v>16146</v>
      </c>
      <c r="F4676" s="0" t="n">
        <v>2442</v>
      </c>
      <c r="G4676" s="0" t="s">
        <v>599</v>
      </c>
      <c r="H4676" s="0" t="s">
        <v>297</v>
      </c>
      <c r="I4676" s="0" t="s">
        <v>26690</v>
      </c>
    </row>
    <row r="4677" customFormat="false" ht="15" hidden="false" customHeight="false" outlineLevel="0" collapsed="false">
      <c r="A4677" s="0" t="n">
        <v>34</v>
      </c>
      <c r="B4677" s="0" t="s">
        <v>76</v>
      </c>
      <c r="C4677" s="0" t="s">
        <v>16145</v>
      </c>
      <c r="D4677" s="0" t="s">
        <v>14532</v>
      </c>
      <c r="E4677" s="0" t="s">
        <v>16146</v>
      </c>
      <c r="F4677" s="0" t="n">
        <v>2442</v>
      </c>
      <c r="G4677" s="0" t="s">
        <v>599</v>
      </c>
      <c r="H4677" s="0" t="s">
        <v>297</v>
      </c>
      <c r="I4677" s="0" t="s">
        <v>16147</v>
      </c>
    </row>
    <row r="4678" customFormat="false" ht="15" hidden="false" customHeight="false" outlineLevel="0" collapsed="false">
      <c r="A4678" s="0" t="n">
        <v>3</v>
      </c>
      <c r="B4678" s="0" t="s">
        <v>31</v>
      </c>
      <c r="C4678" s="0" t="s">
        <v>14760</v>
      </c>
      <c r="D4678" s="0" t="s">
        <v>14532</v>
      </c>
      <c r="E4678" s="0" t="s">
        <v>14761</v>
      </c>
      <c r="F4678" s="0" t="n">
        <v>2821</v>
      </c>
      <c r="G4678" s="0" t="s">
        <v>599</v>
      </c>
      <c r="H4678" s="0" t="s">
        <v>297</v>
      </c>
      <c r="I4678" s="0" t="s">
        <v>14762</v>
      </c>
    </row>
    <row r="4679" customFormat="false" ht="15" hidden="false" customHeight="false" outlineLevel="0" collapsed="false">
      <c r="A4679" s="0" t="n">
        <v>34</v>
      </c>
      <c r="B4679" s="0" t="s">
        <v>76</v>
      </c>
      <c r="C4679" s="0" t="s">
        <v>14760</v>
      </c>
      <c r="D4679" s="0" t="s">
        <v>14532</v>
      </c>
      <c r="E4679" s="0" t="s">
        <v>14761</v>
      </c>
      <c r="F4679" s="0" t="n">
        <v>2821</v>
      </c>
      <c r="G4679" s="0" t="s">
        <v>599</v>
      </c>
      <c r="H4679" s="0" t="s">
        <v>297</v>
      </c>
      <c r="I4679" s="0" t="s">
        <v>26691</v>
      </c>
    </row>
    <row r="4680" customFormat="false" ht="15" hidden="false" customHeight="false" outlineLevel="0" collapsed="false">
      <c r="A4680" s="0" t="n">
        <v>3</v>
      </c>
      <c r="B4680" s="0" t="s">
        <v>31</v>
      </c>
      <c r="C4680" s="0" t="s">
        <v>26692</v>
      </c>
      <c r="D4680" s="0" t="s">
        <v>14532</v>
      </c>
      <c r="E4680" s="0" t="s">
        <v>26693</v>
      </c>
      <c r="F4680" s="0" t="n">
        <v>2661</v>
      </c>
      <c r="G4680" s="0" t="s">
        <v>599</v>
      </c>
      <c r="H4680" s="0" t="s">
        <v>297</v>
      </c>
      <c r="I4680" s="0" t="s">
        <v>26694</v>
      </c>
    </row>
    <row r="4681" customFormat="false" ht="15" hidden="false" customHeight="false" outlineLevel="0" collapsed="false">
      <c r="A4681" s="0" t="n">
        <v>34</v>
      </c>
      <c r="B4681" s="0" t="s">
        <v>76</v>
      </c>
      <c r="C4681" s="0" t="s">
        <v>26692</v>
      </c>
      <c r="D4681" s="0" t="s">
        <v>14532</v>
      </c>
      <c r="E4681" s="0" t="s">
        <v>26693</v>
      </c>
      <c r="F4681" s="0" t="n">
        <v>2661</v>
      </c>
      <c r="G4681" s="0" t="s">
        <v>599</v>
      </c>
      <c r="H4681" s="0" t="s">
        <v>297</v>
      </c>
      <c r="I4681" s="0" t="s">
        <v>26695</v>
      </c>
    </row>
    <row r="4682" customFormat="false" ht="15" hidden="false" customHeight="false" outlineLevel="0" collapsed="false">
      <c r="A4682" s="0" t="n">
        <v>3</v>
      </c>
      <c r="B4682" s="0" t="s">
        <v>31</v>
      </c>
      <c r="C4682" s="0" t="s">
        <v>14594</v>
      </c>
      <c r="D4682" s="0" t="s">
        <v>14541</v>
      </c>
      <c r="E4682" s="0" t="s">
        <v>14595</v>
      </c>
      <c r="F4682" s="0" t="n">
        <v>1279</v>
      </c>
      <c r="G4682" s="0" t="s">
        <v>599</v>
      </c>
      <c r="H4682" s="0" t="s">
        <v>297</v>
      </c>
      <c r="I4682" s="0" t="s">
        <v>14596</v>
      </c>
    </row>
    <row r="4683" customFormat="false" ht="15" hidden="false" customHeight="false" outlineLevel="0" collapsed="false">
      <c r="A4683" s="0" t="n">
        <v>34</v>
      </c>
      <c r="B4683" s="0" t="s">
        <v>76</v>
      </c>
      <c r="C4683" s="0" t="s">
        <v>14594</v>
      </c>
      <c r="D4683" s="0" t="s">
        <v>14541</v>
      </c>
      <c r="E4683" s="0" t="s">
        <v>14595</v>
      </c>
      <c r="F4683" s="0" t="n">
        <v>1279</v>
      </c>
      <c r="G4683" s="0" t="s">
        <v>599</v>
      </c>
      <c r="H4683" s="0" t="s">
        <v>297</v>
      </c>
      <c r="I4683" s="0" t="s">
        <v>26696</v>
      </c>
    </row>
    <row r="4684" customFormat="false" ht="15" hidden="false" customHeight="false" outlineLevel="0" collapsed="false">
      <c r="A4684" s="0" t="n">
        <v>3</v>
      </c>
      <c r="B4684" s="0" t="s">
        <v>31</v>
      </c>
      <c r="C4684" s="0" t="s">
        <v>26697</v>
      </c>
      <c r="D4684" s="0" t="s">
        <v>14676</v>
      </c>
      <c r="E4684" s="0" t="s">
        <v>26698</v>
      </c>
      <c r="F4684" s="0" t="n">
        <v>3599</v>
      </c>
      <c r="G4684" s="0" t="s">
        <v>599</v>
      </c>
      <c r="H4684" s="0" t="s">
        <v>297</v>
      </c>
      <c r="I4684" s="0" t="s">
        <v>26699</v>
      </c>
    </row>
    <row r="4685" customFormat="false" ht="15" hidden="false" customHeight="false" outlineLevel="0" collapsed="false">
      <c r="A4685" s="0" t="n">
        <v>34</v>
      </c>
      <c r="B4685" s="0" t="s">
        <v>76</v>
      </c>
      <c r="C4685" s="0" t="s">
        <v>26697</v>
      </c>
      <c r="D4685" s="0" t="s">
        <v>14676</v>
      </c>
      <c r="E4685" s="0" t="s">
        <v>26698</v>
      </c>
      <c r="F4685" s="0" t="n">
        <v>3599</v>
      </c>
      <c r="G4685" s="0" t="s">
        <v>599</v>
      </c>
      <c r="H4685" s="0" t="s">
        <v>297</v>
      </c>
      <c r="I4685" s="0" t="s">
        <v>26700</v>
      </c>
    </row>
    <row r="4686" customFormat="false" ht="15" hidden="false" customHeight="false" outlineLevel="0" collapsed="false">
      <c r="A4686" s="0" t="n">
        <v>3</v>
      </c>
      <c r="B4686" s="0" t="s">
        <v>31</v>
      </c>
      <c r="C4686" s="0" t="s">
        <v>24365</v>
      </c>
      <c r="D4686" s="0" t="s">
        <v>14532</v>
      </c>
      <c r="E4686" s="0" t="s">
        <v>24366</v>
      </c>
      <c r="F4686" s="0" t="n">
        <v>4131</v>
      </c>
      <c r="G4686" s="0" t="s">
        <v>599</v>
      </c>
      <c r="H4686" s="0" t="s">
        <v>297</v>
      </c>
      <c r="I4686" s="0" t="s">
        <v>26701</v>
      </c>
    </row>
    <row r="4687" customFormat="false" ht="15" hidden="false" customHeight="false" outlineLevel="0" collapsed="false">
      <c r="A4687" s="0" t="n">
        <v>34</v>
      </c>
      <c r="B4687" s="0" t="s">
        <v>76</v>
      </c>
      <c r="C4687" s="0" t="s">
        <v>24365</v>
      </c>
      <c r="D4687" s="0" t="s">
        <v>14532</v>
      </c>
      <c r="E4687" s="0" t="s">
        <v>24366</v>
      </c>
      <c r="F4687" s="0" t="n">
        <v>4131</v>
      </c>
      <c r="G4687" s="0" t="s">
        <v>599</v>
      </c>
      <c r="H4687" s="0" t="s">
        <v>297</v>
      </c>
      <c r="I4687" s="0" t="s">
        <v>26702</v>
      </c>
    </row>
    <row r="4688" customFormat="false" ht="15" hidden="false" customHeight="false" outlineLevel="0" collapsed="false">
      <c r="A4688" s="0" t="n">
        <v>3</v>
      </c>
      <c r="B4688" s="0" t="s">
        <v>31</v>
      </c>
      <c r="C4688" s="0" t="s">
        <v>26703</v>
      </c>
      <c r="D4688" s="0" t="s">
        <v>14532</v>
      </c>
      <c r="E4688" s="0" t="s">
        <v>26704</v>
      </c>
      <c r="F4688" s="0" t="n">
        <v>4875</v>
      </c>
      <c r="G4688" s="0" t="s">
        <v>599</v>
      </c>
      <c r="H4688" s="0" t="s">
        <v>297</v>
      </c>
      <c r="I4688" s="0" t="s">
        <v>26705</v>
      </c>
    </row>
    <row r="4689" customFormat="false" ht="15" hidden="false" customHeight="false" outlineLevel="0" collapsed="false">
      <c r="A4689" s="0" t="n">
        <v>34</v>
      </c>
      <c r="B4689" s="0" t="s">
        <v>76</v>
      </c>
      <c r="C4689" s="0" t="s">
        <v>26703</v>
      </c>
      <c r="D4689" s="0" t="s">
        <v>14532</v>
      </c>
      <c r="E4689" s="0" t="s">
        <v>26704</v>
      </c>
      <c r="F4689" s="0" t="n">
        <v>4875</v>
      </c>
      <c r="G4689" s="0" t="s">
        <v>599</v>
      </c>
      <c r="H4689" s="0" t="s">
        <v>297</v>
      </c>
      <c r="I4689" s="0" t="s">
        <v>26706</v>
      </c>
    </row>
    <row r="4690" customFormat="false" ht="15" hidden="false" customHeight="false" outlineLevel="0" collapsed="false">
      <c r="A4690" s="0" t="n">
        <v>3</v>
      </c>
      <c r="B4690" s="0" t="s">
        <v>31</v>
      </c>
      <c r="C4690" s="0" t="s">
        <v>24379</v>
      </c>
      <c r="D4690" s="0" t="s">
        <v>14532</v>
      </c>
      <c r="E4690" s="0" t="s">
        <v>24380</v>
      </c>
      <c r="F4690" s="0" t="n">
        <v>5905</v>
      </c>
      <c r="G4690" s="0" t="s">
        <v>599</v>
      </c>
      <c r="H4690" s="0" t="s">
        <v>297</v>
      </c>
      <c r="I4690" s="0" t="s">
        <v>26707</v>
      </c>
    </row>
    <row r="4691" customFormat="false" ht="15" hidden="false" customHeight="false" outlineLevel="0" collapsed="false">
      <c r="A4691" s="0" t="n">
        <v>34</v>
      </c>
      <c r="B4691" s="0" t="s">
        <v>76</v>
      </c>
      <c r="C4691" s="0" t="s">
        <v>24379</v>
      </c>
      <c r="D4691" s="0" t="s">
        <v>14532</v>
      </c>
      <c r="E4691" s="0" t="s">
        <v>24380</v>
      </c>
      <c r="F4691" s="0" t="n">
        <v>5905</v>
      </c>
      <c r="G4691" s="0" t="s">
        <v>599</v>
      </c>
      <c r="H4691" s="0" t="s">
        <v>297</v>
      </c>
      <c r="I4691" s="0" t="s">
        <v>26708</v>
      </c>
    </row>
    <row r="4692" customFormat="false" ht="15" hidden="false" customHeight="false" outlineLevel="0" collapsed="false">
      <c r="A4692" s="0" t="n">
        <v>3</v>
      </c>
      <c r="B4692" s="0" t="s">
        <v>31</v>
      </c>
      <c r="C4692" s="0" t="s">
        <v>26709</v>
      </c>
      <c r="D4692" s="0" t="s">
        <v>14192</v>
      </c>
      <c r="E4692" s="0" t="s">
        <v>26710</v>
      </c>
      <c r="F4692" s="0" t="n">
        <v>5891</v>
      </c>
      <c r="G4692" s="0" t="s">
        <v>599</v>
      </c>
      <c r="H4692" s="0" t="s">
        <v>297</v>
      </c>
      <c r="I4692" s="0" t="s">
        <v>26711</v>
      </c>
    </row>
    <row r="4693" customFormat="false" ht="15" hidden="false" customHeight="false" outlineLevel="0" collapsed="false">
      <c r="A4693" s="0" t="n">
        <v>34</v>
      </c>
      <c r="B4693" s="0" t="s">
        <v>76</v>
      </c>
      <c r="C4693" s="0" t="s">
        <v>26709</v>
      </c>
      <c r="D4693" s="0" t="s">
        <v>14192</v>
      </c>
      <c r="E4693" s="0" t="s">
        <v>26710</v>
      </c>
      <c r="F4693" s="0" t="n">
        <v>5891</v>
      </c>
      <c r="G4693" s="0" t="s">
        <v>599</v>
      </c>
      <c r="H4693" s="0" t="s">
        <v>297</v>
      </c>
      <c r="I4693" s="0" t="s">
        <v>26712</v>
      </c>
    </row>
    <row r="4694" customFormat="false" ht="15" hidden="false" customHeight="false" outlineLevel="0" collapsed="false">
      <c r="A4694" s="0" t="n">
        <v>3</v>
      </c>
      <c r="B4694" s="0" t="s">
        <v>31</v>
      </c>
      <c r="C4694" s="0" t="s">
        <v>14685</v>
      </c>
      <c r="D4694" s="0" t="s">
        <v>14541</v>
      </c>
      <c r="E4694" s="0" t="s">
        <v>14686</v>
      </c>
      <c r="F4694" s="0" t="n">
        <v>1315</v>
      </c>
      <c r="G4694" s="0" t="s">
        <v>599</v>
      </c>
      <c r="H4694" s="0" t="s">
        <v>297</v>
      </c>
      <c r="I4694" s="0" t="s">
        <v>14687</v>
      </c>
    </row>
    <row r="4695" customFormat="false" ht="15" hidden="false" customHeight="false" outlineLevel="0" collapsed="false">
      <c r="A4695" s="0" t="n">
        <v>34</v>
      </c>
      <c r="B4695" s="0" t="s">
        <v>76</v>
      </c>
      <c r="C4695" s="0" t="s">
        <v>14685</v>
      </c>
      <c r="D4695" s="0" t="s">
        <v>14541</v>
      </c>
      <c r="E4695" s="0" t="s">
        <v>14686</v>
      </c>
      <c r="F4695" s="0" t="n">
        <v>1315</v>
      </c>
      <c r="G4695" s="0" t="s">
        <v>599</v>
      </c>
      <c r="H4695" s="0" t="s">
        <v>297</v>
      </c>
      <c r="I4695" s="0" t="s">
        <v>26713</v>
      </c>
    </row>
    <row r="4696" customFormat="false" ht="15" hidden="false" customHeight="false" outlineLevel="0" collapsed="false">
      <c r="A4696" s="0" t="n">
        <v>3</v>
      </c>
      <c r="B4696" s="0" t="s">
        <v>31</v>
      </c>
      <c r="C4696" s="0" t="s">
        <v>24305</v>
      </c>
      <c r="D4696" s="0" t="s">
        <v>14541</v>
      </c>
      <c r="E4696" s="0" t="s">
        <v>24306</v>
      </c>
      <c r="F4696" s="0" t="n">
        <v>1497</v>
      </c>
      <c r="G4696" s="0" t="s">
        <v>599</v>
      </c>
      <c r="H4696" s="0" t="s">
        <v>297</v>
      </c>
      <c r="I4696" s="0" t="s">
        <v>26714</v>
      </c>
    </row>
    <row r="4697" customFormat="false" ht="15" hidden="false" customHeight="false" outlineLevel="0" collapsed="false">
      <c r="A4697" s="0" t="n">
        <v>34</v>
      </c>
      <c r="B4697" s="0" t="s">
        <v>76</v>
      </c>
      <c r="C4697" s="0" t="s">
        <v>24305</v>
      </c>
      <c r="D4697" s="0" t="s">
        <v>14541</v>
      </c>
      <c r="E4697" s="0" t="s">
        <v>24306</v>
      </c>
      <c r="F4697" s="0" t="n">
        <v>1497</v>
      </c>
      <c r="G4697" s="0" t="s">
        <v>599</v>
      </c>
      <c r="H4697" s="0" t="s">
        <v>297</v>
      </c>
      <c r="I4697" s="0" t="s">
        <v>26715</v>
      </c>
    </row>
    <row r="4698" customFormat="false" ht="15" hidden="false" customHeight="false" outlineLevel="0" collapsed="false">
      <c r="A4698" s="0" t="n">
        <v>3</v>
      </c>
      <c r="B4698" s="0" t="s">
        <v>31</v>
      </c>
      <c r="C4698" s="0" t="s">
        <v>26716</v>
      </c>
      <c r="D4698" s="0" t="s">
        <v>92</v>
      </c>
      <c r="E4698" s="0" t="s">
        <v>26717</v>
      </c>
      <c r="F4698" s="0" t="n">
        <v>3727</v>
      </c>
      <c r="G4698" s="0" t="s">
        <v>599</v>
      </c>
      <c r="H4698" s="0" t="s">
        <v>297</v>
      </c>
      <c r="I4698" s="0" t="s">
        <v>26718</v>
      </c>
    </row>
    <row r="4699" customFormat="false" ht="15" hidden="false" customHeight="false" outlineLevel="0" collapsed="false">
      <c r="A4699" s="0" t="n">
        <v>34</v>
      </c>
      <c r="B4699" s="0" t="s">
        <v>76</v>
      </c>
      <c r="C4699" s="0" t="s">
        <v>26716</v>
      </c>
      <c r="D4699" s="0" t="s">
        <v>92</v>
      </c>
      <c r="E4699" s="0" t="s">
        <v>26717</v>
      </c>
      <c r="F4699" s="0" t="n">
        <v>3727</v>
      </c>
      <c r="G4699" s="0" t="s">
        <v>599</v>
      </c>
      <c r="H4699" s="0" t="s">
        <v>297</v>
      </c>
      <c r="I4699" s="0" t="s">
        <v>26719</v>
      </c>
    </row>
    <row r="4700" customFormat="false" ht="15" hidden="false" customHeight="false" outlineLevel="0" collapsed="false">
      <c r="A4700" s="0" t="n">
        <v>3</v>
      </c>
      <c r="B4700" s="0" t="s">
        <v>31</v>
      </c>
      <c r="C4700" s="0" t="s">
        <v>19920</v>
      </c>
      <c r="D4700" s="0" t="s">
        <v>14676</v>
      </c>
      <c r="E4700" s="0" t="s">
        <v>19921</v>
      </c>
      <c r="F4700" s="0" t="n">
        <v>3382</v>
      </c>
      <c r="G4700" s="0" t="s">
        <v>599</v>
      </c>
      <c r="H4700" s="0" t="s">
        <v>297</v>
      </c>
      <c r="I4700" s="0" t="s">
        <v>26720</v>
      </c>
    </row>
    <row r="4701" customFormat="false" ht="15" hidden="false" customHeight="false" outlineLevel="0" collapsed="false">
      <c r="A4701" s="0" t="n">
        <v>34</v>
      </c>
      <c r="B4701" s="0" t="s">
        <v>76</v>
      </c>
      <c r="C4701" s="0" t="s">
        <v>19920</v>
      </c>
      <c r="D4701" s="0" t="s">
        <v>14676</v>
      </c>
      <c r="E4701" s="0" t="s">
        <v>19921</v>
      </c>
      <c r="F4701" s="0" t="n">
        <v>3382</v>
      </c>
      <c r="G4701" s="0" t="s">
        <v>599</v>
      </c>
      <c r="H4701" s="0" t="s">
        <v>297</v>
      </c>
      <c r="I4701" s="0" t="s">
        <v>26721</v>
      </c>
    </row>
    <row r="4702" customFormat="false" ht="15" hidden="false" customHeight="false" outlineLevel="0" collapsed="false">
      <c r="A4702" s="0" t="n">
        <v>3</v>
      </c>
      <c r="B4702" s="0" t="s">
        <v>31</v>
      </c>
      <c r="C4702" s="0" t="s">
        <v>14565</v>
      </c>
      <c r="D4702" s="0" t="s">
        <v>14532</v>
      </c>
      <c r="E4702" s="0" t="s">
        <v>14566</v>
      </c>
      <c r="F4702" s="0" t="n">
        <v>2914</v>
      </c>
      <c r="G4702" s="0" t="s">
        <v>599</v>
      </c>
      <c r="H4702" s="0" t="s">
        <v>297</v>
      </c>
      <c r="I4702" s="0" t="s">
        <v>14567</v>
      </c>
    </row>
    <row r="4703" customFormat="false" ht="15" hidden="false" customHeight="false" outlineLevel="0" collapsed="false">
      <c r="A4703" s="0" t="n">
        <v>34</v>
      </c>
      <c r="B4703" s="0" t="s">
        <v>76</v>
      </c>
      <c r="C4703" s="0" t="s">
        <v>14565</v>
      </c>
      <c r="D4703" s="0" t="s">
        <v>14532</v>
      </c>
      <c r="E4703" s="0" t="s">
        <v>14566</v>
      </c>
      <c r="F4703" s="0" t="n">
        <v>2914</v>
      </c>
      <c r="G4703" s="0" t="s">
        <v>599</v>
      </c>
      <c r="H4703" s="0" t="s">
        <v>297</v>
      </c>
      <c r="I4703" s="0" t="s">
        <v>26722</v>
      </c>
    </row>
    <row r="4704" customFormat="false" ht="15" hidden="false" customHeight="false" outlineLevel="0" collapsed="false">
      <c r="A4704" s="0" t="n">
        <v>3</v>
      </c>
      <c r="B4704" s="0" t="s">
        <v>31</v>
      </c>
      <c r="C4704" s="0" t="s">
        <v>26723</v>
      </c>
      <c r="D4704" s="0" t="s">
        <v>14532</v>
      </c>
      <c r="E4704" s="0" t="s">
        <v>26724</v>
      </c>
      <c r="F4704" s="0" t="n">
        <v>1025</v>
      </c>
      <c r="G4704" s="0" t="s">
        <v>599</v>
      </c>
      <c r="H4704" s="0" t="s">
        <v>297</v>
      </c>
      <c r="I4704" s="0" t="s">
        <v>26725</v>
      </c>
    </row>
    <row r="4705" customFormat="false" ht="15" hidden="false" customHeight="false" outlineLevel="0" collapsed="false">
      <c r="A4705" s="0" t="n">
        <v>34</v>
      </c>
      <c r="B4705" s="0" t="s">
        <v>76</v>
      </c>
      <c r="C4705" s="0" t="s">
        <v>26723</v>
      </c>
      <c r="D4705" s="0" t="s">
        <v>14532</v>
      </c>
      <c r="E4705" s="0" t="s">
        <v>26724</v>
      </c>
      <c r="F4705" s="0" t="n">
        <v>1025</v>
      </c>
      <c r="G4705" s="0" t="s">
        <v>599</v>
      </c>
      <c r="H4705" s="0" t="s">
        <v>297</v>
      </c>
      <c r="I4705" s="0" t="s">
        <v>26726</v>
      </c>
    </row>
    <row r="4706" customFormat="false" ht="15" hidden="false" customHeight="false" outlineLevel="0" collapsed="false">
      <c r="A4706" s="0" t="n">
        <v>3</v>
      </c>
      <c r="B4706" s="0" t="s">
        <v>31</v>
      </c>
      <c r="C4706" s="0" t="s">
        <v>15985</v>
      </c>
      <c r="D4706" s="0" t="s">
        <v>14532</v>
      </c>
      <c r="E4706" s="0" t="s">
        <v>15986</v>
      </c>
      <c r="F4706" s="0" t="n">
        <v>4105</v>
      </c>
      <c r="G4706" s="0" t="s">
        <v>599</v>
      </c>
      <c r="H4706" s="0" t="s">
        <v>297</v>
      </c>
      <c r="I4706" s="0" t="s">
        <v>26727</v>
      </c>
    </row>
    <row r="4707" customFormat="false" ht="15" hidden="false" customHeight="false" outlineLevel="0" collapsed="false">
      <c r="A4707" s="0" t="n">
        <v>34</v>
      </c>
      <c r="B4707" s="0" t="s">
        <v>76</v>
      </c>
      <c r="C4707" s="0" t="s">
        <v>15985</v>
      </c>
      <c r="D4707" s="0" t="s">
        <v>14532</v>
      </c>
      <c r="E4707" s="0" t="s">
        <v>15986</v>
      </c>
      <c r="F4707" s="0" t="n">
        <v>4105</v>
      </c>
      <c r="G4707" s="0" t="s">
        <v>599</v>
      </c>
      <c r="H4707" s="0" t="s">
        <v>297</v>
      </c>
      <c r="I4707" s="0" t="s">
        <v>15987</v>
      </c>
    </row>
    <row r="4708" customFormat="false" ht="15" hidden="false" customHeight="false" outlineLevel="0" collapsed="false">
      <c r="A4708" s="0" t="n">
        <v>3</v>
      </c>
      <c r="B4708" s="0" t="s">
        <v>31</v>
      </c>
      <c r="C4708" s="0" t="s">
        <v>19833</v>
      </c>
      <c r="D4708" s="0" t="s">
        <v>14532</v>
      </c>
      <c r="E4708" s="0" t="s">
        <v>19834</v>
      </c>
      <c r="F4708" s="0" t="n">
        <v>2871</v>
      </c>
      <c r="G4708" s="0" t="s">
        <v>599</v>
      </c>
      <c r="H4708" s="0" t="s">
        <v>297</v>
      </c>
      <c r="I4708" s="0" t="s">
        <v>26728</v>
      </c>
    </row>
    <row r="4709" customFormat="false" ht="15" hidden="false" customHeight="false" outlineLevel="0" collapsed="false">
      <c r="A4709" s="0" t="n">
        <v>34</v>
      </c>
      <c r="B4709" s="0" t="s">
        <v>76</v>
      </c>
      <c r="C4709" s="0" t="s">
        <v>19833</v>
      </c>
      <c r="D4709" s="0" t="s">
        <v>14532</v>
      </c>
      <c r="E4709" s="0" t="s">
        <v>19834</v>
      </c>
      <c r="F4709" s="0" t="n">
        <v>2871</v>
      </c>
      <c r="G4709" s="0" t="s">
        <v>599</v>
      </c>
      <c r="H4709" s="0" t="s">
        <v>297</v>
      </c>
      <c r="I4709" s="0" t="s">
        <v>26729</v>
      </c>
    </row>
    <row r="4710" customFormat="false" ht="15" hidden="false" customHeight="false" outlineLevel="0" collapsed="false">
      <c r="A4710" s="0" t="n">
        <v>3</v>
      </c>
      <c r="B4710" s="0" t="s">
        <v>31</v>
      </c>
      <c r="C4710" s="0" t="s">
        <v>16048</v>
      </c>
      <c r="D4710" s="0" t="s">
        <v>14541</v>
      </c>
      <c r="E4710" s="0" t="s">
        <v>16049</v>
      </c>
      <c r="F4710" s="0" t="n">
        <v>4078</v>
      </c>
      <c r="G4710" s="0" t="s">
        <v>599</v>
      </c>
      <c r="H4710" s="0" t="s">
        <v>297</v>
      </c>
      <c r="I4710" s="0" t="s">
        <v>26730</v>
      </c>
    </row>
    <row r="4711" customFormat="false" ht="15" hidden="false" customHeight="false" outlineLevel="0" collapsed="false">
      <c r="A4711" s="0" t="n">
        <v>34</v>
      </c>
      <c r="B4711" s="0" t="s">
        <v>76</v>
      </c>
      <c r="C4711" s="0" t="s">
        <v>16048</v>
      </c>
      <c r="D4711" s="0" t="s">
        <v>14541</v>
      </c>
      <c r="E4711" s="0" t="s">
        <v>16049</v>
      </c>
      <c r="F4711" s="0" t="n">
        <v>4078</v>
      </c>
      <c r="G4711" s="0" t="s">
        <v>599</v>
      </c>
      <c r="H4711" s="0" t="s">
        <v>297</v>
      </c>
      <c r="I4711" s="0" t="s">
        <v>16050</v>
      </c>
    </row>
    <row r="4712" customFormat="false" ht="15" hidden="false" customHeight="false" outlineLevel="0" collapsed="false">
      <c r="A4712" s="0" t="n">
        <v>3</v>
      </c>
      <c r="B4712" s="0" t="s">
        <v>31</v>
      </c>
      <c r="C4712" s="0" t="s">
        <v>26731</v>
      </c>
      <c r="D4712" s="0" t="s">
        <v>14532</v>
      </c>
      <c r="E4712" s="0" t="s">
        <v>26732</v>
      </c>
      <c r="F4712" s="0" t="n">
        <v>1150</v>
      </c>
      <c r="G4712" s="0" t="s">
        <v>599</v>
      </c>
      <c r="H4712" s="0" t="s">
        <v>297</v>
      </c>
      <c r="I4712" s="0" t="s">
        <v>26733</v>
      </c>
    </row>
    <row r="4713" customFormat="false" ht="15" hidden="false" customHeight="false" outlineLevel="0" collapsed="false">
      <c r="A4713" s="0" t="n">
        <v>34</v>
      </c>
      <c r="B4713" s="0" t="s">
        <v>76</v>
      </c>
      <c r="C4713" s="0" t="s">
        <v>26731</v>
      </c>
      <c r="D4713" s="0" t="s">
        <v>14532</v>
      </c>
      <c r="E4713" s="0" t="s">
        <v>26732</v>
      </c>
      <c r="F4713" s="0" t="n">
        <v>1150</v>
      </c>
      <c r="G4713" s="0" t="s">
        <v>599</v>
      </c>
      <c r="H4713" s="0" t="s">
        <v>297</v>
      </c>
      <c r="I4713" s="0" t="s">
        <v>26734</v>
      </c>
    </row>
    <row r="4714" customFormat="false" ht="15" hidden="false" customHeight="false" outlineLevel="0" collapsed="false">
      <c r="A4714" s="0" t="n">
        <v>3</v>
      </c>
      <c r="B4714" s="0" t="s">
        <v>31</v>
      </c>
      <c r="C4714" s="0" t="s">
        <v>26735</v>
      </c>
      <c r="D4714" s="0" t="s">
        <v>14541</v>
      </c>
      <c r="E4714" s="0" t="s">
        <v>26736</v>
      </c>
      <c r="F4714" s="0" t="n">
        <v>1760</v>
      </c>
      <c r="G4714" s="0" t="s">
        <v>599</v>
      </c>
      <c r="H4714" s="0" t="s">
        <v>297</v>
      </c>
      <c r="I4714" s="0" t="s">
        <v>26737</v>
      </c>
    </row>
    <row r="4715" customFormat="false" ht="15" hidden="false" customHeight="false" outlineLevel="0" collapsed="false">
      <c r="A4715" s="0" t="n">
        <v>34</v>
      </c>
      <c r="B4715" s="0" t="s">
        <v>76</v>
      </c>
      <c r="C4715" s="0" t="s">
        <v>26735</v>
      </c>
      <c r="D4715" s="0" t="s">
        <v>14541</v>
      </c>
      <c r="E4715" s="0" t="s">
        <v>26736</v>
      </c>
      <c r="F4715" s="0" t="n">
        <v>1760</v>
      </c>
      <c r="G4715" s="0" t="s">
        <v>599</v>
      </c>
      <c r="H4715" s="0" t="s">
        <v>297</v>
      </c>
      <c r="I4715" s="0" t="s">
        <v>26738</v>
      </c>
    </row>
    <row r="4716" customFormat="false" ht="15" hidden="false" customHeight="false" outlineLevel="0" collapsed="false">
      <c r="A4716" s="0" t="n">
        <v>3</v>
      </c>
      <c r="B4716" s="0" t="s">
        <v>31</v>
      </c>
      <c r="C4716" s="0" t="s">
        <v>16106</v>
      </c>
      <c r="D4716" s="0" t="s">
        <v>14532</v>
      </c>
      <c r="E4716" s="0" t="s">
        <v>16107</v>
      </c>
      <c r="F4716" s="0" t="n">
        <v>2105</v>
      </c>
      <c r="G4716" s="0" t="s">
        <v>599</v>
      </c>
      <c r="H4716" s="0" t="s">
        <v>297</v>
      </c>
      <c r="I4716" s="0" t="s">
        <v>26739</v>
      </c>
    </row>
    <row r="4717" customFormat="false" ht="15" hidden="false" customHeight="false" outlineLevel="0" collapsed="false">
      <c r="A4717" s="0" t="n">
        <v>34</v>
      </c>
      <c r="B4717" s="0" t="s">
        <v>76</v>
      </c>
      <c r="C4717" s="0" t="s">
        <v>16106</v>
      </c>
      <c r="D4717" s="0" t="s">
        <v>14532</v>
      </c>
      <c r="E4717" s="0" t="s">
        <v>16107</v>
      </c>
      <c r="F4717" s="0" t="n">
        <v>2105</v>
      </c>
      <c r="G4717" s="0" t="s">
        <v>599</v>
      </c>
      <c r="H4717" s="0" t="s">
        <v>297</v>
      </c>
      <c r="I4717" s="0" t="s">
        <v>16108</v>
      </c>
    </row>
    <row r="4718" customFormat="false" ht="15" hidden="false" customHeight="false" outlineLevel="0" collapsed="false">
      <c r="A4718" s="0" t="n">
        <v>3</v>
      </c>
      <c r="B4718" s="0" t="s">
        <v>31</v>
      </c>
      <c r="C4718" s="0" t="s">
        <v>14651</v>
      </c>
      <c r="D4718" s="0" t="s">
        <v>14532</v>
      </c>
      <c r="E4718" s="0" t="s">
        <v>14652</v>
      </c>
      <c r="F4718" s="0" t="n">
        <v>5534</v>
      </c>
      <c r="G4718" s="0" t="s">
        <v>599</v>
      </c>
      <c r="H4718" s="0" t="s">
        <v>297</v>
      </c>
      <c r="I4718" s="0" t="s">
        <v>14653</v>
      </c>
    </row>
    <row r="4719" customFormat="false" ht="15" hidden="false" customHeight="false" outlineLevel="0" collapsed="false">
      <c r="A4719" s="0" t="n">
        <v>34</v>
      </c>
      <c r="B4719" s="0" t="s">
        <v>76</v>
      </c>
      <c r="C4719" s="0" t="s">
        <v>14651</v>
      </c>
      <c r="D4719" s="0" t="s">
        <v>14532</v>
      </c>
      <c r="E4719" s="0" t="s">
        <v>14652</v>
      </c>
      <c r="F4719" s="0" t="n">
        <v>5534</v>
      </c>
      <c r="G4719" s="0" t="s">
        <v>599</v>
      </c>
      <c r="H4719" s="0" t="s">
        <v>297</v>
      </c>
      <c r="I4719" s="0" t="s">
        <v>26740</v>
      </c>
    </row>
    <row r="4720" customFormat="false" ht="15" hidden="false" customHeight="false" outlineLevel="0" collapsed="false">
      <c r="A4720" s="0" t="n">
        <v>3</v>
      </c>
      <c r="B4720" s="0" t="s">
        <v>31</v>
      </c>
      <c r="C4720" s="0" t="s">
        <v>26741</v>
      </c>
      <c r="D4720" s="0" t="s">
        <v>14532</v>
      </c>
      <c r="E4720" s="0" t="s">
        <v>26742</v>
      </c>
      <c r="F4720" s="0" t="n">
        <v>4161</v>
      </c>
      <c r="G4720" s="0" t="s">
        <v>599</v>
      </c>
      <c r="H4720" s="0" t="s">
        <v>297</v>
      </c>
      <c r="I4720" s="0" t="s">
        <v>26743</v>
      </c>
    </row>
    <row r="4721" customFormat="false" ht="15" hidden="false" customHeight="false" outlineLevel="0" collapsed="false">
      <c r="A4721" s="0" t="n">
        <v>34</v>
      </c>
      <c r="B4721" s="0" t="s">
        <v>76</v>
      </c>
      <c r="C4721" s="0" t="s">
        <v>26741</v>
      </c>
      <c r="D4721" s="0" t="s">
        <v>14532</v>
      </c>
      <c r="E4721" s="0" t="s">
        <v>26742</v>
      </c>
      <c r="F4721" s="0" t="n">
        <v>4161</v>
      </c>
      <c r="G4721" s="0" t="s">
        <v>599</v>
      </c>
      <c r="H4721" s="0" t="s">
        <v>297</v>
      </c>
      <c r="I4721" s="0" t="s">
        <v>26744</v>
      </c>
    </row>
    <row r="4722" customFormat="false" ht="15" hidden="false" customHeight="false" outlineLevel="0" collapsed="false">
      <c r="A4722" s="0" t="n">
        <v>3</v>
      </c>
      <c r="B4722" s="0" t="s">
        <v>31</v>
      </c>
      <c r="C4722" s="0" t="s">
        <v>14700</v>
      </c>
      <c r="D4722" s="0" t="s">
        <v>14541</v>
      </c>
      <c r="E4722" s="0" t="s">
        <v>14701</v>
      </c>
      <c r="F4722" s="0" t="n">
        <v>1203</v>
      </c>
      <c r="G4722" s="0" t="s">
        <v>599</v>
      </c>
      <c r="H4722" s="0" t="s">
        <v>297</v>
      </c>
      <c r="I4722" s="0" t="s">
        <v>14702</v>
      </c>
    </row>
    <row r="4723" customFormat="false" ht="15" hidden="false" customHeight="false" outlineLevel="0" collapsed="false">
      <c r="A4723" s="0" t="n">
        <v>34</v>
      </c>
      <c r="B4723" s="0" t="s">
        <v>76</v>
      </c>
      <c r="C4723" s="0" t="s">
        <v>14700</v>
      </c>
      <c r="D4723" s="0" t="s">
        <v>14541</v>
      </c>
      <c r="E4723" s="0" t="s">
        <v>14701</v>
      </c>
      <c r="F4723" s="0" t="n">
        <v>1203</v>
      </c>
      <c r="G4723" s="0" t="s">
        <v>599</v>
      </c>
      <c r="H4723" s="0" t="s">
        <v>297</v>
      </c>
      <c r="I4723" s="0" t="s">
        <v>26745</v>
      </c>
    </row>
    <row r="4724" customFormat="false" ht="15" hidden="false" customHeight="false" outlineLevel="0" collapsed="false">
      <c r="A4724" s="0" t="n">
        <v>3</v>
      </c>
      <c r="B4724" s="0" t="s">
        <v>31</v>
      </c>
      <c r="C4724" s="0" t="s">
        <v>16202</v>
      </c>
      <c r="D4724" s="0" t="s">
        <v>14541</v>
      </c>
      <c r="E4724" s="0" t="s">
        <v>16203</v>
      </c>
      <c r="F4724" s="0" t="n">
        <v>1658</v>
      </c>
      <c r="G4724" s="0" t="s">
        <v>599</v>
      </c>
      <c r="H4724" s="0" t="s">
        <v>297</v>
      </c>
      <c r="I4724" s="0" t="s">
        <v>26746</v>
      </c>
    </row>
    <row r="4725" customFormat="false" ht="15" hidden="false" customHeight="false" outlineLevel="0" collapsed="false">
      <c r="A4725" s="0" t="n">
        <v>34</v>
      </c>
      <c r="B4725" s="0" t="s">
        <v>76</v>
      </c>
      <c r="C4725" s="0" t="s">
        <v>16202</v>
      </c>
      <c r="D4725" s="0" t="s">
        <v>14541</v>
      </c>
      <c r="E4725" s="0" t="s">
        <v>16203</v>
      </c>
      <c r="F4725" s="0" t="n">
        <v>1658</v>
      </c>
      <c r="G4725" s="0" t="s">
        <v>599</v>
      </c>
      <c r="H4725" s="0" t="s">
        <v>297</v>
      </c>
      <c r="I4725" s="0" t="s">
        <v>16204</v>
      </c>
    </row>
    <row r="4726" customFormat="false" ht="15" hidden="false" customHeight="false" outlineLevel="0" collapsed="false">
      <c r="A4726" s="0" t="n">
        <v>3</v>
      </c>
      <c r="B4726" s="0" t="s">
        <v>31</v>
      </c>
      <c r="C4726" s="0" t="s">
        <v>15994</v>
      </c>
      <c r="D4726" s="0" t="s">
        <v>14532</v>
      </c>
      <c r="E4726" s="0" t="s">
        <v>15995</v>
      </c>
      <c r="F4726" s="0" t="n">
        <v>4592</v>
      </c>
      <c r="G4726" s="0" t="s">
        <v>599</v>
      </c>
      <c r="H4726" s="0" t="s">
        <v>297</v>
      </c>
      <c r="I4726" s="0" t="s">
        <v>26747</v>
      </c>
    </row>
    <row r="4727" customFormat="false" ht="15" hidden="false" customHeight="false" outlineLevel="0" collapsed="false">
      <c r="A4727" s="0" t="n">
        <v>34</v>
      </c>
      <c r="B4727" s="0" t="s">
        <v>76</v>
      </c>
      <c r="C4727" s="0" t="s">
        <v>15994</v>
      </c>
      <c r="D4727" s="0" t="s">
        <v>14532</v>
      </c>
      <c r="E4727" s="0" t="s">
        <v>15995</v>
      </c>
      <c r="F4727" s="0" t="n">
        <v>4592</v>
      </c>
      <c r="G4727" s="0" t="s">
        <v>599</v>
      </c>
      <c r="H4727" s="0" t="s">
        <v>297</v>
      </c>
      <c r="I4727" s="0" t="s">
        <v>15996</v>
      </c>
    </row>
    <row r="4728" customFormat="false" ht="15" hidden="false" customHeight="false" outlineLevel="0" collapsed="false">
      <c r="A4728" s="0" t="n">
        <v>3</v>
      </c>
      <c r="B4728" s="0" t="s">
        <v>31</v>
      </c>
      <c r="C4728" s="0" t="s">
        <v>24459</v>
      </c>
      <c r="D4728" s="0" t="s">
        <v>14541</v>
      </c>
      <c r="E4728" s="0" t="s">
        <v>24460</v>
      </c>
      <c r="F4728" s="0" t="n">
        <v>1768</v>
      </c>
      <c r="G4728" s="0" t="s">
        <v>599</v>
      </c>
      <c r="H4728" s="0" t="s">
        <v>297</v>
      </c>
      <c r="I4728" s="0" t="s">
        <v>26748</v>
      </c>
    </row>
    <row r="4729" customFormat="false" ht="15" hidden="false" customHeight="false" outlineLevel="0" collapsed="false">
      <c r="A4729" s="0" t="n">
        <v>34</v>
      </c>
      <c r="B4729" s="0" t="s">
        <v>76</v>
      </c>
      <c r="C4729" s="0" t="s">
        <v>24459</v>
      </c>
      <c r="D4729" s="0" t="s">
        <v>14541</v>
      </c>
      <c r="E4729" s="0" t="s">
        <v>24460</v>
      </c>
      <c r="F4729" s="0" t="n">
        <v>1768</v>
      </c>
      <c r="G4729" s="0" t="s">
        <v>599</v>
      </c>
      <c r="H4729" s="0" t="s">
        <v>297</v>
      </c>
      <c r="I4729" s="0" t="s">
        <v>26749</v>
      </c>
    </row>
    <row r="4730" customFormat="false" ht="15" hidden="false" customHeight="false" outlineLevel="0" collapsed="false">
      <c r="A4730" s="0" t="n">
        <v>3</v>
      </c>
      <c r="B4730" s="0" t="s">
        <v>31</v>
      </c>
      <c r="C4730" s="0" t="s">
        <v>26750</v>
      </c>
      <c r="D4730" s="0" t="s">
        <v>92</v>
      </c>
      <c r="E4730" s="0" t="s">
        <v>26751</v>
      </c>
      <c r="F4730" s="0" t="n">
        <v>2356</v>
      </c>
      <c r="G4730" s="0" t="s">
        <v>599</v>
      </c>
      <c r="H4730" s="0" t="s">
        <v>297</v>
      </c>
      <c r="I4730" s="0" t="s">
        <v>26752</v>
      </c>
    </row>
    <row r="4731" customFormat="false" ht="15" hidden="false" customHeight="false" outlineLevel="0" collapsed="false">
      <c r="A4731" s="0" t="n">
        <v>34</v>
      </c>
      <c r="B4731" s="0" t="s">
        <v>76</v>
      </c>
      <c r="C4731" s="0" t="s">
        <v>26750</v>
      </c>
      <c r="D4731" s="0" t="s">
        <v>92</v>
      </c>
      <c r="E4731" s="0" t="s">
        <v>26751</v>
      </c>
      <c r="F4731" s="0" t="n">
        <v>2356</v>
      </c>
      <c r="G4731" s="0" t="s">
        <v>599</v>
      </c>
      <c r="H4731" s="0" t="s">
        <v>297</v>
      </c>
      <c r="I4731" s="0" t="s">
        <v>26753</v>
      </c>
    </row>
    <row r="4732" customFormat="false" ht="15" hidden="false" customHeight="false" outlineLevel="0" collapsed="false">
      <c r="A4732" s="0" t="n">
        <v>3</v>
      </c>
      <c r="B4732" s="0" t="s">
        <v>31</v>
      </c>
      <c r="C4732" s="0" t="s">
        <v>16036</v>
      </c>
      <c r="D4732" s="0" t="s">
        <v>14532</v>
      </c>
      <c r="E4732" s="0" t="s">
        <v>16037</v>
      </c>
      <c r="F4732" s="0" t="n">
        <v>3666</v>
      </c>
      <c r="G4732" s="0" t="s">
        <v>599</v>
      </c>
      <c r="H4732" s="0" t="s">
        <v>297</v>
      </c>
      <c r="I4732" s="0" t="s">
        <v>26754</v>
      </c>
    </row>
    <row r="4733" customFormat="false" ht="15" hidden="false" customHeight="false" outlineLevel="0" collapsed="false">
      <c r="A4733" s="0" t="n">
        <v>34</v>
      </c>
      <c r="B4733" s="0" t="s">
        <v>76</v>
      </c>
      <c r="C4733" s="0" t="s">
        <v>16036</v>
      </c>
      <c r="D4733" s="0" t="s">
        <v>14532</v>
      </c>
      <c r="E4733" s="0" t="s">
        <v>16037</v>
      </c>
      <c r="F4733" s="0" t="n">
        <v>3666</v>
      </c>
      <c r="G4733" s="0" t="s">
        <v>599</v>
      </c>
      <c r="H4733" s="0" t="s">
        <v>297</v>
      </c>
      <c r="I4733" s="0" t="s">
        <v>16038</v>
      </c>
    </row>
    <row r="4734" customFormat="false" ht="15" hidden="false" customHeight="false" outlineLevel="0" collapsed="false">
      <c r="A4734" s="0" t="n">
        <v>3</v>
      </c>
      <c r="B4734" s="0" t="s">
        <v>31</v>
      </c>
      <c r="C4734" s="0" t="s">
        <v>26755</v>
      </c>
      <c r="D4734" s="0" t="s">
        <v>14541</v>
      </c>
      <c r="E4734" s="0" t="s">
        <v>26756</v>
      </c>
      <c r="F4734" s="0" t="n">
        <v>1554</v>
      </c>
      <c r="G4734" s="0" t="s">
        <v>599</v>
      </c>
      <c r="H4734" s="0" t="s">
        <v>297</v>
      </c>
      <c r="I4734" s="0" t="s">
        <v>26757</v>
      </c>
    </row>
    <row r="4735" customFormat="false" ht="15" hidden="false" customHeight="false" outlineLevel="0" collapsed="false">
      <c r="A4735" s="0" t="n">
        <v>34</v>
      </c>
      <c r="B4735" s="0" t="s">
        <v>76</v>
      </c>
      <c r="C4735" s="0" t="s">
        <v>26755</v>
      </c>
      <c r="D4735" s="0" t="s">
        <v>14541</v>
      </c>
      <c r="E4735" s="0" t="s">
        <v>26756</v>
      </c>
      <c r="F4735" s="0" t="n">
        <v>1554</v>
      </c>
      <c r="G4735" s="0" t="s">
        <v>599</v>
      </c>
      <c r="H4735" s="0" t="s">
        <v>297</v>
      </c>
      <c r="I4735" s="0" t="s">
        <v>26758</v>
      </c>
    </row>
    <row r="4736" customFormat="false" ht="15" hidden="false" customHeight="false" outlineLevel="0" collapsed="false">
      <c r="A4736" s="0" t="n">
        <v>3</v>
      </c>
      <c r="B4736" s="0" t="s">
        <v>31</v>
      </c>
      <c r="C4736" s="0" t="s">
        <v>26759</v>
      </c>
      <c r="D4736" s="0" t="s">
        <v>14902</v>
      </c>
      <c r="E4736" s="0" t="s">
        <v>26760</v>
      </c>
      <c r="F4736" s="0" t="n">
        <v>1113</v>
      </c>
      <c r="G4736" s="0" t="s">
        <v>599</v>
      </c>
      <c r="H4736" s="0" t="s">
        <v>297</v>
      </c>
      <c r="I4736" s="0" t="s">
        <v>26761</v>
      </c>
    </row>
    <row r="4737" customFormat="false" ht="15" hidden="false" customHeight="false" outlineLevel="0" collapsed="false">
      <c r="A4737" s="0" t="n">
        <v>34</v>
      </c>
      <c r="B4737" s="0" t="s">
        <v>76</v>
      </c>
      <c r="C4737" s="0" t="s">
        <v>26759</v>
      </c>
      <c r="D4737" s="0" t="s">
        <v>14902</v>
      </c>
      <c r="E4737" s="0" t="s">
        <v>26760</v>
      </c>
      <c r="F4737" s="0" t="n">
        <v>1113</v>
      </c>
      <c r="G4737" s="0" t="s">
        <v>599</v>
      </c>
      <c r="H4737" s="0" t="s">
        <v>297</v>
      </c>
      <c r="I4737" s="0" t="s">
        <v>26762</v>
      </c>
    </row>
    <row r="4738" customFormat="false" ht="15" hidden="false" customHeight="false" outlineLevel="0" collapsed="false">
      <c r="A4738" s="0" t="n">
        <v>3</v>
      </c>
      <c r="B4738" s="0" t="s">
        <v>31</v>
      </c>
      <c r="C4738" s="0" t="s">
        <v>16000</v>
      </c>
      <c r="D4738" s="0" t="s">
        <v>14532</v>
      </c>
      <c r="E4738" s="0" t="s">
        <v>16001</v>
      </c>
      <c r="F4738" s="0" t="n">
        <v>8183</v>
      </c>
      <c r="G4738" s="0" t="s">
        <v>599</v>
      </c>
      <c r="H4738" s="0" t="s">
        <v>297</v>
      </c>
      <c r="I4738" s="0" t="s">
        <v>26763</v>
      </c>
    </row>
    <row r="4739" customFormat="false" ht="15" hidden="false" customHeight="false" outlineLevel="0" collapsed="false">
      <c r="A4739" s="0" t="n">
        <v>34</v>
      </c>
      <c r="B4739" s="0" t="s">
        <v>76</v>
      </c>
      <c r="C4739" s="0" t="s">
        <v>16000</v>
      </c>
      <c r="D4739" s="0" t="s">
        <v>14532</v>
      </c>
      <c r="E4739" s="0" t="s">
        <v>16001</v>
      </c>
      <c r="F4739" s="0" t="n">
        <v>8183</v>
      </c>
      <c r="G4739" s="0" t="s">
        <v>599</v>
      </c>
      <c r="H4739" s="0" t="s">
        <v>297</v>
      </c>
      <c r="I4739" s="0" t="s">
        <v>16002</v>
      </c>
    </row>
    <row r="4740" customFormat="false" ht="15" hidden="false" customHeight="false" outlineLevel="0" collapsed="false">
      <c r="A4740" s="0" t="n">
        <v>3</v>
      </c>
      <c r="B4740" s="0" t="s">
        <v>31</v>
      </c>
      <c r="C4740" s="0" t="s">
        <v>26764</v>
      </c>
      <c r="D4740" s="0" t="s">
        <v>14532</v>
      </c>
      <c r="E4740" s="0" t="s">
        <v>26765</v>
      </c>
      <c r="F4740" s="0" t="n">
        <v>5993</v>
      </c>
      <c r="G4740" s="0" t="s">
        <v>599</v>
      </c>
      <c r="H4740" s="0" t="s">
        <v>297</v>
      </c>
      <c r="I4740" s="0" t="s">
        <v>26766</v>
      </c>
    </row>
    <row r="4741" customFormat="false" ht="15" hidden="false" customHeight="false" outlineLevel="0" collapsed="false">
      <c r="A4741" s="0" t="n">
        <v>34</v>
      </c>
      <c r="B4741" s="0" t="s">
        <v>76</v>
      </c>
      <c r="C4741" s="0" t="s">
        <v>26764</v>
      </c>
      <c r="D4741" s="0" t="s">
        <v>14532</v>
      </c>
      <c r="E4741" s="0" t="s">
        <v>26765</v>
      </c>
      <c r="F4741" s="0" t="n">
        <v>5993</v>
      </c>
      <c r="G4741" s="0" t="s">
        <v>599</v>
      </c>
      <c r="H4741" s="0" t="s">
        <v>297</v>
      </c>
      <c r="I4741" s="0" t="s">
        <v>26767</v>
      </c>
    </row>
    <row r="4742" customFormat="false" ht="15" hidden="false" customHeight="false" outlineLevel="0" collapsed="false">
      <c r="A4742" s="0" t="n">
        <v>3</v>
      </c>
      <c r="B4742" s="0" t="s">
        <v>31</v>
      </c>
      <c r="C4742" s="0" t="s">
        <v>14663</v>
      </c>
      <c r="D4742" s="0" t="s">
        <v>14532</v>
      </c>
      <c r="E4742" s="0" t="s">
        <v>14664</v>
      </c>
      <c r="F4742" s="0" t="n">
        <v>2527</v>
      </c>
      <c r="G4742" s="0" t="s">
        <v>599</v>
      </c>
      <c r="H4742" s="0" t="s">
        <v>297</v>
      </c>
      <c r="I4742" s="0" t="s">
        <v>14665</v>
      </c>
    </row>
    <row r="4743" customFormat="false" ht="15" hidden="false" customHeight="false" outlineLevel="0" collapsed="false">
      <c r="A4743" s="0" t="n">
        <v>34</v>
      </c>
      <c r="B4743" s="0" t="s">
        <v>76</v>
      </c>
      <c r="C4743" s="0" t="s">
        <v>14663</v>
      </c>
      <c r="D4743" s="0" t="s">
        <v>14532</v>
      </c>
      <c r="E4743" s="0" t="s">
        <v>14664</v>
      </c>
      <c r="F4743" s="0" t="n">
        <v>2527</v>
      </c>
      <c r="G4743" s="0" t="s">
        <v>599</v>
      </c>
      <c r="H4743" s="0" t="s">
        <v>297</v>
      </c>
      <c r="I4743" s="0" t="s">
        <v>26768</v>
      </c>
    </row>
    <row r="4744" customFormat="false" ht="15" hidden="false" customHeight="false" outlineLevel="0" collapsed="false">
      <c r="A4744" s="0" t="n">
        <v>3</v>
      </c>
      <c r="B4744" s="0" t="s">
        <v>31</v>
      </c>
      <c r="C4744" s="0" t="s">
        <v>26769</v>
      </c>
      <c r="D4744" s="0" t="s">
        <v>14541</v>
      </c>
      <c r="E4744" s="0" t="s">
        <v>26770</v>
      </c>
      <c r="F4744" s="0" t="n">
        <v>1772</v>
      </c>
      <c r="G4744" s="0" t="s">
        <v>599</v>
      </c>
      <c r="H4744" s="0" t="s">
        <v>297</v>
      </c>
      <c r="I4744" s="0" t="s">
        <v>26771</v>
      </c>
    </row>
    <row r="4745" customFormat="false" ht="15" hidden="false" customHeight="false" outlineLevel="0" collapsed="false">
      <c r="A4745" s="0" t="n">
        <v>34</v>
      </c>
      <c r="B4745" s="0" t="s">
        <v>76</v>
      </c>
      <c r="C4745" s="0" t="s">
        <v>26769</v>
      </c>
      <c r="D4745" s="0" t="s">
        <v>14541</v>
      </c>
      <c r="E4745" s="0" t="s">
        <v>26770</v>
      </c>
      <c r="F4745" s="0" t="n">
        <v>1772</v>
      </c>
      <c r="G4745" s="0" t="s">
        <v>599</v>
      </c>
      <c r="H4745" s="0" t="s">
        <v>297</v>
      </c>
      <c r="I4745" s="0" t="s">
        <v>26772</v>
      </c>
    </row>
    <row r="4746" customFormat="false" ht="15" hidden="false" customHeight="false" outlineLevel="0" collapsed="false">
      <c r="A4746" s="0" t="n">
        <v>3</v>
      </c>
      <c r="B4746" s="0" t="s">
        <v>31</v>
      </c>
      <c r="C4746" s="0" t="s">
        <v>24402</v>
      </c>
      <c r="D4746" s="0" t="s">
        <v>92</v>
      </c>
      <c r="E4746" s="0" t="s">
        <v>24403</v>
      </c>
      <c r="F4746" s="0" t="n">
        <v>3391</v>
      </c>
      <c r="G4746" s="0" t="s">
        <v>599</v>
      </c>
      <c r="H4746" s="0" t="s">
        <v>297</v>
      </c>
      <c r="I4746" s="0" t="s">
        <v>26773</v>
      </c>
    </row>
    <row r="4747" customFormat="false" ht="15" hidden="false" customHeight="false" outlineLevel="0" collapsed="false">
      <c r="A4747" s="0" t="n">
        <v>34</v>
      </c>
      <c r="B4747" s="0" t="s">
        <v>76</v>
      </c>
      <c r="C4747" s="0" t="s">
        <v>24402</v>
      </c>
      <c r="D4747" s="0" t="s">
        <v>92</v>
      </c>
      <c r="E4747" s="0" t="s">
        <v>24403</v>
      </c>
      <c r="F4747" s="0" t="n">
        <v>3391</v>
      </c>
      <c r="G4747" s="0" t="s">
        <v>599</v>
      </c>
      <c r="H4747" s="0" t="s">
        <v>297</v>
      </c>
      <c r="I4747" s="0" t="s">
        <v>26774</v>
      </c>
    </row>
    <row r="4748" customFormat="false" ht="15" hidden="false" customHeight="false" outlineLevel="0" collapsed="false">
      <c r="A4748" s="0" t="n">
        <v>3</v>
      </c>
      <c r="B4748" s="0" t="s">
        <v>31</v>
      </c>
      <c r="C4748" s="0" t="s">
        <v>26775</v>
      </c>
      <c r="D4748" s="0" t="s">
        <v>14902</v>
      </c>
      <c r="E4748" s="0" t="s">
        <v>26776</v>
      </c>
      <c r="F4748" s="0" t="n">
        <v>1658</v>
      </c>
      <c r="G4748" s="0" t="s">
        <v>599</v>
      </c>
      <c r="H4748" s="0" t="s">
        <v>297</v>
      </c>
      <c r="I4748" s="0" t="s">
        <v>26777</v>
      </c>
    </row>
    <row r="4749" customFormat="false" ht="15" hidden="false" customHeight="false" outlineLevel="0" collapsed="false">
      <c r="A4749" s="0" t="n">
        <v>34</v>
      </c>
      <c r="B4749" s="0" t="s">
        <v>76</v>
      </c>
      <c r="C4749" s="0" t="s">
        <v>26775</v>
      </c>
      <c r="D4749" s="0" t="s">
        <v>14902</v>
      </c>
      <c r="E4749" s="0" t="s">
        <v>26776</v>
      </c>
      <c r="F4749" s="0" t="n">
        <v>1658</v>
      </c>
      <c r="G4749" s="0" t="s">
        <v>599</v>
      </c>
      <c r="H4749" s="0" t="s">
        <v>297</v>
      </c>
      <c r="I4749" s="0" t="s">
        <v>26778</v>
      </c>
    </row>
    <row r="4750" customFormat="false" ht="15" hidden="false" customHeight="false" outlineLevel="0" collapsed="false">
      <c r="A4750" s="0" t="n">
        <v>3</v>
      </c>
      <c r="B4750" s="0" t="s">
        <v>31</v>
      </c>
      <c r="C4750" s="0" t="s">
        <v>26779</v>
      </c>
      <c r="D4750" s="0" t="s">
        <v>514</v>
      </c>
      <c r="E4750" s="0" t="s">
        <v>26780</v>
      </c>
      <c r="F4750" s="0" t="n">
        <v>6303</v>
      </c>
      <c r="G4750" s="0" t="s">
        <v>599</v>
      </c>
      <c r="H4750" s="0" t="s">
        <v>297</v>
      </c>
      <c r="I4750" s="0" t="s">
        <v>26781</v>
      </c>
    </row>
    <row r="4751" customFormat="false" ht="15" hidden="false" customHeight="false" outlineLevel="0" collapsed="false">
      <c r="A4751" s="0" t="n">
        <v>34</v>
      </c>
      <c r="B4751" s="0" t="s">
        <v>76</v>
      </c>
      <c r="C4751" s="0" t="s">
        <v>26779</v>
      </c>
      <c r="D4751" s="0" t="s">
        <v>514</v>
      </c>
      <c r="E4751" s="0" t="s">
        <v>26780</v>
      </c>
      <c r="F4751" s="0" t="n">
        <v>6303</v>
      </c>
      <c r="G4751" s="0" t="s">
        <v>599</v>
      </c>
      <c r="H4751" s="0" t="s">
        <v>297</v>
      </c>
      <c r="I4751" s="0" t="s">
        <v>26782</v>
      </c>
    </row>
    <row r="4752" customFormat="false" ht="15" hidden="false" customHeight="false" outlineLevel="0" collapsed="false">
      <c r="A4752" s="0" t="n">
        <v>3</v>
      </c>
      <c r="B4752" s="0" t="s">
        <v>31</v>
      </c>
      <c r="C4752" s="0" t="s">
        <v>15988</v>
      </c>
      <c r="D4752" s="0" t="s">
        <v>92</v>
      </c>
      <c r="E4752" s="0" t="s">
        <v>15989</v>
      </c>
      <c r="F4752" s="0" t="n">
        <v>1802</v>
      </c>
      <c r="G4752" s="0" t="s">
        <v>599</v>
      </c>
      <c r="H4752" s="0" t="s">
        <v>297</v>
      </c>
      <c r="I4752" s="0" t="s">
        <v>26783</v>
      </c>
    </row>
    <row r="4753" customFormat="false" ht="15" hidden="false" customHeight="false" outlineLevel="0" collapsed="false">
      <c r="A4753" s="0" t="n">
        <v>34</v>
      </c>
      <c r="B4753" s="0" t="s">
        <v>76</v>
      </c>
      <c r="C4753" s="0" t="s">
        <v>15988</v>
      </c>
      <c r="D4753" s="0" t="s">
        <v>92</v>
      </c>
      <c r="E4753" s="0" t="s">
        <v>15989</v>
      </c>
      <c r="F4753" s="0" t="n">
        <v>1802</v>
      </c>
      <c r="G4753" s="0" t="s">
        <v>599</v>
      </c>
      <c r="H4753" s="0" t="s">
        <v>297</v>
      </c>
      <c r="I4753" s="0" t="s">
        <v>15990</v>
      </c>
    </row>
    <row r="4754" customFormat="false" ht="15" hidden="false" customHeight="false" outlineLevel="0" collapsed="false">
      <c r="A4754" s="0" t="n">
        <v>3</v>
      </c>
      <c r="B4754" s="0" t="s">
        <v>31</v>
      </c>
      <c r="C4754" s="0" t="s">
        <v>26784</v>
      </c>
      <c r="D4754" s="0" t="s">
        <v>14532</v>
      </c>
      <c r="E4754" s="0" t="s">
        <v>26785</v>
      </c>
      <c r="F4754" s="0" t="n">
        <v>3321</v>
      </c>
      <c r="G4754" s="0" t="s">
        <v>599</v>
      </c>
      <c r="H4754" s="0" t="s">
        <v>297</v>
      </c>
      <c r="I4754" s="0" t="s">
        <v>26786</v>
      </c>
    </row>
    <row r="4755" customFormat="false" ht="15" hidden="false" customHeight="false" outlineLevel="0" collapsed="false">
      <c r="A4755" s="0" t="n">
        <v>34</v>
      </c>
      <c r="B4755" s="0" t="s">
        <v>76</v>
      </c>
      <c r="C4755" s="0" t="s">
        <v>26784</v>
      </c>
      <c r="D4755" s="0" t="s">
        <v>14532</v>
      </c>
      <c r="E4755" s="0" t="s">
        <v>26785</v>
      </c>
      <c r="F4755" s="0" t="n">
        <v>3321</v>
      </c>
      <c r="G4755" s="0" t="s">
        <v>599</v>
      </c>
      <c r="H4755" s="0" t="s">
        <v>297</v>
      </c>
      <c r="I4755" s="0" t="s">
        <v>26787</v>
      </c>
    </row>
    <row r="4756" customFormat="false" ht="15" hidden="false" customHeight="false" outlineLevel="0" collapsed="false">
      <c r="A4756" s="0" t="n">
        <v>3</v>
      </c>
      <c r="B4756" s="0" t="s">
        <v>31</v>
      </c>
      <c r="C4756" s="0" t="s">
        <v>26788</v>
      </c>
      <c r="D4756" s="0" t="s">
        <v>14532</v>
      </c>
      <c r="E4756" s="0" t="s">
        <v>26789</v>
      </c>
      <c r="F4756" s="0" t="n">
        <v>1223</v>
      </c>
      <c r="G4756" s="0" t="s">
        <v>599</v>
      </c>
      <c r="H4756" s="0" t="s">
        <v>297</v>
      </c>
      <c r="I4756" s="0" t="s">
        <v>26790</v>
      </c>
    </row>
    <row r="4757" customFormat="false" ht="15" hidden="false" customHeight="false" outlineLevel="0" collapsed="false">
      <c r="A4757" s="0" t="n">
        <v>34</v>
      </c>
      <c r="B4757" s="0" t="s">
        <v>76</v>
      </c>
      <c r="C4757" s="0" t="s">
        <v>26788</v>
      </c>
      <c r="D4757" s="0" t="s">
        <v>14532</v>
      </c>
      <c r="E4757" s="0" t="s">
        <v>26789</v>
      </c>
      <c r="F4757" s="0" t="n">
        <v>1223</v>
      </c>
      <c r="G4757" s="0" t="s">
        <v>599</v>
      </c>
      <c r="H4757" s="0" t="s">
        <v>297</v>
      </c>
      <c r="I4757" s="0" t="s">
        <v>26791</v>
      </c>
    </row>
    <row r="4758" customFormat="false" ht="15" hidden="false" customHeight="false" outlineLevel="0" collapsed="false">
      <c r="A4758" s="0" t="n">
        <v>3</v>
      </c>
      <c r="B4758" s="0" t="s">
        <v>31</v>
      </c>
      <c r="C4758" s="0" t="s">
        <v>14639</v>
      </c>
      <c r="D4758" s="0" t="s">
        <v>14532</v>
      </c>
      <c r="E4758" s="0" t="s">
        <v>14640</v>
      </c>
      <c r="F4758" s="0" t="n">
        <v>8683</v>
      </c>
      <c r="G4758" s="0" t="s">
        <v>599</v>
      </c>
      <c r="H4758" s="0" t="s">
        <v>297</v>
      </c>
      <c r="I4758" s="0" t="s">
        <v>14641</v>
      </c>
    </row>
    <row r="4759" customFormat="false" ht="15" hidden="false" customHeight="false" outlineLevel="0" collapsed="false">
      <c r="A4759" s="0" t="n">
        <v>34</v>
      </c>
      <c r="B4759" s="0" t="s">
        <v>76</v>
      </c>
      <c r="C4759" s="0" t="s">
        <v>14639</v>
      </c>
      <c r="D4759" s="0" t="s">
        <v>14532</v>
      </c>
      <c r="E4759" s="0" t="s">
        <v>14640</v>
      </c>
      <c r="F4759" s="0" t="n">
        <v>8683</v>
      </c>
      <c r="G4759" s="0" t="s">
        <v>599</v>
      </c>
      <c r="H4759" s="0" t="s">
        <v>297</v>
      </c>
      <c r="I4759" s="0" t="s">
        <v>26792</v>
      </c>
    </row>
    <row r="4760" customFormat="false" ht="15" hidden="false" customHeight="false" outlineLevel="0" collapsed="false">
      <c r="A4760" s="0" t="n">
        <v>3</v>
      </c>
      <c r="B4760" s="0" t="s">
        <v>31</v>
      </c>
      <c r="C4760" s="0" t="s">
        <v>26793</v>
      </c>
      <c r="D4760" s="0" t="s">
        <v>14532</v>
      </c>
      <c r="E4760" s="0" t="s">
        <v>26794</v>
      </c>
      <c r="F4760" s="0" t="n">
        <v>2038</v>
      </c>
      <c r="G4760" s="0" t="s">
        <v>599</v>
      </c>
      <c r="H4760" s="0" t="s">
        <v>297</v>
      </c>
      <c r="I4760" s="0" t="s">
        <v>26795</v>
      </c>
    </row>
    <row r="4761" customFormat="false" ht="15" hidden="false" customHeight="false" outlineLevel="0" collapsed="false">
      <c r="A4761" s="0" t="n">
        <v>34</v>
      </c>
      <c r="B4761" s="0" t="s">
        <v>76</v>
      </c>
      <c r="C4761" s="0" t="s">
        <v>26793</v>
      </c>
      <c r="D4761" s="0" t="s">
        <v>14532</v>
      </c>
      <c r="E4761" s="0" t="s">
        <v>26794</v>
      </c>
      <c r="F4761" s="0" t="n">
        <v>2038</v>
      </c>
      <c r="G4761" s="0" t="s">
        <v>599</v>
      </c>
      <c r="H4761" s="0" t="s">
        <v>297</v>
      </c>
      <c r="I4761" s="0" t="s">
        <v>26796</v>
      </c>
    </row>
    <row r="4762" customFormat="false" ht="15" hidden="false" customHeight="false" outlineLevel="0" collapsed="false">
      <c r="A4762" s="0" t="n">
        <v>3</v>
      </c>
      <c r="B4762" s="0" t="s">
        <v>31</v>
      </c>
      <c r="C4762" s="0" t="s">
        <v>26797</v>
      </c>
      <c r="D4762" s="0" t="s">
        <v>339</v>
      </c>
      <c r="E4762" s="0" t="s">
        <v>26798</v>
      </c>
      <c r="F4762" s="0" t="n">
        <v>3049</v>
      </c>
      <c r="G4762" s="0" t="s">
        <v>599</v>
      </c>
      <c r="H4762" s="0" t="s">
        <v>297</v>
      </c>
      <c r="I4762" s="0" t="s">
        <v>26799</v>
      </c>
    </row>
    <row r="4763" customFormat="false" ht="15" hidden="false" customHeight="false" outlineLevel="0" collapsed="false">
      <c r="A4763" s="0" t="n">
        <v>34</v>
      </c>
      <c r="B4763" s="0" t="s">
        <v>76</v>
      </c>
      <c r="C4763" s="0" t="s">
        <v>26797</v>
      </c>
      <c r="D4763" s="0" t="s">
        <v>339</v>
      </c>
      <c r="E4763" s="0" t="s">
        <v>26798</v>
      </c>
      <c r="F4763" s="0" t="n">
        <v>3049</v>
      </c>
      <c r="G4763" s="0" t="s">
        <v>599</v>
      </c>
      <c r="H4763" s="0" t="s">
        <v>297</v>
      </c>
      <c r="I4763" s="0" t="s">
        <v>26800</v>
      </c>
    </row>
    <row r="4764" customFormat="false" ht="15" hidden="false" customHeight="false" outlineLevel="0" collapsed="false">
      <c r="A4764" s="0" t="n">
        <v>3</v>
      </c>
      <c r="B4764" s="0" t="s">
        <v>31</v>
      </c>
      <c r="C4764" s="0" t="s">
        <v>14727</v>
      </c>
      <c r="D4764" s="0" t="s">
        <v>14532</v>
      </c>
      <c r="E4764" s="0" t="s">
        <v>14728</v>
      </c>
      <c r="F4764" s="0" t="n">
        <v>2652</v>
      </c>
      <c r="G4764" s="0" t="s">
        <v>599</v>
      </c>
      <c r="H4764" s="0" t="s">
        <v>297</v>
      </c>
      <c r="I4764" s="0" t="s">
        <v>14729</v>
      </c>
    </row>
    <row r="4765" customFormat="false" ht="15" hidden="false" customHeight="false" outlineLevel="0" collapsed="false">
      <c r="A4765" s="0" t="n">
        <v>34</v>
      </c>
      <c r="B4765" s="0" t="s">
        <v>76</v>
      </c>
      <c r="C4765" s="0" t="s">
        <v>14727</v>
      </c>
      <c r="D4765" s="0" t="s">
        <v>14532</v>
      </c>
      <c r="E4765" s="0" t="s">
        <v>14728</v>
      </c>
      <c r="F4765" s="0" t="n">
        <v>2652</v>
      </c>
      <c r="G4765" s="0" t="s">
        <v>599</v>
      </c>
      <c r="H4765" s="0" t="s">
        <v>297</v>
      </c>
      <c r="I4765" s="0" t="s">
        <v>26801</v>
      </c>
    </row>
    <row r="4766" customFormat="false" ht="15" hidden="false" customHeight="false" outlineLevel="0" collapsed="false">
      <c r="A4766" s="0" t="n">
        <v>3</v>
      </c>
      <c r="B4766" s="0" t="s">
        <v>31</v>
      </c>
      <c r="C4766" s="0" t="s">
        <v>24311</v>
      </c>
      <c r="D4766" s="0" t="s">
        <v>514</v>
      </c>
      <c r="E4766" s="0" t="s">
        <v>24312</v>
      </c>
      <c r="F4766" s="0" t="n">
        <v>1480</v>
      </c>
      <c r="G4766" s="0" t="s">
        <v>599</v>
      </c>
      <c r="H4766" s="0" t="s">
        <v>297</v>
      </c>
      <c r="I4766" s="0" t="s">
        <v>26802</v>
      </c>
    </row>
    <row r="4767" customFormat="false" ht="15" hidden="false" customHeight="false" outlineLevel="0" collapsed="false">
      <c r="A4767" s="0" t="n">
        <v>34</v>
      </c>
      <c r="B4767" s="0" t="s">
        <v>76</v>
      </c>
      <c r="C4767" s="0" t="s">
        <v>24311</v>
      </c>
      <c r="D4767" s="0" t="s">
        <v>514</v>
      </c>
      <c r="E4767" s="0" t="s">
        <v>24312</v>
      </c>
      <c r="F4767" s="0" t="n">
        <v>1480</v>
      </c>
      <c r="G4767" s="0" t="s">
        <v>599</v>
      </c>
      <c r="H4767" s="0" t="s">
        <v>297</v>
      </c>
      <c r="I4767" s="0" t="s">
        <v>26803</v>
      </c>
    </row>
    <row r="4768" customFormat="false" ht="15" hidden="false" customHeight="false" outlineLevel="0" collapsed="false">
      <c r="A4768" s="0" t="n">
        <v>3</v>
      </c>
      <c r="B4768" s="0" t="s">
        <v>31</v>
      </c>
      <c r="C4768" s="0" t="s">
        <v>26804</v>
      </c>
      <c r="D4768" s="0" t="s">
        <v>514</v>
      </c>
      <c r="E4768" s="0" t="s">
        <v>26805</v>
      </c>
      <c r="F4768" s="0" t="n">
        <v>19973</v>
      </c>
      <c r="G4768" s="0" t="s">
        <v>599</v>
      </c>
      <c r="H4768" s="0" t="s">
        <v>297</v>
      </c>
      <c r="I4768" s="0" t="s">
        <v>26806</v>
      </c>
    </row>
    <row r="4769" customFormat="false" ht="15" hidden="false" customHeight="false" outlineLevel="0" collapsed="false">
      <c r="A4769" s="0" t="n">
        <v>34</v>
      </c>
      <c r="B4769" s="0" t="s">
        <v>76</v>
      </c>
      <c r="C4769" s="0" t="s">
        <v>26804</v>
      </c>
      <c r="D4769" s="0" t="s">
        <v>514</v>
      </c>
      <c r="E4769" s="0" t="s">
        <v>26805</v>
      </c>
      <c r="F4769" s="0" t="n">
        <v>19973</v>
      </c>
      <c r="G4769" s="0" t="s">
        <v>599</v>
      </c>
      <c r="H4769" s="0" t="s">
        <v>297</v>
      </c>
      <c r="I4769" s="0" t="s">
        <v>26807</v>
      </c>
    </row>
    <row r="4770" customFormat="false" ht="15" hidden="false" customHeight="false" outlineLevel="0" collapsed="false">
      <c r="A4770" s="0" t="n">
        <v>3</v>
      </c>
      <c r="B4770" s="0" t="s">
        <v>31</v>
      </c>
      <c r="C4770" s="0" t="s">
        <v>26808</v>
      </c>
      <c r="D4770" s="0" t="s">
        <v>92</v>
      </c>
      <c r="E4770" s="0" t="s">
        <v>26809</v>
      </c>
      <c r="F4770" s="0" t="n">
        <v>3228</v>
      </c>
      <c r="G4770" s="0" t="s">
        <v>599</v>
      </c>
      <c r="H4770" s="0" t="s">
        <v>297</v>
      </c>
      <c r="I4770" s="0" t="s">
        <v>26810</v>
      </c>
    </row>
    <row r="4771" customFormat="false" ht="15" hidden="false" customHeight="false" outlineLevel="0" collapsed="false">
      <c r="A4771" s="0" t="n">
        <v>34</v>
      </c>
      <c r="B4771" s="0" t="s">
        <v>76</v>
      </c>
      <c r="C4771" s="0" t="s">
        <v>26808</v>
      </c>
      <c r="D4771" s="0" t="s">
        <v>92</v>
      </c>
      <c r="E4771" s="0" t="s">
        <v>26809</v>
      </c>
      <c r="F4771" s="0" t="n">
        <v>3228</v>
      </c>
      <c r="G4771" s="0" t="s">
        <v>599</v>
      </c>
      <c r="H4771" s="0" t="s">
        <v>297</v>
      </c>
      <c r="I4771" s="0" t="s">
        <v>26811</v>
      </c>
    </row>
    <row r="4772" customFormat="false" ht="15" hidden="false" customHeight="false" outlineLevel="0" collapsed="false">
      <c r="A4772" s="0" t="n">
        <v>3</v>
      </c>
      <c r="B4772" s="0" t="s">
        <v>31</v>
      </c>
      <c r="C4772" s="0" t="s">
        <v>14669</v>
      </c>
      <c r="D4772" s="0" t="s">
        <v>14532</v>
      </c>
      <c r="E4772" s="0" t="s">
        <v>14670</v>
      </c>
      <c r="F4772" s="0" t="n">
        <v>5202</v>
      </c>
      <c r="G4772" s="0" t="s">
        <v>599</v>
      </c>
      <c r="H4772" s="0" t="s">
        <v>297</v>
      </c>
      <c r="I4772" s="0" t="s">
        <v>14671</v>
      </c>
    </row>
    <row r="4773" customFormat="false" ht="15" hidden="false" customHeight="false" outlineLevel="0" collapsed="false">
      <c r="A4773" s="0" t="n">
        <v>34</v>
      </c>
      <c r="B4773" s="0" t="s">
        <v>76</v>
      </c>
      <c r="C4773" s="0" t="s">
        <v>14669</v>
      </c>
      <c r="D4773" s="0" t="s">
        <v>14532</v>
      </c>
      <c r="E4773" s="0" t="s">
        <v>14670</v>
      </c>
      <c r="F4773" s="0" t="n">
        <v>5202</v>
      </c>
      <c r="G4773" s="0" t="s">
        <v>599</v>
      </c>
      <c r="H4773" s="0" t="s">
        <v>297</v>
      </c>
      <c r="I4773" s="0" t="s">
        <v>26812</v>
      </c>
    </row>
    <row r="4774" customFormat="false" ht="15" hidden="false" customHeight="false" outlineLevel="0" collapsed="false">
      <c r="A4774" s="0" t="n">
        <v>3</v>
      </c>
      <c r="B4774" s="0" t="s">
        <v>31</v>
      </c>
      <c r="C4774" s="0" t="s">
        <v>16169</v>
      </c>
      <c r="D4774" s="0" t="s">
        <v>14541</v>
      </c>
      <c r="E4774" s="0" t="s">
        <v>16170</v>
      </c>
      <c r="F4774" s="0" t="n">
        <v>1437</v>
      </c>
      <c r="G4774" s="0" t="s">
        <v>599</v>
      </c>
      <c r="H4774" s="0" t="s">
        <v>297</v>
      </c>
      <c r="I4774" s="0" t="s">
        <v>26813</v>
      </c>
    </row>
    <row r="4775" customFormat="false" ht="15" hidden="false" customHeight="false" outlineLevel="0" collapsed="false">
      <c r="A4775" s="0" t="n">
        <v>34</v>
      </c>
      <c r="B4775" s="0" t="s">
        <v>76</v>
      </c>
      <c r="C4775" s="0" t="s">
        <v>16169</v>
      </c>
      <c r="D4775" s="0" t="s">
        <v>14541</v>
      </c>
      <c r="E4775" s="0" t="s">
        <v>16170</v>
      </c>
      <c r="F4775" s="0" t="n">
        <v>1437</v>
      </c>
      <c r="G4775" s="0" t="s">
        <v>599</v>
      </c>
      <c r="H4775" s="0" t="s">
        <v>297</v>
      </c>
      <c r="I4775" s="0" t="s">
        <v>16171</v>
      </c>
    </row>
    <row r="4776" customFormat="false" ht="15" hidden="false" customHeight="false" outlineLevel="0" collapsed="false">
      <c r="A4776" s="0" t="n">
        <v>3</v>
      </c>
      <c r="B4776" s="0" t="s">
        <v>31</v>
      </c>
      <c r="C4776" s="0" t="s">
        <v>15991</v>
      </c>
      <c r="D4776" s="0" t="s">
        <v>14532</v>
      </c>
      <c r="E4776" s="0" t="s">
        <v>15992</v>
      </c>
      <c r="F4776" s="0" t="n">
        <v>2377</v>
      </c>
      <c r="G4776" s="0" t="s">
        <v>599</v>
      </c>
      <c r="H4776" s="0" t="s">
        <v>297</v>
      </c>
      <c r="I4776" s="0" t="s">
        <v>26814</v>
      </c>
    </row>
    <row r="4777" customFormat="false" ht="15" hidden="false" customHeight="false" outlineLevel="0" collapsed="false">
      <c r="A4777" s="0" t="n">
        <v>34</v>
      </c>
      <c r="B4777" s="0" t="s">
        <v>76</v>
      </c>
      <c r="C4777" s="0" t="s">
        <v>15991</v>
      </c>
      <c r="D4777" s="0" t="s">
        <v>14532</v>
      </c>
      <c r="E4777" s="0" t="s">
        <v>15992</v>
      </c>
      <c r="F4777" s="0" t="n">
        <v>2377</v>
      </c>
      <c r="G4777" s="0" t="s">
        <v>599</v>
      </c>
      <c r="H4777" s="0" t="s">
        <v>297</v>
      </c>
      <c r="I4777" s="0" t="s">
        <v>15993</v>
      </c>
    </row>
    <row r="4778" customFormat="false" ht="15" hidden="false" customHeight="false" outlineLevel="0" collapsed="false">
      <c r="A4778" s="0" t="n">
        <v>3</v>
      </c>
      <c r="B4778" s="0" t="s">
        <v>31</v>
      </c>
      <c r="C4778" s="0" t="s">
        <v>16199</v>
      </c>
      <c r="D4778" s="0" t="s">
        <v>14532</v>
      </c>
      <c r="E4778" s="0" t="s">
        <v>16200</v>
      </c>
      <c r="F4778" s="0" t="n">
        <v>5285</v>
      </c>
      <c r="G4778" s="0" t="s">
        <v>599</v>
      </c>
      <c r="H4778" s="0" t="s">
        <v>297</v>
      </c>
      <c r="I4778" s="0" t="s">
        <v>26815</v>
      </c>
    </row>
    <row r="4779" customFormat="false" ht="15" hidden="false" customHeight="false" outlineLevel="0" collapsed="false">
      <c r="A4779" s="0" t="n">
        <v>34</v>
      </c>
      <c r="B4779" s="0" t="s">
        <v>76</v>
      </c>
      <c r="C4779" s="0" t="s">
        <v>16199</v>
      </c>
      <c r="D4779" s="0" t="s">
        <v>14532</v>
      </c>
      <c r="E4779" s="0" t="s">
        <v>16200</v>
      </c>
      <c r="F4779" s="0" t="n">
        <v>5285</v>
      </c>
      <c r="G4779" s="0" t="s">
        <v>599</v>
      </c>
      <c r="H4779" s="0" t="s">
        <v>297</v>
      </c>
      <c r="I4779" s="0" t="s">
        <v>16201</v>
      </c>
    </row>
    <row r="4780" customFormat="false" ht="15" hidden="false" customHeight="false" outlineLevel="0" collapsed="false">
      <c r="A4780" s="0" t="n">
        <v>3</v>
      </c>
      <c r="B4780" s="0" t="s">
        <v>31</v>
      </c>
      <c r="C4780" s="0" t="s">
        <v>14781</v>
      </c>
      <c r="D4780" s="0" t="s">
        <v>14532</v>
      </c>
      <c r="E4780" s="0" t="s">
        <v>14782</v>
      </c>
      <c r="F4780" s="0" t="n">
        <v>8935</v>
      </c>
      <c r="G4780" s="0" t="s">
        <v>599</v>
      </c>
      <c r="H4780" s="0" t="s">
        <v>297</v>
      </c>
      <c r="I4780" s="0" t="s">
        <v>14783</v>
      </c>
    </row>
    <row r="4781" customFormat="false" ht="15" hidden="false" customHeight="false" outlineLevel="0" collapsed="false">
      <c r="A4781" s="0" t="n">
        <v>34</v>
      </c>
      <c r="B4781" s="0" t="s">
        <v>76</v>
      </c>
      <c r="C4781" s="0" t="s">
        <v>14781</v>
      </c>
      <c r="D4781" s="0" t="s">
        <v>14532</v>
      </c>
      <c r="E4781" s="0" t="s">
        <v>14782</v>
      </c>
      <c r="F4781" s="0" t="n">
        <v>8935</v>
      </c>
      <c r="G4781" s="0" t="s">
        <v>599</v>
      </c>
      <c r="H4781" s="0" t="s">
        <v>297</v>
      </c>
      <c r="I4781" s="0" t="s">
        <v>26816</v>
      </c>
    </row>
    <row r="4782" customFormat="false" ht="15" hidden="false" customHeight="false" outlineLevel="0" collapsed="false">
      <c r="A4782" s="0" t="n">
        <v>3</v>
      </c>
      <c r="B4782" s="0" t="s">
        <v>31</v>
      </c>
      <c r="C4782" s="0" t="s">
        <v>14633</v>
      </c>
      <c r="D4782" s="0" t="s">
        <v>14532</v>
      </c>
      <c r="E4782" s="0" t="s">
        <v>14634</v>
      </c>
      <c r="F4782" s="0" t="n">
        <v>2622</v>
      </c>
      <c r="G4782" s="0" t="s">
        <v>599</v>
      </c>
      <c r="H4782" s="0" t="s">
        <v>297</v>
      </c>
      <c r="I4782" s="0" t="s">
        <v>14635</v>
      </c>
    </row>
    <row r="4783" customFormat="false" ht="15" hidden="false" customHeight="false" outlineLevel="0" collapsed="false">
      <c r="A4783" s="0" t="n">
        <v>34</v>
      </c>
      <c r="B4783" s="0" t="s">
        <v>76</v>
      </c>
      <c r="C4783" s="0" t="s">
        <v>14633</v>
      </c>
      <c r="D4783" s="0" t="s">
        <v>14532</v>
      </c>
      <c r="E4783" s="0" t="s">
        <v>14634</v>
      </c>
      <c r="F4783" s="0" t="n">
        <v>2622</v>
      </c>
      <c r="G4783" s="0" t="s">
        <v>599</v>
      </c>
      <c r="H4783" s="0" t="s">
        <v>297</v>
      </c>
      <c r="I4783" s="0" t="s">
        <v>26817</v>
      </c>
    </row>
    <row r="4784" customFormat="false" ht="15" hidden="false" customHeight="false" outlineLevel="0" collapsed="false">
      <c r="A4784" s="0" t="n">
        <v>3</v>
      </c>
      <c r="B4784" s="0" t="s">
        <v>31</v>
      </c>
      <c r="C4784" s="0" t="s">
        <v>26818</v>
      </c>
      <c r="D4784" s="0" t="s">
        <v>14532</v>
      </c>
      <c r="E4784" s="0" t="s">
        <v>26819</v>
      </c>
      <c r="F4784" s="0" t="n">
        <v>2319</v>
      </c>
      <c r="G4784" s="0" t="s">
        <v>599</v>
      </c>
      <c r="H4784" s="0" t="s">
        <v>297</v>
      </c>
      <c r="I4784" s="0" t="s">
        <v>26820</v>
      </c>
    </row>
    <row r="4785" customFormat="false" ht="15" hidden="false" customHeight="false" outlineLevel="0" collapsed="false">
      <c r="A4785" s="0" t="n">
        <v>34</v>
      </c>
      <c r="B4785" s="0" t="s">
        <v>76</v>
      </c>
      <c r="C4785" s="0" t="s">
        <v>26818</v>
      </c>
      <c r="D4785" s="0" t="s">
        <v>14532</v>
      </c>
      <c r="E4785" s="0" t="s">
        <v>26819</v>
      </c>
      <c r="F4785" s="0" t="n">
        <v>2319</v>
      </c>
      <c r="G4785" s="0" t="s">
        <v>599</v>
      </c>
      <c r="H4785" s="0" t="s">
        <v>297</v>
      </c>
      <c r="I4785" s="0" t="s">
        <v>26821</v>
      </c>
    </row>
    <row r="4786" customFormat="false" ht="15" hidden="false" customHeight="false" outlineLevel="0" collapsed="false">
      <c r="A4786" s="0" t="n">
        <v>3</v>
      </c>
      <c r="B4786" s="0" t="s">
        <v>31</v>
      </c>
      <c r="C4786" s="0" t="s">
        <v>26822</v>
      </c>
      <c r="D4786" s="0" t="s">
        <v>14541</v>
      </c>
      <c r="E4786" s="0" t="s">
        <v>26823</v>
      </c>
      <c r="F4786" s="0" t="n">
        <v>1754</v>
      </c>
      <c r="G4786" s="0" t="s">
        <v>599</v>
      </c>
      <c r="H4786" s="0" t="s">
        <v>297</v>
      </c>
      <c r="I4786" s="0" t="s">
        <v>26824</v>
      </c>
    </row>
    <row r="4787" customFormat="false" ht="15" hidden="false" customHeight="false" outlineLevel="0" collapsed="false">
      <c r="A4787" s="0" t="n">
        <v>34</v>
      </c>
      <c r="B4787" s="0" t="s">
        <v>76</v>
      </c>
      <c r="C4787" s="0" t="s">
        <v>26822</v>
      </c>
      <c r="D4787" s="0" t="s">
        <v>14541</v>
      </c>
      <c r="E4787" s="0" t="s">
        <v>26823</v>
      </c>
      <c r="F4787" s="0" t="n">
        <v>1754</v>
      </c>
      <c r="G4787" s="0" t="s">
        <v>599</v>
      </c>
      <c r="H4787" s="0" t="s">
        <v>297</v>
      </c>
      <c r="I4787" s="0" t="s">
        <v>26825</v>
      </c>
    </row>
    <row r="4788" customFormat="false" ht="15" hidden="false" customHeight="false" outlineLevel="0" collapsed="false">
      <c r="A4788" s="0" t="n">
        <v>3</v>
      </c>
      <c r="B4788" s="0" t="s">
        <v>31</v>
      </c>
      <c r="C4788" s="0" t="s">
        <v>14586</v>
      </c>
      <c r="D4788" s="0" t="s">
        <v>14532</v>
      </c>
      <c r="E4788" s="0" t="s">
        <v>14572</v>
      </c>
      <c r="F4788" s="0" t="n">
        <v>3470</v>
      </c>
      <c r="G4788" s="0" t="s">
        <v>599</v>
      </c>
      <c r="H4788" s="0" t="s">
        <v>297</v>
      </c>
      <c r="I4788" s="0" t="s">
        <v>14587</v>
      </c>
    </row>
    <row r="4789" customFormat="false" ht="15" hidden="false" customHeight="false" outlineLevel="0" collapsed="false">
      <c r="A4789" s="0" t="n">
        <v>34</v>
      </c>
      <c r="B4789" s="0" t="s">
        <v>76</v>
      </c>
      <c r="C4789" s="0" t="s">
        <v>14586</v>
      </c>
      <c r="D4789" s="0" t="s">
        <v>14532</v>
      </c>
      <c r="E4789" s="0" t="s">
        <v>14572</v>
      </c>
      <c r="F4789" s="0" t="n">
        <v>3470</v>
      </c>
      <c r="G4789" s="0" t="s">
        <v>599</v>
      </c>
      <c r="H4789" s="0" t="s">
        <v>297</v>
      </c>
      <c r="I4789" s="0" t="s">
        <v>26826</v>
      </c>
    </row>
    <row r="4790" customFormat="false" ht="15" hidden="false" customHeight="false" outlineLevel="0" collapsed="false">
      <c r="A4790" s="0" t="n">
        <v>3</v>
      </c>
      <c r="B4790" s="0" t="s">
        <v>31</v>
      </c>
      <c r="C4790" s="0" t="s">
        <v>26827</v>
      </c>
      <c r="D4790" s="0" t="s">
        <v>14676</v>
      </c>
      <c r="E4790" s="0" t="s">
        <v>26828</v>
      </c>
      <c r="F4790" s="0" t="n">
        <v>319</v>
      </c>
      <c r="G4790" s="0" t="s">
        <v>599</v>
      </c>
      <c r="H4790" s="0" t="s">
        <v>297</v>
      </c>
      <c r="I4790" s="0" t="s">
        <v>26829</v>
      </c>
    </row>
    <row r="4791" customFormat="false" ht="15" hidden="false" customHeight="false" outlineLevel="0" collapsed="false">
      <c r="A4791" s="0" t="n">
        <v>34</v>
      </c>
      <c r="B4791" s="0" t="s">
        <v>76</v>
      </c>
      <c r="C4791" s="0" t="s">
        <v>26827</v>
      </c>
      <c r="D4791" s="0" t="s">
        <v>14676</v>
      </c>
      <c r="E4791" s="0" t="s">
        <v>26828</v>
      </c>
      <c r="F4791" s="0" t="n">
        <v>319</v>
      </c>
      <c r="G4791" s="0" t="s">
        <v>599</v>
      </c>
      <c r="H4791" s="0" t="s">
        <v>297</v>
      </c>
      <c r="I4791" s="0" t="s">
        <v>26830</v>
      </c>
    </row>
    <row r="4792" customFormat="false" ht="15" hidden="false" customHeight="false" outlineLevel="0" collapsed="false">
      <c r="A4792" s="0" t="n">
        <v>3</v>
      </c>
      <c r="B4792" s="0" t="s">
        <v>31</v>
      </c>
      <c r="C4792" s="0" t="s">
        <v>26831</v>
      </c>
      <c r="D4792" s="0" t="s">
        <v>514</v>
      </c>
      <c r="E4792" s="0" t="s">
        <v>26832</v>
      </c>
      <c r="F4792" s="0" t="n">
        <v>673</v>
      </c>
      <c r="G4792" s="0" t="s">
        <v>599</v>
      </c>
      <c r="H4792" s="0" t="s">
        <v>297</v>
      </c>
      <c r="I4792" s="0" t="s">
        <v>26833</v>
      </c>
    </row>
    <row r="4793" customFormat="false" ht="15" hidden="false" customHeight="false" outlineLevel="0" collapsed="false">
      <c r="A4793" s="0" t="n">
        <v>34</v>
      </c>
      <c r="B4793" s="0" t="s">
        <v>76</v>
      </c>
      <c r="C4793" s="0" t="s">
        <v>26831</v>
      </c>
      <c r="D4793" s="0" t="s">
        <v>514</v>
      </c>
      <c r="E4793" s="0" t="s">
        <v>26832</v>
      </c>
      <c r="F4793" s="0" t="n">
        <v>673</v>
      </c>
      <c r="G4793" s="0" t="s">
        <v>599</v>
      </c>
      <c r="H4793" s="0" t="s">
        <v>297</v>
      </c>
      <c r="I4793" s="0" t="s">
        <v>26834</v>
      </c>
    </row>
    <row r="4794" customFormat="false" ht="15" hidden="false" customHeight="false" outlineLevel="0" collapsed="false">
      <c r="A4794" s="0" t="n">
        <v>3</v>
      </c>
      <c r="B4794" s="0" t="s">
        <v>31</v>
      </c>
      <c r="C4794" s="0" t="s">
        <v>14624</v>
      </c>
      <c r="D4794" s="0" t="s">
        <v>14541</v>
      </c>
      <c r="E4794" s="0" t="s">
        <v>14625</v>
      </c>
      <c r="F4794" s="0" t="n">
        <v>1201</v>
      </c>
      <c r="G4794" s="0" t="s">
        <v>599</v>
      </c>
      <c r="H4794" s="0" t="s">
        <v>297</v>
      </c>
      <c r="I4794" s="0" t="s">
        <v>14626</v>
      </c>
    </row>
    <row r="4795" customFormat="false" ht="15" hidden="false" customHeight="false" outlineLevel="0" collapsed="false">
      <c r="A4795" s="0" t="n">
        <v>34</v>
      </c>
      <c r="B4795" s="0" t="s">
        <v>76</v>
      </c>
      <c r="C4795" s="0" t="s">
        <v>14624</v>
      </c>
      <c r="D4795" s="0" t="s">
        <v>14541</v>
      </c>
      <c r="E4795" s="0" t="s">
        <v>14625</v>
      </c>
      <c r="F4795" s="0" t="n">
        <v>1201</v>
      </c>
      <c r="G4795" s="0" t="s">
        <v>599</v>
      </c>
      <c r="H4795" s="0" t="s">
        <v>297</v>
      </c>
      <c r="I4795" s="0" t="s">
        <v>26835</v>
      </c>
    </row>
    <row r="4796" customFormat="false" ht="15" hidden="false" customHeight="false" outlineLevel="0" collapsed="false">
      <c r="A4796" s="0" t="n">
        <v>3</v>
      </c>
      <c r="B4796" s="0" t="s">
        <v>31</v>
      </c>
      <c r="C4796" s="0" t="s">
        <v>16030</v>
      </c>
      <c r="D4796" s="0" t="s">
        <v>92</v>
      </c>
      <c r="E4796" s="0" t="s">
        <v>16031</v>
      </c>
      <c r="F4796" s="0" t="n">
        <v>2947</v>
      </c>
      <c r="G4796" s="0" t="s">
        <v>599</v>
      </c>
      <c r="H4796" s="0" t="s">
        <v>297</v>
      </c>
      <c r="I4796" s="0" t="s">
        <v>26836</v>
      </c>
    </row>
    <row r="4797" customFormat="false" ht="15" hidden="false" customHeight="false" outlineLevel="0" collapsed="false">
      <c r="A4797" s="0" t="n">
        <v>34</v>
      </c>
      <c r="B4797" s="0" t="s">
        <v>76</v>
      </c>
      <c r="C4797" s="0" t="s">
        <v>16030</v>
      </c>
      <c r="D4797" s="0" t="s">
        <v>92</v>
      </c>
      <c r="E4797" s="0" t="s">
        <v>16031</v>
      </c>
      <c r="F4797" s="0" t="n">
        <v>2947</v>
      </c>
      <c r="G4797" s="0" t="s">
        <v>599</v>
      </c>
      <c r="H4797" s="0" t="s">
        <v>297</v>
      </c>
      <c r="I4797" s="0" t="s">
        <v>16032</v>
      </c>
    </row>
    <row r="4798" customFormat="false" ht="15" hidden="false" customHeight="false" outlineLevel="0" collapsed="false">
      <c r="A4798" s="0" t="n">
        <v>3</v>
      </c>
      <c r="B4798" s="0" t="s">
        <v>31</v>
      </c>
      <c r="C4798" s="0" t="s">
        <v>19715</v>
      </c>
      <c r="D4798" s="0" t="s">
        <v>14532</v>
      </c>
      <c r="E4798" s="0" t="s">
        <v>19716</v>
      </c>
      <c r="F4798" s="0" t="n">
        <v>2882</v>
      </c>
      <c r="G4798" s="0" t="s">
        <v>599</v>
      </c>
      <c r="H4798" s="0" t="s">
        <v>297</v>
      </c>
      <c r="I4798" s="0" t="s">
        <v>26837</v>
      </c>
    </row>
    <row r="4799" customFormat="false" ht="15" hidden="false" customHeight="false" outlineLevel="0" collapsed="false">
      <c r="A4799" s="0" t="n">
        <v>34</v>
      </c>
      <c r="B4799" s="0" t="s">
        <v>76</v>
      </c>
      <c r="C4799" s="0" t="s">
        <v>19715</v>
      </c>
      <c r="D4799" s="0" t="s">
        <v>14532</v>
      </c>
      <c r="E4799" s="0" t="s">
        <v>19716</v>
      </c>
      <c r="F4799" s="0" t="n">
        <v>2882</v>
      </c>
      <c r="G4799" s="0" t="s">
        <v>599</v>
      </c>
      <c r="H4799" s="0" t="s">
        <v>297</v>
      </c>
      <c r="I4799" s="0" t="s">
        <v>26838</v>
      </c>
    </row>
    <row r="4800" customFormat="false" ht="15" hidden="false" customHeight="false" outlineLevel="0" collapsed="false">
      <c r="A4800" s="0" t="n">
        <v>3</v>
      </c>
      <c r="B4800" s="0" t="s">
        <v>31</v>
      </c>
      <c r="C4800" s="0" t="s">
        <v>26839</v>
      </c>
      <c r="D4800" s="0" t="s">
        <v>14532</v>
      </c>
      <c r="E4800" s="0" t="s">
        <v>26840</v>
      </c>
      <c r="F4800" s="0" t="n">
        <v>554</v>
      </c>
      <c r="G4800" s="0" t="s">
        <v>599</v>
      </c>
      <c r="H4800" s="0" t="s">
        <v>297</v>
      </c>
      <c r="I4800" s="0" t="s">
        <v>26841</v>
      </c>
    </row>
    <row r="4801" customFormat="false" ht="15" hidden="false" customHeight="false" outlineLevel="0" collapsed="false">
      <c r="A4801" s="0" t="n">
        <v>34</v>
      </c>
      <c r="B4801" s="0" t="s">
        <v>76</v>
      </c>
      <c r="C4801" s="0" t="s">
        <v>26839</v>
      </c>
      <c r="D4801" s="0" t="s">
        <v>14532</v>
      </c>
      <c r="E4801" s="0" t="s">
        <v>26840</v>
      </c>
      <c r="F4801" s="0" t="n">
        <v>554</v>
      </c>
      <c r="G4801" s="0" t="s">
        <v>599</v>
      </c>
      <c r="H4801" s="0" t="s">
        <v>297</v>
      </c>
      <c r="I4801" s="0" t="s">
        <v>26842</v>
      </c>
    </row>
    <row r="4802" customFormat="false" ht="15" hidden="false" customHeight="false" outlineLevel="0" collapsed="false">
      <c r="A4802" s="0" t="n">
        <v>3</v>
      </c>
      <c r="B4802" s="0" t="s">
        <v>31</v>
      </c>
      <c r="C4802" s="0" t="s">
        <v>26843</v>
      </c>
      <c r="D4802" s="0" t="s">
        <v>14532</v>
      </c>
      <c r="E4802" s="0" t="s">
        <v>26844</v>
      </c>
      <c r="F4802" s="0" t="n">
        <v>2662</v>
      </c>
      <c r="G4802" s="0" t="s">
        <v>599</v>
      </c>
      <c r="H4802" s="0" t="s">
        <v>297</v>
      </c>
      <c r="I4802" s="0" t="s">
        <v>26845</v>
      </c>
    </row>
    <row r="4803" customFormat="false" ht="15" hidden="false" customHeight="false" outlineLevel="0" collapsed="false">
      <c r="A4803" s="0" t="n">
        <v>34</v>
      </c>
      <c r="B4803" s="0" t="s">
        <v>76</v>
      </c>
      <c r="C4803" s="0" t="s">
        <v>26843</v>
      </c>
      <c r="D4803" s="0" t="s">
        <v>14532</v>
      </c>
      <c r="E4803" s="0" t="s">
        <v>26844</v>
      </c>
      <c r="F4803" s="0" t="n">
        <v>2662</v>
      </c>
      <c r="G4803" s="0" t="s">
        <v>599</v>
      </c>
      <c r="H4803" s="0" t="s">
        <v>297</v>
      </c>
      <c r="I4803" s="0" t="s">
        <v>26846</v>
      </c>
    </row>
    <row r="4804" customFormat="false" ht="15" hidden="false" customHeight="false" outlineLevel="0" collapsed="false">
      <c r="A4804" s="0" t="n">
        <v>3</v>
      </c>
      <c r="B4804" s="0" t="s">
        <v>31</v>
      </c>
      <c r="C4804" s="0" t="s">
        <v>16012</v>
      </c>
      <c r="D4804" s="0" t="s">
        <v>14532</v>
      </c>
      <c r="E4804" s="0" t="s">
        <v>16013</v>
      </c>
      <c r="F4804" s="0" t="n">
        <v>4933</v>
      </c>
      <c r="G4804" s="0" t="s">
        <v>599</v>
      </c>
      <c r="H4804" s="0" t="s">
        <v>297</v>
      </c>
      <c r="I4804" s="0" t="s">
        <v>26847</v>
      </c>
    </row>
    <row r="4805" customFormat="false" ht="15" hidden="false" customHeight="false" outlineLevel="0" collapsed="false">
      <c r="A4805" s="0" t="n">
        <v>34</v>
      </c>
      <c r="B4805" s="0" t="s">
        <v>76</v>
      </c>
      <c r="C4805" s="0" t="s">
        <v>16012</v>
      </c>
      <c r="D4805" s="0" t="s">
        <v>14532</v>
      </c>
      <c r="E4805" s="0" t="s">
        <v>16013</v>
      </c>
      <c r="F4805" s="0" t="n">
        <v>4933</v>
      </c>
      <c r="G4805" s="0" t="s">
        <v>599</v>
      </c>
      <c r="H4805" s="0" t="s">
        <v>297</v>
      </c>
      <c r="I4805" s="0" t="s">
        <v>16014</v>
      </c>
    </row>
    <row r="4806" customFormat="false" ht="15" hidden="false" customHeight="false" outlineLevel="0" collapsed="false">
      <c r="A4806" s="0" t="n">
        <v>53</v>
      </c>
      <c r="B4806" s="0" t="s">
        <v>102</v>
      </c>
      <c r="C4806" s="0" t="s">
        <v>17335</v>
      </c>
      <c r="D4806" s="0" t="s">
        <v>14192</v>
      </c>
      <c r="E4806" s="0" t="s">
        <v>17336</v>
      </c>
      <c r="F4806" s="0" t="n">
        <v>1638</v>
      </c>
      <c r="G4806" s="0" t="s">
        <v>599</v>
      </c>
      <c r="H4806" s="0" t="s">
        <v>297</v>
      </c>
      <c r="I4806" s="0" t="s">
        <v>17337</v>
      </c>
    </row>
    <row r="4807" customFormat="false" ht="15" hidden="false" customHeight="false" outlineLevel="0" collapsed="false">
      <c r="A4807" s="0" t="n">
        <v>159</v>
      </c>
      <c r="B4807" s="0" t="s">
        <v>220</v>
      </c>
      <c r="C4807" s="0" t="s">
        <v>17335</v>
      </c>
      <c r="D4807" s="0" t="s">
        <v>14192</v>
      </c>
      <c r="E4807" s="0" t="s">
        <v>17336</v>
      </c>
      <c r="F4807" s="0" t="n">
        <v>1638</v>
      </c>
      <c r="G4807" s="0" t="s">
        <v>599</v>
      </c>
      <c r="H4807" s="0" t="s">
        <v>297</v>
      </c>
      <c r="I4807" s="0" t="s">
        <v>24125</v>
      </c>
    </row>
    <row r="4808" customFormat="false" ht="15" hidden="false" customHeight="false" outlineLevel="0" collapsed="false">
      <c r="A4808" s="0" t="n">
        <v>53</v>
      </c>
      <c r="B4808" s="0" t="s">
        <v>102</v>
      </c>
      <c r="C4808" s="0" t="s">
        <v>26848</v>
      </c>
      <c r="D4808" s="0" t="s">
        <v>14532</v>
      </c>
      <c r="E4808" s="0" t="s">
        <v>26849</v>
      </c>
      <c r="F4808" s="0" t="n">
        <v>1638</v>
      </c>
      <c r="G4808" s="0" t="s">
        <v>599</v>
      </c>
      <c r="H4808" s="0" t="s">
        <v>297</v>
      </c>
      <c r="I4808" s="0" t="s">
        <v>26850</v>
      </c>
    </row>
    <row r="4809" customFormat="false" ht="15" hidden="false" customHeight="false" outlineLevel="0" collapsed="false">
      <c r="A4809" s="0" t="n">
        <v>159</v>
      </c>
      <c r="B4809" s="0" t="s">
        <v>220</v>
      </c>
      <c r="C4809" s="0" t="s">
        <v>26848</v>
      </c>
      <c r="D4809" s="0" t="s">
        <v>14532</v>
      </c>
      <c r="E4809" s="0" t="s">
        <v>26849</v>
      </c>
      <c r="F4809" s="0" t="n">
        <v>1638</v>
      </c>
      <c r="G4809" s="0" t="s">
        <v>599</v>
      </c>
      <c r="H4809" s="0" t="s">
        <v>297</v>
      </c>
      <c r="I4809" s="0" t="s">
        <v>26851</v>
      </c>
    </row>
    <row r="4810" customFormat="false" ht="15" hidden="false" customHeight="false" outlineLevel="0" collapsed="false">
      <c r="A4810" s="0" t="n">
        <v>53</v>
      </c>
      <c r="B4810" s="0" t="s">
        <v>102</v>
      </c>
      <c r="C4810" s="0" t="s">
        <v>26852</v>
      </c>
      <c r="D4810" s="0" t="s">
        <v>14541</v>
      </c>
      <c r="E4810" s="0" t="s">
        <v>26853</v>
      </c>
      <c r="F4810" s="0" t="n">
        <v>1638</v>
      </c>
      <c r="G4810" s="0" t="s">
        <v>599</v>
      </c>
      <c r="H4810" s="0" t="s">
        <v>297</v>
      </c>
      <c r="I4810" s="0" t="s">
        <v>26854</v>
      </c>
    </row>
    <row r="4811" customFormat="false" ht="15" hidden="false" customHeight="false" outlineLevel="0" collapsed="false">
      <c r="A4811" s="0" t="n">
        <v>159</v>
      </c>
      <c r="B4811" s="0" t="s">
        <v>220</v>
      </c>
      <c r="C4811" s="0" t="s">
        <v>26852</v>
      </c>
      <c r="D4811" s="0" t="s">
        <v>14541</v>
      </c>
      <c r="E4811" s="0" t="s">
        <v>26853</v>
      </c>
      <c r="F4811" s="0" t="n">
        <v>1638</v>
      </c>
      <c r="G4811" s="0" t="s">
        <v>599</v>
      </c>
      <c r="H4811" s="0" t="s">
        <v>297</v>
      </c>
      <c r="I4811" s="0" t="s">
        <v>26855</v>
      </c>
    </row>
    <row r="4812" customFormat="false" ht="15" hidden="false" customHeight="false" outlineLevel="0" collapsed="false">
      <c r="A4812" s="0" t="n">
        <v>53</v>
      </c>
      <c r="B4812" s="0" t="s">
        <v>102</v>
      </c>
      <c r="C4812" s="0" t="s">
        <v>26856</v>
      </c>
      <c r="D4812" s="0" t="s">
        <v>14532</v>
      </c>
      <c r="E4812" s="0" t="s">
        <v>17336</v>
      </c>
      <c r="F4812" s="0" t="n">
        <v>1638</v>
      </c>
      <c r="G4812" s="0" t="s">
        <v>599</v>
      </c>
      <c r="H4812" s="0" t="s">
        <v>297</v>
      </c>
      <c r="I4812" s="0" t="s">
        <v>26857</v>
      </c>
    </row>
    <row r="4813" customFormat="false" ht="15" hidden="false" customHeight="false" outlineLevel="0" collapsed="false">
      <c r="A4813" s="0" t="n">
        <v>159</v>
      </c>
      <c r="B4813" s="0" t="s">
        <v>220</v>
      </c>
      <c r="C4813" s="0" t="s">
        <v>26856</v>
      </c>
      <c r="D4813" s="0" t="s">
        <v>14532</v>
      </c>
      <c r="E4813" s="0" t="s">
        <v>17336</v>
      </c>
      <c r="F4813" s="0" t="n">
        <v>1638</v>
      </c>
      <c r="G4813" s="0" t="s">
        <v>599</v>
      </c>
      <c r="H4813" s="0" t="s">
        <v>297</v>
      </c>
      <c r="I4813" s="0" t="s">
        <v>26858</v>
      </c>
    </row>
    <row r="4814" customFormat="false" ht="15" hidden="false" customHeight="false" outlineLevel="0" collapsed="false">
      <c r="A4814" s="0" t="n">
        <v>53</v>
      </c>
      <c r="B4814" s="0" t="s">
        <v>102</v>
      </c>
      <c r="C4814" s="0" t="s">
        <v>26859</v>
      </c>
      <c r="D4814" s="0" t="s">
        <v>92</v>
      </c>
      <c r="F4814" s="0" t="n">
        <v>1638</v>
      </c>
      <c r="G4814" s="0" t="s">
        <v>599</v>
      </c>
      <c r="H4814" s="0" t="s">
        <v>297</v>
      </c>
      <c r="I4814" s="0" t="s">
        <v>26860</v>
      </c>
    </row>
    <row r="4815" customFormat="false" ht="15" hidden="false" customHeight="false" outlineLevel="0" collapsed="false">
      <c r="A4815" s="0" t="n">
        <v>159</v>
      </c>
      <c r="B4815" s="0" t="s">
        <v>220</v>
      </c>
      <c r="C4815" s="0" t="s">
        <v>26859</v>
      </c>
      <c r="D4815" s="0" t="s">
        <v>92</v>
      </c>
      <c r="F4815" s="0" t="n">
        <v>1638</v>
      </c>
      <c r="G4815" s="0" t="s">
        <v>599</v>
      </c>
      <c r="H4815" s="0" t="s">
        <v>297</v>
      </c>
      <c r="I4815" s="0" t="s">
        <v>26861</v>
      </c>
    </row>
    <row r="4816" customFormat="false" ht="15" hidden="false" customHeight="false" outlineLevel="0" collapsed="false">
      <c r="A4816" s="0" t="n">
        <v>53</v>
      </c>
      <c r="B4816" s="0" t="s">
        <v>102</v>
      </c>
      <c r="C4816" s="0" t="s">
        <v>26862</v>
      </c>
      <c r="D4816" s="0" t="s">
        <v>14541</v>
      </c>
      <c r="E4816" s="0" t="s">
        <v>26853</v>
      </c>
      <c r="F4816" s="0" t="n">
        <v>1638</v>
      </c>
      <c r="G4816" s="0" t="s">
        <v>599</v>
      </c>
      <c r="H4816" s="0" t="s">
        <v>297</v>
      </c>
      <c r="I4816" s="0" t="s">
        <v>26863</v>
      </c>
    </row>
    <row r="4817" customFormat="false" ht="15" hidden="false" customHeight="false" outlineLevel="0" collapsed="false">
      <c r="A4817" s="0" t="n">
        <v>159</v>
      </c>
      <c r="B4817" s="0" t="s">
        <v>220</v>
      </c>
      <c r="C4817" s="0" t="s">
        <v>26862</v>
      </c>
      <c r="D4817" s="0" t="s">
        <v>14541</v>
      </c>
      <c r="E4817" s="0" t="s">
        <v>26853</v>
      </c>
      <c r="F4817" s="0" t="n">
        <v>1638</v>
      </c>
      <c r="G4817" s="0" t="s">
        <v>599</v>
      </c>
      <c r="H4817" s="0" t="s">
        <v>297</v>
      </c>
      <c r="I4817" s="0" t="s">
        <v>26864</v>
      </c>
    </row>
    <row r="4818" customFormat="false" ht="15" hidden="false" customHeight="false" outlineLevel="0" collapsed="false">
      <c r="A4818" s="0" t="n">
        <v>53</v>
      </c>
      <c r="B4818" s="0" t="s">
        <v>102</v>
      </c>
      <c r="C4818" s="0" t="s">
        <v>26865</v>
      </c>
      <c r="D4818" s="0" t="s">
        <v>14541</v>
      </c>
      <c r="E4818" s="0" t="s">
        <v>26866</v>
      </c>
      <c r="F4818" s="0" t="n">
        <v>1638</v>
      </c>
      <c r="G4818" s="0" t="s">
        <v>599</v>
      </c>
      <c r="H4818" s="0" t="s">
        <v>297</v>
      </c>
      <c r="I4818" s="0" t="s">
        <v>26867</v>
      </c>
    </row>
    <row r="4819" customFormat="false" ht="15" hidden="false" customHeight="false" outlineLevel="0" collapsed="false">
      <c r="A4819" s="0" t="n">
        <v>159</v>
      </c>
      <c r="B4819" s="0" t="s">
        <v>220</v>
      </c>
      <c r="C4819" s="0" t="s">
        <v>26865</v>
      </c>
      <c r="D4819" s="0" t="s">
        <v>14541</v>
      </c>
      <c r="E4819" s="0" t="s">
        <v>26866</v>
      </c>
      <c r="F4819" s="0" t="n">
        <v>1638</v>
      </c>
      <c r="G4819" s="0" t="s">
        <v>599</v>
      </c>
      <c r="H4819" s="0" t="s">
        <v>297</v>
      </c>
      <c r="I4819" s="0" t="s">
        <v>26868</v>
      </c>
    </row>
    <row r="4820" customFormat="false" ht="15" hidden="false" customHeight="false" outlineLevel="0" collapsed="false">
      <c r="A4820" s="0" t="n">
        <v>53</v>
      </c>
      <c r="B4820" s="0" t="s">
        <v>102</v>
      </c>
      <c r="C4820" s="0" t="s">
        <v>26869</v>
      </c>
      <c r="D4820" s="0" t="s">
        <v>14541</v>
      </c>
      <c r="E4820" s="0" t="s">
        <v>26870</v>
      </c>
      <c r="F4820" s="0" t="n">
        <v>1638</v>
      </c>
      <c r="G4820" s="0" t="s">
        <v>599</v>
      </c>
      <c r="H4820" s="0" t="s">
        <v>297</v>
      </c>
      <c r="I4820" s="0" t="s">
        <v>26871</v>
      </c>
    </row>
    <row r="4821" customFormat="false" ht="15" hidden="false" customHeight="false" outlineLevel="0" collapsed="false">
      <c r="A4821" s="0" t="n">
        <v>159</v>
      </c>
      <c r="B4821" s="0" t="s">
        <v>220</v>
      </c>
      <c r="C4821" s="0" t="s">
        <v>26869</v>
      </c>
      <c r="D4821" s="0" t="s">
        <v>14541</v>
      </c>
      <c r="E4821" s="0" t="s">
        <v>26870</v>
      </c>
      <c r="F4821" s="0" t="n">
        <v>1638</v>
      </c>
      <c r="G4821" s="0" t="s">
        <v>599</v>
      </c>
      <c r="H4821" s="0" t="s">
        <v>297</v>
      </c>
      <c r="I4821" s="0" t="s">
        <v>26872</v>
      </c>
    </row>
    <row r="4822" customFormat="false" ht="15" hidden="false" customHeight="false" outlineLevel="0" collapsed="false">
      <c r="A4822" s="0" t="n">
        <v>53</v>
      </c>
      <c r="B4822" s="0" t="s">
        <v>102</v>
      </c>
      <c r="C4822" s="0" t="s">
        <v>26873</v>
      </c>
      <c r="D4822" s="0" t="s">
        <v>339</v>
      </c>
      <c r="E4822" s="0" t="s">
        <v>26874</v>
      </c>
      <c r="F4822" s="0" t="n">
        <v>1638</v>
      </c>
      <c r="G4822" s="0" t="s">
        <v>599</v>
      </c>
      <c r="H4822" s="0" t="s">
        <v>297</v>
      </c>
      <c r="I4822" s="0" t="s">
        <v>26875</v>
      </c>
    </row>
    <row r="4823" customFormat="false" ht="15" hidden="false" customHeight="false" outlineLevel="0" collapsed="false">
      <c r="A4823" s="0" t="n">
        <v>159</v>
      </c>
      <c r="B4823" s="0" t="s">
        <v>220</v>
      </c>
      <c r="C4823" s="0" t="s">
        <v>26873</v>
      </c>
      <c r="D4823" s="0" t="s">
        <v>339</v>
      </c>
      <c r="E4823" s="0" t="s">
        <v>26874</v>
      </c>
      <c r="F4823" s="0" t="n">
        <v>1638</v>
      </c>
      <c r="G4823" s="0" t="s">
        <v>599</v>
      </c>
      <c r="H4823" s="0" t="s">
        <v>297</v>
      </c>
      <c r="I4823" s="0" t="s">
        <v>26876</v>
      </c>
    </row>
    <row r="4824" customFormat="false" ht="15" hidden="false" customHeight="false" outlineLevel="0" collapsed="false">
      <c r="A4824" s="0" t="n">
        <v>53</v>
      </c>
      <c r="B4824" s="0" t="s">
        <v>102</v>
      </c>
      <c r="C4824" s="0" t="s">
        <v>26877</v>
      </c>
      <c r="D4824" s="0" t="s">
        <v>34</v>
      </c>
      <c r="F4824" s="0" t="n">
        <v>1638</v>
      </c>
      <c r="G4824" s="0" t="s">
        <v>599</v>
      </c>
      <c r="H4824" s="0" t="s">
        <v>297</v>
      </c>
      <c r="I4824" s="0" t="s">
        <v>26878</v>
      </c>
    </row>
    <row r="4825" customFormat="false" ht="15" hidden="false" customHeight="false" outlineLevel="0" collapsed="false">
      <c r="A4825" s="0" t="n">
        <v>159</v>
      </c>
      <c r="B4825" s="0" t="s">
        <v>220</v>
      </c>
      <c r="C4825" s="0" t="s">
        <v>26877</v>
      </c>
      <c r="D4825" s="0" t="s">
        <v>34</v>
      </c>
      <c r="F4825" s="0" t="n">
        <v>1638</v>
      </c>
      <c r="G4825" s="0" t="s">
        <v>599</v>
      </c>
      <c r="H4825" s="0" t="s">
        <v>297</v>
      </c>
      <c r="I4825" s="0" t="s">
        <v>26879</v>
      </c>
    </row>
    <row r="4826" customFormat="false" ht="15" hidden="false" customHeight="false" outlineLevel="0" collapsed="false">
      <c r="A4826" s="0" t="n">
        <v>53</v>
      </c>
      <c r="B4826" s="0" t="s">
        <v>102</v>
      </c>
      <c r="C4826" s="0" t="s">
        <v>26880</v>
      </c>
      <c r="D4826" s="0" t="s">
        <v>14902</v>
      </c>
      <c r="F4826" s="0" t="n">
        <v>1638</v>
      </c>
      <c r="G4826" s="0" t="s">
        <v>599</v>
      </c>
      <c r="H4826" s="0" t="s">
        <v>297</v>
      </c>
      <c r="I4826" s="0" t="s">
        <v>26881</v>
      </c>
    </row>
    <row r="4827" customFormat="false" ht="15" hidden="false" customHeight="false" outlineLevel="0" collapsed="false">
      <c r="A4827" s="0" t="n">
        <v>159</v>
      </c>
      <c r="B4827" s="0" t="s">
        <v>220</v>
      </c>
      <c r="C4827" s="0" t="s">
        <v>26880</v>
      </c>
      <c r="D4827" s="0" t="s">
        <v>14902</v>
      </c>
      <c r="F4827" s="0" t="n">
        <v>1638</v>
      </c>
      <c r="G4827" s="0" t="s">
        <v>599</v>
      </c>
      <c r="H4827" s="0" t="s">
        <v>297</v>
      </c>
      <c r="I4827" s="0" t="s">
        <v>26882</v>
      </c>
    </row>
    <row r="4828" customFormat="false" ht="15" hidden="false" customHeight="false" outlineLevel="0" collapsed="false">
      <c r="A4828" s="0" t="n">
        <v>53</v>
      </c>
      <c r="B4828" s="0" t="s">
        <v>102</v>
      </c>
      <c r="C4828" s="0" t="s">
        <v>26883</v>
      </c>
      <c r="D4828" s="0" t="s">
        <v>14541</v>
      </c>
      <c r="E4828" s="0" t="s">
        <v>26870</v>
      </c>
      <c r="F4828" s="0" t="n">
        <v>1638</v>
      </c>
      <c r="G4828" s="0" t="s">
        <v>599</v>
      </c>
      <c r="H4828" s="0" t="s">
        <v>297</v>
      </c>
      <c r="I4828" s="0" t="s">
        <v>26884</v>
      </c>
    </row>
    <row r="4829" customFormat="false" ht="15" hidden="false" customHeight="false" outlineLevel="0" collapsed="false">
      <c r="A4829" s="0" t="n">
        <v>159</v>
      </c>
      <c r="B4829" s="0" t="s">
        <v>220</v>
      </c>
      <c r="C4829" s="0" t="s">
        <v>26883</v>
      </c>
      <c r="D4829" s="0" t="s">
        <v>14541</v>
      </c>
      <c r="E4829" s="0" t="s">
        <v>26870</v>
      </c>
      <c r="F4829" s="0" t="n">
        <v>1638</v>
      </c>
      <c r="G4829" s="0" t="s">
        <v>599</v>
      </c>
      <c r="H4829" s="0" t="s">
        <v>297</v>
      </c>
      <c r="I4829" s="0" t="s">
        <v>26885</v>
      </c>
    </row>
    <row r="4830" customFormat="false" ht="15" hidden="false" customHeight="false" outlineLevel="0" collapsed="false">
      <c r="A4830" s="0" t="n">
        <v>53</v>
      </c>
      <c r="B4830" s="0" t="s">
        <v>102</v>
      </c>
      <c r="C4830" s="0" t="s">
        <v>26886</v>
      </c>
      <c r="D4830" s="0" t="s">
        <v>14541</v>
      </c>
      <c r="E4830" s="0" t="s">
        <v>26853</v>
      </c>
      <c r="F4830" s="0" t="n">
        <v>1638</v>
      </c>
      <c r="G4830" s="0" t="s">
        <v>599</v>
      </c>
      <c r="H4830" s="0" t="s">
        <v>297</v>
      </c>
      <c r="I4830" s="0" t="s">
        <v>26887</v>
      </c>
    </row>
    <row r="4831" customFormat="false" ht="15" hidden="false" customHeight="false" outlineLevel="0" collapsed="false">
      <c r="A4831" s="0" t="n">
        <v>159</v>
      </c>
      <c r="B4831" s="0" t="s">
        <v>220</v>
      </c>
      <c r="C4831" s="0" t="s">
        <v>26886</v>
      </c>
      <c r="D4831" s="0" t="s">
        <v>14541</v>
      </c>
      <c r="E4831" s="0" t="s">
        <v>26853</v>
      </c>
      <c r="F4831" s="0" t="n">
        <v>1638</v>
      </c>
      <c r="G4831" s="0" t="s">
        <v>599</v>
      </c>
      <c r="H4831" s="0" t="s">
        <v>297</v>
      </c>
      <c r="I4831" s="0" t="s">
        <v>26888</v>
      </c>
    </row>
    <row r="4832" customFormat="false" ht="15" hidden="false" customHeight="false" outlineLevel="0" collapsed="false">
      <c r="A4832" s="0" t="n">
        <v>53</v>
      </c>
      <c r="B4832" s="0" t="s">
        <v>102</v>
      </c>
      <c r="C4832" s="0" t="s">
        <v>26889</v>
      </c>
      <c r="D4832" s="0" t="s">
        <v>339</v>
      </c>
      <c r="E4832" s="0" t="s">
        <v>26890</v>
      </c>
      <c r="F4832" s="0" t="n">
        <v>1638</v>
      </c>
      <c r="G4832" s="0" t="s">
        <v>599</v>
      </c>
      <c r="H4832" s="0" t="s">
        <v>297</v>
      </c>
      <c r="I4832" s="0" t="s">
        <v>26891</v>
      </c>
    </row>
    <row r="4833" customFormat="false" ht="15" hidden="false" customHeight="false" outlineLevel="0" collapsed="false">
      <c r="A4833" s="0" t="n">
        <v>159</v>
      </c>
      <c r="B4833" s="0" t="s">
        <v>220</v>
      </c>
      <c r="C4833" s="0" t="s">
        <v>26889</v>
      </c>
      <c r="D4833" s="0" t="s">
        <v>339</v>
      </c>
      <c r="E4833" s="0" t="s">
        <v>26890</v>
      </c>
      <c r="F4833" s="0" t="n">
        <v>1638</v>
      </c>
      <c r="G4833" s="0" t="s">
        <v>599</v>
      </c>
      <c r="H4833" s="0" t="s">
        <v>297</v>
      </c>
      <c r="I4833" s="0" t="s">
        <v>26892</v>
      </c>
    </row>
    <row r="4834" customFormat="false" ht="15" hidden="false" customHeight="false" outlineLevel="0" collapsed="false">
      <c r="A4834" s="0" t="n">
        <v>53</v>
      </c>
      <c r="B4834" s="0" t="s">
        <v>102</v>
      </c>
      <c r="C4834" s="0" t="s">
        <v>26893</v>
      </c>
      <c r="D4834" s="0" t="s">
        <v>14541</v>
      </c>
      <c r="E4834" s="0" t="s">
        <v>26870</v>
      </c>
      <c r="F4834" s="0" t="n">
        <v>1638</v>
      </c>
      <c r="G4834" s="0" t="s">
        <v>599</v>
      </c>
      <c r="H4834" s="0" t="s">
        <v>297</v>
      </c>
      <c r="I4834" s="0" t="s">
        <v>26894</v>
      </c>
    </row>
    <row r="4835" customFormat="false" ht="15" hidden="false" customHeight="false" outlineLevel="0" collapsed="false">
      <c r="A4835" s="0" t="n">
        <v>159</v>
      </c>
      <c r="B4835" s="0" t="s">
        <v>220</v>
      </c>
      <c r="C4835" s="0" t="s">
        <v>26893</v>
      </c>
      <c r="D4835" s="0" t="s">
        <v>14541</v>
      </c>
      <c r="E4835" s="0" t="s">
        <v>26870</v>
      </c>
      <c r="F4835" s="0" t="n">
        <v>1638</v>
      </c>
      <c r="G4835" s="0" t="s">
        <v>599</v>
      </c>
      <c r="H4835" s="0" t="s">
        <v>297</v>
      </c>
      <c r="I4835" s="0" t="s">
        <v>26895</v>
      </c>
    </row>
    <row r="4836" customFormat="false" ht="15" hidden="false" customHeight="false" outlineLevel="0" collapsed="false">
      <c r="A4836" s="0" t="n">
        <v>53</v>
      </c>
      <c r="B4836" s="0" t="s">
        <v>102</v>
      </c>
      <c r="C4836" s="0" t="s">
        <v>26896</v>
      </c>
      <c r="D4836" s="0" t="s">
        <v>14541</v>
      </c>
      <c r="E4836" s="0" t="s">
        <v>26897</v>
      </c>
      <c r="F4836" s="0" t="n">
        <v>1638</v>
      </c>
      <c r="G4836" s="0" t="s">
        <v>599</v>
      </c>
      <c r="H4836" s="0" t="s">
        <v>297</v>
      </c>
      <c r="I4836" s="0" t="s">
        <v>26898</v>
      </c>
    </row>
    <row r="4837" customFormat="false" ht="15" hidden="false" customHeight="false" outlineLevel="0" collapsed="false">
      <c r="A4837" s="0" t="n">
        <v>159</v>
      </c>
      <c r="B4837" s="0" t="s">
        <v>220</v>
      </c>
      <c r="C4837" s="0" t="s">
        <v>26896</v>
      </c>
      <c r="D4837" s="0" t="s">
        <v>14541</v>
      </c>
      <c r="E4837" s="0" t="s">
        <v>26897</v>
      </c>
      <c r="F4837" s="0" t="n">
        <v>1638</v>
      </c>
      <c r="G4837" s="0" t="s">
        <v>599</v>
      </c>
      <c r="H4837" s="0" t="s">
        <v>297</v>
      </c>
      <c r="I4837" s="0" t="s">
        <v>26899</v>
      </c>
    </row>
    <row r="4838" customFormat="false" ht="15" hidden="false" customHeight="false" outlineLevel="0" collapsed="false">
      <c r="A4838" s="0" t="n">
        <v>53</v>
      </c>
      <c r="B4838" s="0" t="s">
        <v>102</v>
      </c>
      <c r="C4838" s="0" t="s">
        <v>26900</v>
      </c>
      <c r="D4838" s="0" t="s">
        <v>339</v>
      </c>
      <c r="E4838" s="0" t="s">
        <v>26901</v>
      </c>
      <c r="F4838" s="0" t="n">
        <v>1638</v>
      </c>
      <c r="G4838" s="0" t="s">
        <v>599</v>
      </c>
      <c r="H4838" s="0" t="s">
        <v>297</v>
      </c>
      <c r="I4838" s="0" t="s">
        <v>26902</v>
      </c>
    </row>
    <row r="4839" customFormat="false" ht="15" hidden="false" customHeight="false" outlineLevel="0" collapsed="false">
      <c r="A4839" s="0" t="n">
        <v>159</v>
      </c>
      <c r="B4839" s="0" t="s">
        <v>220</v>
      </c>
      <c r="C4839" s="0" t="s">
        <v>26900</v>
      </c>
      <c r="D4839" s="0" t="s">
        <v>339</v>
      </c>
      <c r="E4839" s="0" t="s">
        <v>26901</v>
      </c>
      <c r="F4839" s="0" t="n">
        <v>1638</v>
      </c>
      <c r="G4839" s="0" t="s">
        <v>599</v>
      </c>
      <c r="H4839" s="0" t="s">
        <v>297</v>
      </c>
      <c r="I4839" s="0" t="s">
        <v>26903</v>
      </c>
    </row>
    <row r="4840" customFormat="false" ht="15" hidden="false" customHeight="false" outlineLevel="0" collapsed="false">
      <c r="A4840" s="0" t="n">
        <v>53</v>
      </c>
      <c r="B4840" s="0" t="s">
        <v>102</v>
      </c>
      <c r="C4840" s="0" t="s">
        <v>26904</v>
      </c>
      <c r="D4840" s="0" t="s">
        <v>14541</v>
      </c>
      <c r="E4840" s="0" t="s">
        <v>26905</v>
      </c>
      <c r="F4840" s="0" t="n">
        <v>1638</v>
      </c>
      <c r="G4840" s="0" t="s">
        <v>599</v>
      </c>
      <c r="H4840" s="0" t="s">
        <v>297</v>
      </c>
      <c r="I4840" s="0" t="s">
        <v>26906</v>
      </c>
    </row>
    <row r="4841" customFormat="false" ht="15" hidden="false" customHeight="false" outlineLevel="0" collapsed="false">
      <c r="A4841" s="0" t="n">
        <v>159</v>
      </c>
      <c r="B4841" s="0" t="s">
        <v>220</v>
      </c>
      <c r="C4841" s="0" t="s">
        <v>26904</v>
      </c>
      <c r="D4841" s="0" t="s">
        <v>14541</v>
      </c>
      <c r="E4841" s="0" t="s">
        <v>26905</v>
      </c>
      <c r="F4841" s="0" t="n">
        <v>1638</v>
      </c>
      <c r="G4841" s="0" t="s">
        <v>599</v>
      </c>
      <c r="H4841" s="0" t="s">
        <v>297</v>
      </c>
      <c r="I4841" s="0" t="s">
        <v>26907</v>
      </c>
    </row>
    <row r="4842" customFormat="false" ht="15" hidden="false" customHeight="false" outlineLevel="0" collapsed="false">
      <c r="A4842" s="0" t="n">
        <v>53</v>
      </c>
      <c r="B4842" s="0" t="s">
        <v>102</v>
      </c>
      <c r="C4842" s="0" t="s">
        <v>26908</v>
      </c>
      <c r="D4842" s="0" t="s">
        <v>14541</v>
      </c>
      <c r="E4842" s="0" t="s">
        <v>26909</v>
      </c>
      <c r="F4842" s="0" t="n">
        <v>1638</v>
      </c>
      <c r="G4842" s="0" t="s">
        <v>599</v>
      </c>
      <c r="H4842" s="0" t="s">
        <v>297</v>
      </c>
      <c r="I4842" s="0" t="s">
        <v>26910</v>
      </c>
    </row>
    <row r="4843" customFormat="false" ht="15" hidden="false" customHeight="false" outlineLevel="0" collapsed="false">
      <c r="A4843" s="0" t="n">
        <v>159</v>
      </c>
      <c r="B4843" s="0" t="s">
        <v>220</v>
      </c>
      <c r="C4843" s="0" t="s">
        <v>26908</v>
      </c>
      <c r="D4843" s="0" t="s">
        <v>14541</v>
      </c>
      <c r="E4843" s="0" t="s">
        <v>26909</v>
      </c>
      <c r="F4843" s="0" t="n">
        <v>1638</v>
      </c>
      <c r="G4843" s="0" t="s">
        <v>599</v>
      </c>
      <c r="H4843" s="0" t="s">
        <v>297</v>
      </c>
      <c r="I4843" s="0" t="s">
        <v>26911</v>
      </c>
    </row>
    <row r="4844" customFormat="false" ht="15" hidden="false" customHeight="false" outlineLevel="0" collapsed="false">
      <c r="A4844" s="0" t="n">
        <v>53</v>
      </c>
      <c r="B4844" s="0" t="s">
        <v>102</v>
      </c>
      <c r="C4844" s="0" t="s">
        <v>26912</v>
      </c>
      <c r="D4844" s="0" t="s">
        <v>14541</v>
      </c>
      <c r="E4844" s="0" t="s">
        <v>26913</v>
      </c>
      <c r="F4844" s="0" t="n">
        <v>1638</v>
      </c>
      <c r="G4844" s="0" t="s">
        <v>599</v>
      </c>
      <c r="H4844" s="0" t="s">
        <v>297</v>
      </c>
      <c r="I4844" s="0" t="s">
        <v>26914</v>
      </c>
    </row>
    <row r="4845" customFormat="false" ht="15" hidden="false" customHeight="false" outlineLevel="0" collapsed="false">
      <c r="A4845" s="0" t="n">
        <v>159</v>
      </c>
      <c r="B4845" s="0" t="s">
        <v>220</v>
      </c>
      <c r="C4845" s="0" t="s">
        <v>26912</v>
      </c>
      <c r="D4845" s="0" t="s">
        <v>14541</v>
      </c>
      <c r="E4845" s="0" t="s">
        <v>26913</v>
      </c>
      <c r="F4845" s="0" t="n">
        <v>1638</v>
      </c>
      <c r="G4845" s="0" t="s">
        <v>599</v>
      </c>
      <c r="H4845" s="0" t="s">
        <v>297</v>
      </c>
      <c r="I4845" s="0" t="s">
        <v>26915</v>
      </c>
    </row>
    <row r="4846" customFormat="false" ht="15" hidden="false" customHeight="false" outlineLevel="0" collapsed="false">
      <c r="A4846" s="0" t="n">
        <v>53</v>
      </c>
      <c r="B4846" s="0" t="s">
        <v>102</v>
      </c>
      <c r="C4846" s="0" t="s">
        <v>26916</v>
      </c>
      <c r="D4846" s="0" t="s">
        <v>514</v>
      </c>
      <c r="F4846" s="0" t="n">
        <v>1638</v>
      </c>
      <c r="G4846" s="0" t="s">
        <v>599</v>
      </c>
      <c r="H4846" s="0" t="s">
        <v>297</v>
      </c>
      <c r="I4846" s="0" t="s">
        <v>26917</v>
      </c>
    </row>
    <row r="4847" customFormat="false" ht="15" hidden="false" customHeight="false" outlineLevel="0" collapsed="false">
      <c r="A4847" s="0" t="n">
        <v>159</v>
      </c>
      <c r="B4847" s="0" t="s">
        <v>220</v>
      </c>
      <c r="C4847" s="0" t="s">
        <v>26916</v>
      </c>
      <c r="D4847" s="0" t="s">
        <v>514</v>
      </c>
      <c r="F4847" s="0" t="n">
        <v>1638</v>
      </c>
      <c r="G4847" s="0" t="s">
        <v>599</v>
      </c>
      <c r="H4847" s="0" t="s">
        <v>297</v>
      </c>
      <c r="I4847" s="0" t="s">
        <v>26918</v>
      </c>
    </row>
    <row r="4848" customFormat="false" ht="15" hidden="false" customHeight="false" outlineLevel="0" collapsed="false">
      <c r="A4848" s="0" t="n">
        <v>53</v>
      </c>
      <c r="B4848" s="0" t="s">
        <v>102</v>
      </c>
      <c r="C4848" s="0" t="s">
        <v>26919</v>
      </c>
      <c r="D4848" s="0" t="s">
        <v>14541</v>
      </c>
      <c r="E4848" s="0" t="s">
        <v>26897</v>
      </c>
      <c r="F4848" s="0" t="n">
        <v>1638</v>
      </c>
      <c r="G4848" s="0" t="s">
        <v>599</v>
      </c>
      <c r="H4848" s="0" t="s">
        <v>297</v>
      </c>
      <c r="I4848" s="0" t="s">
        <v>26920</v>
      </c>
    </row>
    <row r="4849" customFormat="false" ht="15" hidden="false" customHeight="false" outlineLevel="0" collapsed="false">
      <c r="A4849" s="0" t="n">
        <v>159</v>
      </c>
      <c r="B4849" s="0" t="s">
        <v>220</v>
      </c>
      <c r="C4849" s="0" t="s">
        <v>26919</v>
      </c>
      <c r="D4849" s="0" t="s">
        <v>14541</v>
      </c>
      <c r="E4849" s="0" t="s">
        <v>26897</v>
      </c>
      <c r="F4849" s="0" t="n">
        <v>1638</v>
      </c>
      <c r="G4849" s="0" t="s">
        <v>599</v>
      </c>
      <c r="H4849" s="0" t="s">
        <v>297</v>
      </c>
      <c r="I4849" s="0" t="s">
        <v>26921</v>
      </c>
    </row>
    <row r="4850" customFormat="false" ht="15" hidden="false" customHeight="false" outlineLevel="0" collapsed="false">
      <c r="A4850" s="0" t="n">
        <v>53</v>
      </c>
      <c r="B4850" s="0" t="s">
        <v>102</v>
      </c>
      <c r="C4850" s="0" t="s">
        <v>26922</v>
      </c>
      <c r="D4850" s="0" t="s">
        <v>14541</v>
      </c>
      <c r="E4850" s="0" t="s">
        <v>26923</v>
      </c>
      <c r="F4850" s="0" t="n">
        <v>1638</v>
      </c>
      <c r="G4850" s="0" t="s">
        <v>599</v>
      </c>
      <c r="H4850" s="0" t="s">
        <v>297</v>
      </c>
      <c r="I4850" s="0" t="s">
        <v>26924</v>
      </c>
    </row>
    <row r="4851" customFormat="false" ht="15" hidden="false" customHeight="false" outlineLevel="0" collapsed="false">
      <c r="A4851" s="0" t="n">
        <v>159</v>
      </c>
      <c r="B4851" s="0" t="s">
        <v>220</v>
      </c>
      <c r="C4851" s="0" t="s">
        <v>26922</v>
      </c>
      <c r="D4851" s="0" t="s">
        <v>14541</v>
      </c>
      <c r="E4851" s="0" t="s">
        <v>26923</v>
      </c>
      <c r="F4851" s="0" t="n">
        <v>1638</v>
      </c>
      <c r="G4851" s="0" t="s">
        <v>599</v>
      </c>
      <c r="H4851" s="0" t="s">
        <v>297</v>
      </c>
      <c r="I4851" s="0" t="s">
        <v>26925</v>
      </c>
    </row>
    <row r="4852" customFormat="false" ht="15" hidden="false" customHeight="false" outlineLevel="0" collapsed="false">
      <c r="A4852" s="0" t="n">
        <v>53</v>
      </c>
      <c r="B4852" s="0" t="s">
        <v>102</v>
      </c>
      <c r="C4852" s="0" t="s">
        <v>26926</v>
      </c>
      <c r="D4852" s="0" t="s">
        <v>14541</v>
      </c>
      <c r="E4852" s="0" t="s">
        <v>26927</v>
      </c>
      <c r="F4852" s="0" t="n">
        <v>1638</v>
      </c>
      <c r="G4852" s="0" t="s">
        <v>599</v>
      </c>
      <c r="H4852" s="0" t="s">
        <v>297</v>
      </c>
      <c r="I4852" s="0" t="s">
        <v>26928</v>
      </c>
    </row>
    <row r="4853" customFormat="false" ht="15" hidden="false" customHeight="false" outlineLevel="0" collapsed="false">
      <c r="A4853" s="0" t="n">
        <v>159</v>
      </c>
      <c r="B4853" s="0" t="s">
        <v>220</v>
      </c>
      <c r="C4853" s="0" t="s">
        <v>26926</v>
      </c>
      <c r="D4853" s="0" t="s">
        <v>14541</v>
      </c>
      <c r="E4853" s="0" t="s">
        <v>26927</v>
      </c>
      <c r="F4853" s="0" t="n">
        <v>1638</v>
      </c>
      <c r="G4853" s="0" t="s">
        <v>599</v>
      </c>
      <c r="H4853" s="0" t="s">
        <v>297</v>
      </c>
      <c r="I4853" s="0" t="s">
        <v>26929</v>
      </c>
    </row>
    <row r="4854" customFormat="false" ht="15" hidden="false" customHeight="false" outlineLevel="0" collapsed="false">
      <c r="A4854" s="0" t="n">
        <v>53</v>
      </c>
      <c r="B4854" s="0" t="s">
        <v>102</v>
      </c>
      <c r="C4854" s="0" t="s">
        <v>26930</v>
      </c>
      <c r="D4854" s="0" t="s">
        <v>14541</v>
      </c>
      <c r="E4854" s="0" t="s">
        <v>26931</v>
      </c>
      <c r="F4854" s="0" t="n">
        <v>1638</v>
      </c>
      <c r="G4854" s="0" t="s">
        <v>599</v>
      </c>
      <c r="H4854" s="0" t="s">
        <v>297</v>
      </c>
      <c r="I4854" s="0" t="s">
        <v>26932</v>
      </c>
    </row>
    <row r="4855" customFormat="false" ht="15" hidden="false" customHeight="false" outlineLevel="0" collapsed="false">
      <c r="A4855" s="0" t="n">
        <v>159</v>
      </c>
      <c r="B4855" s="0" t="s">
        <v>220</v>
      </c>
      <c r="C4855" s="0" t="s">
        <v>26930</v>
      </c>
      <c r="D4855" s="0" t="s">
        <v>14541</v>
      </c>
      <c r="E4855" s="0" t="s">
        <v>26931</v>
      </c>
      <c r="F4855" s="0" t="n">
        <v>1638</v>
      </c>
      <c r="G4855" s="0" t="s">
        <v>599</v>
      </c>
      <c r="H4855" s="0" t="s">
        <v>297</v>
      </c>
      <c r="I4855" s="0" t="s">
        <v>26933</v>
      </c>
    </row>
    <row r="4856" customFormat="false" ht="15" hidden="false" customHeight="false" outlineLevel="0" collapsed="false">
      <c r="A4856" s="0" t="n">
        <v>53</v>
      </c>
      <c r="B4856" s="0" t="s">
        <v>102</v>
      </c>
      <c r="C4856" s="0" t="s">
        <v>26934</v>
      </c>
      <c r="D4856" s="0" t="s">
        <v>14541</v>
      </c>
      <c r="E4856" s="0" t="s">
        <v>26923</v>
      </c>
      <c r="F4856" s="0" t="n">
        <v>1638</v>
      </c>
      <c r="G4856" s="0" t="s">
        <v>599</v>
      </c>
      <c r="H4856" s="0" t="s">
        <v>297</v>
      </c>
      <c r="I4856" s="0" t="s">
        <v>26935</v>
      </c>
    </row>
    <row r="4857" customFormat="false" ht="15" hidden="false" customHeight="false" outlineLevel="0" collapsed="false">
      <c r="A4857" s="0" t="n">
        <v>159</v>
      </c>
      <c r="B4857" s="0" t="s">
        <v>220</v>
      </c>
      <c r="C4857" s="0" t="s">
        <v>26934</v>
      </c>
      <c r="D4857" s="0" t="s">
        <v>14541</v>
      </c>
      <c r="E4857" s="0" t="s">
        <v>26923</v>
      </c>
      <c r="F4857" s="0" t="n">
        <v>1638</v>
      </c>
      <c r="G4857" s="0" t="s">
        <v>599</v>
      </c>
      <c r="H4857" s="0" t="s">
        <v>297</v>
      </c>
      <c r="I4857" s="0" t="s">
        <v>26936</v>
      </c>
    </row>
    <row r="4858" customFormat="false" ht="15" hidden="false" customHeight="false" outlineLevel="0" collapsed="false">
      <c r="A4858" s="0" t="n">
        <v>53</v>
      </c>
      <c r="B4858" s="0" t="s">
        <v>102</v>
      </c>
      <c r="C4858" s="0" t="s">
        <v>26937</v>
      </c>
      <c r="D4858" s="0" t="s">
        <v>514</v>
      </c>
      <c r="F4858" s="0" t="n">
        <v>1638</v>
      </c>
      <c r="G4858" s="0" t="s">
        <v>599</v>
      </c>
      <c r="H4858" s="0" t="s">
        <v>297</v>
      </c>
      <c r="I4858" s="0" t="s">
        <v>26938</v>
      </c>
    </row>
    <row r="4859" customFormat="false" ht="15" hidden="false" customHeight="false" outlineLevel="0" collapsed="false">
      <c r="A4859" s="0" t="n">
        <v>159</v>
      </c>
      <c r="B4859" s="0" t="s">
        <v>220</v>
      </c>
      <c r="C4859" s="0" t="s">
        <v>26937</v>
      </c>
      <c r="D4859" s="0" t="s">
        <v>514</v>
      </c>
      <c r="F4859" s="0" t="n">
        <v>1638</v>
      </c>
      <c r="G4859" s="0" t="s">
        <v>599</v>
      </c>
      <c r="H4859" s="0" t="s">
        <v>297</v>
      </c>
      <c r="I4859" s="0" t="s">
        <v>26939</v>
      </c>
    </row>
    <row r="4860" customFormat="false" ht="15" hidden="false" customHeight="false" outlineLevel="0" collapsed="false">
      <c r="A4860" s="0" t="n">
        <v>53</v>
      </c>
      <c r="B4860" s="0" t="s">
        <v>102</v>
      </c>
      <c r="C4860" s="0" t="s">
        <v>26940</v>
      </c>
      <c r="D4860" s="0" t="s">
        <v>14541</v>
      </c>
      <c r="E4860" s="0" t="s">
        <v>26913</v>
      </c>
      <c r="F4860" s="0" t="n">
        <v>1638</v>
      </c>
      <c r="G4860" s="0" t="s">
        <v>599</v>
      </c>
      <c r="H4860" s="0" t="s">
        <v>297</v>
      </c>
      <c r="I4860" s="0" t="s">
        <v>26941</v>
      </c>
    </row>
    <row r="4861" customFormat="false" ht="15" hidden="false" customHeight="false" outlineLevel="0" collapsed="false">
      <c r="A4861" s="0" t="n">
        <v>159</v>
      </c>
      <c r="B4861" s="0" t="s">
        <v>220</v>
      </c>
      <c r="C4861" s="0" t="s">
        <v>26940</v>
      </c>
      <c r="D4861" s="0" t="s">
        <v>14541</v>
      </c>
      <c r="E4861" s="0" t="s">
        <v>26913</v>
      </c>
      <c r="F4861" s="0" t="n">
        <v>1638</v>
      </c>
      <c r="G4861" s="0" t="s">
        <v>599</v>
      </c>
      <c r="H4861" s="0" t="s">
        <v>297</v>
      </c>
      <c r="I4861" s="0" t="s">
        <v>26942</v>
      </c>
    </row>
    <row r="4862" customFormat="false" ht="15" hidden="false" customHeight="false" outlineLevel="0" collapsed="false">
      <c r="A4862" s="0" t="n">
        <v>53</v>
      </c>
      <c r="B4862" s="0" t="s">
        <v>102</v>
      </c>
      <c r="C4862" s="0" t="s">
        <v>26943</v>
      </c>
      <c r="D4862" s="0" t="s">
        <v>14541</v>
      </c>
      <c r="E4862" s="0" t="s">
        <v>26944</v>
      </c>
      <c r="F4862" s="0" t="n">
        <v>1638</v>
      </c>
      <c r="G4862" s="0" t="s">
        <v>599</v>
      </c>
      <c r="H4862" s="0" t="s">
        <v>297</v>
      </c>
      <c r="I4862" s="0" t="s">
        <v>26945</v>
      </c>
    </row>
    <row r="4863" customFormat="false" ht="15" hidden="false" customHeight="false" outlineLevel="0" collapsed="false">
      <c r="A4863" s="0" t="n">
        <v>159</v>
      </c>
      <c r="B4863" s="0" t="s">
        <v>220</v>
      </c>
      <c r="C4863" s="0" t="s">
        <v>26943</v>
      </c>
      <c r="D4863" s="0" t="s">
        <v>14541</v>
      </c>
      <c r="E4863" s="0" t="s">
        <v>26944</v>
      </c>
      <c r="F4863" s="0" t="n">
        <v>1638</v>
      </c>
      <c r="G4863" s="0" t="s">
        <v>599</v>
      </c>
      <c r="H4863" s="0" t="s">
        <v>297</v>
      </c>
      <c r="I4863" s="0" t="s">
        <v>26946</v>
      </c>
    </row>
    <row r="4864" customFormat="false" ht="15" hidden="false" customHeight="false" outlineLevel="0" collapsed="false">
      <c r="A4864" s="0" t="n">
        <v>53</v>
      </c>
      <c r="B4864" s="0" t="s">
        <v>102</v>
      </c>
      <c r="C4864" s="0" t="s">
        <v>26947</v>
      </c>
      <c r="D4864" s="0" t="s">
        <v>14541</v>
      </c>
      <c r="E4864" s="0" t="s">
        <v>26944</v>
      </c>
      <c r="F4864" s="0" t="n">
        <v>1638</v>
      </c>
      <c r="G4864" s="0" t="s">
        <v>599</v>
      </c>
      <c r="H4864" s="0" t="s">
        <v>297</v>
      </c>
      <c r="I4864" s="0" t="s">
        <v>26948</v>
      </c>
    </row>
    <row r="4865" customFormat="false" ht="15" hidden="false" customHeight="false" outlineLevel="0" collapsed="false">
      <c r="A4865" s="0" t="n">
        <v>159</v>
      </c>
      <c r="B4865" s="0" t="s">
        <v>220</v>
      </c>
      <c r="C4865" s="0" t="s">
        <v>26947</v>
      </c>
      <c r="D4865" s="0" t="s">
        <v>14541</v>
      </c>
      <c r="E4865" s="0" t="s">
        <v>26944</v>
      </c>
      <c r="F4865" s="0" t="n">
        <v>1638</v>
      </c>
      <c r="G4865" s="0" t="s">
        <v>599</v>
      </c>
      <c r="H4865" s="0" t="s">
        <v>297</v>
      </c>
      <c r="I4865" s="0" t="s">
        <v>26949</v>
      </c>
    </row>
    <row r="4866" customFormat="false" ht="15" hidden="false" customHeight="false" outlineLevel="0" collapsed="false">
      <c r="A4866" s="0" t="n">
        <v>53</v>
      </c>
      <c r="B4866" s="0" t="s">
        <v>102</v>
      </c>
      <c r="C4866" s="0" t="s">
        <v>26950</v>
      </c>
      <c r="D4866" s="0" t="s">
        <v>14541</v>
      </c>
      <c r="E4866" s="0" t="s">
        <v>26897</v>
      </c>
      <c r="F4866" s="0" t="n">
        <v>1638</v>
      </c>
      <c r="G4866" s="0" t="s">
        <v>599</v>
      </c>
      <c r="H4866" s="0" t="s">
        <v>297</v>
      </c>
      <c r="I4866" s="0" t="s">
        <v>26951</v>
      </c>
    </row>
    <row r="4867" customFormat="false" ht="15" hidden="false" customHeight="false" outlineLevel="0" collapsed="false">
      <c r="A4867" s="0" t="n">
        <v>159</v>
      </c>
      <c r="B4867" s="0" t="s">
        <v>220</v>
      </c>
      <c r="C4867" s="0" t="s">
        <v>26950</v>
      </c>
      <c r="D4867" s="0" t="s">
        <v>14541</v>
      </c>
      <c r="E4867" s="0" t="s">
        <v>26897</v>
      </c>
      <c r="F4867" s="0" t="n">
        <v>1638</v>
      </c>
      <c r="G4867" s="0" t="s">
        <v>599</v>
      </c>
      <c r="H4867" s="0" t="s">
        <v>297</v>
      </c>
      <c r="I4867" s="0" t="s">
        <v>26952</v>
      </c>
    </row>
    <row r="4868" customFormat="false" ht="15" hidden="false" customHeight="false" outlineLevel="0" collapsed="false">
      <c r="A4868" s="0" t="n">
        <v>53</v>
      </c>
      <c r="B4868" s="0" t="s">
        <v>102</v>
      </c>
      <c r="C4868" s="0" t="s">
        <v>26953</v>
      </c>
      <c r="D4868" s="0" t="s">
        <v>14541</v>
      </c>
      <c r="E4868" s="0" t="s">
        <v>26923</v>
      </c>
      <c r="F4868" s="0" t="n">
        <v>1638</v>
      </c>
      <c r="G4868" s="0" t="s">
        <v>599</v>
      </c>
      <c r="H4868" s="0" t="s">
        <v>297</v>
      </c>
      <c r="I4868" s="0" t="s">
        <v>26954</v>
      </c>
    </row>
    <row r="4869" customFormat="false" ht="15" hidden="false" customHeight="false" outlineLevel="0" collapsed="false">
      <c r="A4869" s="0" t="n">
        <v>159</v>
      </c>
      <c r="B4869" s="0" t="s">
        <v>220</v>
      </c>
      <c r="C4869" s="0" t="s">
        <v>26953</v>
      </c>
      <c r="D4869" s="0" t="s">
        <v>14541</v>
      </c>
      <c r="E4869" s="0" t="s">
        <v>26923</v>
      </c>
      <c r="F4869" s="0" t="n">
        <v>1638</v>
      </c>
      <c r="G4869" s="0" t="s">
        <v>599</v>
      </c>
      <c r="H4869" s="0" t="s">
        <v>297</v>
      </c>
      <c r="I4869" s="0" t="s">
        <v>26955</v>
      </c>
    </row>
    <row r="4870" customFormat="false" ht="15" hidden="false" customHeight="false" outlineLevel="0" collapsed="false">
      <c r="A4870" s="0" t="n">
        <v>53</v>
      </c>
      <c r="B4870" s="0" t="s">
        <v>102</v>
      </c>
      <c r="C4870" s="0" t="s">
        <v>26956</v>
      </c>
      <c r="D4870" s="0" t="s">
        <v>34</v>
      </c>
      <c r="F4870" s="0" t="n">
        <v>1638</v>
      </c>
      <c r="G4870" s="0" t="s">
        <v>599</v>
      </c>
      <c r="H4870" s="0" t="s">
        <v>297</v>
      </c>
      <c r="I4870" s="0" t="s">
        <v>26957</v>
      </c>
    </row>
    <row r="4871" customFormat="false" ht="15" hidden="false" customHeight="false" outlineLevel="0" collapsed="false">
      <c r="A4871" s="0" t="n">
        <v>159</v>
      </c>
      <c r="B4871" s="0" t="s">
        <v>220</v>
      </c>
      <c r="C4871" s="0" t="s">
        <v>26956</v>
      </c>
      <c r="D4871" s="0" t="s">
        <v>34</v>
      </c>
      <c r="F4871" s="0" t="n">
        <v>1638</v>
      </c>
      <c r="G4871" s="0" t="s">
        <v>599</v>
      </c>
      <c r="H4871" s="0" t="s">
        <v>297</v>
      </c>
      <c r="I4871" s="0" t="s">
        <v>26958</v>
      </c>
    </row>
    <row r="4872" customFormat="false" ht="15" hidden="false" customHeight="false" outlineLevel="0" collapsed="false">
      <c r="A4872" s="0" t="n">
        <v>53</v>
      </c>
      <c r="B4872" s="0" t="s">
        <v>102</v>
      </c>
      <c r="C4872" s="0" t="s">
        <v>26959</v>
      </c>
      <c r="D4872" s="0" t="s">
        <v>14541</v>
      </c>
      <c r="E4872" s="0" t="s">
        <v>26960</v>
      </c>
      <c r="F4872" s="0" t="n">
        <v>1638</v>
      </c>
      <c r="G4872" s="0" t="s">
        <v>599</v>
      </c>
      <c r="H4872" s="0" t="s">
        <v>297</v>
      </c>
      <c r="I4872" s="0" t="s">
        <v>26961</v>
      </c>
    </row>
    <row r="4873" customFormat="false" ht="15" hidden="false" customHeight="false" outlineLevel="0" collapsed="false">
      <c r="A4873" s="0" t="n">
        <v>159</v>
      </c>
      <c r="B4873" s="0" t="s">
        <v>220</v>
      </c>
      <c r="C4873" s="0" t="s">
        <v>26959</v>
      </c>
      <c r="D4873" s="0" t="s">
        <v>14541</v>
      </c>
      <c r="E4873" s="0" t="s">
        <v>26960</v>
      </c>
      <c r="F4873" s="0" t="n">
        <v>1638</v>
      </c>
      <c r="G4873" s="0" t="s">
        <v>599</v>
      </c>
      <c r="H4873" s="0" t="s">
        <v>297</v>
      </c>
      <c r="I4873" s="0" t="s">
        <v>26962</v>
      </c>
    </row>
    <row r="4874" customFormat="false" ht="15" hidden="false" customHeight="false" outlineLevel="0" collapsed="false">
      <c r="A4874" s="0" t="n">
        <v>53</v>
      </c>
      <c r="B4874" s="0" t="s">
        <v>102</v>
      </c>
      <c r="C4874" s="0" t="s">
        <v>26963</v>
      </c>
      <c r="D4874" s="0" t="s">
        <v>14541</v>
      </c>
      <c r="E4874" s="0" t="s">
        <v>26870</v>
      </c>
      <c r="F4874" s="0" t="n">
        <v>1638</v>
      </c>
      <c r="G4874" s="0" t="s">
        <v>599</v>
      </c>
      <c r="H4874" s="0" t="s">
        <v>297</v>
      </c>
      <c r="I4874" s="0" t="s">
        <v>26964</v>
      </c>
    </row>
    <row r="4875" customFormat="false" ht="15" hidden="false" customHeight="false" outlineLevel="0" collapsed="false">
      <c r="A4875" s="0" t="n">
        <v>159</v>
      </c>
      <c r="B4875" s="0" t="s">
        <v>220</v>
      </c>
      <c r="C4875" s="0" t="s">
        <v>26963</v>
      </c>
      <c r="D4875" s="0" t="s">
        <v>14541</v>
      </c>
      <c r="E4875" s="0" t="s">
        <v>26870</v>
      </c>
      <c r="F4875" s="0" t="n">
        <v>1638</v>
      </c>
      <c r="G4875" s="0" t="s">
        <v>599</v>
      </c>
      <c r="H4875" s="0" t="s">
        <v>297</v>
      </c>
      <c r="I4875" s="0" t="s">
        <v>26965</v>
      </c>
    </row>
    <row r="4876" customFormat="false" ht="15" hidden="false" customHeight="false" outlineLevel="0" collapsed="false">
      <c r="A4876" s="0" t="n">
        <v>137</v>
      </c>
      <c r="B4876" s="0" t="s">
        <v>196</v>
      </c>
      <c r="C4876" s="0" t="s">
        <v>26966</v>
      </c>
      <c r="D4876" s="0" t="s">
        <v>14532</v>
      </c>
      <c r="E4876" s="0" t="s">
        <v>26967</v>
      </c>
      <c r="F4876" s="0" t="n">
        <v>3479</v>
      </c>
      <c r="G4876" s="0" t="s">
        <v>599</v>
      </c>
      <c r="H4876" s="0" t="s">
        <v>297</v>
      </c>
      <c r="I4876" s="0" t="s">
        <v>26968</v>
      </c>
    </row>
    <row r="4877" customFormat="false" ht="15" hidden="false" customHeight="false" outlineLevel="0" collapsed="false">
      <c r="A4877" s="0" t="n">
        <v>141</v>
      </c>
      <c r="B4877" s="0" t="s">
        <v>200</v>
      </c>
      <c r="C4877" s="0" t="s">
        <v>26966</v>
      </c>
      <c r="D4877" s="0" t="s">
        <v>14532</v>
      </c>
      <c r="E4877" s="0" t="s">
        <v>26967</v>
      </c>
      <c r="F4877" s="0" t="n">
        <v>3479</v>
      </c>
      <c r="G4877" s="0" t="s">
        <v>599</v>
      </c>
      <c r="H4877" s="0" t="s">
        <v>297</v>
      </c>
      <c r="I4877" s="0" t="s">
        <v>26969</v>
      </c>
    </row>
    <row r="4878" customFormat="false" ht="15" hidden="false" customHeight="false" outlineLevel="0" collapsed="false">
      <c r="A4878" s="0" t="n">
        <v>137</v>
      </c>
      <c r="B4878" s="0" t="s">
        <v>196</v>
      </c>
      <c r="C4878" s="0" t="s">
        <v>26970</v>
      </c>
      <c r="D4878" s="0" t="s">
        <v>14532</v>
      </c>
      <c r="E4878" s="0" t="s">
        <v>26971</v>
      </c>
      <c r="F4878" s="0" t="n">
        <v>3464</v>
      </c>
      <c r="G4878" s="0" t="s">
        <v>599</v>
      </c>
      <c r="H4878" s="0" t="s">
        <v>297</v>
      </c>
      <c r="I4878" s="0" t="s">
        <v>26972</v>
      </c>
    </row>
    <row r="4879" customFormat="false" ht="15" hidden="false" customHeight="false" outlineLevel="0" collapsed="false">
      <c r="A4879" s="0" t="n">
        <v>141</v>
      </c>
      <c r="B4879" s="0" t="s">
        <v>200</v>
      </c>
      <c r="C4879" s="0" t="s">
        <v>26970</v>
      </c>
      <c r="D4879" s="0" t="s">
        <v>14532</v>
      </c>
      <c r="E4879" s="0" t="s">
        <v>26971</v>
      </c>
      <c r="F4879" s="0" t="n">
        <v>3464</v>
      </c>
      <c r="G4879" s="0" t="s">
        <v>599</v>
      </c>
      <c r="H4879" s="0" t="s">
        <v>297</v>
      </c>
      <c r="I4879" s="0" t="s">
        <v>26973</v>
      </c>
    </row>
    <row r="4880" customFormat="false" ht="15" hidden="false" customHeight="false" outlineLevel="0" collapsed="false">
      <c r="A4880" s="0" t="n">
        <v>137</v>
      </c>
      <c r="B4880" s="0" t="s">
        <v>196</v>
      </c>
      <c r="C4880" s="0" t="s">
        <v>26974</v>
      </c>
      <c r="D4880" s="0" t="s">
        <v>34</v>
      </c>
      <c r="E4880" s="0" t="s">
        <v>26975</v>
      </c>
      <c r="F4880" s="0" t="n">
        <v>953</v>
      </c>
      <c r="G4880" s="0" t="s">
        <v>599</v>
      </c>
      <c r="H4880" s="0" t="s">
        <v>297</v>
      </c>
      <c r="I4880" s="0" t="s">
        <v>26976</v>
      </c>
    </row>
    <row r="4881" customFormat="false" ht="15" hidden="false" customHeight="false" outlineLevel="0" collapsed="false">
      <c r="A4881" s="0" t="n">
        <v>141</v>
      </c>
      <c r="B4881" s="0" t="s">
        <v>200</v>
      </c>
      <c r="C4881" s="0" t="s">
        <v>26974</v>
      </c>
      <c r="D4881" s="0" t="s">
        <v>34</v>
      </c>
      <c r="E4881" s="0" t="s">
        <v>26975</v>
      </c>
      <c r="F4881" s="0" t="n">
        <v>953</v>
      </c>
      <c r="G4881" s="0" t="s">
        <v>599</v>
      </c>
      <c r="H4881" s="0" t="s">
        <v>297</v>
      </c>
      <c r="I4881" s="0" t="s">
        <v>26977</v>
      </c>
    </row>
    <row r="4882" customFormat="false" ht="15" hidden="false" customHeight="false" outlineLevel="0" collapsed="false">
      <c r="A4882" s="0" t="n">
        <v>137</v>
      </c>
      <c r="B4882" s="0" t="s">
        <v>196</v>
      </c>
      <c r="C4882" s="0" t="s">
        <v>26978</v>
      </c>
      <c r="D4882" s="0" t="s">
        <v>14532</v>
      </c>
      <c r="E4882" s="0" t="s">
        <v>26979</v>
      </c>
      <c r="F4882" s="0" t="n">
        <v>3370</v>
      </c>
      <c r="G4882" s="0" t="s">
        <v>599</v>
      </c>
      <c r="H4882" s="0" t="s">
        <v>297</v>
      </c>
      <c r="I4882" s="0" t="s">
        <v>26980</v>
      </c>
    </row>
    <row r="4883" customFormat="false" ht="15" hidden="false" customHeight="false" outlineLevel="0" collapsed="false">
      <c r="A4883" s="0" t="n">
        <v>141</v>
      </c>
      <c r="B4883" s="0" t="s">
        <v>200</v>
      </c>
      <c r="C4883" s="0" t="s">
        <v>26978</v>
      </c>
      <c r="D4883" s="0" t="s">
        <v>14532</v>
      </c>
      <c r="E4883" s="0" t="s">
        <v>26979</v>
      </c>
      <c r="F4883" s="0" t="n">
        <v>3370</v>
      </c>
      <c r="G4883" s="0" t="s">
        <v>599</v>
      </c>
      <c r="H4883" s="0" t="s">
        <v>297</v>
      </c>
      <c r="I4883" s="0" t="s">
        <v>26981</v>
      </c>
    </row>
    <row r="4884" customFormat="false" ht="15" hidden="false" customHeight="false" outlineLevel="0" collapsed="false">
      <c r="A4884" s="0" t="n">
        <v>137</v>
      </c>
      <c r="B4884" s="0" t="s">
        <v>196</v>
      </c>
      <c r="C4884" s="0" t="s">
        <v>26982</v>
      </c>
      <c r="D4884" s="0" t="s">
        <v>34</v>
      </c>
      <c r="E4884" s="0" t="s">
        <v>26983</v>
      </c>
      <c r="F4884" s="0" t="n">
        <v>1205</v>
      </c>
      <c r="G4884" s="0" t="s">
        <v>599</v>
      </c>
      <c r="H4884" s="0" t="s">
        <v>297</v>
      </c>
      <c r="I4884" s="0" t="s">
        <v>26984</v>
      </c>
    </row>
    <row r="4885" customFormat="false" ht="15" hidden="false" customHeight="false" outlineLevel="0" collapsed="false">
      <c r="A4885" s="0" t="n">
        <v>141</v>
      </c>
      <c r="B4885" s="0" t="s">
        <v>200</v>
      </c>
      <c r="C4885" s="0" t="s">
        <v>26982</v>
      </c>
      <c r="D4885" s="0" t="s">
        <v>34</v>
      </c>
      <c r="E4885" s="0" t="s">
        <v>26983</v>
      </c>
      <c r="F4885" s="0" t="n">
        <v>1205</v>
      </c>
      <c r="G4885" s="0" t="s">
        <v>599</v>
      </c>
      <c r="H4885" s="0" t="s">
        <v>297</v>
      </c>
      <c r="I4885" s="0" t="s">
        <v>26985</v>
      </c>
    </row>
    <row r="4886" customFormat="false" ht="15" hidden="false" customHeight="false" outlineLevel="0" collapsed="false">
      <c r="A4886" s="0" t="n">
        <v>137</v>
      </c>
      <c r="B4886" s="0" t="s">
        <v>196</v>
      </c>
      <c r="C4886" s="0" t="s">
        <v>26986</v>
      </c>
      <c r="D4886" s="0" t="s">
        <v>14532</v>
      </c>
      <c r="E4886" s="0" t="s">
        <v>26987</v>
      </c>
      <c r="F4886" s="0" t="n">
        <v>3530</v>
      </c>
      <c r="G4886" s="0" t="s">
        <v>599</v>
      </c>
      <c r="H4886" s="0" t="s">
        <v>297</v>
      </c>
      <c r="I4886" s="0" t="s">
        <v>26988</v>
      </c>
    </row>
    <row r="4887" customFormat="false" ht="15" hidden="false" customHeight="false" outlineLevel="0" collapsed="false">
      <c r="A4887" s="0" t="n">
        <v>141</v>
      </c>
      <c r="B4887" s="0" t="s">
        <v>200</v>
      </c>
      <c r="C4887" s="0" t="s">
        <v>26986</v>
      </c>
      <c r="D4887" s="0" t="s">
        <v>14532</v>
      </c>
      <c r="E4887" s="0" t="s">
        <v>26987</v>
      </c>
      <c r="F4887" s="0" t="n">
        <v>3530</v>
      </c>
      <c r="G4887" s="0" t="s">
        <v>599</v>
      </c>
      <c r="H4887" s="0" t="s">
        <v>297</v>
      </c>
      <c r="I4887" s="0" t="s">
        <v>26989</v>
      </c>
    </row>
    <row r="4888" customFormat="false" ht="15" hidden="false" customHeight="false" outlineLevel="0" collapsed="false">
      <c r="A4888" s="0" t="n">
        <v>137</v>
      </c>
      <c r="B4888" s="0" t="s">
        <v>196</v>
      </c>
      <c r="C4888" s="0" t="s">
        <v>26990</v>
      </c>
      <c r="D4888" s="0" t="s">
        <v>14532</v>
      </c>
      <c r="E4888" s="0" t="s">
        <v>26991</v>
      </c>
      <c r="F4888" s="0" t="n">
        <v>305</v>
      </c>
      <c r="G4888" s="0" t="s">
        <v>599</v>
      </c>
      <c r="H4888" s="0" t="s">
        <v>297</v>
      </c>
      <c r="I4888" s="0" t="s">
        <v>26992</v>
      </c>
    </row>
    <row r="4889" customFormat="false" ht="15" hidden="false" customHeight="false" outlineLevel="0" collapsed="false">
      <c r="A4889" s="0" t="n">
        <v>141</v>
      </c>
      <c r="B4889" s="0" t="s">
        <v>200</v>
      </c>
      <c r="C4889" s="0" t="s">
        <v>26990</v>
      </c>
      <c r="D4889" s="0" t="s">
        <v>14532</v>
      </c>
      <c r="E4889" s="0" t="s">
        <v>26991</v>
      </c>
      <c r="F4889" s="0" t="n">
        <v>305</v>
      </c>
      <c r="G4889" s="0" t="s">
        <v>599</v>
      </c>
      <c r="H4889" s="0" t="s">
        <v>297</v>
      </c>
      <c r="I4889" s="0" t="s">
        <v>26993</v>
      </c>
    </row>
    <row r="4890" customFormat="false" ht="15" hidden="false" customHeight="false" outlineLevel="0" collapsed="false">
      <c r="A4890" s="0" t="n">
        <v>137</v>
      </c>
      <c r="B4890" s="0" t="s">
        <v>196</v>
      </c>
      <c r="C4890" s="0" t="s">
        <v>26994</v>
      </c>
      <c r="D4890" s="0" t="s">
        <v>14532</v>
      </c>
      <c r="E4890" s="0" t="s">
        <v>26995</v>
      </c>
      <c r="F4890" s="0" t="n">
        <v>3366</v>
      </c>
      <c r="G4890" s="0" t="s">
        <v>599</v>
      </c>
      <c r="H4890" s="0" t="s">
        <v>297</v>
      </c>
      <c r="I4890" s="0" t="s">
        <v>26996</v>
      </c>
    </row>
    <row r="4891" customFormat="false" ht="15" hidden="false" customHeight="false" outlineLevel="0" collapsed="false">
      <c r="A4891" s="0" t="n">
        <v>141</v>
      </c>
      <c r="B4891" s="0" t="s">
        <v>200</v>
      </c>
      <c r="C4891" s="0" t="s">
        <v>26994</v>
      </c>
      <c r="D4891" s="0" t="s">
        <v>14532</v>
      </c>
      <c r="E4891" s="0" t="s">
        <v>26995</v>
      </c>
      <c r="F4891" s="0" t="n">
        <v>3366</v>
      </c>
      <c r="G4891" s="0" t="s">
        <v>599</v>
      </c>
      <c r="H4891" s="0" t="s">
        <v>297</v>
      </c>
      <c r="I4891" s="0" t="s">
        <v>26997</v>
      </c>
    </row>
    <row r="4892" customFormat="false" ht="15" hidden="false" customHeight="false" outlineLevel="0" collapsed="false">
      <c r="A4892" s="0" t="n">
        <v>137</v>
      </c>
      <c r="B4892" s="0" t="s">
        <v>196</v>
      </c>
      <c r="C4892" s="0" t="s">
        <v>26998</v>
      </c>
      <c r="D4892" s="0" t="s">
        <v>14902</v>
      </c>
      <c r="E4892" s="0" t="s">
        <v>26999</v>
      </c>
      <c r="F4892" s="0" t="n">
        <v>3445</v>
      </c>
      <c r="G4892" s="0" t="s">
        <v>599</v>
      </c>
      <c r="H4892" s="0" t="s">
        <v>297</v>
      </c>
      <c r="I4892" s="0" t="s">
        <v>27000</v>
      </c>
    </row>
    <row r="4893" customFormat="false" ht="15" hidden="false" customHeight="false" outlineLevel="0" collapsed="false">
      <c r="A4893" s="0" t="n">
        <v>141</v>
      </c>
      <c r="B4893" s="0" t="s">
        <v>200</v>
      </c>
      <c r="C4893" s="0" t="s">
        <v>26998</v>
      </c>
      <c r="D4893" s="0" t="s">
        <v>14902</v>
      </c>
      <c r="E4893" s="0" t="s">
        <v>26999</v>
      </c>
      <c r="F4893" s="0" t="n">
        <v>3445</v>
      </c>
      <c r="G4893" s="0" t="s">
        <v>599</v>
      </c>
      <c r="H4893" s="0" t="s">
        <v>297</v>
      </c>
      <c r="I4893" s="0" t="s">
        <v>27001</v>
      </c>
    </row>
    <row r="4894" customFormat="false" ht="15" hidden="false" customHeight="false" outlineLevel="0" collapsed="false">
      <c r="A4894" s="0" t="n">
        <v>137</v>
      </c>
      <c r="B4894" s="0" t="s">
        <v>196</v>
      </c>
      <c r="C4894" s="0" t="s">
        <v>27002</v>
      </c>
      <c r="D4894" s="0" t="s">
        <v>14532</v>
      </c>
      <c r="E4894" s="0" t="s">
        <v>27003</v>
      </c>
      <c r="F4894" s="0" t="n">
        <v>2253</v>
      </c>
      <c r="G4894" s="0" t="s">
        <v>599</v>
      </c>
      <c r="H4894" s="0" t="s">
        <v>297</v>
      </c>
      <c r="I4894" s="0" t="s">
        <v>27004</v>
      </c>
    </row>
    <row r="4895" customFormat="false" ht="15" hidden="false" customHeight="false" outlineLevel="0" collapsed="false">
      <c r="A4895" s="0" t="n">
        <v>141</v>
      </c>
      <c r="B4895" s="0" t="s">
        <v>200</v>
      </c>
      <c r="C4895" s="0" t="s">
        <v>27002</v>
      </c>
      <c r="D4895" s="0" t="s">
        <v>14532</v>
      </c>
      <c r="E4895" s="0" t="s">
        <v>27003</v>
      </c>
      <c r="F4895" s="0" t="n">
        <v>2253</v>
      </c>
      <c r="G4895" s="0" t="s">
        <v>599</v>
      </c>
      <c r="H4895" s="0" t="s">
        <v>297</v>
      </c>
      <c r="I4895" s="0" t="s">
        <v>27005</v>
      </c>
    </row>
    <row r="4896" customFormat="false" ht="15" hidden="false" customHeight="false" outlineLevel="0" collapsed="false">
      <c r="A4896" s="0" t="n">
        <v>137</v>
      </c>
      <c r="B4896" s="0" t="s">
        <v>196</v>
      </c>
      <c r="C4896" s="0" t="s">
        <v>27006</v>
      </c>
      <c r="D4896" s="0" t="s">
        <v>34</v>
      </c>
      <c r="E4896" s="0" t="s">
        <v>27007</v>
      </c>
      <c r="F4896" s="0" t="n">
        <v>1886</v>
      </c>
      <c r="G4896" s="0" t="s">
        <v>599</v>
      </c>
      <c r="H4896" s="0" t="s">
        <v>297</v>
      </c>
      <c r="I4896" s="0" t="s">
        <v>27008</v>
      </c>
    </row>
    <row r="4897" customFormat="false" ht="15" hidden="false" customHeight="false" outlineLevel="0" collapsed="false">
      <c r="A4897" s="0" t="n">
        <v>141</v>
      </c>
      <c r="B4897" s="0" t="s">
        <v>200</v>
      </c>
      <c r="C4897" s="0" t="s">
        <v>27006</v>
      </c>
      <c r="D4897" s="0" t="s">
        <v>34</v>
      </c>
      <c r="E4897" s="0" t="s">
        <v>27007</v>
      </c>
      <c r="F4897" s="0" t="n">
        <v>1886</v>
      </c>
      <c r="G4897" s="0" t="s">
        <v>599</v>
      </c>
      <c r="H4897" s="0" t="s">
        <v>297</v>
      </c>
      <c r="I4897" s="0" t="s">
        <v>27009</v>
      </c>
    </row>
    <row r="4898" customFormat="false" ht="15" hidden="false" customHeight="false" outlineLevel="0" collapsed="false">
      <c r="A4898" s="0" t="n">
        <v>137</v>
      </c>
      <c r="B4898" s="0" t="s">
        <v>196</v>
      </c>
      <c r="C4898" s="0" t="s">
        <v>27010</v>
      </c>
      <c r="D4898" s="0" t="s">
        <v>339</v>
      </c>
      <c r="E4898" s="0" t="s">
        <v>27011</v>
      </c>
      <c r="F4898" s="0" t="n">
        <v>4233</v>
      </c>
      <c r="G4898" s="0" t="s">
        <v>599</v>
      </c>
      <c r="H4898" s="0" t="s">
        <v>297</v>
      </c>
      <c r="I4898" s="0" t="s">
        <v>27012</v>
      </c>
    </row>
    <row r="4899" customFormat="false" ht="15" hidden="false" customHeight="false" outlineLevel="0" collapsed="false">
      <c r="A4899" s="0" t="n">
        <v>141</v>
      </c>
      <c r="B4899" s="0" t="s">
        <v>200</v>
      </c>
      <c r="C4899" s="0" t="s">
        <v>27010</v>
      </c>
      <c r="D4899" s="0" t="s">
        <v>339</v>
      </c>
      <c r="E4899" s="0" t="s">
        <v>27011</v>
      </c>
      <c r="F4899" s="0" t="n">
        <v>4233</v>
      </c>
      <c r="G4899" s="0" t="s">
        <v>599</v>
      </c>
      <c r="H4899" s="0" t="s">
        <v>297</v>
      </c>
      <c r="I4899" s="0" t="s">
        <v>27013</v>
      </c>
    </row>
    <row r="4900" customFormat="false" ht="15" hidden="false" customHeight="false" outlineLevel="0" collapsed="false">
      <c r="A4900" s="0" t="n">
        <v>137</v>
      </c>
      <c r="B4900" s="0" t="s">
        <v>196</v>
      </c>
      <c r="C4900" s="0" t="s">
        <v>27014</v>
      </c>
      <c r="D4900" s="0" t="s">
        <v>14902</v>
      </c>
      <c r="E4900" s="0" t="s">
        <v>27015</v>
      </c>
      <c r="F4900" s="0" t="n">
        <v>2607</v>
      </c>
      <c r="G4900" s="0" t="s">
        <v>599</v>
      </c>
      <c r="H4900" s="0" t="s">
        <v>297</v>
      </c>
      <c r="I4900" s="0" t="s">
        <v>27016</v>
      </c>
    </row>
    <row r="4901" customFormat="false" ht="15" hidden="false" customHeight="false" outlineLevel="0" collapsed="false">
      <c r="A4901" s="0" t="n">
        <v>141</v>
      </c>
      <c r="B4901" s="0" t="s">
        <v>200</v>
      </c>
      <c r="C4901" s="0" t="s">
        <v>27014</v>
      </c>
      <c r="D4901" s="0" t="s">
        <v>14902</v>
      </c>
      <c r="E4901" s="0" t="s">
        <v>27015</v>
      </c>
      <c r="F4901" s="0" t="n">
        <v>2607</v>
      </c>
      <c r="G4901" s="0" t="s">
        <v>599</v>
      </c>
      <c r="H4901" s="0" t="s">
        <v>297</v>
      </c>
      <c r="I4901" s="0" t="s">
        <v>27017</v>
      </c>
    </row>
    <row r="4902" customFormat="false" ht="15" hidden="false" customHeight="false" outlineLevel="0" collapsed="false">
      <c r="A4902" s="0" t="n">
        <v>137</v>
      </c>
      <c r="B4902" s="0" t="s">
        <v>196</v>
      </c>
      <c r="C4902" s="0" t="s">
        <v>23740</v>
      </c>
      <c r="D4902" s="0" t="s">
        <v>14192</v>
      </c>
      <c r="E4902" s="0" t="s">
        <v>23741</v>
      </c>
      <c r="F4902" s="0" t="n">
        <v>1879</v>
      </c>
      <c r="G4902" s="0" t="s">
        <v>599</v>
      </c>
      <c r="H4902" s="0" t="s">
        <v>297</v>
      </c>
      <c r="I4902" s="0" t="s">
        <v>23742</v>
      </c>
    </row>
    <row r="4903" customFormat="false" ht="15" hidden="false" customHeight="false" outlineLevel="0" collapsed="false">
      <c r="A4903" s="0" t="n">
        <v>141</v>
      </c>
      <c r="B4903" s="0" t="s">
        <v>200</v>
      </c>
      <c r="C4903" s="0" t="s">
        <v>23740</v>
      </c>
      <c r="D4903" s="0" t="s">
        <v>14192</v>
      </c>
      <c r="E4903" s="0" t="s">
        <v>23741</v>
      </c>
      <c r="F4903" s="0" t="n">
        <v>1879</v>
      </c>
      <c r="G4903" s="0" t="s">
        <v>599</v>
      </c>
      <c r="H4903" s="0" t="s">
        <v>297</v>
      </c>
      <c r="I4903" s="0" t="s">
        <v>27018</v>
      </c>
    </row>
    <row r="4904" customFormat="false" ht="15" hidden="false" customHeight="false" outlineLevel="0" collapsed="false">
      <c r="A4904" s="0" t="n">
        <v>137</v>
      </c>
      <c r="B4904" s="0" t="s">
        <v>196</v>
      </c>
      <c r="C4904" s="0" t="s">
        <v>27019</v>
      </c>
      <c r="D4904" s="0" t="s">
        <v>14902</v>
      </c>
      <c r="E4904" s="0" t="s">
        <v>27020</v>
      </c>
      <c r="F4904" s="0" t="n">
        <v>3673</v>
      </c>
      <c r="G4904" s="0" t="s">
        <v>599</v>
      </c>
      <c r="H4904" s="0" t="s">
        <v>297</v>
      </c>
      <c r="I4904" s="0" t="s">
        <v>27021</v>
      </c>
    </row>
    <row r="4905" customFormat="false" ht="15" hidden="false" customHeight="false" outlineLevel="0" collapsed="false">
      <c r="A4905" s="0" t="n">
        <v>141</v>
      </c>
      <c r="B4905" s="0" t="s">
        <v>200</v>
      </c>
      <c r="C4905" s="0" t="s">
        <v>27019</v>
      </c>
      <c r="D4905" s="0" t="s">
        <v>14902</v>
      </c>
      <c r="E4905" s="0" t="s">
        <v>27020</v>
      </c>
      <c r="F4905" s="0" t="n">
        <v>3673</v>
      </c>
      <c r="G4905" s="0" t="s">
        <v>599</v>
      </c>
      <c r="H4905" s="0" t="s">
        <v>297</v>
      </c>
      <c r="I4905" s="0" t="s">
        <v>27022</v>
      </c>
    </row>
    <row r="4906" customFormat="false" ht="15" hidden="false" customHeight="false" outlineLevel="0" collapsed="false">
      <c r="A4906" s="0" t="n">
        <v>137</v>
      </c>
      <c r="B4906" s="0" t="s">
        <v>196</v>
      </c>
      <c r="C4906" s="0" t="s">
        <v>27023</v>
      </c>
      <c r="D4906" s="0" t="s">
        <v>14532</v>
      </c>
      <c r="E4906" s="0" t="s">
        <v>27024</v>
      </c>
      <c r="F4906" s="0" t="n">
        <v>3359</v>
      </c>
      <c r="G4906" s="0" t="s">
        <v>599</v>
      </c>
      <c r="H4906" s="0" t="s">
        <v>297</v>
      </c>
      <c r="I4906" s="0" t="s">
        <v>27025</v>
      </c>
    </row>
    <row r="4907" customFormat="false" ht="15" hidden="false" customHeight="false" outlineLevel="0" collapsed="false">
      <c r="A4907" s="0" t="n">
        <v>141</v>
      </c>
      <c r="B4907" s="0" t="s">
        <v>200</v>
      </c>
      <c r="C4907" s="0" t="s">
        <v>27023</v>
      </c>
      <c r="D4907" s="0" t="s">
        <v>14532</v>
      </c>
      <c r="E4907" s="0" t="s">
        <v>27024</v>
      </c>
      <c r="F4907" s="0" t="n">
        <v>3359</v>
      </c>
      <c r="G4907" s="0" t="s">
        <v>599</v>
      </c>
      <c r="H4907" s="0" t="s">
        <v>297</v>
      </c>
      <c r="I4907" s="0" t="s">
        <v>27026</v>
      </c>
    </row>
    <row r="4908" customFormat="false" ht="15" hidden="false" customHeight="false" outlineLevel="0" collapsed="false">
      <c r="A4908" s="0" t="n">
        <v>137</v>
      </c>
      <c r="B4908" s="0" t="s">
        <v>196</v>
      </c>
      <c r="C4908" s="0" t="s">
        <v>27027</v>
      </c>
      <c r="D4908" s="0" t="s">
        <v>339</v>
      </c>
      <c r="E4908" s="0" t="s">
        <v>27028</v>
      </c>
      <c r="F4908" s="0" t="n">
        <v>381</v>
      </c>
      <c r="G4908" s="0" t="s">
        <v>599</v>
      </c>
      <c r="H4908" s="0" t="s">
        <v>297</v>
      </c>
      <c r="I4908" s="0" t="s">
        <v>27029</v>
      </c>
    </row>
    <row r="4909" customFormat="false" ht="15" hidden="false" customHeight="false" outlineLevel="0" collapsed="false">
      <c r="A4909" s="0" t="n">
        <v>141</v>
      </c>
      <c r="B4909" s="0" t="s">
        <v>200</v>
      </c>
      <c r="C4909" s="0" t="s">
        <v>27027</v>
      </c>
      <c r="D4909" s="0" t="s">
        <v>339</v>
      </c>
      <c r="E4909" s="0" t="s">
        <v>27028</v>
      </c>
      <c r="F4909" s="0" t="n">
        <v>381</v>
      </c>
      <c r="G4909" s="0" t="s">
        <v>599</v>
      </c>
      <c r="H4909" s="0" t="s">
        <v>297</v>
      </c>
      <c r="I4909" s="0" t="s">
        <v>27030</v>
      </c>
    </row>
    <row r="4910" customFormat="false" ht="15" hidden="false" customHeight="false" outlineLevel="0" collapsed="false">
      <c r="A4910" s="0" t="n">
        <v>137</v>
      </c>
      <c r="B4910" s="0" t="s">
        <v>196</v>
      </c>
      <c r="C4910" s="0" t="s">
        <v>23746</v>
      </c>
      <c r="D4910" s="0" t="s">
        <v>34</v>
      </c>
      <c r="E4910" s="0" t="s">
        <v>23747</v>
      </c>
      <c r="F4910" s="0" t="n">
        <v>1841</v>
      </c>
      <c r="G4910" s="0" t="s">
        <v>599</v>
      </c>
      <c r="H4910" s="0" t="s">
        <v>297</v>
      </c>
      <c r="I4910" s="0" t="s">
        <v>23748</v>
      </c>
    </row>
    <row r="4911" customFormat="false" ht="15" hidden="false" customHeight="false" outlineLevel="0" collapsed="false">
      <c r="A4911" s="0" t="n">
        <v>141</v>
      </c>
      <c r="B4911" s="0" t="s">
        <v>200</v>
      </c>
      <c r="C4911" s="0" t="s">
        <v>23746</v>
      </c>
      <c r="D4911" s="0" t="s">
        <v>34</v>
      </c>
      <c r="E4911" s="0" t="s">
        <v>23747</v>
      </c>
      <c r="F4911" s="0" t="n">
        <v>1841</v>
      </c>
      <c r="G4911" s="0" t="s">
        <v>599</v>
      </c>
      <c r="H4911" s="0" t="s">
        <v>297</v>
      </c>
      <c r="I4911" s="0" t="s">
        <v>27031</v>
      </c>
    </row>
    <row r="4912" customFormat="false" ht="15" hidden="false" customHeight="false" outlineLevel="0" collapsed="false">
      <c r="A4912" s="0" t="n">
        <v>137</v>
      </c>
      <c r="B4912" s="0" t="s">
        <v>196</v>
      </c>
      <c r="C4912" s="0" t="s">
        <v>23913</v>
      </c>
      <c r="D4912" s="0" t="s">
        <v>14532</v>
      </c>
      <c r="E4912" s="0" t="s">
        <v>23914</v>
      </c>
      <c r="F4912" s="0" t="n">
        <v>287</v>
      </c>
      <c r="G4912" s="0" t="s">
        <v>599</v>
      </c>
      <c r="H4912" s="0" t="s">
        <v>297</v>
      </c>
      <c r="I4912" s="0" t="s">
        <v>27032</v>
      </c>
    </row>
    <row r="4913" customFormat="false" ht="15" hidden="false" customHeight="false" outlineLevel="0" collapsed="false">
      <c r="A4913" s="0" t="n">
        <v>141</v>
      </c>
      <c r="B4913" s="0" t="s">
        <v>200</v>
      </c>
      <c r="C4913" s="0" t="s">
        <v>23913</v>
      </c>
      <c r="D4913" s="0" t="s">
        <v>14532</v>
      </c>
      <c r="E4913" s="0" t="s">
        <v>23914</v>
      </c>
      <c r="F4913" s="0" t="n">
        <v>287</v>
      </c>
      <c r="G4913" s="0" t="s">
        <v>599</v>
      </c>
      <c r="H4913" s="0" t="s">
        <v>297</v>
      </c>
      <c r="I4913" s="0" t="s">
        <v>27033</v>
      </c>
    </row>
    <row r="4914" customFormat="false" ht="15" hidden="false" customHeight="false" outlineLevel="0" collapsed="false">
      <c r="A4914" s="0" t="n">
        <v>137</v>
      </c>
      <c r="B4914" s="0" t="s">
        <v>196</v>
      </c>
      <c r="C4914" s="0" t="s">
        <v>27034</v>
      </c>
      <c r="D4914" s="0" t="s">
        <v>92</v>
      </c>
      <c r="E4914" s="0" t="s">
        <v>27035</v>
      </c>
      <c r="F4914" s="0" t="n">
        <v>2159</v>
      </c>
      <c r="G4914" s="0" t="s">
        <v>599</v>
      </c>
      <c r="H4914" s="0" t="s">
        <v>297</v>
      </c>
      <c r="I4914" s="0" t="s">
        <v>27036</v>
      </c>
    </row>
    <row r="4915" customFormat="false" ht="15" hidden="false" customHeight="false" outlineLevel="0" collapsed="false">
      <c r="A4915" s="0" t="n">
        <v>141</v>
      </c>
      <c r="B4915" s="0" t="s">
        <v>200</v>
      </c>
      <c r="C4915" s="0" t="s">
        <v>27034</v>
      </c>
      <c r="D4915" s="0" t="s">
        <v>92</v>
      </c>
      <c r="E4915" s="0" t="s">
        <v>27035</v>
      </c>
      <c r="F4915" s="0" t="n">
        <v>2159</v>
      </c>
      <c r="G4915" s="0" t="s">
        <v>599</v>
      </c>
      <c r="H4915" s="0" t="s">
        <v>297</v>
      </c>
      <c r="I4915" s="0" t="s">
        <v>27037</v>
      </c>
    </row>
    <row r="4916" customFormat="false" ht="15" hidden="false" customHeight="false" outlineLevel="0" collapsed="false">
      <c r="A4916" s="0" t="n">
        <v>137</v>
      </c>
      <c r="B4916" s="0" t="s">
        <v>196</v>
      </c>
      <c r="C4916" s="0" t="s">
        <v>27038</v>
      </c>
      <c r="D4916" s="0" t="s">
        <v>339</v>
      </c>
      <c r="E4916" s="0" t="s">
        <v>27039</v>
      </c>
      <c r="F4916" s="0" t="n">
        <v>9938</v>
      </c>
      <c r="G4916" s="0" t="s">
        <v>599</v>
      </c>
      <c r="H4916" s="0" t="s">
        <v>297</v>
      </c>
      <c r="I4916" s="0" t="s">
        <v>27040</v>
      </c>
    </row>
    <row r="4917" customFormat="false" ht="15" hidden="false" customHeight="false" outlineLevel="0" collapsed="false">
      <c r="A4917" s="0" t="n">
        <v>141</v>
      </c>
      <c r="B4917" s="0" t="s">
        <v>200</v>
      </c>
      <c r="C4917" s="0" t="s">
        <v>27038</v>
      </c>
      <c r="D4917" s="0" t="s">
        <v>339</v>
      </c>
      <c r="E4917" s="0" t="s">
        <v>27039</v>
      </c>
      <c r="F4917" s="0" t="n">
        <v>9938</v>
      </c>
      <c r="G4917" s="0" t="s">
        <v>599</v>
      </c>
      <c r="H4917" s="0" t="s">
        <v>297</v>
      </c>
      <c r="I4917" s="0" t="s">
        <v>27041</v>
      </c>
    </row>
    <row r="4918" customFormat="false" ht="15" hidden="false" customHeight="false" outlineLevel="0" collapsed="false">
      <c r="A4918" s="0" t="n">
        <v>137</v>
      </c>
      <c r="B4918" s="0" t="s">
        <v>196</v>
      </c>
      <c r="C4918" s="0" t="s">
        <v>27042</v>
      </c>
      <c r="D4918" s="0" t="s">
        <v>14532</v>
      </c>
      <c r="E4918" s="0" t="s">
        <v>27043</v>
      </c>
      <c r="F4918" s="0" t="n">
        <v>577</v>
      </c>
      <c r="G4918" s="0" t="s">
        <v>599</v>
      </c>
      <c r="H4918" s="0" t="s">
        <v>297</v>
      </c>
      <c r="I4918" s="0" t="s">
        <v>27044</v>
      </c>
    </row>
    <row r="4919" customFormat="false" ht="15" hidden="false" customHeight="false" outlineLevel="0" collapsed="false">
      <c r="A4919" s="0" t="n">
        <v>141</v>
      </c>
      <c r="B4919" s="0" t="s">
        <v>200</v>
      </c>
      <c r="C4919" s="0" t="s">
        <v>27042</v>
      </c>
      <c r="D4919" s="0" t="s">
        <v>14532</v>
      </c>
      <c r="E4919" s="0" t="s">
        <v>27043</v>
      </c>
      <c r="F4919" s="0" t="n">
        <v>577</v>
      </c>
      <c r="G4919" s="0" t="s">
        <v>599</v>
      </c>
      <c r="H4919" s="0" t="s">
        <v>297</v>
      </c>
      <c r="I4919" s="0" t="s">
        <v>27045</v>
      </c>
    </row>
    <row r="4920" customFormat="false" ht="15" hidden="false" customHeight="false" outlineLevel="0" collapsed="false">
      <c r="A4920" s="0" t="n">
        <v>137</v>
      </c>
      <c r="B4920" s="0" t="s">
        <v>196</v>
      </c>
      <c r="C4920" s="0" t="s">
        <v>27046</v>
      </c>
      <c r="D4920" s="0" t="s">
        <v>34</v>
      </c>
      <c r="E4920" s="0" t="s">
        <v>27047</v>
      </c>
      <c r="F4920" s="0" t="n">
        <v>954</v>
      </c>
      <c r="G4920" s="0" t="s">
        <v>599</v>
      </c>
      <c r="H4920" s="0" t="s">
        <v>297</v>
      </c>
      <c r="I4920" s="0" t="s">
        <v>27048</v>
      </c>
    </row>
    <row r="4921" customFormat="false" ht="15" hidden="false" customHeight="false" outlineLevel="0" collapsed="false">
      <c r="A4921" s="0" t="n">
        <v>141</v>
      </c>
      <c r="B4921" s="0" t="s">
        <v>200</v>
      </c>
      <c r="C4921" s="0" t="s">
        <v>27046</v>
      </c>
      <c r="D4921" s="0" t="s">
        <v>34</v>
      </c>
      <c r="E4921" s="0" t="s">
        <v>27047</v>
      </c>
      <c r="F4921" s="0" t="n">
        <v>954</v>
      </c>
      <c r="G4921" s="0" t="s">
        <v>599</v>
      </c>
      <c r="H4921" s="0" t="s">
        <v>297</v>
      </c>
      <c r="I4921" s="0" t="s">
        <v>27049</v>
      </c>
    </row>
    <row r="4922" customFormat="false" ht="15" hidden="false" customHeight="false" outlineLevel="0" collapsed="false">
      <c r="A4922" s="0" t="n">
        <v>137</v>
      </c>
      <c r="B4922" s="0" t="s">
        <v>196</v>
      </c>
      <c r="C4922" s="0" t="s">
        <v>27050</v>
      </c>
      <c r="D4922" s="0" t="s">
        <v>14532</v>
      </c>
      <c r="E4922" s="0" t="s">
        <v>27051</v>
      </c>
      <c r="F4922" s="0" t="n">
        <v>772</v>
      </c>
      <c r="G4922" s="0" t="s">
        <v>599</v>
      </c>
      <c r="H4922" s="0" t="s">
        <v>297</v>
      </c>
      <c r="I4922" s="0" t="s">
        <v>27052</v>
      </c>
    </row>
    <row r="4923" customFormat="false" ht="15" hidden="false" customHeight="false" outlineLevel="0" collapsed="false">
      <c r="A4923" s="0" t="n">
        <v>141</v>
      </c>
      <c r="B4923" s="0" t="s">
        <v>200</v>
      </c>
      <c r="C4923" s="0" t="s">
        <v>27050</v>
      </c>
      <c r="D4923" s="0" t="s">
        <v>14532</v>
      </c>
      <c r="E4923" s="0" t="s">
        <v>27051</v>
      </c>
      <c r="F4923" s="0" t="n">
        <v>772</v>
      </c>
      <c r="G4923" s="0" t="s">
        <v>599</v>
      </c>
      <c r="H4923" s="0" t="s">
        <v>297</v>
      </c>
      <c r="I4923" s="0" t="s">
        <v>27053</v>
      </c>
    </row>
    <row r="4924" customFormat="false" ht="15" hidden="false" customHeight="false" outlineLevel="0" collapsed="false">
      <c r="A4924" s="0" t="n">
        <v>137</v>
      </c>
      <c r="B4924" s="0" t="s">
        <v>196</v>
      </c>
      <c r="C4924" s="0" t="s">
        <v>27054</v>
      </c>
      <c r="D4924" s="0" t="s">
        <v>34</v>
      </c>
      <c r="E4924" s="0" t="s">
        <v>27055</v>
      </c>
      <c r="F4924" s="0" t="n">
        <v>792</v>
      </c>
      <c r="G4924" s="0" t="s">
        <v>599</v>
      </c>
      <c r="H4924" s="0" t="s">
        <v>297</v>
      </c>
      <c r="I4924" s="0" t="s">
        <v>27056</v>
      </c>
    </row>
    <row r="4925" customFormat="false" ht="15" hidden="false" customHeight="false" outlineLevel="0" collapsed="false">
      <c r="A4925" s="0" t="n">
        <v>141</v>
      </c>
      <c r="B4925" s="0" t="s">
        <v>200</v>
      </c>
      <c r="C4925" s="0" t="s">
        <v>27054</v>
      </c>
      <c r="D4925" s="0" t="s">
        <v>34</v>
      </c>
      <c r="E4925" s="0" t="s">
        <v>27055</v>
      </c>
      <c r="F4925" s="0" t="n">
        <v>792</v>
      </c>
      <c r="G4925" s="0" t="s">
        <v>599</v>
      </c>
      <c r="H4925" s="0" t="s">
        <v>297</v>
      </c>
      <c r="I4925" s="0" t="s">
        <v>27057</v>
      </c>
    </row>
    <row r="4926" customFormat="false" ht="15" hidden="false" customHeight="false" outlineLevel="0" collapsed="false">
      <c r="A4926" s="0" t="n">
        <v>137</v>
      </c>
      <c r="B4926" s="0" t="s">
        <v>196</v>
      </c>
      <c r="C4926" s="0" t="s">
        <v>23936</v>
      </c>
      <c r="D4926" s="0" t="s">
        <v>14532</v>
      </c>
      <c r="E4926" s="0" t="s">
        <v>23888</v>
      </c>
      <c r="F4926" s="0" t="n">
        <v>274</v>
      </c>
      <c r="G4926" s="0" t="s">
        <v>599</v>
      </c>
      <c r="H4926" s="0" t="s">
        <v>297</v>
      </c>
      <c r="I4926" s="0" t="s">
        <v>27058</v>
      </c>
    </row>
    <row r="4927" customFormat="false" ht="15" hidden="false" customHeight="false" outlineLevel="0" collapsed="false">
      <c r="A4927" s="0" t="n">
        <v>141</v>
      </c>
      <c r="B4927" s="0" t="s">
        <v>200</v>
      </c>
      <c r="C4927" s="0" t="s">
        <v>23936</v>
      </c>
      <c r="D4927" s="0" t="s">
        <v>14532</v>
      </c>
      <c r="E4927" s="0" t="s">
        <v>23888</v>
      </c>
      <c r="F4927" s="0" t="n">
        <v>274</v>
      </c>
      <c r="G4927" s="0" t="s">
        <v>599</v>
      </c>
      <c r="H4927" s="0" t="s">
        <v>297</v>
      </c>
      <c r="I4927" s="0" t="s">
        <v>23937</v>
      </c>
    </row>
    <row r="4928" customFormat="false" ht="15" hidden="false" customHeight="false" outlineLevel="0" collapsed="false">
      <c r="A4928" s="0" t="n">
        <v>137</v>
      </c>
      <c r="B4928" s="0" t="s">
        <v>196</v>
      </c>
      <c r="C4928" s="0" t="s">
        <v>27059</v>
      </c>
      <c r="D4928" s="0" t="s">
        <v>14939</v>
      </c>
      <c r="E4928" s="0" t="s">
        <v>27060</v>
      </c>
      <c r="F4928" s="0" t="n">
        <v>461</v>
      </c>
      <c r="G4928" s="0" t="s">
        <v>599</v>
      </c>
      <c r="H4928" s="0" t="s">
        <v>297</v>
      </c>
      <c r="I4928" s="0" t="s">
        <v>27061</v>
      </c>
    </row>
    <row r="4929" customFormat="false" ht="15" hidden="false" customHeight="false" outlineLevel="0" collapsed="false">
      <c r="A4929" s="0" t="n">
        <v>141</v>
      </c>
      <c r="B4929" s="0" t="s">
        <v>200</v>
      </c>
      <c r="C4929" s="0" t="s">
        <v>27059</v>
      </c>
      <c r="D4929" s="0" t="s">
        <v>14939</v>
      </c>
      <c r="E4929" s="0" t="s">
        <v>27060</v>
      </c>
      <c r="F4929" s="0" t="n">
        <v>461</v>
      </c>
      <c r="G4929" s="0" t="s">
        <v>599</v>
      </c>
      <c r="H4929" s="0" t="s">
        <v>297</v>
      </c>
      <c r="I4929" s="0" t="s">
        <v>27062</v>
      </c>
    </row>
    <row r="4930" customFormat="false" ht="15" hidden="false" customHeight="false" outlineLevel="0" collapsed="false">
      <c r="A4930" s="0" t="n">
        <v>137</v>
      </c>
      <c r="B4930" s="0" t="s">
        <v>196</v>
      </c>
      <c r="C4930" s="0" t="s">
        <v>27063</v>
      </c>
      <c r="D4930" s="0" t="s">
        <v>514</v>
      </c>
      <c r="E4930" s="0" t="s">
        <v>27064</v>
      </c>
      <c r="F4930" s="0" t="n">
        <v>369</v>
      </c>
      <c r="G4930" s="0" t="s">
        <v>599</v>
      </c>
      <c r="H4930" s="0" t="s">
        <v>297</v>
      </c>
      <c r="I4930" s="0" t="s">
        <v>27065</v>
      </c>
    </row>
    <row r="4931" customFormat="false" ht="15" hidden="false" customHeight="false" outlineLevel="0" collapsed="false">
      <c r="A4931" s="0" t="n">
        <v>141</v>
      </c>
      <c r="B4931" s="0" t="s">
        <v>200</v>
      </c>
      <c r="C4931" s="0" t="s">
        <v>27063</v>
      </c>
      <c r="D4931" s="0" t="s">
        <v>514</v>
      </c>
      <c r="E4931" s="0" t="s">
        <v>27064</v>
      </c>
      <c r="F4931" s="0" t="n">
        <v>369</v>
      </c>
      <c r="G4931" s="0" t="s">
        <v>599</v>
      </c>
      <c r="H4931" s="0" t="s">
        <v>297</v>
      </c>
      <c r="I4931" s="0" t="s">
        <v>27066</v>
      </c>
    </row>
    <row r="4932" customFormat="false" ht="15" hidden="false" customHeight="false" outlineLevel="0" collapsed="false">
      <c r="A4932" s="0" t="n">
        <v>137</v>
      </c>
      <c r="B4932" s="0" t="s">
        <v>196</v>
      </c>
      <c r="C4932" s="0" t="s">
        <v>27067</v>
      </c>
      <c r="D4932" s="0" t="s">
        <v>14192</v>
      </c>
      <c r="E4932" s="0" t="s">
        <v>27068</v>
      </c>
      <c r="F4932" s="0" t="n">
        <v>918</v>
      </c>
      <c r="G4932" s="0" t="s">
        <v>599</v>
      </c>
      <c r="H4932" s="0" t="s">
        <v>297</v>
      </c>
      <c r="I4932" s="0" t="s">
        <v>27069</v>
      </c>
    </row>
    <row r="4933" customFormat="false" ht="15" hidden="false" customHeight="false" outlineLevel="0" collapsed="false">
      <c r="A4933" s="0" t="n">
        <v>141</v>
      </c>
      <c r="B4933" s="0" t="s">
        <v>200</v>
      </c>
      <c r="C4933" s="0" t="s">
        <v>27067</v>
      </c>
      <c r="D4933" s="0" t="s">
        <v>14192</v>
      </c>
      <c r="E4933" s="0" t="s">
        <v>27068</v>
      </c>
      <c r="F4933" s="0" t="n">
        <v>918</v>
      </c>
      <c r="G4933" s="0" t="s">
        <v>599</v>
      </c>
      <c r="H4933" s="0" t="s">
        <v>297</v>
      </c>
      <c r="I4933" s="0" t="s">
        <v>27070</v>
      </c>
    </row>
    <row r="4934" customFormat="false" ht="15" hidden="false" customHeight="false" outlineLevel="0" collapsed="false">
      <c r="A4934" s="0" t="n">
        <v>137</v>
      </c>
      <c r="B4934" s="0" t="s">
        <v>196</v>
      </c>
      <c r="C4934" s="0" t="s">
        <v>27071</v>
      </c>
      <c r="D4934" s="0" t="s">
        <v>14532</v>
      </c>
      <c r="E4934" s="0" t="s">
        <v>27072</v>
      </c>
      <c r="F4934" s="0" t="n">
        <v>3508</v>
      </c>
      <c r="G4934" s="0" t="s">
        <v>599</v>
      </c>
      <c r="H4934" s="0" t="s">
        <v>297</v>
      </c>
      <c r="I4934" s="0" t="s">
        <v>27073</v>
      </c>
    </row>
    <row r="4935" customFormat="false" ht="15" hidden="false" customHeight="false" outlineLevel="0" collapsed="false">
      <c r="A4935" s="0" t="n">
        <v>141</v>
      </c>
      <c r="B4935" s="0" t="s">
        <v>200</v>
      </c>
      <c r="C4935" s="0" t="s">
        <v>27071</v>
      </c>
      <c r="D4935" s="0" t="s">
        <v>14532</v>
      </c>
      <c r="E4935" s="0" t="s">
        <v>27072</v>
      </c>
      <c r="F4935" s="0" t="n">
        <v>3508</v>
      </c>
      <c r="G4935" s="0" t="s">
        <v>599</v>
      </c>
      <c r="H4935" s="0" t="s">
        <v>297</v>
      </c>
      <c r="I4935" s="0" t="s">
        <v>27074</v>
      </c>
    </row>
    <row r="4936" customFormat="false" ht="15" hidden="false" customHeight="false" outlineLevel="0" collapsed="false">
      <c r="A4936" s="0" t="n">
        <v>137</v>
      </c>
      <c r="B4936" s="0" t="s">
        <v>196</v>
      </c>
      <c r="C4936" s="0" t="s">
        <v>27075</v>
      </c>
      <c r="D4936" s="0" t="s">
        <v>14939</v>
      </c>
      <c r="E4936" s="0" t="s">
        <v>27076</v>
      </c>
      <c r="F4936" s="0" t="n">
        <v>3522</v>
      </c>
      <c r="G4936" s="0" t="s">
        <v>599</v>
      </c>
      <c r="H4936" s="0" t="s">
        <v>297</v>
      </c>
      <c r="I4936" s="0" t="s">
        <v>27077</v>
      </c>
    </row>
    <row r="4937" customFormat="false" ht="15" hidden="false" customHeight="false" outlineLevel="0" collapsed="false">
      <c r="A4937" s="0" t="n">
        <v>141</v>
      </c>
      <c r="B4937" s="0" t="s">
        <v>200</v>
      </c>
      <c r="C4937" s="0" t="s">
        <v>27075</v>
      </c>
      <c r="D4937" s="0" t="s">
        <v>14939</v>
      </c>
      <c r="E4937" s="0" t="s">
        <v>27076</v>
      </c>
      <c r="F4937" s="0" t="n">
        <v>3522</v>
      </c>
      <c r="G4937" s="0" t="s">
        <v>599</v>
      </c>
      <c r="H4937" s="0" t="s">
        <v>297</v>
      </c>
      <c r="I4937" s="0" t="s">
        <v>27078</v>
      </c>
    </row>
    <row r="4938" customFormat="false" ht="15" hidden="false" customHeight="false" outlineLevel="0" collapsed="false">
      <c r="A4938" s="0" t="n">
        <v>137</v>
      </c>
      <c r="B4938" s="0" t="s">
        <v>196</v>
      </c>
      <c r="C4938" s="0" t="s">
        <v>27079</v>
      </c>
      <c r="D4938" s="0" t="s">
        <v>14532</v>
      </c>
      <c r="E4938" s="0" t="s">
        <v>27080</v>
      </c>
      <c r="F4938" s="0" t="n">
        <v>3539</v>
      </c>
      <c r="G4938" s="0" t="s">
        <v>599</v>
      </c>
      <c r="H4938" s="0" t="s">
        <v>297</v>
      </c>
      <c r="I4938" s="0" t="s">
        <v>27081</v>
      </c>
    </row>
    <row r="4939" customFormat="false" ht="15" hidden="false" customHeight="false" outlineLevel="0" collapsed="false">
      <c r="A4939" s="0" t="n">
        <v>141</v>
      </c>
      <c r="B4939" s="0" t="s">
        <v>200</v>
      </c>
      <c r="C4939" s="0" t="s">
        <v>27079</v>
      </c>
      <c r="D4939" s="0" t="s">
        <v>14532</v>
      </c>
      <c r="E4939" s="0" t="s">
        <v>27080</v>
      </c>
      <c r="F4939" s="0" t="n">
        <v>3539</v>
      </c>
      <c r="G4939" s="0" t="s">
        <v>599</v>
      </c>
      <c r="H4939" s="0" t="s">
        <v>297</v>
      </c>
      <c r="I4939" s="0" t="s">
        <v>27082</v>
      </c>
    </row>
    <row r="4940" customFormat="false" ht="15" hidden="false" customHeight="false" outlineLevel="0" collapsed="false">
      <c r="A4940" s="0" t="n">
        <v>137</v>
      </c>
      <c r="B4940" s="0" t="s">
        <v>196</v>
      </c>
      <c r="C4940" s="0" t="s">
        <v>27083</v>
      </c>
      <c r="D4940" s="0" t="s">
        <v>14532</v>
      </c>
      <c r="E4940" s="0" t="s">
        <v>27084</v>
      </c>
      <c r="F4940" s="0" t="n">
        <v>3552</v>
      </c>
      <c r="G4940" s="0" t="s">
        <v>599</v>
      </c>
      <c r="H4940" s="0" t="s">
        <v>297</v>
      </c>
      <c r="I4940" s="0" t="s">
        <v>27085</v>
      </c>
    </row>
    <row r="4941" customFormat="false" ht="15" hidden="false" customHeight="false" outlineLevel="0" collapsed="false">
      <c r="A4941" s="0" t="n">
        <v>141</v>
      </c>
      <c r="B4941" s="0" t="s">
        <v>200</v>
      </c>
      <c r="C4941" s="0" t="s">
        <v>27083</v>
      </c>
      <c r="D4941" s="0" t="s">
        <v>14532</v>
      </c>
      <c r="E4941" s="0" t="s">
        <v>27084</v>
      </c>
      <c r="F4941" s="0" t="n">
        <v>3552</v>
      </c>
      <c r="G4941" s="0" t="s">
        <v>599</v>
      </c>
      <c r="H4941" s="0" t="s">
        <v>297</v>
      </c>
      <c r="I4941" s="0" t="s">
        <v>27086</v>
      </c>
    </row>
    <row r="4942" customFormat="false" ht="15" hidden="false" customHeight="false" outlineLevel="0" collapsed="false">
      <c r="A4942" s="0" t="n">
        <v>137</v>
      </c>
      <c r="B4942" s="0" t="s">
        <v>196</v>
      </c>
      <c r="C4942" s="0" t="s">
        <v>27087</v>
      </c>
      <c r="D4942" s="0" t="s">
        <v>34</v>
      </c>
      <c r="E4942" s="0" t="s">
        <v>27088</v>
      </c>
      <c r="F4942" s="0" t="n">
        <v>1285</v>
      </c>
      <c r="G4942" s="0" t="s">
        <v>599</v>
      </c>
      <c r="H4942" s="0" t="s">
        <v>297</v>
      </c>
      <c r="I4942" s="0" t="s">
        <v>27089</v>
      </c>
    </row>
    <row r="4943" customFormat="false" ht="15" hidden="false" customHeight="false" outlineLevel="0" collapsed="false">
      <c r="A4943" s="0" t="n">
        <v>141</v>
      </c>
      <c r="B4943" s="0" t="s">
        <v>200</v>
      </c>
      <c r="C4943" s="0" t="s">
        <v>27087</v>
      </c>
      <c r="D4943" s="0" t="s">
        <v>34</v>
      </c>
      <c r="E4943" s="0" t="s">
        <v>27088</v>
      </c>
      <c r="F4943" s="0" t="n">
        <v>1285</v>
      </c>
      <c r="G4943" s="0" t="s">
        <v>599</v>
      </c>
      <c r="H4943" s="0" t="s">
        <v>297</v>
      </c>
      <c r="I4943" s="0" t="s">
        <v>27090</v>
      </c>
    </row>
    <row r="4944" customFormat="false" ht="15" hidden="false" customHeight="false" outlineLevel="0" collapsed="false">
      <c r="A4944" s="0" t="n">
        <v>137</v>
      </c>
      <c r="B4944" s="0" t="s">
        <v>196</v>
      </c>
      <c r="C4944" s="0" t="s">
        <v>23928</v>
      </c>
      <c r="D4944" s="0" t="s">
        <v>14532</v>
      </c>
      <c r="E4944" s="0" t="s">
        <v>23888</v>
      </c>
      <c r="F4944" s="0" t="n">
        <v>275</v>
      </c>
      <c r="G4944" s="0" t="s">
        <v>599</v>
      </c>
      <c r="H4944" s="0" t="s">
        <v>297</v>
      </c>
      <c r="I4944" s="0" t="s">
        <v>27091</v>
      </c>
    </row>
    <row r="4945" customFormat="false" ht="15" hidden="false" customHeight="false" outlineLevel="0" collapsed="false">
      <c r="A4945" s="0" t="n">
        <v>141</v>
      </c>
      <c r="B4945" s="0" t="s">
        <v>200</v>
      </c>
      <c r="C4945" s="0" t="s">
        <v>23928</v>
      </c>
      <c r="D4945" s="0" t="s">
        <v>14532</v>
      </c>
      <c r="E4945" s="0" t="s">
        <v>23888</v>
      </c>
      <c r="F4945" s="0" t="n">
        <v>275</v>
      </c>
      <c r="G4945" s="0" t="s">
        <v>599</v>
      </c>
      <c r="H4945" s="0" t="s">
        <v>297</v>
      </c>
      <c r="I4945" s="0" t="s">
        <v>23929</v>
      </c>
    </row>
    <row r="4946" customFormat="false" ht="15" hidden="false" customHeight="false" outlineLevel="0" collapsed="false">
      <c r="A4946" s="0" t="n">
        <v>137</v>
      </c>
      <c r="B4946" s="0" t="s">
        <v>196</v>
      </c>
      <c r="C4946" s="0" t="s">
        <v>27092</v>
      </c>
      <c r="D4946" s="0" t="s">
        <v>34</v>
      </c>
      <c r="E4946" s="0" t="s">
        <v>27093</v>
      </c>
      <c r="F4946" s="0" t="n">
        <v>952</v>
      </c>
      <c r="G4946" s="0" t="s">
        <v>599</v>
      </c>
      <c r="H4946" s="0" t="s">
        <v>297</v>
      </c>
      <c r="I4946" s="0" t="s">
        <v>27094</v>
      </c>
    </row>
    <row r="4947" customFormat="false" ht="15" hidden="false" customHeight="false" outlineLevel="0" collapsed="false">
      <c r="A4947" s="0" t="n">
        <v>141</v>
      </c>
      <c r="B4947" s="0" t="s">
        <v>200</v>
      </c>
      <c r="C4947" s="0" t="s">
        <v>27092</v>
      </c>
      <c r="D4947" s="0" t="s">
        <v>34</v>
      </c>
      <c r="E4947" s="0" t="s">
        <v>27093</v>
      </c>
      <c r="F4947" s="0" t="n">
        <v>952</v>
      </c>
      <c r="G4947" s="0" t="s">
        <v>599</v>
      </c>
      <c r="H4947" s="0" t="s">
        <v>297</v>
      </c>
      <c r="I4947" s="0" t="s">
        <v>27095</v>
      </c>
    </row>
    <row r="4948" customFormat="false" ht="15" hidden="false" customHeight="false" outlineLevel="0" collapsed="false">
      <c r="A4948" s="0" t="n">
        <v>137</v>
      </c>
      <c r="B4948" s="0" t="s">
        <v>196</v>
      </c>
      <c r="C4948" s="0" t="s">
        <v>27096</v>
      </c>
      <c r="D4948" s="0" t="s">
        <v>14902</v>
      </c>
      <c r="E4948" s="0" t="s">
        <v>27097</v>
      </c>
      <c r="F4948" s="0" t="n">
        <v>823</v>
      </c>
      <c r="G4948" s="0" t="s">
        <v>599</v>
      </c>
      <c r="H4948" s="0" t="s">
        <v>297</v>
      </c>
      <c r="I4948" s="0" t="s">
        <v>27098</v>
      </c>
    </row>
    <row r="4949" customFormat="false" ht="15" hidden="false" customHeight="false" outlineLevel="0" collapsed="false">
      <c r="A4949" s="0" t="n">
        <v>141</v>
      </c>
      <c r="B4949" s="0" t="s">
        <v>200</v>
      </c>
      <c r="C4949" s="0" t="s">
        <v>27096</v>
      </c>
      <c r="D4949" s="0" t="s">
        <v>14902</v>
      </c>
      <c r="E4949" s="0" t="s">
        <v>27097</v>
      </c>
      <c r="F4949" s="0" t="n">
        <v>823</v>
      </c>
      <c r="G4949" s="0" t="s">
        <v>599</v>
      </c>
      <c r="H4949" s="0" t="s">
        <v>297</v>
      </c>
      <c r="I4949" s="0" t="s">
        <v>27099</v>
      </c>
    </row>
    <row r="4950" customFormat="false" ht="15" hidden="false" customHeight="false" outlineLevel="0" collapsed="false">
      <c r="A4950" s="0" t="n">
        <v>137</v>
      </c>
      <c r="B4950" s="0" t="s">
        <v>196</v>
      </c>
      <c r="C4950" s="0" t="s">
        <v>27100</v>
      </c>
      <c r="D4950" s="0" t="s">
        <v>14532</v>
      </c>
      <c r="E4950" s="0" t="s">
        <v>27101</v>
      </c>
      <c r="F4950" s="0" t="n">
        <v>3991</v>
      </c>
      <c r="G4950" s="0" t="s">
        <v>599</v>
      </c>
      <c r="H4950" s="0" t="s">
        <v>297</v>
      </c>
      <c r="I4950" s="0" t="s">
        <v>27102</v>
      </c>
    </row>
    <row r="4951" customFormat="false" ht="15" hidden="false" customHeight="false" outlineLevel="0" collapsed="false">
      <c r="A4951" s="0" t="n">
        <v>141</v>
      </c>
      <c r="B4951" s="0" t="s">
        <v>200</v>
      </c>
      <c r="C4951" s="0" t="s">
        <v>27100</v>
      </c>
      <c r="D4951" s="0" t="s">
        <v>14532</v>
      </c>
      <c r="E4951" s="0" t="s">
        <v>27101</v>
      </c>
      <c r="F4951" s="0" t="n">
        <v>3991</v>
      </c>
      <c r="G4951" s="0" t="s">
        <v>599</v>
      </c>
      <c r="H4951" s="0" t="s">
        <v>297</v>
      </c>
      <c r="I4951" s="0" t="s">
        <v>27103</v>
      </c>
    </row>
    <row r="4952" customFormat="false" ht="15" hidden="false" customHeight="false" outlineLevel="0" collapsed="false">
      <c r="A4952" s="0" t="n">
        <v>137</v>
      </c>
      <c r="B4952" s="0" t="s">
        <v>196</v>
      </c>
      <c r="C4952" s="0" t="s">
        <v>27104</v>
      </c>
      <c r="D4952" s="0" t="s">
        <v>34</v>
      </c>
      <c r="E4952" s="0" t="s">
        <v>27105</v>
      </c>
      <c r="F4952" s="0" t="n">
        <v>1240</v>
      </c>
      <c r="G4952" s="0" t="s">
        <v>599</v>
      </c>
      <c r="H4952" s="0" t="s">
        <v>297</v>
      </c>
      <c r="I4952" s="0" t="s">
        <v>27106</v>
      </c>
    </row>
    <row r="4953" customFormat="false" ht="15" hidden="false" customHeight="false" outlineLevel="0" collapsed="false">
      <c r="A4953" s="0" t="n">
        <v>141</v>
      </c>
      <c r="B4953" s="0" t="s">
        <v>200</v>
      </c>
      <c r="C4953" s="0" t="s">
        <v>27104</v>
      </c>
      <c r="D4953" s="0" t="s">
        <v>34</v>
      </c>
      <c r="E4953" s="0" t="s">
        <v>27105</v>
      </c>
      <c r="F4953" s="0" t="n">
        <v>1240</v>
      </c>
      <c r="G4953" s="0" t="s">
        <v>599</v>
      </c>
      <c r="H4953" s="0" t="s">
        <v>297</v>
      </c>
      <c r="I4953" s="0" t="s">
        <v>27107</v>
      </c>
    </row>
    <row r="4954" customFormat="false" ht="15" hidden="false" customHeight="false" outlineLevel="0" collapsed="false">
      <c r="A4954" s="0" t="n">
        <v>137</v>
      </c>
      <c r="B4954" s="0" t="s">
        <v>196</v>
      </c>
      <c r="C4954" s="0" t="s">
        <v>27108</v>
      </c>
      <c r="D4954" s="0" t="s">
        <v>14939</v>
      </c>
      <c r="E4954" s="0" t="s">
        <v>27109</v>
      </c>
      <c r="F4954" s="0" t="n">
        <v>513</v>
      </c>
      <c r="G4954" s="0" t="s">
        <v>599</v>
      </c>
      <c r="H4954" s="0" t="s">
        <v>297</v>
      </c>
      <c r="I4954" s="0" t="s">
        <v>27110</v>
      </c>
    </row>
    <row r="4955" customFormat="false" ht="15" hidden="false" customHeight="false" outlineLevel="0" collapsed="false">
      <c r="A4955" s="0" t="n">
        <v>141</v>
      </c>
      <c r="B4955" s="0" t="s">
        <v>200</v>
      </c>
      <c r="C4955" s="0" t="s">
        <v>27108</v>
      </c>
      <c r="D4955" s="0" t="s">
        <v>14939</v>
      </c>
      <c r="E4955" s="0" t="s">
        <v>27109</v>
      </c>
      <c r="F4955" s="0" t="n">
        <v>513</v>
      </c>
      <c r="G4955" s="0" t="s">
        <v>599</v>
      </c>
      <c r="H4955" s="0" t="s">
        <v>297</v>
      </c>
      <c r="I4955" s="0" t="s">
        <v>27111</v>
      </c>
    </row>
    <row r="4956" customFormat="false" ht="15" hidden="false" customHeight="false" outlineLevel="0" collapsed="false">
      <c r="A4956" s="0" t="n">
        <v>137</v>
      </c>
      <c r="B4956" s="0" t="s">
        <v>196</v>
      </c>
      <c r="C4956" s="0" t="s">
        <v>27112</v>
      </c>
      <c r="D4956" s="0" t="s">
        <v>14939</v>
      </c>
      <c r="E4956" s="0" t="s">
        <v>27113</v>
      </c>
      <c r="F4956" s="0" t="n">
        <v>5441</v>
      </c>
      <c r="G4956" s="0" t="s">
        <v>599</v>
      </c>
      <c r="H4956" s="0" t="s">
        <v>297</v>
      </c>
      <c r="I4956" s="0" t="s">
        <v>27114</v>
      </c>
    </row>
    <row r="4957" customFormat="false" ht="15" hidden="false" customHeight="false" outlineLevel="0" collapsed="false">
      <c r="A4957" s="0" t="n">
        <v>141</v>
      </c>
      <c r="B4957" s="0" t="s">
        <v>200</v>
      </c>
      <c r="C4957" s="0" t="s">
        <v>27112</v>
      </c>
      <c r="D4957" s="0" t="s">
        <v>14939</v>
      </c>
      <c r="E4957" s="0" t="s">
        <v>27113</v>
      </c>
      <c r="F4957" s="0" t="n">
        <v>5441</v>
      </c>
      <c r="G4957" s="0" t="s">
        <v>599</v>
      </c>
      <c r="H4957" s="0" t="s">
        <v>297</v>
      </c>
      <c r="I4957" s="0" t="s">
        <v>27115</v>
      </c>
    </row>
    <row r="4958" customFormat="false" ht="15" hidden="false" customHeight="false" outlineLevel="0" collapsed="false">
      <c r="A4958" s="0" t="n">
        <v>137</v>
      </c>
      <c r="B4958" s="0" t="s">
        <v>196</v>
      </c>
      <c r="C4958" s="0" t="s">
        <v>27116</v>
      </c>
      <c r="D4958" s="0" t="s">
        <v>14902</v>
      </c>
      <c r="E4958" s="0" t="s">
        <v>27117</v>
      </c>
      <c r="F4958" s="0" t="n">
        <v>3401</v>
      </c>
      <c r="G4958" s="0" t="s">
        <v>599</v>
      </c>
      <c r="H4958" s="0" t="s">
        <v>297</v>
      </c>
      <c r="I4958" s="0" t="s">
        <v>27118</v>
      </c>
    </row>
    <row r="4959" customFormat="false" ht="15" hidden="false" customHeight="false" outlineLevel="0" collapsed="false">
      <c r="A4959" s="0" t="n">
        <v>141</v>
      </c>
      <c r="B4959" s="0" t="s">
        <v>200</v>
      </c>
      <c r="C4959" s="0" t="s">
        <v>27116</v>
      </c>
      <c r="D4959" s="0" t="s">
        <v>14902</v>
      </c>
      <c r="E4959" s="0" t="s">
        <v>27117</v>
      </c>
      <c r="F4959" s="0" t="n">
        <v>3401</v>
      </c>
      <c r="G4959" s="0" t="s">
        <v>599</v>
      </c>
      <c r="H4959" s="0" t="s">
        <v>297</v>
      </c>
      <c r="I4959" s="0" t="s">
        <v>27119</v>
      </c>
    </row>
    <row r="4960" customFormat="false" ht="15" hidden="false" customHeight="false" outlineLevel="0" collapsed="false">
      <c r="A4960" s="0" t="n">
        <v>137</v>
      </c>
      <c r="B4960" s="0" t="s">
        <v>196</v>
      </c>
      <c r="C4960" s="0" t="s">
        <v>27120</v>
      </c>
      <c r="D4960" s="0" t="s">
        <v>14532</v>
      </c>
      <c r="E4960" s="0" t="s">
        <v>27121</v>
      </c>
      <c r="F4960" s="0" t="n">
        <v>4353</v>
      </c>
      <c r="G4960" s="0" t="s">
        <v>599</v>
      </c>
      <c r="H4960" s="0" t="s">
        <v>297</v>
      </c>
      <c r="I4960" s="0" t="s">
        <v>27122</v>
      </c>
    </row>
    <row r="4961" customFormat="false" ht="15" hidden="false" customHeight="false" outlineLevel="0" collapsed="false">
      <c r="A4961" s="0" t="n">
        <v>141</v>
      </c>
      <c r="B4961" s="0" t="s">
        <v>200</v>
      </c>
      <c r="C4961" s="0" t="s">
        <v>27120</v>
      </c>
      <c r="D4961" s="0" t="s">
        <v>14532</v>
      </c>
      <c r="E4961" s="0" t="s">
        <v>27121</v>
      </c>
      <c r="F4961" s="0" t="n">
        <v>4353</v>
      </c>
      <c r="G4961" s="0" t="s">
        <v>599</v>
      </c>
      <c r="H4961" s="0" t="s">
        <v>297</v>
      </c>
      <c r="I4961" s="0" t="s">
        <v>27123</v>
      </c>
    </row>
    <row r="4962" customFormat="false" ht="15" hidden="false" customHeight="false" outlineLevel="0" collapsed="false">
      <c r="A4962" s="0" t="n">
        <v>137</v>
      </c>
      <c r="B4962" s="0" t="s">
        <v>196</v>
      </c>
      <c r="C4962" s="0" t="s">
        <v>27124</v>
      </c>
      <c r="D4962" s="0" t="s">
        <v>14532</v>
      </c>
      <c r="E4962" s="0" t="s">
        <v>27125</v>
      </c>
      <c r="F4962" s="0" t="n">
        <v>1872</v>
      </c>
      <c r="G4962" s="0" t="s">
        <v>599</v>
      </c>
      <c r="H4962" s="0" t="s">
        <v>297</v>
      </c>
      <c r="I4962" s="0" t="s">
        <v>27126</v>
      </c>
    </row>
    <row r="4963" customFormat="false" ht="15" hidden="false" customHeight="false" outlineLevel="0" collapsed="false">
      <c r="A4963" s="0" t="n">
        <v>141</v>
      </c>
      <c r="B4963" s="0" t="s">
        <v>200</v>
      </c>
      <c r="C4963" s="0" t="s">
        <v>27124</v>
      </c>
      <c r="D4963" s="0" t="s">
        <v>14532</v>
      </c>
      <c r="E4963" s="0" t="s">
        <v>27125</v>
      </c>
      <c r="F4963" s="0" t="n">
        <v>1872</v>
      </c>
      <c r="G4963" s="0" t="s">
        <v>599</v>
      </c>
      <c r="H4963" s="0" t="s">
        <v>297</v>
      </c>
      <c r="I4963" s="0" t="s">
        <v>27127</v>
      </c>
    </row>
    <row r="4964" customFormat="false" ht="15" hidden="false" customHeight="false" outlineLevel="0" collapsed="false">
      <c r="A4964" s="0" t="n">
        <v>137</v>
      </c>
      <c r="B4964" s="0" t="s">
        <v>196</v>
      </c>
      <c r="C4964" s="0" t="s">
        <v>27128</v>
      </c>
      <c r="D4964" s="0" t="s">
        <v>34</v>
      </c>
      <c r="E4964" s="0" t="s">
        <v>27129</v>
      </c>
      <c r="F4964" s="0" t="n">
        <v>879</v>
      </c>
      <c r="G4964" s="0" t="s">
        <v>599</v>
      </c>
      <c r="H4964" s="0" t="s">
        <v>297</v>
      </c>
      <c r="I4964" s="0" t="s">
        <v>27130</v>
      </c>
    </row>
    <row r="4965" customFormat="false" ht="15" hidden="false" customHeight="false" outlineLevel="0" collapsed="false">
      <c r="A4965" s="0" t="n">
        <v>141</v>
      </c>
      <c r="B4965" s="0" t="s">
        <v>200</v>
      </c>
      <c r="C4965" s="0" t="s">
        <v>27128</v>
      </c>
      <c r="D4965" s="0" t="s">
        <v>34</v>
      </c>
      <c r="E4965" s="0" t="s">
        <v>27129</v>
      </c>
      <c r="F4965" s="0" t="n">
        <v>879</v>
      </c>
      <c r="G4965" s="0" t="s">
        <v>599</v>
      </c>
      <c r="H4965" s="0" t="s">
        <v>297</v>
      </c>
      <c r="I4965" s="0" t="s">
        <v>27131</v>
      </c>
    </row>
    <row r="4966" customFormat="false" ht="15" hidden="false" customHeight="false" outlineLevel="0" collapsed="false">
      <c r="A4966" s="0" t="n">
        <v>137</v>
      </c>
      <c r="B4966" s="0" t="s">
        <v>196</v>
      </c>
      <c r="C4966" s="0" t="s">
        <v>27132</v>
      </c>
      <c r="D4966" s="0" t="s">
        <v>34</v>
      </c>
      <c r="E4966" s="0" t="s">
        <v>27133</v>
      </c>
      <c r="F4966" s="0" t="n">
        <v>940</v>
      </c>
      <c r="G4966" s="0" t="s">
        <v>599</v>
      </c>
      <c r="H4966" s="0" t="s">
        <v>297</v>
      </c>
      <c r="I4966" s="0" t="s">
        <v>27134</v>
      </c>
    </row>
    <row r="4967" customFormat="false" ht="15" hidden="false" customHeight="false" outlineLevel="0" collapsed="false">
      <c r="A4967" s="0" t="n">
        <v>141</v>
      </c>
      <c r="B4967" s="0" t="s">
        <v>200</v>
      </c>
      <c r="C4967" s="0" t="s">
        <v>27132</v>
      </c>
      <c r="D4967" s="0" t="s">
        <v>34</v>
      </c>
      <c r="E4967" s="0" t="s">
        <v>27133</v>
      </c>
      <c r="F4967" s="0" t="n">
        <v>940</v>
      </c>
      <c r="G4967" s="0" t="s">
        <v>599</v>
      </c>
      <c r="H4967" s="0" t="s">
        <v>297</v>
      </c>
      <c r="I4967" s="0" t="s">
        <v>27135</v>
      </c>
    </row>
    <row r="4968" customFormat="false" ht="15" hidden="false" customHeight="false" outlineLevel="0" collapsed="false">
      <c r="A4968" s="0" t="n">
        <v>137</v>
      </c>
      <c r="B4968" s="0" t="s">
        <v>196</v>
      </c>
      <c r="C4968" s="0" t="s">
        <v>27136</v>
      </c>
      <c r="D4968" s="0" t="s">
        <v>14532</v>
      </c>
      <c r="E4968" s="0" t="s">
        <v>27137</v>
      </c>
      <c r="F4968" s="0" t="n">
        <v>3450</v>
      </c>
      <c r="G4968" s="0" t="s">
        <v>599</v>
      </c>
      <c r="H4968" s="0" t="s">
        <v>297</v>
      </c>
      <c r="I4968" s="0" t="s">
        <v>27138</v>
      </c>
    </row>
    <row r="4969" customFormat="false" ht="15" hidden="false" customHeight="false" outlineLevel="0" collapsed="false">
      <c r="A4969" s="0" t="n">
        <v>141</v>
      </c>
      <c r="B4969" s="0" t="s">
        <v>200</v>
      </c>
      <c r="C4969" s="0" t="s">
        <v>27136</v>
      </c>
      <c r="D4969" s="0" t="s">
        <v>14532</v>
      </c>
      <c r="E4969" s="0" t="s">
        <v>27137</v>
      </c>
      <c r="F4969" s="0" t="n">
        <v>3450</v>
      </c>
      <c r="G4969" s="0" t="s">
        <v>599</v>
      </c>
      <c r="H4969" s="0" t="s">
        <v>297</v>
      </c>
      <c r="I4969" s="0" t="s">
        <v>27139</v>
      </c>
    </row>
    <row r="4970" customFormat="false" ht="15" hidden="false" customHeight="false" outlineLevel="0" collapsed="false">
      <c r="A4970" s="0" t="n">
        <v>137</v>
      </c>
      <c r="B4970" s="0" t="s">
        <v>196</v>
      </c>
      <c r="C4970" s="0" t="s">
        <v>27140</v>
      </c>
      <c r="D4970" s="0" t="s">
        <v>14532</v>
      </c>
      <c r="E4970" s="0" t="s">
        <v>27125</v>
      </c>
      <c r="F4970" s="0" t="n">
        <v>1973</v>
      </c>
      <c r="G4970" s="0" t="s">
        <v>599</v>
      </c>
      <c r="H4970" s="0" t="s">
        <v>297</v>
      </c>
      <c r="I4970" s="0" t="s">
        <v>27141</v>
      </c>
    </row>
    <row r="4971" customFormat="false" ht="15" hidden="false" customHeight="false" outlineLevel="0" collapsed="false">
      <c r="A4971" s="0" t="n">
        <v>141</v>
      </c>
      <c r="B4971" s="0" t="s">
        <v>200</v>
      </c>
      <c r="C4971" s="0" t="s">
        <v>27140</v>
      </c>
      <c r="D4971" s="0" t="s">
        <v>14532</v>
      </c>
      <c r="E4971" s="0" t="s">
        <v>27125</v>
      </c>
      <c r="F4971" s="0" t="n">
        <v>1973</v>
      </c>
      <c r="G4971" s="0" t="s">
        <v>599</v>
      </c>
      <c r="H4971" s="0" t="s">
        <v>297</v>
      </c>
      <c r="I4971" s="0" t="s">
        <v>27142</v>
      </c>
    </row>
    <row r="4972" customFormat="false" ht="15" hidden="false" customHeight="false" outlineLevel="0" collapsed="false">
      <c r="A4972" s="0" t="n">
        <v>137</v>
      </c>
      <c r="B4972" s="0" t="s">
        <v>196</v>
      </c>
      <c r="C4972" s="0" t="s">
        <v>27143</v>
      </c>
      <c r="D4972" s="0" t="s">
        <v>14532</v>
      </c>
      <c r="E4972" s="0" t="s">
        <v>27003</v>
      </c>
      <c r="F4972" s="0" t="n">
        <v>2455</v>
      </c>
      <c r="G4972" s="0" t="s">
        <v>599</v>
      </c>
      <c r="H4972" s="0" t="s">
        <v>297</v>
      </c>
      <c r="I4972" s="0" t="s">
        <v>27144</v>
      </c>
    </row>
    <row r="4973" customFormat="false" ht="15" hidden="false" customHeight="false" outlineLevel="0" collapsed="false">
      <c r="A4973" s="0" t="n">
        <v>141</v>
      </c>
      <c r="B4973" s="0" t="s">
        <v>200</v>
      </c>
      <c r="C4973" s="0" t="s">
        <v>27143</v>
      </c>
      <c r="D4973" s="0" t="s">
        <v>14532</v>
      </c>
      <c r="E4973" s="0" t="s">
        <v>27003</v>
      </c>
      <c r="F4973" s="0" t="n">
        <v>2455</v>
      </c>
      <c r="G4973" s="0" t="s">
        <v>599</v>
      </c>
      <c r="H4973" s="0" t="s">
        <v>297</v>
      </c>
      <c r="I4973" s="0" t="s">
        <v>27145</v>
      </c>
    </row>
    <row r="4974" customFormat="false" ht="15" hidden="false" customHeight="false" outlineLevel="0" collapsed="false">
      <c r="A4974" s="0" t="n">
        <v>137</v>
      </c>
      <c r="B4974" s="0" t="s">
        <v>196</v>
      </c>
      <c r="C4974" s="0" t="s">
        <v>27146</v>
      </c>
      <c r="D4974" s="0" t="s">
        <v>14541</v>
      </c>
      <c r="E4974" s="0" t="s">
        <v>27147</v>
      </c>
      <c r="F4974" s="0" t="n">
        <v>3601</v>
      </c>
      <c r="G4974" s="0" t="s">
        <v>599</v>
      </c>
      <c r="H4974" s="0" t="s">
        <v>297</v>
      </c>
      <c r="I4974" s="0" t="s">
        <v>27148</v>
      </c>
    </row>
    <row r="4975" customFormat="false" ht="15" hidden="false" customHeight="false" outlineLevel="0" collapsed="false">
      <c r="A4975" s="0" t="n">
        <v>141</v>
      </c>
      <c r="B4975" s="0" t="s">
        <v>200</v>
      </c>
      <c r="C4975" s="0" t="s">
        <v>27146</v>
      </c>
      <c r="D4975" s="0" t="s">
        <v>14541</v>
      </c>
      <c r="E4975" s="0" t="s">
        <v>27147</v>
      </c>
      <c r="F4975" s="0" t="n">
        <v>3601</v>
      </c>
      <c r="G4975" s="0" t="s">
        <v>599</v>
      </c>
      <c r="H4975" s="0" t="s">
        <v>297</v>
      </c>
      <c r="I4975" s="0" t="s">
        <v>27149</v>
      </c>
    </row>
    <row r="4976" customFormat="false" ht="15" hidden="false" customHeight="false" outlineLevel="0" collapsed="false">
      <c r="A4976" s="0" t="n">
        <v>137</v>
      </c>
      <c r="B4976" s="0" t="s">
        <v>196</v>
      </c>
      <c r="C4976" s="0" t="s">
        <v>27150</v>
      </c>
      <c r="D4976" s="0" t="s">
        <v>14532</v>
      </c>
      <c r="E4976" s="0" t="s">
        <v>27151</v>
      </c>
      <c r="F4976" s="0" t="n">
        <v>3505</v>
      </c>
      <c r="G4976" s="0" t="s">
        <v>599</v>
      </c>
      <c r="H4976" s="0" t="s">
        <v>297</v>
      </c>
      <c r="I4976" s="0" t="s">
        <v>27152</v>
      </c>
    </row>
    <row r="4977" customFormat="false" ht="15" hidden="false" customHeight="false" outlineLevel="0" collapsed="false">
      <c r="A4977" s="0" t="n">
        <v>141</v>
      </c>
      <c r="B4977" s="0" t="s">
        <v>200</v>
      </c>
      <c r="C4977" s="0" t="s">
        <v>27150</v>
      </c>
      <c r="D4977" s="0" t="s">
        <v>14532</v>
      </c>
      <c r="E4977" s="0" t="s">
        <v>27151</v>
      </c>
      <c r="F4977" s="0" t="n">
        <v>3505</v>
      </c>
      <c r="G4977" s="0" t="s">
        <v>599</v>
      </c>
      <c r="H4977" s="0" t="s">
        <v>297</v>
      </c>
      <c r="I4977" s="0" t="s">
        <v>27153</v>
      </c>
    </row>
    <row r="4978" customFormat="false" ht="15" hidden="false" customHeight="false" outlineLevel="0" collapsed="false">
      <c r="A4978" s="0" t="n">
        <v>137</v>
      </c>
      <c r="B4978" s="0" t="s">
        <v>196</v>
      </c>
      <c r="C4978" s="0" t="s">
        <v>27154</v>
      </c>
      <c r="D4978" s="0" t="s">
        <v>14532</v>
      </c>
      <c r="E4978" s="0" t="s">
        <v>27155</v>
      </c>
      <c r="F4978" s="0" t="n">
        <v>1742</v>
      </c>
      <c r="G4978" s="0" t="s">
        <v>599</v>
      </c>
      <c r="H4978" s="0" t="s">
        <v>297</v>
      </c>
      <c r="I4978" s="0" t="s">
        <v>27156</v>
      </c>
    </row>
    <row r="4979" customFormat="false" ht="15" hidden="false" customHeight="false" outlineLevel="0" collapsed="false">
      <c r="A4979" s="0" t="n">
        <v>141</v>
      </c>
      <c r="B4979" s="0" t="s">
        <v>200</v>
      </c>
      <c r="C4979" s="0" t="s">
        <v>27154</v>
      </c>
      <c r="D4979" s="0" t="s">
        <v>14532</v>
      </c>
      <c r="E4979" s="0" t="s">
        <v>27155</v>
      </c>
      <c r="F4979" s="0" t="n">
        <v>1742</v>
      </c>
      <c r="G4979" s="0" t="s">
        <v>599</v>
      </c>
      <c r="H4979" s="0" t="s">
        <v>297</v>
      </c>
      <c r="I4979" s="0" t="s">
        <v>27157</v>
      </c>
    </row>
    <row r="4980" customFormat="false" ht="15" hidden="false" customHeight="false" outlineLevel="0" collapsed="false">
      <c r="A4980" s="0" t="n">
        <v>33</v>
      </c>
      <c r="B4980" s="0" t="s">
        <v>74</v>
      </c>
      <c r="C4980" s="0" t="s">
        <v>27158</v>
      </c>
      <c r="D4980" s="0" t="s">
        <v>514</v>
      </c>
      <c r="E4980" s="0" t="s">
        <v>27159</v>
      </c>
      <c r="F4980" s="0" t="n">
        <v>4080</v>
      </c>
      <c r="G4980" s="0" t="s">
        <v>599</v>
      </c>
      <c r="H4980" s="0" t="s">
        <v>297</v>
      </c>
      <c r="I4980" s="0" t="s">
        <v>27160</v>
      </c>
    </row>
    <row r="4981" customFormat="false" ht="15" hidden="false" customHeight="false" outlineLevel="0" collapsed="false">
      <c r="A4981" s="0" t="n">
        <v>165</v>
      </c>
      <c r="B4981" s="0" t="s">
        <v>226</v>
      </c>
      <c r="C4981" s="0" t="s">
        <v>27158</v>
      </c>
      <c r="D4981" s="0" t="s">
        <v>514</v>
      </c>
      <c r="E4981" s="0" t="s">
        <v>27159</v>
      </c>
      <c r="F4981" s="0" t="n">
        <v>4080</v>
      </c>
      <c r="G4981" s="0" t="s">
        <v>599</v>
      </c>
      <c r="H4981" s="0" t="s">
        <v>297</v>
      </c>
      <c r="I4981" s="0" t="s">
        <v>27161</v>
      </c>
    </row>
    <row r="4982" customFormat="false" ht="15" hidden="false" customHeight="false" outlineLevel="0" collapsed="false">
      <c r="A4982" s="0" t="n">
        <v>33</v>
      </c>
      <c r="B4982" s="0" t="s">
        <v>74</v>
      </c>
      <c r="C4982" s="0" t="s">
        <v>27162</v>
      </c>
      <c r="D4982" s="0" t="s">
        <v>514</v>
      </c>
      <c r="E4982" s="0" t="s">
        <v>27163</v>
      </c>
      <c r="F4982" s="0" t="n">
        <v>5312</v>
      </c>
      <c r="G4982" s="0" t="s">
        <v>599</v>
      </c>
      <c r="H4982" s="0" t="s">
        <v>297</v>
      </c>
      <c r="I4982" s="0" t="s">
        <v>27164</v>
      </c>
    </row>
    <row r="4983" customFormat="false" ht="15" hidden="false" customHeight="false" outlineLevel="0" collapsed="false">
      <c r="A4983" s="0" t="n">
        <v>165</v>
      </c>
      <c r="B4983" s="0" t="s">
        <v>226</v>
      </c>
      <c r="C4983" s="0" t="s">
        <v>27162</v>
      </c>
      <c r="D4983" s="0" t="s">
        <v>514</v>
      </c>
      <c r="E4983" s="0" t="s">
        <v>27163</v>
      </c>
      <c r="F4983" s="0" t="n">
        <v>5312</v>
      </c>
      <c r="G4983" s="0" t="s">
        <v>599</v>
      </c>
      <c r="H4983" s="0" t="s">
        <v>297</v>
      </c>
      <c r="I4983" s="0" t="s">
        <v>27165</v>
      </c>
    </row>
    <row r="4984" customFormat="false" ht="15" hidden="false" customHeight="false" outlineLevel="0" collapsed="false">
      <c r="A4984" s="0" t="n">
        <v>33</v>
      </c>
      <c r="B4984" s="0" t="s">
        <v>74</v>
      </c>
      <c r="C4984" s="0" t="s">
        <v>27166</v>
      </c>
      <c r="D4984" s="0" t="s">
        <v>514</v>
      </c>
      <c r="E4984" s="0" t="s">
        <v>27167</v>
      </c>
      <c r="F4984" s="0" t="n">
        <v>2914</v>
      </c>
      <c r="G4984" s="0" t="s">
        <v>599</v>
      </c>
      <c r="H4984" s="0" t="s">
        <v>297</v>
      </c>
      <c r="I4984" s="0" t="s">
        <v>27168</v>
      </c>
    </row>
    <row r="4985" customFormat="false" ht="15" hidden="false" customHeight="false" outlineLevel="0" collapsed="false">
      <c r="A4985" s="0" t="n">
        <v>165</v>
      </c>
      <c r="B4985" s="0" t="s">
        <v>226</v>
      </c>
      <c r="C4985" s="0" t="s">
        <v>27166</v>
      </c>
      <c r="D4985" s="0" t="s">
        <v>514</v>
      </c>
      <c r="E4985" s="0" t="s">
        <v>27167</v>
      </c>
      <c r="F4985" s="0" t="n">
        <v>2914</v>
      </c>
      <c r="G4985" s="0" t="s">
        <v>599</v>
      </c>
      <c r="H4985" s="0" t="s">
        <v>297</v>
      </c>
      <c r="I4985" s="0" t="s">
        <v>27169</v>
      </c>
    </row>
    <row r="4986" customFormat="false" ht="15" hidden="false" customHeight="false" outlineLevel="0" collapsed="false">
      <c r="A4986" s="0" t="n">
        <v>33</v>
      </c>
      <c r="B4986" s="0" t="s">
        <v>74</v>
      </c>
      <c r="C4986" s="0" t="s">
        <v>27170</v>
      </c>
      <c r="D4986" s="0" t="s">
        <v>34</v>
      </c>
      <c r="E4986" s="0" t="s">
        <v>27171</v>
      </c>
      <c r="F4986" s="0" t="n">
        <v>211</v>
      </c>
      <c r="G4986" s="0" t="s">
        <v>599</v>
      </c>
      <c r="H4986" s="0" t="s">
        <v>297</v>
      </c>
      <c r="I4986" s="0" t="s">
        <v>27172</v>
      </c>
    </row>
    <row r="4987" customFormat="false" ht="15" hidden="false" customHeight="false" outlineLevel="0" collapsed="false">
      <c r="A4987" s="0" t="n">
        <v>165</v>
      </c>
      <c r="B4987" s="0" t="s">
        <v>226</v>
      </c>
      <c r="C4987" s="0" t="s">
        <v>27170</v>
      </c>
      <c r="D4987" s="0" t="s">
        <v>34</v>
      </c>
      <c r="E4987" s="0" t="s">
        <v>27171</v>
      </c>
      <c r="F4987" s="0" t="n">
        <v>211</v>
      </c>
      <c r="G4987" s="0" t="s">
        <v>599</v>
      </c>
      <c r="H4987" s="0" t="s">
        <v>297</v>
      </c>
      <c r="I4987" s="0" t="s">
        <v>27173</v>
      </c>
    </row>
    <row r="4988" customFormat="false" ht="15" hidden="false" customHeight="false" outlineLevel="0" collapsed="false">
      <c r="A4988" s="0" t="n">
        <v>33</v>
      </c>
      <c r="B4988" s="0" t="s">
        <v>74</v>
      </c>
      <c r="C4988" s="0" t="s">
        <v>27174</v>
      </c>
      <c r="D4988" s="0" t="s">
        <v>282</v>
      </c>
      <c r="E4988" s="0" t="s">
        <v>27175</v>
      </c>
      <c r="F4988" s="0" t="n">
        <v>222</v>
      </c>
      <c r="G4988" s="0" t="s">
        <v>599</v>
      </c>
      <c r="H4988" s="0" t="s">
        <v>297</v>
      </c>
      <c r="I4988" s="0" t="s">
        <v>27176</v>
      </c>
    </row>
    <row r="4989" customFormat="false" ht="15" hidden="false" customHeight="false" outlineLevel="0" collapsed="false">
      <c r="A4989" s="0" t="n">
        <v>165</v>
      </c>
      <c r="B4989" s="0" t="s">
        <v>226</v>
      </c>
      <c r="C4989" s="0" t="s">
        <v>27174</v>
      </c>
      <c r="D4989" s="0" t="s">
        <v>282</v>
      </c>
      <c r="E4989" s="0" t="s">
        <v>27175</v>
      </c>
      <c r="F4989" s="0" t="n">
        <v>222</v>
      </c>
      <c r="G4989" s="0" t="s">
        <v>599</v>
      </c>
      <c r="H4989" s="0" t="s">
        <v>297</v>
      </c>
      <c r="I4989" s="0" t="s">
        <v>27177</v>
      </c>
    </row>
    <row r="4990" customFormat="false" ht="15" hidden="false" customHeight="false" outlineLevel="0" collapsed="false">
      <c r="A4990" s="0" t="n">
        <v>33</v>
      </c>
      <c r="B4990" s="0" t="s">
        <v>74</v>
      </c>
      <c r="C4990" s="0" t="s">
        <v>27178</v>
      </c>
      <c r="D4990" s="0" t="s">
        <v>15738</v>
      </c>
      <c r="E4990" s="0" t="s">
        <v>27179</v>
      </c>
      <c r="F4990" s="0" t="n">
        <v>228</v>
      </c>
      <c r="G4990" s="0" t="s">
        <v>599</v>
      </c>
      <c r="H4990" s="0" t="s">
        <v>297</v>
      </c>
      <c r="I4990" s="0" t="s">
        <v>27180</v>
      </c>
    </row>
    <row r="4991" customFormat="false" ht="15" hidden="false" customHeight="false" outlineLevel="0" collapsed="false">
      <c r="A4991" s="0" t="n">
        <v>165</v>
      </c>
      <c r="B4991" s="0" t="s">
        <v>226</v>
      </c>
      <c r="C4991" s="0" t="s">
        <v>27178</v>
      </c>
      <c r="D4991" s="0" t="s">
        <v>15738</v>
      </c>
      <c r="E4991" s="0" t="s">
        <v>27179</v>
      </c>
      <c r="F4991" s="0" t="n">
        <v>228</v>
      </c>
      <c r="G4991" s="0" t="s">
        <v>599</v>
      </c>
      <c r="H4991" s="0" t="s">
        <v>297</v>
      </c>
      <c r="I4991" s="0" t="s">
        <v>27181</v>
      </c>
    </row>
    <row r="4992" customFormat="false" ht="15" hidden="false" customHeight="false" outlineLevel="0" collapsed="false">
      <c r="A4992" s="0" t="n">
        <v>33</v>
      </c>
      <c r="B4992" s="0" t="s">
        <v>74</v>
      </c>
      <c r="C4992" s="0" t="s">
        <v>27182</v>
      </c>
      <c r="D4992" s="0" t="s">
        <v>14939</v>
      </c>
      <c r="E4992" s="0" t="s">
        <v>27183</v>
      </c>
      <c r="F4992" s="0" t="n">
        <v>222</v>
      </c>
      <c r="G4992" s="0" t="s">
        <v>599</v>
      </c>
      <c r="H4992" s="0" t="s">
        <v>297</v>
      </c>
      <c r="I4992" s="0" t="s">
        <v>27184</v>
      </c>
    </row>
    <row r="4993" customFormat="false" ht="15" hidden="false" customHeight="false" outlineLevel="0" collapsed="false">
      <c r="A4993" s="0" t="n">
        <v>165</v>
      </c>
      <c r="B4993" s="0" t="s">
        <v>226</v>
      </c>
      <c r="C4993" s="0" t="s">
        <v>27182</v>
      </c>
      <c r="D4993" s="0" t="s">
        <v>14939</v>
      </c>
      <c r="E4993" s="0" t="s">
        <v>27183</v>
      </c>
      <c r="F4993" s="0" t="n">
        <v>222</v>
      </c>
      <c r="G4993" s="0" t="s">
        <v>599</v>
      </c>
      <c r="H4993" s="0" t="s">
        <v>297</v>
      </c>
      <c r="I4993" s="0" t="s">
        <v>27185</v>
      </c>
    </row>
    <row r="4994" customFormat="false" ht="15" hidden="false" customHeight="false" outlineLevel="0" collapsed="false">
      <c r="A4994" s="0" t="n">
        <v>33</v>
      </c>
      <c r="B4994" s="0" t="s">
        <v>74</v>
      </c>
      <c r="C4994" s="0" t="s">
        <v>27186</v>
      </c>
      <c r="D4994" s="0" t="s">
        <v>14192</v>
      </c>
      <c r="E4994" s="0" t="s">
        <v>27187</v>
      </c>
      <c r="F4994" s="0" t="n">
        <v>222</v>
      </c>
      <c r="G4994" s="0" t="s">
        <v>599</v>
      </c>
      <c r="H4994" s="0" t="s">
        <v>297</v>
      </c>
      <c r="I4994" s="0" t="s">
        <v>27188</v>
      </c>
    </row>
    <row r="4995" customFormat="false" ht="15" hidden="false" customHeight="false" outlineLevel="0" collapsed="false">
      <c r="A4995" s="0" t="n">
        <v>165</v>
      </c>
      <c r="B4995" s="0" t="s">
        <v>226</v>
      </c>
      <c r="C4995" s="0" t="s">
        <v>27186</v>
      </c>
      <c r="D4995" s="0" t="s">
        <v>14192</v>
      </c>
      <c r="E4995" s="0" t="s">
        <v>27187</v>
      </c>
      <c r="F4995" s="0" t="n">
        <v>222</v>
      </c>
      <c r="G4995" s="0" t="s">
        <v>599</v>
      </c>
      <c r="H4995" s="0" t="s">
        <v>297</v>
      </c>
      <c r="I4995" s="0" t="s">
        <v>27189</v>
      </c>
    </row>
    <row r="4996" customFormat="false" ht="15" hidden="false" customHeight="false" outlineLevel="0" collapsed="false">
      <c r="A4996" s="0" t="n">
        <v>33</v>
      </c>
      <c r="B4996" s="0" t="s">
        <v>74</v>
      </c>
      <c r="C4996" s="0" t="s">
        <v>27190</v>
      </c>
      <c r="D4996" s="0" t="s">
        <v>514</v>
      </c>
      <c r="E4996" s="0" t="s">
        <v>27191</v>
      </c>
      <c r="F4996" s="0" t="n">
        <v>222</v>
      </c>
      <c r="G4996" s="0" t="s">
        <v>599</v>
      </c>
      <c r="H4996" s="0" t="s">
        <v>297</v>
      </c>
      <c r="I4996" s="0" t="s">
        <v>27192</v>
      </c>
    </row>
    <row r="4997" customFormat="false" ht="15" hidden="false" customHeight="false" outlineLevel="0" collapsed="false">
      <c r="A4997" s="0" t="n">
        <v>165</v>
      </c>
      <c r="B4997" s="0" t="s">
        <v>226</v>
      </c>
      <c r="C4997" s="0" t="s">
        <v>27190</v>
      </c>
      <c r="D4997" s="0" t="s">
        <v>514</v>
      </c>
      <c r="E4997" s="0" t="s">
        <v>27191</v>
      </c>
      <c r="F4997" s="0" t="n">
        <v>222</v>
      </c>
      <c r="G4997" s="0" t="s">
        <v>599</v>
      </c>
      <c r="H4997" s="0" t="s">
        <v>297</v>
      </c>
      <c r="I4997" s="0" t="s">
        <v>27193</v>
      </c>
    </row>
    <row r="4998" customFormat="false" ht="15" hidden="false" customHeight="false" outlineLevel="0" collapsed="false">
      <c r="A4998" s="0" t="n">
        <v>33</v>
      </c>
      <c r="B4998" s="0" t="s">
        <v>74</v>
      </c>
      <c r="C4998" s="0" t="s">
        <v>27194</v>
      </c>
      <c r="D4998" s="0" t="s">
        <v>514</v>
      </c>
      <c r="E4998" s="0" t="s">
        <v>27195</v>
      </c>
      <c r="F4998" s="0" t="n">
        <v>352</v>
      </c>
      <c r="G4998" s="0" t="s">
        <v>599</v>
      </c>
      <c r="H4998" s="0" t="s">
        <v>297</v>
      </c>
      <c r="I4998" s="0" t="s">
        <v>27196</v>
      </c>
    </row>
    <row r="4999" customFormat="false" ht="15" hidden="false" customHeight="false" outlineLevel="0" collapsed="false">
      <c r="A4999" s="0" t="n">
        <v>165</v>
      </c>
      <c r="B4999" s="0" t="s">
        <v>226</v>
      </c>
      <c r="C4999" s="0" t="s">
        <v>27194</v>
      </c>
      <c r="D4999" s="0" t="s">
        <v>514</v>
      </c>
      <c r="E4999" s="0" t="s">
        <v>27195</v>
      </c>
      <c r="F4999" s="0" t="n">
        <v>352</v>
      </c>
      <c r="G4999" s="0" t="s">
        <v>599</v>
      </c>
      <c r="H4999" s="0" t="s">
        <v>297</v>
      </c>
      <c r="I4999" s="0" t="s">
        <v>27197</v>
      </c>
    </row>
    <row r="5000" customFormat="false" ht="15" hidden="false" customHeight="false" outlineLevel="0" collapsed="false">
      <c r="A5000" s="0" t="n">
        <v>33</v>
      </c>
      <c r="B5000" s="0" t="s">
        <v>74</v>
      </c>
      <c r="C5000" s="0" t="s">
        <v>27198</v>
      </c>
      <c r="D5000" s="0" t="s">
        <v>14192</v>
      </c>
      <c r="E5000" s="0" t="s">
        <v>27199</v>
      </c>
      <c r="F5000" s="0" t="n">
        <v>294</v>
      </c>
      <c r="G5000" s="0" t="s">
        <v>599</v>
      </c>
      <c r="H5000" s="0" t="s">
        <v>297</v>
      </c>
      <c r="I5000" s="0" t="s">
        <v>27200</v>
      </c>
    </row>
    <row r="5001" customFormat="false" ht="15" hidden="false" customHeight="false" outlineLevel="0" collapsed="false">
      <c r="A5001" s="0" t="n">
        <v>165</v>
      </c>
      <c r="B5001" s="0" t="s">
        <v>226</v>
      </c>
      <c r="C5001" s="0" t="s">
        <v>27198</v>
      </c>
      <c r="D5001" s="0" t="s">
        <v>14192</v>
      </c>
      <c r="E5001" s="0" t="s">
        <v>27199</v>
      </c>
      <c r="F5001" s="0" t="n">
        <v>294</v>
      </c>
      <c r="G5001" s="0" t="s">
        <v>599</v>
      </c>
      <c r="H5001" s="0" t="s">
        <v>297</v>
      </c>
      <c r="I5001" s="0" t="s">
        <v>27201</v>
      </c>
    </row>
    <row r="5002" customFormat="false" ht="15" hidden="false" customHeight="false" outlineLevel="0" collapsed="false">
      <c r="A5002" s="0" t="n">
        <v>33</v>
      </c>
      <c r="B5002" s="0" t="s">
        <v>74</v>
      </c>
      <c r="C5002" s="0" t="s">
        <v>27202</v>
      </c>
      <c r="D5002" s="0" t="s">
        <v>14532</v>
      </c>
      <c r="E5002" s="0" t="s">
        <v>27203</v>
      </c>
      <c r="F5002" s="0" t="n">
        <v>222</v>
      </c>
      <c r="G5002" s="0" t="s">
        <v>599</v>
      </c>
      <c r="H5002" s="0" t="s">
        <v>297</v>
      </c>
      <c r="I5002" s="0" t="s">
        <v>27204</v>
      </c>
    </row>
    <row r="5003" customFormat="false" ht="15" hidden="false" customHeight="false" outlineLevel="0" collapsed="false">
      <c r="A5003" s="0" t="n">
        <v>165</v>
      </c>
      <c r="B5003" s="0" t="s">
        <v>226</v>
      </c>
      <c r="C5003" s="0" t="s">
        <v>27202</v>
      </c>
      <c r="D5003" s="0" t="s">
        <v>14532</v>
      </c>
      <c r="E5003" s="0" t="s">
        <v>27203</v>
      </c>
      <c r="F5003" s="0" t="n">
        <v>222</v>
      </c>
      <c r="G5003" s="0" t="s">
        <v>599</v>
      </c>
      <c r="H5003" s="0" t="s">
        <v>297</v>
      </c>
      <c r="I5003" s="0" t="s">
        <v>27205</v>
      </c>
    </row>
    <row r="5004" customFormat="false" ht="15" hidden="false" customHeight="false" outlineLevel="0" collapsed="false">
      <c r="A5004" s="0" t="n">
        <v>33</v>
      </c>
      <c r="B5004" s="0" t="s">
        <v>74</v>
      </c>
      <c r="C5004" s="0" t="s">
        <v>27206</v>
      </c>
      <c r="D5004" s="0" t="s">
        <v>339</v>
      </c>
      <c r="E5004" s="0" t="s">
        <v>27207</v>
      </c>
      <c r="F5004" s="0" t="n">
        <v>954</v>
      </c>
      <c r="G5004" s="0" t="s">
        <v>599</v>
      </c>
      <c r="H5004" s="0" t="s">
        <v>297</v>
      </c>
      <c r="I5004" s="0" t="s">
        <v>27208</v>
      </c>
    </row>
    <row r="5005" customFormat="false" ht="15" hidden="false" customHeight="false" outlineLevel="0" collapsed="false">
      <c r="A5005" s="0" t="n">
        <v>165</v>
      </c>
      <c r="B5005" s="0" t="s">
        <v>226</v>
      </c>
      <c r="C5005" s="0" t="s">
        <v>27206</v>
      </c>
      <c r="D5005" s="0" t="s">
        <v>339</v>
      </c>
      <c r="E5005" s="0" t="s">
        <v>27207</v>
      </c>
      <c r="F5005" s="0" t="n">
        <v>954</v>
      </c>
      <c r="G5005" s="0" t="s">
        <v>599</v>
      </c>
      <c r="H5005" s="0" t="s">
        <v>297</v>
      </c>
      <c r="I5005" s="0" t="s">
        <v>27209</v>
      </c>
    </row>
    <row r="5006" customFormat="false" ht="15" hidden="false" customHeight="false" outlineLevel="0" collapsed="false">
      <c r="A5006" s="0" t="n">
        <v>33</v>
      </c>
      <c r="B5006" s="0" t="s">
        <v>74</v>
      </c>
      <c r="C5006" s="0" t="s">
        <v>27210</v>
      </c>
      <c r="D5006" s="0" t="s">
        <v>14532</v>
      </c>
      <c r="E5006" s="0" t="s">
        <v>27211</v>
      </c>
      <c r="F5006" s="0" t="n">
        <v>971</v>
      </c>
      <c r="G5006" s="0" t="s">
        <v>599</v>
      </c>
      <c r="H5006" s="0" t="s">
        <v>297</v>
      </c>
      <c r="I5006" s="0" t="s">
        <v>27212</v>
      </c>
    </row>
    <row r="5007" customFormat="false" ht="15" hidden="false" customHeight="false" outlineLevel="0" collapsed="false">
      <c r="A5007" s="0" t="n">
        <v>165</v>
      </c>
      <c r="B5007" s="0" t="s">
        <v>226</v>
      </c>
      <c r="C5007" s="0" t="s">
        <v>27210</v>
      </c>
      <c r="D5007" s="0" t="s">
        <v>14532</v>
      </c>
      <c r="E5007" s="0" t="s">
        <v>27211</v>
      </c>
      <c r="F5007" s="0" t="n">
        <v>971</v>
      </c>
      <c r="G5007" s="0" t="s">
        <v>599</v>
      </c>
      <c r="H5007" s="0" t="s">
        <v>297</v>
      </c>
      <c r="I5007" s="0" t="s">
        <v>27213</v>
      </c>
    </row>
    <row r="5008" customFormat="false" ht="15" hidden="false" customHeight="false" outlineLevel="0" collapsed="false">
      <c r="A5008" s="0" t="n">
        <v>33</v>
      </c>
      <c r="B5008" s="0" t="s">
        <v>74</v>
      </c>
      <c r="C5008" s="0" t="s">
        <v>27214</v>
      </c>
      <c r="D5008" s="0" t="s">
        <v>14532</v>
      </c>
      <c r="E5008" s="0" t="s">
        <v>27215</v>
      </c>
      <c r="F5008" s="0" t="n">
        <v>222</v>
      </c>
      <c r="G5008" s="0" t="s">
        <v>599</v>
      </c>
      <c r="H5008" s="0" t="s">
        <v>297</v>
      </c>
      <c r="I5008" s="0" t="s">
        <v>27216</v>
      </c>
    </row>
    <row r="5009" customFormat="false" ht="15" hidden="false" customHeight="false" outlineLevel="0" collapsed="false">
      <c r="A5009" s="0" t="n">
        <v>165</v>
      </c>
      <c r="B5009" s="0" t="s">
        <v>226</v>
      </c>
      <c r="C5009" s="0" t="s">
        <v>27214</v>
      </c>
      <c r="D5009" s="0" t="s">
        <v>14532</v>
      </c>
      <c r="E5009" s="0" t="s">
        <v>27215</v>
      </c>
      <c r="F5009" s="0" t="n">
        <v>222</v>
      </c>
      <c r="G5009" s="0" t="s">
        <v>599</v>
      </c>
      <c r="H5009" s="0" t="s">
        <v>297</v>
      </c>
      <c r="I5009" s="0" t="s">
        <v>27217</v>
      </c>
    </row>
    <row r="5010" customFormat="false" ht="15" hidden="false" customHeight="false" outlineLevel="0" collapsed="false">
      <c r="A5010" s="0" t="n">
        <v>33</v>
      </c>
      <c r="B5010" s="0" t="s">
        <v>74</v>
      </c>
      <c r="C5010" s="0" t="s">
        <v>27218</v>
      </c>
      <c r="D5010" s="0" t="s">
        <v>14676</v>
      </c>
      <c r="E5010" s="0" t="s">
        <v>27219</v>
      </c>
      <c r="F5010" s="0" t="n">
        <v>207</v>
      </c>
      <c r="G5010" s="0" t="s">
        <v>599</v>
      </c>
      <c r="H5010" s="0" t="s">
        <v>297</v>
      </c>
      <c r="I5010" s="0" t="s">
        <v>27220</v>
      </c>
    </row>
    <row r="5011" customFormat="false" ht="15" hidden="false" customHeight="false" outlineLevel="0" collapsed="false">
      <c r="A5011" s="0" t="n">
        <v>165</v>
      </c>
      <c r="B5011" s="0" t="s">
        <v>226</v>
      </c>
      <c r="C5011" s="0" t="s">
        <v>27218</v>
      </c>
      <c r="D5011" s="0" t="s">
        <v>14676</v>
      </c>
      <c r="E5011" s="0" t="s">
        <v>27219</v>
      </c>
      <c r="F5011" s="0" t="n">
        <v>207</v>
      </c>
      <c r="G5011" s="0" t="s">
        <v>599</v>
      </c>
      <c r="H5011" s="0" t="s">
        <v>297</v>
      </c>
      <c r="I5011" s="0" t="s">
        <v>27221</v>
      </c>
    </row>
    <row r="5012" customFormat="false" ht="15" hidden="false" customHeight="false" outlineLevel="0" collapsed="false">
      <c r="A5012" s="0" t="n">
        <v>33</v>
      </c>
      <c r="B5012" s="0" t="s">
        <v>74</v>
      </c>
      <c r="C5012" s="0" t="s">
        <v>27222</v>
      </c>
      <c r="D5012" s="0" t="s">
        <v>339</v>
      </c>
      <c r="E5012" s="0" t="s">
        <v>27223</v>
      </c>
      <c r="F5012" s="0" t="n">
        <v>1130</v>
      </c>
      <c r="G5012" s="0" t="s">
        <v>599</v>
      </c>
      <c r="H5012" s="0" t="s">
        <v>297</v>
      </c>
      <c r="I5012" s="0" t="s">
        <v>27224</v>
      </c>
    </row>
    <row r="5013" customFormat="false" ht="15" hidden="false" customHeight="false" outlineLevel="0" collapsed="false">
      <c r="A5013" s="0" t="n">
        <v>165</v>
      </c>
      <c r="B5013" s="0" t="s">
        <v>226</v>
      </c>
      <c r="C5013" s="0" t="s">
        <v>27222</v>
      </c>
      <c r="D5013" s="0" t="s">
        <v>339</v>
      </c>
      <c r="E5013" s="0" t="s">
        <v>27223</v>
      </c>
      <c r="F5013" s="0" t="n">
        <v>1130</v>
      </c>
      <c r="G5013" s="0" t="s">
        <v>599</v>
      </c>
      <c r="H5013" s="0" t="s">
        <v>297</v>
      </c>
      <c r="I5013" s="0" t="s">
        <v>27225</v>
      </c>
    </row>
    <row r="5014" customFormat="false" ht="15" hidden="false" customHeight="false" outlineLevel="0" collapsed="false">
      <c r="A5014" s="0" t="n">
        <v>33</v>
      </c>
      <c r="B5014" s="0" t="s">
        <v>74</v>
      </c>
      <c r="C5014" s="0" t="s">
        <v>27226</v>
      </c>
      <c r="D5014" s="0" t="s">
        <v>339</v>
      </c>
      <c r="E5014" s="0" t="s">
        <v>27227</v>
      </c>
      <c r="F5014" s="0" t="n">
        <v>279</v>
      </c>
      <c r="G5014" s="0" t="s">
        <v>599</v>
      </c>
      <c r="H5014" s="0" t="s">
        <v>297</v>
      </c>
      <c r="I5014" s="0" t="s">
        <v>27228</v>
      </c>
    </row>
    <row r="5015" customFormat="false" ht="15" hidden="false" customHeight="false" outlineLevel="0" collapsed="false">
      <c r="A5015" s="0" t="n">
        <v>165</v>
      </c>
      <c r="B5015" s="0" t="s">
        <v>226</v>
      </c>
      <c r="C5015" s="0" t="s">
        <v>27226</v>
      </c>
      <c r="D5015" s="0" t="s">
        <v>339</v>
      </c>
      <c r="E5015" s="0" t="s">
        <v>27227</v>
      </c>
      <c r="F5015" s="0" t="n">
        <v>279</v>
      </c>
      <c r="G5015" s="0" t="s">
        <v>599</v>
      </c>
      <c r="H5015" s="0" t="s">
        <v>297</v>
      </c>
      <c r="I5015" s="0" t="s">
        <v>27229</v>
      </c>
    </row>
    <row r="5016" customFormat="false" ht="15" hidden="false" customHeight="false" outlineLevel="0" collapsed="false">
      <c r="A5016" s="0" t="n">
        <v>33</v>
      </c>
      <c r="B5016" s="0" t="s">
        <v>74</v>
      </c>
      <c r="C5016" s="0" t="s">
        <v>27230</v>
      </c>
      <c r="D5016" s="0" t="s">
        <v>14532</v>
      </c>
      <c r="E5016" s="0" t="s">
        <v>27231</v>
      </c>
      <c r="F5016" s="0" t="n">
        <v>222</v>
      </c>
      <c r="G5016" s="0" t="s">
        <v>599</v>
      </c>
      <c r="H5016" s="0" t="s">
        <v>297</v>
      </c>
      <c r="I5016" s="0" t="s">
        <v>27232</v>
      </c>
    </row>
    <row r="5017" customFormat="false" ht="15" hidden="false" customHeight="false" outlineLevel="0" collapsed="false">
      <c r="A5017" s="0" t="n">
        <v>165</v>
      </c>
      <c r="B5017" s="0" t="s">
        <v>226</v>
      </c>
      <c r="C5017" s="0" t="s">
        <v>27230</v>
      </c>
      <c r="D5017" s="0" t="s">
        <v>14532</v>
      </c>
      <c r="E5017" s="0" t="s">
        <v>27231</v>
      </c>
      <c r="F5017" s="0" t="n">
        <v>222</v>
      </c>
      <c r="G5017" s="0" t="s">
        <v>599</v>
      </c>
      <c r="H5017" s="0" t="s">
        <v>297</v>
      </c>
      <c r="I5017" s="0" t="s">
        <v>27233</v>
      </c>
    </row>
    <row r="5018" customFormat="false" ht="15" hidden="false" customHeight="false" outlineLevel="0" collapsed="false">
      <c r="A5018" s="0" t="n">
        <v>33</v>
      </c>
      <c r="B5018" s="0" t="s">
        <v>74</v>
      </c>
      <c r="C5018" s="0" t="s">
        <v>27234</v>
      </c>
      <c r="D5018" s="0" t="s">
        <v>339</v>
      </c>
      <c r="E5018" s="0" t="s">
        <v>27235</v>
      </c>
      <c r="F5018" s="0" t="n">
        <v>950</v>
      </c>
      <c r="G5018" s="0" t="s">
        <v>599</v>
      </c>
      <c r="H5018" s="0" t="s">
        <v>297</v>
      </c>
      <c r="I5018" s="0" t="s">
        <v>27236</v>
      </c>
    </row>
    <row r="5019" customFormat="false" ht="15" hidden="false" customHeight="false" outlineLevel="0" collapsed="false">
      <c r="A5019" s="0" t="n">
        <v>165</v>
      </c>
      <c r="B5019" s="0" t="s">
        <v>226</v>
      </c>
      <c r="C5019" s="0" t="s">
        <v>27234</v>
      </c>
      <c r="D5019" s="0" t="s">
        <v>339</v>
      </c>
      <c r="E5019" s="0" t="s">
        <v>27235</v>
      </c>
      <c r="F5019" s="0" t="n">
        <v>950</v>
      </c>
      <c r="G5019" s="0" t="s">
        <v>599</v>
      </c>
      <c r="H5019" s="0" t="s">
        <v>297</v>
      </c>
      <c r="I5019" s="0" t="s">
        <v>27237</v>
      </c>
    </row>
    <row r="5020" customFormat="false" ht="15" hidden="false" customHeight="false" outlineLevel="0" collapsed="false">
      <c r="A5020" s="0" t="n">
        <v>33</v>
      </c>
      <c r="B5020" s="0" t="s">
        <v>74</v>
      </c>
      <c r="C5020" s="0" t="s">
        <v>27238</v>
      </c>
      <c r="D5020" s="0" t="s">
        <v>14532</v>
      </c>
      <c r="E5020" s="0" t="s">
        <v>27239</v>
      </c>
      <c r="F5020" s="0" t="n">
        <v>222</v>
      </c>
      <c r="G5020" s="0" t="s">
        <v>599</v>
      </c>
      <c r="H5020" s="0" t="s">
        <v>297</v>
      </c>
      <c r="I5020" s="0" t="s">
        <v>27240</v>
      </c>
    </row>
    <row r="5021" customFormat="false" ht="15" hidden="false" customHeight="false" outlineLevel="0" collapsed="false">
      <c r="A5021" s="0" t="n">
        <v>165</v>
      </c>
      <c r="B5021" s="0" t="s">
        <v>226</v>
      </c>
      <c r="C5021" s="0" t="s">
        <v>27238</v>
      </c>
      <c r="D5021" s="0" t="s">
        <v>14532</v>
      </c>
      <c r="E5021" s="0" t="s">
        <v>27239</v>
      </c>
      <c r="F5021" s="0" t="n">
        <v>222</v>
      </c>
      <c r="G5021" s="0" t="s">
        <v>599</v>
      </c>
      <c r="H5021" s="0" t="s">
        <v>297</v>
      </c>
      <c r="I5021" s="0" t="s">
        <v>27241</v>
      </c>
    </row>
    <row r="5022" customFormat="false" ht="15" hidden="false" customHeight="false" outlineLevel="0" collapsed="false">
      <c r="A5022" s="0" t="n">
        <v>33</v>
      </c>
      <c r="B5022" s="0" t="s">
        <v>74</v>
      </c>
      <c r="C5022" s="0" t="s">
        <v>27242</v>
      </c>
      <c r="D5022" s="0" t="s">
        <v>339</v>
      </c>
      <c r="E5022" s="0" t="s">
        <v>27243</v>
      </c>
      <c r="F5022" s="0" t="n">
        <v>1315</v>
      </c>
      <c r="G5022" s="0" t="s">
        <v>599</v>
      </c>
      <c r="H5022" s="0" t="s">
        <v>297</v>
      </c>
      <c r="I5022" s="0" t="s">
        <v>27244</v>
      </c>
    </row>
    <row r="5023" customFormat="false" ht="15" hidden="false" customHeight="false" outlineLevel="0" collapsed="false">
      <c r="A5023" s="0" t="n">
        <v>165</v>
      </c>
      <c r="B5023" s="0" t="s">
        <v>226</v>
      </c>
      <c r="C5023" s="0" t="s">
        <v>27242</v>
      </c>
      <c r="D5023" s="0" t="s">
        <v>339</v>
      </c>
      <c r="E5023" s="0" t="s">
        <v>27243</v>
      </c>
      <c r="F5023" s="0" t="n">
        <v>1315</v>
      </c>
      <c r="G5023" s="0" t="s">
        <v>599</v>
      </c>
      <c r="H5023" s="0" t="s">
        <v>297</v>
      </c>
      <c r="I5023" s="0" t="s">
        <v>27245</v>
      </c>
    </row>
    <row r="5024" customFormat="false" ht="15" hidden="false" customHeight="false" outlineLevel="0" collapsed="false">
      <c r="A5024" s="0" t="n">
        <v>33</v>
      </c>
      <c r="B5024" s="0" t="s">
        <v>74</v>
      </c>
      <c r="C5024" s="0" t="s">
        <v>27246</v>
      </c>
      <c r="D5024" s="0" t="s">
        <v>14541</v>
      </c>
      <c r="E5024" s="0" t="s">
        <v>27247</v>
      </c>
      <c r="F5024" s="0" t="n">
        <v>929</v>
      </c>
      <c r="G5024" s="0" t="s">
        <v>599</v>
      </c>
      <c r="H5024" s="0" t="s">
        <v>297</v>
      </c>
      <c r="I5024" s="0" t="s">
        <v>27248</v>
      </c>
    </row>
    <row r="5025" customFormat="false" ht="15" hidden="false" customHeight="false" outlineLevel="0" collapsed="false">
      <c r="A5025" s="0" t="n">
        <v>165</v>
      </c>
      <c r="B5025" s="0" t="s">
        <v>226</v>
      </c>
      <c r="C5025" s="0" t="s">
        <v>27246</v>
      </c>
      <c r="D5025" s="0" t="s">
        <v>14541</v>
      </c>
      <c r="E5025" s="0" t="s">
        <v>27247</v>
      </c>
      <c r="F5025" s="0" t="n">
        <v>929</v>
      </c>
      <c r="G5025" s="0" t="s">
        <v>599</v>
      </c>
      <c r="H5025" s="0" t="s">
        <v>297</v>
      </c>
      <c r="I5025" s="0" t="s">
        <v>27249</v>
      </c>
    </row>
    <row r="5026" customFormat="false" ht="15" hidden="false" customHeight="false" outlineLevel="0" collapsed="false">
      <c r="A5026" s="0" t="n">
        <v>33</v>
      </c>
      <c r="B5026" s="0" t="s">
        <v>74</v>
      </c>
      <c r="C5026" s="0" t="s">
        <v>27250</v>
      </c>
      <c r="D5026" s="0" t="s">
        <v>14676</v>
      </c>
      <c r="E5026" s="0" t="s">
        <v>27251</v>
      </c>
      <c r="F5026" s="0" t="n">
        <v>814</v>
      </c>
      <c r="G5026" s="0" t="s">
        <v>599</v>
      </c>
      <c r="H5026" s="0" t="s">
        <v>297</v>
      </c>
      <c r="I5026" s="0" t="s">
        <v>27252</v>
      </c>
    </row>
    <row r="5027" customFormat="false" ht="15" hidden="false" customHeight="false" outlineLevel="0" collapsed="false">
      <c r="A5027" s="0" t="n">
        <v>165</v>
      </c>
      <c r="B5027" s="0" t="s">
        <v>226</v>
      </c>
      <c r="C5027" s="0" t="s">
        <v>27250</v>
      </c>
      <c r="D5027" s="0" t="s">
        <v>14676</v>
      </c>
      <c r="E5027" s="0" t="s">
        <v>27251</v>
      </c>
      <c r="F5027" s="0" t="n">
        <v>814</v>
      </c>
      <c r="G5027" s="0" t="s">
        <v>599</v>
      </c>
      <c r="H5027" s="0" t="s">
        <v>297</v>
      </c>
      <c r="I5027" s="0" t="s">
        <v>27253</v>
      </c>
    </row>
    <row r="5028" customFormat="false" ht="15" hidden="false" customHeight="false" outlineLevel="0" collapsed="false">
      <c r="A5028" s="0" t="n">
        <v>33</v>
      </c>
      <c r="B5028" s="0" t="s">
        <v>74</v>
      </c>
      <c r="C5028" s="0" t="s">
        <v>27254</v>
      </c>
      <c r="D5028" s="0" t="s">
        <v>14676</v>
      </c>
      <c r="E5028" s="0" t="s">
        <v>27255</v>
      </c>
      <c r="F5028" s="0" t="n">
        <v>844</v>
      </c>
      <c r="G5028" s="0" t="s">
        <v>599</v>
      </c>
      <c r="H5028" s="0" t="s">
        <v>297</v>
      </c>
      <c r="I5028" s="0" t="s">
        <v>27256</v>
      </c>
    </row>
    <row r="5029" customFormat="false" ht="15" hidden="false" customHeight="false" outlineLevel="0" collapsed="false">
      <c r="A5029" s="0" t="n">
        <v>165</v>
      </c>
      <c r="B5029" s="0" t="s">
        <v>226</v>
      </c>
      <c r="C5029" s="0" t="s">
        <v>27254</v>
      </c>
      <c r="D5029" s="0" t="s">
        <v>14676</v>
      </c>
      <c r="E5029" s="0" t="s">
        <v>27255</v>
      </c>
      <c r="F5029" s="0" t="n">
        <v>844</v>
      </c>
      <c r="G5029" s="0" t="s">
        <v>599</v>
      </c>
      <c r="H5029" s="0" t="s">
        <v>297</v>
      </c>
      <c r="I5029" s="0" t="s">
        <v>27257</v>
      </c>
    </row>
    <row r="5030" customFormat="false" ht="15" hidden="false" customHeight="false" outlineLevel="0" collapsed="false">
      <c r="A5030" s="0" t="n">
        <v>33</v>
      </c>
      <c r="B5030" s="0" t="s">
        <v>74</v>
      </c>
      <c r="C5030" s="0" t="s">
        <v>27258</v>
      </c>
      <c r="D5030" s="0" t="s">
        <v>14676</v>
      </c>
      <c r="E5030" s="0" t="s">
        <v>27259</v>
      </c>
      <c r="F5030" s="0" t="n">
        <v>1116</v>
      </c>
      <c r="G5030" s="0" t="s">
        <v>599</v>
      </c>
      <c r="H5030" s="0" t="s">
        <v>297</v>
      </c>
      <c r="I5030" s="0" t="s">
        <v>27260</v>
      </c>
    </row>
    <row r="5031" customFormat="false" ht="15" hidden="false" customHeight="false" outlineLevel="0" collapsed="false">
      <c r="A5031" s="0" t="n">
        <v>165</v>
      </c>
      <c r="B5031" s="0" t="s">
        <v>226</v>
      </c>
      <c r="C5031" s="0" t="s">
        <v>27258</v>
      </c>
      <c r="D5031" s="0" t="s">
        <v>14676</v>
      </c>
      <c r="E5031" s="0" t="s">
        <v>27259</v>
      </c>
      <c r="F5031" s="0" t="n">
        <v>1116</v>
      </c>
      <c r="G5031" s="0" t="s">
        <v>599</v>
      </c>
      <c r="H5031" s="0" t="s">
        <v>297</v>
      </c>
      <c r="I5031" s="0" t="s">
        <v>27261</v>
      </c>
    </row>
    <row r="5032" customFormat="false" ht="15" hidden="false" customHeight="false" outlineLevel="0" collapsed="false">
      <c r="A5032" s="0" t="n">
        <v>33</v>
      </c>
      <c r="B5032" s="0" t="s">
        <v>74</v>
      </c>
      <c r="C5032" s="0" t="s">
        <v>27262</v>
      </c>
      <c r="D5032" s="0" t="s">
        <v>14541</v>
      </c>
      <c r="E5032" s="0" t="s">
        <v>27263</v>
      </c>
      <c r="F5032" s="0" t="n">
        <v>907</v>
      </c>
      <c r="G5032" s="0" t="s">
        <v>599</v>
      </c>
      <c r="H5032" s="0" t="s">
        <v>297</v>
      </c>
      <c r="I5032" s="0" t="s">
        <v>27264</v>
      </c>
    </row>
    <row r="5033" customFormat="false" ht="15" hidden="false" customHeight="false" outlineLevel="0" collapsed="false">
      <c r="A5033" s="0" t="n">
        <v>165</v>
      </c>
      <c r="B5033" s="0" t="s">
        <v>226</v>
      </c>
      <c r="C5033" s="0" t="s">
        <v>27262</v>
      </c>
      <c r="D5033" s="0" t="s">
        <v>14541</v>
      </c>
      <c r="E5033" s="0" t="s">
        <v>27263</v>
      </c>
      <c r="F5033" s="0" t="n">
        <v>907</v>
      </c>
      <c r="G5033" s="0" t="s">
        <v>599</v>
      </c>
      <c r="H5033" s="0" t="s">
        <v>297</v>
      </c>
      <c r="I5033" s="0" t="s">
        <v>27265</v>
      </c>
    </row>
    <row r="5034" customFormat="false" ht="15" hidden="false" customHeight="false" outlineLevel="0" collapsed="false">
      <c r="A5034" s="0" t="n">
        <v>33</v>
      </c>
      <c r="B5034" s="0" t="s">
        <v>74</v>
      </c>
      <c r="C5034" s="0" t="s">
        <v>27266</v>
      </c>
      <c r="D5034" s="0" t="s">
        <v>14541</v>
      </c>
      <c r="E5034" s="0" t="s">
        <v>27267</v>
      </c>
      <c r="F5034" s="0" t="n">
        <v>1179</v>
      </c>
      <c r="G5034" s="0" t="s">
        <v>599</v>
      </c>
      <c r="H5034" s="0" t="s">
        <v>297</v>
      </c>
      <c r="I5034" s="0" t="s">
        <v>27268</v>
      </c>
    </row>
    <row r="5035" customFormat="false" ht="15" hidden="false" customHeight="false" outlineLevel="0" collapsed="false">
      <c r="A5035" s="0" t="n">
        <v>165</v>
      </c>
      <c r="B5035" s="0" t="s">
        <v>226</v>
      </c>
      <c r="C5035" s="0" t="s">
        <v>27266</v>
      </c>
      <c r="D5035" s="0" t="s">
        <v>14541</v>
      </c>
      <c r="E5035" s="0" t="s">
        <v>27267</v>
      </c>
      <c r="F5035" s="0" t="n">
        <v>1179</v>
      </c>
      <c r="G5035" s="0" t="s">
        <v>599</v>
      </c>
      <c r="H5035" s="0" t="s">
        <v>297</v>
      </c>
      <c r="I5035" s="0" t="s">
        <v>27269</v>
      </c>
    </row>
    <row r="5036" customFormat="false" ht="15" hidden="false" customHeight="false" outlineLevel="0" collapsed="false">
      <c r="A5036" s="0" t="n">
        <v>33</v>
      </c>
      <c r="B5036" s="0" t="s">
        <v>74</v>
      </c>
      <c r="C5036" s="0" t="s">
        <v>27270</v>
      </c>
      <c r="D5036" s="0" t="s">
        <v>14541</v>
      </c>
      <c r="E5036" s="0" t="s">
        <v>27271</v>
      </c>
      <c r="F5036" s="0" t="n">
        <v>943</v>
      </c>
      <c r="G5036" s="0" t="s">
        <v>599</v>
      </c>
      <c r="H5036" s="0" t="s">
        <v>297</v>
      </c>
      <c r="I5036" s="0" t="s">
        <v>27272</v>
      </c>
    </row>
    <row r="5037" customFormat="false" ht="15" hidden="false" customHeight="false" outlineLevel="0" collapsed="false">
      <c r="A5037" s="0" t="n">
        <v>165</v>
      </c>
      <c r="B5037" s="0" t="s">
        <v>226</v>
      </c>
      <c r="C5037" s="0" t="s">
        <v>27270</v>
      </c>
      <c r="D5037" s="0" t="s">
        <v>14541</v>
      </c>
      <c r="E5037" s="0" t="s">
        <v>27271</v>
      </c>
      <c r="F5037" s="0" t="n">
        <v>943</v>
      </c>
      <c r="G5037" s="0" t="s">
        <v>599</v>
      </c>
      <c r="H5037" s="0" t="s">
        <v>297</v>
      </c>
      <c r="I5037" s="0" t="s">
        <v>27273</v>
      </c>
    </row>
    <row r="5038" customFormat="false" ht="15" hidden="false" customHeight="false" outlineLevel="0" collapsed="false">
      <c r="A5038" s="0" t="n">
        <v>33</v>
      </c>
      <c r="B5038" s="0" t="s">
        <v>74</v>
      </c>
      <c r="C5038" s="0" t="s">
        <v>27274</v>
      </c>
      <c r="D5038" s="0" t="s">
        <v>14541</v>
      </c>
      <c r="E5038" s="0" t="s">
        <v>27275</v>
      </c>
      <c r="F5038" s="0" t="n">
        <v>1208</v>
      </c>
      <c r="G5038" s="0" t="s">
        <v>599</v>
      </c>
      <c r="H5038" s="0" t="s">
        <v>297</v>
      </c>
      <c r="I5038" s="0" t="s">
        <v>27276</v>
      </c>
    </row>
    <row r="5039" customFormat="false" ht="15" hidden="false" customHeight="false" outlineLevel="0" collapsed="false">
      <c r="A5039" s="0" t="n">
        <v>165</v>
      </c>
      <c r="B5039" s="0" t="s">
        <v>226</v>
      </c>
      <c r="C5039" s="0" t="s">
        <v>27274</v>
      </c>
      <c r="D5039" s="0" t="s">
        <v>14541</v>
      </c>
      <c r="E5039" s="0" t="s">
        <v>27275</v>
      </c>
      <c r="F5039" s="0" t="n">
        <v>1208</v>
      </c>
      <c r="G5039" s="0" t="s">
        <v>599</v>
      </c>
      <c r="H5039" s="0" t="s">
        <v>297</v>
      </c>
      <c r="I5039" s="0" t="s">
        <v>27277</v>
      </c>
    </row>
    <row r="5040" customFormat="false" ht="15" hidden="false" customHeight="false" outlineLevel="0" collapsed="false">
      <c r="A5040" s="0" t="n">
        <v>33</v>
      </c>
      <c r="B5040" s="0" t="s">
        <v>74</v>
      </c>
      <c r="C5040" s="0" t="s">
        <v>27278</v>
      </c>
      <c r="D5040" s="0" t="s">
        <v>14541</v>
      </c>
      <c r="E5040" s="0" t="s">
        <v>27279</v>
      </c>
      <c r="F5040" s="0" t="n">
        <v>1114</v>
      </c>
      <c r="G5040" s="0" t="s">
        <v>599</v>
      </c>
      <c r="H5040" s="0" t="s">
        <v>297</v>
      </c>
      <c r="I5040" s="0" t="s">
        <v>27280</v>
      </c>
    </row>
    <row r="5041" customFormat="false" ht="15" hidden="false" customHeight="false" outlineLevel="0" collapsed="false">
      <c r="A5041" s="0" t="n">
        <v>165</v>
      </c>
      <c r="B5041" s="0" t="s">
        <v>226</v>
      </c>
      <c r="C5041" s="0" t="s">
        <v>27278</v>
      </c>
      <c r="D5041" s="0" t="s">
        <v>14541</v>
      </c>
      <c r="E5041" s="0" t="s">
        <v>27279</v>
      </c>
      <c r="F5041" s="0" t="n">
        <v>1114</v>
      </c>
      <c r="G5041" s="0" t="s">
        <v>599</v>
      </c>
      <c r="H5041" s="0" t="s">
        <v>297</v>
      </c>
      <c r="I5041" s="0" t="s">
        <v>27281</v>
      </c>
    </row>
    <row r="5042" customFormat="false" ht="15" hidden="false" customHeight="false" outlineLevel="0" collapsed="false">
      <c r="A5042" s="0" t="n">
        <v>33</v>
      </c>
      <c r="B5042" s="0" t="s">
        <v>74</v>
      </c>
      <c r="C5042" s="0" t="s">
        <v>27282</v>
      </c>
      <c r="D5042" s="0" t="s">
        <v>14541</v>
      </c>
      <c r="E5042" s="0" t="s">
        <v>27283</v>
      </c>
      <c r="F5042" s="0" t="n">
        <v>1148</v>
      </c>
      <c r="G5042" s="0" t="s">
        <v>599</v>
      </c>
      <c r="H5042" s="0" t="s">
        <v>297</v>
      </c>
      <c r="I5042" s="0" t="s">
        <v>27284</v>
      </c>
    </row>
    <row r="5043" customFormat="false" ht="15" hidden="false" customHeight="false" outlineLevel="0" collapsed="false">
      <c r="A5043" s="0" t="n">
        <v>165</v>
      </c>
      <c r="B5043" s="0" t="s">
        <v>226</v>
      </c>
      <c r="C5043" s="0" t="s">
        <v>27282</v>
      </c>
      <c r="D5043" s="0" t="s">
        <v>14541</v>
      </c>
      <c r="E5043" s="0" t="s">
        <v>27283</v>
      </c>
      <c r="F5043" s="0" t="n">
        <v>1148</v>
      </c>
      <c r="G5043" s="0" t="s">
        <v>599</v>
      </c>
      <c r="H5043" s="0" t="s">
        <v>297</v>
      </c>
      <c r="I5043" s="0" t="s">
        <v>27285</v>
      </c>
    </row>
    <row r="5044" customFormat="false" ht="15" hidden="false" customHeight="false" outlineLevel="0" collapsed="false">
      <c r="A5044" s="0" t="n">
        <v>33</v>
      </c>
      <c r="B5044" s="0" t="s">
        <v>74</v>
      </c>
      <c r="C5044" s="0" t="s">
        <v>27286</v>
      </c>
      <c r="D5044" s="0" t="s">
        <v>14541</v>
      </c>
      <c r="E5044" s="0" t="s">
        <v>27287</v>
      </c>
      <c r="F5044" s="0" t="n">
        <v>1266</v>
      </c>
      <c r="G5044" s="0" t="s">
        <v>599</v>
      </c>
      <c r="H5044" s="0" t="s">
        <v>297</v>
      </c>
      <c r="I5044" s="0" t="s">
        <v>27288</v>
      </c>
    </row>
    <row r="5045" customFormat="false" ht="15" hidden="false" customHeight="false" outlineLevel="0" collapsed="false">
      <c r="A5045" s="0" t="n">
        <v>165</v>
      </c>
      <c r="B5045" s="0" t="s">
        <v>226</v>
      </c>
      <c r="C5045" s="0" t="s">
        <v>27286</v>
      </c>
      <c r="D5045" s="0" t="s">
        <v>14541</v>
      </c>
      <c r="E5045" s="0" t="s">
        <v>27287</v>
      </c>
      <c r="F5045" s="0" t="n">
        <v>1266</v>
      </c>
      <c r="G5045" s="0" t="s">
        <v>599</v>
      </c>
      <c r="H5045" s="0" t="s">
        <v>297</v>
      </c>
      <c r="I5045" s="0" t="s">
        <v>27289</v>
      </c>
    </row>
    <row r="5046" customFormat="false" ht="15" hidden="false" customHeight="false" outlineLevel="0" collapsed="false">
      <c r="A5046" s="0" t="n">
        <v>33</v>
      </c>
      <c r="B5046" s="0" t="s">
        <v>74</v>
      </c>
      <c r="C5046" s="0" t="s">
        <v>27290</v>
      </c>
      <c r="D5046" s="0" t="s">
        <v>14541</v>
      </c>
      <c r="E5046" s="0" t="s">
        <v>27291</v>
      </c>
      <c r="F5046" s="0" t="n">
        <v>1341</v>
      </c>
      <c r="G5046" s="0" t="s">
        <v>599</v>
      </c>
      <c r="H5046" s="0" t="s">
        <v>297</v>
      </c>
      <c r="I5046" s="0" t="s">
        <v>27292</v>
      </c>
    </row>
    <row r="5047" customFormat="false" ht="15" hidden="false" customHeight="false" outlineLevel="0" collapsed="false">
      <c r="A5047" s="0" t="n">
        <v>165</v>
      </c>
      <c r="B5047" s="0" t="s">
        <v>226</v>
      </c>
      <c r="C5047" s="0" t="s">
        <v>27290</v>
      </c>
      <c r="D5047" s="0" t="s">
        <v>14541</v>
      </c>
      <c r="E5047" s="0" t="s">
        <v>27291</v>
      </c>
      <c r="F5047" s="0" t="n">
        <v>1341</v>
      </c>
      <c r="G5047" s="0" t="s">
        <v>599</v>
      </c>
      <c r="H5047" s="0" t="s">
        <v>297</v>
      </c>
      <c r="I5047" s="0" t="s">
        <v>27293</v>
      </c>
    </row>
    <row r="5048" customFormat="false" ht="15" hidden="false" customHeight="false" outlineLevel="0" collapsed="false">
      <c r="A5048" s="0" t="n">
        <v>33</v>
      </c>
      <c r="B5048" s="0" t="s">
        <v>74</v>
      </c>
      <c r="C5048" s="0" t="s">
        <v>27294</v>
      </c>
      <c r="D5048" s="0" t="s">
        <v>14541</v>
      </c>
      <c r="E5048" s="0" t="s">
        <v>27295</v>
      </c>
      <c r="F5048" s="0" t="n">
        <v>1329</v>
      </c>
      <c r="G5048" s="0" t="s">
        <v>599</v>
      </c>
      <c r="H5048" s="0" t="s">
        <v>297</v>
      </c>
      <c r="I5048" s="0" t="s">
        <v>27296</v>
      </c>
    </row>
    <row r="5049" customFormat="false" ht="15" hidden="false" customHeight="false" outlineLevel="0" collapsed="false">
      <c r="A5049" s="0" t="n">
        <v>165</v>
      </c>
      <c r="B5049" s="0" t="s">
        <v>226</v>
      </c>
      <c r="C5049" s="0" t="s">
        <v>27294</v>
      </c>
      <c r="D5049" s="0" t="s">
        <v>14541</v>
      </c>
      <c r="E5049" s="0" t="s">
        <v>27295</v>
      </c>
      <c r="F5049" s="0" t="n">
        <v>1329</v>
      </c>
      <c r="G5049" s="0" t="s">
        <v>599</v>
      </c>
      <c r="H5049" s="0" t="s">
        <v>297</v>
      </c>
      <c r="I5049" s="0" t="s">
        <v>27297</v>
      </c>
    </row>
    <row r="5050" customFormat="false" ht="15" hidden="false" customHeight="false" outlineLevel="0" collapsed="false">
      <c r="A5050" s="0" t="n">
        <v>33</v>
      </c>
      <c r="B5050" s="0" t="s">
        <v>74</v>
      </c>
      <c r="C5050" s="0" t="s">
        <v>27298</v>
      </c>
      <c r="D5050" s="0" t="s">
        <v>92</v>
      </c>
      <c r="E5050" s="0" t="s">
        <v>27299</v>
      </c>
      <c r="F5050" s="0" t="n">
        <v>458</v>
      </c>
      <c r="G5050" s="0" t="s">
        <v>599</v>
      </c>
      <c r="H5050" s="0" t="s">
        <v>297</v>
      </c>
      <c r="I5050" s="0" t="s">
        <v>27300</v>
      </c>
    </row>
    <row r="5051" customFormat="false" ht="15" hidden="false" customHeight="false" outlineLevel="0" collapsed="false">
      <c r="A5051" s="0" t="n">
        <v>165</v>
      </c>
      <c r="B5051" s="0" t="s">
        <v>226</v>
      </c>
      <c r="C5051" s="0" t="s">
        <v>27298</v>
      </c>
      <c r="D5051" s="0" t="s">
        <v>92</v>
      </c>
      <c r="E5051" s="0" t="s">
        <v>27299</v>
      </c>
      <c r="F5051" s="0" t="n">
        <v>458</v>
      </c>
      <c r="G5051" s="0" t="s">
        <v>599</v>
      </c>
      <c r="H5051" s="0" t="s">
        <v>297</v>
      </c>
      <c r="I5051" s="0" t="s">
        <v>27301</v>
      </c>
    </row>
    <row r="5052" customFormat="false" ht="15" hidden="false" customHeight="false" outlineLevel="0" collapsed="false">
      <c r="A5052" s="0" t="n">
        <v>33</v>
      </c>
      <c r="B5052" s="0" t="s">
        <v>74</v>
      </c>
      <c r="C5052" s="0" t="s">
        <v>27302</v>
      </c>
      <c r="D5052" s="0" t="s">
        <v>14532</v>
      </c>
      <c r="E5052" s="0" t="s">
        <v>27303</v>
      </c>
      <c r="F5052" s="0" t="n">
        <v>487</v>
      </c>
      <c r="G5052" s="0" t="s">
        <v>599</v>
      </c>
      <c r="H5052" s="0" t="s">
        <v>297</v>
      </c>
      <c r="I5052" s="0" t="s">
        <v>27304</v>
      </c>
    </row>
    <row r="5053" customFormat="false" ht="15" hidden="false" customHeight="false" outlineLevel="0" collapsed="false">
      <c r="A5053" s="0" t="n">
        <v>165</v>
      </c>
      <c r="B5053" s="0" t="s">
        <v>226</v>
      </c>
      <c r="C5053" s="0" t="s">
        <v>27302</v>
      </c>
      <c r="D5053" s="0" t="s">
        <v>14532</v>
      </c>
      <c r="E5053" s="0" t="s">
        <v>27303</v>
      </c>
      <c r="F5053" s="0" t="n">
        <v>487</v>
      </c>
      <c r="G5053" s="0" t="s">
        <v>599</v>
      </c>
      <c r="H5053" s="0" t="s">
        <v>297</v>
      </c>
      <c r="I5053" s="0" t="s">
        <v>27305</v>
      </c>
    </row>
    <row r="5054" customFormat="false" ht="15" hidden="false" customHeight="false" outlineLevel="0" collapsed="false">
      <c r="A5054" s="0" t="n">
        <v>33</v>
      </c>
      <c r="B5054" s="0" t="s">
        <v>74</v>
      </c>
      <c r="C5054" s="0" t="s">
        <v>27306</v>
      </c>
      <c r="D5054" s="0" t="s">
        <v>14532</v>
      </c>
      <c r="E5054" s="0" t="s">
        <v>27307</v>
      </c>
      <c r="F5054" s="0" t="n">
        <v>515</v>
      </c>
      <c r="G5054" s="0" t="s">
        <v>599</v>
      </c>
      <c r="H5054" s="0" t="s">
        <v>297</v>
      </c>
      <c r="I5054" s="0" t="s">
        <v>27308</v>
      </c>
    </row>
    <row r="5055" customFormat="false" ht="15" hidden="false" customHeight="false" outlineLevel="0" collapsed="false">
      <c r="A5055" s="0" t="n">
        <v>165</v>
      </c>
      <c r="B5055" s="0" t="s">
        <v>226</v>
      </c>
      <c r="C5055" s="0" t="s">
        <v>27306</v>
      </c>
      <c r="D5055" s="0" t="s">
        <v>14532</v>
      </c>
      <c r="E5055" s="0" t="s">
        <v>27307</v>
      </c>
      <c r="F5055" s="0" t="n">
        <v>515</v>
      </c>
      <c r="G5055" s="0" t="s">
        <v>599</v>
      </c>
      <c r="H5055" s="0" t="s">
        <v>297</v>
      </c>
      <c r="I5055" s="0" t="s">
        <v>27309</v>
      </c>
    </row>
    <row r="5056" customFormat="false" ht="15" hidden="false" customHeight="false" outlineLevel="0" collapsed="false">
      <c r="A5056" s="0" t="n">
        <v>33</v>
      </c>
      <c r="B5056" s="0" t="s">
        <v>74</v>
      </c>
      <c r="C5056" s="0" t="s">
        <v>27310</v>
      </c>
      <c r="D5056" s="0" t="s">
        <v>14532</v>
      </c>
      <c r="E5056" s="0" t="s">
        <v>27311</v>
      </c>
      <c r="F5056" s="0" t="n">
        <v>1094</v>
      </c>
      <c r="G5056" s="0" t="s">
        <v>599</v>
      </c>
      <c r="H5056" s="0" t="s">
        <v>297</v>
      </c>
      <c r="I5056" s="0" t="s">
        <v>27312</v>
      </c>
    </row>
    <row r="5057" customFormat="false" ht="15" hidden="false" customHeight="false" outlineLevel="0" collapsed="false">
      <c r="A5057" s="0" t="n">
        <v>165</v>
      </c>
      <c r="B5057" s="0" t="s">
        <v>226</v>
      </c>
      <c r="C5057" s="0" t="s">
        <v>27310</v>
      </c>
      <c r="D5057" s="0" t="s">
        <v>14532</v>
      </c>
      <c r="E5057" s="0" t="s">
        <v>27311</v>
      </c>
      <c r="F5057" s="0" t="n">
        <v>1094</v>
      </c>
      <c r="G5057" s="0" t="s">
        <v>599</v>
      </c>
      <c r="H5057" s="0" t="s">
        <v>297</v>
      </c>
      <c r="I5057" s="0" t="s">
        <v>27313</v>
      </c>
    </row>
    <row r="5058" customFormat="false" ht="15" hidden="false" customHeight="false" outlineLevel="0" collapsed="false">
      <c r="A5058" s="0" t="n">
        <v>33</v>
      </c>
      <c r="B5058" s="0" t="s">
        <v>74</v>
      </c>
      <c r="C5058" s="0" t="s">
        <v>27314</v>
      </c>
      <c r="D5058" s="0" t="s">
        <v>14532</v>
      </c>
      <c r="E5058" s="0" t="s">
        <v>27315</v>
      </c>
      <c r="F5058" s="0" t="n">
        <v>894</v>
      </c>
      <c r="G5058" s="0" t="s">
        <v>599</v>
      </c>
      <c r="H5058" s="0" t="s">
        <v>297</v>
      </c>
      <c r="I5058" s="0" t="s">
        <v>27316</v>
      </c>
    </row>
    <row r="5059" customFormat="false" ht="15" hidden="false" customHeight="false" outlineLevel="0" collapsed="false">
      <c r="A5059" s="0" t="n">
        <v>165</v>
      </c>
      <c r="B5059" s="0" t="s">
        <v>226</v>
      </c>
      <c r="C5059" s="0" t="s">
        <v>27314</v>
      </c>
      <c r="D5059" s="0" t="s">
        <v>14532</v>
      </c>
      <c r="E5059" s="0" t="s">
        <v>27315</v>
      </c>
      <c r="F5059" s="0" t="n">
        <v>894</v>
      </c>
      <c r="G5059" s="0" t="s">
        <v>599</v>
      </c>
      <c r="H5059" s="0" t="s">
        <v>297</v>
      </c>
      <c r="I5059" s="0" t="s">
        <v>27317</v>
      </c>
    </row>
    <row r="5060" customFormat="false" ht="15" hidden="false" customHeight="false" outlineLevel="0" collapsed="false">
      <c r="A5060" s="0" t="n">
        <v>33</v>
      </c>
      <c r="B5060" s="0" t="s">
        <v>74</v>
      </c>
      <c r="C5060" s="0" t="s">
        <v>27318</v>
      </c>
      <c r="D5060" s="0" t="s">
        <v>14532</v>
      </c>
      <c r="E5060" s="0" t="s">
        <v>27319</v>
      </c>
      <c r="F5060" s="0" t="n">
        <v>740</v>
      </c>
      <c r="G5060" s="0" t="s">
        <v>599</v>
      </c>
      <c r="H5060" s="0" t="s">
        <v>297</v>
      </c>
      <c r="I5060" s="0" t="s">
        <v>27320</v>
      </c>
    </row>
    <row r="5061" customFormat="false" ht="15" hidden="false" customHeight="false" outlineLevel="0" collapsed="false">
      <c r="A5061" s="0" t="n">
        <v>165</v>
      </c>
      <c r="B5061" s="0" t="s">
        <v>226</v>
      </c>
      <c r="C5061" s="0" t="s">
        <v>27318</v>
      </c>
      <c r="D5061" s="0" t="s">
        <v>14532</v>
      </c>
      <c r="E5061" s="0" t="s">
        <v>27319</v>
      </c>
      <c r="F5061" s="0" t="n">
        <v>740</v>
      </c>
      <c r="G5061" s="0" t="s">
        <v>599</v>
      </c>
      <c r="H5061" s="0" t="s">
        <v>297</v>
      </c>
      <c r="I5061" s="0" t="s">
        <v>27321</v>
      </c>
    </row>
    <row r="5062" customFormat="false" ht="15" hidden="false" customHeight="false" outlineLevel="0" collapsed="false">
      <c r="A5062" s="0" t="n">
        <v>33</v>
      </c>
      <c r="B5062" s="0" t="s">
        <v>74</v>
      </c>
      <c r="C5062" s="0" t="s">
        <v>27322</v>
      </c>
      <c r="D5062" s="0" t="s">
        <v>14532</v>
      </c>
      <c r="E5062" s="0" t="s">
        <v>27323</v>
      </c>
      <c r="F5062" s="0" t="n">
        <v>823</v>
      </c>
      <c r="G5062" s="0" t="s">
        <v>599</v>
      </c>
      <c r="H5062" s="0" t="s">
        <v>297</v>
      </c>
      <c r="I5062" s="0" t="s">
        <v>27324</v>
      </c>
    </row>
    <row r="5063" customFormat="false" ht="15" hidden="false" customHeight="false" outlineLevel="0" collapsed="false">
      <c r="A5063" s="0" t="n">
        <v>165</v>
      </c>
      <c r="B5063" s="0" t="s">
        <v>226</v>
      </c>
      <c r="C5063" s="0" t="s">
        <v>27322</v>
      </c>
      <c r="D5063" s="0" t="s">
        <v>14532</v>
      </c>
      <c r="E5063" s="0" t="s">
        <v>27323</v>
      </c>
      <c r="F5063" s="0" t="n">
        <v>823</v>
      </c>
      <c r="G5063" s="0" t="s">
        <v>599</v>
      </c>
      <c r="H5063" s="0" t="s">
        <v>297</v>
      </c>
      <c r="I5063" s="0" t="s">
        <v>27325</v>
      </c>
    </row>
    <row r="5064" customFormat="false" ht="15" hidden="false" customHeight="false" outlineLevel="0" collapsed="false">
      <c r="A5064" s="0" t="n">
        <v>33</v>
      </c>
      <c r="B5064" s="0" t="s">
        <v>74</v>
      </c>
      <c r="C5064" s="0" t="s">
        <v>27326</v>
      </c>
      <c r="D5064" s="0" t="s">
        <v>14532</v>
      </c>
      <c r="E5064" s="0" t="s">
        <v>27327</v>
      </c>
      <c r="F5064" s="0" t="n">
        <v>917</v>
      </c>
      <c r="G5064" s="0" t="s">
        <v>599</v>
      </c>
      <c r="H5064" s="0" t="s">
        <v>297</v>
      </c>
      <c r="I5064" s="0" t="s">
        <v>27328</v>
      </c>
    </row>
    <row r="5065" customFormat="false" ht="15" hidden="false" customHeight="false" outlineLevel="0" collapsed="false">
      <c r="A5065" s="0" t="n">
        <v>165</v>
      </c>
      <c r="B5065" s="0" t="s">
        <v>226</v>
      </c>
      <c r="C5065" s="0" t="s">
        <v>27326</v>
      </c>
      <c r="D5065" s="0" t="s">
        <v>14532</v>
      </c>
      <c r="E5065" s="0" t="s">
        <v>27327</v>
      </c>
      <c r="F5065" s="0" t="n">
        <v>917</v>
      </c>
      <c r="G5065" s="0" t="s">
        <v>599</v>
      </c>
      <c r="H5065" s="0" t="s">
        <v>297</v>
      </c>
      <c r="I5065" s="0" t="s">
        <v>27329</v>
      </c>
    </row>
    <row r="5066" customFormat="false" ht="15" hidden="false" customHeight="false" outlineLevel="0" collapsed="false">
      <c r="A5066" s="0" t="n">
        <v>33</v>
      </c>
      <c r="B5066" s="0" t="s">
        <v>74</v>
      </c>
      <c r="C5066" s="0" t="s">
        <v>27330</v>
      </c>
      <c r="D5066" s="0" t="s">
        <v>339</v>
      </c>
      <c r="E5066" s="0" t="s">
        <v>27331</v>
      </c>
      <c r="F5066" s="0" t="n">
        <v>969</v>
      </c>
      <c r="G5066" s="0" t="s">
        <v>599</v>
      </c>
      <c r="H5066" s="0" t="s">
        <v>297</v>
      </c>
      <c r="I5066" s="0" t="s">
        <v>27332</v>
      </c>
    </row>
    <row r="5067" customFormat="false" ht="15" hidden="false" customHeight="false" outlineLevel="0" collapsed="false">
      <c r="A5067" s="0" t="n">
        <v>165</v>
      </c>
      <c r="B5067" s="0" t="s">
        <v>226</v>
      </c>
      <c r="C5067" s="0" t="s">
        <v>27330</v>
      </c>
      <c r="D5067" s="0" t="s">
        <v>339</v>
      </c>
      <c r="E5067" s="0" t="s">
        <v>27331</v>
      </c>
      <c r="F5067" s="0" t="n">
        <v>969</v>
      </c>
      <c r="G5067" s="0" t="s">
        <v>599</v>
      </c>
      <c r="H5067" s="0" t="s">
        <v>297</v>
      </c>
      <c r="I5067" s="0" t="s">
        <v>27333</v>
      </c>
    </row>
    <row r="5068" customFormat="false" ht="15" hidden="false" customHeight="false" outlineLevel="0" collapsed="false">
      <c r="A5068" s="0" t="n">
        <v>33</v>
      </c>
      <c r="B5068" s="0" t="s">
        <v>74</v>
      </c>
      <c r="C5068" s="0" t="s">
        <v>27334</v>
      </c>
      <c r="D5068" s="0" t="s">
        <v>339</v>
      </c>
      <c r="E5068" s="0" t="s">
        <v>27335</v>
      </c>
      <c r="F5068" s="0" t="n">
        <v>1017</v>
      </c>
      <c r="G5068" s="0" t="s">
        <v>599</v>
      </c>
      <c r="H5068" s="0" t="s">
        <v>297</v>
      </c>
      <c r="I5068" s="0" t="s">
        <v>27336</v>
      </c>
    </row>
    <row r="5069" customFormat="false" ht="15" hidden="false" customHeight="false" outlineLevel="0" collapsed="false">
      <c r="A5069" s="0" t="n">
        <v>165</v>
      </c>
      <c r="B5069" s="0" t="s">
        <v>226</v>
      </c>
      <c r="C5069" s="0" t="s">
        <v>27334</v>
      </c>
      <c r="D5069" s="0" t="s">
        <v>339</v>
      </c>
      <c r="E5069" s="0" t="s">
        <v>27335</v>
      </c>
      <c r="F5069" s="0" t="n">
        <v>1017</v>
      </c>
      <c r="G5069" s="0" t="s">
        <v>599</v>
      </c>
      <c r="H5069" s="0" t="s">
        <v>297</v>
      </c>
      <c r="I5069" s="0" t="s">
        <v>27337</v>
      </c>
    </row>
    <row r="5070" customFormat="false" ht="15" hidden="false" customHeight="false" outlineLevel="0" collapsed="false">
      <c r="A5070" s="0" t="n">
        <v>33</v>
      </c>
      <c r="B5070" s="0" t="s">
        <v>74</v>
      </c>
      <c r="C5070" s="0" t="s">
        <v>27338</v>
      </c>
      <c r="D5070" s="0" t="s">
        <v>339</v>
      </c>
      <c r="E5070" s="0" t="s">
        <v>27339</v>
      </c>
      <c r="F5070" s="0" t="n">
        <v>902</v>
      </c>
      <c r="G5070" s="0" t="s">
        <v>599</v>
      </c>
      <c r="H5070" s="0" t="s">
        <v>297</v>
      </c>
      <c r="I5070" s="0" t="s">
        <v>27340</v>
      </c>
    </row>
    <row r="5071" customFormat="false" ht="15" hidden="false" customHeight="false" outlineLevel="0" collapsed="false">
      <c r="A5071" s="0" t="n">
        <v>165</v>
      </c>
      <c r="B5071" s="0" t="s">
        <v>226</v>
      </c>
      <c r="C5071" s="0" t="s">
        <v>27338</v>
      </c>
      <c r="D5071" s="0" t="s">
        <v>339</v>
      </c>
      <c r="E5071" s="0" t="s">
        <v>27339</v>
      </c>
      <c r="F5071" s="0" t="n">
        <v>902</v>
      </c>
      <c r="G5071" s="0" t="s">
        <v>599</v>
      </c>
      <c r="H5071" s="0" t="s">
        <v>297</v>
      </c>
      <c r="I5071" s="0" t="s">
        <v>27341</v>
      </c>
    </row>
    <row r="5072" customFormat="false" ht="15" hidden="false" customHeight="false" outlineLevel="0" collapsed="false">
      <c r="A5072" s="0" t="n">
        <v>33</v>
      </c>
      <c r="B5072" s="0" t="s">
        <v>74</v>
      </c>
      <c r="C5072" s="0" t="s">
        <v>27342</v>
      </c>
      <c r="D5072" s="0" t="s">
        <v>339</v>
      </c>
      <c r="E5072" s="0" t="s">
        <v>27343</v>
      </c>
      <c r="F5072" s="0" t="n">
        <v>851</v>
      </c>
      <c r="G5072" s="0" t="s">
        <v>599</v>
      </c>
      <c r="H5072" s="0" t="s">
        <v>297</v>
      </c>
      <c r="I5072" s="0" t="s">
        <v>27344</v>
      </c>
    </row>
    <row r="5073" customFormat="false" ht="15" hidden="false" customHeight="false" outlineLevel="0" collapsed="false">
      <c r="A5073" s="0" t="n">
        <v>165</v>
      </c>
      <c r="B5073" s="0" t="s">
        <v>226</v>
      </c>
      <c r="C5073" s="0" t="s">
        <v>27342</v>
      </c>
      <c r="D5073" s="0" t="s">
        <v>339</v>
      </c>
      <c r="E5073" s="0" t="s">
        <v>27343</v>
      </c>
      <c r="F5073" s="0" t="n">
        <v>851</v>
      </c>
      <c r="G5073" s="0" t="s">
        <v>599</v>
      </c>
      <c r="H5073" s="0" t="s">
        <v>297</v>
      </c>
      <c r="I5073" s="0" t="s">
        <v>27345</v>
      </c>
    </row>
    <row r="5074" customFormat="false" ht="15" hidden="false" customHeight="false" outlineLevel="0" collapsed="false">
      <c r="A5074" s="0" t="n">
        <v>33</v>
      </c>
      <c r="B5074" s="0" t="s">
        <v>74</v>
      </c>
      <c r="C5074" s="0" t="s">
        <v>27346</v>
      </c>
      <c r="D5074" s="0" t="s">
        <v>339</v>
      </c>
      <c r="E5074" s="0" t="s">
        <v>27347</v>
      </c>
      <c r="F5074" s="0" t="n">
        <v>1004</v>
      </c>
      <c r="G5074" s="0" t="s">
        <v>599</v>
      </c>
      <c r="H5074" s="0" t="s">
        <v>297</v>
      </c>
      <c r="I5074" s="0" t="s">
        <v>27348</v>
      </c>
    </row>
    <row r="5075" customFormat="false" ht="15" hidden="false" customHeight="false" outlineLevel="0" collapsed="false">
      <c r="A5075" s="0" t="n">
        <v>165</v>
      </c>
      <c r="B5075" s="0" t="s">
        <v>226</v>
      </c>
      <c r="C5075" s="0" t="s">
        <v>27346</v>
      </c>
      <c r="D5075" s="0" t="s">
        <v>339</v>
      </c>
      <c r="E5075" s="0" t="s">
        <v>27347</v>
      </c>
      <c r="F5075" s="0" t="n">
        <v>1004</v>
      </c>
      <c r="G5075" s="0" t="s">
        <v>599</v>
      </c>
      <c r="H5075" s="0" t="s">
        <v>297</v>
      </c>
      <c r="I5075" s="0" t="s">
        <v>27349</v>
      </c>
    </row>
    <row r="5076" customFormat="false" ht="15" hidden="false" customHeight="false" outlineLevel="0" collapsed="false">
      <c r="A5076" s="0" t="n">
        <v>33</v>
      </c>
      <c r="B5076" s="0" t="s">
        <v>74</v>
      </c>
      <c r="C5076" s="0" t="s">
        <v>27350</v>
      </c>
      <c r="D5076" s="0" t="s">
        <v>339</v>
      </c>
      <c r="E5076" s="0" t="s">
        <v>27351</v>
      </c>
      <c r="F5076" s="0" t="n">
        <v>938</v>
      </c>
      <c r="G5076" s="0" t="s">
        <v>599</v>
      </c>
      <c r="H5076" s="0" t="s">
        <v>297</v>
      </c>
      <c r="I5076" s="0" t="s">
        <v>27352</v>
      </c>
    </row>
    <row r="5077" customFormat="false" ht="15" hidden="false" customHeight="false" outlineLevel="0" collapsed="false">
      <c r="A5077" s="0" t="n">
        <v>165</v>
      </c>
      <c r="B5077" s="0" t="s">
        <v>226</v>
      </c>
      <c r="C5077" s="0" t="s">
        <v>27350</v>
      </c>
      <c r="D5077" s="0" t="s">
        <v>339</v>
      </c>
      <c r="E5077" s="0" t="s">
        <v>27351</v>
      </c>
      <c r="F5077" s="0" t="n">
        <v>938</v>
      </c>
      <c r="G5077" s="0" t="s">
        <v>599</v>
      </c>
      <c r="H5077" s="0" t="s">
        <v>297</v>
      </c>
      <c r="I5077" s="0" t="s">
        <v>27353</v>
      </c>
    </row>
    <row r="5078" customFormat="false" ht="15" hidden="false" customHeight="false" outlineLevel="0" collapsed="false">
      <c r="A5078" s="0" t="n">
        <v>33</v>
      </c>
      <c r="B5078" s="0" t="s">
        <v>74</v>
      </c>
      <c r="C5078" s="0" t="s">
        <v>27354</v>
      </c>
      <c r="D5078" s="0" t="s">
        <v>14541</v>
      </c>
      <c r="E5078" s="0" t="s">
        <v>27355</v>
      </c>
      <c r="F5078" s="0" t="n">
        <v>945</v>
      </c>
      <c r="G5078" s="0" t="s">
        <v>599</v>
      </c>
      <c r="H5078" s="0" t="s">
        <v>297</v>
      </c>
      <c r="I5078" s="0" t="s">
        <v>27356</v>
      </c>
    </row>
    <row r="5079" customFormat="false" ht="15" hidden="false" customHeight="false" outlineLevel="0" collapsed="false">
      <c r="A5079" s="0" t="n">
        <v>165</v>
      </c>
      <c r="B5079" s="0" t="s">
        <v>226</v>
      </c>
      <c r="C5079" s="0" t="s">
        <v>27354</v>
      </c>
      <c r="D5079" s="0" t="s">
        <v>14541</v>
      </c>
      <c r="E5079" s="0" t="s">
        <v>27355</v>
      </c>
      <c r="F5079" s="0" t="n">
        <v>945</v>
      </c>
      <c r="G5079" s="0" t="s">
        <v>599</v>
      </c>
      <c r="H5079" s="0" t="s">
        <v>297</v>
      </c>
      <c r="I5079" s="0" t="s">
        <v>27357</v>
      </c>
    </row>
    <row r="5080" customFormat="false" ht="15" hidden="false" customHeight="false" outlineLevel="0" collapsed="false">
      <c r="A5080" s="0" t="n">
        <v>33</v>
      </c>
      <c r="B5080" s="0" t="s">
        <v>74</v>
      </c>
      <c r="C5080" s="0" t="s">
        <v>27358</v>
      </c>
      <c r="D5080" s="0" t="s">
        <v>339</v>
      </c>
      <c r="E5080" s="0" t="s">
        <v>27359</v>
      </c>
      <c r="F5080" s="0" t="n">
        <v>995</v>
      </c>
      <c r="G5080" s="0" t="s">
        <v>599</v>
      </c>
      <c r="H5080" s="0" t="s">
        <v>297</v>
      </c>
      <c r="I5080" s="0" t="s">
        <v>27360</v>
      </c>
    </row>
    <row r="5081" customFormat="false" ht="15" hidden="false" customHeight="false" outlineLevel="0" collapsed="false">
      <c r="A5081" s="0" t="n">
        <v>165</v>
      </c>
      <c r="B5081" s="0" t="s">
        <v>226</v>
      </c>
      <c r="C5081" s="0" t="s">
        <v>27358</v>
      </c>
      <c r="D5081" s="0" t="s">
        <v>339</v>
      </c>
      <c r="E5081" s="0" t="s">
        <v>27359</v>
      </c>
      <c r="F5081" s="0" t="n">
        <v>995</v>
      </c>
      <c r="G5081" s="0" t="s">
        <v>599</v>
      </c>
      <c r="H5081" s="0" t="s">
        <v>297</v>
      </c>
      <c r="I5081" s="0" t="s">
        <v>27361</v>
      </c>
    </row>
    <row r="5082" customFormat="false" ht="15" hidden="false" customHeight="false" outlineLevel="0" collapsed="false">
      <c r="A5082" s="0" t="n">
        <v>33</v>
      </c>
      <c r="B5082" s="0" t="s">
        <v>74</v>
      </c>
      <c r="C5082" s="0" t="s">
        <v>27362</v>
      </c>
      <c r="D5082" s="0" t="s">
        <v>14532</v>
      </c>
      <c r="E5082" s="0" t="s">
        <v>27363</v>
      </c>
      <c r="F5082" s="0" t="n">
        <v>833</v>
      </c>
      <c r="G5082" s="0" t="s">
        <v>599</v>
      </c>
      <c r="H5082" s="0" t="s">
        <v>297</v>
      </c>
      <c r="I5082" s="0" t="s">
        <v>27364</v>
      </c>
    </row>
    <row r="5083" customFormat="false" ht="15" hidden="false" customHeight="false" outlineLevel="0" collapsed="false">
      <c r="A5083" s="0" t="n">
        <v>165</v>
      </c>
      <c r="B5083" s="0" t="s">
        <v>226</v>
      </c>
      <c r="C5083" s="0" t="s">
        <v>27362</v>
      </c>
      <c r="D5083" s="0" t="s">
        <v>14532</v>
      </c>
      <c r="E5083" s="0" t="s">
        <v>27363</v>
      </c>
      <c r="F5083" s="0" t="n">
        <v>833</v>
      </c>
      <c r="G5083" s="0" t="s">
        <v>599</v>
      </c>
      <c r="H5083" s="0" t="s">
        <v>297</v>
      </c>
      <c r="I5083" s="0" t="s">
        <v>27365</v>
      </c>
    </row>
    <row r="5084" customFormat="false" ht="15" hidden="false" customHeight="false" outlineLevel="0" collapsed="false">
      <c r="A5084" s="0" t="n">
        <v>33</v>
      </c>
      <c r="B5084" s="0" t="s">
        <v>74</v>
      </c>
      <c r="C5084" s="0" t="s">
        <v>27366</v>
      </c>
      <c r="D5084" s="0" t="s">
        <v>339</v>
      </c>
      <c r="E5084" s="0" t="s">
        <v>27367</v>
      </c>
      <c r="F5084" s="0" t="n">
        <v>837</v>
      </c>
      <c r="G5084" s="0" t="s">
        <v>599</v>
      </c>
      <c r="H5084" s="0" t="s">
        <v>297</v>
      </c>
      <c r="I5084" s="0" t="s">
        <v>27368</v>
      </c>
    </row>
    <row r="5085" customFormat="false" ht="15" hidden="false" customHeight="false" outlineLevel="0" collapsed="false">
      <c r="A5085" s="0" t="n">
        <v>165</v>
      </c>
      <c r="B5085" s="0" t="s">
        <v>226</v>
      </c>
      <c r="C5085" s="0" t="s">
        <v>27366</v>
      </c>
      <c r="D5085" s="0" t="s">
        <v>339</v>
      </c>
      <c r="E5085" s="0" t="s">
        <v>27367</v>
      </c>
      <c r="F5085" s="0" t="n">
        <v>837</v>
      </c>
      <c r="G5085" s="0" t="s">
        <v>599</v>
      </c>
      <c r="H5085" s="0" t="s">
        <v>297</v>
      </c>
      <c r="I5085" s="0" t="s">
        <v>27369</v>
      </c>
    </row>
    <row r="5086" customFormat="false" ht="15" hidden="false" customHeight="false" outlineLevel="0" collapsed="false">
      <c r="A5086" s="0" t="n">
        <v>33</v>
      </c>
      <c r="B5086" s="0" t="s">
        <v>74</v>
      </c>
      <c r="C5086" s="0" t="s">
        <v>27370</v>
      </c>
      <c r="D5086" s="0" t="s">
        <v>339</v>
      </c>
      <c r="E5086" s="0" t="s">
        <v>27371</v>
      </c>
      <c r="F5086" s="0" t="n">
        <v>1160</v>
      </c>
      <c r="G5086" s="0" t="s">
        <v>599</v>
      </c>
      <c r="H5086" s="0" t="s">
        <v>297</v>
      </c>
      <c r="I5086" s="0" t="s">
        <v>27372</v>
      </c>
    </row>
    <row r="5087" customFormat="false" ht="15" hidden="false" customHeight="false" outlineLevel="0" collapsed="false">
      <c r="A5087" s="0" t="n">
        <v>165</v>
      </c>
      <c r="B5087" s="0" t="s">
        <v>226</v>
      </c>
      <c r="C5087" s="0" t="s">
        <v>27370</v>
      </c>
      <c r="D5087" s="0" t="s">
        <v>339</v>
      </c>
      <c r="E5087" s="0" t="s">
        <v>27371</v>
      </c>
      <c r="F5087" s="0" t="n">
        <v>1160</v>
      </c>
      <c r="G5087" s="0" t="s">
        <v>599</v>
      </c>
      <c r="H5087" s="0" t="s">
        <v>297</v>
      </c>
      <c r="I5087" s="0" t="s">
        <v>27373</v>
      </c>
    </row>
    <row r="5088" customFormat="false" ht="15" hidden="false" customHeight="false" outlineLevel="0" collapsed="false">
      <c r="A5088" s="0" t="n">
        <v>33</v>
      </c>
      <c r="B5088" s="0" t="s">
        <v>74</v>
      </c>
      <c r="C5088" s="0" t="s">
        <v>27374</v>
      </c>
      <c r="D5088" s="0" t="s">
        <v>14532</v>
      </c>
      <c r="E5088" s="0" t="s">
        <v>27375</v>
      </c>
      <c r="F5088" s="0" t="n">
        <v>276</v>
      </c>
      <c r="G5088" s="0" t="s">
        <v>599</v>
      </c>
      <c r="H5088" s="0" t="s">
        <v>297</v>
      </c>
      <c r="I5088" s="0" t="s">
        <v>27376</v>
      </c>
    </row>
    <row r="5089" customFormat="false" ht="15" hidden="false" customHeight="false" outlineLevel="0" collapsed="false">
      <c r="A5089" s="0" t="n">
        <v>165</v>
      </c>
      <c r="B5089" s="0" t="s">
        <v>226</v>
      </c>
      <c r="C5089" s="0" t="s">
        <v>27374</v>
      </c>
      <c r="D5089" s="0" t="s">
        <v>14532</v>
      </c>
      <c r="E5089" s="0" t="s">
        <v>27375</v>
      </c>
      <c r="F5089" s="0" t="n">
        <v>276</v>
      </c>
      <c r="G5089" s="0" t="s">
        <v>599</v>
      </c>
      <c r="H5089" s="0" t="s">
        <v>297</v>
      </c>
      <c r="I5089" s="0" t="s">
        <v>27377</v>
      </c>
    </row>
    <row r="5090" customFormat="false" ht="15" hidden="false" customHeight="false" outlineLevel="0" collapsed="false">
      <c r="A5090" s="0" t="n">
        <v>33</v>
      </c>
      <c r="B5090" s="0" t="s">
        <v>74</v>
      </c>
      <c r="C5090" s="0" t="s">
        <v>27378</v>
      </c>
      <c r="D5090" s="0" t="s">
        <v>14676</v>
      </c>
      <c r="E5090" s="0" t="s">
        <v>27379</v>
      </c>
      <c r="F5090" s="0" t="n">
        <v>276</v>
      </c>
      <c r="G5090" s="0" t="s">
        <v>599</v>
      </c>
      <c r="H5090" s="0" t="s">
        <v>297</v>
      </c>
      <c r="I5090" s="0" t="s">
        <v>27380</v>
      </c>
    </row>
    <row r="5091" customFormat="false" ht="15" hidden="false" customHeight="false" outlineLevel="0" collapsed="false">
      <c r="A5091" s="0" t="n">
        <v>165</v>
      </c>
      <c r="B5091" s="0" t="s">
        <v>226</v>
      </c>
      <c r="C5091" s="0" t="s">
        <v>27378</v>
      </c>
      <c r="D5091" s="0" t="s">
        <v>14676</v>
      </c>
      <c r="E5091" s="0" t="s">
        <v>27379</v>
      </c>
      <c r="F5091" s="0" t="n">
        <v>276</v>
      </c>
      <c r="G5091" s="0" t="s">
        <v>599</v>
      </c>
      <c r="H5091" s="0" t="s">
        <v>297</v>
      </c>
      <c r="I5091" s="0" t="s">
        <v>27381</v>
      </c>
    </row>
    <row r="5092" customFormat="false" ht="15" hidden="false" customHeight="false" outlineLevel="0" collapsed="false">
      <c r="A5092" s="0" t="n">
        <v>33</v>
      </c>
      <c r="B5092" s="0" t="s">
        <v>74</v>
      </c>
      <c r="C5092" s="0" t="s">
        <v>27382</v>
      </c>
      <c r="D5092" s="0" t="s">
        <v>868</v>
      </c>
      <c r="E5092" s="0" t="s">
        <v>27383</v>
      </c>
      <c r="F5092" s="0" t="n">
        <v>294</v>
      </c>
      <c r="G5092" s="0" t="s">
        <v>599</v>
      </c>
      <c r="H5092" s="0" t="s">
        <v>297</v>
      </c>
      <c r="I5092" s="0" t="s">
        <v>27384</v>
      </c>
    </row>
    <row r="5093" customFormat="false" ht="15" hidden="false" customHeight="false" outlineLevel="0" collapsed="false">
      <c r="A5093" s="0" t="n">
        <v>165</v>
      </c>
      <c r="B5093" s="0" t="s">
        <v>226</v>
      </c>
      <c r="C5093" s="0" t="s">
        <v>27382</v>
      </c>
      <c r="D5093" s="0" t="s">
        <v>868</v>
      </c>
      <c r="E5093" s="0" t="s">
        <v>27383</v>
      </c>
      <c r="F5093" s="0" t="n">
        <v>294</v>
      </c>
      <c r="G5093" s="0" t="s">
        <v>599</v>
      </c>
      <c r="H5093" s="0" t="s">
        <v>297</v>
      </c>
      <c r="I5093" s="0" t="s">
        <v>27385</v>
      </c>
    </row>
    <row r="5094" customFormat="false" ht="15" hidden="false" customHeight="false" outlineLevel="0" collapsed="false">
      <c r="A5094" s="0" t="n">
        <v>33</v>
      </c>
      <c r="B5094" s="0" t="s">
        <v>74</v>
      </c>
      <c r="C5094" s="0" t="s">
        <v>27386</v>
      </c>
      <c r="D5094" s="0" t="s">
        <v>19074</v>
      </c>
      <c r="E5094" s="0" t="s">
        <v>27387</v>
      </c>
      <c r="F5094" s="0" t="n">
        <v>236</v>
      </c>
      <c r="G5094" s="0" t="s">
        <v>599</v>
      </c>
      <c r="H5094" s="0" t="s">
        <v>297</v>
      </c>
      <c r="I5094" s="0" t="s">
        <v>27388</v>
      </c>
    </row>
    <row r="5095" customFormat="false" ht="15" hidden="false" customHeight="false" outlineLevel="0" collapsed="false">
      <c r="A5095" s="0" t="n">
        <v>165</v>
      </c>
      <c r="B5095" s="0" t="s">
        <v>226</v>
      </c>
      <c r="C5095" s="0" t="s">
        <v>27386</v>
      </c>
      <c r="D5095" s="0" t="s">
        <v>19074</v>
      </c>
      <c r="E5095" s="0" t="s">
        <v>27387</v>
      </c>
      <c r="F5095" s="0" t="n">
        <v>236</v>
      </c>
      <c r="G5095" s="0" t="s">
        <v>599</v>
      </c>
      <c r="H5095" s="0" t="s">
        <v>297</v>
      </c>
      <c r="I5095" s="0" t="s">
        <v>27389</v>
      </c>
    </row>
    <row r="5096" customFormat="false" ht="15" hidden="false" customHeight="false" outlineLevel="0" collapsed="false">
      <c r="A5096" s="0" t="n">
        <v>33</v>
      </c>
      <c r="B5096" s="0" t="s">
        <v>74</v>
      </c>
      <c r="C5096" s="0" t="s">
        <v>27390</v>
      </c>
      <c r="D5096" s="0" t="s">
        <v>339</v>
      </c>
      <c r="E5096" s="0" t="s">
        <v>27391</v>
      </c>
      <c r="F5096" s="0" t="n">
        <v>294</v>
      </c>
      <c r="G5096" s="0" t="s">
        <v>599</v>
      </c>
      <c r="H5096" s="0" t="s">
        <v>297</v>
      </c>
      <c r="I5096" s="0" t="s">
        <v>27392</v>
      </c>
    </row>
    <row r="5097" customFormat="false" ht="15" hidden="false" customHeight="false" outlineLevel="0" collapsed="false">
      <c r="A5097" s="0" t="n">
        <v>165</v>
      </c>
      <c r="B5097" s="0" t="s">
        <v>226</v>
      </c>
      <c r="C5097" s="0" t="s">
        <v>27390</v>
      </c>
      <c r="D5097" s="0" t="s">
        <v>339</v>
      </c>
      <c r="E5097" s="0" t="s">
        <v>27391</v>
      </c>
      <c r="F5097" s="0" t="n">
        <v>294</v>
      </c>
      <c r="G5097" s="0" t="s">
        <v>599</v>
      </c>
      <c r="H5097" s="0" t="s">
        <v>297</v>
      </c>
      <c r="I5097" s="0" t="s">
        <v>27393</v>
      </c>
    </row>
    <row r="5098" customFormat="false" ht="15" hidden="false" customHeight="false" outlineLevel="0" collapsed="false">
      <c r="A5098" s="0" t="n">
        <v>33</v>
      </c>
      <c r="B5098" s="0" t="s">
        <v>74</v>
      </c>
      <c r="C5098" s="0" t="s">
        <v>27394</v>
      </c>
      <c r="D5098" s="0" t="s">
        <v>339</v>
      </c>
      <c r="E5098" s="0" t="s">
        <v>27395</v>
      </c>
      <c r="F5098" s="0" t="n">
        <v>913</v>
      </c>
      <c r="G5098" s="0" t="s">
        <v>599</v>
      </c>
      <c r="H5098" s="0" t="s">
        <v>297</v>
      </c>
      <c r="I5098" s="0" t="s">
        <v>27396</v>
      </c>
    </row>
    <row r="5099" customFormat="false" ht="15" hidden="false" customHeight="false" outlineLevel="0" collapsed="false">
      <c r="A5099" s="0" t="n">
        <v>165</v>
      </c>
      <c r="B5099" s="0" t="s">
        <v>226</v>
      </c>
      <c r="C5099" s="0" t="s">
        <v>27394</v>
      </c>
      <c r="D5099" s="0" t="s">
        <v>339</v>
      </c>
      <c r="E5099" s="0" t="s">
        <v>27395</v>
      </c>
      <c r="F5099" s="0" t="n">
        <v>913</v>
      </c>
      <c r="G5099" s="0" t="s">
        <v>599</v>
      </c>
      <c r="H5099" s="0" t="s">
        <v>297</v>
      </c>
      <c r="I5099" s="0" t="s">
        <v>27397</v>
      </c>
    </row>
    <row r="5100" customFormat="false" ht="15" hidden="false" customHeight="false" outlineLevel="0" collapsed="false">
      <c r="A5100" s="0" t="n">
        <v>33</v>
      </c>
      <c r="B5100" s="0" t="s">
        <v>74</v>
      </c>
      <c r="C5100" s="0" t="s">
        <v>27398</v>
      </c>
      <c r="D5100" s="0" t="s">
        <v>339</v>
      </c>
      <c r="E5100" s="0" t="s">
        <v>27399</v>
      </c>
      <c r="F5100" s="0" t="n">
        <v>867</v>
      </c>
      <c r="G5100" s="0" t="s">
        <v>599</v>
      </c>
      <c r="H5100" s="0" t="s">
        <v>297</v>
      </c>
      <c r="I5100" s="0" t="s">
        <v>27400</v>
      </c>
    </row>
    <row r="5101" customFormat="false" ht="15" hidden="false" customHeight="false" outlineLevel="0" collapsed="false">
      <c r="A5101" s="0" t="n">
        <v>165</v>
      </c>
      <c r="B5101" s="0" t="s">
        <v>226</v>
      </c>
      <c r="C5101" s="0" t="s">
        <v>27398</v>
      </c>
      <c r="D5101" s="0" t="s">
        <v>339</v>
      </c>
      <c r="E5101" s="0" t="s">
        <v>27399</v>
      </c>
      <c r="F5101" s="0" t="n">
        <v>867</v>
      </c>
      <c r="G5101" s="0" t="s">
        <v>599</v>
      </c>
      <c r="H5101" s="0" t="s">
        <v>297</v>
      </c>
      <c r="I5101" s="0" t="s">
        <v>27401</v>
      </c>
    </row>
    <row r="5102" customFormat="false" ht="15" hidden="false" customHeight="false" outlineLevel="0" collapsed="false">
      <c r="A5102" s="0" t="n">
        <v>33</v>
      </c>
      <c r="B5102" s="0" t="s">
        <v>74</v>
      </c>
      <c r="C5102" s="0" t="s">
        <v>27402</v>
      </c>
      <c r="D5102" s="0" t="s">
        <v>14532</v>
      </c>
      <c r="E5102" s="0" t="s">
        <v>27403</v>
      </c>
      <c r="F5102" s="0" t="n">
        <v>696</v>
      </c>
      <c r="G5102" s="0" t="s">
        <v>599</v>
      </c>
      <c r="H5102" s="0" t="s">
        <v>297</v>
      </c>
      <c r="I5102" s="0" t="s">
        <v>27404</v>
      </c>
    </row>
    <row r="5103" customFormat="false" ht="15" hidden="false" customHeight="false" outlineLevel="0" collapsed="false">
      <c r="A5103" s="0" t="n">
        <v>165</v>
      </c>
      <c r="B5103" s="0" t="s">
        <v>226</v>
      </c>
      <c r="C5103" s="0" t="s">
        <v>27402</v>
      </c>
      <c r="D5103" s="0" t="s">
        <v>14532</v>
      </c>
      <c r="E5103" s="0" t="s">
        <v>27403</v>
      </c>
      <c r="F5103" s="0" t="n">
        <v>696</v>
      </c>
      <c r="G5103" s="0" t="s">
        <v>599</v>
      </c>
      <c r="H5103" s="0" t="s">
        <v>297</v>
      </c>
      <c r="I5103" s="0" t="s">
        <v>27405</v>
      </c>
    </row>
    <row r="5104" customFormat="false" ht="15" hidden="false" customHeight="false" outlineLevel="0" collapsed="false">
      <c r="A5104" s="0" t="n">
        <v>33</v>
      </c>
      <c r="B5104" s="0" t="s">
        <v>74</v>
      </c>
      <c r="C5104" s="0" t="s">
        <v>27406</v>
      </c>
      <c r="D5104" s="0" t="s">
        <v>339</v>
      </c>
      <c r="E5104" s="0" t="s">
        <v>27407</v>
      </c>
      <c r="F5104" s="0" t="n">
        <v>793</v>
      </c>
      <c r="G5104" s="0" t="s">
        <v>599</v>
      </c>
      <c r="H5104" s="0" t="s">
        <v>297</v>
      </c>
      <c r="I5104" s="0" t="s">
        <v>27408</v>
      </c>
    </row>
    <row r="5105" customFormat="false" ht="15" hidden="false" customHeight="false" outlineLevel="0" collapsed="false">
      <c r="A5105" s="0" t="n">
        <v>165</v>
      </c>
      <c r="B5105" s="0" t="s">
        <v>226</v>
      </c>
      <c r="C5105" s="0" t="s">
        <v>27406</v>
      </c>
      <c r="D5105" s="0" t="s">
        <v>339</v>
      </c>
      <c r="E5105" s="0" t="s">
        <v>27407</v>
      </c>
      <c r="F5105" s="0" t="n">
        <v>793</v>
      </c>
      <c r="G5105" s="0" t="s">
        <v>599</v>
      </c>
      <c r="H5105" s="0" t="s">
        <v>297</v>
      </c>
      <c r="I5105" s="0" t="s">
        <v>27409</v>
      </c>
    </row>
    <row r="5106" customFormat="false" ht="15" hidden="false" customHeight="false" outlineLevel="0" collapsed="false">
      <c r="A5106" s="0" t="n">
        <v>135</v>
      </c>
      <c r="B5106" s="0" t="s">
        <v>194</v>
      </c>
      <c r="C5106" s="0" t="s">
        <v>27410</v>
      </c>
      <c r="D5106" s="0" t="s">
        <v>14532</v>
      </c>
      <c r="E5106" s="0" t="s">
        <v>27411</v>
      </c>
      <c r="F5106" s="0" t="n">
        <v>5430</v>
      </c>
      <c r="G5106" s="0" t="s">
        <v>599</v>
      </c>
      <c r="H5106" s="0" t="s">
        <v>297</v>
      </c>
      <c r="I5106" s="0" t="s">
        <v>27412</v>
      </c>
    </row>
    <row r="5107" customFormat="false" ht="15" hidden="false" customHeight="false" outlineLevel="0" collapsed="false">
      <c r="A5107" s="0" t="n">
        <v>178</v>
      </c>
      <c r="B5107" s="0" t="s">
        <v>243</v>
      </c>
      <c r="C5107" s="0" t="s">
        <v>27410</v>
      </c>
      <c r="D5107" s="0" t="s">
        <v>14532</v>
      </c>
      <c r="E5107" s="0" t="s">
        <v>27411</v>
      </c>
      <c r="F5107" s="0" t="n">
        <v>5430</v>
      </c>
      <c r="G5107" s="0" t="s">
        <v>599</v>
      </c>
      <c r="H5107" s="0" t="s">
        <v>297</v>
      </c>
      <c r="I5107" s="0" t="s">
        <v>27413</v>
      </c>
    </row>
    <row r="5108" customFormat="false" ht="15" hidden="false" customHeight="false" outlineLevel="0" collapsed="false">
      <c r="A5108" s="0" t="n">
        <v>135</v>
      </c>
      <c r="B5108" s="0" t="s">
        <v>194</v>
      </c>
      <c r="C5108" s="0" t="s">
        <v>27414</v>
      </c>
      <c r="D5108" s="0" t="s">
        <v>14192</v>
      </c>
      <c r="E5108" s="0" t="s">
        <v>27415</v>
      </c>
      <c r="F5108" s="0" t="n">
        <v>6323</v>
      </c>
      <c r="G5108" s="0" t="s">
        <v>599</v>
      </c>
      <c r="H5108" s="0" t="s">
        <v>297</v>
      </c>
      <c r="I5108" s="0" t="s">
        <v>27416</v>
      </c>
    </row>
    <row r="5109" customFormat="false" ht="15" hidden="false" customHeight="false" outlineLevel="0" collapsed="false">
      <c r="A5109" s="0" t="n">
        <v>178</v>
      </c>
      <c r="B5109" s="0" t="s">
        <v>243</v>
      </c>
      <c r="C5109" s="0" t="s">
        <v>27414</v>
      </c>
      <c r="D5109" s="0" t="s">
        <v>14192</v>
      </c>
      <c r="E5109" s="0" t="s">
        <v>27415</v>
      </c>
      <c r="F5109" s="0" t="n">
        <v>6323</v>
      </c>
      <c r="G5109" s="0" t="s">
        <v>599</v>
      </c>
      <c r="H5109" s="0" t="s">
        <v>297</v>
      </c>
      <c r="I5109" s="0" t="s">
        <v>27417</v>
      </c>
    </row>
    <row r="5110" customFormat="false" ht="15" hidden="false" customHeight="false" outlineLevel="0" collapsed="false">
      <c r="A5110" s="0" t="n">
        <v>135</v>
      </c>
      <c r="B5110" s="0" t="s">
        <v>194</v>
      </c>
      <c r="C5110" s="0" t="s">
        <v>27418</v>
      </c>
      <c r="D5110" s="0" t="s">
        <v>14532</v>
      </c>
      <c r="E5110" s="0" t="s">
        <v>27419</v>
      </c>
      <c r="F5110" s="0" t="n">
        <v>418</v>
      </c>
      <c r="G5110" s="0" t="s">
        <v>599</v>
      </c>
      <c r="H5110" s="0" t="s">
        <v>297</v>
      </c>
      <c r="I5110" s="0" t="s">
        <v>27420</v>
      </c>
    </row>
    <row r="5111" customFormat="false" ht="15" hidden="false" customHeight="false" outlineLevel="0" collapsed="false">
      <c r="A5111" s="0" t="n">
        <v>178</v>
      </c>
      <c r="B5111" s="0" t="s">
        <v>243</v>
      </c>
      <c r="C5111" s="0" t="s">
        <v>27418</v>
      </c>
      <c r="D5111" s="0" t="s">
        <v>14532</v>
      </c>
      <c r="E5111" s="0" t="s">
        <v>27419</v>
      </c>
      <c r="F5111" s="0" t="n">
        <v>418</v>
      </c>
      <c r="G5111" s="0" t="s">
        <v>599</v>
      </c>
      <c r="H5111" s="0" t="s">
        <v>297</v>
      </c>
      <c r="I5111" s="0" t="s">
        <v>27421</v>
      </c>
    </row>
    <row r="5112" customFormat="false" ht="15" hidden="false" customHeight="false" outlineLevel="0" collapsed="false">
      <c r="A5112" s="0" t="n">
        <v>135</v>
      </c>
      <c r="B5112" s="0" t="s">
        <v>194</v>
      </c>
      <c r="C5112" s="0" t="s">
        <v>27422</v>
      </c>
      <c r="D5112" s="0" t="s">
        <v>14532</v>
      </c>
      <c r="E5112" s="0" t="s">
        <v>27423</v>
      </c>
      <c r="F5112" s="0" t="n">
        <v>2323</v>
      </c>
      <c r="G5112" s="0" t="s">
        <v>599</v>
      </c>
      <c r="H5112" s="0" t="s">
        <v>297</v>
      </c>
      <c r="I5112" s="0" t="s">
        <v>27424</v>
      </c>
    </row>
    <row r="5113" customFormat="false" ht="15" hidden="false" customHeight="false" outlineLevel="0" collapsed="false">
      <c r="A5113" s="0" t="n">
        <v>178</v>
      </c>
      <c r="B5113" s="0" t="s">
        <v>243</v>
      </c>
      <c r="C5113" s="0" t="s">
        <v>27422</v>
      </c>
      <c r="D5113" s="0" t="s">
        <v>14532</v>
      </c>
      <c r="E5113" s="0" t="s">
        <v>27423</v>
      </c>
      <c r="F5113" s="0" t="n">
        <v>2323</v>
      </c>
      <c r="G5113" s="0" t="s">
        <v>599</v>
      </c>
      <c r="H5113" s="0" t="s">
        <v>297</v>
      </c>
      <c r="I5113" s="0" t="s">
        <v>27425</v>
      </c>
    </row>
    <row r="5114" customFormat="false" ht="15" hidden="false" customHeight="false" outlineLevel="0" collapsed="false">
      <c r="A5114" s="0" t="n">
        <v>135</v>
      </c>
      <c r="B5114" s="0" t="s">
        <v>194</v>
      </c>
      <c r="C5114" s="0" t="s">
        <v>27426</v>
      </c>
      <c r="D5114" s="0" t="s">
        <v>14541</v>
      </c>
      <c r="E5114" s="0" t="s">
        <v>27427</v>
      </c>
      <c r="F5114" s="0" t="n">
        <v>11019</v>
      </c>
      <c r="G5114" s="0" t="s">
        <v>599</v>
      </c>
      <c r="H5114" s="0" t="s">
        <v>297</v>
      </c>
      <c r="I5114" s="0" t="s">
        <v>27428</v>
      </c>
    </row>
    <row r="5115" customFormat="false" ht="15" hidden="false" customHeight="false" outlineLevel="0" collapsed="false">
      <c r="A5115" s="0" t="n">
        <v>178</v>
      </c>
      <c r="B5115" s="0" t="s">
        <v>243</v>
      </c>
      <c r="C5115" s="0" t="s">
        <v>27426</v>
      </c>
      <c r="D5115" s="0" t="s">
        <v>14541</v>
      </c>
      <c r="E5115" s="0" t="s">
        <v>27427</v>
      </c>
      <c r="F5115" s="0" t="n">
        <v>11019</v>
      </c>
      <c r="G5115" s="0" t="s">
        <v>599</v>
      </c>
      <c r="H5115" s="0" t="s">
        <v>297</v>
      </c>
      <c r="I5115" s="0" t="s">
        <v>27429</v>
      </c>
    </row>
    <row r="5116" customFormat="false" ht="15" hidden="false" customHeight="false" outlineLevel="0" collapsed="false">
      <c r="A5116" s="0" t="n">
        <v>135</v>
      </c>
      <c r="B5116" s="0" t="s">
        <v>194</v>
      </c>
      <c r="C5116" s="0" t="s">
        <v>27430</v>
      </c>
      <c r="D5116" s="0" t="s">
        <v>14192</v>
      </c>
      <c r="E5116" s="0" t="s">
        <v>27431</v>
      </c>
      <c r="F5116" s="0" t="n">
        <v>5829</v>
      </c>
      <c r="G5116" s="0" t="s">
        <v>599</v>
      </c>
      <c r="H5116" s="0" t="s">
        <v>297</v>
      </c>
      <c r="I5116" s="0" t="s">
        <v>27432</v>
      </c>
    </row>
    <row r="5117" customFormat="false" ht="15" hidden="false" customHeight="false" outlineLevel="0" collapsed="false">
      <c r="A5117" s="0" t="n">
        <v>178</v>
      </c>
      <c r="B5117" s="0" t="s">
        <v>243</v>
      </c>
      <c r="C5117" s="0" t="s">
        <v>27430</v>
      </c>
      <c r="D5117" s="0" t="s">
        <v>14192</v>
      </c>
      <c r="E5117" s="0" t="s">
        <v>27431</v>
      </c>
      <c r="F5117" s="0" t="n">
        <v>5829</v>
      </c>
      <c r="G5117" s="0" t="s">
        <v>599</v>
      </c>
      <c r="H5117" s="0" t="s">
        <v>297</v>
      </c>
      <c r="I5117" s="0" t="s">
        <v>27433</v>
      </c>
    </row>
    <row r="5118" customFormat="false" ht="15" hidden="false" customHeight="false" outlineLevel="0" collapsed="false">
      <c r="A5118" s="0" t="n">
        <v>135</v>
      </c>
      <c r="B5118" s="0" t="s">
        <v>194</v>
      </c>
      <c r="C5118" s="0" t="s">
        <v>27434</v>
      </c>
      <c r="D5118" s="0" t="s">
        <v>14192</v>
      </c>
      <c r="E5118" s="0" t="s">
        <v>27435</v>
      </c>
      <c r="F5118" s="0" t="n">
        <v>1274</v>
      </c>
      <c r="G5118" s="0" t="s">
        <v>599</v>
      </c>
      <c r="H5118" s="0" t="s">
        <v>297</v>
      </c>
      <c r="I5118" s="0" t="s">
        <v>27436</v>
      </c>
    </row>
    <row r="5119" customFormat="false" ht="15" hidden="false" customHeight="false" outlineLevel="0" collapsed="false">
      <c r="A5119" s="0" t="n">
        <v>178</v>
      </c>
      <c r="B5119" s="0" t="s">
        <v>243</v>
      </c>
      <c r="C5119" s="0" t="s">
        <v>27434</v>
      </c>
      <c r="D5119" s="0" t="s">
        <v>14192</v>
      </c>
      <c r="E5119" s="0" t="s">
        <v>27435</v>
      </c>
      <c r="F5119" s="0" t="n">
        <v>1274</v>
      </c>
      <c r="G5119" s="0" t="s">
        <v>599</v>
      </c>
      <c r="H5119" s="0" t="s">
        <v>297</v>
      </c>
      <c r="I5119" s="0" t="s">
        <v>27437</v>
      </c>
    </row>
    <row r="5120" customFormat="false" ht="15" hidden="false" customHeight="false" outlineLevel="0" collapsed="false">
      <c r="A5120" s="0" t="n">
        <v>135</v>
      </c>
      <c r="B5120" s="0" t="s">
        <v>194</v>
      </c>
      <c r="C5120" s="0" t="s">
        <v>27438</v>
      </c>
      <c r="D5120" s="0" t="s">
        <v>34</v>
      </c>
      <c r="E5120" s="0" t="s">
        <v>27439</v>
      </c>
      <c r="F5120" s="0" t="n">
        <v>1601</v>
      </c>
      <c r="G5120" s="0" t="s">
        <v>599</v>
      </c>
      <c r="H5120" s="0" t="s">
        <v>297</v>
      </c>
      <c r="I5120" s="0" t="s">
        <v>27440</v>
      </c>
    </row>
    <row r="5121" customFormat="false" ht="15" hidden="false" customHeight="false" outlineLevel="0" collapsed="false">
      <c r="A5121" s="0" t="n">
        <v>178</v>
      </c>
      <c r="B5121" s="0" t="s">
        <v>243</v>
      </c>
      <c r="C5121" s="0" t="s">
        <v>27438</v>
      </c>
      <c r="D5121" s="0" t="s">
        <v>34</v>
      </c>
      <c r="E5121" s="0" t="s">
        <v>27439</v>
      </c>
      <c r="F5121" s="0" t="n">
        <v>1601</v>
      </c>
      <c r="G5121" s="0" t="s">
        <v>599</v>
      </c>
      <c r="H5121" s="0" t="s">
        <v>297</v>
      </c>
      <c r="I5121" s="0" t="s">
        <v>27441</v>
      </c>
    </row>
    <row r="5122" customFormat="false" ht="15" hidden="false" customHeight="false" outlineLevel="0" collapsed="false">
      <c r="A5122" s="0" t="n">
        <v>135</v>
      </c>
      <c r="B5122" s="0" t="s">
        <v>194</v>
      </c>
      <c r="C5122" s="0" t="s">
        <v>27442</v>
      </c>
      <c r="D5122" s="0" t="s">
        <v>14532</v>
      </c>
      <c r="E5122" s="0" t="s">
        <v>27443</v>
      </c>
      <c r="F5122" s="0" t="n">
        <v>1709</v>
      </c>
      <c r="G5122" s="0" t="s">
        <v>599</v>
      </c>
      <c r="H5122" s="0" t="s">
        <v>297</v>
      </c>
      <c r="I5122" s="0" t="s">
        <v>27444</v>
      </c>
    </row>
    <row r="5123" customFormat="false" ht="15" hidden="false" customHeight="false" outlineLevel="0" collapsed="false">
      <c r="A5123" s="0" t="n">
        <v>178</v>
      </c>
      <c r="B5123" s="0" t="s">
        <v>243</v>
      </c>
      <c r="C5123" s="0" t="s">
        <v>27442</v>
      </c>
      <c r="D5123" s="0" t="s">
        <v>14532</v>
      </c>
      <c r="E5123" s="0" t="s">
        <v>27443</v>
      </c>
      <c r="F5123" s="0" t="n">
        <v>1709</v>
      </c>
      <c r="G5123" s="0" t="s">
        <v>599</v>
      </c>
      <c r="H5123" s="0" t="s">
        <v>297</v>
      </c>
      <c r="I5123" s="0" t="s">
        <v>27445</v>
      </c>
    </row>
    <row r="5124" customFormat="false" ht="15" hidden="false" customHeight="false" outlineLevel="0" collapsed="false">
      <c r="A5124" s="0" t="n">
        <v>135</v>
      </c>
      <c r="B5124" s="0" t="s">
        <v>194</v>
      </c>
      <c r="C5124" s="0" t="s">
        <v>27446</v>
      </c>
      <c r="D5124" s="0" t="s">
        <v>14532</v>
      </c>
      <c r="E5124" s="0" t="s">
        <v>27447</v>
      </c>
      <c r="F5124" s="0" t="n">
        <v>658</v>
      </c>
      <c r="G5124" s="0" t="s">
        <v>599</v>
      </c>
      <c r="H5124" s="0" t="s">
        <v>297</v>
      </c>
      <c r="I5124" s="0" t="s">
        <v>27448</v>
      </c>
    </row>
    <row r="5125" customFormat="false" ht="15" hidden="false" customHeight="false" outlineLevel="0" collapsed="false">
      <c r="A5125" s="0" t="n">
        <v>178</v>
      </c>
      <c r="B5125" s="0" t="s">
        <v>243</v>
      </c>
      <c r="C5125" s="0" t="s">
        <v>27446</v>
      </c>
      <c r="D5125" s="0" t="s">
        <v>14532</v>
      </c>
      <c r="E5125" s="0" t="s">
        <v>27447</v>
      </c>
      <c r="F5125" s="0" t="n">
        <v>658</v>
      </c>
      <c r="G5125" s="0" t="s">
        <v>599</v>
      </c>
      <c r="H5125" s="0" t="s">
        <v>297</v>
      </c>
      <c r="I5125" s="0" t="s">
        <v>27449</v>
      </c>
    </row>
    <row r="5126" customFormat="false" ht="15" hidden="false" customHeight="false" outlineLevel="0" collapsed="false">
      <c r="A5126" s="0" t="n">
        <v>135</v>
      </c>
      <c r="B5126" s="0" t="s">
        <v>194</v>
      </c>
      <c r="C5126" s="0" t="s">
        <v>27450</v>
      </c>
      <c r="D5126" s="0" t="s">
        <v>14532</v>
      </c>
      <c r="E5126" s="0" t="s">
        <v>27451</v>
      </c>
      <c r="F5126" s="0" t="n">
        <v>17757</v>
      </c>
      <c r="G5126" s="0" t="s">
        <v>599</v>
      </c>
      <c r="H5126" s="0" t="s">
        <v>297</v>
      </c>
      <c r="I5126" s="0" t="s">
        <v>27452</v>
      </c>
    </row>
    <row r="5127" customFormat="false" ht="15" hidden="false" customHeight="false" outlineLevel="0" collapsed="false">
      <c r="A5127" s="0" t="n">
        <v>178</v>
      </c>
      <c r="B5127" s="0" t="s">
        <v>243</v>
      </c>
      <c r="C5127" s="0" t="s">
        <v>27450</v>
      </c>
      <c r="D5127" s="0" t="s">
        <v>14532</v>
      </c>
      <c r="E5127" s="0" t="s">
        <v>27451</v>
      </c>
      <c r="F5127" s="0" t="n">
        <v>17757</v>
      </c>
      <c r="G5127" s="0" t="s">
        <v>599</v>
      </c>
      <c r="H5127" s="0" t="s">
        <v>297</v>
      </c>
      <c r="I5127" s="0" t="s">
        <v>27453</v>
      </c>
    </row>
    <row r="5128" customFormat="false" ht="15" hidden="false" customHeight="false" outlineLevel="0" collapsed="false">
      <c r="A5128" s="0" t="n">
        <v>135</v>
      </c>
      <c r="B5128" s="0" t="s">
        <v>194</v>
      </c>
      <c r="C5128" s="0" t="s">
        <v>27454</v>
      </c>
      <c r="D5128" s="0" t="s">
        <v>14532</v>
      </c>
      <c r="E5128" s="0" t="s">
        <v>27455</v>
      </c>
      <c r="F5128" s="0" t="n">
        <v>8928</v>
      </c>
      <c r="G5128" s="0" t="s">
        <v>599</v>
      </c>
      <c r="H5128" s="0" t="s">
        <v>297</v>
      </c>
      <c r="I5128" s="0" t="s">
        <v>27456</v>
      </c>
    </row>
    <row r="5129" customFormat="false" ht="15" hidden="false" customHeight="false" outlineLevel="0" collapsed="false">
      <c r="A5129" s="0" t="n">
        <v>178</v>
      </c>
      <c r="B5129" s="0" t="s">
        <v>243</v>
      </c>
      <c r="C5129" s="0" t="s">
        <v>27454</v>
      </c>
      <c r="D5129" s="0" t="s">
        <v>14532</v>
      </c>
      <c r="E5129" s="0" t="s">
        <v>27455</v>
      </c>
      <c r="F5129" s="0" t="n">
        <v>8928</v>
      </c>
      <c r="G5129" s="0" t="s">
        <v>599</v>
      </c>
      <c r="H5129" s="0" t="s">
        <v>297</v>
      </c>
      <c r="I5129" s="0" t="s">
        <v>27457</v>
      </c>
    </row>
    <row r="5130" customFormat="false" ht="15" hidden="false" customHeight="false" outlineLevel="0" collapsed="false">
      <c r="A5130" s="0" t="n">
        <v>135</v>
      </c>
      <c r="B5130" s="0" t="s">
        <v>194</v>
      </c>
      <c r="C5130" s="0" t="s">
        <v>27458</v>
      </c>
      <c r="D5130" s="0" t="s">
        <v>14532</v>
      </c>
      <c r="E5130" s="0" t="s">
        <v>27459</v>
      </c>
      <c r="F5130" s="0" t="n">
        <v>4775</v>
      </c>
      <c r="G5130" s="0" t="s">
        <v>599</v>
      </c>
      <c r="H5130" s="0" t="s">
        <v>297</v>
      </c>
      <c r="I5130" s="0" t="s">
        <v>27460</v>
      </c>
    </row>
    <row r="5131" customFormat="false" ht="15" hidden="false" customHeight="false" outlineLevel="0" collapsed="false">
      <c r="A5131" s="0" t="n">
        <v>178</v>
      </c>
      <c r="B5131" s="0" t="s">
        <v>243</v>
      </c>
      <c r="C5131" s="0" t="s">
        <v>27458</v>
      </c>
      <c r="D5131" s="0" t="s">
        <v>14532</v>
      </c>
      <c r="E5131" s="0" t="s">
        <v>27459</v>
      </c>
      <c r="F5131" s="0" t="n">
        <v>4775</v>
      </c>
      <c r="G5131" s="0" t="s">
        <v>599</v>
      </c>
      <c r="H5131" s="0" t="s">
        <v>297</v>
      </c>
      <c r="I5131" s="0" t="s">
        <v>27461</v>
      </c>
    </row>
    <row r="5132" customFormat="false" ht="15" hidden="false" customHeight="false" outlineLevel="0" collapsed="false">
      <c r="A5132" s="0" t="n">
        <v>135</v>
      </c>
      <c r="B5132" s="0" t="s">
        <v>194</v>
      </c>
      <c r="C5132" s="0" t="s">
        <v>27462</v>
      </c>
      <c r="D5132" s="0" t="s">
        <v>92</v>
      </c>
      <c r="E5132" s="0" t="s">
        <v>27463</v>
      </c>
      <c r="F5132" s="0" t="n">
        <v>634</v>
      </c>
      <c r="G5132" s="0" t="s">
        <v>599</v>
      </c>
      <c r="H5132" s="0" t="s">
        <v>297</v>
      </c>
      <c r="I5132" s="0" t="s">
        <v>27464</v>
      </c>
    </row>
    <row r="5133" customFormat="false" ht="15" hidden="false" customHeight="false" outlineLevel="0" collapsed="false">
      <c r="A5133" s="0" t="n">
        <v>178</v>
      </c>
      <c r="B5133" s="0" t="s">
        <v>243</v>
      </c>
      <c r="C5133" s="0" t="s">
        <v>27462</v>
      </c>
      <c r="D5133" s="0" t="s">
        <v>92</v>
      </c>
      <c r="E5133" s="0" t="s">
        <v>27463</v>
      </c>
      <c r="F5133" s="0" t="n">
        <v>634</v>
      </c>
      <c r="G5133" s="0" t="s">
        <v>599</v>
      </c>
      <c r="H5133" s="0" t="s">
        <v>297</v>
      </c>
      <c r="I5133" s="0" t="s">
        <v>27465</v>
      </c>
    </row>
    <row r="5134" customFormat="false" ht="15" hidden="false" customHeight="false" outlineLevel="0" collapsed="false">
      <c r="A5134" s="0" t="n">
        <v>135</v>
      </c>
      <c r="B5134" s="0" t="s">
        <v>194</v>
      </c>
      <c r="C5134" s="0" t="s">
        <v>27466</v>
      </c>
      <c r="D5134" s="0" t="s">
        <v>14532</v>
      </c>
      <c r="E5134" s="0" t="s">
        <v>27467</v>
      </c>
      <c r="F5134" s="0" t="n">
        <v>9965</v>
      </c>
      <c r="G5134" s="0" t="s">
        <v>599</v>
      </c>
      <c r="H5134" s="0" t="s">
        <v>297</v>
      </c>
      <c r="I5134" s="0" t="s">
        <v>27468</v>
      </c>
    </row>
    <row r="5135" customFormat="false" ht="15" hidden="false" customHeight="false" outlineLevel="0" collapsed="false">
      <c r="A5135" s="0" t="n">
        <v>178</v>
      </c>
      <c r="B5135" s="0" t="s">
        <v>243</v>
      </c>
      <c r="C5135" s="0" t="s">
        <v>27466</v>
      </c>
      <c r="D5135" s="0" t="s">
        <v>14532</v>
      </c>
      <c r="E5135" s="0" t="s">
        <v>27467</v>
      </c>
      <c r="F5135" s="0" t="n">
        <v>9965</v>
      </c>
      <c r="G5135" s="0" t="s">
        <v>599</v>
      </c>
      <c r="H5135" s="0" t="s">
        <v>297</v>
      </c>
      <c r="I5135" s="0" t="s">
        <v>27469</v>
      </c>
    </row>
    <row r="5136" customFormat="false" ht="15" hidden="false" customHeight="false" outlineLevel="0" collapsed="false">
      <c r="A5136" s="0" t="n">
        <v>135</v>
      </c>
      <c r="B5136" s="0" t="s">
        <v>194</v>
      </c>
      <c r="C5136" s="0" t="s">
        <v>27470</v>
      </c>
      <c r="D5136" s="0" t="s">
        <v>14939</v>
      </c>
      <c r="E5136" s="0" t="s">
        <v>27471</v>
      </c>
      <c r="F5136" s="0" t="n">
        <v>1557</v>
      </c>
      <c r="G5136" s="0" t="s">
        <v>599</v>
      </c>
      <c r="H5136" s="0" t="s">
        <v>297</v>
      </c>
      <c r="I5136" s="0" t="s">
        <v>27472</v>
      </c>
    </row>
    <row r="5137" customFormat="false" ht="15" hidden="false" customHeight="false" outlineLevel="0" collapsed="false">
      <c r="A5137" s="0" t="n">
        <v>178</v>
      </c>
      <c r="B5137" s="0" t="s">
        <v>243</v>
      </c>
      <c r="C5137" s="0" t="s">
        <v>27470</v>
      </c>
      <c r="D5137" s="0" t="s">
        <v>14939</v>
      </c>
      <c r="E5137" s="0" t="s">
        <v>27471</v>
      </c>
      <c r="F5137" s="0" t="n">
        <v>1557</v>
      </c>
      <c r="G5137" s="0" t="s">
        <v>599</v>
      </c>
      <c r="H5137" s="0" t="s">
        <v>297</v>
      </c>
      <c r="I5137" s="0" t="s">
        <v>27473</v>
      </c>
    </row>
    <row r="5138" customFormat="false" ht="15" hidden="false" customHeight="false" outlineLevel="0" collapsed="false">
      <c r="A5138" s="0" t="n">
        <v>135</v>
      </c>
      <c r="B5138" s="0" t="s">
        <v>194</v>
      </c>
      <c r="C5138" s="0" t="s">
        <v>27474</v>
      </c>
      <c r="D5138" s="0" t="s">
        <v>34</v>
      </c>
      <c r="E5138" s="0" t="s">
        <v>27475</v>
      </c>
      <c r="F5138" s="0" t="n">
        <v>558</v>
      </c>
      <c r="G5138" s="0" t="s">
        <v>599</v>
      </c>
      <c r="H5138" s="0" t="s">
        <v>297</v>
      </c>
      <c r="I5138" s="0" t="s">
        <v>27476</v>
      </c>
    </row>
    <row r="5139" customFormat="false" ht="15" hidden="false" customHeight="false" outlineLevel="0" collapsed="false">
      <c r="A5139" s="0" t="n">
        <v>178</v>
      </c>
      <c r="B5139" s="0" t="s">
        <v>243</v>
      </c>
      <c r="C5139" s="0" t="s">
        <v>27474</v>
      </c>
      <c r="D5139" s="0" t="s">
        <v>34</v>
      </c>
      <c r="E5139" s="0" t="s">
        <v>27475</v>
      </c>
      <c r="F5139" s="0" t="n">
        <v>558</v>
      </c>
      <c r="G5139" s="0" t="s">
        <v>599</v>
      </c>
      <c r="H5139" s="0" t="s">
        <v>297</v>
      </c>
      <c r="I5139" s="0" t="s">
        <v>27477</v>
      </c>
    </row>
    <row r="5140" customFormat="false" ht="15" hidden="false" customHeight="false" outlineLevel="0" collapsed="false">
      <c r="A5140" s="0" t="n">
        <v>135</v>
      </c>
      <c r="B5140" s="0" t="s">
        <v>194</v>
      </c>
      <c r="C5140" s="0" t="s">
        <v>27478</v>
      </c>
      <c r="D5140" s="0" t="s">
        <v>14532</v>
      </c>
      <c r="E5140" s="0" t="s">
        <v>27479</v>
      </c>
      <c r="F5140" s="0" t="n">
        <v>1560</v>
      </c>
      <c r="G5140" s="0" t="s">
        <v>599</v>
      </c>
      <c r="H5140" s="0" t="s">
        <v>297</v>
      </c>
      <c r="I5140" s="0" t="s">
        <v>27480</v>
      </c>
    </row>
    <row r="5141" customFormat="false" ht="15" hidden="false" customHeight="false" outlineLevel="0" collapsed="false">
      <c r="A5141" s="0" t="n">
        <v>178</v>
      </c>
      <c r="B5141" s="0" t="s">
        <v>243</v>
      </c>
      <c r="C5141" s="0" t="s">
        <v>27478</v>
      </c>
      <c r="D5141" s="0" t="s">
        <v>14532</v>
      </c>
      <c r="E5141" s="0" t="s">
        <v>27479</v>
      </c>
      <c r="F5141" s="0" t="n">
        <v>1560</v>
      </c>
      <c r="G5141" s="0" t="s">
        <v>599</v>
      </c>
      <c r="H5141" s="0" t="s">
        <v>297</v>
      </c>
      <c r="I5141" s="0" t="s">
        <v>27481</v>
      </c>
    </row>
    <row r="5142" customFormat="false" ht="15" hidden="false" customHeight="false" outlineLevel="0" collapsed="false">
      <c r="A5142" s="0" t="n">
        <v>135</v>
      </c>
      <c r="B5142" s="0" t="s">
        <v>194</v>
      </c>
      <c r="C5142" s="0" t="s">
        <v>27482</v>
      </c>
      <c r="D5142" s="0" t="s">
        <v>14532</v>
      </c>
      <c r="E5142" s="0" t="s">
        <v>27483</v>
      </c>
      <c r="F5142" s="0" t="n">
        <v>540</v>
      </c>
      <c r="G5142" s="0" t="s">
        <v>599</v>
      </c>
      <c r="H5142" s="0" t="s">
        <v>297</v>
      </c>
      <c r="I5142" s="0" t="s">
        <v>27484</v>
      </c>
    </row>
    <row r="5143" customFormat="false" ht="15" hidden="false" customHeight="false" outlineLevel="0" collapsed="false">
      <c r="A5143" s="0" t="n">
        <v>178</v>
      </c>
      <c r="B5143" s="0" t="s">
        <v>243</v>
      </c>
      <c r="C5143" s="0" t="s">
        <v>27482</v>
      </c>
      <c r="D5143" s="0" t="s">
        <v>14532</v>
      </c>
      <c r="E5143" s="0" t="s">
        <v>27483</v>
      </c>
      <c r="F5143" s="0" t="n">
        <v>540</v>
      </c>
      <c r="G5143" s="0" t="s">
        <v>599</v>
      </c>
      <c r="H5143" s="0" t="s">
        <v>297</v>
      </c>
      <c r="I5143" s="0" t="s">
        <v>27485</v>
      </c>
    </row>
    <row r="5144" customFormat="false" ht="15" hidden="false" customHeight="false" outlineLevel="0" collapsed="false">
      <c r="A5144" s="0" t="n">
        <v>135</v>
      </c>
      <c r="B5144" s="0" t="s">
        <v>194</v>
      </c>
      <c r="C5144" s="0" t="s">
        <v>27486</v>
      </c>
      <c r="D5144" s="0" t="s">
        <v>14939</v>
      </c>
      <c r="E5144" s="0" t="s">
        <v>27487</v>
      </c>
      <c r="F5144" s="0" t="n">
        <v>511</v>
      </c>
      <c r="G5144" s="0" t="s">
        <v>599</v>
      </c>
      <c r="H5144" s="0" t="s">
        <v>297</v>
      </c>
      <c r="I5144" s="0" t="s">
        <v>27488</v>
      </c>
    </row>
    <row r="5145" customFormat="false" ht="15" hidden="false" customHeight="false" outlineLevel="0" collapsed="false">
      <c r="A5145" s="0" t="n">
        <v>178</v>
      </c>
      <c r="B5145" s="0" t="s">
        <v>243</v>
      </c>
      <c r="C5145" s="0" t="s">
        <v>27486</v>
      </c>
      <c r="D5145" s="0" t="s">
        <v>14939</v>
      </c>
      <c r="E5145" s="0" t="s">
        <v>27487</v>
      </c>
      <c r="F5145" s="0" t="n">
        <v>511</v>
      </c>
      <c r="G5145" s="0" t="s">
        <v>599</v>
      </c>
      <c r="H5145" s="0" t="s">
        <v>297</v>
      </c>
      <c r="I5145" s="0" t="s">
        <v>27489</v>
      </c>
    </row>
    <row r="5146" customFormat="false" ht="15" hidden="false" customHeight="false" outlineLevel="0" collapsed="false">
      <c r="A5146" s="0" t="n">
        <v>135</v>
      </c>
      <c r="B5146" s="0" t="s">
        <v>194</v>
      </c>
      <c r="C5146" s="0" t="s">
        <v>27490</v>
      </c>
      <c r="D5146" s="0" t="s">
        <v>14532</v>
      </c>
      <c r="E5146" s="0" t="s">
        <v>27491</v>
      </c>
      <c r="F5146" s="0" t="n">
        <v>1529</v>
      </c>
      <c r="G5146" s="0" t="s">
        <v>599</v>
      </c>
      <c r="H5146" s="0" t="s">
        <v>297</v>
      </c>
      <c r="I5146" s="0" t="s">
        <v>27492</v>
      </c>
    </row>
    <row r="5147" customFormat="false" ht="15" hidden="false" customHeight="false" outlineLevel="0" collapsed="false">
      <c r="A5147" s="0" t="n">
        <v>178</v>
      </c>
      <c r="B5147" s="0" t="s">
        <v>243</v>
      </c>
      <c r="C5147" s="0" t="s">
        <v>27490</v>
      </c>
      <c r="D5147" s="0" t="s">
        <v>14532</v>
      </c>
      <c r="E5147" s="0" t="s">
        <v>27491</v>
      </c>
      <c r="F5147" s="0" t="n">
        <v>1529</v>
      </c>
      <c r="G5147" s="0" t="s">
        <v>599</v>
      </c>
      <c r="H5147" s="0" t="s">
        <v>297</v>
      </c>
      <c r="I5147" s="0" t="s">
        <v>27493</v>
      </c>
    </row>
    <row r="5148" customFormat="false" ht="15" hidden="false" customHeight="false" outlineLevel="0" collapsed="false">
      <c r="A5148" s="0" t="n">
        <v>135</v>
      </c>
      <c r="B5148" s="0" t="s">
        <v>194</v>
      </c>
      <c r="C5148" s="0" t="s">
        <v>27494</v>
      </c>
      <c r="D5148" s="0" t="s">
        <v>14532</v>
      </c>
      <c r="E5148" s="0" t="s">
        <v>27495</v>
      </c>
      <c r="F5148" s="0" t="n">
        <v>645</v>
      </c>
      <c r="G5148" s="0" t="s">
        <v>599</v>
      </c>
      <c r="H5148" s="0" t="s">
        <v>297</v>
      </c>
      <c r="I5148" s="0" t="s">
        <v>27496</v>
      </c>
    </row>
    <row r="5149" customFormat="false" ht="15" hidden="false" customHeight="false" outlineLevel="0" collapsed="false">
      <c r="A5149" s="0" t="n">
        <v>178</v>
      </c>
      <c r="B5149" s="0" t="s">
        <v>243</v>
      </c>
      <c r="C5149" s="0" t="s">
        <v>27494</v>
      </c>
      <c r="D5149" s="0" t="s">
        <v>14532</v>
      </c>
      <c r="E5149" s="0" t="s">
        <v>27495</v>
      </c>
      <c r="F5149" s="0" t="n">
        <v>645</v>
      </c>
      <c r="G5149" s="0" t="s">
        <v>599</v>
      </c>
      <c r="H5149" s="0" t="s">
        <v>297</v>
      </c>
      <c r="I5149" s="0" t="s">
        <v>27497</v>
      </c>
    </row>
    <row r="5150" customFormat="false" ht="15" hidden="false" customHeight="false" outlineLevel="0" collapsed="false">
      <c r="A5150" s="0" t="n">
        <v>135</v>
      </c>
      <c r="B5150" s="0" t="s">
        <v>194</v>
      </c>
      <c r="C5150" s="0" t="s">
        <v>27498</v>
      </c>
      <c r="D5150" s="0" t="s">
        <v>14532</v>
      </c>
      <c r="E5150" s="0" t="s">
        <v>27499</v>
      </c>
      <c r="F5150" s="0" t="n">
        <v>1633</v>
      </c>
      <c r="G5150" s="0" t="s">
        <v>599</v>
      </c>
      <c r="H5150" s="0" t="s">
        <v>297</v>
      </c>
      <c r="I5150" s="0" t="s">
        <v>27500</v>
      </c>
    </row>
    <row r="5151" customFormat="false" ht="15" hidden="false" customHeight="false" outlineLevel="0" collapsed="false">
      <c r="A5151" s="0" t="n">
        <v>178</v>
      </c>
      <c r="B5151" s="0" t="s">
        <v>243</v>
      </c>
      <c r="C5151" s="0" t="s">
        <v>27498</v>
      </c>
      <c r="D5151" s="0" t="s">
        <v>14532</v>
      </c>
      <c r="E5151" s="0" t="s">
        <v>27499</v>
      </c>
      <c r="F5151" s="0" t="n">
        <v>1633</v>
      </c>
      <c r="G5151" s="0" t="s">
        <v>599</v>
      </c>
      <c r="H5151" s="0" t="s">
        <v>297</v>
      </c>
      <c r="I5151" s="0" t="s">
        <v>27501</v>
      </c>
    </row>
    <row r="5152" customFormat="false" ht="15" hidden="false" customHeight="false" outlineLevel="0" collapsed="false">
      <c r="A5152" s="0" t="n">
        <v>135</v>
      </c>
      <c r="B5152" s="0" t="s">
        <v>194</v>
      </c>
      <c r="C5152" s="0" t="s">
        <v>27502</v>
      </c>
      <c r="D5152" s="0" t="s">
        <v>14192</v>
      </c>
      <c r="E5152" s="0" t="s">
        <v>27503</v>
      </c>
      <c r="F5152" s="0" t="n">
        <v>7311</v>
      </c>
      <c r="G5152" s="0" t="s">
        <v>599</v>
      </c>
      <c r="H5152" s="0" t="s">
        <v>297</v>
      </c>
      <c r="I5152" s="0" t="s">
        <v>27504</v>
      </c>
    </row>
    <row r="5153" customFormat="false" ht="15" hidden="false" customHeight="false" outlineLevel="0" collapsed="false">
      <c r="A5153" s="0" t="n">
        <v>178</v>
      </c>
      <c r="B5153" s="0" t="s">
        <v>243</v>
      </c>
      <c r="C5153" s="0" t="s">
        <v>27502</v>
      </c>
      <c r="D5153" s="0" t="s">
        <v>14192</v>
      </c>
      <c r="E5153" s="0" t="s">
        <v>27503</v>
      </c>
      <c r="F5153" s="0" t="n">
        <v>7311</v>
      </c>
      <c r="G5153" s="0" t="s">
        <v>599</v>
      </c>
      <c r="H5153" s="0" t="s">
        <v>297</v>
      </c>
      <c r="I5153" s="0" t="s">
        <v>27505</v>
      </c>
    </row>
    <row r="5154" customFormat="false" ht="15" hidden="false" customHeight="false" outlineLevel="0" collapsed="false">
      <c r="A5154" s="0" t="n">
        <v>135</v>
      </c>
      <c r="B5154" s="0" t="s">
        <v>194</v>
      </c>
      <c r="C5154" s="0" t="s">
        <v>27506</v>
      </c>
      <c r="D5154" s="0" t="s">
        <v>92</v>
      </c>
      <c r="E5154" s="0" t="s">
        <v>27507</v>
      </c>
      <c r="F5154" s="0" t="n">
        <v>2139</v>
      </c>
      <c r="G5154" s="0" t="s">
        <v>599</v>
      </c>
      <c r="H5154" s="0" t="s">
        <v>297</v>
      </c>
      <c r="I5154" s="0" t="s">
        <v>27508</v>
      </c>
    </row>
    <row r="5155" customFormat="false" ht="15" hidden="false" customHeight="false" outlineLevel="0" collapsed="false">
      <c r="A5155" s="0" t="n">
        <v>178</v>
      </c>
      <c r="B5155" s="0" t="s">
        <v>243</v>
      </c>
      <c r="C5155" s="0" t="s">
        <v>27506</v>
      </c>
      <c r="D5155" s="0" t="s">
        <v>92</v>
      </c>
      <c r="E5155" s="0" t="s">
        <v>27507</v>
      </c>
      <c r="F5155" s="0" t="n">
        <v>2139</v>
      </c>
      <c r="G5155" s="0" t="s">
        <v>599</v>
      </c>
      <c r="H5155" s="0" t="s">
        <v>297</v>
      </c>
      <c r="I5155" s="0" t="s">
        <v>27509</v>
      </c>
    </row>
    <row r="5156" customFormat="false" ht="15" hidden="false" customHeight="false" outlineLevel="0" collapsed="false">
      <c r="A5156" s="0" t="n">
        <v>135</v>
      </c>
      <c r="B5156" s="0" t="s">
        <v>194</v>
      </c>
      <c r="C5156" s="0" t="s">
        <v>27510</v>
      </c>
      <c r="D5156" s="0" t="s">
        <v>14532</v>
      </c>
      <c r="E5156" s="0" t="s">
        <v>27511</v>
      </c>
      <c r="F5156" s="0" t="n">
        <v>1170</v>
      </c>
      <c r="G5156" s="0" t="s">
        <v>599</v>
      </c>
      <c r="H5156" s="0" t="s">
        <v>297</v>
      </c>
      <c r="I5156" s="0" t="s">
        <v>27512</v>
      </c>
    </row>
    <row r="5157" customFormat="false" ht="15" hidden="false" customHeight="false" outlineLevel="0" collapsed="false">
      <c r="A5157" s="0" t="n">
        <v>178</v>
      </c>
      <c r="B5157" s="0" t="s">
        <v>243</v>
      </c>
      <c r="C5157" s="0" t="s">
        <v>27510</v>
      </c>
      <c r="D5157" s="0" t="s">
        <v>14532</v>
      </c>
      <c r="E5157" s="0" t="s">
        <v>27511</v>
      </c>
      <c r="F5157" s="0" t="n">
        <v>1170</v>
      </c>
      <c r="G5157" s="0" t="s">
        <v>599</v>
      </c>
      <c r="H5157" s="0" t="s">
        <v>297</v>
      </c>
      <c r="I5157" s="0" t="s">
        <v>27513</v>
      </c>
    </row>
    <row r="5158" customFormat="false" ht="15" hidden="false" customHeight="false" outlineLevel="0" collapsed="false">
      <c r="A5158" s="0" t="n">
        <v>135</v>
      </c>
      <c r="B5158" s="0" t="s">
        <v>194</v>
      </c>
      <c r="C5158" s="0" t="s">
        <v>27514</v>
      </c>
      <c r="D5158" s="0" t="s">
        <v>14532</v>
      </c>
      <c r="E5158" s="0" t="s">
        <v>27515</v>
      </c>
      <c r="F5158" s="0" t="n">
        <v>967</v>
      </c>
      <c r="G5158" s="0" t="s">
        <v>599</v>
      </c>
      <c r="H5158" s="0" t="s">
        <v>297</v>
      </c>
      <c r="I5158" s="0" t="s">
        <v>27516</v>
      </c>
    </row>
    <row r="5159" customFormat="false" ht="15" hidden="false" customHeight="false" outlineLevel="0" collapsed="false">
      <c r="A5159" s="0" t="n">
        <v>178</v>
      </c>
      <c r="B5159" s="0" t="s">
        <v>243</v>
      </c>
      <c r="C5159" s="0" t="s">
        <v>27514</v>
      </c>
      <c r="D5159" s="0" t="s">
        <v>14532</v>
      </c>
      <c r="E5159" s="0" t="s">
        <v>27515</v>
      </c>
      <c r="F5159" s="0" t="n">
        <v>967</v>
      </c>
      <c r="G5159" s="0" t="s">
        <v>599</v>
      </c>
      <c r="H5159" s="0" t="s">
        <v>297</v>
      </c>
      <c r="I5159" s="0" t="s">
        <v>27517</v>
      </c>
    </row>
    <row r="5160" customFormat="false" ht="15" hidden="false" customHeight="false" outlineLevel="0" collapsed="false">
      <c r="A5160" s="0" t="n">
        <v>135</v>
      </c>
      <c r="B5160" s="0" t="s">
        <v>194</v>
      </c>
      <c r="C5160" s="0" t="s">
        <v>27518</v>
      </c>
      <c r="D5160" s="0" t="s">
        <v>14192</v>
      </c>
      <c r="E5160" s="0" t="s">
        <v>27415</v>
      </c>
      <c r="F5160" s="0" t="n">
        <v>6323</v>
      </c>
      <c r="G5160" s="0" t="s">
        <v>599</v>
      </c>
      <c r="H5160" s="0" t="s">
        <v>297</v>
      </c>
      <c r="I5160" s="0" t="s">
        <v>27519</v>
      </c>
    </row>
    <row r="5161" customFormat="false" ht="15" hidden="false" customHeight="false" outlineLevel="0" collapsed="false">
      <c r="A5161" s="0" t="n">
        <v>178</v>
      </c>
      <c r="B5161" s="0" t="s">
        <v>243</v>
      </c>
      <c r="C5161" s="0" t="s">
        <v>27518</v>
      </c>
      <c r="D5161" s="0" t="s">
        <v>14192</v>
      </c>
      <c r="E5161" s="0" t="s">
        <v>27415</v>
      </c>
      <c r="F5161" s="0" t="n">
        <v>6323</v>
      </c>
      <c r="G5161" s="0" t="s">
        <v>599</v>
      </c>
      <c r="H5161" s="0" t="s">
        <v>297</v>
      </c>
      <c r="I5161" s="0" t="s">
        <v>27520</v>
      </c>
    </row>
    <row r="5162" customFormat="false" ht="15" hidden="false" customHeight="false" outlineLevel="0" collapsed="false">
      <c r="A5162" s="0" t="n">
        <v>135</v>
      </c>
      <c r="B5162" s="0" t="s">
        <v>194</v>
      </c>
      <c r="C5162" s="0" t="s">
        <v>27521</v>
      </c>
      <c r="D5162" s="0" t="s">
        <v>14192</v>
      </c>
      <c r="E5162" s="0" t="s">
        <v>27522</v>
      </c>
      <c r="F5162" s="0" t="n">
        <v>1313</v>
      </c>
      <c r="G5162" s="0" t="s">
        <v>599</v>
      </c>
      <c r="H5162" s="0" t="s">
        <v>297</v>
      </c>
      <c r="I5162" s="0" t="s">
        <v>27523</v>
      </c>
    </row>
    <row r="5163" customFormat="false" ht="15" hidden="false" customHeight="false" outlineLevel="0" collapsed="false">
      <c r="A5163" s="0" t="n">
        <v>178</v>
      </c>
      <c r="B5163" s="0" t="s">
        <v>243</v>
      </c>
      <c r="C5163" s="0" t="s">
        <v>27521</v>
      </c>
      <c r="D5163" s="0" t="s">
        <v>14192</v>
      </c>
      <c r="E5163" s="0" t="s">
        <v>27522</v>
      </c>
      <c r="F5163" s="0" t="n">
        <v>1313</v>
      </c>
      <c r="G5163" s="0" t="s">
        <v>599</v>
      </c>
      <c r="H5163" s="0" t="s">
        <v>297</v>
      </c>
      <c r="I5163" s="0" t="s">
        <v>27524</v>
      </c>
    </row>
    <row r="5164" customFormat="false" ht="15" hidden="false" customHeight="false" outlineLevel="0" collapsed="false">
      <c r="A5164" s="0" t="n">
        <v>135</v>
      </c>
      <c r="B5164" s="0" t="s">
        <v>194</v>
      </c>
      <c r="C5164" s="0" t="s">
        <v>27525</v>
      </c>
      <c r="D5164" s="0" t="s">
        <v>14939</v>
      </c>
      <c r="E5164" s="0" t="s">
        <v>27526</v>
      </c>
      <c r="F5164" s="0" t="n">
        <v>535</v>
      </c>
      <c r="G5164" s="0" t="s">
        <v>599</v>
      </c>
      <c r="H5164" s="0" t="s">
        <v>297</v>
      </c>
      <c r="I5164" s="0" t="s">
        <v>27527</v>
      </c>
    </row>
    <row r="5165" customFormat="false" ht="15" hidden="false" customHeight="false" outlineLevel="0" collapsed="false">
      <c r="A5165" s="0" t="n">
        <v>178</v>
      </c>
      <c r="B5165" s="0" t="s">
        <v>243</v>
      </c>
      <c r="C5165" s="0" t="s">
        <v>27525</v>
      </c>
      <c r="D5165" s="0" t="s">
        <v>14939</v>
      </c>
      <c r="E5165" s="0" t="s">
        <v>27526</v>
      </c>
      <c r="F5165" s="0" t="n">
        <v>535</v>
      </c>
      <c r="G5165" s="0" t="s">
        <v>599</v>
      </c>
      <c r="H5165" s="0" t="s">
        <v>297</v>
      </c>
      <c r="I5165" s="0" t="s">
        <v>27528</v>
      </c>
    </row>
    <row r="5166" customFormat="false" ht="15" hidden="false" customHeight="false" outlineLevel="0" collapsed="false">
      <c r="A5166" s="0" t="n">
        <v>135</v>
      </c>
      <c r="B5166" s="0" t="s">
        <v>194</v>
      </c>
      <c r="C5166" s="0" t="s">
        <v>27529</v>
      </c>
      <c r="D5166" s="0" t="s">
        <v>14532</v>
      </c>
      <c r="E5166" s="0" t="s">
        <v>27530</v>
      </c>
      <c r="F5166" s="0" t="n">
        <v>6863</v>
      </c>
      <c r="G5166" s="0" t="s">
        <v>599</v>
      </c>
      <c r="H5166" s="0" t="s">
        <v>297</v>
      </c>
      <c r="I5166" s="0" t="s">
        <v>27531</v>
      </c>
    </row>
    <row r="5167" customFormat="false" ht="15" hidden="false" customHeight="false" outlineLevel="0" collapsed="false">
      <c r="A5167" s="0" t="n">
        <v>178</v>
      </c>
      <c r="B5167" s="0" t="s">
        <v>243</v>
      </c>
      <c r="C5167" s="0" t="s">
        <v>27529</v>
      </c>
      <c r="D5167" s="0" t="s">
        <v>14532</v>
      </c>
      <c r="E5167" s="0" t="s">
        <v>27530</v>
      </c>
      <c r="F5167" s="0" t="n">
        <v>6863</v>
      </c>
      <c r="G5167" s="0" t="s">
        <v>599</v>
      </c>
      <c r="H5167" s="0" t="s">
        <v>297</v>
      </c>
      <c r="I5167" s="0" t="s">
        <v>27532</v>
      </c>
    </row>
    <row r="5168" customFormat="false" ht="15" hidden="false" customHeight="false" outlineLevel="0" collapsed="false">
      <c r="A5168" s="0" t="n">
        <v>135</v>
      </c>
      <c r="B5168" s="0" t="s">
        <v>194</v>
      </c>
      <c r="C5168" s="0" t="s">
        <v>27533</v>
      </c>
      <c r="D5168" s="0" t="s">
        <v>14532</v>
      </c>
      <c r="E5168" s="0" t="s">
        <v>27534</v>
      </c>
      <c r="F5168" s="0" t="n">
        <v>622</v>
      </c>
      <c r="G5168" s="0" t="s">
        <v>599</v>
      </c>
      <c r="H5168" s="0" t="s">
        <v>297</v>
      </c>
      <c r="I5168" s="0" t="s">
        <v>27535</v>
      </c>
    </row>
    <row r="5169" customFormat="false" ht="15" hidden="false" customHeight="false" outlineLevel="0" collapsed="false">
      <c r="A5169" s="0" t="n">
        <v>178</v>
      </c>
      <c r="B5169" s="0" t="s">
        <v>243</v>
      </c>
      <c r="C5169" s="0" t="s">
        <v>27533</v>
      </c>
      <c r="D5169" s="0" t="s">
        <v>14532</v>
      </c>
      <c r="E5169" s="0" t="s">
        <v>27534</v>
      </c>
      <c r="F5169" s="0" t="n">
        <v>622</v>
      </c>
      <c r="G5169" s="0" t="s">
        <v>599</v>
      </c>
      <c r="H5169" s="0" t="s">
        <v>297</v>
      </c>
      <c r="I5169" s="0" t="s">
        <v>27536</v>
      </c>
    </row>
    <row r="5170" customFormat="false" ht="15" hidden="false" customHeight="false" outlineLevel="0" collapsed="false">
      <c r="A5170" s="0" t="n">
        <v>135</v>
      </c>
      <c r="B5170" s="0" t="s">
        <v>194</v>
      </c>
      <c r="C5170" s="0" t="s">
        <v>27537</v>
      </c>
      <c r="D5170" s="0" t="s">
        <v>14532</v>
      </c>
      <c r="E5170" s="0" t="s">
        <v>27538</v>
      </c>
      <c r="F5170" s="0" t="n">
        <v>3058</v>
      </c>
      <c r="G5170" s="0" t="s">
        <v>599</v>
      </c>
      <c r="H5170" s="0" t="s">
        <v>297</v>
      </c>
      <c r="I5170" s="0" t="s">
        <v>27539</v>
      </c>
    </row>
    <row r="5171" customFormat="false" ht="15" hidden="false" customHeight="false" outlineLevel="0" collapsed="false">
      <c r="A5171" s="0" t="n">
        <v>178</v>
      </c>
      <c r="B5171" s="0" t="s">
        <v>243</v>
      </c>
      <c r="C5171" s="0" t="s">
        <v>27537</v>
      </c>
      <c r="D5171" s="0" t="s">
        <v>14532</v>
      </c>
      <c r="E5171" s="0" t="s">
        <v>27538</v>
      </c>
      <c r="F5171" s="0" t="n">
        <v>3058</v>
      </c>
      <c r="G5171" s="0" t="s">
        <v>599</v>
      </c>
      <c r="H5171" s="0" t="s">
        <v>297</v>
      </c>
      <c r="I5171" s="0" t="s">
        <v>27540</v>
      </c>
    </row>
    <row r="5172" customFormat="false" ht="15" hidden="false" customHeight="false" outlineLevel="0" collapsed="false">
      <c r="A5172" s="0" t="n">
        <v>135</v>
      </c>
      <c r="B5172" s="0" t="s">
        <v>194</v>
      </c>
      <c r="C5172" s="0" t="s">
        <v>27541</v>
      </c>
      <c r="D5172" s="0" t="s">
        <v>14939</v>
      </c>
      <c r="E5172" s="0" t="s">
        <v>27542</v>
      </c>
      <c r="F5172" s="0" t="n">
        <v>1564</v>
      </c>
      <c r="G5172" s="0" t="s">
        <v>599</v>
      </c>
      <c r="H5172" s="0" t="s">
        <v>297</v>
      </c>
      <c r="I5172" s="0" t="s">
        <v>27543</v>
      </c>
    </row>
    <row r="5173" customFormat="false" ht="15" hidden="false" customHeight="false" outlineLevel="0" collapsed="false">
      <c r="A5173" s="0" t="n">
        <v>178</v>
      </c>
      <c r="B5173" s="0" t="s">
        <v>243</v>
      </c>
      <c r="C5173" s="0" t="s">
        <v>27541</v>
      </c>
      <c r="D5173" s="0" t="s">
        <v>14939</v>
      </c>
      <c r="E5173" s="0" t="s">
        <v>27542</v>
      </c>
      <c r="F5173" s="0" t="n">
        <v>1564</v>
      </c>
      <c r="G5173" s="0" t="s">
        <v>599</v>
      </c>
      <c r="H5173" s="0" t="s">
        <v>297</v>
      </c>
      <c r="I5173" s="0" t="s">
        <v>27544</v>
      </c>
    </row>
    <row r="5174" customFormat="false" ht="15" hidden="false" customHeight="false" outlineLevel="0" collapsed="false">
      <c r="A5174" s="0" t="n">
        <v>135</v>
      </c>
      <c r="B5174" s="0" t="s">
        <v>194</v>
      </c>
      <c r="C5174" s="0" t="s">
        <v>27545</v>
      </c>
      <c r="D5174" s="0" t="s">
        <v>14192</v>
      </c>
      <c r="E5174" s="0" t="s">
        <v>27546</v>
      </c>
      <c r="F5174" s="0" t="n">
        <v>5093</v>
      </c>
      <c r="G5174" s="0" t="s">
        <v>599</v>
      </c>
      <c r="H5174" s="0" t="s">
        <v>297</v>
      </c>
      <c r="I5174" s="0" t="s">
        <v>27547</v>
      </c>
    </row>
    <row r="5175" customFormat="false" ht="15" hidden="false" customHeight="false" outlineLevel="0" collapsed="false">
      <c r="A5175" s="0" t="n">
        <v>178</v>
      </c>
      <c r="B5175" s="0" t="s">
        <v>243</v>
      </c>
      <c r="C5175" s="0" t="s">
        <v>27545</v>
      </c>
      <c r="D5175" s="0" t="s">
        <v>14192</v>
      </c>
      <c r="E5175" s="0" t="s">
        <v>27546</v>
      </c>
      <c r="F5175" s="0" t="n">
        <v>5093</v>
      </c>
      <c r="G5175" s="0" t="s">
        <v>599</v>
      </c>
      <c r="H5175" s="0" t="s">
        <v>297</v>
      </c>
      <c r="I5175" s="0" t="s">
        <v>27548</v>
      </c>
    </row>
    <row r="5176" customFormat="false" ht="15" hidden="false" customHeight="false" outlineLevel="0" collapsed="false">
      <c r="A5176" s="0" t="n">
        <v>135</v>
      </c>
      <c r="B5176" s="0" t="s">
        <v>194</v>
      </c>
      <c r="C5176" s="0" t="s">
        <v>27549</v>
      </c>
      <c r="D5176" s="0" t="s">
        <v>34</v>
      </c>
      <c r="E5176" s="0" t="s">
        <v>27550</v>
      </c>
      <c r="F5176" s="0" t="n">
        <v>1694</v>
      </c>
      <c r="G5176" s="0" t="s">
        <v>599</v>
      </c>
      <c r="H5176" s="0" t="s">
        <v>297</v>
      </c>
      <c r="I5176" s="0" t="s">
        <v>27551</v>
      </c>
    </row>
    <row r="5177" customFormat="false" ht="15" hidden="false" customHeight="false" outlineLevel="0" collapsed="false">
      <c r="A5177" s="0" t="n">
        <v>178</v>
      </c>
      <c r="B5177" s="0" t="s">
        <v>243</v>
      </c>
      <c r="C5177" s="0" t="s">
        <v>27549</v>
      </c>
      <c r="D5177" s="0" t="s">
        <v>34</v>
      </c>
      <c r="E5177" s="0" t="s">
        <v>27550</v>
      </c>
      <c r="F5177" s="0" t="n">
        <v>1694</v>
      </c>
      <c r="G5177" s="0" t="s">
        <v>599</v>
      </c>
      <c r="H5177" s="0" t="s">
        <v>297</v>
      </c>
      <c r="I5177" s="0" t="s">
        <v>27552</v>
      </c>
    </row>
    <row r="5178" customFormat="false" ht="15" hidden="false" customHeight="false" outlineLevel="0" collapsed="false">
      <c r="A5178" s="0" t="n">
        <v>135</v>
      </c>
      <c r="B5178" s="0" t="s">
        <v>194</v>
      </c>
      <c r="C5178" s="0" t="s">
        <v>27553</v>
      </c>
      <c r="D5178" s="0" t="s">
        <v>14532</v>
      </c>
      <c r="E5178" s="0" t="s">
        <v>27554</v>
      </c>
      <c r="F5178" s="0" t="n">
        <v>6363</v>
      </c>
      <c r="G5178" s="0" t="s">
        <v>599</v>
      </c>
      <c r="H5178" s="0" t="s">
        <v>297</v>
      </c>
      <c r="I5178" s="0" t="s">
        <v>27555</v>
      </c>
    </row>
    <row r="5179" customFormat="false" ht="15" hidden="false" customHeight="false" outlineLevel="0" collapsed="false">
      <c r="A5179" s="0" t="n">
        <v>178</v>
      </c>
      <c r="B5179" s="0" t="s">
        <v>243</v>
      </c>
      <c r="C5179" s="0" t="s">
        <v>27553</v>
      </c>
      <c r="D5179" s="0" t="s">
        <v>14532</v>
      </c>
      <c r="E5179" s="0" t="s">
        <v>27554</v>
      </c>
      <c r="F5179" s="0" t="n">
        <v>6363</v>
      </c>
      <c r="G5179" s="0" t="s">
        <v>599</v>
      </c>
      <c r="H5179" s="0" t="s">
        <v>297</v>
      </c>
      <c r="I5179" s="0" t="s">
        <v>27556</v>
      </c>
    </row>
    <row r="5180" customFormat="false" ht="15" hidden="false" customHeight="false" outlineLevel="0" collapsed="false">
      <c r="A5180" s="0" t="n">
        <v>135</v>
      </c>
      <c r="B5180" s="0" t="s">
        <v>194</v>
      </c>
      <c r="C5180" s="0" t="s">
        <v>27557</v>
      </c>
      <c r="D5180" s="0" t="s">
        <v>14541</v>
      </c>
      <c r="E5180" s="0" t="s">
        <v>27558</v>
      </c>
      <c r="F5180" s="0" t="n">
        <v>7929</v>
      </c>
      <c r="G5180" s="0" t="s">
        <v>599</v>
      </c>
      <c r="H5180" s="0" t="s">
        <v>297</v>
      </c>
      <c r="I5180" s="0" t="s">
        <v>27559</v>
      </c>
    </row>
    <row r="5181" customFormat="false" ht="15" hidden="false" customHeight="false" outlineLevel="0" collapsed="false">
      <c r="A5181" s="0" t="n">
        <v>178</v>
      </c>
      <c r="B5181" s="0" t="s">
        <v>243</v>
      </c>
      <c r="C5181" s="0" t="s">
        <v>27557</v>
      </c>
      <c r="D5181" s="0" t="s">
        <v>14541</v>
      </c>
      <c r="E5181" s="0" t="s">
        <v>27558</v>
      </c>
      <c r="F5181" s="0" t="n">
        <v>7929</v>
      </c>
      <c r="G5181" s="0" t="s">
        <v>599</v>
      </c>
      <c r="H5181" s="0" t="s">
        <v>297</v>
      </c>
      <c r="I5181" s="0" t="s">
        <v>27560</v>
      </c>
    </row>
    <row r="5182" customFormat="false" ht="15" hidden="false" customHeight="false" outlineLevel="0" collapsed="false">
      <c r="A5182" s="0" t="n">
        <v>135</v>
      </c>
      <c r="B5182" s="0" t="s">
        <v>194</v>
      </c>
      <c r="C5182" s="0" t="s">
        <v>27561</v>
      </c>
      <c r="D5182" s="0" t="s">
        <v>14532</v>
      </c>
      <c r="E5182" s="0" t="s">
        <v>27562</v>
      </c>
      <c r="F5182" s="0" t="n">
        <v>511</v>
      </c>
      <c r="G5182" s="0" t="s">
        <v>599</v>
      </c>
      <c r="H5182" s="0" t="s">
        <v>297</v>
      </c>
      <c r="I5182" s="0" t="s">
        <v>27563</v>
      </c>
    </row>
    <row r="5183" customFormat="false" ht="15" hidden="false" customHeight="false" outlineLevel="0" collapsed="false">
      <c r="A5183" s="0" t="n">
        <v>178</v>
      </c>
      <c r="B5183" s="0" t="s">
        <v>243</v>
      </c>
      <c r="C5183" s="0" t="s">
        <v>27561</v>
      </c>
      <c r="D5183" s="0" t="s">
        <v>14532</v>
      </c>
      <c r="E5183" s="0" t="s">
        <v>27562</v>
      </c>
      <c r="F5183" s="0" t="n">
        <v>511</v>
      </c>
      <c r="G5183" s="0" t="s">
        <v>599</v>
      </c>
      <c r="H5183" s="0" t="s">
        <v>297</v>
      </c>
      <c r="I5183" s="0" t="s">
        <v>27564</v>
      </c>
    </row>
    <row r="5184" customFormat="false" ht="15" hidden="false" customHeight="false" outlineLevel="0" collapsed="false">
      <c r="A5184" s="0" t="n">
        <v>135</v>
      </c>
      <c r="B5184" s="0" t="s">
        <v>194</v>
      </c>
      <c r="C5184" s="0" t="s">
        <v>27565</v>
      </c>
      <c r="D5184" s="0" t="s">
        <v>14532</v>
      </c>
      <c r="E5184" s="0" t="s">
        <v>27566</v>
      </c>
      <c r="F5184" s="0" t="n">
        <v>3249</v>
      </c>
      <c r="G5184" s="0" t="s">
        <v>599</v>
      </c>
      <c r="H5184" s="0" t="s">
        <v>297</v>
      </c>
      <c r="I5184" s="0" t="s">
        <v>27567</v>
      </c>
    </row>
    <row r="5185" customFormat="false" ht="15" hidden="false" customHeight="false" outlineLevel="0" collapsed="false">
      <c r="A5185" s="0" t="n">
        <v>178</v>
      </c>
      <c r="B5185" s="0" t="s">
        <v>243</v>
      </c>
      <c r="C5185" s="0" t="s">
        <v>27565</v>
      </c>
      <c r="D5185" s="0" t="s">
        <v>14532</v>
      </c>
      <c r="E5185" s="0" t="s">
        <v>27566</v>
      </c>
      <c r="F5185" s="0" t="n">
        <v>3249</v>
      </c>
      <c r="G5185" s="0" t="s">
        <v>599</v>
      </c>
      <c r="H5185" s="0" t="s">
        <v>297</v>
      </c>
      <c r="I5185" s="0" t="s">
        <v>27568</v>
      </c>
    </row>
    <row r="5186" customFormat="false" ht="15" hidden="false" customHeight="false" outlineLevel="0" collapsed="false">
      <c r="A5186" s="0" t="n">
        <v>135</v>
      </c>
      <c r="B5186" s="0" t="s">
        <v>194</v>
      </c>
      <c r="C5186" s="0" t="s">
        <v>27569</v>
      </c>
      <c r="D5186" s="0" t="s">
        <v>14532</v>
      </c>
      <c r="E5186" s="0" t="s">
        <v>27570</v>
      </c>
      <c r="F5186" s="0" t="n">
        <v>5680</v>
      </c>
      <c r="G5186" s="0" t="s">
        <v>599</v>
      </c>
      <c r="H5186" s="0" t="s">
        <v>297</v>
      </c>
      <c r="I5186" s="0" t="s">
        <v>27571</v>
      </c>
    </row>
    <row r="5187" customFormat="false" ht="15" hidden="false" customHeight="false" outlineLevel="0" collapsed="false">
      <c r="A5187" s="0" t="n">
        <v>178</v>
      </c>
      <c r="B5187" s="0" t="s">
        <v>243</v>
      </c>
      <c r="C5187" s="0" t="s">
        <v>27569</v>
      </c>
      <c r="D5187" s="0" t="s">
        <v>14532</v>
      </c>
      <c r="E5187" s="0" t="s">
        <v>27570</v>
      </c>
      <c r="F5187" s="0" t="n">
        <v>5680</v>
      </c>
      <c r="G5187" s="0" t="s">
        <v>599</v>
      </c>
      <c r="H5187" s="0" t="s">
        <v>297</v>
      </c>
      <c r="I5187" s="0" t="s">
        <v>27572</v>
      </c>
    </row>
    <row r="5188" customFormat="false" ht="15" hidden="false" customHeight="false" outlineLevel="0" collapsed="false">
      <c r="A5188" s="0" t="n">
        <v>135</v>
      </c>
      <c r="B5188" s="0" t="s">
        <v>194</v>
      </c>
      <c r="C5188" s="0" t="s">
        <v>27573</v>
      </c>
      <c r="D5188" s="0" t="s">
        <v>14532</v>
      </c>
      <c r="E5188" s="0" t="s">
        <v>27574</v>
      </c>
      <c r="F5188" s="0" t="n">
        <v>990</v>
      </c>
      <c r="G5188" s="0" t="s">
        <v>599</v>
      </c>
      <c r="H5188" s="0" t="s">
        <v>297</v>
      </c>
      <c r="I5188" s="0" t="s">
        <v>27575</v>
      </c>
    </row>
    <row r="5189" customFormat="false" ht="15" hidden="false" customHeight="false" outlineLevel="0" collapsed="false">
      <c r="A5189" s="0" t="n">
        <v>178</v>
      </c>
      <c r="B5189" s="0" t="s">
        <v>243</v>
      </c>
      <c r="C5189" s="0" t="s">
        <v>27573</v>
      </c>
      <c r="D5189" s="0" t="s">
        <v>14532</v>
      </c>
      <c r="E5189" s="0" t="s">
        <v>27574</v>
      </c>
      <c r="F5189" s="0" t="n">
        <v>990</v>
      </c>
      <c r="G5189" s="0" t="s">
        <v>599</v>
      </c>
      <c r="H5189" s="0" t="s">
        <v>297</v>
      </c>
      <c r="I5189" s="0" t="s">
        <v>27576</v>
      </c>
    </row>
    <row r="5190" customFormat="false" ht="15" hidden="false" customHeight="false" outlineLevel="0" collapsed="false">
      <c r="A5190" s="0" t="n">
        <v>135</v>
      </c>
      <c r="B5190" s="0" t="s">
        <v>194</v>
      </c>
      <c r="C5190" s="0" t="s">
        <v>27577</v>
      </c>
      <c r="D5190" s="0" t="s">
        <v>14532</v>
      </c>
      <c r="E5190" s="0" t="s">
        <v>27578</v>
      </c>
      <c r="F5190" s="0" t="n">
        <v>593</v>
      </c>
      <c r="G5190" s="0" t="s">
        <v>599</v>
      </c>
      <c r="H5190" s="0" t="s">
        <v>297</v>
      </c>
      <c r="I5190" s="0" t="s">
        <v>27579</v>
      </c>
    </row>
    <row r="5191" customFormat="false" ht="15" hidden="false" customHeight="false" outlineLevel="0" collapsed="false">
      <c r="A5191" s="0" t="n">
        <v>178</v>
      </c>
      <c r="B5191" s="0" t="s">
        <v>243</v>
      </c>
      <c r="C5191" s="0" t="s">
        <v>27577</v>
      </c>
      <c r="D5191" s="0" t="s">
        <v>14532</v>
      </c>
      <c r="E5191" s="0" t="s">
        <v>27578</v>
      </c>
      <c r="F5191" s="0" t="n">
        <v>593</v>
      </c>
      <c r="G5191" s="0" t="s">
        <v>599</v>
      </c>
      <c r="H5191" s="0" t="s">
        <v>297</v>
      </c>
      <c r="I5191" s="0" t="s">
        <v>27580</v>
      </c>
    </row>
    <row r="5192" customFormat="false" ht="15" hidden="false" customHeight="false" outlineLevel="0" collapsed="false">
      <c r="A5192" s="0" t="n">
        <v>135</v>
      </c>
      <c r="B5192" s="0" t="s">
        <v>194</v>
      </c>
      <c r="C5192" s="0" t="s">
        <v>27581</v>
      </c>
      <c r="D5192" s="0" t="s">
        <v>14532</v>
      </c>
      <c r="E5192" s="0" t="s">
        <v>27582</v>
      </c>
      <c r="F5192" s="0" t="n">
        <v>1000</v>
      </c>
      <c r="G5192" s="0" t="s">
        <v>599</v>
      </c>
      <c r="H5192" s="0" t="s">
        <v>297</v>
      </c>
      <c r="I5192" s="0" t="s">
        <v>27583</v>
      </c>
    </row>
    <row r="5193" customFormat="false" ht="15" hidden="false" customHeight="false" outlineLevel="0" collapsed="false">
      <c r="A5193" s="0" t="n">
        <v>178</v>
      </c>
      <c r="B5193" s="0" t="s">
        <v>243</v>
      </c>
      <c r="C5193" s="0" t="s">
        <v>27581</v>
      </c>
      <c r="D5193" s="0" t="s">
        <v>14532</v>
      </c>
      <c r="E5193" s="0" t="s">
        <v>27582</v>
      </c>
      <c r="F5193" s="0" t="n">
        <v>1000</v>
      </c>
      <c r="G5193" s="0" t="s">
        <v>599</v>
      </c>
      <c r="H5193" s="0" t="s">
        <v>297</v>
      </c>
      <c r="I5193" s="0" t="s">
        <v>27584</v>
      </c>
    </row>
    <row r="5194" customFormat="false" ht="15" hidden="false" customHeight="false" outlineLevel="0" collapsed="false">
      <c r="A5194" s="0" t="n">
        <v>135</v>
      </c>
      <c r="B5194" s="0" t="s">
        <v>194</v>
      </c>
      <c r="C5194" s="0" t="s">
        <v>27585</v>
      </c>
      <c r="D5194" s="0" t="s">
        <v>14532</v>
      </c>
      <c r="E5194" s="0" t="s">
        <v>27586</v>
      </c>
      <c r="F5194" s="0" t="n">
        <v>41615</v>
      </c>
      <c r="G5194" s="0" t="s">
        <v>599</v>
      </c>
      <c r="H5194" s="0" t="s">
        <v>297</v>
      </c>
      <c r="I5194" s="0" t="s">
        <v>27587</v>
      </c>
    </row>
    <row r="5195" customFormat="false" ht="15" hidden="false" customHeight="false" outlineLevel="0" collapsed="false">
      <c r="A5195" s="0" t="n">
        <v>178</v>
      </c>
      <c r="B5195" s="0" t="s">
        <v>243</v>
      </c>
      <c r="C5195" s="0" t="s">
        <v>27585</v>
      </c>
      <c r="D5195" s="0" t="s">
        <v>14532</v>
      </c>
      <c r="E5195" s="0" t="s">
        <v>27586</v>
      </c>
      <c r="F5195" s="0" t="n">
        <v>41615</v>
      </c>
      <c r="G5195" s="0" t="s">
        <v>599</v>
      </c>
      <c r="H5195" s="0" t="s">
        <v>297</v>
      </c>
      <c r="I5195" s="0" t="s">
        <v>27588</v>
      </c>
    </row>
    <row r="5196" customFormat="false" ht="15" hidden="false" customHeight="false" outlineLevel="0" collapsed="false">
      <c r="A5196" s="0" t="n">
        <v>135</v>
      </c>
      <c r="B5196" s="0" t="s">
        <v>194</v>
      </c>
      <c r="C5196" s="0" t="s">
        <v>27589</v>
      </c>
      <c r="D5196" s="0" t="s">
        <v>34</v>
      </c>
      <c r="E5196" s="0" t="s">
        <v>15243</v>
      </c>
      <c r="F5196" s="0" t="n">
        <v>629</v>
      </c>
      <c r="G5196" s="0" t="s">
        <v>599</v>
      </c>
      <c r="H5196" s="0" t="s">
        <v>297</v>
      </c>
      <c r="I5196" s="0" t="s">
        <v>27590</v>
      </c>
    </row>
    <row r="5197" customFormat="false" ht="15" hidden="false" customHeight="false" outlineLevel="0" collapsed="false">
      <c r="A5197" s="0" t="n">
        <v>178</v>
      </c>
      <c r="B5197" s="0" t="s">
        <v>243</v>
      </c>
      <c r="C5197" s="0" t="s">
        <v>27589</v>
      </c>
      <c r="D5197" s="0" t="s">
        <v>34</v>
      </c>
      <c r="E5197" s="0" t="s">
        <v>15243</v>
      </c>
      <c r="F5197" s="0" t="n">
        <v>629</v>
      </c>
      <c r="G5197" s="0" t="s">
        <v>599</v>
      </c>
      <c r="H5197" s="0" t="s">
        <v>297</v>
      </c>
      <c r="I5197" s="0" t="s">
        <v>27591</v>
      </c>
    </row>
    <row r="5198" customFormat="false" ht="15" hidden="false" customHeight="false" outlineLevel="0" collapsed="false">
      <c r="A5198" s="0" t="n">
        <v>135</v>
      </c>
      <c r="B5198" s="0" t="s">
        <v>194</v>
      </c>
      <c r="C5198" s="0" t="s">
        <v>27592</v>
      </c>
      <c r="D5198" s="0" t="s">
        <v>92</v>
      </c>
      <c r="E5198" s="0" t="s">
        <v>27593</v>
      </c>
      <c r="F5198" s="0" t="n">
        <v>1731</v>
      </c>
      <c r="G5198" s="0" t="s">
        <v>599</v>
      </c>
      <c r="H5198" s="0" t="s">
        <v>297</v>
      </c>
      <c r="I5198" s="0" t="s">
        <v>27594</v>
      </c>
    </row>
    <row r="5199" customFormat="false" ht="15" hidden="false" customHeight="false" outlineLevel="0" collapsed="false">
      <c r="A5199" s="0" t="n">
        <v>178</v>
      </c>
      <c r="B5199" s="0" t="s">
        <v>243</v>
      </c>
      <c r="C5199" s="0" t="s">
        <v>27592</v>
      </c>
      <c r="D5199" s="0" t="s">
        <v>92</v>
      </c>
      <c r="E5199" s="0" t="s">
        <v>27593</v>
      </c>
      <c r="F5199" s="0" t="n">
        <v>1731</v>
      </c>
      <c r="G5199" s="0" t="s">
        <v>599</v>
      </c>
      <c r="H5199" s="0" t="s">
        <v>297</v>
      </c>
      <c r="I5199" s="0" t="s">
        <v>27595</v>
      </c>
    </row>
    <row r="5200" customFormat="false" ht="15" hidden="false" customHeight="false" outlineLevel="0" collapsed="false">
      <c r="A5200" s="0" t="n">
        <v>135</v>
      </c>
      <c r="B5200" s="0" t="s">
        <v>194</v>
      </c>
      <c r="C5200" s="0" t="s">
        <v>27596</v>
      </c>
      <c r="D5200" s="0" t="s">
        <v>14541</v>
      </c>
      <c r="E5200" s="0" t="s">
        <v>27597</v>
      </c>
      <c r="F5200" s="0" t="n">
        <v>8027</v>
      </c>
      <c r="G5200" s="0" t="s">
        <v>599</v>
      </c>
      <c r="H5200" s="0" t="s">
        <v>297</v>
      </c>
      <c r="I5200" s="0" t="s">
        <v>27598</v>
      </c>
    </row>
    <row r="5201" customFormat="false" ht="15" hidden="false" customHeight="false" outlineLevel="0" collapsed="false">
      <c r="A5201" s="0" t="n">
        <v>178</v>
      </c>
      <c r="B5201" s="0" t="s">
        <v>243</v>
      </c>
      <c r="C5201" s="0" t="s">
        <v>27596</v>
      </c>
      <c r="D5201" s="0" t="s">
        <v>14541</v>
      </c>
      <c r="E5201" s="0" t="s">
        <v>27597</v>
      </c>
      <c r="F5201" s="0" t="n">
        <v>8027</v>
      </c>
      <c r="G5201" s="0" t="s">
        <v>599</v>
      </c>
      <c r="H5201" s="0" t="s">
        <v>297</v>
      </c>
      <c r="I5201" s="0" t="s">
        <v>27599</v>
      </c>
    </row>
    <row r="5202" customFormat="false" ht="15" hidden="false" customHeight="false" outlineLevel="0" collapsed="false">
      <c r="A5202" s="0" t="n">
        <v>135</v>
      </c>
      <c r="B5202" s="0" t="s">
        <v>194</v>
      </c>
      <c r="C5202" s="0" t="s">
        <v>27600</v>
      </c>
      <c r="D5202" s="0" t="s">
        <v>14532</v>
      </c>
      <c r="E5202" s="0" t="s">
        <v>27570</v>
      </c>
      <c r="F5202" s="0" t="n">
        <v>5680</v>
      </c>
      <c r="G5202" s="0" t="s">
        <v>599</v>
      </c>
      <c r="H5202" s="0" t="s">
        <v>297</v>
      </c>
      <c r="I5202" s="0" t="s">
        <v>27601</v>
      </c>
    </row>
    <row r="5203" customFormat="false" ht="15" hidden="false" customHeight="false" outlineLevel="0" collapsed="false">
      <c r="A5203" s="0" t="n">
        <v>178</v>
      </c>
      <c r="B5203" s="0" t="s">
        <v>243</v>
      </c>
      <c r="C5203" s="0" t="s">
        <v>27600</v>
      </c>
      <c r="D5203" s="0" t="s">
        <v>14532</v>
      </c>
      <c r="E5203" s="0" t="s">
        <v>27570</v>
      </c>
      <c r="F5203" s="0" t="n">
        <v>5680</v>
      </c>
      <c r="G5203" s="0" t="s">
        <v>599</v>
      </c>
      <c r="H5203" s="0" t="s">
        <v>297</v>
      </c>
      <c r="I5203" s="0" t="s">
        <v>27602</v>
      </c>
    </row>
    <row r="5204" customFormat="false" ht="15" hidden="false" customHeight="false" outlineLevel="0" collapsed="false">
      <c r="A5204" s="0" t="n">
        <v>135</v>
      </c>
      <c r="B5204" s="0" t="s">
        <v>194</v>
      </c>
      <c r="C5204" s="0" t="s">
        <v>27603</v>
      </c>
      <c r="D5204" s="0" t="s">
        <v>14532</v>
      </c>
      <c r="E5204" s="0" t="s">
        <v>27604</v>
      </c>
      <c r="F5204" s="0" t="n">
        <v>5658</v>
      </c>
      <c r="G5204" s="0" t="s">
        <v>599</v>
      </c>
      <c r="H5204" s="0" t="s">
        <v>297</v>
      </c>
      <c r="I5204" s="0" t="s">
        <v>27605</v>
      </c>
    </row>
    <row r="5205" customFormat="false" ht="15" hidden="false" customHeight="false" outlineLevel="0" collapsed="false">
      <c r="A5205" s="0" t="n">
        <v>178</v>
      </c>
      <c r="B5205" s="0" t="s">
        <v>243</v>
      </c>
      <c r="C5205" s="0" t="s">
        <v>27603</v>
      </c>
      <c r="D5205" s="0" t="s">
        <v>14532</v>
      </c>
      <c r="E5205" s="0" t="s">
        <v>27604</v>
      </c>
      <c r="F5205" s="0" t="n">
        <v>5658</v>
      </c>
      <c r="G5205" s="0" t="s">
        <v>599</v>
      </c>
      <c r="H5205" s="0" t="s">
        <v>297</v>
      </c>
      <c r="I5205" s="0" t="s">
        <v>27606</v>
      </c>
    </row>
    <row r="5206" customFormat="false" ht="15" hidden="false" customHeight="false" outlineLevel="0" collapsed="false">
      <c r="A5206" s="0" t="n">
        <v>135</v>
      </c>
      <c r="B5206" s="0" t="s">
        <v>194</v>
      </c>
      <c r="C5206" s="0" t="s">
        <v>27607</v>
      </c>
      <c r="D5206" s="0" t="s">
        <v>14192</v>
      </c>
      <c r="E5206" s="0" t="s">
        <v>27431</v>
      </c>
      <c r="F5206" s="0" t="n">
        <v>5829</v>
      </c>
      <c r="G5206" s="0" t="s">
        <v>599</v>
      </c>
      <c r="H5206" s="0" t="s">
        <v>297</v>
      </c>
      <c r="I5206" s="0" t="s">
        <v>27608</v>
      </c>
    </row>
    <row r="5207" customFormat="false" ht="15" hidden="false" customHeight="false" outlineLevel="0" collapsed="false">
      <c r="A5207" s="0" t="n">
        <v>178</v>
      </c>
      <c r="B5207" s="0" t="s">
        <v>243</v>
      </c>
      <c r="C5207" s="0" t="s">
        <v>27607</v>
      </c>
      <c r="D5207" s="0" t="s">
        <v>14192</v>
      </c>
      <c r="E5207" s="0" t="s">
        <v>27431</v>
      </c>
      <c r="F5207" s="0" t="n">
        <v>5829</v>
      </c>
      <c r="G5207" s="0" t="s">
        <v>599</v>
      </c>
      <c r="H5207" s="0" t="s">
        <v>297</v>
      </c>
      <c r="I5207" s="0" t="s">
        <v>27609</v>
      </c>
    </row>
    <row r="5208" customFormat="false" ht="15" hidden="false" customHeight="false" outlineLevel="0" collapsed="false">
      <c r="A5208" s="0" t="n">
        <v>135</v>
      </c>
      <c r="B5208" s="0" t="s">
        <v>194</v>
      </c>
      <c r="C5208" s="0" t="s">
        <v>27610</v>
      </c>
      <c r="D5208" s="0" t="s">
        <v>34</v>
      </c>
      <c r="E5208" s="0" t="s">
        <v>27611</v>
      </c>
      <c r="F5208" s="0" t="n">
        <v>1901</v>
      </c>
      <c r="G5208" s="0" t="s">
        <v>599</v>
      </c>
      <c r="H5208" s="0" t="s">
        <v>297</v>
      </c>
      <c r="I5208" s="0" t="s">
        <v>27612</v>
      </c>
    </row>
    <row r="5209" customFormat="false" ht="15" hidden="false" customHeight="false" outlineLevel="0" collapsed="false">
      <c r="A5209" s="0" t="n">
        <v>178</v>
      </c>
      <c r="B5209" s="0" t="s">
        <v>243</v>
      </c>
      <c r="C5209" s="0" t="s">
        <v>27610</v>
      </c>
      <c r="D5209" s="0" t="s">
        <v>34</v>
      </c>
      <c r="E5209" s="0" t="s">
        <v>27611</v>
      </c>
      <c r="F5209" s="0" t="n">
        <v>1901</v>
      </c>
      <c r="G5209" s="0" t="s">
        <v>599</v>
      </c>
      <c r="H5209" s="0" t="s">
        <v>297</v>
      </c>
      <c r="I5209" s="0" t="s">
        <v>27613</v>
      </c>
    </row>
    <row r="5210" customFormat="false" ht="15" hidden="false" customHeight="false" outlineLevel="0" collapsed="false">
      <c r="A5210" s="0" t="n">
        <v>135</v>
      </c>
      <c r="B5210" s="0" t="s">
        <v>194</v>
      </c>
      <c r="C5210" s="0" t="s">
        <v>27614</v>
      </c>
      <c r="D5210" s="0" t="s">
        <v>14532</v>
      </c>
      <c r="E5210" s="0" t="s">
        <v>27615</v>
      </c>
      <c r="F5210" s="0" t="n">
        <v>865</v>
      </c>
      <c r="G5210" s="0" t="s">
        <v>599</v>
      </c>
      <c r="H5210" s="0" t="s">
        <v>297</v>
      </c>
      <c r="I5210" s="0" t="s">
        <v>27616</v>
      </c>
    </row>
    <row r="5211" customFormat="false" ht="15" hidden="false" customHeight="false" outlineLevel="0" collapsed="false">
      <c r="A5211" s="0" t="n">
        <v>178</v>
      </c>
      <c r="B5211" s="0" t="s">
        <v>243</v>
      </c>
      <c r="C5211" s="0" t="s">
        <v>27614</v>
      </c>
      <c r="D5211" s="0" t="s">
        <v>14532</v>
      </c>
      <c r="E5211" s="0" t="s">
        <v>27615</v>
      </c>
      <c r="F5211" s="0" t="n">
        <v>865</v>
      </c>
      <c r="G5211" s="0" t="s">
        <v>599</v>
      </c>
      <c r="H5211" s="0" t="s">
        <v>297</v>
      </c>
      <c r="I5211" s="0" t="s">
        <v>27617</v>
      </c>
    </row>
    <row r="5212" customFormat="false" ht="15" hidden="false" customHeight="false" outlineLevel="0" collapsed="false">
      <c r="A5212" s="0" t="n">
        <v>135</v>
      </c>
      <c r="B5212" s="0" t="s">
        <v>194</v>
      </c>
      <c r="C5212" s="0" t="s">
        <v>27618</v>
      </c>
      <c r="D5212" s="0" t="s">
        <v>14532</v>
      </c>
      <c r="E5212" s="0" t="s">
        <v>27619</v>
      </c>
      <c r="F5212" s="0" t="n">
        <v>1302</v>
      </c>
      <c r="G5212" s="0" t="s">
        <v>599</v>
      </c>
      <c r="H5212" s="0" t="s">
        <v>297</v>
      </c>
      <c r="I5212" s="0" t="s">
        <v>27620</v>
      </c>
    </row>
    <row r="5213" customFormat="false" ht="15" hidden="false" customHeight="false" outlineLevel="0" collapsed="false">
      <c r="A5213" s="0" t="n">
        <v>178</v>
      </c>
      <c r="B5213" s="0" t="s">
        <v>243</v>
      </c>
      <c r="C5213" s="0" t="s">
        <v>27618</v>
      </c>
      <c r="D5213" s="0" t="s">
        <v>14532</v>
      </c>
      <c r="E5213" s="0" t="s">
        <v>27619</v>
      </c>
      <c r="F5213" s="0" t="n">
        <v>1302</v>
      </c>
      <c r="G5213" s="0" t="s">
        <v>599</v>
      </c>
      <c r="H5213" s="0" t="s">
        <v>297</v>
      </c>
      <c r="I5213" s="0" t="s">
        <v>27621</v>
      </c>
    </row>
    <row r="5214" customFormat="false" ht="15" hidden="false" customHeight="false" outlineLevel="0" collapsed="false">
      <c r="A5214" s="0" t="n">
        <v>135</v>
      </c>
      <c r="B5214" s="0" t="s">
        <v>194</v>
      </c>
      <c r="C5214" s="0" t="s">
        <v>27622</v>
      </c>
      <c r="D5214" s="0" t="s">
        <v>34</v>
      </c>
      <c r="E5214" s="0" t="s">
        <v>27623</v>
      </c>
      <c r="F5214" s="0" t="n">
        <v>1651</v>
      </c>
      <c r="G5214" s="0" t="s">
        <v>599</v>
      </c>
      <c r="H5214" s="0" t="s">
        <v>297</v>
      </c>
      <c r="I5214" s="0" t="s">
        <v>27624</v>
      </c>
    </row>
    <row r="5215" customFormat="false" ht="15" hidden="false" customHeight="false" outlineLevel="0" collapsed="false">
      <c r="A5215" s="0" t="n">
        <v>178</v>
      </c>
      <c r="B5215" s="0" t="s">
        <v>243</v>
      </c>
      <c r="C5215" s="0" t="s">
        <v>27622</v>
      </c>
      <c r="D5215" s="0" t="s">
        <v>34</v>
      </c>
      <c r="E5215" s="0" t="s">
        <v>27623</v>
      </c>
      <c r="F5215" s="0" t="n">
        <v>1651</v>
      </c>
      <c r="G5215" s="0" t="s">
        <v>599</v>
      </c>
      <c r="H5215" s="0" t="s">
        <v>297</v>
      </c>
      <c r="I5215" s="0" t="s">
        <v>27625</v>
      </c>
    </row>
    <row r="5216" customFormat="false" ht="15" hidden="false" customHeight="false" outlineLevel="0" collapsed="false">
      <c r="A5216" s="0" t="n">
        <v>135</v>
      </c>
      <c r="B5216" s="0" t="s">
        <v>194</v>
      </c>
      <c r="C5216" s="0" t="s">
        <v>27626</v>
      </c>
      <c r="D5216" s="0" t="s">
        <v>14532</v>
      </c>
      <c r="E5216" s="0" t="s">
        <v>27627</v>
      </c>
      <c r="F5216" s="0" t="n">
        <v>2053</v>
      </c>
      <c r="G5216" s="0" t="s">
        <v>599</v>
      </c>
      <c r="H5216" s="0" t="s">
        <v>297</v>
      </c>
      <c r="I5216" s="0" t="s">
        <v>27628</v>
      </c>
    </row>
    <row r="5217" customFormat="false" ht="15" hidden="false" customHeight="false" outlineLevel="0" collapsed="false">
      <c r="A5217" s="0" t="n">
        <v>178</v>
      </c>
      <c r="B5217" s="0" t="s">
        <v>243</v>
      </c>
      <c r="C5217" s="0" t="s">
        <v>27626</v>
      </c>
      <c r="D5217" s="0" t="s">
        <v>14532</v>
      </c>
      <c r="E5217" s="0" t="s">
        <v>27627</v>
      </c>
      <c r="F5217" s="0" t="n">
        <v>2053</v>
      </c>
      <c r="G5217" s="0" t="s">
        <v>599</v>
      </c>
      <c r="H5217" s="0" t="s">
        <v>297</v>
      </c>
      <c r="I5217" s="0" t="s">
        <v>27629</v>
      </c>
    </row>
    <row r="5218" customFormat="false" ht="15" hidden="false" customHeight="false" outlineLevel="0" collapsed="false">
      <c r="A5218" s="0" t="n">
        <v>135</v>
      </c>
      <c r="B5218" s="0" t="s">
        <v>194</v>
      </c>
      <c r="C5218" s="0" t="s">
        <v>27630</v>
      </c>
      <c r="D5218" s="0" t="s">
        <v>14532</v>
      </c>
      <c r="E5218" s="0" t="s">
        <v>27631</v>
      </c>
      <c r="F5218" s="0" t="n">
        <v>574</v>
      </c>
      <c r="G5218" s="0" t="s">
        <v>599</v>
      </c>
      <c r="H5218" s="0" t="s">
        <v>297</v>
      </c>
      <c r="I5218" s="0" t="s">
        <v>27632</v>
      </c>
    </row>
    <row r="5219" customFormat="false" ht="15" hidden="false" customHeight="false" outlineLevel="0" collapsed="false">
      <c r="A5219" s="0" t="n">
        <v>178</v>
      </c>
      <c r="B5219" s="0" t="s">
        <v>243</v>
      </c>
      <c r="C5219" s="0" t="s">
        <v>27630</v>
      </c>
      <c r="D5219" s="0" t="s">
        <v>14532</v>
      </c>
      <c r="E5219" s="0" t="s">
        <v>27631</v>
      </c>
      <c r="F5219" s="0" t="n">
        <v>574</v>
      </c>
      <c r="G5219" s="0" t="s">
        <v>599</v>
      </c>
      <c r="H5219" s="0" t="s">
        <v>297</v>
      </c>
      <c r="I5219" s="0" t="s">
        <v>27633</v>
      </c>
    </row>
    <row r="5220" customFormat="false" ht="15" hidden="false" customHeight="false" outlineLevel="0" collapsed="false">
      <c r="A5220" s="0" t="n">
        <v>135</v>
      </c>
      <c r="B5220" s="0" t="s">
        <v>194</v>
      </c>
      <c r="C5220" s="0" t="s">
        <v>27634</v>
      </c>
      <c r="D5220" s="0" t="s">
        <v>14192</v>
      </c>
      <c r="E5220" s="0" t="s">
        <v>27635</v>
      </c>
      <c r="F5220" s="0" t="n">
        <v>2005</v>
      </c>
      <c r="G5220" s="0" t="s">
        <v>599</v>
      </c>
      <c r="H5220" s="0" t="s">
        <v>297</v>
      </c>
      <c r="I5220" s="0" t="s">
        <v>27636</v>
      </c>
    </row>
    <row r="5221" customFormat="false" ht="15" hidden="false" customHeight="false" outlineLevel="0" collapsed="false">
      <c r="A5221" s="0" t="n">
        <v>178</v>
      </c>
      <c r="B5221" s="0" t="s">
        <v>243</v>
      </c>
      <c r="C5221" s="0" t="s">
        <v>27634</v>
      </c>
      <c r="D5221" s="0" t="s">
        <v>14192</v>
      </c>
      <c r="E5221" s="0" t="s">
        <v>27635</v>
      </c>
      <c r="F5221" s="0" t="n">
        <v>2005</v>
      </c>
      <c r="G5221" s="0" t="s">
        <v>599</v>
      </c>
      <c r="H5221" s="0" t="s">
        <v>297</v>
      </c>
      <c r="I5221" s="0" t="s">
        <v>27637</v>
      </c>
    </row>
    <row r="5222" customFormat="false" ht="15" hidden="false" customHeight="false" outlineLevel="0" collapsed="false">
      <c r="A5222" s="0" t="n">
        <v>135</v>
      </c>
      <c r="B5222" s="0" t="s">
        <v>194</v>
      </c>
      <c r="C5222" s="0" t="s">
        <v>27638</v>
      </c>
      <c r="D5222" s="0" t="s">
        <v>14532</v>
      </c>
      <c r="E5222" s="0" t="s">
        <v>27639</v>
      </c>
      <c r="F5222" s="0" t="n">
        <v>459</v>
      </c>
      <c r="G5222" s="0" t="s">
        <v>599</v>
      </c>
      <c r="H5222" s="0" t="s">
        <v>297</v>
      </c>
      <c r="I5222" s="0" t="s">
        <v>27640</v>
      </c>
    </row>
    <row r="5223" customFormat="false" ht="15" hidden="false" customHeight="false" outlineLevel="0" collapsed="false">
      <c r="A5223" s="0" t="n">
        <v>178</v>
      </c>
      <c r="B5223" s="0" t="s">
        <v>243</v>
      </c>
      <c r="C5223" s="0" t="s">
        <v>27638</v>
      </c>
      <c r="D5223" s="0" t="s">
        <v>14532</v>
      </c>
      <c r="E5223" s="0" t="s">
        <v>27639</v>
      </c>
      <c r="F5223" s="0" t="n">
        <v>459</v>
      </c>
      <c r="G5223" s="0" t="s">
        <v>599</v>
      </c>
      <c r="H5223" s="0" t="s">
        <v>297</v>
      </c>
      <c r="I5223" s="0" t="s">
        <v>27641</v>
      </c>
    </row>
    <row r="5224" customFormat="false" ht="15" hidden="false" customHeight="false" outlineLevel="0" collapsed="false">
      <c r="A5224" s="0" t="n">
        <v>135</v>
      </c>
      <c r="B5224" s="0" t="s">
        <v>194</v>
      </c>
      <c r="C5224" s="0" t="s">
        <v>27642</v>
      </c>
      <c r="D5224" s="0" t="s">
        <v>14532</v>
      </c>
      <c r="E5224" s="0" t="s">
        <v>27643</v>
      </c>
      <c r="F5224" s="0" t="n">
        <v>6472</v>
      </c>
      <c r="G5224" s="0" t="s">
        <v>599</v>
      </c>
      <c r="H5224" s="0" t="s">
        <v>297</v>
      </c>
      <c r="I5224" s="0" t="s">
        <v>27644</v>
      </c>
    </row>
    <row r="5225" customFormat="false" ht="15" hidden="false" customHeight="false" outlineLevel="0" collapsed="false">
      <c r="A5225" s="0" t="n">
        <v>178</v>
      </c>
      <c r="B5225" s="0" t="s">
        <v>243</v>
      </c>
      <c r="C5225" s="0" t="s">
        <v>27642</v>
      </c>
      <c r="D5225" s="0" t="s">
        <v>14532</v>
      </c>
      <c r="E5225" s="0" t="s">
        <v>27643</v>
      </c>
      <c r="F5225" s="0" t="n">
        <v>6472</v>
      </c>
      <c r="G5225" s="0" t="s">
        <v>599</v>
      </c>
      <c r="H5225" s="0" t="s">
        <v>297</v>
      </c>
      <c r="I5225" s="0" t="s">
        <v>27645</v>
      </c>
    </row>
    <row r="5226" customFormat="false" ht="15" hidden="false" customHeight="false" outlineLevel="0" collapsed="false">
      <c r="A5226" s="0" t="n">
        <v>135</v>
      </c>
      <c r="B5226" s="0" t="s">
        <v>194</v>
      </c>
      <c r="C5226" s="0" t="s">
        <v>27646</v>
      </c>
      <c r="D5226" s="0" t="s">
        <v>14532</v>
      </c>
      <c r="E5226" s="0" t="s">
        <v>27647</v>
      </c>
      <c r="F5226" s="0" t="n">
        <v>876</v>
      </c>
      <c r="G5226" s="0" t="s">
        <v>599</v>
      </c>
      <c r="H5226" s="0" t="s">
        <v>297</v>
      </c>
      <c r="I5226" s="0" t="s">
        <v>27648</v>
      </c>
    </row>
    <row r="5227" customFormat="false" ht="15" hidden="false" customHeight="false" outlineLevel="0" collapsed="false">
      <c r="A5227" s="0" t="n">
        <v>178</v>
      </c>
      <c r="B5227" s="0" t="s">
        <v>243</v>
      </c>
      <c r="C5227" s="0" t="s">
        <v>27646</v>
      </c>
      <c r="D5227" s="0" t="s">
        <v>14532</v>
      </c>
      <c r="E5227" s="0" t="s">
        <v>27647</v>
      </c>
      <c r="F5227" s="0" t="n">
        <v>876</v>
      </c>
      <c r="G5227" s="0" t="s">
        <v>599</v>
      </c>
      <c r="H5227" s="0" t="s">
        <v>297</v>
      </c>
      <c r="I5227" s="0" t="s">
        <v>27649</v>
      </c>
    </row>
    <row r="5228" customFormat="false" ht="15" hidden="false" customHeight="false" outlineLevel="0" collapsed="false">
      <c r="A5228" s="0" t="n">
        <v>135</v>
      </c>
      <c r="B5228" s="0" t="s">
        <v>194</v>
      </c>
      <c r="C5228" s="0" t="s">
        <v>27650</v>
      </c>
      <c r="D5228" s="0" t="s">
        <v>14532</v>
      </c>
      <c r="E5228" s="0" t="s">
        <v>27651</v>
      </c>
      <c r="F5228" s="0" t="n">
        <v>2183</v>
      </c>
      <c r="G5228" s="0" t="s">
        <v>599</v>
      </c>
      <c r="H5228" s="0" t="s">
        <v>297</v>
      </c>
      <c r="I5228" s="0" t="s">
        <v>27652</v>
      </c>
    </row>
    <row r="5229" customFormat="false" ht="15" hidden="false" customHeight="false" outlineLevel="0" collapsed="false">
      <c r="A5229" s="0" t="n">
        <v>178</v>
      </c>
      <c r="B5229" s="0" t="s">
        <v>243</v>
      </c>
      <c r="C5229" s="0" t="s">
        <v>27650</v>
      </c>
      <c r="D5229" s="0" t="s">
        <v>14532</v>
      </c>
      <c r="E5229" s="0" t="s">
        <v>27651</v>
      </c>
      <c r="F5229" s="0" t="n">
        <v>2183</v>
      </c>
      <c r="G5229" s="0" t="s">
        <v>599</v>
      </c>
      <c r="H5229" s="0" t="s">
        <v>297</v>
      </c>
      <c r="I5229" s="0" t="s">
        <v>27653</v>
      </c>
    </row>
    <row r="5230" customFormat="false" ht="15" hidden="false" customHeight="false" outlineLevel="0" collapsed="false">
      <c r="A5230" s="0" t="n">
        <v>135</v>
      </c>
      <c r="B5230" s="0" t="s">
        <v>194</v>
      </c>
      <c r="C5230" s="0" t="s">
        <v>27654</v>
      </c>
      <c r="D5230" s="0" t="s">
        <v>34</v>
      </c>
      <c r="E5230" s="0" t="s">
        <v>27655</v>
      </c>
      <c r="F5230" s="0" t="n">
        <v>2966</v>
      </c>
      <c r="G5230" s="0" t="s">
        <v>599</v>
      </c>
      <c r="H5230" s="0" t="s">
        <v>297</v>
      </c>
      <c r="I5230" s="0" t="s">
        <v>27656</v>
      </c>
    </row>
    <row r="5231" customFormat="false" ht="15" hidden="false" customHeight="false" outlineLevel="0" collapsed="false">
      <c r="A5231" s="0" t="n">
        <v>178</v>
      </c>
      <c r="B5231" s="0" t="s">
        <v>243</v>
      </c>
      <c r="C5231" s="0" t="s">
        <v>27654</v>
      </c>
      <c r="D5231" s="0" t="s">
        <v>34</v>
      </c>
      <c r="E5231" s="0" t="s">
        <v>27655</v>
      </c>
      <c r="F5231" s="0" t="n">
        <v>2966</v>
      </c>
      <c r="G5231" s="0" t="s">
        <v>599</v>
      </c>
      <c r="H5231" s="0" t="s">
        <v>297</v>
      </c>
      <c r="I5231" s="0" t="s">
        <v>27657</v>
      </c>
    </row>
    <row r="5232" customFormat="false" ht="15" hidden="false" customHeight="false" outlineLevel="0" collapsed="false">
      <c r="A5232" s="0" t="n">
        <v>135</v>
      </c>
      <c r="B5232" s="0" t="s">
        <v>194</v>
      </c>
      <c r="C5232" s="0" t="s">
        <v>27658</v>
      </c>
      <c r="D5232" s="0" t="s">
        <v>14532</v>
      </c>
      <c r="E5232" s="0" t="s">
        <v>27659</v>
      </c>
      <c r="F5232" s="0" t="n">
        <v>995</v>
      </c>
      <c r="G5232" s="0" t="s">
        <v>599</v>
      </c>
      <c r="H5232" s="0" t="s">
        <v>297</v>
      </c>
      <c r="I5232" s="0" t="s">
        <v>27660</v>
      </c>
    </row>
    <row r="5233" customFormat="false" ht="15" hidden="false" customHeight="false" outlineLevel="0" collapsed="false">
      <c r="A5233" s="0" t="n">
        <v>178</v>
      </c>
      <c r="B5233" s="0" t="s">
        <v>243</v>
      </c>
      <c r="C5233" s="0" t="s">
        <v>27658</v>
      </c>
      <c r="D5233" s="0" t="s">
        <v>14532</v>
      </c>
      <c r="E5233" s="0" t="s">
        <v>27659</v>
      </c>
      <c r="F5233" s="0" t="n">
        <v>995</v>
      </c>
      <c r="G5233" s="0" t="s">
        <v>599</v>
      </c>
      <c r="H5233" s="0" t="s">
        <v>297</v>
      </c>
      <c r="I5233" s="0" t="s">
        <v>27661</v>
      </c>
    </row>
    <row r="5234" customFormat="false" ht="15" hidden="false" customHeight="false" outlineLevel="0" collapsed="false">
      <c r="A5234" s="0" t="n">
        <v>135</v>
      </c>
      <c r="B5234" s="0" t="s">
        <v>194</v>
      </c>
      <c r="C5234" s="0" t="s">
        <v>27662</v>
      </c>
      <c r="D5234" s="0" t="s">
        <v>14532</v>
      </c>
      <c r="E5234" s="0" t="s">
        <v>27663</v>
      </c>
      <c r="F5234" s="0" t="n">
        <v>891</v>
      </c>
      <c r="G5234" s="0" t="s">
        <v>599</v>
      </c>
      <c r="H5234" s="0" t="s">
        <v>297</v>
      </c>
      <c r="I5234" s="0" t="s">
        <v>27664</v>
      </c>
    </row>
    <row r="5235" customFormat="false" ht="15" hidden="false" customHeight="false" outlineLevel="0" collapsed="false">
      <c r="A5235" s="0" t="n">
        <v>178</v>
      </c>
      <c r="B5235" s="0" t="s">
        <v>243</v>
      </c>
      <c r="C5235" s="0" t="s">
        <v>27662</v>
      </c>
      <c r="D5235" s="0" t="s">
        <v>14532</v>
      </c>
      <c r="E5235" s="0" t="s">
        <v>27663</v>
      </c>
      <c r="F5235" s="0" t="n">
        <v>891</v>
      </c>
      <c r="G5235" s="0" t="s">
        <v>599</v>
      </c>
      <c r="H5235" s="0" t="s">
        <v>297</v>
      </c>
      <c r="I5235" s="0" t="s">
        <v>27665</v>
      </c>
    </row>
    <row r="5236" customFormat="false" ht="15" hidden="false" customHeight="false" outlineLevel="0" collapsed="false">
      <c r="A5236" s="0" t="n">
        <v>135</v>
      </c>
      <c r="B5236" s="0" t="s">
        <v>194</v>
      </c>
      <c r="C5236" s="0" t="s">
        <v>27666</v>
      </c>
      <c r="D5236" s="0" t="s">
        <v>14192</v>
      </c>
      <c r="E5236" s="0" t="s">
        <v>27667</v>
      </c>
      <c r="F5236" s="0" t="n">
        <v>7153</v>
      </c>
      <c r="G5236" s="0" t="s">
        <v>599</v>
      </c>
      <c r="H5236" s="0" t="s">
        <v>297</v>
      </c>
      <c r="I5236" s="0" t="s">
        <v>27668</v>
      </c>
    </row>
    <row r="5237" customFormat="false" ht="15" hidden="false" customHeight="false" outlineLevel="0" collapsed="false">
      <c r="A5237" s="0" t="n">
        <v>178</v>
      </c>
      <c r="B5237" s="0" t="s">
        <v>243</v>
      </c>
      <c r="C5237" s="0" t="s">
        <v>27666</v>
      </c>
      <c r="D5237" s="0" t="s">
        <v>14192</v>
      </c>
      <c r="E5237" s="0" t="s">
        <v>27667</v>
      </c>
      <c r="F5237" s="0" t="n">
        <v>7153</v>
      </c>
      <c r="G5237" s="0" t="s">
        <v>599</v>
      </c>
      <c r="H5237" s="0" t="s">
        <v>297</v>
      </c>
      <c r="I5237" s="0" t="s">
        <v>27669</v>
      </c>
    </row>
    <row r="5238" customFormat="false" ht="15" hidden="false" customHeight="false" outlineLevel="0" collapsed="false">
      <c r="A5238" s="0" t="n">
        <v>135</v>
      </c>
      <c r="B5238" s="0" t="s">
        <v>194</v>
      </c>
      <c r="C5238" s="0" t="s">
        <v>27670</v>
      </c>
      <c r="D5238" s="0" t="s">
        <v>14532</v>
      </c>
      <c r="E5238" s="0" t="s">
        <v>27671</v>
      </c>
      <c r="F5238" s="0" t="n">
        <v>1008</v>
      </c>
      <c r="G5238" s="0" t="s">
        <v>599</v>
      </c>
      <c r="H5238" s="0" t="s">
        <v>297</v>
      </c>
      <c r="I5238" s="0" t="s">
        <v>27672</v>
      </c>
    </row>
    <row r="5239" customFormat="false" ht="15" hidden="false" customHeight="false" outlineLevel="0" collapsed="false">
      <c r="A5239" s="0" t="n">
        <v>178</v>
      </c>
      <c r="B5239" s="0" t="s">
        <v>243</v>
      </c>
      <c r="C5239" s="0" t="s">
        <v>27670</v>
      </c>
      <c r="D5239" s="0" t="s">
        <v>14532</v>
      </c>
      <c r="E5239" s="0" t="s">
        <v>27671</v>
      </c>
      <c r="F5239" s="0" t="n">
        <v>1008</v>
      </c>
      <c r="G5239" s="0" t="s">
        <v>599</v>
      </c>
      <c r="H5239" s="0" t="s">
        <v>297</v>
      </c>
      <c r="I5239" s="0" t="s">
        <v>27673</v>
      </c>
    </row>
    <row r="5240" customFormat="false" ht="15" hidden="false" customHeight="false" outlineLevel="0" collapsed="false">
      <c r="A5240" s="0" t="n">
        <v>135</v>
      </c>
      <c r="B5240" s="0" t="s">
        <v>194</v>
      </c>
      <c r="C5240" s="0" t="s">
        <v>27674</v>
      </c>
      <c r="D5240" s="0" t="s">
        <v>14192</v>
      </c>
      <c r="E5240" s="0" t="s">
        <v>27675</v>
      </c>
      <c r="F5240" s="0" t="n">
        <v>22476</v>
      </c>
      <c r="G5240" s="0" t="s">
        <v>599</v>
      </c>
      <c r="H5240" s="0" t="s">
        <v>297</v>
      </c>
      <c r="I5240" s="0" t="s">
        <v>27676</v>
      </c>
    </row>
    <row r="5241" customFormat="false" ht="15" hidden="false" customHeight="false" outlineLevel="0" collapsed="false">
      <c r="A5241" s="0" t="n">
        <v>178</v>
      </c>
      <c r="B5241" s="0" t="s">
        <v>243</v>
      </c>
      <c r="C5241" s="0" t="s">
        <v>27674</v>
      </c>
      <c r="D5241" s="0" t="s">
        <v>14192</v>
      </c>
      <c r="E5241" s="0" t="s">
        <v>27675</v>
      </c>
      <c r="F5241" s="0" t="n">
        <v>22476</v>
      </c>
      <c r="G5241" s="0" t="s">
        <v>599</v>
      </c>
      <c r="H5241" s="0" t="s">
        <v>297</v>
      </c>
      <c r="I5241" s="0" t="s">
        <v>27677</v>
      </c>
    </row>
    <row r="5242" customFormat="false" ht="15" hidden="false" customHeight="false" outlineLevel="0" collapsed="false">
      <c r="A5242" s="0" t="n">
        <v>135</v>
      </c>
      <c r="B5242" s="0" t="s">
        <v>194</v>
      </c>
      <c r="C5242" s="0" t="s">
        <v>27678</v>
      </c>
      <c r="D5242" s="0" t="s">
        <v>14532</v>
      </c>
      <c r="E5242" s="0" t="s">
        <v>27679</v>
      </c>
      <c r="F5242" s="0" t="n">
        <v>10876</v>
      </c>
      <c r="G5242" s="0" t="s">
        <v>599</v>
      </c>
      <c r="H5242" s="0" t="s">
        <v>297</v>
      </c>
      <c r="I5242" s="0" t="s">
        <v>27680</v>
      </c>
    </row>
    <row r="5243" customFormat="false" ht="15" hidden="false" customHeight="false" outlineLevel="0" collapsed="false">
      <c r="A5243" s="0" t="n">
        <v>178</v>
      </c>
      <c r="B5243" s="0" t="s">
        <v>243</v>
      </c>
      <c r="C5243" s="0" t="s">
        <v>27678</v>
      </c>
      <c r="D5243" s="0" t="s">
        <v>14532</v>
      </c>
      <c r="E5243" s="0" t="s">
        <v>27679</v>
      </c>
      <c r="F5243" s="0" t="n">
        <v>10876</v>
      </c>
      <c r="G5243" s="0" t="s">
        <v>599</v>
      </c>
      <c r="H5243" s="0" t="s">
        <v>297</v>
      </c>
      <c r="I5243" s="0" t="s">
        <v>27681</v>
      </c>
    </row>
    <row r="5244" customFormat="false" ht="15" hidden="false" customHeight="false" outlineLevel="0" collapsed="false">
      <c r="A5244" s="0" t="n">
        <v>135</v>
      </c>
      <c r="B5244" s="0" t="s">
        <v>194</v>
      </c>
      <c r="C5244" s="0" t="s">
        <v>27682</v>
      </c>
      <c r="D5244" s="0" t="s">
        <v>14541</v>
      </c>
      <c r="E5244" s="0" t="s">
        <v>27683</v>
      </c>
      <c r="F5244" s="0" t="n">
        <v>7858</v>
      </c>
      <c r="G5244" s="0" t="s">
        <v>599</v>
      </c>
      <c r="H5244" s="0" t="s">
        <v>297</v>
      </c>
      <c r="I5244" s="0" t="s">
        <v>27684</v>
      </c>
    </row>
    <row r="5245" customFormat="false" ht="15" hidden="false" customHeight="false" outlineLevel="0" collapsed="false">
      <c r="A5245" s="0" t="n">
        <v>178</v>
      </c>
      <c r="B5245" s="0" t="s">
        <v>243</v>
      </c>
      <c r="C5245" s="0" t="s">
        <v>27682</v>
      </c>
      <c r="D5245" s="0" t="s">
        <v>14541</v>
      </c>
      <c r="E5245" s="0" t="s">
        <v>27683</v>
      </c>
      <c r="F5245" s="0" t="n">
        <v>7858</v>
      </c>
      <c r="G5245" s="0" t="s">
        <v>599</v>
      </c>
      <c r="H5245" s="0" t="s">
        <v>297</v>
      </c>
      <c r="I5245" s="0" t="s">
        <v>27685</v>
      </c>
    </row>
    <row r="5246" customFormat="false" ht="15" hidden="false" customHeight="false" outlineLevel="0" collapsed="false">
      <c r="A5246" s="0" t="n">
        <v>135</v>
      </c>
      <c r="B5246" s="0" t="s">
        <v>194</v>
      </c>
      <c r="C5246" s="0" t="s">
        <v>27686</v>
      </c>
      <c r="D5246" s="0" t="s">
        <v>14532</v>
      </c>
      <c r="E5246" s="0" t="s">
        <v>27687</v>
      </c>
      <c r="F5246" s="0" t="n">
        <v>14537</v>
      </c>
      <c r="G5246" s="0" t="s">
        <v>599</v>
      </c>
      <c r="H5246" s="0" t="s">
        <v>297</v>
      </c>
      <c r="I5246" s="0" t="s">
        <v>27688</v>
      </c>
    </row>
    <row r="5247" customFormat="false" ht="15" hidden="false" customHeight="false" outlineLevel="0" collapsed="false">
      <c r="A5247" s="0" t="n">
        <v>178</v>
      </c>
      <c r="B5247" s="0" t="s">
        <v>243</v>
      </c>
      <c r="C5247" s="0" t="s">
        <v>27686</v>
      </c>
      <c r="D5247" s="0" t="s">
        <v>14532</v>
      </c>
      <c r="E5247" s="0" t="s">
        <v>27687</v>
      </c>
      <c r="F5247" s="0" t="n">
        <v>14537</v>
      </c>
      <c r="G5247" s="0" t="s">
        <v>599</v>
      </c>
      <c r="H5247" s="0" t="s">
        <v>297</v>
      </c>
      <c r="I5247" s="0" t="s">
        <v>27689</v>
      </c>
    </row>
    <row r="5248" customFormat="false" ht="15" hidden="false" customHeight="false" outlineLevel="0" collapsed="false">
      <c r="A5248" s="0" t="n">
        <v>135</v>
      </c>
      <c r="B5248" s="0" t="s">
        <v>194</v>
      </c>
      <c r="C5248" s="0" t="s">
        <v>27690</v>
      </c>
      <c r="D5248" s="0" t="s">
        <v>14192</v>
      </c>
      <c r="E5248" s="0" t="s">
        <v>27431</v>
      </c>
      <c r="F5248" s="0" t="n">
        <v>5829</v>
      </c>
      <c r="G5248" s="0" t="s">
        <v>599</v>
      </c>
      <c r="H5248" s="0" t="s">
        <v>297</v>
      </c>
      <c r="I5248" s="0" t="s">
        <v>27432</v>
      </c>
    </row>
    <row r="5249" customFormat="false" ht="15" hidden="false" customHeight="false" outlineLevel="0" collapsed="false">
      <c r="A5249" s="0" t="n">
        <v>178</v>
      </c>
      <c r="B5249" s="0" t="s">
        <v>243</v>
      </c>
      <c r="C5249" s="0" t="s">
        <v>27690</v>
      </c>
      <c r="D5249" s="0" t="s">
        <v>14192</v>
      </c>
      <c r="E5249" s="0" t="s">
        <v>27431</v>
      </c>
      <c r="F5249" s="0" t="n">
        <v>5829</v>
      </c>
      <c r="G5249" s="0" t="s">
        <v>599</v>
      </c>
      <c r="H5249" s="0" t="s">
        <v>297</v>
      </c>
      <c r="I5249" s="0" t="s">
        <v>27433</v>
      </c>
    </row>
    <row r="5250" customFormat="false" ht="15" hidden="false" customHeight="false" outlineLevel="0" collapsed="false">
      <c r="A5250" s="0" t="n">
        <v>135</v>
      </c>
      <c r="B5250" s="0" t="s">
        <v>194</v>
      </c>
      <c r="C5250" s="0" t="s">
        <v>27691</v>
      </c>
      <c r="D5250" s="0" t="s">
        <v>14192</v>
      </c>
      <c r="E5250" s="0" t="s">
        <v>27415</v>
      </c>
      <c r="F5250" s="0" t="n">
        <v>6323</v>
      </c>
      <c r="G5250" s="0" t="s">
        <v>599</v>
      </c>
      <c r="H5250" s="0" t="s">
        <v>297</v>
      </c>
      <c r="I5250" s="0" t="s">
        <v>27416</v>
      </c>
    </row>
    <row r="5251" customFormat="false" ht="15" hidden="false" customHeight="false" outlineLevel="0" collapsed="false">
      <c r="A5251" s="0" t="n">
        <v>178</v>
      </c>
      <c r="B5251" s="0" t="s">
        <v>243</v>
      </c>
      <c r="C5251" s="0" t="s">
        <v>27691</v>
      </c>
      <c r="D5251" s="0" t="s">
        <v>14192</v>
      </c>
      <c r="E5251" s="0" t="s">
        <v>27415</v>
      </c>
      <c r="F5251" s="0" t="n">
        <v>6323</v>
      </c>
      <c r="G5251" s="0" t="s">
        <v>599</v>
      </c>
      <c r="H5251" s="0" t="s">
        <v>297</v>
      </c>
      <c r="I5251" s="0" t="s">
        <v>27417</v>
      </c>
    </row>
    <row r="5252" customFormat="false" ht="15" hidden="false" customHeight="false" outlineLevel="0" collapsed="false">
      <c r="A5252" s="0" t="n">
        <v>135</v>
      </c>
      <c r="B5252" s="0" t="s">
        <v>194</v>
      </c>
      <c r="C5252" s="0" t="s">
        <v>27692</v>
      </c>
      <c r="D5252" s="0" t="s">
        <v>14532</v>
      </c>
      <c r="E5252" s="0" t="s">
        <v>27570</v>
      </c>
      <c r="F5252" s="0" t="n">
        <v>5680</v>
      </c>
      <c r="G5252" s="0" t="s">
        <v>599</v>
      </c>
      <c r="H5252" s="0" t="s">
        <v>297</v>
      </c>
      <c r="I5252" s="0" t="s">
        <v>27571</v>
      </c>
    </row>
    <row r="5253" customFormat="false" ht="15" hidden="false" customHeight="false" outlineLevel="0" collapsed="false">
      <c r="A5253" s="0" t="n">
        <v>178</v>
      </c>
      <c r="B5253" s="0" t="s">
        <v>243</v>
      </c>
      <c r="C5253" s="0" t="s">
        <v>27692</v>
      </c>
      <c r="D5253" s="0" t="s">
        <v>14532</v>
      </c>
      <c r="E5253" s="0" t="s">
        <v>27570</v>
      </c>
      <c r="F5253" s="0" t="n">
        <v>5680</v>
      </c>
      <c r="G5253" s="0" t="s">
        <v>599</v>
      </c>
      <c r="H5253" s="0" t="s">
        <v>297</v>
      </c>
      <c r="I5253" s="0" t="s">
        <v>27572</v>
      </c>
    </row>
    <row r="5254" customFormat="false" ht="15" hidden="false" customHeight="false" outlineLevel="0" collapsed="false">
      <c r="A5254" s="0" t="n">
        <v>135</v>
      </c>
      <c r="B5254" s="0" t="s">
        <v>194</v>
      </c>
      <c r="C5254" s="0" t="s">
        <v>27693</v>
      </c>
      <c r="D5254" s="0" t="s">
        <v>14532</v>
      </c>
      <c r="E5254" s="0" t="s">
        <v>27411</v>
      </c>
      <c r="F5254" s="0" t="n">
        <v>5430</v>
      </c>
      <c r="G5254" s="0" t="s">
        <v>599</v>
      </c>
      <c r="H5254" s="0" t="s">
        <v>297</v>
      </c>
      <c r="I5254" s="0" t="s">
        <v>27412</v>
      </c>
    </row>
    <row r="5255" customFormat="false" ht="15" hidden="false" customHeight="false" outlineLevel="0" collapsed="false">
      <c r="A5255" s="0" t="n">
        <v>178</v>
      </c>
      <c r="B5255" s="0" t="s">
        <v>243</v>
      </c>
      <c r="C5255" s="0" t="s">
        <v>27693</v>
      </c>
      <c r="D5255" s="0" t="s">
        <v>14532</v>
      </c>
      <c r="E5255" s="0" t="s">
        <v>27411</v>
      </c>
      <c r="F5255" s="0" t="n">
        <v>5430</v>
      </c>
      <c r="G5255" s="0" t="s">
        <v>599</v>
      </c>
      <c r="H5255" s="0" t="s">
        <v>297</v>
      </c>
      <c r="I5255" s="0" t="s">
        <v>27413</v>
      </c>
    </row>
    <row r="5256" customFormat="false" ht="15" hidden="false" customHeight="false" outlineLevel="0" collapsed="false">
      <c r="A5256" s="0" t="n">
        <v>135</v>
      </c>
      <c r="B5256" s="0" t="s">
        <v>194</v>
      </c>
      <c r="C5256" s="0" t="s">
        <v>27694</v>
      </c>
      <c r="D5256" s="0" t="s">
        <v>14902</v>
      </c>
      <c r="E5256" s="0" t="s">
        <v>27695</v>
      </c>
      <c r="F5256" s="0" t="n">
        <v>694</v>
      </c>
      <c r="G5256" s="0" t="s">
        <v>599</v>
      </c>
      <c r="H5256" s="0" t="s">
        <v>297</v>
      </c>
      <c r="I5256" s="0" t="s">
        <v>27696</v>
      </c>
    </row>
    <row r="5257" customFormat="false" ht="15" hidden="false" customHeight="false" outlineLevel="0" collapsed="false">
      <c r="A5257" s="0" t="n">
        <v>178</v>
      </c>
      <c r="B5257" s="0" t="s">
        <v>243</v>
      </c>
      <c r="C5257" s="0" t="s">
        <v>27694</v>
      </c>
      <c r="D5257" s="0" t="s">
        <v>14902</v>
      </c>
      <c r="E5257" s="0" t="s">
        <v>27695</v>
      </c>
      <c r="F5257" s="0" t="n">
        <v>694</v>
      </c>
      <c r="G5257" s="0" t="s">
        <v>599</v>
      </c>
      <c r="H5257" s="0" t="s">
        <v>297</v>
      </c>
      <c r="I5257" s="0" t="s">
        <v>27697</v>
      </c>
    </row>
    <row r="5258" customFormat="false" ht="15" hidden="false" customHeight="false" outlineLevel="0" collapsed="false">
      <c r="A5258" s="0" t="n">
        <v>135</v>
      </c>
      <c r="B5258" s="0" t="s">
        <v>194</v>
      </c>
      <c r="C5258" s="0" t="s">
        <v>27698</v>
      </c>
      <c r="D5258" s="0" t="s">
        <v>14532</v>
      </c>
      <c r="E5258" s="0" t="s">
        <v>27699</v>
      </c>
      <c r="F5258" s="0" t="n">
        <v>723</v>
      </c>
      <c r="G5258" s="0" t="s">
        <v>599</v>
      </c>
      <c r="H5258" s="0" t="s">
        <v>297</v>
      </c>
      <c r="I5258" s="0" t="s">
        <v>27700</v>
      </c>
    </row>
    <row r="5259" customFormat="false" ht="15" hidden="false" customHeight="false" outlineLevel="0" collapsed="false">
      <c r="A5259" s="0" t="n">
        <v>178</v>
      </c>
      <c r="B5259" s="0" t="s">
        <v>243</v>
      </c>
      <c r="C5259" s="0" t="s">
        <v>27698</v>
      </c>
      <c r="D5259" s="0" t="s">
        <v>14532</v>
      </c>
      <c r="E5259" s="0" t="s">
        <v>27699</v>
      </c>
      <c r="F5259" s="0" t="n">
        <v>723</v>
      </c>
      <c r="G5259" s="0" t="s">
        <v>599</v>
      </c>
      <c r="H5259" s="0" t="s">
        <v>297</v>
      </c>
      <c r="I5259" s="0" t="s">
        <v>27701</v>
      </c>
    </row>
    <row r="5260" customFormat="false" ht="15" hidden="false" customHeight="false" outlineLevel="0" collapsed="false">
      <c r="A5260" s="0" t="n">
        <v>135</v>
      </c>
      <c r="B5260" s="0" t="s">
        <v>194</v>
      </c>
      <c r="C5260" s="0" t="s">
        <v>27702</v>
      </c>
      <c r="D5260" s="0" t="s">
        <v>14939</v>
      </c>
      <c r="E5260" s="0" t="s">
        <v>27471</v>
      </c>
      <c r="F5260" s="0" t="n">
        <v>1635</v>
      </c>
      <c r="G5260" s="0" t="s">
        <v>599</v>
      </c>
      <c r="H5260" s="0" t="s">
        <v>297</v>
      </c>
      <c r="I5260" s="0" t="s">
        <v>27703</v>
      </c>
    </row>
    <row r="5261" customFormat="false" ht="15" hidden="false" customHeight="false" outlineLevel="0" collapsed="false">
      <c r="A5261" s="0" t="n">
        <v>178</v>
      </c>
      <c r="B5261" s="0" t="s">
        <v>243</v>
      </c>
      <c r="C5261" s="0" t="s">
        <v>27702</v>
      </c>
      <c r="D5261" s="0" t="s">
        <v>14939</v>
      </c>
      <c r="E5261" s="0" t="s">
        <v>27471</v>
      </c>
      <c r="F5261" s="0" t="n">
        <v>1635</v>
      </c>
      <c r="G5261" s="0" t="s">
        <v>599</v>
      </c>
      <c r="H5261" s="0" t="s">
        <v>297</v>
      </c>
      <c r="I5261" s="0" t="s">
        <v>27704</v>
      </c>
    </row>
    <row r="5262" customFormat="false" ht="15" hidden="false" customHeight="false" outlineLevel="0" collapsed="false">
      <c r="A5262" s="0" t="n">
        <v>135</v>
      </c>
      <c r="B5262" s="0" t="s">
        <v>194</v>
      </c>
      <c r="C5262" s="0" t="s">
        <v>27705</v>
      </c>
      <c r="D5262" s="0" t="s">
        <v>14939</v>
      </c>
      <c r="E5262" s="0" t="s">
        <v>27471</v>
      </c>
      <c r="F5262" s="0" t="n">
        <v>1053</v>
      </c>
      <c r="G5262" s="0" t="s">
        <v>599</v>
      </c>
      <c r="H5262" s="0" t="s">
        <v>297</v>
      </c>
      <c r="I5262" s="0" t="s">
        <v>27706</v>
      </c>
    </row>
    <row r="5263" customFormat="false" ht="15" hidden="false" customHeight="false" outlineLevel="0" collapsed="false">
      <c r="A5263" s="0" t="n">
        <v>178</v>
      </c>
      <c r="B5263" s="0" t="s">
        <v>243</v>
      </c>
      <c r="C5263" s="0" t="s">
        <v>27705</v>
      </c>
      <c r="D5263" s="0" t="s">
        <v>14939</v>
      </c>
      <c r="E5263" s="0" t="s">
        <v>27471</v>
      </c>
      <c r="F5263" s="0" t="n">
        <v>1053</v>
      </c>
      <c r="G5263" s="0" t="s">
        <v>599</v>
      </c>
      <c r="H5263" s="0" t="s">
        <v>297</v>
      </c>
      <c r="I5263" s="0" t="s">
        <v>27707</v>
      </c>
    </row>
    <row r="5264" customFormat="false" ht="15" hidden="false" customHeight="false" outlineLevel="0" collapsed="false">
      <c r="A5264" s="0" t="n">
        <v>135</v>
      </c>
      <c r="B5264" s="0" t="s">
        <v>194</v>
      </c>
      <c r="C5264" s="0" t="s">
        <v>27708</v>
      </c>
      <c r="D5264" s="0" t="s">
        <v>14939</v>
      </c>
      <c r="E5264" s="0" t="s">
        <v>27471</v>
      </c>
      <c r="F5264" s="0" t="n">
        <v>1557</v>
      </c>
      <c r="G5264" s="0" t="s">
        <v>599</v>
      </c>
      <c r="H5264" s="0" t="s">
        <v>297</v>
      </c>
      <c r="I5264" s="0" t="s">
        <v>27709</v>
      </c>
    </row>
    <row r="5265" customFormat="false" ht="15" hidden="false" customHeight="false" outlineLevel="0" collapsed="false">
      <c r="A5265" s="0" t="n">
        <v>178</v>
      </c>
      <c r="B5265" s="0" t="s">
        <v>243</v>
      </c>
      <c r="C5265" s="0" t="s">
        <v>27708</v>
      </c>
      <c r="D5265" s="0" t="s">
        <v>14939</v>
      </c>
      <c r="E5265" s="0" t="s">
        <v>27471</v>
      </c>
      <c r="F5265" s="0" t="n">
        <v>1557</v>
      </c>
      <c r="G5265" s="0" t="s">
        <v>599</v>
      </c>
      <c r="H5265" s="0" t="s">
        <v>297</v>
      </c>
      <c r="I5265" s="0" t="s">
        <v>27710</v>
      </c>
    </row>
    <row r="5266" customFormat="false" ht="15" hidden="false" customHeight="false" outlineLevel="0" collapsed="false">
      <c r="A5266" s="0" t="n">
        <v>135</v>
      </c>
      <c r="B5266" s="0" t="s">
        <v>194</v>
      </c>
      <c r="C5266" s="0" t="s">
        <v>27711</v>
      </c>
      <c r="D5266" s="0" t="s">
        <v>14532</v>
      </c>
      <c r="E5266" s="0" t="s">
        <v>27479</v>
      </c>
      <c r="F5266" s="0" t="n">
        <v>1638</v>
      </c>
      <c r="G5266" s="0" t="s">
        <v>599</v>
      </c>
      <c r="H5266" s="0" t="s">
        <v>297</v>
      </c>
      <c r="I5266" s="0" t="s">
        <v>27712</v>
      </c>
    </row>
    <row r="5267" customFormat="false" ht="15" hidden="false" customHeight="false" outlineLevel="0" collapsed="false">
      <c r="A5267" s="0" t="n">
        <v>178</v>
      </c>
      <c r="B5267" s="0" t="s">
        <v>243</v>
      </c>
      <c r="C5267" s="0" t="s">
        <v>27711</v>
      </c>
      <c r="D5267" s="0" t="s">
        <v>14532</v>
      </c>
      <c r="E5267" s="0" t="s">
        <v>27479</v>
      </c>
      <c r="F5267" s="0" t="n">
        <v>1638</v>
      </c>
      <c r="G5267" s="0" t="s">
        <v>599</v>
      </c>
      <c r="H5267" s="0" t="s">
        <v>297</v>
      </c>
      <c r="I5267" s="0" t="s">
        <v>27713</v>
      </c>
    </row>
    <row r="5268" customFormat="false" ht="15" hidden="false" customHeight="false" outlineLevel="0" collapsed="false">
      <c r="A5268" s="0" t="n">
        <v>135</v>
      </c>
      <c r="B5268" s="0" t="s">
        <v>194</v>
      </c>
      <c r="C5268" s="0" t="s">
        <v>27714</v>
      </c>
      <c r="D5268" s="0" t="s">
        <v>14532</v>
      </c>
      <c r="E5268" s="0" t="s">
        <v>27479</v>
      </c>
      <c r="F5268" s="0" t="n">
        <v>1560</v>
      </c>
      <c r="G5268" s="0" t="s">
        <v>599</v>
      </c>
      <c r="H5268" s="0" t="s">
        <v>297</v>
      </c>
      <c r="I5268" s="0" t="s">
        <v>27715</v>
      </c>
    </row>
    <row r="5269" customFormat="false" ht="15" hidden="false" customHeight="false" outlineLevel="0" collapsed="false">
      <c r="A5269" s="0" t="n">
        <v>178</v>
      </c>
      <c r="B5269" s="0" t="s">
        <v>243</v>
      </c>
      <c r="C5269" s="0" t="s">
        <v>27714</v>
      </c>
      <c r="D5269" s="0" t="s">
        <v>14532</v>
      </c>
      <c r="E5269" s="0" t="s">
        <v>27479</v>
      </c>
      <c r="F5269" s="0" t="n">
        <v>1560</v>
      </c>
      <c r="G5269" s="0" t="s">
        <v>599</v>
      </c>
      <c r="H5269" s="0" t="s">
        <v>297</v>
      </c>
      <c r="I5269" s="0" t="s">
        <v>27716</v>
      </c>
    </row>
    <row r="5270" customFormat="false" ht="15" hidden="false" customHeight="false" outlineLevel="0" collapsed="false">
      <c r="A5270" s="0" t="n">
        <v>135</v>
      </c>
      <c r="B5270" s="0" t="s">
        <v>194</v>
      </c>
      <c r="C5270" s="0" t="s">
        <v>27717</v>
      </c>
      <c r="D5270" s="0" t="s">
        <v>14532</v>
      </c>
      <c r="E5270" s="0" t="s">
        <v>27479</v>
      </c>
      <c r="F5270" s="0" t="n">
        <v>1056</v>
      </c>
      <c r="G5270" s="0" t="s">
        <v>599</v>
      </c>
      <c r="H5270" s="0" t="s">
        <v>297</v>
      </c>
      <c r="I5270" s="0" t="s">
        <v>27718</v>
      </c>
    </row>
    <row r="5271" customFormat="false" ht="15" hidden="false" customHeight="false" outlineLevel="0" collapsed="false">
      <c r="A5271" s="0" t="n">
        <v>178</v>
      </c>
      <c r="B5271" s="0" t="s">
        <v>243</v>
      </c>
      <c r="C5271" s="0" t="s">
        <v>27717</v>
      </c>
      <c r="D5271" s="0" t="s">
        <v>14532</v>
      </c>
      <c r="E5271" s="0" t="s">
        <v>27479</v>
      </c>
      <c r="F5271" s="0" t="n">
        <v>1056</v>
      </c>
      <c r="G5271" s="0" t="s">
        <v>599</v>
      </c>
      <c r="H5271" s="0" t="s">
        <v>297</v>
      </c>
      <c r="I5271" s="0" t="s">
        <v>27719</v>
      </c>
    </row>
    <row r="5272" customFormat="false" ht="15" hidden="false" customHeight="false" outlineLevel="0" collapsed="false">
      <c r="A5272" s="0" t="n">
        <v>135</v>
      </c>
      <c r="B5272" s="0" t="s">
        <v>194</v>
      </c>
      <c r="C5272" s="0" t="s">
        <v>27720</v>
      </c>
      <c r="D5272" s="0" t="s">
        <v>14532</v>
      </c>
      <c r="E5272" s="0" t="s">
        <v>27491</v>
      </c>
      <c r="F5272" s="0" t="n">
        <v>1607</v>
      </c>
      <c r="G5272" s="0" t="s">
        <v>599</v>
      </c>
      <c r="H5272" s="0" t="s">
        <v>297</v>
      </c>
      <c r="I5272" s="0" t="s">
        <v>27721</v>
      </c>
    </row>
    <row r="5273" customFormat="false" ht="15" hidden="false" customHeight="false" outlineLevel="0" collapsed="false">
      <c r="A5273" s="0" t="n">
        <v>178</v>
      </c>
      <c r="B5273" s="0" t="s">
        <v>243</v>
      </c>
      <c r="C5273" s="0" t="s">
        <v>27720</v>
      </c>
      <c r="D5273" s="0" t="s">
        <v>14532</v>
      </c>
      <c r="E5273" s="0" t="s">
        <v>27491</v>
      </c>
      <c r="F5273" s="0" t="n">
        <v>1607</v>
      </c>
      <c r="G5273" s="0" t="s">
        <v>599</v>
      </c>
      <c r="H5273" s="0" t="s">
        <v>297</v>
      </c>
      <c r="I5273" s="0" t="s">
        <v>27722</v>
      </c>
    </row>
    <row r="5274" customFormat="false" ht="15" hidden="false" customHeight="false" outlineLevel="0" collapsed="false">
      <c r="A5274" s="0" t="n">
        <v>135</v>
      </c>
      <c r="B5274" s="0" t="s">
        <v>194</v>
      </c>
      <c r="C5274" s="0" t="s">
        <v>27723</v>
      </c>
      <c r="D5274" s="0" t="s">
        <v>14532</v>
      </c>
      <c r="E5274" s="0" t="s">
        <v>27491</v>
      </c>
      <c r="F5274" s="0" t="n">
        <v>1162</v>
      </c>
      <c r="G5274" s="0" t="s">
        <v>599</v>
      </c>
      <c r="H5274" s="0" t="s">
        <v>297</v>
      </c>
      <c r="I5274" s="0" t="s">
        <v>27724</v>
      </c>
    </row>
    <row r="5275" customFormat="false" ht="15" hidden="false" customHeight="false" outlineLevel="0" collapsed="false">
      <c r="A5275" s="0" t="n">
        <v>178</v>
      </c>
      <c r="B5275" s="0" t="s">
        <v>243</v>
      </c>
      <c r="C5275" s="0" t="s">
        <v>27723</v>
      </c>
      <c r="D5275" s="0" t="s">
        <v>14532</v>
      </c>
      <c r="E5275" s="0" t="s">
        <v>27491</v>
      </c>
      <c r="F5275" s="0" t="n">
        <v>1162</v>
      </c>
      <c r="G5275" s="0" t="s">
        <v>599</v>
      </c>
      <c r="H5275" s="0" t="s">
        <v>297</v>
      </c>
      <c r="I5275" s="0" t="s">
        <v>27725</v>
      </c>
    </row>
    <row r="5276" customFormat="false" ht="15" hidden="false" customHeight="false" outlineLevel="0" collapsed="false">
      <c r="A5276" s="0" t="n">
        <v>135</v>
      </c>
      <c r="B5276" s="0" t="s">
        <v>194</v>
      </c>
      <c r="C5276" s="0" t="s">
        <v>27726</v>
      </c>
      <c r="D5276" s="0" t="s">
        <v>14532</v>
      </c>
      <c r="E5276" s="0" t="s">
        <v>27491</v>
      </c>
      <c r="F5276" s="0" t="n">
        <v>1529</v>
      </c>
      <c r="G5276" s="0" t="s">
        <v>599</v>
      </c>
      <c r="H5276" s="0" t="s">
        <v>297</v>
      </c>
      <c r="I5276" s="0" t="s">
        <v>27727</v>
      </c>
    </row>
    <row r="5277" customFormat="false" ht="15" hidden="false" customHeight="false" outlineLevel="0" collapsed="false">
      <c r="A5277" s="0" t="n">
        <v>178</v>
      </c>
      <c r="B5277" s="0" t="s">
        <v>243</v>
      </c>
      <c r="C5277" s="0" t="s">
        <v>27726</v>
      </c>
      <c r="D5277" s="0" t="s">
        <v>14532</v>
      </c>
      <c r="E5277" s="0" t="s">
        <v>27491</v>
      </c>
      <c r="F5277" s="0" t="n">
        <v>1529</v>
      </c>
      <c r="G5277" s="0" t="s">
        <v>599</v>
      </c>
      <c r="H5277" s="0" t="s">
        <v>297</v>
      </c>
      <c r="I5277" s="0" t="s">
        <v>27728</v>
      </c>
    </row>
    <row r="5278" customFormat="false" ht="15" hidden="false" customHeight="false" outlineLevel="0" collapsed="false">
      <c r="A5278" s="0" t="n">
        <v>135</v>
      </c>
      <c r="B5278" s="0" t="s">
        <v>194</v>
      </c>
      <c r="C5278" s="0" t="s">
        <v>27729</v>
      </c>
      <c r="D5278" s="0" t="s">
        <v>14192</v>
      </c>
      <c r="E5278" s="0" t="s">
        <v>27730</v>
      </c>
      <c r="F5278" s="0" t="n">
        <v>1253</v>
      </c>
      <c r="G5278" s="0" t="s">
        <v>599</v>
      </c>
      <c r="H5278" s="0" t="s">
        <v>297</v>
      </c>
      <c r="I5278" s="0" t="s">
        <v>27731</v>
      </c>
    </row>
    <row r="5279" customFormat="false" ht="15" hidden="false" customHeight="false" outlineLevel="0" collapsed="false">
      <c r="A5279" s="0" t="n">
        <v>178</v>
      </c>
      <c r="B5279" s="0" t="s">
        <v>243</v>
      </c>
      <c r="C5279" s="0" t="s">
        <v>27729</v>
      </c>
      <c r="D5279" s="0" t="s">
        <v>14192</v>
      </c>
      <c r="E5279" s="0" t="s">
        <v>27730</v>
      </c>
      <c r="F5279" s="0" t="n">
        <v>1253</v>
      </c>
      <c r="G5279" s="0" t="s">
        <v>599</v>
      </c>
      <c r="H5279" s="0" t="s">
        <v>297</v>
      </c>
      <c r="I5279" s="0" t="s">
        <v>27732</v>
      </c>
    </row>
    <row r="5280" customFormat="false" ht="15" hidden="false" customHeight="false" outlineLevel="0" collapsed="false">
      <c r="A5280" s="0" t="n">
        <v>135</v>
      </c>
      <c r="B5280" s="0" t="s">
        <v>194</v>
      </c>
      <c r="C5280" s="0" t="s">
        <v>27733</v>
      </c>
      <c r="D5280" s="0" t="s">
        <v>14939</v>
      </c>
      <c r="E5280" s="0" t="s">
        <v>27542</v>
      </c>
      <c r="F5280" s="0" t="n">
        <v>1564</v>
      </c>
      <c r="G5280" s="0" t="s">
        <v>599</v>
      </c>
      <c r="H5280" s="0" t="s">
        <v>297</v>
      </c>
      <c r="I5280" s="0" t="s">
        <v>27734</v>
      </c>
    </row>
    <row r="5281" customFormat="false" ht="15" hidden="false" customHeight="false" outlineLevel="0" collapsed="false">
      <c r="A5281" s="0" t="n">
        <v>178</v>
      </c>
      <c r="B5281" s="0" t="s">
        <v>243</v>
      </c>
      <c r="C5281" s="0" t="s">
        <v>27733</v>
      </c>
      <c r="D5281" s="0" t="s">
        <v>14939</v>
      </c>
      <c r="E5281" s="0" t="s">
        <v>27542</v>
      </c>
      <c r="F5281" s="0" t="n">
        <v>1564</v>
      </c>
      <c r="G5281" s="0" t="s">
        <v>599</v>
      </c>
      <c r="H5281" s="0" t="s">
        <v>297</v>
      </c>
      <c r="I5281" s="0" t="s">
        <v>27735</v>
      </c>
    </row>
    <row r="5282" customFormat="false" ht="15" hidden="false" customHeight="false" outlineLevel="0" collapsed="false">
      <c r="A5282" s="0" t="n">
        <v>135</v>
      </c>
      <c r="B5282" s="0" t="s">
        <v>194</v>
      </c>
      <c r="C5282" s="0" t="s">
        <v>27736</v>
      </c>
      <c r="D5282" s="0" t="s">
        <v>14939</v>
      </c>
      <c r="E5282" s="0" t="s">
        <v>27542</v>
      </c>
      <c r="F5282" s="0" t="n">
        <v>1341</v>
      </c>
      <c r="G5282" s="0" t="s">
        <v>599</v>
      </c>
      <c r="H5282" s="0" t="s">
        <v>297</v>
      </c>
      <c r="I5282" s="0" t="s">
        <v>27737</v>
      </c>
    </row>
    <row r="5283" customFormat="false" ht="15" hidden="false" customHeight="false" outlineLevel="0" collapsed="false">
      <c r="A5283" s="0" t="n">
        <v>178</v>
      </c>
      <c r="B5283" s="0" t="s">
        <v>243</v>
      </c>
      <c r="C5283" s="0" t="s">
        <v>27736</v>
      </c>
      <c r="D5283" s="0" t="s">
        <v>14939</v>
      </c>
      <c r="E5283" s="0" t="s">
        <v>27542</v>
      </c>
      <c r="F5283" s="0" t="n">
        <v>1341</v>
      </c>
      <c r="G5283" s="0" t="s">
        <v>599</v>
      </c>
      <c r="H5283" s="0" t="s">
        <v>297</v>
      </c>
      <c r="I5283" s="0" t="s">
        <v>27738</v>
      </c>
    </row>
    <row r="5284" customFormat="false" ht="15" hidden="false" customHeight="false" outlineLevel="0" collapsed="false">
      <c r="A5284" s="0" t="n">
        <v>135</v>
      </c>
      <c r="B5284" s="0" t="s">
        <v>194</v>
      </c>
      <c r="C5284" s="0" t="s">
        <v>27739</v>
      </c>
      <c r="D5284" s="0" t="s">
        <v>14192</v>
      </c>
      <c r="E5284" s="0" t="s">
        <v>27740</v>
      </c>
      <c r="F5284" s="0" t="n">
        <v>1071</v>
      </c>
      <c r="G5284" s="0" t="s">
        <v>599</v>
      </c>
      <c r="H5284" s="0" t="s">
        <v>297</v>
      </c>
      <c r="I5284" s="0" t="s">
        <v>27741</v>
      </c>
    </row>
    <row r="5285" customFormat="false" ht="15" hidden="false" customHeight="false" outlineLevel="0" collapsed="false">
      <c r="A5285" s="0" t="n">
        <v>178</v>
      </c>
      <c r="B5285" s="0" t="s">
        <v>243</v>
      </c>
      <c r="C5285" s="0" t="s">
        <v>27739</v>
      </c>
      <c r="D5285" s="0" t="s">
        <v>14192</v>
      </c>
      <c r="E5285" s="0" t="s">
        <v>27740</v>
      </c>
      <c r="F5285" s="0" t="n">
        <v>1071</v>
      </c>
      <c r="G5285" s="0" t="s">
        <v>599</v>
      </c>
      <c r="H5285" s="0" t="s">
        <v>297</v>
      </c>
      <c r="I5285" s="0" t="s">
        <v>27742</v>
      </c>
    </row>
    <row r="5286" customFormat="false" ht="15" hidden="false" customHeight="false" outlineLevel="0" collapsed="false">
      <c r="A5286" s="0" t="n">
        <v>135</v>
      </c>
      <c r="B5286" s="0" t="s">
        <v>194</v>
      </c>
      <c r="C5286" s="0" t="s">
        <v>27743</v>
      </c>
      <c r="D5286" s="0" t="s">
        <v>14532</v>
      </c>
      <c r="E5286" s="0" t="s">
        <v>27744</v>
      </c>
      <c r="F5286" s="0" t="n">
        <v>1099</v>
      </c>
      <c r="G5286" s="0" t="s">
        <v>599</v>
      </c>
      <c r="H5286" s="0" t="s">
        <v>297</v>
      </c>
      <c r="I5286" s="0" t="s">
        <v>27745</v>
      </c>
    </row>
    <row r="5287" customFormat="false" ht="15" hidden="false" customHeight="false" outlineLevel="0" collapsed="false">
      <c r="A5287" s="0" t="n">
        <v>178</v>
      </c>
      <c r="B5287" s="0" t="s">
        <v>243</v>
      </c>
      <c r="C5287" s="0" t="s">
        <v>27743</v>
      </c>
      <c r="D5287" s="0" t="s">
        <v>14532</v>
      </c>
      <c r="E5287" s="0" t="s">
        <v>27744</v>
      </c>
      <c r="F5287" s="0" t="n">
        <v>1099</v>
      </c>
      <c r="G5287" s="0" t="s">
        <v>599</v>
      </c>
      <c r="H5287" s="0" t="s">
        <v>297</v>
      </c>
      <c r="I5287" s="0" t="s">
        <v>27746</v>
      </c>
    </row>
    <row r="5288" customFormat="false" ht="15" hidden="false" customHeight="false" outlineLevel="0" collapsed="false">
      <c r="A5288" s="0" t="n">
        <v>135</v>
      </c>
      <c r="B5288" s="0" t="s">
        <v>194</v>
      </c>
      <c r="C5288" s="0" t="s">
        <v>27747</v>
      </c>
      <c r="D5288" s="0" t="s">
        <v>14192</v>
      </c>
      <c r="E5288" s="0" t="s">
        <v>27748</v>
      </c>
      <c r="F5288" s="0" t="n">
        <v>1062</v>
      </c>
      <c r="G5288" s="0" t="s">
        <v>599</v>
      </c>
      <c r="H5288" s="0" t="s">
        <v>297</v>
      </c>
      <c r="I5288" s="0" t="s">
        <v>27749</v>
      </c>
    </row>
    <row r="5289" customFormat="false" ht="15" hidden="false" customHeight="false" outlineLevel="0" collapsed="false">
      <c r="A5289" s="0" t="n">
        <v>178</v>
      </c>
      <c r="B5289" s="0" t="s">
        <v>243</v>
      </c>
      <c r="C5289" s="0" t="s">
        <v>27747</v>
      </c>
      <c r="D5289" s="0" t="s">
        <v>14192</v>
      </c>
      <c r="E5289" s="0" t="s">
        <v>27748</v>
      </c>
      <c r="F5289" s="0" t="n">
        <v>1062</v>
      </c>
      <c r="G5289" s="0" t="s">
        <v>599</v>
      </c>
      <c r="H5289" s="0" t="s">
        <v>297</v>
      </c>
      <c r="I5289" s="0" t="s">
        <v>27750</v>
      </c>
    </row>
    <row r="5290" customFormat="false" ht="15" hidden="false" customHeight="false" outlineLevel="0" collapsed="false">
      <c r="A5290" s="0" t="n">
        <v>135</v>
      </c>
      <c r="B5290" s="0" t="s">
        <v>194</v>
      </c>
      <c r="C5290" s="0" t="s">
        <v>27751</v>
      </c>
      <c r="D5290" s="0" t="s">
        <v>14532</v>
      </c>
      <c r="E5290" s="0" t="s">
        <v>27411</v>
      </c>
      <c r="F5290" s="0" t="n">
        <v>5430</v>
      </c>
      <c r="G5290" s="0" t="s">
        <v>599</v>
      </c>
      <c r="H5290" s="0" t="s">
        <v>297</v>
      </c>
      <c r="I5290" s="0" t="s">
        <v>27412</v>
      </c>
    </row>
    <row r="5291" customFormat="false" ht="15" hidden="false" customHeight="false" outlineLevel="0" collapsed="false">
      <c r="A5291" s="0" t="n">
        <v>178</v>
      </c>
      <c r="B5291" s="0" t="s">
        <v>243</v>
      </c>
      <c r="C5291" s="0" t="s">
        <v>27751</v>
      </c>
      <c r="D5291" s="0" t="s">
        <v>14532</v>
      </c>
      <c r="E5291" s="0" t="s">
        <v>27411</v>
      </c>
      <c r="F5291" s="0" t="n">
        <v>5430</v>
      </c>
      <c r="G5291" s="0" t="s">
        <v>599</v>
      </c>
      <c r="H5291" s="0" t="s">
        <v>297</v>
      </c>
      <c r="I5291" s="0" t="s">
        <v>27413</v>
      </c>
    </row>
    <row r="5292" customFormat="false" ht="15" hidden="false" customHeight="false" outlineLevel="0" collapsed="false">
      <c r="A5292" s="0" t="n">
        <v>135</v>
      </c>
      <c r="B5292" s="0" t="s">
        <v>194</v>
      </c>
      <c r="C5292" s="0" t="s">
        <v>27752</v>
      </c>
      <c r="D5292" s="0" t="s">
        <v>14532</v>
      </c>
      <c r="E5292" s="0" t="s">
        <v>27753</v>
      </c>
      <c r="F5292" s="0" t="n">
        <v>482</v>
      </c>
      <c r="G5292" s="0" t="s">
        <v>599</v>
      </c>
      <c r="H5292" s="0" t="s">
        <v>297</v>
      </c>
      <c r="I5292" s="0" t="s">
        <v>27754</v>
      </c>
    </row>
    <row r="5293" customFormat="false" ht="15" hidden="false" customHeight="false" outlineLevel="0" collapsed="false">
      <c r="A5293" s="0" t="n">
        <v>178</v>
      </c>
      <c r="B5293" s="0" t="s">
        <v>243</v>
      </c>
      <c r="C5293" s="0" t="s">
        <v>27752</v>
      </c>
      <c r="D5293" s="0" t="s">
        <v>14532</v>
      </c>
      <c r="E5293" s="0" t="s">
        <v>27753</v>
      </c>
      <c r="F5293" s="0" t="n">
        <v>482</v>
      </c>
      <c r="G5293" s="0" t="s">
        <v>599</v>
      </c>
      <c r="H5293" s="0" t="s">
        <v>297</v>
      </c>
      <c r="I5293" s="0" t="s">
        <v>27755</v>
      </c>
    </row>
    <row r="5294" customFormat="false" ht="15" hidden="false" customHeight="false" outlineLevel="0" collapsed="false">
      <c r="A5294" s="0" t="n">
        <v>135</v>
      </c>
      <c r="B5294" s="0" t="s">
        <v>194</v>
      </c>
      <c r="C5294" s="0" t="s">
        <v>27756</v>
      </c>
      <c r="D5294" s="0" t="s">
        <v>14192</v>
      </c>
      <c r="E5294" s="0" t="s">
        <v>27757</v>
      </c>
      <c r="F5294" s="0" t="n">
        <v>483</v>
      </c>
      <c r="G5294" s="0" t="s">
        <v>599</v>
      </c>
      <c r="H5294" s="0" t="s">
        <v>297</v>
      </c>
      <c r="I5294" s="0" t="s">
        <v>27758</v>
      </c>
    </row>
    <row r="5295" customFormat="false" ht="15" hidden="false" customHeight="false" outlineLevel="0" collapsed="false">
      <c r="A5295" s="0" t="n">
        <v>178</v>
      </c>
      <c r="B5295" s="0" t="s">
        <v>243</v>
      </c>
      <c r="C5295" s="0" t="s">
        <v>27756</v>
      </c>
      <c r="D5295" s="0" t="s">
        <v>14192</v>
      </c>
      <c r="E5295" s="0" t="s">
        <v>27757</v>
      </c>
      <c r="F5295" s="0" t="n">
        <v>483</v>
      </c>
      <c r="G5295" s="0" t="s">
        <v>599</v>
      </c>
      <c r="H5295" s="0" t="s">
        <v>297</v>
      </c>
      <c r="I5295" s="0" t="s">
        <v>27759</v>
      </c>
    </row>
    <row r="5296" customFormat="false" ht="15" hidden="false" customHeight="false" outlineLevel="0" collapsed="false">
      <c r="A5296" s="0" t="n">
        <v>135</v>
      </c>
      <c r="B5296" s="0" t="s">
        <v>194</v>
      </c>
      <c r="C5296" s="0" t="s">
        <v>27760</v>
      </c>
      <c r="D5296" s="0" t="s">
        <v>14192</v>
      </c>
      <c r="E5296" s="0" t="s">
        <v>27761</v>
      </c>
      <c r="F5296" s="0" t="n">
        <v>459</v>
      </c>
      <c r="G5296" s="0" t="s">
        <v>599</v>
      </c>
      <c r="H5296" s="0" t="s">
        <v>297</v>
      </c>
      <c r="I5296" s="0" t="s">
        <v>27762</v>
      </c>
    </row>
    <row r="5297" customFormat="false" ht="15" hidden="false" customHeight="false" outlineLevel="0" collapsed="false">
      <c r="A5297" s="0" t="n">
        <v>178</v>
      </c>
      <c r="B5297" s="0" t="s">
        <v>243</v>
      </c>
      <c r="C5297" s="0" t="s">
        <v>27760</v>
      </c>
      <c r="D5297" s="0" t="s">
        <v>14192</v>
      </c>
      <c r="E5297" s="0" t="s">
        <v>27761</v>
      </c>
      <c r="F5297" s="0" t="n">
        <v>459</v>
      </c>
      <c r="G5297" s="0" t="s">
        <v>599</v>
      </c>
      <c r="H5297" s="0" t="s">
        <v>297</v>
      </c>
      <c r="I5297" s="0" t="s">
        <v>27763</v>
      </c>
    </row>
    <row r="5298" customFormat="false" ht="15" hidden="false" customHeight="false" outlineLevel="0" collapsed="false">
      <c r="A5298" s="0" t="n">
        <v>135</v>
      </c>
      <c r="B5298" s="0" t="s">
        <v>194</v>
      </c>
      <c r="C5298" s="0" t="s">
        <v>27764</v>
      </c>
      <c r="D5298" s="0" t="s">
        <v>14192</v>
      </c>
      <c r="E5298" s="0" t="s">
        <v>27765</v>
      </c>
      <c r="F5298" s="0" t="n">
        <v>1000</v>
      </c>
      <c r="G5298" s="0" t="s">
        <v>599</v>
      </c>
      <c r="H5298" s="0" t="s">
        <v>297</v>
      </c>
      <c r="I5298" s="0" t="s">
        <v>27766</v>
      </c>
    </row>
    <row r="5299" customFormat="false" ht="15" hidden="false" customHeight="false" outlineLevel="0" collapsed="false">
      <c r="A5299" s="0" t="n">
        <v>178</v>
      </c>
      <c r="B5299" s="0" t="s">
        <v>243</v>
      </c>
      <c r="C5299" s="0" t="s">
        <v>27764</v>
      </c>
      <c r="D5299" s="0" t="s">
        <v>14192</v>
      </c>
      <c r="E5299" s="0" t="s">
        <v>27765</v>
      </c>
      <c r="F5299" s="0" t="n">
        <v>1000</v>
      </c>
      <c r="G5299" s="0" t="s">
        <v>599</v>
      </c>
      <c r="H5299" s="0" t="s">
        <v>297</v>
      </c>
      <c r="I5299" s="0" t="s">
        <v>27767</v>
      </c>
    </row>
    <row r="5300" customFormat="false" ht="15" hidden="false" customHeight="false" outlineLevel="0" collapsed="false">
      <c r="A5300" s="0" t="n">
        <v>135</v>
      </c>
      <c r="B5300" s="0" t="s">
        <v>194</v>
      </c>
      <c r="C5300" s="0" t="s">
        <v>27768</v>
      </c>
      <c r="D5300" s="0" t="s">
        <v>14532</v>
      </c>
      <c r="E5300" s="0" t="s">
        <v>27769</v>
      </c>
      <c r="F5300" s="0" t="n">
        <v>1054</v>
      </c>
      <c r="G5300" s="0" t="s">
        <v>599</v>
      </c>
      <c r="H5300" s="0" t="s">
        <v>297</v>
      </c>
      <c r="I5300" s="0" t="s">
        <v>27770</v>
      </c>
    </row>
    <row r="5301" customFormat="false" ht="15" hidden="false" customHeight="false" outlineLevel="0" collapsed="false">
      <c r="A5301" s="0" t="n">
        <v>178</v>
      </c>
      <c r="B5301" s="0" t="s">
        <v>243</v>
      </c>
      <c r="C5301" s="0" t="s">
        <v>27768</v>
      </c>
      <c r="D5301" s="0" t="s">
        <v>14532</v>
      </c>
      <c r="E5301" s="0" t="s">
        <v>27769</v>
      </c>
      <c r="F5301" s="0" t="n">
        <v>1054</v>
      </c>
      <c r="G5301" s="0" t="s">
        <v>599</v>
      </c>
      <c r="H5301" s="0" t="s">
        <v>297</v>
      </c>
      <c r="I5301" s="0" t="s">
        <v>27771</v>
      </c>
    </row>
    <row r="5302" customFormat="false" ht="15" hidden="false" customHeight="false" outlineLevel="0" collapsed="false">
      <c r="A5302" s="0" t="n">
        <v>135</v>
      </c>
      <c r="B5302" s="0" t="s">
        <v>194</v>
      </c>
      <c r="C5302" s="0" t="s">
        <v>27772</v>
      </c>
      <c r="D5302" s="0" t="s">
        <v>14192</v>
      </c>
      <c r="E5302" s="0" t="s">
        <v>27773</v>
      </c>
      <c r="F5302" s="0" t="n">
        <v>984</v>
      </c>
      <c r="G5302" s="0" t="s">
        <v>599</v>
      </c>
      <c r="H5302" s="0" t="s">
        <v>297</v>
      </c>
      <c r="I5302" s="0" t="s">
        <v>27774</v>
      </c>
    </row>
    <row r="5303" customFormat="false" ht="15" hidden="false" customHeight="false" outlineLevel="0" collapsed="false">
      <c r="A5303" s="0" t="n">
        <v>178</v>
      </c>
      <c r="B5303" s="0" t="s">
        <v>243</v>
      </c>
      <c r="C5303" s="0" t="s">
        <v>27772</v>
      </c>
      <c r="D5303" s="0" t="s">
        <v>14192</v>
      </c>
      <c r="E5303" s="0" t="s">
        <v>27773</v>
      </c>
      <c r="F5303" s="0" t="n">
        <v>984</v>
      </c>
      <c r="G5303" s="0" t="s">
        <v>599</v>
      </c>
      <c r="H5303" s="0" t="s">
        <v>297</v>
      </c>
      <c r="I5303" s="0" t="s">
        <v>27775</v>
      </c>
    </row>
    <row r="5304" customFormat="false" ht="15" hidden="false" customHeight="false" outlineLevel="0" collapsed="false">
      <c r="A5304" s="0" t="n">
        <v>135</v>
      </c>
      <c r="B5304" s="0" t="s">
        <v>194</v>
      </c>
      <c r="C5304" s="0" t="s">
        <v>27776</v>
      </c>
      <c r="D5304" s="0" t="s">
        <v>14532</v>
      </c>
      <c r="E5304" s="0" t="s">
        <v>27777</v>
      </c>
      <c r="F5304" s="0" t="n">
        <v>1131</v>
      </c>
      <c r="G5304" s="0" t="s">
        <v>599</v>
      </c>
      <c r="H5304" s="0" t="s">
        <v>297</v>
      </c>
      <c r="I5304" s="0" t="s">
        <v>27778</v>
      </c>
    </row>
    <row r="5305" customFormat="false" ht="15" hidden="false" customHeight="false" outlineLevel="0" collapsed="false">
      <c r="A5305" s="0" t="n">
        <v>178</v>
      </c>
      <c r="B5305" s="0" t="s">
        <v>243</v>
      </c>
      <c r="C5305" s="0" t="s">
        <v>27776</v>
      </c>
      <c r="D5305" s="0" t="s">
        <v>14532</v>
      </c>
      <c r="E5305" s="0" t="s">
        <v>27777</v>
      </c>
      <c r="F5305" s="0" t="n">
        <v>1131</v>
      </c>
      <c r="G5305" s="0" t="s">
        <v>599</v>
      </c>
      <c r="H5305" s="0" t="s">
        <v>297</v>
      </c>
      <c r="I5305" s="0" t="s">
        <v>27779</v>
      </c>
    </row>
    <row r="5306" customFormat="false" ht="15" hidden="false" customHeight="false" outlineLevel="0" collapsed="false">
      <c r="A5306" s="0" t="n">
        <v>51</v>
      </c>
      <c r="B5306" s="0" t="s">
        <v>100</v>
      </c>
      <c r="C5306" s="0" t="s">
        <v>27780</v>
      </c>
      <c r="D5306" s="0" t="s">
        <v>514</v>
      </c>
      <c r="E5306" s="0" t="s">
        <v>27781</v>
      </c>
      <c r="F5306" s="0" t="n">
        <v>3324</v>
      </c>
      <c r="G5306" s="0" t="s">
        <v>599</v>
      </c>
      <c r="H5306" s="0" t="s">
        <v>297</v>
      </c>
      <c r="I5306" s="0" t="s">
        <v>27782</v>
      </c>
    </row>
    <row r="5307" customFormat="false" ht="15" hidden="false" customHeight="false" outlineLevel="0" collapsed="false">
      <c r="A5307" s="0" t="n">
        <v>54</v>
      </c>
      <c r="B5307" s="0" t="s">
        <v>103</v>
      </c>
      <c r="C5307" s="0" t="s">
        <v>27780</v>
      </c>
      <c r="D5307" s="0" t="s">
        <v>514</v>
      </c>
      <c r="E5307" s="0" t="s">
        <v>27781</v>
      </c>
      <c r="F5307" s="0" t="n">
        <v>3324</v>
      </c>
      <c r="G5307" s="0" t="s">
        <v>599</v>
      </c>
      <c r="H5307" s="0" t="s">
        <v>297</v>
      </c>
      <c r="I5307" s="0" t="s">
        <v>27783</v>
      </c>
    </row>
    <row r="5308" customFormat="false" ht="15" hidden="false" customHeight="false" outlineLevel="0" collapsed="false">
      <c r="A5308" s="0" t="n">
        <v>51</v>
      </c>
      <c r="B5308" s="0" t="s">
        <v>100</v>
      </c>
      <c r="C5308" s="0" t="s">
        <v>27784</v>
      </c>
      <c r="D5308" s="0" t="s">
        <v>514</v>
      </c>
      <c r="E5308" s="0" t="s">
        <v>27785</v>
      </c>
      <c r="F5308" s="0" t="n">
        <v>19424</v>
      </c>
      <c r="G5308" s="0" t="s">
        <v>599</v>
      </c>
      <c r="H5308" s="0" t="s">
        <v>297</v>
      </c>
      <c r="I5308" s="0" t="s">
        <v>27786</v>
      </c>
    </row>
    <row r="5309" customFormat="false" ht="15" hidden="false" customHeight="false" outlineLevel="0" collapsed="false">
      <c r="A5309" s="0" t="n">
        <v>54</v>
      </c>
      <c r="B5309" s="0" t="s">
        <v>103</v>
      </c>
      <c r="C5309" s="0" t="s">
        <v>27784</v>
      </c>
      <c r="D5309" s="0" t="s">
        <v>514</v>
      </c>
      <c r="E5309" s="0" t="s">
        <v>27785</v>
      </c>
      <c r="F5309" s="0" t="n">
        <v>19424</v>
      </c>
      <c r="G5309" s="0" t="s">
        <v>599</v>
      </c>
      <c r="H5309" s="0" t="s">
        <v>297</v>
      </c>
      <c r="I5309" s="0" t="s">
        <v>27787</v>
      </c>
    </row>
    <row r="5310" customFormat="false" ht="15" hidden="false" customHeight="false" outlineLevel="0" collapsed="false">
      <c r="A5310" s="0" t="n">
        <v>51</v>
      </c>
      <c r="B5310" s="0" t="s">
        <v>100</v>
      </c>
      <c r="C5310" s="0" t="s">
        <v>27788</v>
      </c>
      <c r="D5310" s="0" t="s">
        <v>514</v>
      </c>
      <c r="E5310" s="0" t="s">
        <v>27781</v>
      </c>
      <c r="F5310" s="0" t="n">
        <v>3324</v>
      </c>
      <c r="G5310" s="0" t="s">
        <v>599</v>
      </c>
      <c r="H5310" s="0" t="s">
        <v>297</v>
      </c>
      <c r="I5310" s="0" t="s">
        <v>27782</v>
      </c>
    </row>
    <row r="5311" customFormat="false" ht="15" hidden="false" customHeight="false" outlineLevel="0" collapsed="false">
      <c r="A5311" s="0" t="n">
        <v>54</v>
      </c>
      <c r="B5311" s="0" t="s">
        <v>103</v>
      </c>
      <c r="C5311" s="0" t="s">
        <v>27788</v>
      </c>
      <c r="D5311" s="0" t="s">
        <v>514</v>
      </c>
      <c r="E5311" s="0" t="s">
        <v>27781</v>
      </c>
      <c r="F5311" s="0" t="n">
        <v>3324</v>
      </c>
      <c r="G5311" s="0" t="s">
        <v>599</v>
      </c>
      <c r="H5311" s="0" t="s">
        <v>297</v>
      </c>
      <c r="I5311" s="0" t="s">
        <v>27783</v>
      </c>
    </row>
    <row r="5312" customFormat="false" ht="15" hidden="false" customHeight="false" outlineLevel="0" collapsed="false">
      <c r="A5312" s="0" t="n">
        <v>96</v>
      </c>
      <c r="B5312" s="0" t="s">
        <v>150</v>
      </c>
      <c r="C5312" s="0" t="s">
        <v>27789</v>
      </c>
      <c r="D5312" s="0" t="s">
        <v>282</v>
      </c>
      <c r="E5312" s="0" t="s">
        <v>27790</v>
      </c>
      <c r="F5312" s="0" t="n">
        <v>6940</v>
      </c>
      <c r="G5312" s="0" t="s">
        <v>599</v>
      </c>
      <c r="H5312" s="0" t="s">
        <v>297</v>
      </c>
      <c r="I5312" s="0" t="s">
        <v>27791</v>
      </c>
    </row>
    <row r="5313" customFormat="false" ht="15" hidden="false" customHeight="false" outlineLevel="0" collapsed="false">
      <c r="A5313" s="0" t="n">
        <v>169</v>
      </c>
      <c r="B5313" s="0" t="s">
        <v>232</v>
      </c>
      <c r="C5313" s="0" t="s">
        <v>27789</v>
      </c>
      <c r="D5313" s="0" t="s">
        <v>282</v>
      </c>
      <c r="E5313" s="0" t="s">
        <v>27790</v>
      </c>
      <c r="F5313" s="0" t="n">
        <v>6940</v>
      </c>
      <c r="G5313" s="0" t="s">
        <v>599</v>
      </c>
      <c r="H5313" s="0" t="s">
        <v>297</v>
      </c>
      <c r="I5313" s="0" t="s">
        <v>27792</v>
      </c>
    </row>
    <row r="5314" customFormat="false" ht="15" hidden="false" customHeight="false" outlineLevel="0" collapsed="false">
      <c r="A5314" s="0" t="n">
        <v>96</v>
      </c>
      <c r="B5314" s="0" t="s">
        <v>150</v>
      </c>
      <c r="C5314" s="0" t="s">
        <v>27793</v>
      </c>
      <c r="D5314" s="0" t="s">
        <v>514</v>
      </c>
      <c r="E5314" s="0" t="s">
        <v>27794</v>
      </c>
      <c r="F5314" s="0" t="n">
        <v>12160</v>
      </c>
      <c r="G5314" s="0" t="s">
        <v>599</v>
      </c>
      <c r="H5314" s="0" t="s">
        <v>297</v>
      </c>
      <c r="I5314" s="0" t="s">
        <v>27795</v>
      </c>
    </row>
    <row r="5315" customFormat="false" ht="15" hidden="false" customHeight="false" outlineLevel="0" collapsed="false">
      <c r="A5315" s="0" t="n">
        <v>169</v>
      </c>
      <c r="B5315" s="0" t="s">
        <v>232</v>
      </c>
      <c r="C5315" s="0" t="s">
        <v>27793</v>
      </c>
      <c r="D5315" s="0" t="s">
        <v>514</v>
      </c>
      <c r="E5315" s="0" t="s">
        <v>27794</v>
      </c>
      <c r="F5315" s="0" t="n">
        <v>12160</v>
      </c>
      <c r="G5315" s="0" t="s">
        <v>599</v>
      </c>
      <c r="H5315" s="0" t="s">
        <v>297</v>
      </c>
      <c r="I5315" s="0" t="s">
        <v>27796</v>
      </c>
    </row>
    <row r="5316" customFormat="false" ht="15" hidden="false" customHeight="false" outlineLevel="0" collapsed="false">
      <c r="A5316" s="0" t="n">
        <v>96</v>
      </c>
      <c r="B5316" s="0" t="s">
        <v>150</v>
      </c>
      <c r="C5316" s="0" t="s">
        <v>27797</v>
      </c>
      <c r="D5316" s="0" t="s">
        <v>14541</v>
      </c>
      <c r="E5316" s="0" t="s">
        <v>27798</v>
      </c>
      <c r="F5316" s="0" t="n">
        <v>4113</v>
      </c>
      <c r="G5316" s="0" t="s">
        <v>599</v>
      </c>
      <c r="H5316" s="0" t="s">
        <v>297</v>
      </c>
      <c r="I5316" s="0" t="s">
        <v>27799</v>
      </c>
    </row>
    <row r="5317" customFormat="false" ht="15" hidden="false" customHeight="false" outlineLevel="0" collapsed="false">
      <c r="A5317" s="0" t="n">
        <v>169</v>
      </c>
      <c r="B5317" s="0" t="s">
        <v>232</v>
      </c>
      <c r="C5317" s="0" t="s">
        <v>27797</v>
      </c>
      <c r="D5317" s="0" t="s">
        <v>14541</v>
      </c>
      <c r="E5317" s="0" t="s">
        <v>27798</v>
      </c>
      <c r="F5317" s="0" t="n">
        <v>4113</v>
      </c>
      <c r="G5317" s="0" t="s">
        <v>599</v>
      </c>
      <c r="H5317" s="0" t="s">
        <v>297</v>
      </c>
      <c r="I5317" s="0" t="s">
        <v>27800</v>
      </c>
    </row>
    <row r="5318" customFormat="false" ht="15" hidden="false" customHeight="false" outlineLevel="0" collapsed="false">
      <c r="A5318" s="0" t="n">
        <v>96</v>
      </c>
      <c r="B5318" s="0" t="s">
        <v>150</v>
      </c>
      <c r="C5318" s="0" t="s">
        <v>27801</v>
      </c>
      <c r="D5318" s="0" t="s">
        <v>282</v>
      </c>
      <c r="E5318" s="0" t="s">
        <v>27790</v>
      </c>
      <c r="F5318" s="0" t="n">
        <v>6940</v>
      </c>
      <c r="G5318" s="0" t="s">
        <v>599</v>
      </c>
      <c r="H5318" s="0" t="s">
        <v>297</v>
      </c>
      <c r="I5318" s="0" t="s">
        <v>27791</v>
      </c>
    </row>
    <row r="5319" customFormat="false" ht="15" hidden="false" customHeight="false" outlineLevel="0" collapsed="false">
      <c r="A5319" s="0" t="n">
        <v>169</v>
      </c>
      <c r="B5319" s="0" t="s">
        <v>232</v>
      </c>
      <c r="C5319" s="0" t="s">
        <v>27801</v>
      </c>
      <c r="D5319" s="0" t="s">
        <v>282</v>
      </c>
      <c r="E5319" s="0" t="s">
        <v>27790</v>
      </c>
      <c r="F5319" s="0" t="n">
        <v>6940</v>
      </c>
      <c r="G5319" s="0" t="s">
        <v>599</v>
      </c>
      <c r="H5319" s="0" t="s">
        <v>297</v>
      </c>
      <c r="I5319" s="0" t="s">
        <v>27792</v>
      </c>
    </row>
    <row r="5320" customFormat="false" ht="15" hidden="false" customHeight="false" outlineLevel="0" collapsed="false">
      <c r="A5320" s="0" t="n">
        <v>96</v>
      </c>
      <c r="B5320" s="0" t="s">
        <v>150</v>
      </c>
      <c r="C5320" s="0" t="s">
        <v>27802</v>
      </c>
      <c r="D5320" s="0" t="s">
        <v>14192</v>
      </c>
      <c r="E5320" s="0" t="s">
        <v>27803</v>
      </c>
      <c r="F5320" s="0" t="n">
        <v>3865</v>
      </c>
      <c r="G5320" s="0" t="s">
        <v>599</v>
      </c>
      <c r="H5320" s="0" t="s">
        <v>297</v>
      </c>
      <c r="I5320" s="0" t="s">
        <v>27804</v>
      </c>
    </row>
    <row r="5321" customFormat="false" ht="15" hidden="false" customHeight="false" outlineLevel="0" collapsed="false">
      <c r="A5321" s="0" t="n">
        <v>169</v>
      </c>
      <c r="B5321" s="0" t="s">
        <v>232</v>
      </c>
      <c r="C5321" s="0" t="s">
        <v>27802</v>
      </c>
      <c r="D5321" s="0" t="s">
        <v>14192</v>
      </c>
      <c r="E5321" s="0" t="s">
        <v>27803</v>
      </c>
      <c r="F5321" s="0" t="n">
        <v>3865</v>
      </c>
      <c r="G5321" s="0" t="s">
        <v>599</v>
      </c>
      <c r="H5321" s="0" t="s">
        <v>297</v>
      </c>
      <c r="I5321" s="0" t="s">
        <v>27805</v>
      </c>
    </row>
    <row r="5322" customFormat="false" ht="15" hidden="false" customHeight="false" outlineLevel="0" collapsed="false">
      <c r="A5322" s="0" t="n">
        <v>96</v>
      </c>
      <c r="B5322" s="0" t="s">
        <v>150</v>
      </c>
      <c r="C5322" s="0" t="s">
        <v>27806</v>
      </c>
      <c r="D5322" s="0" t="s">
        <v>14192</v>
      </c>
      <c r="E5322" s="0" t="s">
        <v>27807</v>
      </c>
      <c r="F5322" s="0" t="n">
        <v>12691</v>
      </c>
      <c r="G5322" s="0" t="s">
        <v>599</v>
      </c>
      <c r="H5322" s="0" t="s">
        <v>297</v>
      </c>
      <c r="I5322" s="0" t="s">
        <v>27808</v>
      </c>
    </row>
    <row r="5323" customFormat="false" ht="15" hidden="false" customHeight="false" outlineLevel="0" collapsed="false">
      <c r="A5323" s="0" t="n">
        <v>169</v>
      </c>
      <c r="B5323" s="0" t="s">
        <v>232</v>
      </c>
      <c r="C5323" s="0" t="s">
        <v>27806</v>
      </c>
      <c r="D5323" s="0" t="s">
        <v>14192</v>
      </c>
      <c r="E5323" s="0" t="s">
        <v>27807</v>
      </c>
      <c r="F5323" s="0" t="n">
        <v>12691</v>
      </c>
      <c r="G5323" s="0" t="s">
        <v>599</v>
      </c>
      <c r="H5323" s="0" t="s">
        <v>297</v>
      </c>
      <c r="I5323" s="0" t="s">
        <v>27809</v>
      </c>
    </row>
    <row r="5324" customFormat="false" ht="15" hidden="false" customHeight="false" outlineLevel="0" collapsed="false">
      <c r="A5324" s="0" t="n">
        <v>96</v>
      </c>
      <c r="B5324" s="0" t="s">
        <v>150</v>
      </c>
      <c r="C5324" s="0" t="s">
        <v>27810</v>
      </c>
      <c r="D5324" s="0" t="s">
        <v>14192</v>
      </c>
      <c r="E5324" s="0" t="s">
        <v>27811</v>
      </c>
      <c r="F5324" s="0" t="n">
        <v>14381</v>
      </c>
      <c r="G5324" s="0" t="s">
        <v>599</v>
      </c>
      <c r="H5324" s="0" t="s">
        <v>297</v>
      </c>
      <c r="I5324" s="0" t="s">
        <v>27812</v>
      </c>
    </row>
    <row r="5325" customFormat="false" ht="15" hidden="false" customHeight="false" outlineLevel="0" collapsed="false">
      <c r="A5325" s="0" t="n">
        <v>169</v>
      </c>
      <c r="B5325" s="0" t="s">
        <v>232</v>
      </c>
      <c r="C5325" s="0" t="s">
        <v>27810</v>
      </c>
      <c r="D5325" s="0" t="s">
        <v>14192</v>
      </c>
      <c r="E5325" s="0" t="s">
        <v>27811</v>
      </c>
      <c r="F5325" s="0" t="n">
        <v>14381</v>
      </c>
      <c r="G5325" s="0" t="s">
        <v>599</v>
      </c>
      <c r="H5325" s="0" t="s">
        <v>297</v>
      </c>
      <c r="I5325" s="0" t="s">
        <v>27813</v>
      </c>
    </row>
    <row r="5326" customFormat="false" ht="15" hidden="false" customHeight="false" outlineLevel="0" collapsed="false">
      <c r="A5326" s="0" t="n">
        <v>96</v>
      </c>
      <c r="B5326" s="0" t="s">
        <v>150</v>
      </c>
      <c r="C5326" s="0" t="s">
        <v>27814</v>
      </c>
      <c r="D5326" s="0" t="s">
        <v>14192</v>
      </c>
      <c r="E5326" s="0" t="s">
        <v>27815</v>
      </c>
      <c r="F5326" s="0" t="n">
        <v>10583</v>
      </c>
      <c r="G5326" s="0" t="s">
        <v>599</v>
      </c>
      <c r="H5326" s="0" t="s">
        <v>297</v>
      </c>
      <c r="I5326" s="0" t="s">
        <v>27816</v>
      </c>
    </row>
    <row r="5327" customFormat="false" ht="15" hidden="false" customHeight="false" outlineLevel="0" collapsed="false">
      <c r="A5327" s="0" t="n">
        <v>169</v>
      </c>
      <c r="B5327" s="0" t="s">
        <v>232</v>
      </c>
      <c r="C5327" s="0" t="s">
        <v>27814</v>
      </c>
      <c r="D5327" s="0" t="s">
        <v>14192</v>
      </c>
      <c r="E5327" s="0" t="s">
        <v>27815</v>
      </c>
      <c r="F5327" s="0" t="n">
        <v>10583</v>
      </c>
      <c r="G5327" s="0" t="s">
        <v>599</v>
      </c>
      <c r="H5327" s="0" t="s">
        <v>297</v>
      </c>
      <c r="I5327" s="0" t="s">
        <v>27817</v>
      </c>
    </row>
    <row r="5328" customFormat="false" ht="15" hidden="false" customHeight="false" outlineLevel="0" collapsed="false">
      <c r="A5328" s="0" t="n">
        <v>96</v>
      </c>
      <c r="B5328" s="0" t="s">
        <v>150</v>
      </c>
      <c r="C5328" s="0" t="s">
        <v>27818</v>
      </c>
      <c r="D5328" s="0" t="s">
        <v>282</v>
      </c>
      <c r="E5328" s="0" t="s">
        <v>27819</v>
      </c>
      <c r="F5328" s="0" t="n">
        <v>2353</v>
      </c>
      <c r="G5328" s="0" t="s">
        <v>599</v>
      </c>
      <c r="H5328" s="0" t="s">
        <v>297</v>
      </c>
      <c r="I5328" s="0" t="s">
        <v>27820</v>
      </c>
    </row>
    <row r="5329" customFormat="false" ht="15" hidden="false" customHeight="false" outlineLevel="0" collapsed="false">
      <c r="A5329" s="0" t="n">
        <v>169</v>
      </c>
      <c r="B5329" s="0" t="s">
        <v>232</v>
      </c>
      <c r="C5329" s="0" t="s">
        <v>27818</v>
      </c>
      <c r="D5329" s="0" t="s">
        <v>282</v>
      </c>
      <c r="E5329" s="0" t="s">
        <v>27819</v>
      </c>
      <c r="F5329" s="0" t="n">
        <v>2353</v>
      </c>
      <c r="G5329" s="0" t="s">
        <v>599</v>
      </c>
      <c r="H5329" s="0" t="s">
        <v>297</v>
      </c>
      <c r="I5329" s="0" t="s">
        <v>27821</v>
      </c>
    </row>
    <row r="5330" customFormat="false" ht="15" hidden="false" customHeight="false" outlineLevel="0" collapsed="false">
      <c r="A5330" s="0" t="n">
        <v>96</v>
      </c>
      <c r="B5330" s="0" t="s">
        <v>150</v>
      </c>
      <c r="C5330" s="0" t="s">
        <v>27822</v>
      </c>
      <c r="D5330" s="0" t="s">
        <v>14192</v>
      </c>
      <c r="E5330" s="0" t="s">
        <v>27823</v>
      </c>
      <c r="F5330" s="0" t="n">
        <v>7948</v>
      </c>
      <c r="G5330" s="0" t="s">
        <v>599</v>
      </c>
      <c r="H5330" s="0" t="s">
        <v>297</v>
      </c>
      <c r="I5330" s="0" t="s">
        <v>27824</v>
      </c>
    </row>
    <row r="5331" customFormat="false" ht="15" hidden="false" customHeight="false" outlineLevel="0" collapsed="false">
      <c r="A5331" s="0" t="n">
        <v>169</v>
      </c>
      <c r="B5331" s="0" t="s">
        <v>232</v>
      </c>
      <c r="C5331" s="0" t="s">
        <v>27822</v>
      </c>
      <c r="D5331" s="0" t="s">
        <v>14192</v>
      </c>
      <c r="E5331" s="0" t="s">
        <v>27823</v>
      </c>
      <c r="F5331" s="0" t="n">
        <v>7948</v>
      </c>
      <c r="G5331" s="0" t="s">
        <v>599</v>
      </c>
      <c r="H5331" s="0" t="s">
        <v>297</v>
      </c>
      <c r="I5331" s="0" t="s">
        <v>27825</v>
      </c>
    </row>
    <row r="5332" customFormat="false" ht="15" hidden="false" customHeight="false" outlineLevel="0" collapsed="false">
      <c r="A5332" s="0" t="n">
        <v>96</v>
      </c>
      <c r="B5332" s="0" t="s">
        <v>150</v>
      </c>
      <c r="C5332" s="0" t="s">
        <v>27826</v>
      </c>
      <c r="D5332" s="0" t="s">
        <v>514</v>
      </c>
      <c r="E5332" s="0" t="s">
        <v>27827</v>
      </c>
      <c r="F5332" s="0" t="n">
        <v>6444</v>
      </c>
      <c r="G5332" s="0" t="s">
        <v>599</v>
      </c>
      <c r="H5332" s="0" t="s">
        <v>297</v>
      </c>
      <c r="I5332" s="0" t="s">
        <v>27828</v>
      </c>
    </row>
    <row r="5333" customFormat="false" ht="15" hidden="false" customHeight="false" outlineLevel="0" collapsed="false">
      <c r="A5333" s="0" t="n">
        <v>169</v>
      </c>
      <c r="B5333" s="0" t="s">
        <v>232</v>
      </c>
      <c r="C5333" s="0" t="s">
        <v>27826</v>
      </c>
      <c r="D5333" s="0" t="s">
        <v>514</v>
      </c>
      <c r="E5333" s="0" t="s">
        <v>27827</v>
      </c>
      <c r="F5333" s="0" t="n">
        <v>6444</v>
      </c>
      <c r="G5333" s="0" t="s">
        <v>599</v>
      </c>
      <c r="H5333" s="0" t="s">
        <v>297</v>
      </c>
      <c r="I5333" s="0" t="s">
        <v>27829</v>
      </c>
    </row>
    <row r="5334" customFormat="false" ht="15" hidden="false" customHeight="false" outlineLevel="0" collapsed="false">
      <c r="A5334" s="0" t="n">
        <v>96</v>
      </c>
      <c r="B5334" s="0" t="s">
        <v>150</v>
      </c>
      <c r="C5334" s="0" t="s">
        <v>27830</v>
      </c>
      <c r="D5334" s="0" t="s">
        <v>514</v>
      </c>
      <c r="E5334" s="0" t="s">
        <v>27831</v>
      </c>
      <c r="F5334" s="0" t="n">
        <v>2134</v>
      </c>
      <c r="G5334" s="0" t="s">
        <v>599</v>
      </c>
      <c r="H5334" s="0" t="s">
        <v>297</v>
      </c>
      <c r="I5334" s="0" t="s">
        <v>27832</v>
      </c>
    </row>
    <row r="5335" customFormat="false" ht="15" hidden="false" customHeight="false" outlineLevel="0" collapsed="false">
      <c r="A5335" s="0" t="n">
        <v>169</v>
      </c>
      <c r="B5335" s="0" t="s">
        <v>232</v>
      </c>
      <c r="C5335" s="0" t="s">
        <v>27830</v>
      </c>
      <c r="D5335" s="0" t="s">
        <v>514</v>
      </c>
      <c r="E5335" s="0" t="s">
        <v>27831</v>
      </c>
      <c r="F5335" s="0" t="n">
        <v>2134</v>
      </c>
      <c r="G5335" s="0" t="s">
        <v>599</v>
      </c>
      <c r="H5335" s="0" t="s">
        <v>297</v>
      </c>
      <c r="I5335" s="0" t="s">
        <v>27833</v>
      </c>
    </row>
    <row r="5336" customFormat="false" ht="15" hidden="false" customHeight="false" outlineLevel="0" collapsed="false">
      <c r="A5336" s="0" t="n">
        <v>96</v>
      </c>
      <c r="B5336" s="0" t="s">
        <v>150</v>
      </c>
      <c r="C5336" s="0" t="s">
        <v>27834</v>
      </c>
      <c r="D5336" s="0" t="s">
        <v>14902</v>
      </c>
      <c r="E5336" s="0" t="s">
        <v>27835</v>
      </c>
      <c r="F5336" s="0" t="n">
        <v>11270</v>
      </c>
      <c r="G5336" s="0" t="s">
        <v>599</v>
      </c>
      <c r="H5336" s="0" t="s">
        <v>297</v>
      </c>
      <c r="I5336" s="0" t="s">
        <v>27836</v>
      </c>
    </row>
    <row r="5337" customFormat="false" ht="15" hidden="false" customHeight="false" outlineLevel="0" collapsed="false">
      <c r="A5337" s="0" t="n">
        <v>169</v>
      </c>
      <c r="B5337" s="0" t="s">
        <v>232</v>
      </c>
      <c r="C5337" s="0" t="s">
        <v>27834</v>
      </c>
      <c r="D5337" s="0" t="s">
        <v>14902</v>
      </c>
      <c r="E5337" s="0" t="s">
        <v>27835</v>
      </c>
      <c r="F5337" s="0" t="n">
        <v>11270</v>
      </c>
      <c r="G5337" s="0" t="s">
        <v>599</v>
      </c>
      <c r="H5337" s="0" t="s">
        <v>297</v>
      </c>
      <c r="I5337" s="0" t="s">
        <v>27837</v>
      </c>
    </row>
    <row r="5338" customFormat="false" ht="15" hidden="false" customHeight="false" outlineLevel="0" collapsed="false">
      <c r="A5338" s="0" t="n">
        <v>96</v>
      </c>
      <c r="B5338" s="0" t="s">
        <v>150</v>
      </c>
      <c r="C5338" s="0" t="s">
        <v>27838</v>
      </c>
      <c r="D5338" s="0" t="s">
        <v>14192</v>
      </c>
      <c r="E5338" s="0" t="s">
        <v>27839</v>
      </c>
      <c r="F5338" s="0" t="n">
        <v>3474</v>
      </c>
      <c r="G5338" s="0" t="s">
        <v>599</v>
      </c>
      <c r="H5338" s="0" t="s">
        <v>297</v>
      </c>
      <c r="I5338" s="0" t="s">
        <v>27840</v>
      </c>
    </row>
    <row r="5339" customFormat="false" ht="15" hidden="false" customHeight="false" outlineLevel="0" collapsed="false">
      <c r="A5339" s="0" t="n">
        <v>169</v>
      </c>
      <c r="B5339" s="0" t="s">
        <v>232</v>
      </c>
      <c r="C5339" s="0" t="s">
        <v>27838</v>
      </c>
      <c r="D5339" s="0" t="s">
        <v>14192</v>
      </c>
      <c r="E5339" s="0" t="s">
        <v>27839</v>
      </c>
      <c r="F5339" s="0" t="n">
        <v>3474</v>
      </c>
      <c r="G5339" s="0" t="s">
        <v>599</v>
      </c>
      <c r="H5339" s="0" t="s">
        <v>297</v>
      </c>
      <c r="I5339" s="0" t="s">
        <v>27841</v>
      </c>
    </row>
    <row r="5340" customFormat="false" ht="15" hidden="false" customHeight="false" outlineLevel="0" collapsed="false">
      <c r="A5340" s="0" t="n">
        <v>96</v>
      </c>
      <c r="B5340" s="0" t="s">
        <v>150</v>
      </c>
      <c r="C5340" s="0" t="s">
        <v>27842</v>
      </c>
      <c r="D5340" s="0" t="s">
        <v>514</v>
      </c>
      <c r="E5340" s="2" t="s">
        <v>27843</v>
      </c>
      <c r="F5340" s="0" t="n">
        <v>3450</v>
      </c>
      <c r="G5340" s="0" t="s">
        <v>599</v>
      </c>
      <c r="H5340" s="0" t="s">
        <v>297</v>
      </c>
      <c r="I5340" s="0" t="s">
        <v>27844</v>
      </c>
    </row>
    <row r="5341" customFormat="false" ht="15" hidden="false" customHeight="false" outlineLevel="0" collapsed="false">
      <c r="A5341" s="0" t="n">
        <v>169</v>
      </c>
      <c r="B5341" s="0" t="s">
        <v>232</v>
      </c>
      <c r="C5341" s="0" t="s">
        <v>27842</v>
      </c>
      <c r="D5341" s="0" t="s">
        <v>514</v>
      </c>
      <c r="E5341" s="2" t="s">
        <v>27843</v>
      </c>
      <c r="F5341" s="0" t="n">
        <v>3450</v>
      </c>
      <c r="G5341" s="0" t="s">
        <v>599</v>
      </c>
      <c r="H5341" s="0" t="s">
        <v>297</v>
      </c>
      <c r="I5341" s="0" t="s">
        <v>27845</v>
      </c>
    </row>
    <row r="5342" customFormat="false" ht="15" hidden="false" customHeight="false" outlineLevel="0" collapsed="false">
      <c r="A5342" s="0" t="n">
        <v>96</v>
      </c>
      <c r="B5342" s="0" t="s">
        <v>150</v>
      </c>
      <c r="C5342" s="0" t="s">
        <v>27846</v>
      </c>
      <c r="D5342" s="0" t="s">
        <v>14676</v>
      </c>
      <c r="E5342" s="0" t="s">
        <v>27847</v>
      </c>
      <c r="F5342" s="0" t="n">
        <v>4597</v>
      </c>
      <c r="G5342" s="0" t="s">
        <v>599</v>
      </c>
      <c r="H5342" s="0" t="s">
        <v>297</v>
      </c>
      <c r="I5342" s="0" t="s">
        <v>27848</v>
      </c>
    </row>
    <row r="5343" customFormat="false" ht="15" hidden="false" customHeight="false" outlineLevel="0" collapsed="false">
      <c r="A5343" s="0" t="n">
        <v>169</v>
      </c>
      <c r="B5343" s="0" t="s">
        <v>232</v>
      </c>
      <c r="C5343" s="0" t="s">
        <v>27846</v>
      </c>
      <c r="D5343" s="0" t="s">
        <v>14676</v>
      </c>
      <c r="E5343" s="0" t="s">
        <v>27847</v>
      </c>
      <c r="F5343" s="0" t="n">
        <v>4597</v>
      </c>
      <c r="G5343" s="0" t="s">
        <v>599</v>
      </c>
      <c r="H5343" s="0" t="s">
        <v>297</v>
      </c>
      <c r="I5343" s="0" t="s">
        <v>27849</v>
      </c>
    </row>
    <row r="5344" customFormat="false" ht="15" hidden="false" customHeight="false" outlineLevel="0" collapsed="false">
      <c r="A5344" s="0" t="n">
        <v>96</v>
      </c>
      <c r="B5344" s="0" t="s">
        <v>150</v>
      </c>
      <c r="C5344" s="0" t="s">
        <v>27850</v>
      </c>
      <c r="D5344" s="0" t="s">
        <v>14192</v>
      </c>
      <c r="E5344" s="0" t="s">
        <v>27851</v>
      </c>
      <c r="F5344" s="0" t="n">
        <v>13568</v>
      </c>
      <c r="G5344" s="0" t="s">
        <v>599</v>
      </c>
      <c r="H5344" s="0" t="s">
        <v>297</v>
      </c>
      <c r="I5344" s="0" t="s">
        <v>27852</v>
      </c>
    </row>
    <row r="5345" customFormat="false" ht="15" hidden="false" customHeight="false" outlineLevel="0" collapsed="false">
      <c r="A5345" s="0" t="n">
        <v>169</v>
      </c>
      <c r="B5345" s="0" t="s">
        <v>232</v>
      </c>
      <c r="C5345" s="0" t="s">
        <v>27850</v>
      </c>
      <c r="D5345" s="0" t="s">
        <v>14192</v>
      </c>
      <c r="E5345" s="0" t="s">
        <v>27851</v>
      </c>
      <c r="F5345" s="0" t="n">
        <v>13568</v>
      </c>
      <c r="G5345" s="0" t="s">
        <v>599</v>
      </c>
      <c r="H5345" s="0" t="s">
        <v>297</v>
      </c>
      <c r="I5345" s="0" t="s">
        <v>27853</v>
      </c>
    </row>
    <row r="5346" customFormat="false" ht="15" hidden="false" customHeight="false" outlineLevel="0" collapsed="false">
      <c r="A5346" s="0" t="n">
        <v>96</v>
      </c>
      <c r="B5346" s="0" t="s">
        <v>150</v>
      </c>
      <c r="C5346" s="0" t="s">
        <v>27854</v>
      </c>
      <c r="D5346" s="0" t="s">
        <v>15738</v>
      </c>
      <c r="E5346" s="0" t="s">
        <v>27855</v>
      </c>
      <c r="F5346" s="0" t="n">
        <v>3863</v>
      </c>
      <c r="G5346" s="0" t="s">
        <v>599</v>
      </c>
      <c r="H5346" s="0" t="s">
        <v>297</v>
      </c>
      <c r="I5346" s="0" t="s">
        <v>27856</v>
      </c>
    </row>
    <row r="5347" customFormat="false" ht="15" hidden="false" customHeight="false" outlineLevel="0" collapsed="false">
      <c r="A5347" s="0" t="n">
        <v>169</v>
      </c>
      <c r="B5347" s="0" t="s">
        <v>232</v>
      </c>
      <c r="C5347" s="0" t="s">
        <v>27854</v>
      </c>
      <c r="D5347" s="0" t="s">
        <v>15738</v>
      </c>
      <c r="E5347" s="0" t="s">
        <v>27855</v>
      </c>
      <c r="F5347" s="0" t="n">
        <v>3863</v>
      </c>
      <c r="G5347" s="0" t="s">
        <v>599</v>
      </c>
      <c r="H5347" s="0" t="s">
        <v>297</v>
      </c>
      <c r="I5347" s="0" t="s">
        <v>27857</v>
      </c>
    </row>
    <row r="5348" customFormat="false" ht="15" hidden="false" customHeight="false" outlineLevel="0" collapsed="false">
      <c r="A5348" s="0" t="n">
        <v>96</v>
      </c>
      <c r="B5348" s="0" t="s">
        <v>150</v>
      </c>
      <c r="C5348" s="0" t="s">
        <v>27858</v>
      </c>
      <c r="D5348" s="0" t="s">
        <v>514</v>
      </c>
      <c r="E5348" s="0" t="s">
        <v>27859</v>
      </c>
      <c r="F5348" s="0" t="n">
        <v>10328</v>
      </c>
      <c r="G5348" s="0" t="s">
        <v>599</v>
      </c>
      <c r="H5348" s="0" t="s">
        <v>297</v>
      </c>
      <c r="I5348" s="0" t="s">
        <v>27860</v>
      </c>
    </row>
    <row r="5349" customFormat="false" ht="15" hidden="false" customHeight="false" outlineLevel="0" collapsed="false">
      <c r="A5349" s="0" t="n">
        <v>169</v>
      </c>
      <c r="B5349" s="0" t="s">
        <v>232</v>
      </c>
      <c r="C5349" s="0" t="s">
        <v>27858</v>
      </c>
      <c r="D5349" s="0" t="s">
        <v>514</v>
      </c>
      <c r="E5349" s="0" t="s">
        <v>27859</v>
      </c>
      <c r="F5349" s="0" t="n">
        <v>10328</v>
      </c>
      <c r="G5349" s="0" t="s">
        <v>599</v>
      </c>
      <c r="H5349" s="0" t="s">
        <v>297</v>
      </c>
      <c r="I5349" s="0" t="s">
        <v>27861</v>
      </c>
    </row>
    <row r="5350" customFormat="false" ht="15" hidden="false" customHeight="false" outlineLevel="0" collapsed="false">
      <c r="A5350" s="0" t="n">
        <v>96</v>
      </c>
      <c r="B5350" s="0" t="s">
        <v>150</v>
      </c>
      <c r="C5350" s="0" t="s">
        <v>27862</v>
      </c>
      <c r="D5350" s="0" t="s">
        <v>14192</v>
      </c>
      <c r="E5350" s="0" t="s">
        <v>27863</v>
      </c>
      <c r="F5350" s="0" t="n">
        <v>13135</v>
      </c>
      <c r="G5350" s="0" t="s">
        <v>599</v>
      </c>
      <c r="H5350" s="0" t="s">
        <v>297</v>
      </c>
      <c r="I5350" s="0" t="s">
        <v>27864</v>
      </c>
    </row>
    <row r="5351" customFormat="false" ht="15" hidden="false" customHeight="false" outlineLevel="0" collapsed="false">
      <c r="A5351" s="0" t="n">
        <v>169</v>
      </c>
      <c r="B5351" s="0" t="s">
        <v>232</v>
      </c>
      <c r="C5351" s="0" t="s">
        <v>27862</v>
      </c>
      <c r="D5351" s="0" t="s">
        <v>14192</v>
      </c>
      <c r="E5351" s="0" t="s">
        <v>27863</v>
      </c>
      <c r="F5351" s="0" t="n">
        <v>13135</v>
      </c>
      <c r="G5351" s="0" t="s">
        <v>599</v>
      </c>
      <c r="H5351" s="0" t="s">
        <v>297</v>
      </c>
      <c r="I5351" s="0" t="s">
        <v>27865</v>
      </c>
    </row>
    <row r="5352" customFormat="false" ht="15" hidden="false" customHeight="false" outlineLevel="0" collapsed="false">
      <c r="A5352" s="0" t="n">
        <v>96</v>
      </c>
      <c r="B5352" s="0" t="s">
        <v>150</v>
      </c>
      <c r="C5352" s="0" t="s">
        <v>27866</v>
      </c>
      <c r="D5352" s="0" t="s">
        <v>14902</v>
      </c>
      <c r="E5352" s="0" t="s">
        <v>27867</v>
      </c>
      <c r="F5352" s="0" t="n">
        <v>3081</v>
      </c>
      <c r="G5352" s="0" t="s">
        <v>599</v>
      </c>
      <c r="H5352" s="0" t="s">
        <v>297</v>
      </c>
      <c r="I5352" s="0" t="s">
        <v>27868</v>
      </c>
    </row>
    <row r="5353" customFormat="false" ht="15" hidden="false" customHeight="false" outlineLevel="0" collapsed="false">
      <c r="A5353" s="0" t="n">
        <v>169</v>
      </c>
      <c r="B5353" s="0" t="s">
        <v>232</v>
      </c>
      <c r="C5353" s="0" t="s">
        <v>27866</v>
      </c>
      <c r="D5353" s="0" t="s">
        <v>14902</v>
      </c>
      <c r="E5353" s="0" t="s">
        <v>27867</v>
      </c>
      <c r="F5353" s="0" t="n">
        <v>3081</v>
      </c>
      <c r="G5353" s="0" t="s">
        <v>599</v>
      </c>
      <c r="H5353" s="0" t="s">
        <v>297</v>
      </c>
      <c r="I5353" s="0" t="s">
        <v>27869</v>
      </c>
    </row>
    <row r="5354" customFormat="false" ht="15" hidden="false" customHeight="false" outlineLevel="0" collapsed="false">
      <c r="A5354" s="0" t="n">
        <v>96</v>
      </c>
      <c r="B5354" s="0" t="s">
        <v>150</v>
      </c>
      <c r="C5354" s="0" t="s">
        <v>27870</v>
      </c>
      <c r="D5354" s="0" t="s">
        <v>14541</v>
      </c>
      <c r="E5354" s="0" t="s">
        <v>27871</v>
      </c>
      <c r="F5354" s="0" t="n">
        <v>11132</v>
      </c>
      <c r="G5354" s="0" t="s">
        <v>599</v>
      </c>
      <c r="H5354" s="0" t="s">
        <v>297</v>
      </c>
      <c r="I5354" s="0" t="s">
        <v>27872</v>
      </c>
    </row>
    <row r="5355" customFormat="false" ht="15" hidden="false" customHeight="false" outlineLevel="0" collapsed="false">
      <c r="A5355" s="0" t="n">
        <v>169</v>
      </c>
      <c r="B5355" s="0" t="s">
        <v>232</v>
      </c>
      <c r="C5355" s="0" t="s">
        <v>27870</v>
      </c>
      <c r="D5355" s="0" t="s">
        <v>14541</v>
      </c>
      <c r="E5355" s="0" t="s">
        <v>27871</v>
      </c>
      <c r="F5355" s="0" t="n">
        <v>11132</v>
      </c>
      <c r="G5355" s="0" t="s">
        <v>599</v>
      </c>
      <c r="H5355" s="0" t="s">
        <v>297</v>
      </c>
      <c r="I5355" s="0" t="s">
        <v>27873</v>
      </c>
    </row>
    <row r="5356" customFormat="false" ht="15" hidden="false" customHeight="false" outlineLevel="0" collapsed="false">
      <c r="A5356" s="0" t="n">
        <v>96</v>
      </c>
      <c r="B5356" s="0" t="s">
        <v>150</v>
      </c>
      <c r="C5356" s="0" t="s">
        <v>27874</v>
      </c>
      <c r="D5356" s="0" t="s">
        <v>14541</v>
      </c>
      <c r="E5356" s="0" t="s">
        <v>27875</v>
      </c>
      <c r="F5356" s="0" t="n">
        <v>1966</v>
      </c>
      <c r="G5356" s="0" t="s">
        <v>599</v>
      </c>
      <c r="H5356" s="0" t="s">
        <v>297</v>
      </c>
      <c r="I5356" s="0" t="s">
        <v>27876</v>
      </c>
    </row>
    <row r="5357" customFormat="false" ht="15" hidden="false" customHeight="false" outlineLevel="0" collapsed="false">
      <c r="A5357" s="0" t="n">
        <v>169</v>
      </c>
      <c r="B5357" s="0" t="s">
        <v>232</v>
      </c>
      <c r="C5357" s="0" t="s">
        <v>27874</v>
      </c>
      <c r="D5357" s="0" t="s">
        <v>14541</v>
      </c>
      <c r="E5357" s="0" t="s">
        <v>27875</v>
      </c>
      <c r="F5357" s="0" t="n">
        <v>1966</v>
      </c>
      <c r="G5357" s="0" t="s">
        <v>599</v>
      </c>
      <c r="H5357" s="0" t="s">
        <v>297</v>
      </c>
      <c r="I5357" s="0" t="s">
        <v>27877</v>
      </c>
    </row>
    <row r="5358" customFormat="false" ht="15" hidden="false" customHeight="false" outlineLevel="0" collapsed="false">
      <c r="A5358" s="0" t="n">
        <v>96</v>
      </c>
      <c r="B5358" s="0" t="s">
        <v>150</v>
      </c>
      <c r="C5358" s="0" t="s">
        <v>27878</v>
      </c>
      <c r="D5358" s="0" t="s">
        <v>339</v>
      </c>
      <c r="E5358" s="0" t="s">
        <v>27879</v>
      </c>
      <c r="F5358" s="0" t="n">
        <v>2934</v>
      </c>
      <c r="G5358" s="0" t="s">
        <v>599</v>
      </c>
      <c r="H5358" s="0" t="s">
        <v>297</v>
      </c>
      <c r="I5358" s="0" t="s">
        <v>27880</v>
      </c>
    </row>
    <row r="5359" customFormat="false" ht="15" hidden="false" customHeight="false" outlineLevel="0" collapsed="false">
      <c r="A5359" s="0" t="n">
        <v>169</v>
      </c>
      <c r="B5359" s="0" t="s">
        <v>232</v>
      </c>
      <c r="C5359" s="0" t="s">
        <v>27878</v>
      </c>
      <c r="D5359" s="0" t="s">
        <v>339</v>
      </c>
      <c r="E5359" s="0" t="s">
        <v>27879</v>
      </c>
      <c r="F5359" s="0" t="n">
        <v>2934</v>
      </c>
      <c r="G5359" s="0" t="s">
        <v>599</v>
      </c>
      <c r="H5359" s="0" t="s">
        <v>297</v>
      </c>
      <c r="I5359" s="0" t="s">
        <v>27881</v>
      </c>
    </row>
    <row r="5360" customFormat="false" ht="15" hidden="false" customHeight="false" outlineLevel="0" collapsed="false">
      <c r="A5360" s="0" t="n">
        <v>96</v>
      </c>
      <c r="B5360" s="0" t="s">
        <v>150</v>
      </c>
      <c r="C5360" s="0" t="s">
        <v>27882</v>
      </c>
      <c r="D5360" s="0" t="s">
        <v>14192</v>
      </c>
      <c r="E5360" s="0" t="s">
        <v>27883</v>
      </c>
      <c r="F5360" s="0" t="n">
        <v>19981</v>
      </c>
      <c r="G5360" s="0" t="s">
        <v>599</v>
      </c>
      <c r="H5360" s="0" t="s">
        <v>297</v>
      </c>
      <c r="I5360" s="0" t="s">
        <v>27884</v>
      </c>
    </row>
    <row r="5361" customFormat="false" ht="15" hidden="false" customHeight="false" outlineLevel="0" collapsed="false">
      <c r="A5361" s="0" t="n">
        <v>169</v>
      </c>
      <c r="B5361" s="0" t="s">
        <v>232</v>
      </c>
      <c r="C5361" s="0" t="s">
        <v>27882</v>
      </c>
      <c r="D5361" s="0" t="s">
        <v>14192</v>
      </c>
      <c r="E5361" s="0" t="s">
        <v>27883</v>
      </c>
      <c r="F5361" s="0" t="n">
        <v>19981</v>
      </c>
      <c r="G5361" s="0" t="s">
        <v>599</v>
      </c>
      <c r="H5361" s="0" t="s">
        <v>297</v>
      </c>
      <c r="I5361" s="0" t="s">
        <v>27885</v>
      </c>
    </row>
    <row r="5362" customFormat="false" ht="15" hidden="false" customHeight="false" outlineLevel="0" collapsed="false">
      <c r="A5362" s="0" t="n">
        <v>96</v>
      </c>
      <c r="B5362" s="0" t="s">
        <v>150</v>
      </c>
      <c r="C5362" s="0" t="s">
        <v>27886</v>
      </c>
      <c r="D5362" s="0" t="s">
        <v>14192</v>
      </c>
      <c r="E5362" s="0" t="s">
        <v>27887</v>
      </c>
      <c r="F5362" s="0" t="n">
        <v>25723</v>
      </c>
      <c r="G5362" s="0" t="s">
        <v>599</v>
      </c>
      <c r="H5362" s="0" t="s">
        <v>297</v>
      </c>
      <c r="I5362" s="0" t="s">
        <v>27888</v>
      </c>
    </row>
    <row r="5363" customFormat="false" ht="15" hidden="false" customHeight="false" outlineLevel="0" collapsed="false">
      <c r="A5363" s="0" t="n">
        <v>169</v>
      </c>
      <c r="B5363" s="0" t="s">
        <v>232</v>
      </c>
      <c r="C5363" s="0" t="s">
        <v>27886</v>
      </c>
      <c r="D5363" s="0" t="s">
        <v>14192</v>
      </c>
      <c r="E5363" s="0" t="s">
        <v>27887</v>
      </c>
      <c r="F5363" s="0" t="n">
        <v>25723</v>
      </c>
      <c r="G5363" s="0" t="s">
        <v>599</v>
      </c>
      <c r="H5363" s="0" t="s">
        <v>297</v>
      </c>
      <c r="I5363" s="0" t="s">
        <v>27889</v>
      </c>
    </row>
    <row r="5364" customFormat="false" ht="15" hidden="false" customHeight="false" outlineLevel="0" collapsed="false">
      <c r="A5364" s="0" t="n">
        <v>96</v>
      </c>
      <c r="B5364" s="0" t="s">
        <v>150</v>
      </c>
      <c r="C5364" s="0" t="s">
        <v>27890</v>
      </c>
      <c r="D5364" s="0" t="s">
        <v>339</v>
      </c>
      <c r="E5364" s="0" t="s">
        <v>27891</v>
      </c>
      <c r="F5364" s="0" t="n">
        <v>4765</v>
      </c>
      <c r="G5364" s="0" t="s">
        <v>599</v>
      </c>
      <c r="H5364" s="0" t="s">
        <v>297</v>
      </c>
      <c r="I5364" s="0" t="s">
        <v>27892</v>
      </c>
    </row>
    <row r="5365" customFormat="false" ht="15" hidden="false" customHeight="false" outlineLevel="0" collapsed="false">
      <c r="A5365" s="0" t="n">
        <v>169</v>
      </c>
      <c r="B5365" s="0" t="s">
        <v>232</v>
      </c>
      <c r="C5365" s="0" t="s">
        <v>27890</v>
      </c>
      <c r="D5365" s="0" t="s">
        <v>339</v>
      </c>
      <c r="E5365" s="0" t="s">
        <v>27891</v>
      </c>
      <c r="F5365" s="0" t="n">
        <v>4765</v>
      </c>
      <c r="G5365" s="0" t="s">
        <v>599</v>
      </c>
      <c r="H5365" s="0" t="s">
        <v>297</v>
      </c>
      <c r="I5365" s="0" t="s">
        <v>27893</v>
      </c>
    </row>
    <row r="5366" customFormat="false" ht="15" hidden="false" customHeight="false" outlineLevel="0" collapsed="false">
      <c r="A5366" s="0" t="n">
        <v>96</v>
      </c>
      <c r="B5366" s="0" t="s">
        <v>150</v>
      </c>
      <c r="C5366" s="0" t="s">
        <v>24724</v>
      </c>
      <c r="D5366" s="0" t="s">
        <v>14532</v>
      </c>
      <c r="E5366" s="0" t="s">
        <v>24725</v>
      </c>
      <c r="F5366" s="0" t="n">
        <v>9816</v>
      </c>
      <c r="G5366" s="0" t="s">
        <v>599</v>
      </c>
      <c r="H5366" s="0" t="s">
        <v>297</v>
      </c>
      <c r="I5366" s="0" t="s">
        <v>27894</v>
      </c>
    </row>
    <row r="5367" customFormat="false" ht="15" hidden="false" customHeight="false" outlineLevel="0" collapsed="false">
      <c r="A5367" s="0" t="n">
        <v>169</v>
      </c>
      <c r="B5367" s="0" t="s">
        <v>232</v>
      </c>
      <c r="C5367" s="0" t="s">
        <v>24724</v>
      </c>
      <c r="D5367" s="0" t="s">
        <v>14532</v>
      </c>
      <c r="E5367" s="0" t="s">
        <v>24725</v>
      </c>
      <c r="F5367" s="0" t="n">
        <v>9816</v>
      </c>
      <c r="G5367" s="0" t="s">
        <v>599</v>
      </c>
      <c r="H5367" s="0" t="s">
        <v>297</v>
      </c>
      <c r="I5367" s="0" t="s">
        <v>24726</v>
      </c>
    </row>
    <row r="5368" customFormat="false" ht="15" hidden="false" customHeight="false" outlineLevel="0" collapsed="false">
      <c r="A5368" s="0" t="n">
        <v>96</v>
      </c>
      <c r="B5368" s="0" t="s">
        <v>150</v>
      </c>
      <c r="C5368" s="0" t="s">
        <v>27895</v>
      </c>
      <c r="D5368" s="0" t="s">
        <v>14192</v>
      </c>
      <c r="E5368" s="0" t="s">
        <v>27896</v>
      </c>
      <c r="F5368" s="0" t="n">
        <v>11987</v>
      </c>
      <c r="G5368" s="0" t="s">
        <v>599</v>
      </c>
      <c r="H5368" s="0" t="s">
        <v>297</v>
      </c>
      <c r="I5368" s="0" t="s">
        <v>27897</v>
      </c>
    </row>
    <row r="5369" customFormat="false" ht="15" hidden="false" customHeight="false" outlineLevel="0" collapsed="false">
      <c r="A5369" s="0" t="n">
        <v>169</v>
      </c>
      <c r="B5369" s="0" t="s">
        <v>232</v>
      </c>
      <c r="C5369" s="0" t="s">
        <v>27895</v>
      </c>
      <c r="D5369" s="0" t="s">
        <v>14192</v>
      </c>
      <c r="E5369" s="0" t="s">
        <v>27896</v>
      </c>
      <c r="F5369" s="0" t="n">
        <v>11987</v>
      </c>
      <c r="G5369" s="0" t="s">
        <v>599</v>
      </c>
      <c r="H5369" s="0" t="s">
        <v>297</v>
      </c>
      <c r="I5369" s="0" t="s">
        <v>27898</v>
      </c>
    </row>
    <row r="5370" customFormat="false" ht="15" hidden="false" customHeight="false" outlineLevel="0" collapsed="false">
      <c r="A5370" s="0" t="n">
        <v>96</v>
      </c>
      <c r="B5370" s="0" t="s">
        <v>150</v>
      </c>
      <c r="C5370" s="0" t="s">
        <v>27899</v>
      </c>
      <c r="D5370" s="0" t="s">
        <v>514</v>
      </c>
      <c r="E5370" s="2" t="s">
        <v>27900</v>
      </c>
      <c r="F5370" s="0" t="n">
        <v>1954</v>
      </c>
      <c r="G5370" s="0" t="s">
        <v>599</v>
      </c>
      <c r="H5370" s="0" t="s">
        <v>297</v>
      </c>
      <c r="I5370" s="0" t="s">
        <v>27901</v>
      </c>
    </row>
    <row r="5371" customFormat="false" ht="15" hidden="false" customHeight="false" outlineLevel="0" collapsed="false">
      <c r="A5371" s="0" t="n">
        <v>169</v>
      </c>
      <c r="B5371" s="0" t="s">
        <v>232</v>
      </c>
      <c r="C5371" s="0" t="s">
        <v>27899</v>
      </c>
      <c r="D5371" s="0" t="s">
        <v>514</v>
      </c>
      <c r="E5371" s="2" t="s">
        <v>27900</v>
      </c>
      <c r="F5371" s="0" t="n">
        <v>1954</v>
      </c>
      <c r="G5371" s="0" t="s">
        <v>599</v>
      </c>
      <c r="H5371" s="0" t="s">
        <v>297</v>
      </c>
      <c r="I5371" s="0" t="s">
        <v>27902</v>
      </c>
    </row>
    <row r="5372" customFormat="false" ht="15" hidden="false" customHeight="false" outlineLevel="0" collapsed="false">
      <c r="A5372" s="0" t="n">
        <v>96</v>
      </c>
      <c r="B5372" s="0" t="s">
        <v>150</v>
      </c>
      <c r="C5372" s="0" t="s">
        <v>27903</v>
      </c>
      <c r="D5372" s="0" t="s">
        <v>34</v>
      </c>
      <c r="E5372" s="0" t="s">
        <v>27904</v>
      </c>
      <c r="F5372" s="0" t="n">
        <v>1049</v>
      </c>
      <c r="G5372" s="0" t="s">
        <v>599</v>
      </c>
      <c r="H5372" s="0" t="s">
        <v>297</v>
      </c>
      <c r="I5372" s="0" t="s">
        <v>27905</v>
      </c>
    </row>
    <row r="5373" customFormat="false" ht="15" hidden="false" customHeight="false" outlineLevel="0" collapsed="false">
      <c r="A5373" s="0" t="n">
        <v>169</v>
      </c>
      <c r="B5373" s="0" t="s">
        <v>232</v>
      </c>
      <c r="C5373" s="0" t="s">
        <v>27903</v>
      </c>
      <c r="D5373" s="0" t="s">
        <v>34</v>
      </c>
      <c r="E5373" s="0" t="s">
        <v>27904</v>
      </c>
      <c r="F5373" s="0" t="n">
        <v>1049</v>
      </c>
      <c r="G5373" s="0" t="s">
        <v>599</v>
      </c>
      <c r="H5373" s="0" t="s">
        <v>297</v>
      </c>
      <c r="I5373" s="0" t="s">
        <v>27906</v>
      </c>
    </row>
    <row r="5374" customFormat="false" ht="15" hidden="false" customHeight="false" outlineLevel="0" collapsed="false">
      <c r="A5374" s="0" t="n">
        <v>96</v>
      </c>
      <c r="B5374" s="0" t="s">
        <v>150</v>
      </c>
      <c r="C5374" s="0" t="s">
        <v>27907</v>
      </c>
      <c r="D5374" s="0" t="s">
        <v>14192</v>
      </c>
      <c r="E5374" s="0" t="s">
        <v>27908</v>
      </c>
      <c r="F5374" s="0" t="n">
        <v>3358</v>
      </c>
      <c r="G5374" s="0" t="s">
        <v>599</v>
      </c>
      <c r="H5374" s="0" t="s">
        <v>297</v>
      </c>
      <c r="I5374" s="0" t="s">
        <v>27909</v>
      </c>
    </row>
    <row r="5375" customFormat="false" ht="15" hidden="false" customHeight="false" outlineLevel="0" collapsed="false">
      <c r="A5375" s="0" t="n">
        <v>169</v>
      </c>
      <c r="B5375" s="0" t="s">
        <v>232</v>
      </c>
      <c r="C5375" s="0" t="s">
        <v>27907</v>
      </c>
      <c r="D5375" s="0" t="s">
        <v>14192</v>
      </c>
      <c r="E5375" s="0" t="s">
        <v>27908</v>
      </c>
      <c r="F5375" s="0" t="n">
        <v>3358</v>
      </c>
      <c r="G5375" s="0" t="s">
        <v>599</v>
      </c>
      <c r="H5375" s="0" t="s">
        <v>297</v>
      </c>
      <c r="I5375" s="0" t="s">
        <v>27910</v>
      </c>
    </row>
    <row r="5376" customFormat="false" ht="15" hidden="false" customHeight="false" outlineLevel="0" collapsed="false">
      <c r="A5376" s="0" t="n">
        <v>96</v>
      </c>
      <c r="B5376" s="0" t="s">
        <v>150</v>
      </c>
      <c r="C5376" s="0" t="s">
        <v>27911</v>
      </c>
      <c r="D5376" s="0" t="s">
        <v>14902</v>
      </c>
      <c r="E5376" s="0" t="s">
        <v>27912</v>
      </c>
      <c r="F5376" s="0" t="n">
        <v>8923</v>
      </c>
      <c r="G5376" s="0" t="s">
        <v>599</v>
      </c>
      <c r="H5376" s="0" t="s">
        <v>297</v>
      </c>
      <c r="I5376" s="0" t="s">
        <v>27913</v>
      </c>
    </row>
    <row r="5377" customFormat="false" ht="15" hidden="false" customHeight="false" outlineLevel="0" collapsed="false">
      <c r="A5377" s="0" t="n">
        <v>169</v>
      </c>
      <c r="B5377" s="0" t="s">
        <v>232</v>
      </c>
      <c r="C5377" s="0" t="s">
        <v>27911</v>
      </c>
      <c r="D5377" s="0" t="s">
        <v>14902</v>
      </c>
      <c r="E5377" s="0" t="s">
        <v>27912</v>
      </c>
      <c r="F5377" s="0" t="n">
        <v>8923</v>
      </c>
      <c r="G5377" s="0" t="s">
        <v>599</v>
      </c>
      <c r="H5377" s="0" t="s">
        <v>297</v>
      </c>
      <c r="I5377" s="0" t="s">
        <v>27914</v>
      </c>
    </row>
    <row r="5378" customFormat="false" ht="15" hidden="false" customHeight="false" outlineLevel="0" collapsed="false">
      <c r="A5378" s="0" t="n">
        <v>96</v>
      </c>
      <c r="B5378" s="0" t="s">
        <v>150</v>
      </c>
      <c r="C5378" s="0" t="s">
        <v>27915</v>
      </c>
      <c r="D5378" s="0" t="s">
        <v>92</v>
      </c>
      <c r="E5378" s="0" t="s">
        <v>27916</v>
      </c>
      <c r="F5378" s="0" t="n">
        <v>1646</v>
      </c>
      <c r="G5378" s="0" t="s">
        <v>599</v>
      </c>
      <c r="H5378" s="0" t="s">
        <v>297</v>
      </c>
      <c r="I5378" s="0" t="s">
        <v>27917</v>
      </c>
    </row>
    <row r="5379" customFormat="false" ht="15" hidden="false" customHeight="false" outlineLevel="0" collapsed="false">
      <c r="A5379" s="0" t="n">
        <v>169</v>
      </c>
      <c r="B5379" s="0" t="s">
        <v>232</v>
      </c>
      <c r="C5379" s="0" t="s">
        <v>27915</v>
      </c>
      <c r="D5379" s="0" t="s">
        <v>92</v>
      </c>
      <c r="E5379" s="0" t="s">
        <v>27916</v>
      </c>
      <c r="F5379" s="0" t="n">
        <v>1646</v>
      </c>
      <c r="G5379" s="0" t="s">
        <v>599</v>
      </c>
      <c r="H5379" s="0" t="s">
        <v>297</v>
      </c>
      <c r="I5379" s="0" t="s">
        <v>27918</v>
      </c>
    </row>
    <row r="5380" customFormat="false" ht="15" hidden="false" customHeight="false" outlineLevel="0" collapsed="false">
      <c r="A5380" s="0" t="n">
        <v>96</v>
      </c>
      <c r="B5380" s="0" t="s">
        <v>150</v>
      </c>
      <c r="C5380" s="0" t="s">
        <v>27919</v>
      </c>
      <c r="D5380" s="0" t="s">
        <v>14676</v>
      </c>
      <c r="E5380" s="0" t="s">
        <v>27920</v>
      </c>
      <c r="F5380" s="0" t="n">
        <v>7145</v>
      </c>
      <c r="G5380" s="0" t="s">
        <v>599</v>
      </c>
      <c r="H5380" s="0" t="s">
        <v>297</v>
      </c>
      <c r="I5380" s="0" t="s">
        <v>27921</v>
      </c>
    </row>
    <row r="5381" customFormat="false" ht="15" hidden="false" customHeight="false" outlineLevel="0" collapsed="false">
      <c r="A5381" s="0" t="n">
        <v>169</v>
      </c>
      <c r="B5381" s="0" t="s">
        <v>232</v>
      </c>
      <c r="C5381" s="0" t="s">
        <v>27919</v>
      </c>
      <c r="D5381" s="0" t="s">
        <v>14676</v>
      </c>
      <c r="E5381" s="0" t="s">
        <v>27920</v>
      </c>
      <c r="F5381" s="0" t="n">
        <v>7145</v>
      </c>
      <c r="G5381" s="0" t="s">
        <v>599</v>
      </c>
      <c r="H5381" s="0" t="s">
        <v>297</v>
      </c>
      <c r="I5381" s="0" t="s">
        <v>27922</v>
      </c>
    </row>
    <row r="5382" customFormat="false" ht="15" hidden="false" customHeight="false" outlineLevel="0" collapsed="false">
      <c r="A5382" s="0" t="n">
        <v>96</v>
      </c>
      <c r="B5382" s="0" t="s">
        <v>150</v>
      </c>
      <c r="C5382" s="0" t="s">
        <v>27923</v>
      </c>
      <c r="D5382" s="0" t="s">
        <v>14532</v>
      </c>
      <c r="E5382" s="0" t="s">
        <v>27924</v>
      </c>
      <c r="F5382" s="0" t="n">
        <v>6201</v>
      </c>
      <c r="G5382" s="0" t="s">
        <v>599</v>
      </c>
      <c r="H5382" s="0" t="s">
        <v>297</v>
      </c>
      <c r="I5382" s="0" t="s">
        <v>27925</v>
      </c>
    </row>
    <row r="5383" customFormat="false" ht="15" hidden="false" customHeight="false" outlineLevel="0" collapsed="false">
      <c r="A5383" s="0" t="n">
        <v>169</v>
      </c>
      <c r="B5383" s="0" t="s">
        <v>232</v>
      </c>
      <c r="C5383" s="0" t="s">
        <v>27923</v>
      </c>
      <c r="D5383" s="0" t="s">
        <v>14532</v>
      </c>
      <c r="E5383" s="0" t="s">
        <v>27924</v>
      </c>
      <c r="F5383" s="0" t="n">
        <v>6201</v>
      </c>
      <c r="G5383" s="0" t="s">
        <v>599</v>
      </c>
      <c r="H5383" s="0" t="s">
        <v>297</v>
      </c>
      <c r="I5383" s="0" t="s">
        <v>27926</v>
      </c>
    </row>
    <row r="5384" customFormat="false" ht="15" hidden="false" customHeight="false" outlineLevel="0" collapsed="false">
      <c r="A5384" s="0" t="n">
        <v>96</v>
      </c>
      <c r="B5384" s="0" t="s">
        <v>150</v>
      </c>
      <c r="C5384" s="0" t="s">
        <v>27927</v>
      </c>
      <c r="D5384" s="0" t="s">
        <v>339</v>
      </c>
      <c r="E5384" s="0" t="s">
        <v>27928</v>
      </c>
      <c r="F5384" s="0" t="n">
        <v>2719</v>
      </c>
      <c r="G5384" s="0" t="s">
        <v>599</v>
      </c>
      <c r="H5384" s="0" t="s">
        <v>297</v>
      </c>
      <c r="I5384" s="0" t="s">
        <v>27929</v>
      </c>
    </row>
    <row r="5385" customFormat="false" ht="15" hidden="false" customHeight="false" outlineLevel="0" collapsed="false">
      <c r="A5385" s="0" t="n">
        <v>169</v>
      </c>
      <c r="B5385" s="0" t="s">
        <v>232</v>
      </c>
      <c r="C5385" s="0" t="s">
        <v>27927</v>
      </c>
      <c r="D5385" s="0" t="s">
        <v>339</v>
      </c>
      <c r="E5385" s="0" t="s">
        <v>27928</v>
      </c>
      <c r="F5385" s="0" t="n">
        <v>2719</v>
      </c>
      <c r="G5385" s="0" t="s">
        <v>599</v>
      </c>
      <c r="H5385" s="0" t="s">
        <v>297</v>
      </c>
      <c r="I5385" s="0" t="s">
        <v>27930</v>
      </c>
    </row>
    <row r="5386" customFormat="false" ht="15" hidden="false" customHeight="false" outlineLevel="0" collapsed="false">
      <c r="A5386" s="0" t="n">
        <v>96</v>
      </c>
      <c r="B5386" s="0" t="s">
        <v>150</v>
      </c>
      <c r="C5386" s="0" t="s">
        <v>27931</v>
      </c>
      <c r="D5386" s="0" t="s">
        <v>14939</v>
      </c>
      <c r="E5386" s="0" t="s">
        <v>27932</v>
      </c>
      <c r="F5386" s="0" t="n">
        <v>1765</v>
      </c>
      <c r="G5386" s="0" t="s">
        <v>599</v>
      </c>
      <c r="H5386" s="0" t="s">
        <v>297</v>
      </c>
      <c r="I5386" s="0" t="s">
        <v>27933</v>
      </c>
    </row>
    <row r="5387" customFormat="false" ht="15" hidden="false" customHeight="false" outlineLevel="0" collapsed="false">
      <c r="A5387" s="0" t="n">
        <v>169</v>
      </c>
      <c r="B5387" s="0" t="s">
        <v>232</v>
      </c>
      <c r="C5387" s="0" t="s">
        <v>27931</v>
      </c>
      <c r="D5387" s="0" t="s">
        <v>14939</v>
      </c>
      <c r="E5387" s="0" t="s">
        <v>27932</v>
      </c>
      <c r="F5387" s="0" t="n">
        <v>1765</v>
      </c>
      <c r="G5387" s="0" t="s">
        <v>599</v>
      </c>
      <c r="H5387" s="0" t="s">
        <v>297</v>
      </c>
      <c r="I5387" s="0" t="s">
        <v>27934</v>
      </c>
    </row>
    <row r="5388" customFormat="false" ht="15" hidden="false" customHeight="false" outlineLevel="0" collapsed="false">
      <c r="A5388" s="0" t="n">
        <v>96</v>
      </c>
      <c r="B5388" s="0" t="s">
        <v>150</v>
      </c>
      <c r="C5388" s="0" t="s">
        <v>27935</v>
      </c>
      <c r="D5388" s="0" t="s">
        <v>19074</v>
      </c>
      <c r="E5388" s="0" t="s">
        <v>27936</v>
      </c>
      <c r="F5388" s="0" t="n">
        <v>1230</v>
      </c>
      <c r="G5388" s="0" t="s">
        <v>599</v>
      </c>
      <c r="H5388" s="0" t="s">
        <v>297</v>
      </c>
      <c r="I5388" s="0" t="s">
        <v>27937</v>
      </c>
    </row>
    <row r="5389" customFormat="false" ht="15" hidden="false" customHeight="false" outlineLevel="0" collapsed="false">
      <c r="A5389" s="0" t="n">
        <v>169</v>
      </c>
      <c r="B5389" s="0" t="s">
        <v>232</v>
      </c>
      <c r="C5389" s="0" t="s">
        <v>27935</v>
      </c>
      <c r="D5389" s="0" t="s">
        <v>19074</v>
      </c>
      <c r="E5389" s="0" t="s">
        <v>27936</v>
      </c>
      <c r="F5389" s="0" t="n">
        <v>1230</v>
      </c>
      <c r="G5389" s="0" t="s">
        <v>599</v>
      </c>
      <c r="H5389" s="0" t="s">
        <v>297</v>
      </c>
      <c r="I5389" s="0" t="s">
        <v>27938</v>
      </c>
    </row>
    <row r="5390" customFormat="false" ht="15" hidden="false" customHeight="false" outlineLevel="0" collapsed="false">
      <c r="A5390" s="0" t="n">
        <v>96</v>
      </c>
      <c r="B5390" s="0" t="s">
        <v>150</v>
      </c>
      <c r="C5390" s="0" t="s">
        <v>27939</v>
      </c>
      <c r="D5390" s="0" t="s">
        <v>15738</v>
      </c>
      <c r="E5390" s="0" t="s">
        <v>27940</v>
      </c>
      <c r="F5390" s="0" t="n">
        <v>4884</v>
      </c>
      <c r="G5390" s="0" t="s">
        <v>599</v>
      </c>
      <c r="H5390" s="0" t="s">
        <v>297</v>
      </c>
      <c r="I5390" s="0" t="s">
        <v>27941</v>
      </c>
    </row>
    <row r="5391" customFormat="false" ht="15" hidden="false" customHeight="false" outlineLevel="0" collapsed="false">
      <c r="A5391" s="0" t="n">
        <v>169</v>
      </c>
      <c r="B5391" s="0" t="s">
        <v>232</v>
      </c>
      <c r="C5391" s="0" t="s">
        <v>27939</v>
      </c>
      <c r="D5391" s="0" t="s">
        <v>15738</v>
      </c>
      <c r="E5391" s="0" t="s">
        <v>27940</v>
      </c>
      <c r="F5391" s="0" t="n">
        <v>4884</v>
      </c>
      <c r="G5391" s="0" t="s">
        <v>599</v>
      </c>
      <c r="H5391" s="0" t="s">
        <v>297</v>
      </c>
      <c r="I5391" s="0" t="s">
        <v>27942</v>
      </c>
    </row>
    <row r="5392" customFormat="false" ht="15" hidden="false" customHeight="false" outlineLevel="0" collapsed="false">
      <c r="A5392" s="0" t="n">
        <v>96</v>
      </c>
      <c r="B5392" s="0" t="s">
        <v>150</v>
      </c>
      <c r="C5392" s="0" t="s">
        <v>27943</v>
      </c>
      <c r="D5392" s="0" t="s">
        <v>868</v>
      </c>
      <c r="E5392" s="0" t="s">
        <v>27944</v>
      </c>
      <c r="F5392" s="0" t="n">
        <v>1045</v>
      </c>
      <c r="G5392" s="0" t="s">
        <v>599</v>
      </c>
      <c r="H5392" s="0" t="s">
        <v>297</v>
      </c>
      <c r="I5392" s="0" t="s">
        <v>27945</v>
      </c>
    </row>
    <row r="5393" customFormat="false" ht="15" hidden="false" customHeight="false" outlineLevel="0" collapsed="false">
      <c r="A5393" s="0" t="n">
        <v>169</v>
      </c>
      <c r="B5393" s="0" t="s">
        <v>232</v>
      </c>
      <c r="C5393" s="0" t="s">
        <v>27943</v>
      </c>
      <c r="D5393" s="0" t="s">
        <v>868</v>
      </c>
      <c r="E5393" s="0" t="s">
        <v>27944</v>
      </c>
      <c r="F5393" s="0" t="n">
        <v>1045</v>
      </c>
      <c r="G5393" s="0" t="s">
        <v>599</v>
      </c>
      <c r="H5393" s="0" t="s">
        <v>297</v>
      </c>
      <c r="I5393" s="0" t="s">
        <v>27946</v>
      </c>
    </row>
    <row r="5394" customFormat="false" ht="15" hidden="false" customHeight="false" outlineLevel="0" collapsed="false">
      <c r="A5394" s="0" t="n">
        <v>96</v>
      </c>
      <c r="B5394" s="0" t="s">
        <v>150</v>
      </c>
      <c r="C5394" s="0" t="s">
        <v>27947</v>
      </c>
      <c r="D5394" s="0" t="s">
        <v>14902</v>
      </c>
      <c r="E5394" s="0" t="s">
        <v>27948</v>
      </c>
      <c r="F5394" s="0" t="n">
        <v>994</v>
      </c>
      <c r="G5394" s="0" t="s">
        <v>599</v>
      </c>
      <c r="H5394" s="0" t="s">
        <v>297</v>
      </c>
      <c r="I5394" s="0" t="s">
        <v>27949</v>
      </c>
    </row>
    <row r="5395" customFormat="false" ht="15" hidden="false" customHeight="false" outlineLevel="0" collapsed="false">
      <c r="A5395" s="0" t="n">
        <v>169</v>
      </c>
      <c r="B5395" s="0" t="s">
        <v>232</v>
      </c>
      <c r="C5395" s="0" t="s">
        <v>27947</v>
      </c>
      <c r="D5395" s="0" t="s">
        <v>14902</v>
      </c>
      <c r="E5395" s="0" t="s">
        <v>27948</v>
      </c>
      <c r="F5395" s="0" t="n">
        <v>994</v>
      </c>
      <c r="G5395" s="0" t="s">
        <v>599</v>
      </c>
      <c r="H5395" s="0" t="s">
        <v>297</v>
      </c>
      <c r="I5395" s="0" t="s">
        <v>27950</v>
      </c>
    </row>
    <row r="5396" customFormat="false" ht="15" hidden="false" customHeight="false" outlineLevel="0" collapsed="false">
      <c r="A5396" s="0" t="n">
        <v>96</v>
      </c>
      <c r="B5396" s="0" t="s">
        <v>150</v>
      </c>
      <c r="C5396" s="0" t="s">
        <v>27951</v>
      </c>
      <c r="D5396" s="0" t="s">
        <v>14902</v>
      </c>
      <c r="E5396" s="0" t="s">
        <v>27952</v>
      </c>
      <c r="F5396" s="0" t="n">
        <v>9883</v>
      </c>
      <c r="G5396" s="0" t="s">
        <v>599</v>
      </c>
      <c r="H5396" s="0" t="s">
        <v>297</v>
      </c>
      <c r="I5396" s="0" t="s">
        <v>27953</v>
      </c>
    </row>
    <row r="5397" customFormat="false" ht="15" hidden="false" customHeight="false" outlineLevel="0" collapsed="false">
      <c r="A5397" s="0" t="n">
        <v>169</v>
      </c>
      <c r="B5397" s="0" t="s">
        <v>232</v>
      </c>
      <c r="C5397" s="0" t="s">
        <v>27951</v>
      </c>
      <c r="D5397" s="0" t="s">
        <v>14902</v>
      </c>
      <c r="E5397" s="0" t="s">
        <v>27952</v>
      </c>
      <c r="F5397" s="0" t="n">
        <v>9883</v>
      </c>
      <c r="G5397" s="0" t="s">
        <v>599</v>
      </c>
      <c r="H5397" s="0" t="s">
        <v>297</v>
      </c>
      <c r="I5397" s="0" t="s">
        <v>27954</v>
      </c>
    </row>
    <row r="5398" customFormat="false" ht="15" hidden="false" customHeight="false" outlineLevel="0" collapsed="false">
      <c r="A5398" s="0" t="n">
        <v>96</v>
      </c>
      <c r="B5398" s="0" t="s">
        <v>150</v>
      </c>
      <c r="C5398" s="0" t="s">
        <v>27955</v>
      </c>
      <c r="D5398" s="0" t="s">
        <v>14541</v>
      </c>
      <c r="E5398" s="0" t="s">
        <v>27956</v>
      </c>
      <c r="F5398" s="0" t="n">
        <v>8512</v>
      </c>
      <c r="G5398" s="0" t="s">
        <v>599</v>
      </c>
      <c r="H5398" s="0" t="s">
        <v>297</v>
      </c>
      <c r="I5398" s="0" t="s">
        <v>27957</v>
      </c>
    </row>
    <row r="5399" customFormat="false" ht="15" hidden="false" customHeight="false" outlineLevel="0" collapsed="false">
      <c r="A5399" s="0" t="n">
        <v>169</v>
      </c>
      <c r="B5399" s="0" t="s">
        <v>232</v>
      </c>
      <c r="C5399" s="0" t="s">
        <v>27955</v>
      </c>
      <c r="D5399" s="0" t="s">
        <v>14541</v>
      </c>
      <c r="E5399" s="0" t="s">
        <v>27956</v>
      </c>
      <c r="F5399" s="0" t="n">
        <v>8512</v>
      </c>
      <c r="G5399" s="0" t="s">
        <v>599</v>
      </c>
      <c r="H5399" s="0" t="s">
        <v>297</v>
      </c>
      <c r="I5399" s="0" t="s">
        <v>27958</v>
      </c>
    </row>
    <row r="5400" customFormat="false" ht="15" hidden="false" customHeight="false" outlineLevel="0" collapsed="false">
      <c r="A5400" s="0" t="n">
        <v>96</v>
      </c>
      <c r="B5400" s="0" t="s">
        <v>150</v>
      </c>
      <c r="C5400" s="0" t="s">
        <v>27959</v>
      </c>
      <c r="D5400" s="0" t="s">
        <v>339</v>
      </c>
      <c r="E5400" s="0" t="s">
        <v>27960</v>
      </c>
      <c r="F5400" s="0" t="n">
        <v>5523</v>
      </c>
      <c r="G5400" s="0" t="s">
        <v>599</v>
      </c>
      <c r="H5400" s="0" t="s">
        <v>297</v>
      </c>
      <c r="I5400" s="0" t="s">
        <v>27961</v>
      </c>
    </row>
    <row r="5401" customFormat="false" ht="15" hidden="false" customHeight="false" outlineLevel="0" collapsed="false">
      <c r="A5401" s="0" t="n">
        <v>169</v>
      </c>
      <c r="B5401" s="0" t="s">
        <v>232</v>
      </c>
      <c r="C5401" s="0" t="s">
        <v>27959</v>
      </c>
      <c r="D5401" s="0" t="s">
        <v>339</v>
      </c>
      <c r="E5401" s="0" t="s">
        <v>27960</v>
      </c>
      <c r="F5401" s="0" t="n">
        <v>5523</v>
      </c>
      <c r="G5401" s="0" t="s">
        <v>599</v>
      </c>
      <c r="H5401" s="0" t="s">
        <v>297</v>
      </c>
      <c r="I5401" s="0" t="s">
        <v>27962</v>
      </c>
    </row>
    <row r="5402" customFormat="false" ht="15" hidden="false" customHeight="false" outlineLevel="0" collapsed="false">
      <c r="A5402" s="0" t="n">
        <v>96</v>
      </c>
      <c r="B5402" s="0" t="s">
        <v>150</v>
      </c>
      <c r="C5402" s="0" t="s">
        <v>27963</v>
      </c>
      <c r="D5402" s="0" t="s">
        <v>14192</v>
      </c>
      <c r="E5402" s="0" t="s">
        <v>27964</v>
      </c>
      <c r="F5402" s="0" t="n">
        <v>2407</v>
      </c>
      <c r="G5402" s="0" t="s">
        <v>599</v>
      </c>
      <c r="H5402" s="0" t="s">
        <v>297</v>
      </c>
      <c r="I5402" s="0" t="s">
        <v>27965</v>
      </c>
    </row>
    <row r="5403" customFormat="false" ht="15" hidden="false" customHeight="false" outlineLevel="0" collapsed="false">
      <c r="A5403" s="0" t="n">
        <v>169</v>
      </c>
      <c r="B5403" s="0" t="s">
        <v>232</v>
      </c>
      <c r="C5403" s="0" t="s">
        <v>27963</v>
      </c>
      <c r="D5403" s="0" t="s">
        <v>14192</v>
      </c>
      <c r="E5403" s="0" t="s">
        <v>27964</v>
      </c>
      <c r="F5403" s="0" t="n">
        <v>2407</v>
      </c>
      <c r="G5403" s="0" t="s">
        <v>599</v>
      </c>
      <c r="H5403" s="0" t="s">
        <v>297</v>
      </c>
      <c r="I5403" s="0" t="s">
        <v>27966</v>
      </c>
    </row>
    <row r="5404" customFormat="false" ht="15" hidden="false" customHeight="false" outlineLevel="0" collapsed="false">
      <c r="A5404" s="0" t="n">
        <v>96</v>
      </c>
      <c r="B5404" s="0" t="s">
        <v>150</v>
      </c>
      <c r="C5404" s="0" t="s">
        <v>27967</v>
      </c>
      <c r="D5404" s="0" t="s">
        <v>282</v>
      </c>
      <c r="E5404" s="0" t="s">
        <v>27968</v>
      </c>
      <c r="F5404" s="0" t="n">
        <v>9045</v>
      </c>
      <c r="G5404" s="0" t="s">
        <v>599</v>
      </c>
      <c r="H5404" s="0" t="s">
        <v>297</v>
      </c>
      <c r="I5404" s="0" t="s">
        <v>27969</v>
      </c>
    </row>
    <row r="5405" customFormat="false" ht="15" hidden="false" customHeight="false" outlineLevel="0" collapsed="false">
      <c r="A5405" s="0" t="n">
        <v>169</v>
      </c>
      <c r="B5405" s="0" t="s">
        <v>232</v>
      </c>
      <c r="C5405" s="0" t="s">
        <v>27967</v>
      </c>
      <c r="D5405" s="0" t="s">
        <v>282</v>
      </c>
      <c r="E5405" s="0" t="s">
        <v>27968</v>
      </c>
      <c r="F5405" s="0" t="n">
        <v>9045</v>
      </c>
      <c r="G5405" s="0" t="s">
        <v>599</v>
      </c>
      <c r="H5405" s="0" t="s">
        <v>297</v>
      </c>
      <c r="I5405" s="0" t="s">
        <v>27970</v>
      </c>
    </row>
    <row r="5406" customFormat="false" ht="15" hidden="false" customHeight="false" outlineLevel="0" collapsed="false">
      <c r="A5406" s="0" t="n">
        <v>96</v>
      </c>
      <c r="B5406" s="0" t="s">
        <v>150</v>
      </c>
      <c r="C5406" s="0" t="s">
        <v>27971</v>
      </c>
      <c r="D5406" s="0" t="s">
        <v>15738</v>
      </c>
      <c r="E5406" s="0" t="s">
        <v>27972</v>
      </c>
      <c r="F5406" s="0" t="n">
        <v>2127</v>
      </c>
      <c r="G5406" s="0" t="s">
        <v>599</v>
      </c>
      <c r="H5406" s="0" t="s">
        <v>297</v>
      </c>
      <c r="I5406" s="0" t="s">
        <v>27973</v>
      </c>
    </row>
    <row r="5407" customFormat="false" ht="15" hidden="false" customHeight="false" outlineLevel="0" collapsed="false">
      <c r="A5407" s="0" t="n">
        <v>169</v>
      </c>
      <c r="B5407" s="0" t="s">
        <v>232</v>
      </c>
      <c r="C5407" s="0" t="s">
        <v>27971</v>
      </c>
      <c r="D5407" s="0" t="s">
        <v>15738</v>
      </c>
      <c r="E5407" s="0" t="s">
        <v>27972</v>
      </c>
      <c r="F5407" s="0" t="n">
        <v>2127</v>
      </c>
      <c r="G5407" s="0" t="s">
        <v>599</v>
      </c>
      <c r="H5407" s="0" t="s">
        <v>297</v>
      </c>
      <c r="I5407" s="0" t="s">
        <v>27974</v>
      </c>
    </row>
    <row r="5408" customFormat="false" ht="15" hidden="false" customHeight="false" outlineLevel="0" collapsed="false">
      <c r="A5408" s="0" t="n">
        <v>96</v>
      </c>
      <c r="B5408" s="0" t="s">
        <v>150</v>
      </c>
      <c r="C5408" s="0" t="s">
        <v>27975</v>
      </c>
      <c r="D5408" s="0" t="s">
        <v>868</v>
      </c>
      <c r="E5408" s="0" t="s">
        <v>27976</v>
      </c>
      <c r="F5408" s="0" t="n">
        <v>1102</v>
      </c>
      <c r="G5408" s="0" t="s">
        <v>599</v>
      </c>
      <c r="H5408" s="0" t="s">
        <v>297</v>
      </c>
      <c r="I5408" s="0" t="s">
        <v>27977</v>
      </c>
    </row>
    <row r="5409" customFormat="false" ht="15" hidden="false" customHeight="false" outlineLevel="0" collapsed="false">
      <c r="A5409" s="0" t="n">
        <v>169</v>
      </c>
      <c r="B5409" s="0" t="s">
        <v>232</v>
      </c>
      <c r="C5409" s="0" t="s">
        <v>27975</v>
      </c>
      <c r="D5409" s="0" t="s">
        <v>868</v>
      </c>
      <c r="E5409" s="0" t="s">
        <v>27976</v>
      </c>
      <c r="F5409" s="0" t="n">
        <v>1102</v>
      </c>
      <c r="G5409" s="0" t="s">
        <v>599</v>
      </c>
      <c r="H5409" s="0" t="s">
        <v>297</v>
      </c>
      <c r="I5409" s="0" t="s">
        <v>27978</v>
      </c>
    </row>
    <row r="5410" customFormat="false" ht="15" hidden="false" customHeight="false" outlineLevel="0" collapsed="false">
      <c r="A5410" s="0" t="n">
        <v>96</v>
      </c>
      <c r="B5410" s="0" t="s">
        <v>150</v>
      </c>
      <c r="C5410" s="0" t="s">
        <v>27979</v>
      </c>
      <c r="D5410" s="0" t="s">
        <v>34</v>
      </c>
      <c r="E5410" s="0" t="s">
        <v>27980</v>
      </c>
      <c r="F5410" s="0" t="n">
        <v>9198</v>
      </c>
      <c r="G5410" s="0" t="s">
        <v>599</v>
      </c>
      <c r="H5410" s="0" t="s">
        <v>297</v>
      </c>
      <c r="I5410" s="0" t="s">
        <v>27981</v>
      </c>
    </row>
    <row r="5411" customFormat="false" ht="15" hidden="false" customHeight="false" outlineLevel="0" collapsed="false">
      <c r="A5411" s="0" t="n">
        <v>169</v>
      </c>
      <c r="B5411" s="0" t="s">
        <v>232</v>
      </c>
      <c r="C5411" s="0" t="s">
        <v>27979</v>
      </c>
      <c r="D5411" s="0" t="s">
        <v>34</v>
      </c>
      <c r="E5411" s="0" t="s">
        <v>27980</v>
      </c>
      <c r="F5411" s="0" t="n">
        <v>9198</v>
      </c>
      <c r="G5411" s="0" t="s">
        <v>599</v>
      </c>
      <c r="H5411" s="0" t="s">
        <v>297</v>
      </c>
      <c r="I5411" s="0" t="s">
        <v>27982</v>
      </c>
    </row>
    <row r="5412" customFormat="false" ht="15" hidden="false" customHeight="false" outlineLevel="0" collapsed="false">
      <c r="A5412" s="0" t="n">
        <v>96</v>
      </c>
      <c r="B5412" s="0" t="s">
        <v>150</v>
      </c>
      <c r="C5412" s="0" t="s">
        <v>27983</v>
      </c>
      <c r="D5412" s="0" t="s">
        <v>34</v>
      </c>
      <c r="E5412" s="0" t="s">
        <v>27984</v>
      </c>
      <c r="F5412" s="0" t="n">
        <v>2621</v>
      </c>
      <c r="G5412" s="0" t="s">
        <v>599</v>
      </c>
      <c r="H5412" s="0" t="s">
        <v>297</v>
      </c>
      <c r="I5412" s="0" t="s">
        <v>27985</v>
      </c>
    </row>
    <row r="5413" customFormat="false" ht="15" hidden="false" customHeight="false" outlineLevel="0" collapsed="false">
      <c r="A5413" s="0" t="n">
        <v>169</v>
      </c>
      <c r="B5413" s="0" t="s">
        <v>232</v>
      </c>
      <c r="C5413" s="0" t="s">
        <v>27983</v>
      </c>
      <c r="D5413" s="0" t="s">
        <v>34</v>
      </c>
      <c r="E5413" s="0" t="s">
        <v>27984</v>
      </c>
      <c r="F5413" s="0" t="n">
        <v>2621</v>
      </c>
      <c r="G5413" s="0" t="s">
        <v>599</v>
      </c>
      <c r="H5413" s="0" t="s">
        <v>297</v>
      </c>
      <c r="I5413" s="0" t="s">
        <v>27986</v>
      </c>
    </row>
    <row r="5414" customFormat="false" ht="15" hidden="false" customHeight="false" outlineLevel="0" collapsed="false">
      <c r="A5414" s="0" t="n">
        <v>96</v>
      </c>
      <c r="B5414" s="0" t="s">
        <v>150</v>
      </c>
      <c r="C5414" s="0" t="s">
        <v>27987</v>
      </c>
      <c r="D5414" s="0" t="s">
        <v>339</v>
      </c>
      <c r="E5414" s="0" t="s">
        <v>27988</v>
      </c>
      <c r="F5414" s="0" t="n">
        <v>1612</v>
      </c>
      <c r="G5414" s="0" t="s">
        <v>599</v>
      </c>
      <c r="H5414" s="0" t="s">
        <v>297</v>
      </c>
      <c r="I5414" s="0" t="s">
        <v>27989</v>
      </c>
    </row>
    <row r="5415" customFormat="false" ht="15" hidden="false" customHeight="false" outlineLevel="0" collapsed="false">
      <c r="A5415" s="0" t="n">
        <v>169</v>
      </c>
      <c r="B5415" s="0" t="s">
        <v>232</v>
      </c>
      <c r="C5415" s="0" t="s">
        <v>27987</v>
      </c>
      <c r="D5415" s="0" t="s">
        <v>339</v>
      </c>
      <c r="E5415" s="0" t="s">
        <v>27988</v>
      </c>
      <c r="F5415" s="0" t="n">
        <v>1612</v>
      </c>
      <c r="G5415" s="0" t="s">
        <v>599</v>
      </c>
      <c r="H5415" s="0" t="s">
        <v>297</v>
      </c>
      <c r="I5415" s="0" t="s">
        <v>27990</v>
      </c>
    </row>
    <row r="5416" customFormat="false" ht="15" hidden="false" customHeight="false" outlineLevel="0" collapsed="false">
      <c r="A5416" s="0" t="n">
        <v>96</v>
      </c>
      <c r="B5416" s="0" t="s">
        <v>150</v>
      </c>
      <c r="C5416" s="0" t="s">
        <v>27991</v>
      </c>
      <c r="D5416" s="0" t="s">
        <v>19074</v>
      </c>
      <c r="E5416" s="0" t="s">
        <v>27992</v>
      </c>
      <c r="F5416" s="0" t="n">
        <v>783</v>
      </c>
      <c r="G5416" s="0" t="s">
        <v>599</v>
      </c>
      <c r="H5416" s="0" t="s">
        <v>297</v>
      </c>
      <c r="I5416" s="0" t="s">
        <v>27993</v>
      </c>
    </row>
    <row r="5417" customFormat="false" ht="15" hidden="false" customHeight="false" outlineLevel="0" collapsed="false">
      <c r="A5417" s="0" t="n">
        <v>169</v>
      </c>
      <c r="B5417" s="0" t="s">
        <v>232</v>
      </c>
      <c r="C5417" s="0" t="s">
        <v>27991</v>
      </c>
      <c r="D5417" s="0" t="s">
        <v>19074</v>
      </c>
      <c r="E5417" s="0" t="s">
        <v>27992</v>
      </c>
      <c r="F5417" s="0" t="n">
        <v>783</v>
      </c>
      <c r="G5417" s="0" t="s">
        <v>599</v>
      </c>
      <c r="H5417" s="0" t="s">
        <v>297</v>
      </c>
      <c r="I5417" s="0" t="s">
        <v>27994</v>
      </c>
    </row>
    <row r="5418" customFormat="false" ht="15" hidden="false" customHeight="false" outlineLevel="0" collapsed="false">
      <c r="A5418" s="0" t="n">
        <v>96</v>
      </c>
      <c r="B5418" s="0" t="s">
        <v>150</v>
      </c>
      <c r="C5418" s="0" t="s">
        <v>27995</v>
      </c>
      <c r="D5418" s="0" t="s">
        <v>14902</v>
      </c>
      <c r="E5418" s="0" t="s">
        <v>27996</v>
      </c>
      <c r="F5418" s="0" t="n">
        <v>568</v>
      </c>
      <c r="G5418" s="0" t="s">
        <v>599</v>
      </c>
      <c r="H5418" s="0" t="s">
        <v>297</v>
      </c>
      <c r="I5418" s="0" t="s">
        <v>27997</v>
      </c>
    </row>
    <row r="5419" customFormat="false" ht="15" hidden="false" customHeight="false" outlineLevel="0" collapsed="false">
      <c r="A5419" s="0" t="n">
        <v>169</v>
      </c>
      <c r="B5419" s="0" t="s">
        <v>232</v>
      </c>
      <c r="C5419" s="0" t="s">
        <v>27995</v>
      </c>
      <c r="D5419" s="0" t="s">
        <v>14902</v>
      </c>
      <c r="E5419" s="0" t="s">
        <v>27996</v>
      </c>
      <c r="F5419" s="0" t="n">
        <v>568</v>
      </c>
      <c r="G5419" s="0" t="s">
        <v>599</v>
      </c>
      <c r="H5419" s="0" t="s">
        <v>297</v>
      </c>
      <c r="I5419" s="0" t="s">
        <v>27998</v>
      </c>
    </row>
    <row r="5420" customFormat="false" ht="15" hidden="false" customHeight="false" outlineLevel="0" collapsed="false">
      <c r="A5420" s="0" t="n">
        <v>96</v>
      </c>
      <c r="B5420" s="0" t="s">
        <v>150</v>
      </c>
      <c r="C5420" s="0" t="s">
        <v>27999</v>
      </c>
      <c r="D5420" s="0" t="s">
        <v>15738</v>
      </c>
      <c r="E5420" s="0" t="s">
        <v>28000</v>
      </c>
      <c r="F5420" s="0" t="n">
        <v>1291</v>
      </c>
      <c r="G5420" s="0" t="s">
        <v>599</v>
      </c>
      <c r="H5420" s="0" t="s">
        <v>297</v>
      </c>
      <c r="I5420" s="0" t="s">
        <v>28001</v>
      </c>
    </row>
    <row r="5421" customFormat="false" ht="15" hidden="false" customHeight="false" outlineLevel="0" collapsed="false">
      <c r="A5421" s="0" t="n">
        <v>169</v>
      </c>
      <c r="B5421" s="0" t="s">
        <v>232</v>
      </c>
      <c r="C5421" s="0" t="s">
        <v>27999</v>
      </c>
      <c r="D5421" s="0" t="s">
        <v>15738</v>
      </c>
      <c r="E5421" s="0" t="s">
        <v>28000</v>
      </c>
      <c r="F5421" s="0" t="n">
        <v>1291</v>
      </c>
      <c r="G5421" s="0" t="s">
        <v>599</v>
      </c>
      <c r="H5421" s="0" t="s">
        <v>297</v>
      </c>
      <c r="I5421" s="0" t="s">
        <v>28002</v>
      </c>
    </row>
    <row r="5422" customFormat="false" ht="15" hidden="false" customHeight="false" outlineLevel="0" collapsed="false">
      <c r="A5422" s="0" t="n">
        <v>96</v>
      </c>
      <c r="B5422" s="0" t="s">
        <v>150</v>
      </c>
      <c r="C5422" s="0" t="s">
        <v>28003</v>
      </c>
      <c r="D5422" s="0" t="s">
        <v>14192</v>
      </c>
      <c r="E5422" s="0" t="s">
        <v>28004</v>
      </c>
      <c r="F5422" s="0" t="n">
        <v>5682</v>
      </c>
      <c r="G5422" s="0" t="s">
        <v>599</v>
      </c>
      <c r="H5422" s="0" t="s">
        <v>297</v>
      </c>
      <c r="I5422" s="0" t="s">
        <v>28005</v>
      </c>
    </row>
    <row r="5423" customFormat="false" ht="15" hidden="false" customHeight="false" outlineLevel="0" collapsed="false">
      <c r="A5423" s="0" t="n">
        <v>169</v>
      </c>
      <c r="B5423" s="0" t="s">
        <v>232</v>
      </c>
      <c r="C5423" s="0" t="s">
        <v>28003</v>
      </c>
      <c r="D5423" s="0" t="s">
        <v>14192</v>
      </c>
      <c r="E5423" s="0" t="s">
        <v>28004</v>
      </c>
      <c r="F5423" s="0" t="n">
        <v>5682</v>
      </c>
      <c r="G5423" s="0" t="s">
        <v>599</v>
      </c>
      <c r="H5423" s="0" t="s">
        <v>297</v>
      </c>
      <c r="I5423" s="0" t="s">
        <v>28006</v>
      </c>
    </row>
    <row r="5424" customFormat="false" ht="15" hidden="false" customHeight="false" outlineLevel="0" collapsed="false">
      <c r="A5424" s="0" t="n">
        <v>96</v>
      </c>
      <c r="B5424" s="0" t="s">
        <v>150</v>
      </c>
      <c r="C5424" s="0" t="s">
        <v>28007</v>
      </c>
      <c r="D5424" s="0" t="s">
        <v>92</v>
      </c>
      <c r="E5424" s="0" t="s">
        <v>28008</v>
      </c>
      <c r="F5424" s="0" t="n">
        <v>2581</v>
      </c>
      <c r="G5424" s="0" t="s">
        <v>599</v>
      </c>
      <c r="H5424" s="0" t="s">
        <v>297</v>
      </c>
      <c r="I5424" s="0" t="s">
        <v>28009</v>
      </c>
    </row>
    <row r="5425" customFormat="false" ht="15" hidden="false" customHeight="false" outlineLevel="0" collapsed="false">
      <c r="A5425" s="0" t="n">
        <v>169</v>
      </c>
      <c r="B5425" s="0" t="s">
        <v>232</v>
      </c>
      <c r="C5425" s="0" t="s">
        <v>28007</v>
      </c>
      <c r="D5425" s="0" t="s">
        <v>92</v>
      </c>
      <c r="E5425" s="0" t="s">
        <v>28008</v>
      </c>
      <c r="F5425" s="0" t="n">
        <v>2581</v>
      </c>
      <c r="G5425" s="0" t="s">
        <v>599</v>
      </c>
      <c r="H5425" s="0" t="s">
        <v>297</v>
      </c>
      <c r="I5425" s="0" t="s">
        <v>28010</v>
      </c>
    </row>
    <row r="5426" customFormat="false" ht="15" hidden="false" customHeight="false" outlineLevel="0" collapsed="false">
      <c r="A5426" s="0" t="n">
        <v>96</v>
      </c>
      <c r="B5426" s="0" t="s">
        <v>150</v>
      </c>
      <c r="C5426" s="0" t="s">
        <v>28011</v>
      </c>
      <c r="D5426" s="0" t="s">
        <v>14902</v>
      </c>
      <c r="E5426" s="0" t="s">
        <v>28012</v>
      </c>
      <c r="F5426" s="0" t="n">
        <v>553</v>
      </c>
      <c r="G5426" s="0" t="s">
        <v>599</v>
      </c>
      <c r="H5426" s="0" t="s">
        <v>297</v>
      </c>
      <c r="I5426" s="0" t="s">
        <v>28013</v>
      </c>
    </row>
    <row r="5427" customFormat="false" ht="15" hidden="false" customHeight="false" outlineLevel="0" collapsed="false">
      <c r="A5427" s="0" t="n">
        <v>169</v>
      </c>
      <c r="B5427" s="0" t="s">
        <v>232</v>
      </c>
      <c r="C5427" s="0" t="s">
        <v>28011</v>
      </c>
      <c r="D5427" s="0" t="s">
        <v>14902</v>
      </c>
      <c r="E5427" s="0" t="s">
        <v>28012</v>
      </c>
      <c r="F5427" s="0" t="n">
        <v>553</v>
      </c>
      <c r="G5427" s="0" t="s">
        <v>599</v>
      </c>
      <c r="H5427" s="0" t="s">
        <v>297</v>
      </c>
      <c r="I5427" s="0" t="s">
        <v>28014</v>
      </c>
    </row>
    <row r="5428" customFormat="false" ht="15" hidden="false" customHeight="false" outlineLevel="0" collapsed="false">
      <c r="A5428" s="0" t="n">
        <v>96</v>
      </c>
      <c r="B5428" s="0" t="s">
        <v>150</v>
      </c>
      <c r="C5428" s="0" t="s">
        <v>28015</v>
      </c>
      <c r="D5428" s="0" t="s">
        <v>14902</v>
      </c>
      <c r="E5428" s="0" t="s">
        <v>28016</v>
      </c>
      <c r="F5428" s="0" t="n">
        <v>3421</v>
      </c>
      <c r="G5428" s="0" t="s">
        <v>599</v>
      </c>
      <c r="H5428" s="0" t="s">
        <v>297</v>
      </c>
      <c r="I5428" s="0" t="s">
        <v>28017</v>
      </c>
    </row>
    <row r="5429" customFormat="false" ht="15" hidden="false" customHeight="false" outlineLevel="0" collapsed="false">
      <c r="A5429" s="0" t="n">
        <v>169</v>
      </c>
      <c r="B5429" s="0" t="s">
        <v>232</v>
      </c>
      <c r="C5429" s="0" t="s">
        <v>28015</v>
      </c>
      <c r="D5429" s="0" t="s">
        <v>14902</v>
      </c>
      <c r="E5429" s="0" t="s">
        <v>28016</v>
      </c>
      <c r="F5429" s="0" t="n">
        <v>3421</v>
      </c>
      <c r="G5429" s="0" t="s">
        <v>599</v>
      </c>
      <c r="H5429" s="0" t="s">
        <v>297</v>
      </c>
      <c r="I5429" s="0" t="s">
        <v>28018</v>
      </c>
    </row>
    <row r="5430" customFormat="false" ht="15" hidden="false" customHeight="false" outlineLevel="0" collapsed="false">
      <c r="A5430" s="0" t="n">
        <v>96</v>
      </c>
      <c r="B5430" s="0" t="s">
        <v>150</v>
      </c>
      <c r="C5430" s="0" t="s">
        <v>28019</v>
      </c>
      <c r="D5430" s="0" t="s">
        <v>34</v>
      </c>
      <c r="E5430" s="0" t="s">
        <v>28020</v>
      </c>
      <c r="F5430" s="0" t="n">
        <v>938</v>
      </c>
      <c r="G5430" s="0" t="s">
        <v>599</v>
      </c>
      <c r="H5430" s="0" t="s">
        <v>297</v>
      </c>
      <c r="I5430" s="0" t="s">
        <v>28021</v>
      </c>
    </row>
    <row r="5431" customFormat="false" ht="15" hidden="false" customHeight="false" outlineLevel="0" collapsed="false">
      <c r="A5431" s="0" t="n">
        <v>169</v>
      </c>
      <c r="B5431" s="0" t="s">
        <v>232</v>
      </c>
      <c r="C5431" s="0" t="s">
        <v>28019</v>
      </c>
      <c r="D5431" s="0" t="s">
        <v>34</v>
      </c>
      <c r="E5431" s="0" t="s">
        <v>28020</v>
      </c>
      <c r="F5431" s="0" t="n">
        <v>938</v>
      </c>
      <c r="G5431" s="0" t="s">
        <v>599</v>
      </c>
      <c r="H5431" s="0" t="s">
        <v>297</v>
      </c>
      <c r="I5431" s="0" t="s">
        <v>28022</v>
      </c>
    </row>
    <row r="5432" customFormat="false" ht="15" hidden="false" customHeight="false" outlineLevel="0" collapsed="false">
      <c r="A5432" s="0" t="n">
        <v>96</v>
      </c>
      <c r="B5432" s="0" t="s">
        <v>150</v>
      </c>
      <c r="C5432" s="0" t="s">
        <v>28023</v>
      </c>
      <c r="D5432" s="0" t="s">
        <v>339</v>
      </c>
      <c r="E5432" s="0" t="s">
        <v>28024</v>
      </c>
      <c r="F5432" s="0" t="n">
        <v>3499</v>
      </c>
      <c r="G5432" s="0" t="s">
        <v>599</v>
      </c>
      <c r="H5432" s="0" t="s">
        <v>297</v>
      </c>
      <c r="I5432" s="0" t="s">
        <v>28025</v>
      </c>
    </row>
    <row r="5433" customFormat="false" ht="15" hidden="false" customHeight="false" outlineLevel="0" collapsed="false">
      <c r="A5433" s="0" t="n">
        <v>169</v>
      </c>
      <c r="B5433" s="0" t="s">
        <v>232</v>
      </c>
      <c r="C5433" s="0" t="s">
        <v>28023</v>
      </c>
      <c r="D5433" s="0" t="s">
        <v>339</v>
      </c>
      <c r="E5433" s="0" t="s">
        <v>28024</v>
      </c>
      <c r="F5433" s="0" t="n">
        <v>3499</v>
      </c>
      <c r="G5433" s="0" t="s">
        <v>599</v>
      </c>
      <c r="H5433" s="0" t="s">
        <v>297</v>
      </c>
      <c r="I5433" s="0" t="s">
        <v>28026</v>
      </c>
    </row>
    <row r="5434" customFormat="false" ht="15" hidden="false" customHeight="false" outlineLevel="0" collapsed="false">
      <c r="A5434" s="0" t="n">
        <v>96</v>
      </c>
      <c r="B5434" s="0" t="s">
        <v>150</v>
      </c>
      <c r="C5434" s="0" t="s">
        <v>28027</v>
      </c>
      <c r="D5434" s="0" t="s">
        <v>868</v>
      </c>
      <c r="E5434" s="0" t="s">
        <v>28028</v>
      </c>
      <c r="F5434" s="0" t="n">
        <v>589</v>
      </c>
      <c r="G5434" s="0" t="s">
        <v>599</v>
      </c>
      <c r="H5434" s="0" t="s">
        <v>297</v>
      </c>
      <c r="I5434" s="0" t="s">
        <v>28029</v>
      </c>
    </row>
    <row r="5435" customFormat="false" ht="15" hidden="false" customHeight="false" outlineLevel="0" collapsed="false">
      <c r="A5435" s="0" t="n">
        <v>169</v>
      </c>
      <c r="B5435" s="0" t="s">
        <v>232</v>
      </c>
      <c r="C5435" s="0" t="s">
        <v>28027</v>
      </c>
      <c r="D5435" s="0" t="s">
        <v>868</v>
      </c>
      <c r="E5435" s="0" t="s">
        <v>28028</v>
      </c>
      <c r="F5435" s="0" t="n">
        <v>589</v>
      </c>
      <c r="G5435" s="0" t="s">
        <v>599</v>
      </c>
      <c r="H5435" s="0" t="s">
        <v>297</v>
      </c>
      <c r="I5435" s="0" t="s">
        <v>28030</v>
      </c>
    </row>
    <row r="5436" customFormat="false" ht="15" hidden="false" customHeight="false" outlineLevel="0" collapsed="false">
      <c r="A5436" s="0" t="n">
        <v>96</v>
      </c>
      <c r="B5436" s="0" t="s">
        <v>150</v>
      </c>
      <c r="C5436" s="0" t="s">
        <v>28031</v>
      </c>
      <c r="D5436" s="0" t="s">
        <v>14541</v>
      </c>
      <c r="E5436" s="0" t="s">
        <v>28032</v>
      </c>
      <c r="F5436" s="0" t="n">
        <v>1404</v>
      </c>
      <c r="G5436" s="0" t="s">
        <v>599</v>
      </c>
      <c r="H5436" s="0" t="s">
        <v>297</v>
      </c>
      <c r="I5436" s="0" t="s">
        <v>28033</v>
      </c>
    </row>
    <row r="5437" customFormat="false" ht="15" hidden="false" customHeight="false" outlineLevel="0" collapsed="false">
      <c r="A5437" s="0" t="n">
        <v>169</v>
      </c>
      <c r="B5437" s="0" t="s">
        <v>232</v>
      </c>
      <c r="C5437" s="0" t="s">
        <v>28031</v>
      </c>
      <c r="D5437" s="0" t="s">
        <v>14541</v>
      </c>
      <c r="E5437" s="0" t="s">
        <v>28032</v>
      </c>
      <c r="F5437" s="0" t="n">
        <v>1404</v>
      </c>
      <c r="G5437" s="0" t="s">
        <v>599</v>
      </c>
      <c r="H5437" s="0" t="s">
        <v>297</v>
      </c>
      <c r="I5437" s="0" t="s">
        <v>28034</v>
      </c>
    </row>
    <row r="5438" customFormat="false" ht="15" hidden="false" customHeight="false" outlineLevel="0" collapsed="false">
      <c r="A5438" s="0" t="n">
        <v>96</v>
      </c>
      <c r="B5438" s="0" t="s">
        <v>150</v>
      </c>
      <c r="C5438" s="0" t="s">
        <v>28035</v>
      </c>
      <c r="D5438" s="0" t="s">
        <v>14939</v>
      </c>
      <c r="E5438" s="0" t="s">
        <v>28036</v>
      </c>
      <c r="F5438" s="0" t="n">
        <v>976</v>
      </c>
      <c r="G5438" s="0" t="s">
        <v>599</v>
      </c>
      <c r="H5438" s="0" t="s">
        <v>297</v>
      </c>
      <c r="I5438" s="0" t="s">
        <v>28037</v>
      </c>
    </row>
    <row r="5439" customFormat="false" ht="15" hidden="false" customHeight="false" outlineLevel="0" collapsed="false">
      <c r="A5439" s="0" t="n">
        <v>169</v>
      </c>
      <c r="B5439" s="0" t="s">
        <v>232</v>
      </c>
      <c r="C5439" s="0" t="s">
        <v>28035</v>
      </c>
      <c r="D5439" s="0" t="s">
        <v>14939</v>
      </c>
      <c r="E5439" s="0" t="s">
        <v>28036</v>
      </c>
      <c r="F5439" s="0" t="n">
        <v>976</v>
      </c>
      <c r="G5439" s="0" t="s">
        <v>599</v>
      </c>
      <c r="H5439" s="0" t="s">
        <v>297</v>
      </c>
      <c r="I5439" s="0" t="s">
        <v>28038</v>
      </c>
    </row>
    <row r="5440" customFormat="false" ht="15" hidden="false" customHeight="false" outlineLevel="0" collapsed="false">
      <c r="A5440" s="0" t="n">
        <v>96</v>
      </c>
      <c r="B5440" s="0" t="s">
        <v>150</v>
      </c>
      <c r="C5440" s="0" t="s">
        <v>28039</v>
      </c>
      <c r="D5440" s="0" t="s">
        <v>14541</v>
      </c>
      <c r="E5440" s="0" t="s">
        <v>28040</v>
      </c>
      <c r="F5440" s="0" t="n">
        <v>4204</v>
      </c>
      <c r="G5440" s="0" t="s">
        <v>599</v>
      </c>
      <c r="H5440" s="0" t="s">
        <v>297</v>
      </c>
      <c r="I5440" s="0" t="s">
        <v>28041</v>
      </c>
    </row>
    <row r="5441" customFormat="false" ht="15" hidden="false" customHeight="false" outlineLevel="0" collapsed="false">
      <c r="A5441" s="0" t="n">
        <v>169</v>
      </c>
      <c r="B5441" s="0" t="s">
        <v>232</v>
      </c>
      <c r="C5441" s="0" t="s">
        <v>28039</v>
      </c>
      <c r="D5441" s="0" t="s">
        <v>14541</v>
      </c>
      <c r="E5441" s="0" t="s">
        <v>28040</v>
      </c>
      <c r="F5441" s="0" t="n">
        <v>4204</v>
      </c>
      <c r="G5441" s="0" t="s">
        <v>599</v>
      </c>
      <c r="H5441" s="0" t="s">
        <v>297</v>
      </c>
      <c r="I5441" s="0" t="s">
        <v>28042</v>
      </c>
    </row>
    <row r="5442" customFormat="false" ht="15" hidden="false" customHeight="false" outlineLevel="0" collapsed="false">
      <c r="A5442" s="0" t="n">
        <v>96</v>
      </c>
      <c r="B5442" s="0" t="s">
        <v>150</v>
      </c>
      <c r="C5442" s="0" t="s">
        <v>28043</v>
      </c>
      <c r="D5442" s="0" t="s">
        <v>14541</v>
      </c>
      <c r="E5442" s="0" t="s">
        <v>27798</v>
      </c>
      <c r="F5442" s="0" t="n">
        <v>4113</v>
      </c>
      <c r="G5442" s="0" t="s">
        <v>599</v>
      </c>
      <c r="H5442" s="0" t="s">
        <v>297</v>
      </c>
      <c r="I5442" s="0" t="s">
        <v>27799</v>
      </c>
    </row>
    <row r="5443" customFormat="false" ht="15" hidden="false" customHeight="false" outlineLevel="0" collapsed="false">
      <c r="A5443" s="0" t="n">
        <v>169</v>
      </c>
      <c r="B5443" s="0" t="s">
        <v>232</v>
      </c>
      <c r="C5443" s="0" t="s">
        <v>28043</v>
      </c>
      <c r="D5443" s="0" t="s">
        <v>14541</v>
      </c>
      <c r="E5443" s="0" t="s">
        <v>27798</v>
      </c>
      <c r="F5443" s="0" t="n">
        <v>4113</v>
      </c>
      <c r="G5443" s="0" t="s">
        <v>599</v>
      </c>
      <c r="H5443" s="0" t="s">
        <v>297</v>
      </c>
      <c r="I5443" s="0" t="s">
        <v>27800</v>
      </c>
    </row>
    <row r="5444" customFormat="false" ht="15" hidden="false" customHeight="false" outlineLevel="0" collapsed="false">
      <c r="A5444" s="0" t="n">
        <v>96</v>
      </c>
      <c r="B5444" s="0" t="s">
        <v>150</v>
      </c>
      <c r="C5444" s="0" t="s">
        <v>28044</v>
      </c>
      <c r="D5444" s="0" t="s">
        <v>14902</v>
      </c>
      <c r="E5444" s="0" t="s">
        <v>27835</v>
      </c>
      <c r="F5444" s="0" t="n">
        <v>11270</v>
      </c>
      <c r="G5444" s="0" t="s">
        <v>599</v>
      </c>
      <c r="H5444" s="0" t="s">
        <v>297</v>
      </c>
      <c r="I5444" s="0" t="s">
        <v>27836</v>
      </c>
    </row>
    <row r="5445" customFormat="false" ht="15" hidden="false" customHeight="false" outlineLevel="0" collapsed="false">
      <c r="A5445" s="0" t="n">
        <v>169</v>
      </c>
      <c r="B5445" s="0" t="s">
        <v>232</v>
      </c>
      <c r="C5445" s="0" t="s">
        <v>28044</v>
      </c>
      <c r="D5445" s="0" t="s">
        <v>14902</v>
      </c>
      <c r="E5445" s="0" t="s">
        <v>27835</v>
      </c>
      <c r="F5445" s="0" t="n">
        <v>11270</v>
      </c>
      <c r="G5445" s="0" t="s">
        <v>599</v>
      </c>
      <c r="H5445" s="0" t="s">
        <v>297</v>
      </c>
      <c r="I5445" s="0" t="s">
        <v>27837</v>
      </c>
    </row>
    <row r="5446" customFormat="false" ht="15" hidden="false" customHeight="false" outlineLevel="0" collapsed="false">
      <c r="A5446" s="0" t="n">
        <v>96</v>
      </c>
      <c r="B5446" s="0" t="s">
        <v>150</v>
      </c>
      <c r="C5446" s="0" t="s">
        <v>28045</v>
      </c>
      <c r="D5446" s="0" t="s">
        <v>34</v>
      </c>
      <c r="E5446" s="0" t="s">
        <v>27904</v>
      </c>
      <c r="F5446" s="0" t="n">
        <v>1049</v>
      </c>
      <c r="G5446" s="0" t="s">
        <v>599</v>
      </c>
      <c r="H5446" s="0" t="s">
        <v>297</v>
      </c>
      <c r="I5446" s="0" t="s">
        <v>27905</v>
      </c>
    </row>
    <row r="5447" customFormat="false" ht="15" hidden="false" customHeight="false" outlineLevel="0" collapsed="false">
      <c r="A5447" s="0" t="n">
        <v>169</v>
      </c>
      <c r="B5447" s="0" t="s">
        <v>232</v>
      </c>
      <c r="C5447" s="0" t="s">
        <v>28045</v>
      </c>
      <c r="D5447" s="0" t="s">
        <v>34</v>
      </c>
      <c r="E5447" s="0" t="s">
        <v>27904</v>
      </c>
      <c r="F5447" s="0" t="n">
        <v>1049</v>
      </c>
      <c r="G5447" s="0" t="s">
        <v>599</v>
      </c>
      <c r="H5447" s="0" t="s">
        <v>297</v>
      </c>
      <c r="I5447" s="0" t="s">
        <v>27906</v>
      </c>
    </row>
    <row r="5448" customFormat="false" ht="15" hidden="false" customHeight="false" outlineLevel="0" collapsed="false">
      <c r="A5448" s="0" t="n">
        <v>96</v>
      </c>
      <c r="B5448" s="0" t="s">
        <v>150</v>
      </c>
      <c r="C5448" s="0" t="s">
        <v>28046</v>
      </c>
      <c r="D5448" s="0" t="s">
        <v>14192</v>
      </c>
      <c r="E5448" s="0" t="s">
        <v>27887</v>
      </c>
      <c r="F5448" s="0" t="n">
        <v>25723</v>
      </c>
      <c r="G5448" s="0" t="s">
        <v>599</v>
      </c>
      <c r="H5448" s="0" t="s">
        <v>297</v>
      </c>
      <c r="I5448" s="0" t="s">
        <v>27888</v>
      </c>
    </row>
    <row r="5449" customFormat="false" ht="15" hidden="false" customHeight="false" outlineLevel="0" collapsed="false">
      <c r="A5449" s="0" t="n">
        <v>169</v>
      </c>
      <c r="B5449" s="0" t="s">
        <v>232</v>
      </c>
      <c r="C5449" s="0" t="s">
        <v>28046</v>
      </c>
      <c r="D5449" s="0" t="s">
        <v>14192</v>
      </c>
      <c r="E5449" s="0" t="s">
        <v>27887</v>
      </c>
      <c r="F5449" s="0" t="n">
        <v>25723</v>
      </c>
      <c r="G5449" s="0" t="s">
        <v>599</v>
      </c>
      <c r="H5449" s="0" t="s">
        <v>297</v>
      </c>
      <c r="I5449" s="0" t="s">
        <v>27889</v>
      </c>
    </row>
    <row r="5450" customFormat="false" ht="15" hidden="false" customHeight="false" outlineLevel="0" collapsed="false">
      <c r="A5450" s="0" t="n">
        <v>96</v>
      </c>
      <c r="B5450" s="0" t="s">
        <v>150</v>
      </c>
      <c r="C5450" s="0" t="s">
        <v>28047</v>
      </c>
      <c r="D5450" s="0" t="s">
        <v>282</v>
      </c>
      <c r="E5450" s="0" t="s">
        <v>27819</v>
      </c>
      <c r="F5450" s="0" t="n">
        <v>2353</v>
      </c>
      <c r="G5450" s="0" t="s">
        <v>599</v>
      </c>
      <c r="H5450" s="0" t="s">
        <v>297</v>
      </c>
      <c r="I5450" s="0" t="s">
        <v>27820</v>
      </c>
    </row>
    <row r="5451" customFormat="false" ht="15" hidden="false" customHeight="false" outlineLevel="0" collapsed="false">
      <c r="A5451" s="0" t="n">
        <v>169</v>
      </c>
      <c r="B5451" s="0" t="s">
        <v>232</v>
      </c>
      <c r="C5451" s="0" t="s">
        <v>28047</v>
      </c>
      <c r="D5451" s="0" t="s">
        <v>282</v>
      </c>
      <c r="E5451" s="0" t="s">
        <v>27819</v>
      </c>
      <c r="F5451" s="0" t="n">
        <v>2353</v>
      </c>
      <c r="G5451" s="0" t="s">
        <v>599</v>
      </c>
      <c r="H5451" s="0" t="s">
        <v>297</v>
      </c>
      <c r="I5451" s="0" t="s">
        <v>27821</v>
      </c>
    </row>
    <row r="5452" customFormat="false" ht="15" hidden="false" customHeight="false" outlineLevel="0" collapsed="false">
      <c r="A5452" s="0" t="n">
        <v>96</v>
      </c>
      <c r="B5452" s="0" t="s">
        <v>150</v>
      </c>
      <c r="C5452" s="0" t="s">
        <v>28048</v>
      </c>
      <c r="D5452" s="0" t="s">
        <v>14541</v>
      </c>
      <c r="E5452" s="0" t="s">
        <v>27871</v>
      </c>
      <c r="F5452" s="0" t="n">
        <v>11132</v>
      </c>
      <c r="G5452" s="0" t="s">
        <v>599</v>
      </c>
      <c r="H5452" s="0" t="s">
        <v>297</v>
      </c>
      <c r="I5452" s="0" t="s">
        <v>27872</v>
      </c>
    </row>
    <row r="5453" customFormat="false" ht="15" hidden="false" customHeight="false" outlineLevel="0" collapsed="false">
      <c r="A5453" s="0" t="n">
        <v>169</v>
      </c>
      <c r="B5453" s="0" t="s">
        <v>232</v>
      </c>
      <c r="C5453" s="0" t="s">
        <v>28048</v>
      </c>
      <c r="D5453" s="0" t="s">
        <v>14541</v>
      </c>
      <c r="E5453" s="0" t="s">
        <v>27871</v>
      </c>
      <c r="F5453" s="0" t="n">
        <v>11132</v>
      </c>
      <c r="G5453" s="0" t="s">
        <v>599</v>
      </c>
      <c r="H5453" s="0" t="s">
        <v>297</v>
      </c>
      <c r="I5453" s="0" t="s">
        <v>27873</v>
      </c>
    </row>
    <row r="5454" customFormat="false" ht="15" hidden="false" customHeight="false" outlineLevel="0" collapsed="false">
      <c r="A5454" s="0" t="n">
        <v>96</v>
      </c>
      <c r="B5454" s="0" t="s">
        <v>150</v>
      </c>
      <c r="C5454" s="0" t="s">
        <v>28049</v>
      </c>
      <c r="D5454" s="0" t="s">
        <v>14192</v>
      </c>
      <c r="E5454" s="0" t="s">
        <v>27823</v>
      </c>
      <c r="F5454" s="0" t="n">
        <v>7948</v>
      </c>
      <c r="G5454" s="0" t="s">
        <v>599</v>
      </c>
      <c r="H5454" s="0" t="s">
        <v>297</v>
      </c>
      <c r="I5454" s="0" t="s">
        <v>27824</v>
      </c>
    </row>
    <row r="5455" customFormat="false" ht="15" hidden="false" customHeight="false" outlineLevel="0" collapsed="false">
      <c r="A5455" s="0" t="n">
        <v>169</v>
      </c>
      <c r="B5455" s="0" t="s">
        <v>232</v>
      </c>
      <c r="C5455" s="0" t="s">
        <v>28049</v>
      </c>
      <c r="D5455" s="0" t="s">
        <v>14192</v>
      </c>
      <c r="E5455" s="0" t="s">
        <v>27823</v>
      </c>
      <c r="F5455" s="0" t="n">
        <v>7948</v>
      </c>
      <c r="G5455" s="0" t="s">
        <v>599</v>
      </c>
      <c r="H5455" s="0" t="s">
        <v>297</v>
      </c>
      <c r="I5455" s="0" t="s">
        <v>27825</v>
      </c>
    </row>
    <row r="5456" customFormat="false" ht="15" hidden="false" customHeight="false" outlineLevel="0" collapsed="false">
      <c r="A5456" s="0" t="n">
        <v>96</v>
      </c>
      <c r="B5456" s="0" t="s">
        <v>150</v>
      </c>
      <c r="C5456" s="0" t="s">
        <v>28050</v>
      </c>
      <c r="D5456" s="0" t="s">
        <v>14902</v>
      </c>
      <c r="E5456" s="0" t="s">
        <v>27912</v>
      </c>
      <c r="F5456" s="0" t="n">
        <v>8923</v>
      </c>
      <c r="G5456" s="0" t="s">
        <v>599</v>
      </c>
      <c r="H5456" s="0" t="s">
        <v>297</v>
      </c>
      <c r="I5456" s="0" t="s">
        <v>27913</v>
      </c>
    </row>
    <row r="5457" customFormat="false" ht="15" hidden="false" customHeight="false" outlineLevel="0" collapsed="false">
      <c r="A5457" s="0" t="n">
        <v>169</v>
      </c>
      <c r="B5457" s="0" t="s">
        <v>232</v>
      </c>
      <c r="C5457" s="0" t="s">
        <v>28050</v>
      </c>
      <c r="D5457" s="0" t="s">
        <v>14902</v>
      </c>
      <c r="E5457" s="0" t="s">
        <v>27912</v>
      </c>
      <c r="F5457" s="0" t="n">
        <v>8923</v>
      </c>
      <c r="G5457" s="0" t="s">
        <v>599</v>
      </c>
      <c r="H5457" s="0" t="s">
        <v>297</v>
      </c>
      <c r="I5457" s="0" t="s">
        <v>27914</v>
      </c>
    </row>
    <row r="5458" customFormat="false" ht="15" hidden="false" customHeight="false" outlineLevel="0" collapsed="false">
      <c r="A5458" s="0" t="n">
        <v>96</v>
      </c>
      <c r="B5458" s="0" t="s">
        <v>150</v>
      </c>
      <c r="C5458" s="0" t="s">
        <v>28051</v>
      </c>
      <c r="D5458" s="0" t="s">
        <v>514</v>
      </c>
      <c r="E5458" s="2" t="s">
        <v>27900</v>
      </c>
      <c r="F5458" s="0" t="n">
        <v>1954</v>
      </c>
      <c r="G5458" s="0" t="s">
        <v>599</v>
      </c>
      <c r="H5458" s="0" t="s">
        <v>297</v>
      </c>
      <c r="I5458" s="0" t="s">
        <v>27901</v>
      </c>
    </row>
    <row r="5459" customFormat="false" ht="15" hidden="false" customHeight="false" outlineLevel="0" collapsed="false">
      <c r="A5459" s="0" t="n">
        <v>169</v>
      </c>
      <c r="B5459" s="0" t="s">
        <v>232</v>
      </c>
      <c r="C5459" s="0" t="s">
        <v>28051</v>
      </c>
      <c r="D5459" s="0" t="s">
        <v>514</v>
      </c>
      <c r="E5459" s="2" t="s">
        <v>27900</v>
      </c>
      <c r="F5459" s="0" t="n">
        <v>1954</v>
      </c>
      <c r="G5459" s="0" t="s">
        <v>599</v>
      </c>
      <c r="H5459" s="0" t="s">
        <v>297</v>
      </c>
      <c r="I5459" s="0" t="s">
        <v>27902</v>
      </c>
    </row>
    <row r="5460" customFormat="false" ht="15" hidden="false" customHeight="false" outlineLevel="0" collapsed="false">
      <c r="A5460" s="0" t="n">
        <v>96</v>
      </c>
      <c r="B5460" s="0" t="s">
        <v>150</v>
      </c>
      <c r="C5460" s="0" t="s">
        <v>28052</v>
      </c>
      <c r="D5460" s="0" t="s">
        <v>14676</v>
      </c>
      <c r="E5460" s="0" t="s">
        <v>27847</v>
      </c>
      <c r="F5460" s="0" t="n">
        <v>4597</v>
      </c>
      <c r="G5460" s="0" t="s">
        <v>599</v>
      </c>
      <c r="H5460" s="0" t="s">
        <v>297</v>
      </c>
      <c r="I5460" s="0" t="s">
        <v>27848</v>
      </c>
    </row>
    <row r="5461" customFormat="false" ht="15" hidden="false" customHeight="false" outlineLevel="0" collapsed="false">
      <c r="A5461" s="0" t="n">
        <v>169</v>
      </c>
      <c r="B5461" s="0" t="s">
        <v>232</v>
      </c>
      <c r="C5461" s="0" t="s">
        <v>28052</v>
      </c>
      <c r="D5461" s="0" t="s">
        <v>14676</v>
      </c>
      <c r="E5461" s="0" t="s">
        <v>27847</v>
      </c>
      <c r="F5461" s="0" t="n">
        <v>4597</v>
      </c>
      <c r="G5461" s="0" t="s">
        <v>599</v>
      </c>
      <c r="H5461" s="0" t="s">
        <v>297</v>
      </c>
      <c r="I5461" s="0" t="s">
        <v>27849</v>
      </c>
    </row>
    <row r="5462" customFormat="false" ht="15" hidden="false" customHeight="false" outlineLevel="0" collapsed="false">
      <c r="A5462" s="0" t="n">
        <v>96</v>
      </c>
      <c r="B5462" s="0" t="s">
        <v>150</v>
      </c>
      <c r="C5462" s="0" t="s">
        <v>28053</v>
      </c>
      <c r="D5462" s="0" t="s">
        <v>14192</v>
      </c>
      <c r="E5462" s="0" t="s">
        <v>27851</v>
      </c>
      <c r="F5462" s="0" t="n">
        <v>13568</v>
      </c>
      <c r="G5462" s="0" t="s">
        <v>599</v>
      </c>
      <c r="H5462" s="0" t="s">
        <v>297</v>
      </c>
      <c r="I5462" s="0" t="s">
        <v>27852</v>
      </c>
    </row>
    <row r="5463" customFormat="false" ht="15" hidden="false" customHeight="false" outlineLevel="0" collapsed="false">
      <c r="A5463" s="0" t="n">
        <v>169</v>
      </c>
      <c r="B5463" s="0" t="s">
        <v>232</v>
      </c>
      <c r="C5463" s="0" t="s">
        <v>28053</v>
      </c>
      <c r="D5463" s="0" t="s">
        <v>14192</v>
      </c>
      <c r="E5463" s="0" t="s">
        <v>27851</v>
      </c>
      <c r="F5463" s="0" t="n">
        <v>13568</v>
      </c>
      <c r="G5463" s="0" t="s">
        <v>599</v>
      </c>
      <c r="H5463" s="0" t="s">
        <v>297</v>
      </c>
      <c r="I5463" s="0" t="s">
        <v>27853</v>
      </c>
    </row>
    <row r="5464" customFormat="false" ht="15" hidden="false" customHeight="false" outlineLevel="0" collapsed="false">
      <c r="A5464" s="0" t="n">
        <v>96</v>
      </c>
      <c r="B5464" s="0" t="s">
        <v>150</v>
      </c>
      <c r="C5464" s="0" t="s">
        <v>28054</v>
      </c>
      <c r="D5464" s="0" t="s">
        <v>14192</v>
      </c>
      <c r="E5464" s="0" t="s">
        <v>27883</v>
      </c>
      <c r="F5464" s="0" t="n">
        <v>19981</v>
      </c>
      <c r="G5464" s="0" t="s">
        <v>599</v>
      </c>
      <c r="H5464" s="0" t="s">
        <v>297</v>
      </c>
      <c r="I5464" s="0" t="s">
        <v>27884</v>
      </c>
    </row>
    <row r="5465" customFormat="false" ht="15" hidden="false" customHeight="false" outlineLevel="0" collapsed="false">
      <c r="A5465" s="0" t="n">
        <v>169</v>
      </c>
      <c r="B5465" s="0" t="s">
        <v>232</v>
      </c>
      <c r="C5465" s="0" t="s">
        <v>28054</v>
      </c>
      <c r="D5465" s="0" t="s">
        <v>14192</v>
      </c>
      <c r="E5465" s="0" t="s">
        <v>27883</v>
      </c>
      <c r="F5465" s="0" t="n">
        <v>19981</v>
      </c>
      <c r="G5465" s="0" t="s">
        <v>599</v>
      </c>
      <c r="H5465" s="0" t="s">
        <v>297</v>
      </c>
      <c r="I5465" s="0" t="s">
        <v>27885</v>
      </c>
    </row>
    <row r="5466" customFormat="false" ht="15" hidden="false" customHeight="false" outlineLevel="0" collapsed="false">
      <c r="A5466" s="0" t="n">
        <v>96</v>
      </c>
      <c r="B5466" s="0" t="s">
        <v>150</v>
      </c>
      <c r="C5466" s="0" t="s">
        <v>28055</v>
      </c>
      <c r="D5466" s="0" t="s">
        <v>339</v>
      </c>
      <c r="E5466" s="0" t="s">
        <v>27891</v>
      </c>
      <c r="F5466" s="0" t="n">
        <v>4765</v>
      </c>
      <c r="G5466" s="0" t="s">
        <v>599</v>
      </c>
      <c r="H5466" s="0" t="s">
        <v>297</v>
      </c>
      <c r="I5466" s="0" t="s">
        <v>27892</v>
      </c>
    </row>
    <row r="5467" customFormat="false" ht="15" hidden="false" customHeight="false" outlineLevel="0" collapsed="false">
      <c r="A5467" s="0" t="n">
        <v>169</v>
      </c>
      <c r="B5467" s="0" t="s">
        <v>232</v>
      </c>
      <c r="C5467" s="0" t="s">
        <v>28055</v>
      </c>
      <c r="D5467" s="0" t="s">
        <v>339</v>
      </c>
      <c r="E5467" s="0" t="s">
        <v>27891</v>
      </c>
      <c r="F5467" s="0" t="n">
        <v>4765</v>
      </c>
      <c r="G5467" s="0" t="s">
        <v>599</v>
      </c>
      <c r="H5467" s="0" t="s">
        <v>297</v>
      </c>
      <c r="I5467" s="0" t="s">
        <v>27893</v>
      </c>
    </row>
    <row r="5468" customFormat="false" ht="15" hidden="false" customHeight="false" outlineLevel="0" collapsed="false">
      <c r="A5468" s="0" t="n">
        <v>96</v>
      </c>
      <c r="B5468" s="0" t="s">
        <v>150</v>
      </c>
      <c r="C5468" s="0" t="s">
        <v>28056</v>
      </c>
      <c r="D5468" s="0" t="s">
        <v>14192</v>
      </c>
      <c r="E5468" s="0" t="s">
        <v>27815</v>
      </c>
      <c r="F5468" s="0" t="n">
        <v>10583</v>
      </c>
      <c r="G5468" s="0" t="s">
        <v>599</v>
      </c>
      <c r="H5468" s="0" t="s">
        <v>297</v>
      </c>
      <c r="I5468" s="0" t="s">
        <v>27816</v>
      </c>
    </row>
    <row r="5469" customFormat="false" ht="15" hidden="false" customHeight="false" outlineLevel="0" collapsed="false">
      <c r="A5469" s="0" t="n">
        <v>169</v>
      </c>
      <c r="B5469" s="0" t="s">
        <v>232</v>
      </c>
      <c r="C5469" s="0" t="s">
        <v>28056</v>
      </c>
      <c r="D5469" s="0" t="s">
        <v>14192</v>
      </c>
      <c r="E5469" s="0" t="s">
        <v>27815</v>
      </c>
      <c r="F5469" s="0" t="n">
        <v>10583</v>
      </c>
      <c r="G5469" s="0" t="s">
        <v>599</v>
      </c>
      <c r="H5469" s="0" t="s">
        <v>297</v>
      </c>
      <c r="I5469" s="0" t="s">
        <v>27817</v>
      </c>
    </row>
    <row r="5470" customFormat="false" ht="15" hidden="false" customHeight="false" outlineLevel="0" collapsed="false">
      <c r="A5470" s="0" t="n">
        <v>96</v>
      </c>
      <c r="B5470" s="0" t="s">
        <v>150</v>
      </c>
      <c r="C5470" s="0" t="s">
        <v>28057</v>
      </c>
      <c r="D5470" s="0" t="s">
        <v>514</v>
      </c>
      <c r="E5470" s="2" t="s">
        <v>27843</v>
      </c>
      <c r="F5470" s="0" t="n">
        <v>3450</v>
      </c>
      <c r="G5470" s="0" t="s">
        <v>599</v>
      </c>
      <c r="H5470" s="0" t="s">
        <v>297</v>
      </c>
      <c r="I5470" s="0" t="s">
        <v>27844</v>
      </c>
    </row>
    <row r="5471" customFormat="false" ht="15" hidden="false" customHeight="false" outlineLevel="0" collapsed="false">
      <c r="A5471" s="0" t="n">
        <v>169</v>
      </c>
      <c r="B5471" s="0" t="s">
        <v>232</v>
      </c>
      <c r="C5471" s="0" t="s">
        <v>28057</v>
      </c>
      <c r="D5471" s="0" t="s">
        <v>514</v>
      </c>
      <c r="E5471" s="2" t="s">
        <v>27843</v>
      </c>
      <c r="F5471" s="0" t="n">
        <v>3450</v>
      </c>
      <c r="G5471" s="0" t="s">
        <v>599</v>
      </c>
      <c r="H5471" s="0" t="s">
        <v>297</v>
      </c>
      <c r="I5471" s="0" t="s">
        <v>27845</v>
      </c>
    </row>
    <row r="5472" customFormat="false" ht="15" hidden="false" customHeight="false" outlineLevel="0" collapsed="false">
      <c r="A5472" s="0" t="n">
        <v>96</v>
      </c>
      <c r="B5472" s="0" t="s">
        <v>150</v>
      </c>
      <c r="C5472" s="0" t="s">
        <v>28058</v>
      </c>
      <c r="D5472" s="0" t="s">
        <v>514</v>
      </c>
      <c r="E5472" s="0" t="s">
        <v>27794</v>
      </c>
      <c r="F5472" s="0" t="n">
        <v>12160</v>
      </c>
      <c r="G5472" s="0" t="s">
        <v>599</v>
      </c>
      <c r="H5472" s="0" t="s">
        <v>297</v>
      </c>
      <c r="I5472" s="0" t="s">
        <v>27795</v>
      </c>
    </row>
    <row r="5473" customFormat="false" ht="15" hidden="false" customHeight="false" outlineLevel="0" collapsed="false">
      <c r="A5473" s="0" t="n">
        <v>169</v>
      </c>
      <c r="B5473" s="0" t="s">
        <v>232</v>
      </c>
      <c r="C5473" s="0" t="s">
        <v>28058</v>
      </c>
      <c r="D5473" s="0" t="s">
        <v>514</v>
      </c>
      <c r="E5473" s="0" t="s">
        <v>27794</v>
      </c>
      <c r="F5473" s="0" t="n">
        <v>12160</v>
      </c>
      <c r="G5473" s="0" t="s">
        <v>599</v>
      </c>
      <c r="H5473" s="0" t="s">
        <v>297</v>
      </c>
      <c r="I5473" s="0" t="s">
        <v>27796</v>
      </c>
    </row>
    <row r="5474" customFormat="false" ht="15" hidden="false" customHeight="false" outlineLevel="0" collapsed="false">
      <c r="A5474" s="0" t="n">
        <v>96</v>
      </c>
      <c r="B5474" s="0" t="s">
        <v>150</v>
      </c>
      <c r="C5474" s="0" t="s">
        <v>28059</v>
      </c>
      <c r="D5474" s="0" t="s">
        <v>14902</v>
      </c>
      <c r="E5474" s="0" t="s">
        <v>27867</v>
      </c>
      <c r="F5474" s="0" t="n">
        <v>3081</v>
      </c>
      <c r="G5474" s="0" t="s">
        <v>599</v>
      </c>
      <c r="H5474" s="0" t="s">
        <v>297</v>
      </c>
      <c r="I5474" s="0" t="s">
        <v>27868</v>
      </c>
    </row>
    <row r="5475" customFormat="false" ht="15" hidden="false" customHeight="false" outlineLevel="0" collapsed="false">
      <c r="A5475" s="0" t="n">
        <v>169</v>
      </c>
      <c r="B5475" s="0" t="s">
        <v>232</v>
      </c>
      <c r="C5475" s="0" t="s">
        <v>28059</v>
      </c>
      <c r="D5475" s="0" t="s">
        <v>14902</v>
      </c>
      <c r="E5475" s="0" t="s">
        <v>27867</v>
      </c>
      <c r="F5475" s="0" t="n">
        <v>3081</v>
      </c>
      <c r="G5475" s="0" t="s">
        <v>599</v>
      </c>
      <c r="H5475" s="0" t="s">
        <v>297</v>
      </c>
      <c r="I5475" s="0" t="s">
        <v>27869</v>
      </c>
    </row>
    <row r="5476" customFormat="false" ht="15" hidden="false" customHeight="false" outlineLevel="0" collapsed="false">
      <c r="A5476" s="0" t="n">
        <v>96</v>
      </c>
      <c r="B5476" s="0" t="s">
        <v>150</v>
      </c>
      <c r="C5476" s="0" t="s">
        <v>28060</v>
      </c>
      <c r="D5476" s="0" t="s">
        <v>14192</v>
      </c>
      <c r="E5476" s="0" t="s">
        <v>27803</v>
      </c>
      <c r="F5476" s="0" t="n">
        <v>3865</v>
      </c>
      <c r="G5476" s="0" t="s">
        <v>599</v>
      </c>
      <c r="H5476" s="0" t="s">
        <v>297</v>
      </c>
      <c r="I5476" s="0" t="s">
        <v>27804</v>
      </c>
    </row>
    <row r="5477" customFormat="false" ht="15" hidden="false" customHeight="false" outlineLevel="0" collapsed="false">
      <c r="A5477" s="0" t="n">
        <v>169</v>
      </c>
      <c r="B5477" s="0" t="s">
        <v>232</v>
      </c>
      <c r="C5477" s="0" t="s">
        <v>28060</v>
      </c>
      <c r="D5477" s="0" t="s">
        <v>14192</v>
      </c>
      <c r="E5477" s="0" t="s">
        <v>27803</v>
      </c>
      <c r="F5477" s="0" t="n">
        <v>3865</v>
      </c>
      <c r="G5477" s="0" t="s">
        <v>599</v>
      </c>
      <c r="H5477" s="0" t="s">
        <v>297</v>
      </c>
      <c r="I5477" s="0" t="s">
        <v>27805</v>
      </c>
    </row>
    <row r="5478" customFormat="false" ht="15" hidden="false" customHeight="false" outlineLevel="0" collapsed="false">
      <c r="A5478" s="0" t="n">
        <v>96</v>
      </c>
      <c r="B5478" s="0" t="s">
        <v>150</v>
      </c>
      <c r="C5478" s="0" t="s">
        <v>28061</v>
      </c>
      <c r="D5478" s="0" t="s">
        <v>14192</v>
      </c>
      <c r="E5478" s="0" t="s">
        <v>27896</v>
      </c>
      <c r="F5478" s="0" t="n">
        <v>11987</v>
      </c>
      <c r="G5478" s="0" t="s">
        <v>599</v>
      </c>
      <c r="H5478" s="0" t="s">
        <v>297</v>
      </c>
      <c r="I5478" s="0" t="s">
        <v>27897</v>
      </c>
    </row>
    <row r="5479" customFormat="false" ht="15" hidden="false" customHeight="false" outlineLevel="0" collapsed="false">
      <c r="A5479" s="0" t="n">
        <v>169</v>
      </c>
      <c r="B5479" s="0" t="s">
        <v>232</v>
      </c>
      <c r="C5479" s="0" t="s">
        <v>28061</v>
      </c>
      <c r="D5479" s="0" t="s">
        <v>14192</v>
      </c>
      <c r="E5479" s="0" t="s">
        <v>27896</v>
      </c>
      <c r="F5479" s="0" t="n">
        <v>11987</v>
      </c>
      <c r="G5479" s="0" t="s">
        <v>599</v>
      </c>
      <c r="H5479" s="0" t="s">
        <v>297</v>
      </c>
      <c r="I5479" s="0" t="s">
        <v>27898</v>
      </c>
    </row>
    <row r="5480" customFormat="false" ht="15" hidden="false" customHeight="false" outlineLevel="0" collapsed="false">
      <c r="A5480" s="0" t="n">
        <v>96</v>
      </c>
      <c r="B5480" s="0" t="s">
        <v>150</v>
      </c>
      <c r="C5480" s="0" t="s">
        <v>28062</v>
      </c>
      <c r="D5480" s="0" t="s">
        <v>14192</v>
      </c>
      <c r="E5480" s="0" t="s">
        <v>27863</v>
      </c>
      <c r="F5480" s="0" t="n">
        <v>13135</v>
      </c>
      <c r="G5480" s="0" t="s">
        <v>599</v>
      </c>
      <c r="H5480" s="0" t="s">
        <v>297</v>
      </c>
      <c r="I5480" s="0" t="s">
        <v>27864</v>
      </c>
    </row>
    <row r="5481" customFormat="false" ht="15" hidden="false" customHeight="false" outlineLevel="0" collapsed="false">
      <c r="A5481" s="0" t="n">
        <v>169</v>
      </c>
      <c r="B5481" s="0" t="s">
        <v>232</v>
      </c>
      <c r="C5481" s="0" t="s">
        <v>28062</v>
      </c>
      <c r="D5481" s="0" t="s">
        <v>14192</v>
      </c>
      <c r="E5481" s="0" t="s">
        <v>27863</v>
      </c>
      <c r="F5481" s="0" t="n">
        <v>13135</v>
      </c>
      <c r="G5481" s="0" t="s">
        <v>599</v>
      </c>
      <c r="H5481" s="0" t="s">
        <v>297</v>
      </c>
      <c r="I5481" s="0" t="s">
        <v>27865</v>
      </c>
    </row>
    <row r="5482" customFormat="false" ht="15" hidden="false" customHeight="false" outlineLevel="0" collapsed="false">
      <c r="A5482" s="0" t="n">
        <v>96</v>
      </c>
      <c r="B5482" s="0" t="s">
        <v>150</v>
      </c>
      <c r="C5482" s="0" t="s">
        <v>28063</v>
      </c>
      <c r="D5482" s="0" t="s">
        <v>339</v>
      </c>
      <c r="E5482" s="0" t="s">
        <v>27879</v>
      </c>
      <c r="F5482" s="0" t="n">
        <v>2934</v>
      </c>
      <c r="G5482" s="0" t="s">
        <v>599</v>
      </c>
      <c r="H5482" s="0" t="s">
        <v>297</v>
      </c>
      <c r="I5482" s="0" t="s">
        <v>27880</v>
      </c>
    </row>
    <row r="5483" customFormat="false" ht="15" hidden="false" customHeight="false" outlineLevel="0" collapsed="false">
      <c r="A5483" s="0" t="n">
        <v>169</v>
      </c>
      <c r="B5483" s="0" t="s">
        <v>232</v>
      </c>
      <c r="C5483" s="0" t="s">
        <v>28063</v>
      </c>
      <c r="D5483" s="0" t="s">
        <v>339</v>
      </c>
      <c r="E5483" s="0" t="s">
        <v>27879</v>
      </c>
      <c r="F5483" s="0" t="n">
        <v>2934</v>
      </c>
      <c r="G5483" s="0" t="s">
        <v>599</v>
      </c>
      <c r="H5483" s="0" t="s">
        <v>297</v>
      </c>
      <c r="I5483" s="0" t="s">
        <v>27881</v>
      </c>
    </row>
    <row r="5484" customFormat="false" ht="15" hidden="false" customHeight="false" outlineLevel="0" collapsed="false">
      <c r="A5484" s="0" t="n">
        <v>96</v>
      </c>
      <c r="B5484" s="0" t="s">
        <v>150</v>
      </c>
      <c r="C5484" s="0" t="s">
        <v>28064</v>
      </c>
      <c r="D5484" s="0" t="s">
        <v>15738</v>
      </c>
      <c r="E5484" s="0" t="s">
        <v>27855</v>
      </c>
      <c r="F5484" s="0" t="n">
        <v>3863</v>
      </c>
      <c r="G5484" s="0" t="s">
        <v>599</v>
      </c>
      <c r="H5484" s="0" t="s">
        <v>297</v>
      </c>
      <c r="I5484" s="0" t="s">
        <v>27856</v>
      </c>
    </row>
    <row r="5485" customFormat="false" ht="15" hidden="false" customHeight="false" outlineLevel="0" collapsed="false">
      <c r="A5485" s="0" t="n">
        <v>169</v>
      </c>
      <c r="B5485" s="0" t="s">
        <v>232</v>
      </c>
      <c r="C5485" s="0" t="s">
        <v>28064</v>
      </c>
      <c r="D5485" s="0" t="s">
        <v>15738</v>
      </c>
      <c r="E5485" s="0" t="s">
        <v>27855</v>
      </c>
      <c r="F5485" s="0" t="n">
        <v>3863</v>
      </c>
      <c r="G5485" s="0" t="s">
        <v>599</v>
      </c>
      <c r="H5485" s="0" t="s">
        <v>297</v>
      </c>
      <c r="I5485" s="0" t="s">
        <v>27857</v>
      </c>
    </row>
    <row r="5486" customFormat="false" ht="15" hidden="false" customHeight="false" outlineLevel="0" collapsed="false">
      <c r="A5486" s="0" t="n">
        <v>96</v>
      </c>
      <c r="B5486" s="0" t="s">
        <v>150</v>
      </c>
      <c r="C5486" s="0" t="s">
        <v>28065</v>
      </c>
      <c r="D5486" s="0" t="s">
        <v>514</v>
      </c>
      <c r="E5486" s="0" t="s">
        <v>27859</v>
      </c>
      <c r="F5486" s="0" t="n">
        <v>10328</v>
      </c>
      <c r="G5486" s="0" t="s">
        <v>599</v>
      </c>
      <c r="H5486" s="0" t="s">
        <v>297</v>
      </c>
      <c r="I5486" s="0" t="s">
        <v>27860</v>
      </c>
    </row>
    <row r="5487" customFormat="false" ht="15" hidden="false" customHeight="false" outlineLevel="0" collapsed="false">
      <c r="A5487" s="0" t="n">
        <v>169</v>
      </c>
      <c r="B5487" s="0" t="s">
        <v>232</v>
      </c>
      <c r="C5487" s="0" t="s">
        <v>28065</v>
      </c>
      <c r="D5487" s="0" t="s">
        <v>514</v>
      </c>
      <c r="E5487" s="0" t="s">
        <v>27859</v>
      </c>
      <c r="F5487" s="0" t="n">
        <v>10328</v>
      </c>
      <c r="G5487" s="0" t="s">
        <v>599</v>
      </c>
      <c r="H5487" s="0" t="s">
        <v>297</v>
      </c>
      <c r="I5487" s="0" t="s">
        <v>27861</v>
      </c>
    </row>
    <row r="5488" customFormat="false" ht="15" hidden="false" customHeight="false" outlineLevel="0" collapsed="false">
      <c r="A5488" s="0" t="n">
        <v>96</v>
      </c>
      <c r="B5488" s="0" t="s">
        <v>150</v>
      </c>
      <c r="C5488" s="0" t="s">
        <v>28066</v>
      </c>
      <c r="D5488" s="0" t="s">
        <v>14192</v>
      </c>
      <c r="E5488" s="0" t="s">
        <v>27811</v>
      </c>
      <c r="F5488" s="0" t="n">
        <v>14381</v>
      </c>
      <c r="G5488" s="0" t="s">
        <v>599</v>
      </c>
      <c r="H5488" s="0" t="s">
        <v>297</v>
      </c>
      <c r="I5488" s="0" t="s">
        <v>27812</v>
      </c>
    </row>
    <row r="5489" customFormat="false" ht="15" hidden="false" customHeight="false" outlineLevel="0" collapsed="false">
      <c r="A5489" s="0" t="n">
        <v>169</v>
      </c>
      <c r="B5489" s="0" t="s">
        <v>232</v>
      </c>
      <c r="C5489" s="0" t="s">
        <v>28066</v>
      </c>
      <c r="D5489" s="0" t="s">
        <v>14192</v>
      </c>
      <c r="E5489" s="0" t="s">
        <v>27811</v>
      </c>
      <c r="F5489" s="0" t="n">
        <v>14381</v>
      </c>
      <c r="G5489" s="0" t="s">
        <v>599</v>
      </c>
      <c r="H5489" s="0" t="s">
        <v>297</v>
      </c>
      <c r="I5489" s="0" t="s">
        <v>27813</v>
      </c>
    </row>
    <row r="5490" customFormat="false" ht="15" hidden="false" customHeight="false" outlineLevel="0" collapsed="false">
      <c r="A5490" s="0" t="n">
        <v>96</v>
      </c>
      <c r="B5490" s="0" t="s">
        <v>150</v>
      </c>
      <c r="C5490" s="0" t="s">
        <v>28067</v>
      </c>
      <c r="D5490" s="0" t="s">
        <v>14541</v>
      </c>
      <c r="E5490" s="0" t="s">
        <v>27875</v>
      </c>
      <c r="F5490" s="0" t="n">
        <v>1966</v>
      </c>
      <c r="G5490" s="0" t="s">
        <v>599</v>
      </c>
      <c r="H5490" s="0" t="s">
        <v>297</v>
      </c>
      <c r="I5490" s="0" t="s">
        <v>27876</v>
      </c>
    </row>
    <row r="5491" customFormat="false" ht="15" hidden="false" customHeight="false" outlineLevel="0" collapsed="false">
      <c r="A5491" s="0" t="n">
        <v>169</v>
      </c>
      <c r="B5491" s="0" t="s">
        <v>232</v>
      </c>
      <c r="C5491" s="0" t="s">
        <v>28067</v>
      </c>
      <c r="D5491" s="0" t="s">
        <v>14541</v>
      </c>
      <c r="E5491" s="0" t="s">
        <v>27875</v>
      </c>
      <c r="F5491" s="0" t="n">
        <v>1966</v>
      </c>
      <c r="G5491" s="0" t="s">
        <v>599</v>
      </c>
      <c r="H5491" s="0" t="s">
        <v>297</v>
      </c>
      <c r="I5491" s="0" t="s">
        <v>27877</v>
      </c>
    </row>
    <row r="5492" customFormat="false" ht="15" hidden="false" customHeight="false" outlineLevel="0" collapsed="false">
      <c r="A5492" s="0" t="n">
        <v>96</v>
      </c>
      <c r="B5492" s="0" t="s">
        <v>150</v>
      </c>
      <c r="C5492" s="0" t="s">
        <v>28068</v>
      </c>
      <c r="D5492" s="0" t="s">
        <v>282</v>
      </c>
      <c r="E5492" s="0" t="s">
        <v>27790</v>
      </c>
      <c r="F5492" s="0" t="n">
        <v>6940</v>
      </c>
      <c r="G5492" s="0" t="s">
        <v>599</v>
      </c>
      <c r="H5492" s="0" t="s">
        <v>297</v>
      </c>
      <c r="I5492" s="0" t="s">
        <v>27791</v>
      </c>
    </row>
    <row r="5493" customFormat="false" ht="15" hidden="false" customHeight="false" outlineLevel="0" collapsed="false">
      <c r="A5493" s="0" t="n">
        <v>169</v>
      </c>
      <c r="B5493" s="0" t="s">
        <v>232</v>
      </c>
      <c r="C5493" s="0" t="s">
        <v>28068</v>
      </c>
      <c r="D5493" s="0" t="s">
        <v>282</v>
      </c>
      <c r="E5493" s="0" t="s">
        <v>27790</v>
      </c>
      <c r="F5493" s="0" t="n">
        <v>6940</v>
      </c>
      <c r="G5493" s="0" t="s">
        <v>599</v>
      </c>
      <c r="H5493" s="0" t="s">
        <v>297</v>
      </c>
      <c r="I5493" s="0" t="s">
        <v>27792</v>
      </c>
    </row>
    <row r="5494" customFormat="false" ht="15" hidden="false" customHeight="false" outlineLevel="0" collapsed="false">
      <c r="A5494" s="0" t="n">
        <v>96</v>
      </c>
      <c r="B5494" s="0" t="s">
        <v>150</v>
      </c>
      <c r="C5494" s="0" t="s">
        <v>28069</v>
      </c>
      <c r="D5494" s="0" t="s">
        <v>14192</v>
      </c>
      <c r="E5494" s="0" t="s">
        <v>27839</v>
      </c>
      <c r="F5494" s="0" t="n">
        <v>3474</v>
      </c>
      <c r="G5494" s="0" t="s">
        <v>599</v>
      </c>
      <c r="H5494" s="0" t="s">
        <v>297</v>
      </c>
      <c r="I5494" s="0" t="s">
        <v>27840</v>
      </c>
    </row>
    <row r="5495" customFormat="false" ht="15" hidden="false" customHeight="false" outlineLevel="0" collapsed="false">
      <c r="A5495" s="0" t="n">
        <v>169</v>
      </c>
      <c r="B5495" s="0" t="s">
        <v>232</v>
      </c>
      <c r="C5495" s="0" t="s">
        <v>28069</v>
      </c>
      <c r="D5495" s="0" t="s">
        <v>14192</v>
      </c>
      <c r="E5495" s="0" t="s">
        <v>27839</v>
      </c>
      <c r="F5495" s="0" t="n">
        <v>3474</v>
      </c>
      <c r="G5495" s="0" t="s">
        <v>599</v>
      </c>
      <c r="H5495" s="0" t="s">
        <v>297</v>
      </c>
      <c r="I5495" s="0" t="s">
        <v>27841</v>
      </c>
    </row>
    <row r="5496" customFormat="false" ht="15" hidden="false" customHeight="false" outlineLevel="0" collapsed="false">
      <c r="A5496" s="0" t="n">
        <v>96</v>
      </c>
      <c r="B5496" s="0" t="s">
        <v>150</v>
      </c>
      <c r="C5496" s="0" t="s">
        <v>28070</v>
      </c>
      <c r="D5496" s="0" t="s">
        <v>514</v>
      </c>
      <c r="E5496" s="0" t="s">
        <v>27827</v>
      </c>
      <c r="F5496" s="0" t="n">
        <v>6444</v>
      </c>
      <c r="G5496" s="0" t="s">
        <v>599</v>
      </c>
      <c r="H5496" s="0" t="s">
        <v>297</v>
      </c>
      <c r="I5496" s="0" t="s">
        <v>27828</v>
      </c>
    </row>
    <row r="5497" customFormat="false" ht="15" hidden="false" customHeight="false" outlineLevel="0" collapsed="false">
      <c r="A5497" s="0" t="n">
        <v>169</v>
      </c>
      <c r="B5497" s="0" t="s">
        <v>232</v>
      </c>
      <c r="C5497" s="0" t="s">
        <v>28070</v>
      </c>
      <c r="D5497" s="0" t="s">
        <v>514</v>
      </c>
      <c r="E5497" s="0" t="s">
        <v>27827</v>
      </c>
      <c r="F5497" s="0" t="n">
        <v>6444</v>
      </c>
      <c r="G5497" s="0" t="s">
        <v>599</v>
      </c>
      <c r="H5497" s="0" t="s">
        <v>297</v>
      </c>
      <c r="I5497" s="0" t="s">
        <v>27829</v>
      </c>
    </row>
    <row r="5498" customFormat="false" ht="15" hidden="false" customHeight="false" outlineLevel="0" collapsed="false">
      <c r="A5498" s="0" t="n">
        <v>96</v>
      </c>
      <c r="B5498" s="0" t="s">
        <v>150</v>
      </c>
      <c r="C5498" s="0" t="s">
        <v>28071</v>
      </c>
      <c r="D5498" s="0" t="s">
        <v>14532</v>
      </c>
      <c r="E5498" s="0" t="s">
        <v>24725</v>
      </c>
      <c r="F5498" s="0" t="n">
        <v>9816</v>
      </c>
      <c r="G5498" s="0" t="s">
        <v>599</v>
      </c>
      <c r="H5498" s="0" t="s">
        <v>297</v>
      </c>
      <c r="I5498" s="0" t="s">
        <v>27894</v>
      </c>
    </row>
    <row r="5499" customFormat="false" ht="15" hidden="false" customHeight="false" outlineLevel="0" collapsed="false">
      <c r="A5499" s="0" t="n">
        <v>169</v>
      </c>
      <c r="B5499" s="0" t="s">
        <v>232</v>
      </c>
      <c r="C5499" s="0" t="s">
        <v>28071</v>
      </c>
      <c r="D5499" s="0" t="s">
        <v>14532</v>
      </c>
      <c r="E5499" s="0" t="s">
        <v>24725</v>
      </c>
      <c r="F5499" s="0" t="n">
        <v>9816</v>
      </c>
      <c r="G5499" s="0" t="s">
        <v>599</v>
      </c>
      <c r="H5499" s="0" t="s">
        <v>297</v>
      </c>
      <c r="I5499" s="0" t="s">
        <v>24726</v>
      </c>
    </row>
    <row r="5500" customFormat="false" ht="15" hidden="false" customHeight="false" outlineLevel="0" collapsed="false">
      <c r="A5500" s="0" t="n">
        <v>96</v>
      </c>
      <c r="B5500" s="0" t="s">
        <v>150</v>
      </c>
      <c r="C5500" s="0" t="s">
        <v>28072</v>
      </c>
      <c r="D5500" s="0" t="s">
        <v>14192</v>
      </c>
      <c r="E5500" s="0" t="s">
        <v>27807</v>
      </c>
      <c r="F5500" s="0" t="n">
        <v>12691</v>
      </c>
      <c r="G5500" s="0" t="s">
        <v>599</v>
      </c>
      <c r="H5500" s="0" t="s">
        <v>297</v>
      </c>
      <c r="I5500" s="0" t="s">
        <v>27808</v>
      </c>
    </row>
    <row r="5501" customFormat="false" ht="15" hidden="false" customHeight="false" outlineLevel="0" collapsed="false">
      <c r="A5501" s="0" t="n">
        <v>169</v>
      </c>
      <c r="B5501" s="0" t="s">
        <v>232</v>
      </c>
      <c r="C5501" s="0" t="s">
        <v>28072</v>
      </c>
      <c r="D5501" s="0" t="s">
        <v>14192</v>
      </c>
      <c r="E5501" s="0" t="s">
        <v>27807</v>
      </c>
      <c r="F5501" s="0" t="n">
        <v>12691</v>
      </c>
      <c r="G5501" s="0" t="s">
        <v>599</v>
      </c>
      <c r="H5501" s="0" t="s">
        <v>297</v>
      </c>
      <c r="I5501" s="0" t="s">
        <v>27809</v>
      </c>
    </row>
    <row r="5502" customFormat="false" ht="15" hidden="false" customHeight="false" outlineLevel="0" collapsed="false">
      <c r="A5502" s="0" t="n">
        <v>96</v>
      </c>
      <c r="B5502" s="0" t="s">
        <v>150</v>
      </c>
      <c r="C5502" s="0" t="s">
        <v>28073</v>
      </c>
      <c r="D5502" s="0" t="s">
        <v>514</v>
      </c>
      <c r="E5502" s="2" t="s">
        <v>28074</v>
      </c>
      <c r="F5502" s="0" t="n">
        <v>373</v>
      </c>
      <c r="G5502" s="0" t="s">
        <v>599</v>
      </c>
      <c r="H5502" s="0" t="s">
        <v>297</v>
      </c>
      <c r="I5502" s="0" t="s">
        <v>28075</v>
      </c>
    </row>
    <row r="5503" customFormat="false" ht="15" hidden="false" customHeight="false" outlineLevel="0" collapsed="false">
      <c r="A5503" s="0" t="n">
        <v>169</v>
      </c>
      <c r="B5503" s="0" t="s">
        <v>232</v>
      </c>
      <c r="C5503" s="0" t="s">
        <v>28073</v>
      </c>
      <c r="D5503" s="0" t="s">
        <v>514</v>
      </c>
      <c r="E5503" s="2" t="s">
        <v>28074</v>
      </c>
      <c r="F5503" s="0" t="n">
        <v>373</v>
      </c>
      <c r="G5503" s="0" t="s">
        <v>599</v>
      </c>
      <c r="H5503" s="0" t="s">
        <v>297</v>
      </c>
      <c r="I5503" s="0" t="s">
        <v>28076</v>
      </c>
    </row>
    <row r="5504" customFormat="false" ht="15" hidden="false" customHeight="false" outlineLevel="0" collapsed="false">
      <c r="A5504" s="0" t="n">
        <v>96</v>
      </c>
      <c r="B5504" s="0" t="s">
        <v>150</v>
      </c>
      <c r="C5504" s="0" t="s">
        <v>28077</v>
      </c>
      <c r="D5504" s="0" t="s">
        <v>282</v>
      </c>
      <c r="E5504" s="0" t="s">
        <v>27790</v>
      </c>
      <c r="F5504" s="0" t="n">
        <v>6940</v>
      </c>
      <c r="G5504" s="0" t="s">
        <v>599</v>
      </c>
      <c r="H5504" s="0" t="s">
        <v>297</v>
      </c>
      <c r="I5504" s="0" t="s">
        <v>27791</v>
      </c>
    </row>
    <row r="5505" customFormat="false" ht="15" hidden="false" customHeight="false" outlineLevel="0" collapsed="false">
      <c r="A5505" s="0" t="n">
        <v>169</v>
      </c>
      <c r="B5505" s="0" t="s">
        <v>232</v>
      </c>
      <c r="C5505" s="0" t="s">
        <v>28077</v>
      </c>
      <c r="D5505" s="0" t="s">
        <v>282</v>
      </c>
      <c r="E5505" s="0" t="s">
        <v>27790</v>
      </c>
      <c r="F5505" s="0" t="n">
        <v>6940</v>
      </c>
      <c r="G5505" s="0" t="s">
        <v>599</v>
      </c>
      <c r="H5505" s="0" t="s">
        <v>297</v>
      </c>
      <c r="I5505" s="0" t="s">
        <v>27792</v>
      </c>
    </row>
    <row r="5506" customFormat="false" ht="15" hidden="false" customHeight="false" outlineLevel="0" collapsed="false">
      <c r="A5506" s="0" t="n">
        <v>96</v>
      </c>
      <c r="B5506" s="0" t="s">
        <v>150</v>
      </c>
      <c r="C5506" s="0" t="s">
        <v>28078</v>
      </c>
      <c r="D5506" s="0" t="s">
        <v>514</v>
      </c>
      <c r="E5506" s="2" t="s">
        <v>28079</v>
      </c>
      <c r="F5506" s="0" t="n">
        <v>1369</v>
      </c>
      <c r="G5506" s="0" t="s">
        <v>599</v>
      </c>
      <c r="H5506" s="0" t="s">
        <v>297</v>
      </c>
      <c r="I5506" s="0" t="s">
        <v>28080</v>
      </c>
    </row>
    <row r="5507" customFormat="false" ht="15" hidden="false" customHeight="false" outlineLevel="0" collapsed="false">
      <c r="A5507" s="0" t="n">
        <v>169</v>
      </c>
      <c r="B5507" s="0" t="s">
        <v>232</v>
      </c>
      <c r="C5507" s="0" t="s">
        <v>28078</v>
      </c>
      <c r="D5507" s="0" t="s">
        <v>514</v>
      </c>
      <c r="E5507" s="2" t="s">
        <v>28079</v>
      </c>
      <c r="F5507" s="0" t="n">
        <v>1369</v>
      </c>
      <c r="G5507" s="0" t="s">
        <v>599</v>
      </c>
      <c r="H5507" s="0" t="s">
        <v>297</v>
      </c>
      <c r="I5507" s="0" t="s">
        <v>28081</v>
      </c>
    </row>
    <row r="5508" customFormat="false" ht="15" hidden="false" customHeight="false" outlineLevel="0" collapsed="false">
      <c r="A5508" s="0" t="n">
        <v>96</v>
      </c>
      <c r="B5508" s="0" t="s">
        <v>150</v>
      </c>
      <c r="C5508" s="0" t="s">
        <v>28082</v>
      </c>
      <c r="D5508" s="0" t="s">
        <v>282</v>
      </c>
      <c r="E5508" s="0" t="s">
        <v>27790</v>
      </c>
      <c r="F5508" s="0" t="n">
        <v>6940</v>
      </c>
      <c r="G5508" s="0" t="s">
        <v>599</v>
      </c>
      <c r="H5508" s="0" t="s">
        <v>297</v>
      </c>
      <c r="I5508" s="0" t="s">
        <v>27791</v>
      </c>
    </row>
    <row r="5509" customFormat="false" ht="15" hidden="false" customHeight="false" outlineLevel="0" collapsed="false">
      <c r="A5509" s="0" t="n">
        <v>169</v>
      </c>
      <c r="B5509" s="0" t="s">
        <v>232</v>
      </c>
      <c r="C5509" s="0" t="s">
        <v>28082</v>
      </c>
      <c r="D5509" s="0" t="s">
        <v>282</v>
      </c>
      <c r="E5509" s="0" t="s">
        <v>27790</v>
      </c>
      <c r="F5509" s="0" t="n">
        <v>6940</v>
      </c>
      <c r="G5509" s="0" t="s">
        <v>599</v>
      </c>
      <c r="H5509" s="0" t="s">
        <v>297</v>
      </c>
      <c r="I5509" s="0" t="s">
        <v>27792</v>
      </c>
    </row>
    <row r="5510" customFormat="false" ht="15" hidden="false" customHeight="false" outlineLevel="0" collapsed="false">
      <c r="A5510" s="0" t="n">
        <v>96</v>
      </c>
      <c r="B5510" s="0" t="s">
        <v>150</v>
      </c>
      <c r="C5510" s="0" t="s">
        <v>28083</v>
      </c>
      <c r="D5510" s="0" t="s">
        <v>514</v>
      </c>
      <c r="E5510" s="2" t="s">
        <v>28084</v>
      </c>
      <c r="F5510" s="0" t="n">
        <v>9512</v>
      </c>
      <c r="G5510" s="0" t="s">
        <v>599</v>
      </c>
      <c r="H5510" s="0" t="s">
        <v>297</v>
      </c>
      <c r="I5510" s="0" t="s">
        <v>28085</v>
      </c>
    </row>
    <row r="5511" customFormat="false" ht="15" hidden="false" customHeight="false" outlineLevel="0" collapsed="false">
      <c r="A5511" s="0" t="n">
        <v>169</v>
      </c>
      <c r="B5511" s="0" t="s">
        <v>232</v>
      </c>
      <c r="C5511" s="0" t="s">
        <v>28083</v>
      </c>
      <c r="D5511" s="0" t="s">
        <v>514</v>
      </c>
      <c r="E5511" s="2" t="s">
        <v>28084</v>
      </c>
      <c r="F5511" s="0" t="n">
        <v>9512</v>
      </c>
      <c r="G5511" s="0" t="s">
        <v>599</v>
      </c>
      <c r="H5511" s="0" t="s">
        <v>297</v>
      </c>
      <c r="I5511" s="0" t="s">
        <v>28086</v>
      </c>
    </row>
    <row r="5512" customFormat="false" ht="15" hidden="false" customHeight="false" outlineLevel="0" collapsed="false">
      <c r="A5512" s="0" t="n">
        <v>96</v>
      </c>
      <c r="B5512" s="0" t="s">
        <v>150</v>
      </c>
      <c r="C5512" s="0" t="s">
        <v>28087</v>
      </c>
      <c r="D5512" s="0" t="s">
        <v>514</v>
      </c>
      <c r="E5512" s="2" t="s">
        <v>28088</v>
      </c>
      <c r="F5512" s="0" t="n">
        <v>10427</v>
      </c>
      <c r="G5512" s="0" t="s">
        <v>599</v>
      </c>
      <c r="H5512" s="0" t="s">
        <v>297</v>
      </c>
      <c r="I5512" s="0" t="s">
        <v>28089</v>
      </c>
    </row>
    <row r="5513" customFormat="false" ht="15" hidden="false" customHeight="false" outlineLevel="0" collapsed="false">
      <c r="A5513" s="0" t="n">
        <v>169</v>
      </c>
      <c r="B5513" s="0" t="s">
        <v>232</v>
      </c>
      <c r="C5513" s="0" t="s">
        <v>28087</v>
      </c>
      <c r="D5513" s="0" t="s">
        <v>514</v>
      </c>
      <c r="E5513" s="2" t="s">
        <v>28088</v>
      </c>
      <c r="F5513" s="0" t="n">
        <v>10427</v>
      </c>
      <c r="G5513" s="0" t="s">
        <v>599</v>
      </c>
      <c r="H5513" s="0" t="s">
        <v>297</v>
      </c>
      <c r="I5513" s="0" t="s">
        <v>28090</v>
      </c>
    </row>
    <row r="5514" customFormat="false" ht="15" hidden="false" customHeight="false" outlineLevel="0" collapsed="false">
      <c r="A5514" s="0" t="n">
        <v>96</v>
      </c>
      <c r="B5514" s="0" t="s">
        <v>150</v>
      </c>
      <c r="C5514" s="0" t="s">
        <v>28091</v>
      </c>
      <c r="D5514" s="0" t="s">
        <v>14192</v>
      </c>
      <c r="E5514" s="0" t="s">
        <v>28092</v>
      </c>
      <c r="F5514" s="0" t="n">
        <v>4612</v>
      </c>
      <c r="G5514" s="0" t="s">
        <v>599</v>
      </c>
      <c r="H5514" s="0" t="s">
        <v>297</v>
      </c>
      <c r="I5514" s="0" t="s">
        <v>28093</v>
      </c>
    </row>
    <row r="5515" customFormat="false" ht="15" hidden="false" customHeight="false" outlineLevel="0" collapsed="false">
      <c r="A5515" s="0" t="n">
        <v>169</v>
      </c>
      <c r="B5515" s="0" t="s">
        <v>232</v>
      </c>
      <c r="C5515" s="0" t="s">
        <v>28091</v>
      </c>
      <c r="D5515" s="0" t="s">
        <v>14192</v>
      </c>
      <c r="E5515" s="0" t="s">
        <v>28092</v>
      </c>
      <c r="F5515" s="0" t="n">
        <v>4612</v>
      </c>
      <c r="G5515" s="0" t="s">
        <v>599</v>
      </c>
      <c r="H5515" s="0" t="s">
        <v>297</v>
      </c>
      <c r="I5515" s="0" t="s">
        <v>28094</v>
      </c>
    </row>
    <row r="5516" customFormat="false" ht="15" hidden="false" customHeight="false" outlineLevel="0" collapsed="false">
      <c r="A5516" s="0" t="n">
        <v>96</v>
      </c>
      <c r="B5516" s="0" t="s">
        <v>150</v>
      </c>
      <c r="C5516" s="0" t="s">
        <v>28095</v>
      </c>
      <c r="D5516" s="0" t="s">
        <v>14192</v>
      </c>
      <c r="E5516" s="0" t="s">
        <v>28096</v>
      </c>
      <c r="F5516" s="0" t="n">
        <v>6946</v>
      </c>
      <c r="G5516" s="0" t="s">
        <v>599</v>
      </c>
      <c r="H5516" s="0" t="s">
        <v>297</v>
      </c>
      <c r="I5516" s="0" t="s">
        <v>28097</v>
      </c>
    </row>
    <row r="5517" customFormat="false" ht="15" hidden="false" customHeight="false" outlineLevel="0" collapsed="false">
      <c r="A5517" s="0" t="n">
        <v>169</v>
      </c>
      <c r="B5517" s="0" t="s">
        <v>232</v>
      </c>
      <c r="C5517" s="0" t="s">
        <v>28095</v>
      </c>
      <c r="D5517" s="0" t="s">
        <v>14192</v>
      </c>
      <c r="E5517" s="0" t="s">
        <v>28096</v>
      </c>
      <c r="F5517" s="0" t="n">
        <v>6946</v>
      </c>
      <c r="G5517" s="0" t="s">
        <v>599</v>
      </c>
      <c r="H5517" s="0" t="s">
        <v>297</v>
      </c>
      <c r="I5517" s="0" t="s">
        <v>28098</v>
      </c>
    </row>
    <row r="5518" customFormat="false" ht="15" hidden="false" customHeight="false" outlineLevel="0" collapsed="false">
      <c r="A5518" s="0" t="n">
        <v>96</v>
      </c>
      <c r="B5518" s="0" t="s">
        <v>150</v>
      </c>
      <c r="C5518" s="0" t="s">
        <v>28099</v>
      </c>
      <c r="D5518" s="0" t="s">
        <v>339</v>
      </c>
      <c r="E5518" s="0" t="s">
        <v>28100</v>
      </c>
      <c r="F5518" s="0" t="n">
        <v>4159</v>
      </c>
      <c r="G5518" s="0" t="s">
        <v>599</v>
      </c>
      <c r="H5518" s="0" t="s">
        <v>297</v>
      </c>
      <c r="I5518" s="0" t="s">
        <v>28101</v>
      </c>
    </row>
    <row r="5519" customFormat="false" ht="15" hidden="false" customHeight="false" outlineLevel="0" collapsed="false">
      <c r="A5519" s="0" t="n">
        <v>169</v>
      </c>
      <c r="B5519" s="0" t="s">
        <v>232</v>
      </c>
      <c r="C5519" s="0" t="s">
        <v>28099</v>
      </c>
      <c r="D5519" s="0" t="s">
        <v>339</v>
      </c>
      <c r="E5519" s="0" t="s">
        <v>28100</v>
      </c>
      <c r="F5519" s="0" t="n">
        <v>4159</v>
      </c>
      <c r="G5519" s="0" t="s">
        <v>599</v>
      </c>
      <c r="H5519" s="0" t="s">
        <v>297</v>
      </c>
      <c r="I5519" s="0" t="s">
        <v>28102</v>
      </c>
    </row>
    <row r="5520" customFormat="false" ht="15" hidden="false" customHeight="false" outlineLevel="0" collapsed="false">
      <c r="A5520" s="0" t="n">
        <v>96</v>
      </c>
      <c r="B5520" s="0" t="s">
        <v>150</v>
      </c>
      <c r="C5520" s="0" t="s">
        <v>28103</v>
      </c>
      <c r="D5520" s="0" t="s">
        <v>514</v>
      </c>
      <c r="E5520" s="0" t="s">
        <v>28104</v>
      </c>
      <c r="F5520" s="0" t="n">
        <v>834</v>
      </c>
      <c r="G5520" s="0" t="s">
        <v>599</v>
      </c>
      <c r="H5520" s="0" t="s">
        <v>297</v>
      </c>
      <c r="I5520" s="0" t="s">
        <v>28105</v>
      </c>
    </row>
    <row r="5521" customFormat="false" ht="15" hidden="false" customHeight="false" outlineLevel="0" collapsed="false">
      <c r="A5521" s="0" t="n">
        <v>169</v>
      </c>
      <c r="B5521" s="0" t="s">
        <v>232</v>
      </c>
      <c r="C5521" s="0" t="s">
        <v>28103</v>
      </c>
      <c r="D5521" s="0" t="s">
        <v>514</v>
      </c>
      <c r="E5521" s="0" t="s">
        <v>28104</v>
      </c>
      <c r="F5521" s="0" t="n">
        <v>834</v>
      </c>
      <c r="G5521" s="0" t="s">
        <v>599</v>
      </c>
      <c r="H5521" s="0" t="s">
        <v>297</v>
      </c>
      <c r="I5521" s="0" t="s">
        <v>28106</v>
      </c>
    </row>
    <row r="5522" customFormat="false" ht="15" hidden="false" customHeight="false" outlineLevel="0" collapsed="false">
      <c r="A5522" s="0" t="n">
        <v>96</v>
      </c>
      <c r="B5522" s="0" t="s">
        <v>150</v>
      </c>
      <c r="C5522" s="0" t="s">
        <v>28107</v>
      </c>
      <c r="D5522" s="0" t="s">
        <v>514</v>
      </c>
      <c r="E5522" s="2" t="s">
        <v>28108</v>
      </c>
      <c r="F5522" s="0" t="n">
        <v>724</v>
      </c>
      <c r="G5522" s="0" t="s">
        <v>599</v>
      </c>
      <c r="H5522" s="0" t="s">
        <v>297</v>
      </c>
      <c r="I5522" s="0" t="s">
        <v>28109</v>
      </c>
    </row>
    <row r="5523" customFormat="false" ht="15" hidden="false" customHeight="false" outlineLevel="0" collapsed="false">
      <c r="A5523" s="0" t="n">
        <v>169</v>
      </c>
      <c r="B5523" s="0" t="s">
        <v>232</v>
      </c>
      <c r="C5523" s="0" t="s">
        <v>28107</v>
      </c>
      <c r="D5523" s="0" t="s">
        <v>514</v>
      </c>
      <c r="E5523" s="2" t="s">
        <v>28108</v>
      </c>
      <c r="F5523" s="0" t="n">
        <v>724</v>
      </c>
      <c r="G5523" s="0" t="s">
        <v>599</v>
      </c>
      <c r="H5523" s="0" t="s">
        <v>297</v>
      </c>
      <c r="I5523" s="0" t="s">
        <v>28110</v>
      </c>
    </row>
    <row r="5524" customFormat="false" ht="15" hidden="false" customHeight="false" outlineLevel="0" collapsed="false">
      <c r="A5524" s="0" t="n">
        <v>96</v>
      </c>
      <c r="B5524" s="0" t="s">
        <v>150</v>
      </c>
      <c r="C5524" s="0" t="s">
        <v>28111</v>
      </c>
      <c r="D5524" s="0" t="s">
        <v>14192</v>
      </c>
      <c r="E5524" s="0" t="s">
        <v>28112</v>
      </c>
      <c r="F5524" s="0" t="n">
        <v>789</v>
      </c>
      <c r="G5524" s="0" t="s">
        <v>599</v>
      </c>
      <c r="H5524" s="0" t="s">
        <v>297</v>
      </c>
      <c r="I5524" s="0" t="s">
        <v>28113</v>
      </c>
    </row>
    <row r="5525" customFormat="false" ht="15" hidden="false" customHeight="false" outlineLevel="0" collapsed="false">
      <c r="A5525" s="0" t="n">
        <v>169</v>
      </c>
      <c r="B5525" s="0" t="s">
        <v>232</v>
      </c>
      <c r="C5525" s="0" t="s">
        <v>28111</v>
      </c>
      <c r="D5525" s="0" t="s">
        <v>14192</v>
      </c>
      <c r="E5525" s="0" t="s">
        <v>28112</v>
      </c>
      <c r="F5525" s="0" t="n">
        <v>789</v>
      </c>
      <c r="G5525" s="0" t="s">
        <v>599</v>
      </c>
      <c r="H5525" s="0" t="s">
        <v>297</v>
      </c>
      <c r="I5525" s="0" t="s">
        <v>28114</v>
      </c>
    </row>
    <row r="5526" customFormat="false" ht="15" hidden="false" customHeight="false" outlineLevel="0" collapsed="false">
      <c r="A5526" s="0" t="n">
        <v>96</v>
      </c>
      <c r="B5526" s="0" t="s">
        <v>150</v>
      </c>
      <c r="C5526" s="0" t="s">
        <v>28115</v>
      </c>
      <c r="D5526" s="0" t="s">
        <v>14192</v>
      </c>
      <c r="E5526" s="0" t="s">
        <v>28116</v>
      </c>
      <c r="F5526" s="0" t="n">
        <v>6455</v>
      </c>
      <c r="G5526" s="0" t="s">
        <v>599</v>
      </c>
      <c r="H5526" s="0" t="s">
        <v>297</v>
      </c>
      <c r="I5526" s="0" t="s">
        <v>28117</v>
      </c>
    </row>
    <row r="5527" customFormat="false" ht="15" hidden="false" customHeight="false" outlineLevel="0" collapsed="false">
      <c r="A5527" s="0" t="n">
        <v>169</v>
      </c>
      <c r="B5527" s="0" t="s">
        <v>232</v>
      </c>
      <c r="C5527" s="0" t="s">
        <v>28115</v>
      </c>
      <c r="D5527" s="0" t="s">
        <v>14192</v>
      </c>
      <c r="E5527" s="0" t="s">
        <v>28116</v>
      </c>
      <c r="F5527" s="0" t="n">
        <v>6455</v>
      </c>
      <c r="G5527" s="0" t="s">
        <v>599</v>
      </c>
      <c r="H5527" s="0" t="s">
        <v>297</v>
      </c>
      <c r="I5527" s="0" t="s">
        <v>28118</v>
      </c>
    </row>
    <row r="5528" customFormat="false" ht="15" hidden="false" customHeight="false" outlineLevel="0" collapsed="false">
      <c r="A5528" s="0" t="n">
        <v>96</v>
      </c>
      <c r="B5528" s="0" t="s">
        <v>150</v>
      </c>
      <c r="C5528" s="0" t="s">
        <v>28119</v>
      </c>
      <c r="D5528" s="0" t="s">
        <v>14192</v>
      </c>
      <c r="E5528" s="0" t="s">
        <v>28120</v>
      </c>
      <c r="F5528" s="0" t="n">
        <v>5473</v>
      </c>
      <c r="G5528" s="0" t="s">
        <v>599</v>
      </c>
      <c r="H5528" s="0" t="s">
        <v>297</v>
      </c>
      <c r="I5528" s="0" t="s">
        <v>28121</v>
      </c>
    </row>
    <row r="5529" customFormat="false" ht="15" hidden="false" customHeight="false" outlineLevel="0" collapsed="false">
      <c r="A5529" s="0" t="n">
        <v>169</v>
      </c>
      <c r="B5529" s="0" t="s">
        <v>232</v>
      </c>
      <c r="C5529" s="0" t="s">
        <v>28119</v>
      </c>
      <c r="D5529" s="0" t="s">
        <v>14192</v>
      </c>
      <c r="E5529" s="0" t="s">
        <v>28120</v>
      </c>
      <c r="F5529" s="0" t="n">
        <v>5473</v>
      </c>
      <c r="G5529" s="0" t="s">
        <v>599</v>
      </c>
      <c r="H5529" s="0" t="s">
        <v>297</v>
      </c>
      <c r="I5529" s="0" t="s">
        <v>28122</v>
      </c>
    </row>
    <row r="5530" customFormat="false" ht="15" hidden="false" customHeight="false" outlineLevel="0" collapsed="false">
      <c r="A5530" s="0" t="n">
        <v>96</v>
      </c>
      <c r="B5530" s="0" t="s">
        <v>150</v>
      </c>
      <c r="C5530" s="0" t="s">
        <v>28123</v>
      </c>
      <c r="D5530" s="0" t="s">
        <v>14192</v>
      </c>
      <c r="E5530" s="0" t="s">
        <v>28124</v>
      </c>
      <c r="F5530" s="0" t="n">
        <v>553</v>
      </c>
      <c r="G5530" s="0" t="s">
        <v>599</v>
      </c>
      <c r="H5530" s="0" t="s">
        <v>297</v>
      </c>
      <c r="I5530" s="0" t="s">
        <v>28125</v>
      </c>
    </row>
    <row r="5531" customFormat="false" ht="15" hidden="false" customHeight="false" outlineLevel="0" collapsed="false">
      <c r="A5531" s="0" t="n">
        <v>169</v>
      </c>
      <c r="B5531" s="0" t="s">
        <v>232</v>
      </c>
      <c r="C5531" s="0" t="s">
        <v>28123</v>
      </c>
      <c r="D5531" s="0" t="s">
        <v>14192</v>
      </c>
      <c r="E5531" s="0" t="s">
        <v>28124</v>
      </c>
      <c r="F5531" s="0" t="n">
        <v>553</v>
      </c>
      <c r="G5531" s="0" t="s">
        <v>599</v>
      </c>
      <c r="H5531" s="0" t="s">
        <v>297</v>
      </c>
      <c r="I5531" s="0" t="s">
        <v>28126</v>
      </c>
    </row>
    <row r="5532" customFormat="false" ht="15" hidden="false" customHeight="false" outlineLevel="0" collapsed="false">
      <c r="A5532" s="0" t="n">
        <v>19</v>
      </c>
      <c r="B5532" s="0" t="s">
        <v>56</v>
      </c>
      <c r="C5532" s="0" t="s">
        <v>28127</v>
      </c>
      <c r="D5532" s="0" t="s">
        <v>14192</v>
      </c>
      <c r="E5532" s="0" t="s">
        <v>28128</v>
      </c>
      <c r="F5532" s="0" t="n">
        <v>500</v>
      </c>
      <c r="G5532" s="0" t="s">
        <v>599</v>
      </c>
      <c r="H5532" s="0" t="s">
        <v>297</v>
      </c>
      <c r="I5532" s="0" t="s">
        <v>28129</v>
      </c>
    </row>
    <row r="5533" customFormat="false" ht="15" hidden="false" customHeight="false" outlineLevel="0" collapsed="false">
      <c r="A5533" s="0" t="n">
        <v>20</v>
      </c>
      <c r="B5533" s="0" t="s">
        <v>58</v>
      </c>
      <c r="C5533" s="0" t="s">
        <v>28127</v>
      </c>
      <c r="D5533" s="0" t="s">
        <v>14192</v>
      </c>
      <c r="E5533" s="0" t="s">
        <v>28128</v>
      </c>
      <c r="F5533" s="0" t="n">
        <v>500</v>
      </c>
      <c r="G5533" s="0" t="s">
        <v>599</v>
      </c>
      <c r="H5533" s="0" t="s">
        <v>297</v>
      </c>
      <c r="I5533" s="0" t="s">
        <v>28130</v>
      </c>
    </row>
    <row r="5534" customFormat="false" ht="15" hidden="false" customHeight="false" outlineLevel="0" collapsed="false">
      <c r="A5534" s="0" t="n">
        <v>19</v>
      </c>
      <c r="B5534" s="0" t="s">
        <v>56</v>
      </c>
      <c r="C5534" s="0" t="s">
        <v>28131</v>
      </c>
      <c r="D5534" s="0" t="s">
        <v>14902</v>
      </c>
      <c r="E5534" s="0" t="s">
        <v>28132</v>
      </c>
      <c r="F5534" s="0" t="n">
        <v>632</v>
      </c>
      <c r="G5534" s="0" t="s">
        <v>599</v>
      </c>
      <c r="H5534" s="0" t="s">
        <v>297</v>
      </c>
      <c r="I5534" s="0" t="s">
        <v>28133</v>
      </c>
    </row>
    <row r="5535" customFormat="false" ht="15" hidden="false" customHeight="false" outlineLevel="0" collapsed="false">
      <c r="A5535" s="0" t="n">
        <v>20</v>
      </c>
      <c r="B5535" s="0" t="s">
        <v>58</v>
      </c>
      <c r="C5535" s="0" t="s">
        <v>28131</v>
      </c>
      <c r="D5535" s="0" t="s">
        <v>14902</v>
      </c>
      <c r="E5535" s="0" t="s">
        <v>28132</v>
      </c>
      <c r="F5535" s="0" t="n">
        <v>632</v>
      </c>
      <c r="G5535" s="0" t="s">
        <v>599</v>
      </c>
      <c r="H5535" s="0" t="s">
        <v>297</v>
      </c>
      <c r="I5535" s="0" t="s">
        <v>28134</v>
      </c>
    </row>
    <row r="5536" customFormat="false" ht="15" hidden="false" customHeight="false" outlineLevel="0" collapsed="false">
      <c r="A5536" s="0" t="n">
        <v>19</v>
      </c>
      <c r="B5536" s="0" t="s">
        <v>56</v>
      </c>
      <c r="C5536" s="0" t="s">
        <v>28135</v>
      </c>
      <c r="D5536" s="0" t="s">
        <v>14902</v>
      </c>
      <c r="E5536" s="0" t="s">
        <v>28136</v>
      </c>
      <c r="F5536" s="0" t="n">
        <v>955</v>
      </c>
      <c r="G5536" s="0" t="s">
        <v>599</v>
      </c>
      <c r="H5536" s="0" t="s">
        <v>297</v>
      </c>
      <c r="I5536" s="0" t="s">
        <v>28137</v>
      </c>
    </row>
    <row r="5537" customFormat="false" ht="15" hidden="false" customHeight="false" outlineLevel="0" collapsed="false">
      <c r="A5537" s="0" t="n">
        <v>20</v>
      </c>
      <c r="B5537" s="0" t="s">
        <v>58</v>
      </c>
      <c r="C5537" s="0" t="s">
        <v>28135</v>
      </c>
      <c r="D5537" s="0" t="s">
        <v>14902</v>
      </c>
      <c r="E5537" s="0" t="s">
        <v>28136</v>
      </c>
      <c r="F5537" s="0" t="n">
        <v>955</v>
      </c>
      <c r="G5537" s="0" t="s">
        <v>599</v>
      </c>
      <c r="H5537" s="0" t="s">
        <v>297</v>
      </c>
      <c r="I5537" s="0" t="s">
        <v>28138</v>
      </c>
    </row>
    <row r="5538" customFormat="false" ht="15" hidden="false" customHeight="false" outlineLevel="0" collapsed="false">
      <c r="A5538" s="0" t="n">
        <v>19</v>
      </c>
      <c r="B5538" s="0" t="s">
        <v>56</v>
      </c>
      <c r="C5538" s="0" t="s">
        <v>28139</v>
      </c>
      <c r="D5538" s="0" t="s">
        <v>15738</v>
      </c>
      <c r="E5538" s="0" t="s">
        <v>28140</v>
      </c>
      <c r="F5538" s="0" t="n">
        <v>390</v>
      </c>
      <c r="G5538" s="0" t="s">
        <v>599</v>
      </c>
      <c r="H5538" s="0" t="s">
        <v>297</v>
      </c>
      <c r="I5538" s="0" t="s">
        <v>28141</v>
      </c>
    </row>
    <row r="5539" customFormat="false" ht="15" hidden="false" customHeight="false" outlineLevel="0" collapsed="false">
      <c r="A5539" s="0" t="n">
        <v>20</v>
      </c>
      <c r="B5539" s="0" t="s">
        <v>58</v>
      </c>
      <c r="C5539" s="0" t="s">
        <v>28139</v>
      </c>
      <c r="D5539" s="0" t="s">
        <v>15738</v>
      </c>
      <c r="E5539" s="0" t="s">
        <v>28140</v>
      </c>
      <c r="F5539" s="0" t="n">
        <v>390</v>
      </c>
      <c r="G5539" s="0" t="s">
        <v>599</v>
      </c>
      <c r="H5539" s="0" t="s">
        <v>297</v>
      </c>
      <c r="I5539" s="0" t="s">
        <v>28142</v>
      </c>
    </row>
    <row r="5540" customFormat="false" ht="15" hidden="false" customHeight="false" outlineLevel="0" collapsed="false">
      <c r="A5540" s="0" t="n">
        <v>19</v>
      </c>
      <c r="B5540" s="0" t="s">
        <v>56</v>
      </c>
      <c r="C5540" s="0" t="s">
        <v>28143</v>
      </c>
      <c r="D5540" s="0" t="s">
        <v>14541</v>
      </c>
      <c r="E5540" s="0" t="s">
        <v>28144</v>
      </c>
      <c r="F5540" s="0" t="n">
        <v>3608</v>
      </c>
      <c r="G5540" s="0" t="s">
        <v>599</v>
      </c>
      <c r="H5540" s="0" t="s">
        <v>297</v>
      </c>
      <c r="I5540" s="0" t="s">
        <v>28145</v>
      </c>
    </row>
    <row r="5541" customFormat="false" ht="15" hidden="false" customHeight="false" outlineLevel="0" collapsed="false">
      <c r="A5541" s="0" t="n">
        <v>20</v>
      </c>
      <c r="B5541" s="0" t="s">
        <v>58</v>
      </c>
      <c r="C5541" s="0" t="s">
        <v>28143</v>
      </c>
      <c r="D5541" s="0" t="s">
        <v>14541</v>
      </c>
      <c r="E5541" s="0" t="s">
        <v>28144</v>
      </c>
      <c r="F5541" s="0" t="n">
        <v>3608</v>
      </c>
      <c r="G5541" s="0" t="s">
        <v>599</v>
      </c>
      <c r="H5541" s="0" t="s">
        <v>297</v>
      </c>
      <c r="I5541" s="0" t="s">
        <v>28146</v>
      </c>
    </row>
    <row r="5542" customFormat="false" ht="15" hidden="false" customHeight="false" outlineLevel="0" collapsed="false">
      <c r="A5542" s="0" t="n">
        <v>19</v>
      </c>
      <c r="B5542" s="0" t="s">
        <v>56</v>
      </c>
      <c r="C5542" s="0" t="s">
        <v>15493</v>
      </c>
      <c r="D5542" s="0" t="s">
        <v>14532</v>
      </c>
      <c r="E5542" s="0" t="s">
        <v>15494</v>
      </c>
      <c r="F5542" s="0" t="n">
        <v>1124</v>
      </c>
      <c r="G5542" s="0" t="s">
        <v>599</v>
      </c>
      <c r="H5542" s="0" t="s">
        <v>297</v>
      </c>
      <c r="I5542" s="0" t="s">
        <v>28147</v>
      </c>
    </row>
    <row r="5543" customFormat="false" ht="15" hidden="false" customHeight="false" outlineLevel="0" collapsed="false">
      <c r="A5543" s="0" t="n">
        <v>20</v>
      </c>
      <c r="B5543" s="0" t="s">
        <v>58</v>
      </c>
      <c r="C5543" s="0" t="s">
        <v>15493</v>
      </c>
      <c r="D5543" s="0" t="s">
        <v>14532</v>
      </c>
      <c r="E5543" s="0" t="s">
        <v>15494</v>
      </c>
      <c r="F5543" s="0" t="n">
        <v>1124</v>
      </c>
      <c r="G5543" s="0" t="s">
        <v>599</v>
      </c>
      <c r="H5543" s="0" t="s">
        <v>297</v>
      </c>
      <c r="I5543" s="0" t="s">
        <v>15495</v>
      </c>
    </row>
    <row r="5544" customFormat="false" ht="15" hidden="false" customHeight="false" outlineLevel="0" collapsed="false">
      <c r="A5544" s="0" t="n">
        <v>19</v>
      </c>
      <c r="B5544" s="0" t="s">
        <v>56</v>
      </c>
      <c r="C5544" s="0" t="s">
        <v>28148</v>
      </c>
      <c r="D5544" s="0" t="s">
        <v>14902</v>
      </c>
      <c r="E5544" s="0" t="s">
        <v>28149</v>
      </c>
      <c r="F5544" s="0" t="n">
        <v>695</v>
      </c>
      <c r="G5544" s="0" t="s">
        <v>599</v>
      </c>
      <c r="H5544" s="0" t="s">
        <v>297</v>
      </c>
      <c r="I5544" s="0" t="s">
        <v>28150</v>
      </c>
    </row>
    <row r="5545" customFormat="false" ht="15" hidden="false" customHeight="false" outlineLevel="0" collapsed="false">
      <c r="A5545" s="0" t="n">
        <v>20</v>
      </c>
      <c r="B5545" s="0" t="s">
        <v>58</v>
      </c>
      <c r="C5545" s="0" t="s">
        <v>28148</v>
      </c>
      <c r="D5545" s="0" t="s">
        <v>14902</v>
      </c>
      <c r="E5545" s="0" t="s">
        <v>28149</v>
      </c>
      <c r="F5545" s="0" t="n">
        <v>695</v>
      </c>
      <c r="G5545" s="0" t="s">
        <v>599</v>
      </c>
      <c r="H5545" s="0" t="s">
        <v>297</v>
      </c>
      <c r="I5545" s="0" t="s">
        <v>28151</v>
      </c>
    </row>
    <row r="5546" customFormat="false" ht="15" hidden="false" customHeight="false" outlineLevel="0" collapsed="false">
      <c r="A5546" s="0" t="n">
        <v>19</v>
      </c>
      <c r="B5546" s="0" t="s">
        <v>56</v>
      </c>
      <c r="C5546" s="0" t="s">
        <v>28152</v>
      </c>
      <c r="D5546" s="0" t="s">
        <v>34</v>
      </c>
      <c r="E5546" s="0" t="s">
        <v>28153</v>
      </c>
      <c r="F5546" s="0" t="n">
        <v>393</v>
      </c>
      <c r="G5546" s="0" t="s">
        <v>599</v>
      </c>
      <c r="H5546" s="0" t="s">
        <v>297</v>
      </c>
      <c r="I5546" s="0" t="s">
        <v>28154</v>
      </c>
    </row>
    <row r="5547" customFormat="false" ht="15" hidden="false" customHeight="false" outlineLevel="0" collapsed="false">
      <c r="A5547" s="0" t="n">
        <v>20</v>
      </c>
      <c r="B5547" s="0" t="s">
        <v>58</v>
      </c>
      <c r="C5547" s="0" t="s">
        <v>28152</v>
      </c>
      <c r="D5547" s="0" t="s">
        <v>34</v>
      </c>
      <c r="E5547" s="0" t="s">
        <v>28153</v>
      </c>
      <c r="F5547" s="0" t="n">
        <v>393</v>
      </c>
      <c r="G5547" s="0" t="s">
        <v>599</v>
      </c>
      <c r="H5547" s="0" t="s">
        <v>297</v>
      </c>
      <c r="I5547" s="0" t="s">
        <v>28155</v>
      </c>
    </row>
    <row r="5548" customFormat="false" ht="15" hidden="false" customHeight="false" outlineLevel="0" collapsed="false">
      <c r="A5548" s="0" t="n">
        <v>19</v>
      </c>
      <c r="B5548" s="0" t="s">
        <v>56</v>
      </c>
      <c r="C5548" s="0" t="s">
        <v>28156</v>
      </c>
      <c r="D5548" s="0" t="s">
        <v>339</v>
      </c>
      <c r="E5548" s="0" t="s">
        <v>28157</v>
      </c>
      <c r="F5548" s="0" t="n">
        <v>770</v>
      </c>
      <c r="G5548" s="0" t="s">
        <v>599</v>
      </c>
      <c r="H5548" s="0" t="s">
        <v>297</v>
      </c>
      <c r="I5548" s="0" t="s">
        <v>28158</v>
      </c>
    </row>
    <row r="5549" customFormat="false" ht="15" hidden="false" customHeight="false" outlineLevel="0" collapsed="false">
      <c r="A5549" s="0" t="n">
        <v>20</v>
      </c>
      <c r="B5549" s="0" t="s">
        <v>58</v>
      </c>
      <c r="C5549" s="0" t="s">
        <v>28156</v>
      </c>
      <c r="D5549" s="0" t="s">
        <v>339</v>
      </c>
      <c r="E5549" s="0" t="s">
        <v>28157</v>
      </c>
      <c r="F5549" s="0" t="n">
        <v>770</v>
      </c>
      <c r="G5549" s="0" t="s">
        <v>599</v>
      </c>
      <c r="H5549" s="0" t="s">
        <v>297</v>
      </c>
      <c r="I5549" s="0" t="s">
        <v>28159</v>
      </c>
    </row>
    <row r="5550" customFormat="false" ht="15" hidden="false" customHeight="false" outlineLevel="0" collapsed="false">
      <c r="A5550" s="0" t="n">
        <v>19</v>
      </c>
      <c r="B5550" s="0" t="s">
        <v>56</v>
      </c>
      <c r="C5550" s="0" t="s">
        <v>28160</v>
      </c>
      <c r="D5550" s="0" t="s">
        <v>14939</v>
      </c>
      <c r="F5550" s="0" t="n">
        <v>1813</v>
      </c>
      <c r="G5550" s="0" t="s">
        <v>599</v>
      </c>
      <c r="H5550" s="0" t="s">
        <v>297</v>
      </c>
      <c r="I5550" s="0" t="s">
        <v>28161</v>
      </c>
    </row>
    <row r="5551" customFormat="false" ht="15" hidden="false" customHeight="false" outlineLevel="0" collapsed="false">
      <c r="A5551" s="0" t="n">
        <v>20</v>
      </c>
      <c r="B5551" s="0" t="s">
        <v>58</v>
      </c>
      <c r="C5551" s="0" t="s">
        <v>28160</v>
      </c>
      <c r="D5551" s="0" t="s">
        <v>14939</v>
      </c>
      <c r="F5551" s="0" t="n">
        <v>1813</v>
      </c>
      <c r="G5551" s="0" t="s">
        <v>599</v>
      </c>
      <c r="H5551" s="0" t="s">
        <v>297</v>
      </c>
      <c r="I5551" s="0" t="s">
        <v>28162</v>
      </c>
    </row>
    <row r="5552" customFormat="false" ht="15" hidden="false" customHeight="false" outlineLevel="0" collapsed="false">
      <c r="A5552" s="0" t="n">
        <v>19</v>
      </c>
      <c r="B5552" s="0" t="s">
        <v>56</v>
      </c>
      <c r="C5552" s="0" t="s">
        <v>28163</v>
      </c>
      <c r="D5552" s="0" t="s">
        <v>14541</v>
      </c>
      <c r="E5552" s="0" t="s">
        <v>28164</v>
      </c>
      <c r="F5552" s="0" t="n">
        <v>589</v>
      </c>
      <c r="G5552" s="0" t="s">
        <v>599</v>
      </c>
      <c r="H5552" s="0" t="s">
        <v>297</v>
      </c>
      <c r="I5552" s="0" t="s">
        <v>28165</v>
      </c>
    </row>
    <row r="5553" customFormat="false" ht="15" hidden="false" customHeight="false" outlineLevel="0" collapsed="false">
      <c r="A5553" s="0" t="n">
        <v>20</v>
      </c>
      <c r="B5553" s="0" t="s">
        <v>58</v>
      </c>
      <c r="C5553" s="0" t="s">
        <v>28163</v>
      </c>
      <c r="D5553" s="0" t="s">
        <v>14541</v>
      </c>
      <c r="E5553" s="0" t="s">
        <v>28164</v>
      </c>
      <c r="F5553" s="0" t="n">
        <v>589</v>
      </c>
      <c r="G5553" s="0" t="s">
        <v>599</v>
      </c>
      <c r="H5553" s="0" t="s">
        <v>297</v>
      </c>
      <c r="I5553" s="0" t="s">
        <v>28166</v>
      </c>
    </row>
    <row r="5554" customFormat="false" ht="15" hidden="false" customHeight="false" outlineLevel="0" collapsed="false">
      <c r="A5554" s="0" t="n">
        <v>19</v>
      </c>
      <c r="B5554" s="0" t="s">
        <v>56</v>
      </c>
      <c r="C5554" s="0" t="s">
        <v>28167</v>
      </c>
      <c r="D5554" s="0" t="s">
        <v>15738</v>
      </c>
      <c r="F5554" s="0" t="n">
        <v>743</v>
      </c>
      <c r="G5554" s="0" t="s">
        <v>599</v>
      </c>
      <c r="H5554" s="0" t="s">
        <v>297</v>
      </c>
      <c r="I5554" s="0" t="s">
        <v>28168</v>
      </c>
    </row>
    <row r="5555" customFormat="false" ht="15" hidden="false" customHeight="false" outlineLevel="0" collapsed="false">
      <c r="A5555" s="0" t="n">
        <v>20</v>
      </c>
      <c r="B5555" s="0" t="s">
        <v>58</v>
      </c>
      <c r="C5555" s="0" t="s">
        <v>28167</v>
      </c>
      <c r="D5555" s="0" t="s">
        <v>15738</v>
      </c>
      <c r="F5555" s="0" t="n">
        <v>743</v>
      </c>
      <c r="G5555" s="0" t="s">
        <v>599</v>
      </c>
      <c r="H5555" s="0" t="s">
        <v>297</v>
      </c>
      <c r="I5555" s="0" t="s">
        <v>28169</v>
      </c>
    </row>
    <row r="5556" customFormat="false" ht="15" hidden="false" customHeight="false" outlineLevel="0" collapsed="false">
      <c r="A5556" s="0" t="n">
        <v>19</v>
      </c>
      <c r="B5556" s="0" t="s">
        <v>56</v>
      </c>
      <c r="C5556" s="0" t="s">
        <v>28170</v>
      </c>
      <c r="D5556" s="0" t="s">
        <v>14939</v>
      </c>
      <c r="E5556" s="0" t="s">
        <v>28171</v>
      </c>
      <c r="F5556" s="0" t="n">
        <v>1784</v>
      </c>
      <c r="G5556" s="0" t="s">
        <v>599</v>
      </c>
      <c r="H5556" s="0" t="s">
        <v>297</v>
      </c>
      <c r="I5556" s="0" t="s">
        <v>28172</v>
      </c>
    </row>
    <row r="5557" customFormat="false" ht="15" hidden="false" customHeight="false" outlineLevel="0" collapsed="false">
      <c r="A5557" s="0" t="n">
        <v>20</v>
      </c>
      <c r="B5557" s="0" t="s">
        <v>58</v>
      </c>
      <c r="C5557" s="0" t="s">
        <v>28170</v>
      </c>
      <c r="D5557" s="0" t="s">
        <v>14939</v>
      </c>
      <c r="E5557" s="0" t="s">
        <v>28171</v>
      </c>
      <c r="F5557" s="0" t="n">
        <v>1784</v>
      </c>
      <c r="G5557" s="0" t="s">
        <v>599</v>
      </c>
      <c r="H5557" s="0" t="s">
        <v>297</v>
      </c>
      <c r="I5557" s="0" t="s">
        <v>28173</v>
      </c>
    </row>
    <row r="5558" customFormat="false" ht="15" hidden="false" customHeight="false" outlineLevel="0" collapsed="false">
      <c r="A5558" s="0" t="n">
        <v>19</v>
      </c>
      <c r="B5558" s="0" t="s">
        <v>56</v>
      </c>
      <c r="C5558" s="0" t="s">
        <v>28174</v>
      </c>
      <c r="D5558" s="0" t="s">
        <v>14541</v>
      </c>
      <c r="E5558" s="0" t="s">
        <v>28175</v>
      </c>
      <c r="F5558" s="0" t="n">
        <v>651</v>
      </c>
      <c r="G5558" s="0" t="s">
        <v>599</v>
      </c>
      <c r="H5558" s="0" t="s">
        <v>297</v>
      </c>
      <c r="I5558" s="0" t="s">
        <v>28176</v>
      </c>
    </row>
    <row r="5559" customFormat="false" ht="15" hidden="false" customHeight="false" outlineLevel="0" collapsed="false">
      <c r="A5559" s="0" t="n">
        <v>20</v>
      </c>
      <c r="B5559" s="0" t="s">
        <v>58</v>
      </c>
      <c r="C5559" s="0" t="s">
        <v>28174</v>
      </c>
      <c r="D5559" s="0" t="s">
        <v>14541</v>
      </c>
      <c r="E5559" s="0" t="s">
        <v>28175</v>
      </c>
      <c r="F5559" s="0" t="n">
        <v>651</v>
      </c>
      <c r="G5559" s="0" t="s">
        <v>599</v>
      </c>
      <c r="H5559" s="0" t="s">
        <v>297</v>
      </c>
      <c r="I5559" s="0" t="s">
        <v>28177</v>
      </c>
    </row>
    <row r="5560" customFormat="false" ht="15" hidden="false" customHeight="false" outlineLevel="0" collapsed="false">
      <c r="A5560" s="0" t="n">
        <v>19</v>
      </c>
      <c r="B5560" s="0" t="s">
        <v>56</v>
      </c>
      <c r="C5560" s="0" t="s">
        <v>28178</v>
      </c>
      <c r="D5560" s="0" t="s">
        <v>14192</v>
      </c>
      <c r="E5560" s="0" t="s">
        <v>28179</v>
      </c>
      <c r="F5560" s="0" t="n">
        <v>925</v>
      </c>
      <c r="G5560" s="0" t="s">
        <v>599</v>
      </c>
      <c r="H5560" s="0" t="s">
        <v>297</v>
      </c>
      <c r="I5560" s="0" t="s">
        <v>28180</v>
      </c>
    </row>
    <row r="5561" customFormat="false" ht="15" hidden="false" customHeight="false" outlineLevel="0" collapsed="false">
      <c r="A5561" s="0" t="n">
        <v>20</v>
      </c>
      <c r="B5561" s="0" t="s">
        <v>58</v>
      </c>
      <c r="C5561" s="0" t="s">
        <v>28178</v>
      </c>
      <c r="D5561" s="0" t="s">
        <v>14192</v>
      </c>
      <c r="E5561" s="0" t="s">
        <v>28179</v>
      </c>
      <c r="F5561" s="0" t="n">
        <v>925</v>
      </c>
      <c r="G5561" s="0" t="s">
        <v>599</v>
      </c>
      <c r="H5561" s="0" t="s">
        <v>297</v>
      </c>
      <c r="I5561" s="0" t="s">
        <v>28181</v>
      </c>
    </row>
    <row r="5562" customFormat="false" ht="15" hidden="false" customHeight="false" outlineLevel="0" collapsed="false">
      <c r="A5562" s="0" t="n">
        <v>19</v>
      </c>
      <c r="B5562" s="0" t="s">
        <v>56</v>
      </c>
      <c r="C5562" s="0" t="s">
        <v>28182</v>
      </c>
      <c r="D5562" s="0" t="s">
        <v>282</v>
      </c>
      <c r="E5562" s="0" t="s">
        <v>28183</v>
      </c>
      <c r="F5562" s="0" t="n">
        <v>856</v>
      </c>
      <c r="G5562" s="0" t="s">
        <v>599</v>
      </c>
      <c r="H5562" s="0" t="s">
        <v>297</v>
      </c>
      <c r="I5562" s="0" t="s">
        <v>28184</v>
      </c>
    </row>
    <row r="5563" customFormat="false" ht="15" hidden="false" customHeight="false" outlineLevel="0" collapsed="false">
      <c r="A5563" s="0" t="n">
        <v>20</v>
      </c>
      <c r="B5563" s="0" t="s">
        <v>58</v>
      </c>
      <c r="C5563" s="0" t="s">
        <v>28182</v>
      </c>
      <c r="D5563" s="0" t="s">
        <v>282</v>
      </c>
      <c r="E5563" s="0" t="s">
        <v>28183</v>
      </c>
      <c r="F5563" s="0" t="n">
        <v>856</v>
      </c>
      <c r="G5563" s="0" t="s">
        <v>599</v>
      </c>
      <c r="H5563" s="0" t="s">
        <v>297</v>
      </c>
      <c r="I5563" s="0" t="s">
        <v>28185</v>
      </c>
    </row>
    <row r="5564" customFormat="false" ht="15" hidden="false" customHeight="false" outlineLevel="0" collapsed="false">
      <c r="A5564" s="0" t="n">
        <v>19</v>
      </c>
      <c r="B5564" s="0" t="s">
        <v>56</v>
      </c>
      <c r="C5564" s="0" t="s">
        <v>28186</v>
      </c>
      <c r="D5564" s="0" t="s">
        <v>339</v>
      </c>
      <c r="E5564" s="0" t="s">
        <v>28187</v>
      </c>
      <c r="F5564" s="0" t="n">
        <v>548</v>
      </c>
      <c r="G5564" s="0" t="s">
        <v>599</v>
      </c>
      <c r="H5564" s="0" t="s">
        <v>297</v>
      </c>
      <c r="I5564" s="0" t="s">
        <v>28188</v>
      </c>
    </row>
    <row r="5565" customFormat="false" ht="15" hidden="false" customHeight="false" outlineLevel="0" collapsed="false">
      <c r="A5565" s="0" t="n">
        <v>20</v>
      </c>
      <c r="B5565" s="0" t="s">
        <v>58</v>
      </c>
      <c r="C5565" s="0" t="s">
        <v>28186</v>
      </c>
      <c r="D5565" s="0" t="s">
        <v>339</v>
      </c>
      <c r="E5565" s="0" t="s">
        <v>28187</v>
      </c>
      <c r="F5565" s="0" t="n">
        <v>548</v>
      </c>
      <c r="G5565" s="0" t="s">
        <v>599</v>
      </c>
      <c r="H5565" s="0" t="s">
        <v>297</v>
      </c>
      <c r="I5565" s="0" t="s">
        <v>28189</v>
      </c>
    </row>
    <row r="5566" customFormat="false" ht="15" hidden="false" customHeight="false" outlineLevel="0" collapsed="false">
      <c r="A5566" s="0" t="n">
        <v>19</v>
      </c>
      <c r="B5566" s="0" t="s">
        <v>56</v>
      </c>
      <c r="C5566" s="0" t="s">
        <v>28190</v>
      </c>
      <c r="D5566" s="0" t="s">
        <v>15738</v>
      </c>
      <c r="E5566" s="0" t="s">
        <v>28191</v>
      </c>
      <c r="F5566" s="0" t="n">
        <v>440</v>
      </c>
      <c r="G5566" s="0" t="s">
        <v>599</v>
      </c>
      <c r="H5566" s="0" t="s">
        <v>297</v>
      </c>
      <c r="I5566" s="0" t="s">
        <v>28192</v>
      </c>
    </row>
    <row r="5567" customFormat="false" ht="15" hidden="false" customHeight="false" outlineLevel="0" collapsed="false">
      <c r="A5567" s="0" t="n">
        <v>20</v>
      </c>
      <c r="B5567" s="0" t="s">
        <v>58</v>
      </c>
      <c r="C5567" s="0" t="s">
        <v>28190</v>
      </c>
      <c r="D5567" s="0" t="s">
        <v>15738</v>
      </c>
      <c r="E5567" s="0" t="s">
        <v>28191</v>
      </c>
      <c r="F5567" s="0" t="n">
        <v>440</v>
      </c>
      <c r="G5567" s="0" t="s">
        <v>599</v>
      </c>
      <c r="H5567" s="0" t="s">
        <v>297</v>
      </c>
      <c r="I5567" s="0" t="s">
        <v>28193</v>
      </c>
    </row>
    <row r="5568" customFormat="false" ht="15" hidden="false" customHeight="false" outlineLevel="0" collapsed="false">
      <c r="A5568" s="0" t="n">
        <v>19</v>
      </c>
      <c r="B5568" s="0" t="s">
        <v>56</v>
      </c>
      <c r="C5568" s="0" t="s">
        <v>15544</v>
      </c>
      <c r="D5568" s="0" t="s">
        <v>14541</v>
      </c>
      <c r="E5568" s="0" t="s">
        <v>15545</v>
      </c>
      <c r="F5568" s="0" t="n">
        <v>702</v>
      </c>
      <c r="G5568" s="0" t="s">
        <v>599</v>
      </c>
      <c r="H5568" s="0" t="s">
        <v>297</v>
      </c>
      <c r="I5568" s="0" t="s">
        <v>15546</v>
      </c>
    </row>
    <row r="5569" customFormat="false" ht="15" hidden="false" customHeight="false" outlineLevel="0" collapsed="false">
      <c r="A5569" s="0" t="n">
        <v>20</v>
      </c>
      <c r="B5569" s="0" t="s">
        <v>58</v>
      </c>
      <c r="C5569" s="0" t="s">
        <v>15544</v>
      </c>
      <c r="D5569" s="0" t="s">
        <v>14541</v>
      </c>
      <c r="E5569" s="0" t="s">
        <v>15545</v>
      </c>
      <c r="F5569" s="0" t="n">
        <v>702</v>
      </c>
      <c r="G5569" s="0" t="s">
        <v>599</v>
      </c>
      <c r="H5569" s="0" t="s">
        <v>297</v>
      </c>
      <c r="I5569" s="0" t="s">
        <v>28194</v>
      </c>
    </row>
    <row r="5570" customFormat="false" ht="15" hidden="false" customHeight="false" outlineLevel="0" collapsed="false">
      <c r="A5570" s="0" t="n">
        <v>19</v>
      </c>
      <c r="B5570" s="0" t="s">
        <v>56</v>
      </c>
      <c r="C5570" s="0" t="s">
        <v>28195</v>
      </c>
      <c r="D5570" s="0" t="s">
        <v>14541</v>
      </c>
      <c r="E5570" s="0" t="s">
        <v>28196</v>
      </c>
      <c r="F5570" s="0" t="n">
        <v>1726</v>
      </c>
      <c r="G5570" s="0" t="s">
        <v>599</v>
      </c>
      <c r="H5570" s="0" t="s">
        <v>297</v>
      </c>
      <c r="I5570" s="0" t="s">
        <v>28197</v>
      </c>
    </row>
    <row r="5571" customFormat="false" ht="15" hidden="false" customHeight="false" outlineLevel="0" collapsed="false">
      <c r="A5571" s="0" t="n">
        <v>20</v>
      </c>
      <c r="B5571" s="0" t="s">
        <v>58</v>
      </c>
      <c r="C5571" s="0" t="s">
        <v>28195</v>
      </c>
      <c r="D5571" s="0" t="s">
        <v>14541</v>
      </c>
      <c r="E5571" s="0" t="s">
        <v>28196</v>
      </c>
      <c r="F5571" s="0" t="n">
        <v>1726</v>
      </c>
      <c r="G5571" s="0" t="s">
        <v>599</v>
      </c>
      <c r="H5571" s="0" t="s">
        <v>297</v>
      </c>
      <c r="I5571" s="0" t="s">
        <v>28198</v>
      </c>
    </row>
    <row r="5572" customFormat="false" ht="15" hidden="false" customHeight="false" outlineLevel="0" collapsed="false">
      <c r="A5572" s="0" t="n">
        <v>19</v>
      </c>
      <c r="B5572" s="0" t="s">
        <v>56</v>
      </c>
      <c r="C5572" s="0" t="s">
        <v>28199</v>
      </c>
      <c r="D5572" s="0" t="s">
        <v>14902</v>
      </c>
      <c r="E5572" s="0" t="s">
        <v>28200</v>
      </c>
      <c r="F5572" s="0" t="n">
        <v>343</v>
      </c>
      <c r="G5572" s="0" t="s">
        <v>599</v>
      </c>
      <c r="H5572" s="0" t="s">
        <v>297</v>
      </c>
      <c r="I5572" s="0" t="s">
        <v>28201</v>
      </c>
    </row>
    <row r="5573" customFormat="false" ht="15" hidden="false" customHeight="false" outlineLevel="0" collapsed="false">
      <c r="A5573" s="0" t="n">
        <v>20</v>
      </c>
      <c r="B5573" s="0" t="s">
        <v>58</v>
      </c>
      <c r="C5573" s="0" t="s">
        <v>28199</v>
      </c>
      <c r="D5573" s="0" t="s">
        <v>14902</v>
      </c>
      <c r="E5573" s="0" t="s">
        <v>28200</v>
      </c>
      <c r="F5573" s="0" t="n">
        <v>343</v>
      </c>
      <c r="G5573" s="0" t="s">
        <v>599</v>
      </c>
      <c r="H5573" s="0" t="s">
        <v>297</v>
      </c>
      <c r="I5573" s="0" t="s">
        <v>28202</v>
      </c>
    </row>
    <row r="5574" customFormat="false" ht="15" hidden="false" customHeight="false" outlineLevel="0" collapsed="false">
      <c r="A5574" s="0" t="n">
        <v>19</v>
      </c>
      <c r="B5574" s="0" t="s">
        <v>56</v>
      </c>
      <c r="C5574" s="0" t="s">
        <v>28203</v>
      </c>
      <c r="D5574" s="0" t="s">
        <v>14541</v>
      </c>
      <c r="E5574" s="0" t="s">
        <v>28204</v>
      </c>
      <c r="F5574" s="0" t="n">
        <v>1124</v>
      </c>
      <c r="G5574" s="0" t="s">
        <v>599</v>
      </c>
      <c r="H5574" s="0" t="s">
        <v>297</v>
      </c>
      <c r="I5574" s="0" t="s">
        <v>28205</v>
      </c>
    </row>
    <row r="5575" customFormat="false" ht="15" hidden="false" customHeight="false" outlineLevel="0" collapsed="false">
      <c r="A5575" s="0" t="n">
        <v>20</v>
      </c>
      <c r="B5575" s="0" t="s">
        <v>58</v>
      </c>
      <c r="C5575" s="0" t="s">
        <v>28203</v>
      </c>
      <c r="D5575" s="0" t="s">
        <v>14541</v>
      </c>
      <c r="E5575" s="0" t="s">
        <v>28204</v>
      </c>
      <c r="F5575" s="0" t="n">
        <v>1124</v>
      </c>
      <c r="G5575" s="0" t="s">
        <v>599</v>
      </c>
      <c r="H5575" s="0" t="s">
        <v>297</v>
      </c>
      <c r="I5575" s="0" t="s">
        <v>28206</v>
      </c>
    </row>
    <row r="5576" customFormat="false" ht="15" hidden="false" customHeight="false" outlineLevel="0" collapsed="false">
      <c r="A5576" s="0" t="n">
        <v>19</v>
      </c>
      <c r="B5576" s="0" t="s">
        <v>56</v>
      </c>
      <c r="C5576" s="0" t="s">
        <v>28207</v>
      </c>
      <c r="D5576" s="0" t="s">
        <v>92</v>
      </c>
      <c r="E5576" s="0" t="s">
        <v>28208</v>
      </c>
      <c r="F5576" s="0" t="n">
        <v>772</v>
      </c>
      <c r="G5576" s="0" t="s">
        <v>599</v>
      </c>
      <c r="H5576" s="0" t="s">
        <v>297</v>
      </c>
      <c r="I5576" s="0" t="s">
        <v>28209</v>
      </c>
    </row>
    <row r="5577" customFormat="false" ht="15" hidden="false" customHeight="false" outlineLevel="0" collapsed="false">
      <c r="A5577" s="0" t="n">
        <v>20</v>
      </c>
      <c r="B5577" s="0" t="s">
        <v>58</v>
      </c>
      <c r="C5577" s="0" t="s">
        <v>28207</v>
      </c>
      <c r="D5577" s="0" t="s">
        <v>92</v>
      </c>
      <c r="E5577" s="0" t="s">
        <v>28208</v>
      </c>
      <c r="F5577" s="0" t="n">
        <v>772</v>
      </c>
      <c r="G5577" s="0" t="s">
        <v>599</v>
      </c>
      <c r="H5577" s="0" t="s">
        <v>297</v>
      </c>
      <c r="I5577" s="0" t="s">
        <v>28210</v>
      </c>
    </row>
    <row r="5578" customFormat="false" ht="15" hidden="false" customHeight="false" outlineLevel="0" collapsed="false">
      <c r="A5578" s="0" t="n">
        <v>19</v>
      </c>
      <c r="B5578" s="0" t="s">
        <v>56</v>
      </c>
      <c r="C5578" s="0" t="s">
        <v>28211</v>
      </c>
      <c r="D5578" s="0" t="s">
        <v>14939</v>
      </c>
      <c r="E5578" s="0" t="s">
        <v>28212</v>
      </c>
      <c r="F5578" s="0" t="n">
        <v>2868</v>
      </c>
      <c r="G5578" s="0" t="s">
        <v>599</v>
      </c>
      <c r="H5578" s="0" t="s">
        <v>297</v>
      </c>
      <c r="I5578" s="0" t="s">
        <v>28213</v>
      </c>
    </row>
    <row r="5579" customFormat="false" ht="15" hidden="false" customHeight="false" outlineLevel="0" collapsed="false">
      <c r="A5579" s="0" t="n">
        <v>20</v>
      </c>
      <c r="B5579" s="0" t="s">
        <v>58</v>
      </c>
      <c r="C5579" s="0" t="s">
        <v>28211</v>
      </c>
      <c r="D5579" s="0" t="s">
        <v>14939</v>
      </c>
      <c r="E5579" s="0" t="s">
        <v>28212</v>
      </c>
      <c r="F5579" s="0" t="n">
        <v>2868</v>
      </c>
      <c r="G5579" s="0" t="s">
        <v>599</v>
      </c>
      <c r="H5579" s="0" t="s">
        <v>297</v>
      </c>
      <c r="I5579" s="0" t="s">
        <v>28214</v>
      </c>
    </row>
    <row r="5580" customFormat="false" ht="15" hidden="false" customHeight="false" outlineLevel="0" collapsed="false">
      <c r="A5580" s="0" t="n">
        <v>19</v>
      </c>
      <c r="B5580" s="0" t="s">
        <v>56</v>
      </c>
      <c r="C5580" s="0" t="s">
        <v>28215</v>
      </c>
      <c r="D5580" s="0" t="s">
        <v>14541</v>
      </c>
      <c r="E5580" s="0" t="s">
        <v>28216</v>
      </c>
      <c r="F5580" s="0" t="n">
        <v>1636</v>
      </c>
      <c r="G5580" s="0" t="s">
        <v>599</v>
      </c>
      <c r="H5580" s="0" t="s">
        <v>297</v>
      </c>
      <c r="I5580" s="0" t="s">
        <v>28217</v>
      </c>
    </row>
    <row r="5581" customFormat="false" ht="15" hidden="false" customHeight="false" outlineLevel="0" collapsed="false">
      <c r="A5581" s="0" t="n">
        <v>20</v>
      </c>
      <c r="B5581" s="0" t="s">
        <v>58</v>
      </c>
      <c r="C5581" s="0" t="s">
        <v>28215</v>
      </c>
      <c r="D5581" s="0" t="s">
        <v>14541</v>
      </c>
      <c r="E5581" s="0" t="s">
        <v>28216</v>
      </c>
      <c r="F5581" s="0" t="n">
        <v>1636</v>
      </c>
      <c r="G5581" s="0" t="s">
        <v>599</v>
      </c>
      <c r="H5581" s="0" t="s">
        <v>297</v>
      </c>
      <c r="I5581" s="0" t="s">
        <v>28218</v>
      </c>
    </row>
    <row r="5582" customFormat="false" ht="15" hidden="false" customHeight="false" outlineLevel="0" collapsed="false">
      <c r="A5582" s="0" t="n">
        <v>19</v>
      </c>
      <c r="B5582" s="0" t="s">
        <v>56</v>
      </c>
      <c r="C5582" s="0" t="s">
        <v>28219</v>
      </c>
      <c r="D5582" s="0" t="s">
        <v>14541</v>
      </c>
      <c r="E5582" s="0" t="s">
        <v>28220</v>
      </c>
      <c r="F5582" s="0" t="n">
        <v>918</v>
      </c>
      <c r="G5582" s="0" t="s">
        <v>599</v>
      </c>
      <c r="H5582" s="0" t="s">
        <v>297</v>
      </c>
      <c r="I5582" s="0" t="s">
        <v>28221</v>
      </c>
    </row>
    <row r="5583" customFormat="false" ht="15" hidden="false" customHeight="false" outlineLevel="0" collapsed="false">
      <c r="A5583" s="0" t="n">
        <v>20</v>
      </c>
      <c r="B5583" s="0" t="s">
        <v>58</v>
      </c>
      <c r="C5583" s="0" t="s">
        <v>28219</v>
      </c>
      <c r="D5583" s="0" t="s">
        <v>14541</v>
      </c>
      <c r="E5583" s="0" t="s">
        <v>28220</v>
      </c>
      <c r="F5583" s="0" t="n">
        <v>918</v>
      </c>
      <c r="G5583" s="0" t="s">
        <v>599</v>
      </c>
      <c r="H5583" s="0" t="s">
        <v>297</v>
      </c>
      <c r="I5583" s="0" t="s">
        <v>28222</v>
      </c>
    </row>
    <row r="5584" customFormat="false" ht="15" hidden="false" customHeight="false" outlineLevel="0" collapsed="false">
      <c r="A5584" s="0" t="n">
        <v>19</v>
      </c>
      <c r="B5584" s="0" t="s">
        <v>56</v>
      </c>
      <c r="C5584" s="0" t="s">
        <v>28223</v>
      </c>
      <c r="D5584" s="0" t="s">
        <v>14939</v>
      </c>
      <c r="E5584" s="0" t="s">
        <v>28224</v>
      </c>
      <c r="F5584" s="0" t="n">
        <v>7323</v>
      </c>
      <c r="G5584" s="0" t="s">
        <v>599</v>
      </c>
      <c r="H5584" s="0" t="s">
        <v>297</v>
      </c>
      <c r="I5584" s="0" t="s">
        <v>28225</v>
      </c>
    </row>
    <row r="5585" customFormat="false" ht="15" hidden="false" customHeight="false" outlineLevel="0" collapsed="false">
      <c r="A5585" s="0" t="n">
        <v>20</v>
      </c>
      <c r="B5585" s="0" t="s">
        <v>58</v>
      </c>
      <c r="C5585" s="0" t="s">
        <v>28223</v>
      </c>
      <c r="D5585" s="0" t="s">
        <v>14939</v>
      </c>
      <c r="E5585" s="0" t="s">
        <v>28224</v>
      </c>
      <c r="F5585" s="0" t="n">
        <v>7323</v>
      </c>
      <c r="G5585" s="0" t="s">
        <v>599</v>
      </c>
      <c r="H5585" s="0" t="s">
        <v>297</v>
      </c>
      <c r="I5585" s="0" t="s">
        <v>28226</v>
      </c>
    </row>
    <row r="5586" customFormat="false" ht="15" hidden="false" customHeight="false" outlineLevel="0" collapsed="false">
      <c r="A5586" s="0" t="n">
        <v>19</v>
      </c>
      <c r="B5586" s="0" t="s">
        <v>56</v>
      </c>
      <c r="C5586" s="0" t="s">
        <v>28227</v>
      </c>
      <c r="D5586" s="0" t="s">
        <v>339</v>
      </c>
      <c r="E5586" s="0" t="s">
        <v>28228</v>
      </c>
      <c r="F5586" s="0" t="n">
        <v>770</v>
      </c>
      <c r="G5586" s="0" t="s">
        <v>599</v>
      </c>
      <c r="H5586" s="0" t="s">
        <v>297</v>
      </c>
      <c r="I5586" s="0" t="s">
        <v>28229</v>
      </c>
    </row>
    <row r="5587" customFormat="false" ht="15" hidden="false" customHeight="false" outlineLevel="0" collapsed="false">
      <c r="A5587" s="0" t="n">
        <v>20</v>
      </c>
      <c r="B5587" s="0" t="s">
        <v>58</v>
      </c>
      <c r="C5587" s="0" t="s">
        <v>28227</v>
      </c>
      <c r="D5587" s="0" t="s">
        <v>339</v>
      </c>
      <c r="E5587" s="0" t="s">
        <v>28228</v>
      </c>
      <c r="F5587" s="0" t="n">
        <v>770</v>
      </c>
      <c r="G5587" s="0" t="s">
        <v>599</v>
      </c>
      <c r="H5587" s="0" t="s">
        <v>297</v>
      </c>
      <c r="I5587" s="0" t="s">
        <v>28230</v>
      </c>
    </row>
    <row r="5588" customFormat="false" ht="15" hidden="false" customHeight="false" outlineLevel="0" collapsed="false">
      <c r="A5588" s="0" t="n">
        <v>19</v>
      </c>
      <c r="B5588" s="0" t="s">
        <v>56</v>
      </c>
      <c r="C5588" s="0" t="s">
        <v>28231</v>
      </c>
      <c r="D5588" s="0" t="s">
        <v>14541</v>
      </c>
      <c r="E5588" s="0" t="s">
        <v>28232</v>
      </c>
      <c r="F5588" s="0" t="n">
        <v>587</v>
      </c>
      <c r="G5588" s="0" t="s">
        <v>599</v>
      </c>
      <c r="H5588" s="0" t="s">
        <v>297</v>
      </c>
      <c r="I5588" s="0" t="s">
        <v>28233</v>
      </c>
    </row>
    <row r="5589" customFormat="false" ht="15" hidden="false" customHeight="false" outlineLevel="0" collapsed="false">
      <c r="A5589" s="0" t="n">
        <v>20</v>
      </c>
      <c r="B5589" s="0" t="s">
        <v>58</v>
      </c>
      <c r="C5589" s="0" t="s">
        <v>28231</v>
      </c>
      <c r="D5589" s="0" t="s">
        <v>14541</v>
      </c>
      <c r="E5589" s="0" t="s">
        <v>28232</v>
      </c>
      <c r="F5589" s="0" t="n">
        <v>587</v>
      </c>
      <c r="G5589" s="0" t="s">
        <v>599</v>
      </c>
      <c r="H5589" s="0" t="s">
        <v>297</v>
      </c>
      <c r="I5589" s="0" t="s">
        <v>28234</v>
      </c>
    </row>
    <row r="5590" customFormat="false" ht="15" hidden="false" customHeight="false" outlineLevel="0" collapsed="false">
      <c r="A5590" s="0" t="n">
        <v>19</v>
      </c>
      <c r="B5590" s="0" t="s">
        <v>56</v>
      </c>
      <c r="C5590" s="0" t="s">
        <v>28235</v>
      </c>
      <c r="D5590" s="0" t="s">
        <v>14902</v>
      </c>
      <c r="E5590" s="0" t="s">
        <v>28236</v>
      </c>
      <c r="F5590" s="0" t="n">
        <v>4142</v>
      </c>
      <c r="G5590" s="0" t="s">
        <v>599</v>
      </c>
      <c r="H5590" s="0" t="s">
        <v>297</v>
      </c>
      <c r="I5590" s="0" t="s">
        <v>28237</v>
      </c>
    </row>
    <row r="5591" customFormat="false" ht="15" hidden="false" customHeight="false" outlineLevel="0" collapsed="false">
      <c r="A5591" s="0" t="n">
        <v>20</v>
      </c>
      <c r="B5591" s="0" t="s">
        <v>58</v>
      </c>
      <c r="C5591" s="0" t="s">
        <v>28235</v>
      </c>
      <c r="D5591" s="0" t="s">
        <v>14902</v>
      </c>
      <c r="E5591" s="0" t="s">
        <v>28236</v>
      </c>
      <c r="F5591" s="0" t="n">
        <v>4142</v>
      </c>
      <c r="G5591" s="0" t="s">
        <v>599</v>
      </c>
      <c r="H5591" s="0" t="s">
        <v>297</v>
      </c>
      <c r="I5591" s="0" t="s">
        <v>28238</v>
      </c>
    </row>
    <row r="5592" customFormat="false" ht="15" hidden="false" customHeight="false" outlineLevel="0" collapsed="false">
      <c r="A5592" s="0" t="n">
        <v>19</v>
      </c>
      <c r="B5592" s="0" t="s">
        <v>56</v>
      </c>
      <c r="C5592" s="0" t="s">
        <v>28239</v>
      </c>
      <c r="D5592" s="0" t="s">
        <v>14676</v>
      </c>
      <c r="E5592" s="0" t="s">
        <v>28240</v>
      </c>
      <c r="F5592" s="0" t="n">
        <v>2775</v>
      </c>
      <c r="G5592" s="0" t="s">
        <v>599</v>
      </c>
      <c r="H5592" s="0" t="s">
        <v>297</v>
      </c>
      <c r="I5592" s="0" t="s">
        <v>28241</v>
      </c>
    </row>
    <row r="5593" customFormat="false" ht="15" hidden="false" customHeight="false" outlineLevel="0" collapsed="false">
      <c r="A5593" s="0" t="n">
        <v>20</v>
      </c>
      <c r="B5593" s="0" t="s">
        <v>58</v>
      </c>
      <c r="C5593" s="0" t="s">
        <v>28239</v>
      </c>
      <c r="D5593" s="0" t="s">
        <v>14676</v>
      </c>
      <c r="E5593" s="0" t="s">
        <v>28240</v>
      </c>
      <c r="F5593" s="0" t="n">
        <v>2775</v>
      </c>
      <c r="G5593" s="0" t="s">
        <v>599</v>
      </c>
      <c r="H5593" s="0" t="s">
        <v>297</v>
      </c>
      <c r="I5593" s="0" t="s">
        <v>28242</v>
      </c>
    </row>
    <row r="5594" customFormat="false" ht="15" hidden="false" customHeight="false" outlineLevel="0" collapsed="false">
      <c r="A5594" s="0" t="n">
        <v>19</v>
      </c>
      <c r="B5594" s="0" t="s">
        <v>56</v>
      </c>
      <c r="C5594" s="0" t="s">
        <v>28243</v>
      </c>
      <c r="D5594" s="0" t="s">
        <v>14541</v>
      </c>
      <c r="E5594" s="0" t="s">
        <v>28244</v>
      </c>
      <c r="F5594" s="0" t="n">
        <v>1029</v>
      </c>
      <c r="G5594" s="0" t="s">
        <v>599</v>
      </c>
      <c r="H5594" s="0" t="s">
        <v>297</v>
      </c>
      <c r="I5594" s="0" t="s">
        <v>28245</v>
      </c>
    </row>
    <row r="5595" customFormat="false" ht="15" hidden="false" customHeight="false" outlineLevel="0" collapsed="false">
      <c r="A5595" s="0" t="n">
        <v>20</v>
      </c>
      <c r="B5595" s="0" t="s">
        <v>58</v>
      </c>
      <c r="C5595" s="0" t="s">
        <v>28243</v>
      </c>
      <c r="D5595" s="0" t="s">
        <v>14541</v>
      </c>
      <c r="E5595" s="0" t="s">
        <v>28244</v>
      </c>
      <c r="F5595" s="0" t="n">
        <v>1029</v>
      </c>
      <c r="G5595" s="0" t="s">
        <v>599</v>
      </c>
      <c r="H5595" s="0" t="s">
        <v>297</v>
      </c>
      <c r="I5595" s="0" t="s">
        <v>28246</v>
      </c>
    </row>
    <row r="5596" customFormat="false" ht="15" hidden="false" customHeight="false" outlineLevel="0" collapsed="false">
      <c r="A5596" s="0" t="n">
        <v>19</v>
      </c>
      <c r="B5596" s="0" t="s">
        <v>56</v>
      </c>
      <c r="C5596" s="0" t="s">
        <v>28247</v>
      </c>
      <c r="D5596" s="0" t="s">
        <v>14541</v>
      </c>
      <c r="E5596" s="0" t="s">
        <v>28248</v>
      </c>
      <c r="F5596" s="0" t="n">
        <v>797</v>
      </c>
      <c r="G5596" s="0" t="s">
        <v>599</v>
      </c>
      <c r="H5596" s="0" t="s">
        <v>297</v>
      </c>
      <c r="I5596" s="0" t="s">
        <v>28249</v>
      </c>
    </row>
    <row r="5597" customFormat="false" ht="15" hidden="false" customHeight="false" outlineLevel="0" collapsed="false">
      <c r="A5597" s="0" t="n">
        <v>20</v>
      </c>
      <c r="B5597" s="0" t="s">
        <v>58</v>
      </c>
      <c r="C5597" s="0" t="s">
        <v>28247</v>
      </c>
      <c r="D5597" s="0" t="s">
        <v>14541</v>
      </c>
      <c r="E5597" s="0" t="s">
        <v>28248</v>
      </c>
      <c r="F5597" s="0" t="n">
        <v>797</v>
      </c>
      <c r="G5597" s="0" t="s">
        <v>599</v>
      </c>
      <c r="H5597" s="0" t="s">
        <v>297</v>
      </c>
      <c r="I5597" s="0" t="s">
        <v>28250</v>
      </c>
    </row>
    <row r="5598" customFormat="false" ht="15" hidden="false" customHeight="false" outlineLevel="0" collapsed="false">
      <c r="A5598" s="0" t="n">
        <v>19</v>
      </c>
      <c r="B5598" s="0" t="s">
        <v>56</v>
      </c>
      <c r="C5598" s="0" t="s">
        <v>15272</v>
      </c>
      <c r="D5598" s="0" t="s">
        <v>14532</v>
      </c>
      <c r="E5598" s="0" t="s">
        <v>15273</v>
      </c>
      <c r="F5598" s="0" t="n">
        <v>1797</v>
      </c>
      <c r="G5598" s="0" t="s">
        <v>599</v>
      </c>
      <c r="H5598" s="0" t="s">
        <v>297</v>
      </c>
      <c r="I5598" s="0" t="s">
        <v>28251</v>
      </c>
    </row>
    <row r="5599" customFormat="false" ht="15" hidden="false" customHeight="false" outlineLevel="0" collapsed="false">
      <c r="A5599" s="0" t="n">
        <v>20</v>
      </c>
      <c r="B5599" s="0" t="s">
        <v>58</v>
      </c>
      <c r="C5599" s="0" t="s">
        <v>15272</v>
      </c>
      <c r="D5599" s="0" t="s">
        <v>14532</v>
      </c>
      <c r="E5599" s="0" t="s">
        <v>15273</v>
      </c>
      <c r="F5599" s="0" t="n">
        <v>1797</v>
      </c>
      <c r="G5599" s="0" t="s">
        <v>599</v>
      </c>
      <c r="H5599" s="0" t="s">
        <v>297</v>
      </c>
      <c r="I5599" s="0" t="s">
        <v>15274</v>
      </c>
    </row>
    <row r="5600" customFormat="false" ht="15" hidden="false" customHeight="false" outlineLevel="0" collapsed="false">
      <c r="A5600" s="0" t="n">
        <v>19</v>
      </c>
      <c r="B5600" s="0" t="s">
        <v>56</v>
      </c>
      <c r="C5600" s="0" t="s">
        <v>28252</v>
      </c>
      <c r="D5600" s="0" t="s">
        <v>14541</v>
      </c>
      <c r="E5600" s="0" t="s">
        <v>28253</v>
      </c>
      <c r="F5600" s="0" t="n">
        <v>919</v>
      </c>
      <c r="G5600" s="0" t="s">
        <v>599</v>
      </c>
      <c r="H5600" s="0" t="s">
        <v>297</v>
      </c>
      <c r="I5600" s="0" t="s">
        <v>28254</v>
      </c>
    </row>
    <row r="5601" customFormat="false" ht="15" hidden="false" customHeight="false" outlineLevel="0" collapsed="false">
      <c r="A5601" s="0" t="n">
        <v>20</v>
      </c>
      <c r="B5601" s="0" t="s">
        <v>58</v>
      </c>
      <c r="C5601" s="0" t="s">
        <v>28252</v>
      </c>
      <c r="D5601" s="0" t="s">
        <v>14541</v>
      </c>
      <c r="E5601" s="0" t="s">
        <v>28253</v>
      </c>
      <c r="F5601" s="0" t="n">
        <v>919</v>
      </c>
      <c r="G5601" s="0" t="s">
        <v>599</v>
      </c>
      <c r="H5601" s="0" t="s">
        <v>297</v>
      </c>
      <c r="I5601" s="0" t="s">
        <v>28255</v>
      </c>
    </row>
    <row r="5602" customFormat="false" ht="15" hidden="false" customHeight="false" outlineLevel="0" collapsed="false">
      <c r="A5602" s="0" t="n">
        <v>19</v>
      </c>
      <c r="B5602" s="0" t="s">
        <v>56</v>
      </c>
      <c r="C5602" s="0" t="s">
        <v>28256</v>
      </c>
      <c r="D5602" s="0" t="s">
        <v>868</v>
      </c>
      <c r="E5602" s="0" t="s">
        <v>28257</v>
      </c>
      <c r="F5602" s="0" t="n">
        <v>416</v>
      </c>
      <c r="G5602" s="0" t="s">
        <v>599</v>
      </c>
      <c r="H5602" s="0" t="s">
        <v>297</v>
      </c>
      <c r="I5602" s="0" t="s">
        <v>28258</v>
      </c>
    </row>
    <row r="5603" customFormat="false" ht="15" hidden="false" customHeight="false" outlineLevel="0" collapsed="false">
      <c r="A5603" s="0" t="n">
        <v>20</v>
      </c>
      <c r="B5603" s="0" t="s">
        <v>58</v>
      </c>
      <c r="C5603" s="0" t="s">
        <v>28256</v>
      </c>
      <c r="D5603" s="0" t="s">
        <v>868</v>
      </c>
      <c r="E5603" s="0" t="s">
        <v>28257</v>
      </c>
      <c r="F5603" s="0" t="n">
        <v>416</v>
      </c>
      <c r="G5603" s="0" t="s">
        <v>599</v>
      </c>
      <c r="H5603" s="0" t="s">
        <v>297</v>
      </c>
      <c r="I5603" s="0" t="s">
        <v>28259</v>
      </c>
    </row>
    <row r="5604" customFormat="false" ht="15" hidden="false" customHeight="false" outlineLevel="0" collapsed="false">
      <c r="A5604" s="0" t="n">
        <v>19</v>
      </c>
      <c r="B5604" s="0" t="s">
        <v>56</v>
      </c>
      <c r="C5604" s="0" t="s">
        <v>28260</v>
      </c>
      <c r="D5604" s="0" t="s">
        <v>339</v>
      </c>
      <c r="E5604" s="0" t="s">
        <v>28261</v>
      </c>
      <c r="F5604" s="0" t="n">
        <v>1057</v>
      </c>
      <c r="G5604" s="0" t="s">
        <v>599</v>
      </c>
      <c r="H5604" s="0" t="s">
        <v>297</v>
      </c>
      <c r="I5604" s="0" t="s">
        <v>28262</v>
      </c>
    </row>
    <row r="5605" customFormat="false" ht="15" hidden="false" customHeight="false" outlineLevel="0" collapsed="false">
      <c r="A5605" s="0" t="n">
        <v>20</v>
      </c>
      <c r="B5605" s="0" t="s">
        <v>58</v>
      </c>
      <c r="C5605" s="0" t="s">
        <v>28260</v>
      </c>
      <c r="D5605" s="0" t="s">
        <v>339</v>
      </c>
      <c r="E5605" s="0" t="s">
        <v>28261</v>
      </c>
      <c r="F5605" s="0" t="n">
        <v>1057</v>
      </c>
      <c r="G5605" s="0" t="s">
        <v>599</v>
      </c>
      <c r="H5605" s="0" t="s">
        <v>297</v>
      </c>
      <c r="I5605" s="0" t="s">
        <v>28263</v>
      </c>
    </row>
    <row r="5606" customFormat="false" ht="15" hidden="false" customHeight="false" outlineLevel="0" collapsed="false">
      <c r="A5606" s="0" t="n">
        <v>19</v>
      </c>
      <c r="B5606" s="0" t="s">
        <v>56</v>
      </c>
      <c r="C5606" s="0" t="s">
        <v>28264</v>
      </c>
      <c r="D5606" s="0" t="s">
        <v>868</v>
      </c>
      <c r="E5606" s="0" t="s">
        <v>28265</v>
      </c>
      <c r="F5606" s="0" t="n">
        <v>339</v>
      </c>
      <c r="G5606" s="0" t="s">
        <v>599</v>
      </c>
      <c r="H5606" s="0" t="s">
        <v>297</v>
      </c>
      <c r="I5606" s="0" t="s">
        <v>28266</v>
      </c>
    </row>
    <row r="5607" customFormat="false" ht="15" hidden="false" customHeight="false" outlineLevel="0" collapsed="false">
      <c r="A5607" s="0" t="n">
        <v>20</v>
      </c>
      <c r="B5607" s="0" t="s">
        <v>58</v>
      </c>
      <c r="C5607" s="0" t="s">
        <v>28264</v>
      </c>
      <c r="D5607" s="0" t="s">
        <v>868</v>
      </c>
      <c r="E5607" s="0" t="s">
        <v>28265</v>
      </c>
      <c r="F5607" s="0" t="n">
        <v>339</v>
      </c>
      <c r="G5607" s="0" t="s">
        <v>599</v>
      </c>
      <c r="H5607" s="0" t="s">
        <v>297</v>
      </c>
      <c r="I5607" s="0" t="s">
        <v>28267</v>
      </c>
    </row>
    <row r="5608" customFormat="false" ht="15" hidden="false" customHeight="false" outlineLevel="0" collapsed="false">
      <c r="A5608" s="0" t="n">
        <v>19</v>
      </c>
      <c r="B5608" s="0" t="s">
        <v>56</v>
      </c>
      <c r="C5608" s="0" t="s">
        <v>28268</v>
      </c>
      <c r="D5608" s="0" t="s">
        <v>14902</v>
      </c>
      <c r="E5608" s="0" t="s">
        <v>28269</v>
      </c>
      <c r="F5608" s="0" t="n">
        <v>558</v>
      </c>
      <c r="G5608" s="0" t="s">
        <v>599</v>
      </c>
      <c r="H5608" s="0" t="s">
        <v>297</v>
      </c>
      <c r="I5608" s="0" t="s">
        <v>28270</v>
      </c>
    </row>
    <row r="5609" customFormat="false" ht="15" hidden="false" customHeight="false" outlineLevel="0" collapsed="false">
      <c r="A5609" s="0" t="n">
        <v>20</v>
      </c>
      <c r="B5609" s="0" t="s">
        <v>58</v>
      </c>
      <c r="C5609" s="0" t="s">
        <v>28268</v>
      </c>
      <c r="D5609" s="0" t="s">
        <v>14902</v>
      </c>
      <c r="E5609" s="0" t="s">
        <v>28269</v>
      </c>
      <c r="F5609" s="0" t="n">
        <v>558</v>
      </c>
      <c r="G5609" s="0" t="s">
        <v>599</v>
      </c>
      <c r="H5609" s="0" t="s">
        <v>297</v>
      </c>
      <c r="I5609" s="0" t="s">
        <v>28271</v>
      </c>
    </row>
    <row r="5610" customFormat="false" ht="15" hidden="false" customHeight="false" outlineLevel="0" collapsed="false">
      <c r="A5610" s="0" t="n">
        <v>19</v>
      </c>
      <c r="B5610" s="0" t="s">
        <v>56</v>
      </c>
      <c r="C5610" s="0" t="s">
        <v>28272</v>
      </c>
      <c r="D5610" s="0" t="s">
        <v>34</v>
      </c>
      <c r="E5610" s="0" t="s">
        <v>28273</v>
      </c>
      <c r="F5610" s="0" t="n">
        <v>736</v>
      </c>
      <c r="G5610" s="0" t="s">
        <v>599</v>
      </c>
      <c r="H5610" s="0" t="s">
        <v>297</v>
      </c>
      <c r="I5610" s="0" t="s">
        <v>28274</v>
      </c>
    </row>
    <row r="5611" customFormat="false" ht="15" hidden="false" customHeight="false" outlineLevel="0" collapsed="false">
      <c r="A5611" s="0" t="n">
        <v>20</v>
      </c>
      <c r="B5611" s="0" t="s">
        <v>58</v>
      </c>
      <c r="C5611" s="0" t="s">
        <v>28272</v>
      </c>
      <c r="D5611" s="0" t="s">
        <v>34</v>
      </c>
      <c r="E5611" s="0" t="s">
        <v>28273</v>
      </c>
      <c r="F5611" s="0" t="n">
        <v>736</v>
      </c>
      <c r="G5611" s="0" t="s">
        <v>599</v>
      </c>
      <c r="H5611" s="0" t="s">
        <v>297</v>
      </c>
      <c r="I5611" s="0" t="s">
        <v>28275</v>
      </c>
    </row>
    <row r="5612" customFormat="false" ht="15" hidden="false" customHeight="false" outlineLevel="0" collapsed="false">
      <c r="A5612" s="0" t="n">
        <v>19</v>
      </c>
      <c r="B5612" s="0" t="s">
        <v>56</v>
      </c>
      <c r="C5612" s="0" t="s">
        <v>28276</v>
      </c>
      <c r="D5612" s="0" t="s">
        <v>92</v>
      </c>
      <c r="E5612" s="0" t="s">
        <v>28277</v>
      </c>
      <c r="F5612" s="0" t="n">
        <v>870</v>
      </c>
      <c r="G5612" s="0" t="s">
        <v>599</v>
      </c>
      <c r="H5612" s="0" t="s">
        <v>297</v>
      </c>
      <c r="I5612" s="0" t="s">
        <v>28278</v>
      </c>
    </row>
    <row r="5613" customFormat="false" ht="15" hidden="false" customHeight="false" outlineLevel="0" collapsed="false">
      <c r="A5613" s="0" t="n">
        <v>20</v>
      </c>
      <c r="B5613" s="0" t="s">
        <v>58</v>
      </c>
      <c r="C5613" s="0" t="s">
        <v>28276</v>
      </c>
      <c r="D5613" s="0" t="s">
        <v>92</v>
      </c>
      <c r="E5613" s="0" t="s">
        <v>28277</v>
      </c>
      <c r="F5613" s="0" t="n">
        <v>870</v>
      </c>
      <c r="G5613" s="0" t="s">
        <v>599</v>
      </c>
      <c r="H5613" s="0" t="s">
        <v>297</v>
      </c>
      <c r="I5613" s="0" t="s">
        <v>28279</v>
      </c>
    </row>
    <row r="5614" customFormat="false" ht="15" hidden="false" customHeight="false" outlineLevel="0" collapsed="false">
      <c r="A5614" s="0" t="n">
        <v>19</v>
      </c>
      <c r="B5614" s="0" t="s">
        <v>56</v>
      </c>
      <c r="C5614" s="0" t="s">
        <v>28280</v>
      </c>
      <c r="D5614" s="0" t="s">
        <v>14676</v>
      </c>
      <c r="E5614" s="0" t="s">
        <v>28281</v>
      </c>
      <c r="F5614" s="0" t="n">
        <v>805</v>
      </c>
      <c r="G5614" s="0" t="s">
        <v>599</v>
      </c>
      <c r="H5614" s="0" t="s">
        <v>297</v>
      </c>
      <c r="I5614" s="0" t="s">
        <v>28282</v>
      </c>
    </row>
    <row r="5615" customFormat="false" ht="15" hidden="false" customHeight="false" outlineLevel="0" collapsed="false">
      <c r="A5615" s="0" t="n">
        <v>20</v>
      </c>
      <c r="B5615" s="0" t="s">
        <v>58</v>
      </c>
      <c r="C5615" s="0" t="s">
        <v>28280</v>
      </c>
      <c r="D5615" s="0" t="s">
        <v>14676</v>
      </c>
      <c r="E5615" s="0" t="s">
        <v>28281</v>
      </c>
      <c r="F5615" s="0" t="n">
        <v>805</v>
      </c>
      <c r="G5615" s="0" t="s">
        <v>599</v>
      </c>
      <c r="H5615" s="0" t="s">
        <v>297</v>
      </c>
      <c r="I5615" s="0" t="s">
        <v>28283</v>
      </c>
    </row>
    <row r="5616" customFormat="false" ht="15" hidden="false" customHeight="false" outlineLevel="0" collapsed="false">
      <c r="A5616" s="0" t="n">
        <v>19</v>
      </c>
      <c r="B5616" s="0" t="s">
        <v>56</v>
      </c>
      <c r="C5616" s="0" t="s">
        <v>28284</v>
      </c>
      <c r="D5616" s="0" t="s">
        <v>14676</v>
      </c>
      <c r="E5616" s="0" t="s">
        <v>28285</v>
      </c>
      <c r="F5616" s="0" t="n">
        <v>2270</v>
      </c>
      <c r="G5616" s="0" t="s">
        <v>599</v>
      </c>
      <c r="H5616" s="0" t="s">
        <v>297</v>
      </c>
      <c r="I5616" s="0" t="s">
        <v>28286</v>
      </c>
    </row>
    <row r="5617" customFormat="false" ht="15" hidden="false" customHeight="false" outlineLevel="0" collapsed="false">
      <c r="A5617" s="0" t="n">
        <v>20</v>
      </c>
      <c r="B5617" s="0" t="s">
        <v>58</v>
      </c>
      <c r="C5617" s="0" t="s">
        <v>28284</v>
      </c>
      <c r="D5617" s="0" t="s">
        <v>14676</v>
      </c>
      <c r="E5617" s="0" t="s">
        <v>28285</v>
      </c>
      <c r="F5617" s="0" t="n">
        <v>2270</v>
      </c>
      <c r="G5617" s="0" t="s">
        <v>599</v>
      </c>
      <c r="H5617" s="0" t="s">
        <v>297</v>
      </c>
      <c r="I5617" s="0" t="s">
        <v>28287</v>
      </c>
    </row>
    <row r="5618" customFormat="false" ht="15" hidden="false" customHeight="false" outlineLevel="0" collapsed="false">
      <c r="A5618" s="0" t="n">
        <v>19</v>
      </c>
      <c r="B5618" s="0" t="s">
        <v>56</v>
      </c>
      <c r="C5618" s="0" t="s">
        <v>15379</v>
      </c>
      <c r="D5618" s="0" t="s">
        <v>34</v>
      </c>
      <c r="E5618" s="0" t="s">
        <v>15380</v>
      </c>
      <c r="F5618" s="0" t="n">
        <v>422</v>
      </c>
      <c r="G5618" s="0" t="s">
        <v>599</v>
      </c>
      <c r="H5618" s="0" t="s">
        <v>297</v>
      </c>
      <c r="I5618" s="0" t="s">
        <v>28288</v>
      </c>
    </row>
    <row r="5619" customFormat="false" ht="15" hidden="false" customHeight="false" outlineLevel="0" collapsed="false">
      <c r="A5619" s="0" t="n">
        <v>20</v>
      </c>
      <c r="B5619" s="0" t="s">
        <v>58</v>
      </c>
      <c r="C5619" s="0" t="s">
        <v>15379</v>
      </c>
      <c r="D5619" s="0" t="s">
        <v>34</v>
      </c>
      <c r="E5619" s="0" t="s">
        <v>15380</v>
      </c>
      <c r="F5619" s="0" t="n">
        <v>422</v>
      </c>
      <c r="G5619" s="0" t="s">
        <v>599</v>
      </c>
      <c r="H5619" s="0" t="s">
        <v>297</v>
      </c>
      <c r="I5619" s="0" t="s">
        <v>15381</v>
      </c>
    </row>
    <row r="5620" customFormat="false" ht="15" hidden="false" customHeight="false" outlineLevel="0" collapsed="false">
      <c r="A5620" s="0" t="n">
        <v>19</v>
      </c>
      <c r="B5620" s="0" t="s">
        <v>56</v>
      </c>
      <c r="C5620" s="0" t="s">
        <v>28289</v>
      </c>
      <c r="D5620" s="0" t="s">
        <v>34</v>
      </c>
      <c r="E5620" s="0" t="s">
        <v>28290</v>
      </c>
      <c r="F5620" s="0" t="n">
        <v>905</v>
      </c>
      <c r="G5620" s="0" t="s">
        <v>599</v>
      </c>
      <c r="H5620" s="0" t="s">
        <v>297</v>
      </c>
      <c r="I5620" s="0" t="s">
        <v>28291</v>
      </c>
    </row>
    <row r="5621" customFormat="false" ht="15" hidden="false" customHeight="false" outlineLevel="0" collapsed="false">
      <c r="A5621" s="0" t="n">
        <v>20</v>
      </c>
      <c r="B5621" s="0" t="s">
        <v>58</v>
      </c>
      <c r="C5621" s="0" t="s">
        <v>28289</v>
      </c>
      <c r="D5621" s="0" t="s">
        <v>34</v>
      </c>
      <c r="E5621" s="0" t="s">
        <v>28290</v>
      </c>
      <c r="F5621" s="0" t="n">
        <v>905</v>
      </c>
      <c r="G5621" s="0" t="s">
        <v>599</v>
      </c>
      <c r="H5621" s="0" t="s">
        <v>297</v>
      </c>
      <c r="I5621" s="0" t="s">
        <v>28292</v>
      </c>
    </row>
    <row r="5622" customFormat="false" ht="15" hidden="false" customHeight="false" outlineLevel="0" collapsed="false">
      <c r="A5622" s="0" t="n">
        <v>19</v>
      </c>
      <c r="B5622" s="0" t="s">
        <v>56</v>
      </c>
      <c r="C5622" s="0" t="s">
        <v>28293</v>
      </c>
      <c r="D5622" s="0" t="s">
        <v>92</v>
      </c>
      <c r="E5622" s="0" t="s">
        <v>28294</v>
      </c>
      <c r="F5622" s="0" t="n">
        <v>464</v>
      </c>
      <c r="G5622" s="0" t="s">
        <v>599</v>
      </c>
      <c r="H5622" s="0" t="s">
        <v>297</v>
      </c>
      <c r="I5622" s="0" t="s">
        <v>28295</v>
      </c>
    </row>
    <row r="5623" customFormat="false" ht="15" hidden="false" customHeight="false" outlineLevel="0" collapsed="false">
      <c r="A5623" s="0" t="n">
        <v>20</v>
      </c>
      <c r="B5623" s="0" t="s">
        <v>58</v>
      </c>
      <c r="C5623" s="0" t="s">
        <v>28293</v>
      </c>
      <c r="D5623" s="0" t="s">
        <v>92</v>
      </c>
      <c r="E5623" s="0" t="s">
        <v>28294</v>
      </c>
      <c r="F5623" s="0" t="n">
        <v>464</v>
      </c>
      <c r="G5623" s="0" t="s">
        <v>599</v>
      </c>
      <c r="H5623" s="0" t="s">
        <v>297</v>
      </c>
      <c r="I5623" s="0" t="s">
        <v>28296</v>
      </c>
    </row>
    <row r="5624" customFormat="false" ht="15" hidden="false" customHeight="false" outlineLevel="0" collapsed="false">
      <c r="A5624" s="0" t="n">
        <v>19</v>
      </c>
      <c r="B5624" s="0" t="s">
        <v>56</v>
      </c>
      <c r="C5624" s="0" t="s">
        <v>28297</v>
      </c>
      <c r="D5624" s="0" t="s">
        <v>868</v>
      </c>
      <c r="E5624" s="0" t="s">
        <v>28298</v>
      </c>
      <c r="F5624" s="0" t="n">
        <v>241</v>
      </c>
      <c r="G5624" s="0" t="s">
        <v>599</v>
      </c>
      <c r="H5624" s="0" t="s">
        <v>297</v>
      </c>
      <c r="I5624" s="0" t="s">
        <v>28299</v>
      </c>
    </row>
    <row r="5625" customFormat="false" ht="15" hidden="false" customHeight="false" outlineLevel="0" collapsed="false">
      <c r="A5625" s="0" t="n">
        <v>20</v>
      </c>
      <c r="B5625" s="0" t="s">
        <v>58</v>
      </c>
      <c r="C5625" s="0" t="s">
        <v>28297</v>
      </c>
      <c r="D5625" s="0" t="s">
        <v>868</v>
      </c>
      <c r="E5625" s="0" t="s">
        <v>28298</v>
      </c>
      <c r="F5625" s="0" t="n">
        <v>241</v>
      </c>
      <c r="G5625" s="0" t="s">
        <v>599</v>
      </c>
      <c r="H5625" s="0" t="s">
        <v>297</v>
      </c>
      <c r="I5625" s="0" t="s">
        <v>28300</v>
      </c>
    </row>
    <row r="5626" customFormat="false" ht="15" hidden="false" customHeight="false" outlineLevel="0" collapsed="false">
      <c r="A5626" s="0" t="n">
        <v>19</v>
      </c>
      <c r="B5626" s="0" t="s">
        <v>56</v>
      </c>
      <c r="C5626" s="0" t="s">
        <v>28301</v>
      </c>
      <c r="D5626" s="0" t="s">
        <v>14902</v>
      </c>
      <c r="E5626" s="0" t="s">
        <v>28302</v>
      </c>
      <c r="F5626" s="0" t="n">
        <v>227</v>
      </c>
      <c r="G5626" s="0" t="s">
        <v>599</v>
      </c>
      <c r="H5626" s="0" t="s">
        <v>297</v>
      </c>
      <c r="I5626" s="0" t="s">
        <v>28303</v>
      </c>
    </row>
    <row r="5627" customFormat="false" ht="15" hidden="false" customHeight="false" outlineLevel="0" collapsed="false">
      <c r="A5627" s="0" t="n">
        <v>20</v>
      </c>
      <c r="B5627" s="0" t="s">
        <v>58</v>
      </c>
      <c r="C5627" s="0" t="s">
        <v>28301</v>
      </c>
      <c r="D5627" s="0" t="s">
        <v>14902</v>
      </c>
      <c r="E5627" s="0" t="s">
        <v>28302</v>
      </c>
      <c r="F5627" s="0" t="n">
        <v>227</v>
      </c>
      <c r="G5627" s="0" t="s">
        <v>599</v>
      </c>
      <c r="H5627" s="0" t="s">
        <v>297</v>
      </c>
      <c r="I5627" s="0" t="s">
        <v>28304</v>
      </c>
    </row>
    <row r="5628" customFormat="false" ht="15" hidden="false" customHeight="false" outlineLevel="0" collapsed="false">
      <c r="A5628" s="0" t="n">
        <v>19</v>
      </c>
      <c r="B5628" s="0" t="s">
        <v>56</v>
      </c>
      <c r="C5628" s="0" t="s">
        <v>28305</v>
      </c>
      <c r="D5628" s="0" t="s">
        <v>34</v>
      </c>
      <c r="E5628" s="0" t="s">
        <v>28306</v>
      </c>
      <c r="F5628" s="0" t="n">
        <v>462</v>
      </c>
      <c r="G5628" s="0" t="s">
        <v>599</v>
      </c>
      <c r="H5628" s="0" t="s">
        <v>297</v>
      </c>
      <c r="I5628" s="0" t="s">
        <v>28307</v>
      </c>
    </row>
    <row r="5629" customFormat="false" ht="15" hidden="false" customHeight="false" outlineLevel="0" collapsed="false">
      <c r="A5629" s="0" t="n">
        <v>20</v>
      </c>
      <c r="B5629" s="0" t="s">
        <v>58</v>
      </c>
      <c r="C5629" s="0" t="s">
        <v>28305</v>
      </c>
      <c r="D5629" s="0" t="s">
        <v>34</v>
      </c>
      <c r="E5629" s="0" t="s">
        <v>28306</v>
      </c>
      <c r="F5629" s="0" t="n">
        <v>462</v>
      </c>
      <c r="G5629" s="0" t="s">
        <v>599</v>
      </c>
      <c r="H5629" s="0" t="s">
        <v>297</v>
      </c>
      <c r="I5629" s="0" t="s">
        <v>28308</v>
      </c>
    </row>
    <row r="5630" customFormat="false" ht="15" hidden="false" customHeight="false" outlineLevel="0" collapsed="false">
      <c r="A5630" s="0" t="n">
        <v>19</v>
      </c>
      <c r="B5630" s="0" t="s">
        <v>56</v>
      </c>
      <c r="C5630" s="0" t="s">
        <v>28309</v>
      </c>
      <c r="D5630" s="0" t="s">
        <v>868</v>
      </c>
      <c r="E5630" s="0" t="s">
        <v>28310</v>
      </c>
      <c r="F5630" s="0" t="n">
        <v>702</v>
      </c>
      <c r="G5630" s="0" t="s">
        <v>599</v>
      </c>
      <c r="H5630" s="0" t="s">
        <v>297</v>
      </c>
      <c r="I5630" s="0" t="s">
        <v>28311</v>
      </c>
    </row>
    <row r="5631" customFormat="false" ht="15" hidden="false" customHeight="false" outlineLevel="0" collapsed="false">
      <c r="A5631" s="0" t="n">
        <v>20</v>
      </c>
      <c r="B5631" s="0" t="s">
        <v>58</v>
      </c>
      <c r="C5631" s="0" t="s">
        <v>28309</v>
      </c>
      <c r="D5631" s="0" t="s">
        <v>868</v>
      </c>
      <c r="E5631" s="0" t="s">
        <v>28310</v>
      </c>
      <c r="F5631" s="0" t="n">
        <v>702</v>
      </c>
      <c r="G5631" s="0" t="s">
        <v>599</v>
      </c>
      <c r="H5631" s="0" t="s">
        <v>297</v>
      </c>
      <c r="I5631" s="0" t="s">
        <v>28312</v>
      </c>
    </row>
    <row r="5632" customFormat="false" ht="15" hidden="false" customHeight="false" outlineLevel="0" collapsed="false">
      <c r="A5632" s="0" t="n">
        <v>19</v>
      </c>
      <c r="B5632" s="0" t="s">
        <v>56</v>
      </c>
      <c r="C5632" s="0" t="s">
        <v>28313</v>
      </c>
      <c r="D5632" s="0" t="s">
        <v>34</v>
      </c>
      <c r="E5632" s="0" t="s">
        <v>28314</v>
      </c>
      <c r="F5632" s="0" t="n">
        <v>503</v>
      </c>
      <c r="G5632" s="0" t="s">
        <v>599</v>
      </c>
      <c r="H5632" s="0" t="s">
        <v>297</v>
      </c>
      <c r="I5632" s="0" t="s">
        <v>28315</v>
      </c>
    </row>
    <row r="5633" customFormat="false" ht="15" hidden="false" customHeight="false" outlineLevel="0" collapsed="false">
      <c r="A5633" s="0" t="n">
        <v>20</v>
      </c>
      <c r="B5633" s="0" t="s">
        <v>58</v>
      </c>
      <c r="C5633" s="0" t="s">
        <v>28313</v>
      </c>
      <c r="D5633" s="0" t="s">
        <v>34</v>
      </c>
      <c r="E5633" s="0" t="s">
        <v>28314</v>
      </c>
      <c r="F5633" s="0" t="n">
        <v>503</v>
      </c>
      <c r="G5633" s="0" t="s">
        <v>599</v>
      </c>
      <c r="H5633" s="0" t="s">
        <v>297</v>
      </c>
      <c r="I5633" s="0" t="s">
        <v>28316</v>
      </c>
    </row>
    <row r="5634" customFormat="false" ht="15" hidden="false" customHeight="false" outlineLevel="0" collapsed="false">
      <c r="A5634" s="0" t="n">
        <v>19</v>
      </c>
      <c r="B5634" s="0" t="s">
        <v>56</v>
      </c>
      <c r="C5634" s="0" t="s">
        <v>28317</v>
      </c>
      <c r="D5634" s="0" t="s">
        <v>14541</v>
      </c>
      <c r="E5634" s="0" t="s">
        <v>28318</v>
      </c>
      <c r="F5634" s="0" t="n">
        <v>2953</v>
      </c>
      <c r="G5634" s="0" t="s">
        <v>599</v>
      </c>
      <c r="H5634" s="0" t="s">
        <v>297</v>
      </c>
      <c r="I5634" s="0" t="s">
        <v>28319</v>
      </c>
    </row>
    <row r="5635" customFormat="false" ht="15" hidden="false" customHeight="false" outlineLevel="0" collapsed="false">
      <c r="A5635" s="0" t="n">
        <v>20</v>
      </c>
      <c r="B5635" s="0" t="s">
        <v>58</v>
      </c>
      <c r="C5635" s="0" t="s">
        <v>28317</v>
      </c>
      <c r="D5635" s="0" t="s">
        <v>14541</v>
      </c>
      <c r="E5635" s="0" t="s">
        <v>28318</v>
      </c>
      <c r="F5635" s="0" t="n">
        <v>2953</v>
      </c>
      <c r="G5635" s="0" t="s">
        <v>599</v>
      </c>
      <c r="H5635" s="0" t="s">
        <v>297</v>
      </c>
      <c r="I5635" s="0" t="s">
        <v>28320</v>
      </c>
    </row>
    <row r="5636" customFormat="false" ht="15" hidden="false" customHeight="false" outlineLevel="0" collapsed="false">
      <c r="A5636" s="0" t="n">
        <v>19</v>
      </c>
      <c r="B5636" s="0" t="s">
        <v>56</v>
      </c>
      <c r="C5636" s="0" t="s">
        <v>28321</v>
      </c>
      <c r="D5636" s="0" t="s">
        <v>14902</v>
      </c>
      <c r="E5636" s="0" t="s">
        <v>28322</v>
      </c>
      <c r="F5636" s="0" t="n">
        <v>1215</v>
      </c>
      <c r="G5636" s="0" t="s">
        <v>599</v>
      </c>
      <c r="H5636" s="0" t="s">
        <v>297</v>
      </c>
      <c r="I5636" s="0" t="s">
        <v>28323</v>
      </c>
    </row>
    <row r="5637" customFormat="false" ht="15" hidden="false" customHeight="false" outlineLevel="0" collapsed="false">
      <c r="A5637" s="0" t="n">
        <v>20</v>
      </c>
      <c r="B5637" s="0" t="s">
        <v>58</v>
      </c>
      <c r="C5637" s="0" t="s">
        <v>28321</v>
      </c>
      <c r="D5637" s="0" t="s">
        <v>14902</v>
      </c>
      <c r="E5637" s="0" t="s">
        <v>28322</v>
      </c>
      <c r="F5637" s="0" t="n">
        <v>1215</v>
      </c>
      <c r="G5637" s="0" t="s">
        <v>599</v>
      </c>
      <c r="H5637" s="0" t="s">
        <v>297</v>
      </c>
      <c r="I5637" s="0" t="s">
        <v>28324</v>
      </c>
    </row>
    <row r="5638" customFormat="false" ht="15" hidden="false" customHeight="false" outlineLevel="0" collapsed="false">
      <c r="A5638" s="0" t="n">
        <v>19</v>
      </c>
      <c r="B5638" s="0" t="s">
        <v>56</v>
      </c>
      <c r="C5638" s="0" t="s">
        <v>28325</v>
      </c>
      <c r="D5638" s="0" t="s">
        <v>14939</v>
      </c>
      <c r="F5638" s="0" t="n">
        <v>3636</v>
      </c>
      <c r="G5638" s="0" t="s">
        <v>599</v>
      </c>
      <c r="H5638" s="0" t="s">
        <v>297</v>
      </c>
      <c r="I5638" s="0" t="s">
        <v>28326</v>
      </c>
    </row>
    <row r="5639" customFormat="false" ht="15" hidden="false" customHeight="false" outlineLevel="0" collapsed="false">
      <c r="A5639" s="0" t="n">
        <v>20</v>
      </c>
      <c r="B5639" s="0" t="s">
        <v>58</v>
      </c>
      <c r="C5639" s="0" t="s">
        <v>28325</v>
      </c>
      <c r="D5639" s="0" t="s">
        <v>14939</v>
      </c>
      <c r="F5639" s="0" t="n">
        <v>3636</v>
      </c>
      <c r="G5639" s="0" t="s">
        <v>599</v>
      </c>
      <c r="H5639" s="0" t="s">
        <v>297</v>
      </c>
      <c r="I5639" s="0" t="s">
        <v>28327</v>
      </c>
    </row>
    <row r="5640" customFormat="false" ht="15" hidden="false" customHeight="false" outlineLevel="0" collapsed="false">
      <c r="A5640" s="0" t="n">
        <v>19</v>
      </c>
      <c r="B5640" s="0" t="s">
        <v>56</v>
      </c>
      <c r="C5640" s="0" t="s">
        <v>28328</v>
      </c>
      <c r="D5640" s="0" t="s">
        <v>339</v>
      </c>
      <c r="E5640" s="0" t="s">
        <v>28329</v>
      </c>
      <c r="F5640" s="0" t="n">
        <v>1865</v>
      </c>
      <c r="G5640" s="0" t="s">
        <v>599</v>
      </c>
      <c r="H5640" s="0" t="s">
        <v>297</v>
      </c>
      <c r="I5640" s="0" t="s">
        <v>28330</v>
      </c>
    </row>
    <row r="5641" customFormat="false" ht="15" hidden="false" customHeight="false" outlineLevel="0" collapsed="false">
      <c r="A5641" s="0" t="n">
        <v>20</v>
      </c>
      <c r="B5641" s="0" t="s">
        <v>58</v>
      </c>
      <c r="C5641" s="0" t="s">
        <v>28328</v>
      </c>
      <c r="D5641" s="0" t="s">
        <v>339</v>
      </c>
      <c r="E5641" s="0" t="s">
        <v>28329</v>
      </c>
      <c r="F5641" s="0" t="n">
        <v>1865</v>
      </c>
      <c r="G5641" s="0" t="s">
        <v>599</v>
      </c>
      <c r="H5641" s="0" t="s">
        <v>297</v>
      </c>
      <c r="I5641" s="0" t="s">
        <v>28331</v>
      </c>
    </row>
    <row r="5642" customFormat="false" ht="15" hidden="false" customHeight="false" outlineLevel="0" collapsed="false">
      <c r="A5642" s="0" t="n">
        <v>19</v>
      </c>
      <c r="B5642" s="0" t="s">
        <v>56</v>
      </c>
      <c r="C5642" s="0" t="s">
        <v>28332</v>
      </c>
      <c r="D5642" s="0" t="s">
        <v>14541</v>
      </c>
      <c r="E5642" s="0" t="s">
        <v>28333</v>
      </c>
      <c r="F5642" s="0" t="n">
        <v>638</v>
      </c>
      <c r="G5642" s="0" t="s">
        <v>599</v>
      </c>
      <c r="H5642" s="0" t="s">
        <v>297</v>
      </c>
      <c r="I5642" s="0" t="s">
        <v>28334</v>
      </c>
    </row>
    <row r="5643" customFormat="false" ht="15" hidden="false" customHeight="false" outlineLevel="0" collapsed="false">
      <c r="A5643" s="0" t="n">
        <v>20</v>
      </c>
      <c r="B5643" s="0" t="s">
        <v>58</v>
      </c>
      <c r="C5643" s="0" t="s">
        <v>28332</v>
      </c>
      <c r="D5643" s="0" t="s">
        <v>14541</v>
      </c>
      <c r="E5643" s="0" t="s">
        <v>28333</v>
      </c>
      <c r="F5643" s="0" t="n">
        <v>638</v>
      </c>
      <c r="G5643" s="0" t="s">
        <v>599</v>
      </c>
      <c r="H5643" s="0" t="s">
        <v>297</v>
      </c>
      <c r="I5643" s="0" t="s">
        <v>28335</v>
      </c>
    </row>
    <row r="5644" customFormat="false" ht="15" hidden="false" customHeight="false" outlineLevel="0" collapsed="false">
      <c r="A5644" s="0" t="n">
        <v>19</v>
      </c>
      <c r="B5644" s="0" t="s">
        <v>56</v>
      </c>
      <c r="C5644" s="0" t="s">
        <v>28336</v>
      </c>
      <c r="D5644" s="0" t="s">
        <v>19074</v>
      </c>
      <c r="E5644" s="0" t="s">
        <v>28337</v>
      </c>
      <c r="F5644" s="0" t="n">
        <v>340</v>
      </c>
      <c r="G5644" s="0" t="s">
        <v>599</v>
      </c>
      <c r="H5644" s="0" t="s">
        <v>297</v>
      </c>
      <c r="I5644" s="0" t="s">
        <v>28338</v>
      </c>
    </row>
    <row r="5645" customFormat="false" ht="15" hidden="false" customHeight="false" outlineLevel="0" collapsed="false">
      <c r="A5645" s="0" t="n">
        <v>20</v>
      </c>
      <c r="B5645" s="0" t="s">
        <v>58</v>
      </c>
      <c r="C5645" s="0" t="s">
        <v>28336</v>
      </c>
      <c r="D5645" s="0" t="s">
        <v>19074</v>
      </c>
      <c r="E5645" s="0" t="s">
        <v>28337</v>
      </c>
      <c r="F5645" s="0" t="n">
        <v>340</v>
      </c>
      <c r="G5645" s="0" t="s">
        <v>599</v>
      </c>
      <c r="H5645" s="0" t="s">
        <v>297</v>
      </c>
      <c r="I5645" s="0" t="s">
        <v>28339</v>
      </c>
    </row>
    <row r="5646" customFormat="false" ht="15" hidden="false" customHeight="false" outlineLevel="0" collapsed="false">
      <c r="A5646" s="0" t="n">
        <v>19</v>
      </c>
      <c r="B5646" s="0" t="s">
        <v>56</v>
      </c>
      <c r="C5646" s="0" t="s">
        <v>28340</v>
      </c>
      <c r="D5646" s="0" t="s">
        <v>339</v>
      </c>
      <c r="E5646" s="0" t="s">
        <v>28341</v>
      </c>
      <c r="F5646" s="0" t="n">
        <v>854</v>
      </c>
      <c r="G5646" s="0" t="s">
        <v>599</v>
      </c>
      <c r="H5646" s="0" t="s">
        <v>297</v>
      </c>
      <c r="I5646" s="0" t="s">
        <v>28342</v>
      </c>
    </row>
    <row r="5647" customFormat="false" ht="15" hidden="false" customHeight="false" outlineLevel="0" collapsed="false">
      <c r="A5647" s="0" t="n">
        <v>20</v>
      </c>
      <c r="B5647" s="0" t="s">
        <v>58</v>
      </c>
      <c r="C5647" s="0" t="s">
        <v>28340</v>
      </c>
      <c r="D5647" s="0" t="s">
        <v>339</v>
      </c>
      <c r="E5647" s="0" t="s">
        <v>28341</v>
      </c>
      <c r="F5647" s="0" t="n">
        <v>854</v>
      </c>
      <c r="G5647" s="0" t="s">
        <v>599</v>
      </c>
      <c r="H5647" s="0" t="s">
        <v>297</v>
      </c>
      <c r="I5647" s="0" t="s">
        <v>28343</v>
      </c>
    </row>
    <row r="5648" customFormat="false" ht="15" hidden="false" customHeight="false" outlineLevel="0" collapsed="false">
      <c r="A5648" s="0" t="n">
        <v>19</v>
      </c>
      <c r="B5648" s="0" t="s">
        <v>56</v>
      </c>
      <c r="C5648" s="0" t="s">
        <v>28344</v>
      </c>
      <c r="D5648" s="0" t="s">
        <v>14541</v>
      </c>
      <c r="E5648" s="0" t="s">
        <v>28345</v>
      </c>
      <c r="F5648" s="0" t="n">
        <v>1632</v>
      </c>
      <c r="G5648" s="0" t="s">
        <v>599</v>
      </c>
      <c r="H5648" s="0" t="s">
        <v>297</v>
      </c>
      <c r="I5648" s="0" t="s">
        <v>28346</v>
      </c>
    </row>
    <row r="5649" customFormat="false" ht="15" hidden="false" customHeight="false" outlineLevel="0" collapsed="false">
      <c r="A5649" s="0" t="n">
        <v>20</v>
      </c>
      <c r="B5649" s="0" t="s">
        <v>58</v>
      </c>
      <c r="C5649" s="0" t="s">
        <v>28344</v>
      </c>
      <c r="D5649" s="0" t="s">
        <v>14541</v>
      </c>
      <c r="E5649" s="0" t="s">
        <v>28345</v>
      </c>
      <c r="F5649" s="0" t="n">
        <v>1632</v>
      </c>
      <c r="G5649" s="0" t="s">
        <v>599</v>
      </c>
      <c r="H5649" s="0" t="s">
        <v>297</v>
      </c>
      <c r="I5649" s="0" t="s">
        <v>28347</v>
      </c>
    </row>
    <row r="5650" customFormat="false" ht="15" hidden="false" customHeight="false" outlineLevel="0" collapsed="false">
      <c r="A5650" s="0" t="n">
        <v>19</v>
      </c>
      <c r="B5650" s="0" t="s">
        <v>56</v>
      </c>
      <c r="C5650" s="0" t="s">
        <v>28348</v>
      </c>
      <c r="D5650" s="0" t="s">
        <v>14532</v>
      </c>
      <c r="E5650" s="0" t="s">
        <v>28349</v>
      </c>
      <c r="F5650" s="0" t="n">
        <v>3242</v>
      </c>
      <c r="G5650" s="0" t="s">
        <v>599</v>
      </c>
      <c r="H5650" s="0" t="s">
        <v>297</v>
      </c>
      <c r="I5650" s="0" t="s">
        <v>28350</v>
      </c>
    </row>
    <row r="5651" customFormat="false" ht="15" hidden="false" customHeight="false" outlineLevel="0" collapsed="false">
      <c r="A5651" s="0" t="n">
        <v>20</v>
      </c>
      <c r="B5651" s="0" t="s">
        <v>58</v>
      </c>
      <c r="C5651" s="0" t="s">
        <v>28348</v>
      </c>
      <c r="D5651" s="0" t="s">
        <v>14532</v>
      </c>
      <c r="E5651" s="0" t="s">
        <v>28349</v>
      </c>
      <c r="F5651" s="0" t="n">
        <v>3242</v>
      </c>
      <c r="G5651" s="0" t="s">
        <v>599</v>
      </c>
      <c r="H5651" s="0" t="s">
        <v>297</v>
      </c>
      <c r="I5651" s="0" t="s">
        <v>28351</v>
      </c>
    </row>
    <row r="5652" customFormat="false" ht="15" hidden="false" customHeight="false" outlineLevel="0" collapsed="false">
      <c r="A5652" s="0" t="n">
        <v>19</v>
      </c>
      <c r="B5652" s="0" t="s">
        <v>56</v>
      </c>
      <c r="C5652" s="0" t="s">
        <v>28352</v>
      </c>
      <c r="D5652" s="0" t="s">
        <v>14541</v>
      </c>
      <c r="E5652" s="0" t="s">
        <v>28353</v>
      </c>
      <c r="F5652" s="0" t="n">
        <v>1210</v>
      </c>
      <c r="G5652" s="0" t="s">
        <v>599</v>
      </c>
      <c r="H5652" s="0" t="s">
        <v>297</v>
      </c>
      <c r="I5652" s="0" t="s">
        <v>28354</v>
      </c>
    </row>
    <row r="5653" customFormat="false" ht="15" hidden="false" customHeight="false" outlineLevel="0" collapsed="false">
      <c r="A5653" s="0" t="n">
        <v>20</v>
      </c>
      <c r="B5653" s="0" t="s">
        <v>58</v>
      </c>
      <c r="C5653" s="0" t="s">
        <v>28352</v>
      </c>
      <c r="D5653" s="0" t="s">
        <v>14541</v>
      </c>
      <c r="E5653" s="0" t="s">
        <v>28353</v>
      </c>
      <c r="F5653" s="0" t="n">
        <v>1210</v>
      </c>
      <c r="G5653" s="0" t="s">
        <v>599</v>
      </c>
      <c r="H5653" s="0" t="s">
        <v>297</v>
      </c>
      <c r="I5653" s="0" t="s">
        <v>28355</v>
      </c>
    </row>
    <row r="5654" customFormat="false" ht="15" hidden="false" customHeight="false" outlineLevel="0" collapsed="false">
      <c r="A5654" s="0" t="n">
        <v>19</v>
      </c>
      <c r="B5654" s="0" t="s">
        <v>56</v>
      </c>
      <c r="C5654" s="0" t="s">
        <v>28356</v>
      </c>
      <c r="D5654" s="0" t="s">
        <v>92</v>
      </c>
      <c r="F5654" s="0" t="n">
        <v>782</v>
      </c>
      <c r="G5654" s="0" t="s">
        <v>599</v>
      </c>
      <c r="H5654" s="0" t="s">
        <v>297</v>
      </c>
      <c r="I5654" s="0" t="s">
        <v>28357</v>
      </c>
    </row>
    <row r="5655" customFormat="false" ht="15" hidden="false" customHeight="false" outlineLevel="0" collapsed="false">
      <c r="A5655" s="0" t="n">
        <v>20</v>
      </c>
      <c r="B5655" s="0" t="s">
        <v>58</v>
      </c>
      <c r="C5655" s="0" t="s">
        <v>28356</v>
      </c>
      <c r="D5655" s="0" t="s">
        <v>92</v>
      </c>
      <c r="F5655" s="0" t="n">
        <v>782</v>
      </c>
      <c r="G5655" s="0" t="s">
        <v>599</v>
      </c>
      <c r="H5655" s="0" t="s">
        <v>297</v>
      </c>
      <c r="I5655" s="0" t="s">
        <v>28358</v>
      </c>
    </row>
    <row r="5656" customFormat="false" ht="15" hidden="false" customHeight="false" outlineLevel="0" collapsed="false">
      <c r="A5656" s="0" t="n">
        <v>19</v>
      </c>
      <c r="B5656" s="0" t="s">
        <v>56</v>
      </c>
      <c r="C5656" s="0" t="s">
        <v>28359</v>
      </c>
      <c r="D5656" s="0" t="s">
        <v>14902</v>
      </c>
      <c r="E5656" s="0" t="s">
        <v>28360</v>
      </c>
      <c r="F5656" s="0" t="n">
        <v>823</v>
      </c>
      <c r="G5656" s="0" t="s">
        <v>599</v>
      </c>
      <c r="H5656" s="0" t="s">
        <v>297</v>
      </c>
      <c r="I5656" s="0" t="s">
        <v>28361</v>
      </c>
    </row>
    <row r="5657" customFormat="false" ht="15" hidden="false" customHeight="false" outlineLevel="0" collapsed="false">
      <c r="A5657" s="0" t="n">
        <v>20</v>
      </c>
      <c r="B5657" s="0" t="s">
        <v>58</v>
      </c>
      <c r="C5657" s="0" t="s">
        <v>28359</v>
      </c>
      <c r="D5657" s="0" t="s">
        <v>14902</v>
      </c>
      <c r="E5657" s="0" t="s">
        <v>28360</v>
      </c>
      <c r="F5657" s="0" t="n">
        <v>823</v>
      </c>
      <c r="G5657" s="0" t="s">
        <v>599</v>
      </c>
      <c r="H5657" s="0" t="s">
        <v>297</v>
      </c>
      <c r="I5657" s="0" t="s">
        <v>28362</v>
      </c>
    </row>
    <row r="5658" customFormat="false" ht="15" hidden="false" customHeight="false" outlineLevel="0" collapsed="false">
      <c r="A5658" s="0" t="n">
        <v>19</v>
      </c>
      <c r="B5658" s="0" t="s">
        <v>56</v>
      </c>
      <c r="C5658" s="0" t="s">
        <v>28363</v>
      </c>
      <c r="D5658" s="0" t="s">
        <v>34</v>
      </c>
      <c r="E5658" s="0" t="s">
        <v>28364</v>
      </c>
      <c r="F5658" s="0" t="n">
        <v>671</v>
      </c>
      <c r="G5658" s="0" t="s">
        <v>599</v>
      </c>
      <c r="H5658" s="0" t="s">
        <v>297</v>
      </c>
      <c r="I5658" s="0" t="s">
        <v>28365</v>
      </c>
    </row>
    <row r="5659" customFormat="false" ht="15" hidden="false" customHeight="false" outlineLevel="0" collapsed="false">
      <c r="A5659" s="0" t="n">
        <v>20</v>
      </c>
      <c r="B5659" s="0" t="s">
        <v>58</v>
      </c>
      <c r="C5659" s="0" t="s">
        <v>28363</v>
      </c>
      <c r="D5659" s="0" t="s">
        <v>34</v>
      </c>
      <c r="E5659" s="0" t="s">
        <v>28364</v>
      </c>
      <c r="F5659" s="0" t="n">
        <v>671</v>
      </c>
      <c r="G5659" s="0" t="s">
        <v>599</v>
      </c>
      <c r="H5659" s="0" t="s">
        <v>297</v>
      </c>
      <c r="I5659" s="0" t="s">
        <v>28366</v>
      </c>
    </row>
    <row r="5660" customFormat="false" ht="15" hidden="false" customHeight="false" outlineLevel="0" collapsed="false">
      <c r="A5660" s="0" t="n">
        <v>19</v>
      </c>
      <c r="B5660" s="0" t="s">
        <v>56</v>
      </c>
      <c r="C5660" s="0" t="s">
        <v>28367</v>
      </c>
      <c r="D5660" s="0" t="s">
        <v>14541</v>
      </c>
      <c r="E5660" s="0" t="s">
        <v>28368</v>
      </c>
      <c r="F5660" s="0" t="n">
        <v>395</v>
      </c>
      <c r="G5660" s="0" t="s">
        <v>599</v>
      </c>
      <c r="H5660" s="0" t="s">
        <v>297</v>
      </c>
      <c r="I5660" s="0" t="s">
        <v>28369</v>
      </c>
    </row>
    <row r="5661" customFormat="false" ht="15" hidden="false" customHeight="false" outlineLevel="0" collapsed="false">
      <c r="A5661" s="0" t="n">
        <v>20</v>
      </c>
      <c r="B5661" s="0" t="s">
        <v>58</v>
      </c>
      <c r="C5661" s="0" t="s">
        <v>28367</v>
      </c>
      <c r="D5661" s="0" t="s">
        <v>14541</v>
      </c>
      <c r="E5661" s="0" t="s">
        <v>28368</v>
      </c>
      <c r="F5661" s="0" t="n">
        <v>395</v>
      </c>
      <c r="G5661" s="0" t="s">
        <v>599</v>
      </c>
      <c r="H5661" s="0" t="s">
        <v>297</v>
      </c>
      <c r="I5661" s="0" t="s">
        <v>28370</v>
      </c>
    </row>
    <row r="5662" customFormat="false" ht="15" hidden="false" customHeight="false" outlineLevel="0" collapsed="false">
      <c r="A5662" s="0" t="n">
        <v>19</v>
      </c>
      <c r="B5662" s="0" t="s">
        <v>56</v>
      </c>
      <c r="C5662" s="0" t="s">
        <v>28371</v>
      </c>
      <c r="D5662" s="0" t="s">
        <v>339</v>
      </c>
      <c r="E5662" s="0" t="s">
        <v>28372</v>
      </c>
      <c r="F5662" s="0" t="n">
        <v>3273</v>
      </c>
      <c r="G5662" s="0" t="s">
        <v>599</v>
      </c>
      <c r="H5662" s="0" t="s">
        <v>297</v>
      </c>
      <c r="I5662" s="0" t="s">
        <v>28373</v>
      </c>
    </row>
    <row r="5663" customFormat="false" ht="15" hidden="false" customHeight="false" outlineLevel="0" collapsed="false">
      <c r="A5663" s="0" t="n">
        <v>20</v>
      </c>
      <c r="B5663" s="0" t="s">
        <v>58</v>
      </c>
      <c r="C5663" s="0" t="s">
        <v>28371</v>
      </c>
      <c r="D5663" s="0" t="s">
        <v>339</v>
      </c>
      <c r="E5663" s="0" t="s">
        <v>28372</v>
      </c>
      <c r="F5663" s="0" t="n">
        <v>3273</v>
      </c>
      <c r="G5663" s="0" t="s">
        <v>599</v>
      </c>
      <c r="H5663" s="0" t="s">
        <v>297</v>
      </c>
      <c r="I5663" s="0" t="s">
        <v>28374</v>
      </c>
    </row>
    <row r="5664" customFormat="false" ht="15" hidden="false" customHeight="false" outlineLevel="0" collapsed="false">
      <c r="A5664" s="0" t="n">
        <v>19</v>
      </c>
      <c r="B5664" s="0" t="s">
        <v>56</v>
      </c>
      <c r="C5664" s="0" t="s">
        <v>28375</v>
      </c>
      <c r="D5664" s="0" t="s">
        <v>14192</v>
      </c>
      <c r="E5664" s="0" t="s">
        <v>28376</v>
      </c>
      <c r="F5664" s="0" t="n">
        <v>203</v>
      </c>
      <c r="G5664" s="0" t="s">
        <v>599</v>
      </c>
      <c r="H5664" s="0" t="s">
        <v>297</v>
      </c>
      <c r="I5664" s="0" t="s">
        <v>28377</v>
      </c>
    </row>
    <row r="5665" customFormat="false" ht="15" hidden="false" customHeight="false" outlineLevel="0" collapsed="false">
      <c r="A5665" s="0" t="n">
        <v>20</v>
      </c>
      <c r="B5665" s="0" t="s">
        <v>58</v>
      </c>
      <c r="C5665" s="0" t="s">
        <v>28375</v>
      </c>
      <c r="D5665" s="0" t="s">
        <v>14192</v>
      </c>
      <c r="E5665" s="0" t="s">
        <v>28376</v>
      </c>
      <c r="F5665" s="0" t="n">
        <v>203</v>
      </c>
      <c r="G5665" s="0" t="s">
        <v>599</v>
      </c>
      <c r="H5665" s="0" t="s">
        <v>297</v>
      </c>
      <c r="I5665" s="0" t="s">
        <v>28378</v>
      </c>
    </row>
    <row r="5666" customFormat="false" ht="15" hidden="false" customHeight="false" outlineLevel="0" collapsed="false">
      <c r="A5666" s="0" t="n">
        <v>19</v>
      </c>
      <c r="B5666" s="0" t="s">
        <v>56</v>
      </c>
      <c r="C5666" s="0" t="s">
        <v>28379</v>
      </c>
      <c r="D5666" s="0" t="s">
        <v>14192</v>
      </c>
      <c r="E5666" s="0" t="s">
        <v>28380</v>
      </c>
      <c r="F5666" s="0" t="n">
        <v>980</v>
      </c>
      <c r="G5666" s="0" t="s">
        <v>599</v>
      </c>
      <c r="H5666" s="0" t="s">
        <v>297</v>
      </c>
      <c r="I5666" s="0" t="s">
        <v>28381</v>
      </c>
    </row>
    <row r="5667" customFormat="false" ht="15" hidden="false" customHeight="false" outlineLevel="0" collapsed="false">
      <c r="A5667" s="0" t="n">
        <v>20</v>
      </c>
      <c r="B5667" s="0" t="s">
        <v>58</v>
      </c>
      <c r="C5667" s="0" t="s">
        <v>28379</v>
      </c>
      <c r="D5667" s="0" t="s">
        <v>14192</v>
      </c>
      <c r="E5667" s="0" t="s">
        <v>28380</v>
      </c>
      <c r="F5667" s="0" t="n">
        <v>980</v>
      </c>
      <c r="G5667" s="0" t="s">
        <v>599</v>
      </c>
      <c r="H5667" s="0" t="s">
        <v>297</v>
      </c>
      <c r="I5667" s="0" t="s">
        <v>28382</v>
      </c>
    </row>
    <row r="5668" customFormat="false" ht="15" hidden="false" customHeight="false" outlineLevel="0" collapsed="false">
      <c r="A5668" s="0" t="n">
        <v>19</v>
      </c>
      <c r="B5668" s="0" t="s">
        <v>56</v>
      </c>
      <c r="C5668" s="0" t="s">
        <v>15568</v>
      </c>
      <c r="D5668" s="0" t="s">
        <v>14541</v>
      </c>
      <c r="E5668" s="0" t="s">
        <v>15569</v>
      </c>
      <c r="F5668" s="0" t="n">
        <v>626</v>
      </c>
      <c r="G5668" s="0" t="s">
        <v>599</v>
      </c>
      <c r="H5668" s="0" t="s">
        <v>297</v>
      </c>
      <c r="I5668" s="0" t="s">
        <v>28383</v>
      </c>
    </row>
    <row r="5669" customFormat="false" ht="15" hidden="false" customHeight="false" outlineLevel="0" collapsed="false">
      <c r="A5669" s="0" t="n">
        <v>20</v>
      </c>
      <c r="B5669" s="0" t="s">
        <v>58</v>
      </c>
      <c r="C5669" s="0" t="s">
        <v>15568</v>
      </c>
      <c r="D5669" s="0" t="s">
        <v>14541</v>
      </c>
      <c r="E5669" s="0" t="s">
        <v>15569</v>
      </c>
      <c r="F5669" s="0" t="n">
        <v>626</v>
      </c>
      <c r="G5669" s="0" t="s">
        <v>599</v>
      </c>
      <c r="H5669" s="0" t="s">
        <v>297</v>
      </c>
      <c r="I5669" s="0" t="s">
        <v>15570</v>
      </c>
    </row>
    <row r="5670" customFormat="false" ht="15" hidden="false" customHeight="false" outlineLevel="0" collapsed="false">
      <c r="A5670" s="0" t="n">
        <v>19</v>
      </c>
      <c r="B5670" s="0" t="s">
        <v>56</v>
      </c>
      <c r="C5670" s="0" t="s">
        <v>28384</v>
      </c>
      <c r="D5670" s="0" t="s">
        <v>14939</v>
      </c>
      <c r="F5670" s="0" t="n">
        <v>2097</v>
      </c>
      <c r="G5670" s="0" t="s">
        <v>599</v>
      </c>
      <c r="H5670" s="0" t="s">
        <v>297</v>
      </c>
      <c r="I5670" s="0" t="s">
        <v>28385</v>
      </c>
    </row>
    <row r="5671" customFormat="false" ht="15" hidden="false" customHeight="false" outlineLevel="0" collapsed="false">
      <c r="A5671" s="0" t="n">
        <v>20</v>
      </c>
      <c r="B5671" s="0" t="s">
        <v>58</v>
      </c>
      <c r="C5671" s="0" t="s">
        <v>28384</v>
      </c>
      <c r="D5671" s="0" t="s">
        <v>14939</v>
      </c>
      <c r="F5671" s="0" t="n">
        <v>2097</v>
      </c>
      <c r="G5671" s="0" t="s">
        <v>599</v>
      </c>
      <c r="H5671" s="0" t="s">
        <v>297</v>
      </c>
      <c r="I5671" s="0" t="s">
        <v>28386</v>
      </c>
    </row>
    <row r="5672" customFormat="false" ht="15" hidden="false" customHeight="false" outlineLevel="0" collapsed="false">
      <c r="A5672" s="0" t="n">
        <v>19</v>
      </c>
      <c r="B5672" s="0" t="s">
        <v>56</v>
      </c>
      <c r="C5672" s="0" t="s">
        <v>28387</v>
      </c>
      <c r="D5672" s="0" t="s">
        <v>14902</v>
      </c>
      <c r="E5672" s="0" t="s">
        <v>28388</v>
      </c>
      <c r="F5672" s="0" t="n">
        <v>827</v>
      </c>
      <c r="G5672" s="0" t="s">
        <v>599</v>
      </c>
      <c r="H5672" s="0" t="s">
        <v>297</v>
      </c>
      <c r="I5672" s="0" t="s">
        <v>28389</v>
      </c>
    </row>
    <row r="5673" customFormat="false" ht="15" hidden="false" customHeight="false" outlineLevel="0" collapsed="false">
      <c r="A5673" s="0" t="n">
        <v>20</v>
      </c>
      <c r="B5673" s="0" t="s">
        <v>58</v>
      </c>
      <c r="C5673" s="0" t="s">
        <v>28387</v>
      </c>
      <c r="D5673" s="0" t="s">
        <v>14902</v>
      </c>
      <c r="E5673" s="0" t="s">
        <v>28388</v>
      </c>
      <c r="F5673" s="0" t="n">
        <v>827</v>
      </c>
      <c r="G5673" s="0" t="s">
        <v>599</v>
      </c>
      <c r="H5673" s="0" t="s">
        <v>297</v>
      </c>
      <c r="I5673" s="0" t="s">
        <v>28390</v>
      </c>
    </row>
    <row r="5674" customFormat="false" ht="15" hidden="false" customHeight="false" outlineLevel="0" collapsed="false">
      <c r="A5674" s="0" t="n">
        <v>19</v>
      </c>
      <c r="B5674" s="0" t="s">
        <v>56</v>
      </c>
      <c r="C5674" s="0" t="s">
        <v>28391</v>
      </c>
      <c r="D5674" s="0" t="s">
        <v>14541</v>
      </c>
      <c r="E5674" s="0" t="s">
        <v>28392</v>
      </c>
      <c r="F5674" s="0" t="n">
        <v>597</v>
      </c>
      <c r="G5674" s="0" t="s">
        <v>599</v>
      </c>
      <c r="H5674" s="0" t="s">
        <v>297</v>
      </c>
      <c r="I5674" s="0" t="s">
        <v>28393</v>
      </c>
    </row>
    <row r="5675" customFormat="false" ht="15" hidden="false" customHeight="false" outlineLevel="0" collapsed="false">
      <c r="A5675" s="0" t="n">
        <v>20</v>
      </c>
      <c r="B5675" s="0" t="s">
        <v>58</v>
      </c>
      <c r="C5675" s="0" t="s">
        <v>28391</v>
      </c>
      <c r="D5675" s="0" t="s">
        <v>14541</v>
      </c>
      <c r="E5675" s="0" t="s">
        <v>28392</v>
      </c>
      <c r="F5675" s="0" t="n">
        <v>597</v>
      </c>
      <c r="G5675" s="0" t="s">
        <v>599</v>
      </c>
      <c r="H5675" s="0" t="s">
        <v>297</v>
      </c>
      <c r="I5675" s="0" t="s">
        <v>28394</v>
      </c>
    </row>
    <row r="5676" customFormat="false" ht="15" hidden="false" customHeight="false" outlineLevel="0" collapsed="false">
      <c r="A5676" s="0" t="n">
        <v>19</v>
      </c>
      <c r="B5676" s="0" t="s">
        <v>56</v>
      </c>
      <c r="C5676" s="0" t="s">
        <v>15388</v>
      </c>
      <c r="D5676" s="0" t="s">
        <v>14532</v>
      </c>
      <c r="E5676" s="0" t="s">
        <v>15389</v>
      </c>
      <c r="F5676" s="0" t="n">
        <v>726</v>
      </c>
      <c r="G5676" s="0" t="s">
        <v>599</v>
      </c>
      <c r="H5676" s="0" t="s">
        <v>297</v>
      </c>
      <c r="I5676" s="0" t="s">
        <v>15390</v>
      </c>
    </row>
    <row r="5677" customFormat="false" ht="15" hidden="false" customHeight="false" outlineLevel="0" collapsed="false">
      <c r="A5677" s="0" t="n">
        <v>20</v>
      </c>
      <c r="B5677" s="0" t="s">
        <v>58</v>
      </c>
      <c r="C5677" s="0" t="s">
        <v>15388</v>
      </c>
      <c r="D5677" s="0" t="s">
        <v>14532</v>
      </c>
      <c r="E5677" s="0" t="s">
        <v>15389</v>
      </c>
      <c r="F5677" s="0" t="n">
        <v>726</v>
      </c>
      <c r="G5677" s="0" t="s">
        <v>599</v>
      </c>
      <c r="H5677" s="0" t="s">
        <v>297</v>
      </c>
      <c r="I5677" s="0" t="s">
        <v>28395</v>
      </c>
    </row>
    <row r="5678" customFormat="false" ht="15" hidden="false" customHeight="false" outlineLevel="0" collapsed="false">
      <c r="A5678" s="0" t="n">
        <v>19</v>
      </c>
      <c r="B5678" s="0" t="s">
        <v>56</v>
      </c>
      <c r="C5678" s="0" t="s">
        <v>28396</v>
      </c>
      <c r="D5678" s="0" t="s">
        <v>14676</v>
      </c>
      <c r="E5678" s="0" t="s">
        <v>28397</v>
      </c>
      <c r="F5678" s="0" t="n">
        <v>4030</v>
      </c>
      <c r="G5678" s="0" t="s">
        <v>599</v>
      </c>
      <c r="H5678" s="0" t="s">
        <v>297</v>
      </c>
      <c r="I5678" s="0" t="s">
        <v>28398</v>
      </c>
    </row>
    <row r="5679" customFormat="false" ht="15" hidden="false" customHeight="false" outlineLevel="0" collapsed="false">
      <c r="A5679" s="0" t="n">
        <v>20</v>
      </c>
      <c r="B5679" s="0" t="s">
        <v>58</v>
      </c>
      <c r="C5679" s="0" t="s">
        <v>28396</v>
      </c>
      <c r="D5679" s="0" t="s">
        <v>14676</v>
      </c>
      <c r="E5679" s="0" t="s">
        <v>28397</v>
      </c>
      <c r="F5679" s="0" t="n">
        <v>4030</v>
      </c>
      <c r="G5679" s="0" t="s">
        <v>599</v>
      </c>
      <c r="H5679" s="0" t="s">
        <v>297</v>
      </c>
      <c r="I5679" s="0" t="s">
        <v>28399</v>
      </c>
    </row>
    <row r="5680" customFormat="false" ht="15" hidden="false" customHeight="false" outlineLevel="0" collapsed="false">
      <c r="A5680" s="0" t="n">
        <v>19</v>
      </c>
      <c r="B5680" s="0" t="s">
        <v>56</v>
      </c>
      <c r="C5680" s="0" t="s">
        <v>28400</v>
      </c>
      <c r="D5680" s="0" t="s">
        <v>14541</v>
      </c>
      <c r="E5680" s="0" t="s">
        <v>28401</v>
      </c>
      <c r="F5680" s="0" t="n">
        <v>302</v>
      </c>
      <c r="G5680" s="0" t="s">
        <v>599</v>
      </c>
      <c r="H5680" s="0" t="s">
        <v>297</v>
      </c>
      <c r="I5680" s="0" t="s">
        <v>28402</v>
      </c>
    </row>
    <row r="5681" customFormat="false" ht="15" hidden="false" customHeight="false" outlineLevel="0" collapsed="false">
      <c r="A5681" s="0" t="n">
        <v>20</v>
      </c>
      <c r="B5681" s="0" t="s">
        <v>58</v>
      </c>
      <c r="C5681" s="0" t="s">
        <v>28400</v>
      </c>
      <c r="D5681" s="0" t="s">
        <v>14541</v>
      </c>
      <c r="E5681" s="0" t="s">
        <v>28401</v>
      </c>
      <c r="F5681" s="0" t="n">
        <v>302</v>
      </c>
      <c r="G5681" s="0" t="s">
        <v>599</v>
      </c>
      <c r="H5681" s="0" t="s">
        <v>297</v>
      </c>
      <c r="I5681" s="0" t="s">
        <v>28403</v>
      </c>
    </row>
    <row r="5682" customFormat="false" ht="15" hidden="false" customHeight="false" outlineLevel="0" collapsed="false">
      <c r="A5682" s="0" t="n">
        <v>19</v>
      </c>
      <c r="B5682" s="0" t="s">
        <v>56</v>
      </c>
      <c r="C5682" s="0" t="s">
        <v>28404</v>
      </c>
      <c r="D5682" s="0" t="s">
        <v>14541</v>
      </c>
      <c r="E5682" s="0" t="s">
        <v>28405</v>
      </c>
      <c r="F5682" s="0" t="n">
        <v>3457</v>
      </c>
      <c r="G5682" s="0" t="s">
        <v>599</v>
      </c>
      <c r="H5682" s="0" t="s">
        <v>297</v>
      </c>
      <c r="I5682" s="0" t="s">
        <v>28406</v>
      </c>
    </row>
    <row r="5683" customFormat="false" ht="15" hidden="false" customHeight="false" outlineLevel="0" collapsed="false">
      <c r="A5683" s="0" t="n">
        <v>20</v>
      </c>
      <c r="B5683" s="0" t="s">
        <v>58</v>
      </c>
      <c r="C5683" s="0" t="s">
        <v>28404</v>
      </c>
      <c r="D5683" s="0" t="s">
        <v>14541</v>
      </c>
      <c r="E5683" s="0" t="s">
        <v>28405</v>
      </c>
      <c r="F5683" s="0" t="n">
        <v>3457</v>
      </c>
      <c r="G5683" s="0" t="s">
        <v>599</v>
      </c>
      <c r="H5683" s="0" t="s">
        <v>297</v>
      </c>
      <c r="I5683" s="0" t="s">
        <v>28407</v>
      </c>
    </row>
    <row r="5684" customFormat="false" ht="15" hidden="false" customHeight="false" outlineLevel="0" collapsed="false">
      <c r="A5684" s="0" t="n">
        <v>19</v>
      </c>
      <c r="B5684" s="0" t="s">
        <v>56</v>
      </c>
      <c r="C5684" s="0" t="s">
        <v>28408</v>
      </c>
      <c r="D5684" s="0" t="s">
        <v>14902</v>
      </c>
      <c r="E5684" s="0" t="s">
        <v>28409</v>
      </c>
      <c r="F5684" s="0" t="n">
        <v>286</v>
      </c>
      <c r="G5684" s="0" t="s">
        <v>599</v>
      </c>
      <c r="H5684" s="0" t="s">
        <v>297</v>
      </c>
      <c r="I5684" s="0" t="s">
        <v>28410</v>
      </c>
    </row>
    <row r="5685" customFormat="false" ht="15" hidden="false" customHeight="false" outlineLevel="0" collapsed="false">
      <c r="A5685" s="0" t="n">
        <v>20</v>
      </c>
      <c r="B5685" s="0" t="s">
        <v>58</v>
      </c>
      <c r="C5685" s="0" t="s">
        <v>28408</v>
      </c>
      <c r="D5685" s="0" t="s">
        <v>14902</v>
      </c>
      <c r="E5685" s="0" t="s">
        <v>28409</v>
      </c>
      <c r="F5685" s="0" t="n">
        <v>286</v>
      </c>
      <c r="G5685" s="0" t="s">
        <v>599</v>
      </c>
      <c r="H5685" s="0" t="s">
        <v>297</v>
      </c>
      <c r="I5685" s="0" t="s">
        <v>28411</v>
      </c>
    </row>
    <row r="5686" customFormat="false" ht="15" hidden="false" customHeight="false" outlineLevel="0" collapsed="false">
      <c r="A5686" s="0" t="n">
        <v>19</v>
      </c>
      <c r="B5686" s="0" t="s">
        <v>56</v>
      </c>
      <c r="C5686" s="0" t="s">
        <v>28412</v>
      </c>
      <c r="D5686" s="0" t="s">
        <v>14902</v>
      </c>
      <c r="E5686" s="0" t="s">
        <v>28413</v>
      </c>
      <c r="F5686" s="0" t="n">
        <v>493</v>
      </c>
      <c r="G5686" s="0" t="s">
        <v>599</v>
      </c>
      <c r="H5686" s="0" t="s">
        <v>297</v>
      </c>
      <c r="I5686" s="0" t="s">
        <v>28414</v>
      </c>
    </row>
    <row r="5687" customFormat="false" ht="15" hidden="false" customHeight="false" outlineLevel="0" collapsed="false">
      <c r="A5687" s="0" t="n">
        <v>20</v>
      </c>
      <c r="B5687" s="0" t="s">
        <v>58</v>
      </c>
      <c r="C5687" s="0" t="s">
        <v>28412</v>
      </c>
      <c r="D5687" s="0" t="s">
        <v>14902</v>
      </c>
      <c r="E5687" s="0" t="s">
        <v>28413</v>
      </c>
      <c r="F5687" s="0" t="n">
        <v>493</v>
      </c>
      <c r="G5687" s="0" t="s">
        <v>599</v>
      </c>
      <c r="H5687" s="0" t="s">
        <v>297</v>
      </c>
      <c r="I5687" s="0" t="s">
        <v>28415</v>
      </c>
    </row>
    <row r="5688" customFormat="false" ht="15" hidden="false" customHeight="false" outlineLevel="0" collapsed="false">
      <c r="A5688" s="0" t="n">
        <v>19</v>
      </c>
      <c r="B5688" s="0" t="s">
        <v>56</v>
      </c>
      <c r="C5688" s="0" t="s">
        <v>28416</v>
      </c>
      <c r="D5688" s="0" t="s">
        <v>14541</v>
      </c>
      <c r="E5688" s="0" t="s">
        <v>28417</v>
      </c>
      <c r="F5688" s="0" t="n">
        <v>632</v>
      </c>
      <c r="G5688" s="0" t="s">
        <v>599</v>
      </c>
      <c r="H5688" s="0" t="s">
        <v>297</v>
      </c>
      <c r="I5688" s="0" t="s">
        <v>28418</v>
      </c>
    </row>
    <row r="5689" customFormat="false" ht="15" hidden="false" customHeight="false" outlineLevel="0" collapsed="false">
      <c r="A5689" s="0" t="n">
        <v>20</v>
      </c>
      <c r="B5689" s="0" t="s">
        <v>58</v>
      </c>
      <c r="C5689" s="0" t="s">
        <v>28416</v>
      </c>
      <c r="D5689" s="0" t="s">
        <v>14541</v>
      </c>
      <c r="E5689" s="0" t="s">
        <v>28417</v>
      </c>
      <c r="F5689" s="0" t="n">
        <v>632</v>
      </c>
      <c r="G5689" s="0" t="s">
        <v>599</v>
      </c>
      <c r="H5689" s="0" t="s">
        <v>297</v>
      </c>
      <c r="I5689" s="0" t="s">
        <v>28419</v>
      </c>
    </row>
    <row r="5690" customFormat="false" ht="15" hidden="false" customHeight="false" outlineLevel="0" collapsed="false">
      <c r="A5690" s="0" t="n">
        <v>19</v>
      </c>
      <c r="B5690" s="0" t="s">
        <v>56</v>
      </c>
      <c r="C5690" s="0" t="s">
        <v>28420</v>
      </c>
      <c r="D5690" s="0" t="s">
        <v>14541</v>
      </c>
      <c r="E5690" s="0" t="s">
        <v>28421</v>
      </c>
      <c r="F5690" s="0" t="n">
        <v>760</v>
      </c>
      <c r="G5690" s="0" t="s">
        <v>599</v>
      </c>
      <c r="H5690" s="0" t="s">
        <v>297</v>
      </c>
      <c r="I5690" s="0" t="s">
        <v>28422</v>
      </c>
    </row>
    <row r="5691" customFormat="false" ht="15" hidden="false" customHeight="false" outlineLevel="0" collapsed="false">
      <c r="A5691" s="0" t="n">
        <v>20</v>
      </c>
      <c r="B5691" s="0" t="s">
        <v>58</v>
      </c>
      <c r="C5691" s="0" t="s">
        <v>28420</v>
      </c>
      <c r="D5691" s="0" t="s">
        <v>14541</v>
      </c>
      <c r="E5691" s="0" t="s">
        <v>28421</v>
      </c>
      <c r="F5691" s="0" t="n">
        <v>760</v>
      </c>
      <c r="G5691" s="0" t="s">
        <v>599</v>
      </c>
      <c r="H5691" s="0" t="s">
        <v>297</v>
      </c>
      <c r="I5691" s="0" t="s">
        <v>28423</v>
      </c>
    </row>
    <row r="5692" customFormat="false" ht="15" hidden="false" customHeight="false" outlineLevel="0" collapsed="false">
      <c r="A5692" s="0" t="n">
        <v>19</v>
      </c>
      <c r="B5692" s="0" t="s">
        <v>56</v>
      </c>
      <c r="C5692" s="0" t="s">
        <v>28424</v>
      </c>
      <c r="D5692" s="0" t="s">
        <v>14902</v>
      </c>
      <c r="E5692" s="0" t="s">
        <v>28425</v>
      </c>
      <c r="F5692" s="0" t="n">
        <v>1555</v>
      </c>
      <c r="G5692" s="0" t="s">
        <v>599</v>
      </c>
      <c r="H5692" s="0" t="s">
        <v>297</v>
      </c>
      <c r="I5692" s="0" t="s">
        <v>28426</v>
      </c>
    </row>
    <row r="5693" customFormat="false" ht="15" hidden="false" customHeight="false" outlineLevel="0" collapsed="false">
      <c r="A5693" s="0" t="n">
        <v>20</v>
      </c>
      <c r="B5693" s="0" t="s">
        <v>58</v>
      </c>
      <c r="C5693" s="0" t="s">
        <v>28424</v>
      </c>
      <c r="D5693" s="0" t="s">
        <v>14902</v>
      </c>
      <c r="E5693" s="0" t="s">
        <v>28425</v>
      </c>
      <c r="F5693" s="0" t="n">
        <v>1555</v>
      </c>
      <c r="G5693" s="0" t="s">
        <v>599</v>
      </c>
      <c r="H5693" s="0" t="s">
        <v>297</v>
      </c>
      <c r="I5693" s="0" t="s">
        <v>28427</v>
      </c>
    </row>
    <row r="5694" customFormat="false" ht="15" hidden="false" customHeight="false" outlineLevel="0" collapsed="false">
      <c r="A5694" s="0" t="n">
        <v>19</v>
      </c>
      <c r="B5694" s="0" t="s">
        <v>56</v>
      </c>
      <c r="C5694" s="0" t="s">
        <v>28428</v>
      </c>
      <c r="D5694" s="0" t="s">
        <v>14939</v>
      </c>
      <c r="F5694" s="0" t="n">
        <v>3240</v>
      </c>
      <c r="G5694" s="0" t="s">
        <v>599</v>
      </c>
      <c r="H5694" s="0" t="s">
        <v>297</v>
      </c>
      <c r="I5694" s="0" t="s">
        <v>28429</v>
      </c>
    </row>
    <row r="5695" customFormat="false" ht="15" hidden="false" customHeight="false" outlineLevel="0" collapsed="false">
      <c r="A5695" s="0" t="n">
        <v>20</v>
      </c>
      <c r="B5695" s="0" t="s">
        <v>58</v>
      </c>
      <c r="C5695" s="0" t="s">
        <v>28428</v>
      </c>
      <c r="D5695" s="0" t="s">
        <v>14939</v>
      </c>
      <c r="F5695" s="0" t="n">
        <v>3240</v>
      </c>
      <c r="G5695" s="0" t="s">
        <v>599</v>
      </c>
      <c r="H5695" s="0" t="s">
        <v>297</v>
      </c>
      <c r="I5695" s="0" t="s">
        <v>28430</v>
      </c>
    </row>
    <row r="5696" customFormat="false" ht="15" hidden="false" customHeight="false" outlineLevel="0" collapsed="false">
      <c r="A5696" s="0" t="n">
        <v>19</v>
      </c>
      <c r="B5696" s="0" t="s">
        <v>56</v>
      </c>
      <c r="C5696" s="0" t="s">
        <v>15385</v>
      </c>
      <c r="D5696" s="0" t="s">
        <v>14532</v>
      </c>
      <c r="E5696" s="0" t="s">
        <v>15386</v>
      </c>
      <c r="F5696" s="0" t="n">
        <v>682</v>
      </c>
      <c r="G5696" s="0" t="s">
        <v>599</v>
      </c>
      <c r="H5696" s="0" t="s">
        <v>297</v>
      </c>
      <c r="I5696" s="0" t="s">
        <v>28431</v>
      </c>
    </row>
    <row r="5697" customFormat="false" ht="15" hidden="false" customHeight="false" outlineLevel="0" collapsed="false">
      <c r="A5697" s="0" t="n">
        <v>20</v>
      </c>
      <c r="B5697" s="0" t="s">
        <v>58</v>
      </c>
      <c r="C5697" s="0" t="s">
        <v>15385</v>
      </c>
      <c r="D5697" s="0" t="s">
        <v>14532</v>
      </c>
      <c r="E5697" s="0" t="s">
        <v>15386</v>
      </c>
      <c r="F5697" s="0" t="n">
        <v>682</v>
      </c>
      <c r="G5697" s="0" t="s">
        <v>599</v>
      </c>
      <c r="H5697" s="0" t="s">
        <v>297</v>
      </c>
      <c r="I5697" s="0" t="s">
        <v>15387</v>
      </c>
    </row>
    <row r="5698" customFormat="false" ht="15" hidden="false" customHeight="false" outlineLevel="0" collapsed="false">
      <c r="A5698" s="0" t="n">
        <v>19</v>
      </c>
      <c r="B5698" s="0" t="s">
        <v>56</v>
      </c>
      <c r="C5698" s="0" t="s">
        <v>28432</v>
      </c>
      <c r="D5698" s="0" t="s">
        <v>14676</v>
      </c>
      <c r="E5698" s="0" t="s">
        <v>28433</v>
      </c>
      <c r="F5698" s="0" t="n">
        <v>5617</v>
      </c>
      <c r="G5698" s="0" t="s">
        <v>599</v>
      </c>
      <c r="H5698" s="0" t="s">
        <v>297</v>
      </c>
      <c r="I5698" s="0" t="s">
        <v>28434</v>
      </c>
    </row>
    <row r="5699" customFormat="false" ht="15" hidden="false" customHeight="false" outlineLevel="0" collapsed="false">
      <c r="A5699" s="0" t="n">
        <v>20</v>
      </c>
      <c r="B5699" s="0" t="s">
        <v>58</v>
      </c>
      <c r="C5699" s="0" t="s">
        <v>28432</v>
      </c>
      <c r="D5699" s="0" t="s">
        <v>14676</v>
      </c>
      <c r="E5699" s="0" t="s">
        <v>28433</v>
      </c>
      <c r="F5699" s="0" t="n">
        <v>5617</v>
      </c>
      <c r="G5699" s="0" t="s">
        <v>599</v>
      </c>
      <c r="H5699" s="0" t="s">
        <v>297</v>
      </c>
      <c r="I5699" s="0" t="s">
        <v>28435</v>
      </c>
    </row>
    <row r="5700" customFormat="false" ht="15" hidden="false" customHeight="false" outlineLevel="0" collapsed="false">
      <c r="A5700" s="0" t="n">
        <v>19</v>
      </c>
      <c r="B5700" s="0" t="s">
        <v>56</v>
      </c>
      <c r="C5700" s="0" t="s">
        <v>15565</v>
      </c>
      <c r="D5700" s="0" t="s">
        <v>14532</v>
      </c>
      <c r="E5700" s="0" t="s">
        <v>15566</v>
      </c>
      <c r="F5700" s="0" t="n">
        <v>839</v>
      </c>
      <c r="G5700" s="0" t="s">
        <v>599</v>
      </c>
      <c r="H5700" s="0" t="s">
        <v>297</v>
      </c>
      <c r="I5700" s="0" t="s">
        <v>15567</v>
      </c>
    </row>
    <row r="5701" customFormat="false" ht="15" hidden="false" customHeight="false" outlineLevel="0" collapsed="false">
      <c r="A5701" s="0" t="n">
        <v>20</v>
      </c>
      <c r="B5701" s="0" t="s">
        <v>58</v>
      </c>
      <c r="C5701" s="0" t="s">
        <v>15565</v>
      </c>
      <c r="D5701" s="0" t="s">
        <v>14532</v>
      </c>
      <c r="E5701" s="0" t="s">
        <v>15566</v>
      </c>
      <c r="F5701" s="0" t="n">
        <v>839</v>
      </c>
      <c r="G5701" s="0" t="s">
        <v>599</v>
      </c>
      <c r="H5701" s="0" t="s">
        <v>297</v>
      </c>
      <c r="I5701" s="0" t="s">
        <v>28436</v>
      </c>
    </row>
    <row r="5702" customFormat="false" ht="15" hidden="false" customHeight="false" outlineLevel="0" collapsed="false">
      <c r="A5702" s="0" t="n">
        <v>19</v>
      </c>
      <c r="B5702" s="0" t="s">
        <v>56</v>
      </c>
      <c r="C5702" s="0" t="s">
        <v>15305</v>
      </c>
      <c r="D5702" s="0" t="s">
        <v>14532</v>
      </c>
      <c r="E5702" s="0" t="s">
        <v>15306</v>
      </c>
      <c r="F5702" s="0" t="n">
        <v>595</v>
      </c>
      <c r="G5702" s="0" t="s">
        <v>599</v>
      </c>
      <c r="H5702" s="0" t="s">
        <v>297</v>
      </c>
      <c r="I5702" s="0" t="s">
        <v>15307</v>
      </c>
    </row>
    <row r="5703" customFormat="false" ht="15" hidden="false" customHeight="false" outlineLevel="0" collapsed="false">
      <c r="A5703" s="0" t="n">
        <v>20</v>
      </c>
      <c r="B5703" s="0" t="s">
        <v>58</v>
      </c>
      <c r="C5703" s="0" t="s">
        <v>15305</v>
      </c>
      <c r="D5703" s="0" t="s">
        <v>14532</v>
      </c>
      <c r="E5703" s="0" t="s">
        <v>15306</v>
      </c>
      <c r="F5703" s="0" t="n">
        <v>595</v>
      </c>
      <c r="G5703" s="0" t="s">
        <v>599</v>
      </c>
      <c r="H5703" s="0" t="s">
        <v>297</v>
      </c>
      <c r="I5703" s="0" t="s">
        <v>28437</v>
      </c>
    </row>
    <row r="5704" customFormat="false" ht="15" hidden="false" customHeight="false" outlineLevel="0" collapsed="false">
      <c r="A5704" s="0" t="n">
        <v>19</v>
      </c>
      <c r="B5704" s="0" t="s">
        <v>56</v>
      </c>
      <c r="C5704" s="0" t="s">
        <v>28438</v>
      </c>
      <c r="D5704" s="0" t="s">
        <v>868</v>
      </c>
      <c r="E5704" s="0" t="s">
        <v>28439</v>
      </c>
      <c r="F5704" s="0" t="n">
        <v>2962</v>
      </c>
      <c r="G5704" s="0" t="s">
        <v>599</v>
      </c>
      <c r="H5704" s="0" t="s">
        <v>297</v>
      </c>
      <c r="I5704" s="0" t="s">
        <v>28440</v>
      </c>
    </row>
    <row r="5705" customFormat="false" ht="15" hidden="false" customHeight="false" outlineLevel="0" collapsed="false">
      <c r="A5705" s="0" t="n">
        <v>20</v>
      </c>
      <c r="B5705" s="0" t="s">
        <v>58</v>
      </c>
      <c r="C5705" s="0" t="s">
        <v>28438</v>
      </c>
      <c r="D5705" s="0" t="s">
        <v>868</v>
      </c>
      <c r="E5705" s="0" t="s">
        <v>28439</v>
      </c>
      <c r="F5705" s="0" t="n">
        <v>2962</v>
      </c>
      <c r="G5705" s="0" t="s">
        <v>599</v>
      </c>
      <c r="H5705" s="0" t="s">
        <v>297</v>
      </c>
      <c r="I5705" s="0" t="s">
        <v>28441</v>
      </c>
    </row>
    <row r="5706" customFormat="false" ht="15" hidden="false" customHeight="false" outlineLevel="0" collapsed="false">
      <c r="A5706" s="0" t="n">
        <v>19</v>
      </c>
      <c r="B5706" s="0" t="s">
        <v>56</v>
      </c>
      <c r="C5706" s="0" t="s">
        <v>28442</v>
      </c>
      <c r="D5706" s="0" t="s">
        <v>339</v>
      </c>
      <c r="E5706" s="0" t="s">
        <v>28443</v>
      </c>
      <c r="F5706" s="0" t="n">
        <v>599</v>
      </c>
      <c r="G5706" s="0" t="s">
        <v>599</v>
      </c>
      <c r="H5706" s="0" t="s">
        <v>297</v>
      </c>
      <c r="I5706" s="0" t="s">
        <v>28444</v>
      </c>
    </row>
    <row r="5707" customFormat="false" ht="15" hidden="false" customHeight="false" outlineLevel="0" collapsed="false">
      <c r="A5707" s="0" t="n">
        <v>20</v>
      </c>
      <c r="B5707" s="0" t="s">
        <v>58</v>
      </c>
      <c r="C5707" s="0" t="s">
        <v>28442</v>
      </c>
      <c r="D5707" s="0" t="s">
        <v>339</v>
      </c>
      <c r="E5707" s="0" t="s">
        <v>28443</v>
      </c>
      <c r="F5707" s="0" t="n">
        <v>599</v>
      </c>
      <c r="G5707" s="0" t="s">
        <v>599</v>
      </c>
      <c r="H5707" s="0" t="s">
        <v>297</v>
      </c>
      <c r="I5707" s="0" t="s">
        <v>28445</v>
      </c>
    </row>
    <row r="5708" customFormat="false" ht="15" hidden="false" customHeight="false" outlineLevel="0" collapsed="false">
      <c r="A5708" s="0" t="n">
        <v>19</v>
      </c>
      <c r="B5708" s="0" t="s">
        <v>56</v>
      </c>
      <c r="C5708" s="0" t="s">
        <v>28446</v>
      </c>
      <c r="D5708" s="0" t="s">
        <v>14541</v>
      </c>
      <c r="E5708" s="0" t="s">
        <v>28447</v>
      </c>
      <c r="F5708" s="0" t="n">
        <v>576</v>
      </c>
      <c r="G5708" s="0" t="s">
        <v>599</v>
      </c>
      <c r="H5708" s="0" t="s">
        <v>297</v>
      </c>
      <c r="I5708" s="0" t="s">
        <v>28448</v>
      </c>
    </row>
    <row r="5709" customFormat="false" ht="15" hidden="false" customHeight="false" outlineLevel="0" collapsed="false">
      <c r="A5709" s="0" t="n">
        <v>20</v>
      </c>
      <c r="B5709" s="0" t="s">
        <v>58</v>
      </c>
      <c r="C5709" s="0" t="s">
        <v>28446</v>
      </c>
      <c r="D5709" s="0" t="s">
        <v>14541</v>
      </c>
      <c r="E5709" s="0" t="s">
        <v>28447</v>
      </c>
      <c r="F5709" s="0" t="n">
        <v>576</v>
      </c>
      <c r="G5709" s="0" t="s">
        <v>599</v>
      </c>
      <c r="H5709" s="0" t="s">
        <v>297</v>
      </c>
      <c r="I5709" s="0" t="s">
        <v>28449</v>
      </c>
    </row>
    <row r="5710" customFormat="false" ht="15" hidden="false" customHeight="false" outlineLevel="0" collapsed="false">
      <c r="A5710" s="0" t="n">
        <v>19</v>
      </c>
      <c r="B5710" s="0" t="s">
        <v>56</v>
      </c>
      <c r="C5710" s="0" t="s">
        <v>15473</v>
      </c>
      <c r="D5710" s="0" t="s">
        <v>14532</v>
      </c>
      <c r="E5710" s="0" t="s">
        <v>15474</v>
      </c>
      <c r="F5710" s="0" t="n">
        <v>1129</v>
      </c>
      <c r="G5710" s="0" t="s">
        <v>599</v>
      </c>
      <c r="H5710" s="0" t="s">
        <v>297</v>
      </c>
      <c r="I5710" s="0" t="s">
        <v>15475</v>
      </c>
    </row>
    <row r="5711" customFormat="false" ht="15" hidden="false" customHeight="false" outlineLevel="0" collapsed="false">
      <c r="A5711" s="0" t="n">
        <v>20</v>
      </c>
      <c r="B5711" s="0" t="s">
        <v>58</v>
      </c>
      <c r="C5711" s="0" t="s">
        <v>15473</v>
      </c>
      <c r="D5711" s="0" t="s">
        <v>14532</v>
      </c>
      <c r="E5711" s="0" t="s">
        <v>15474</v>
      </c>
      <c r="F5711" s="0" t="n">
        <v>1129</v>
      </c>
      <c r="G5711" s="0" t="s">
        <v>599</v>
      </c>
      <c r="H5711" s="0" t="s">
        <v>297</v>
      </c>
      <c r="I5711" s="0" t="s">
        <v>28450</v>
      </c>
    </row>
    <row r="5712" customFormat="false" ht="15" hidden="false" customHeight="false" outlineLevel="0" collapsed="false">
      <c r="A5712" s="0" t="n">
        <v>19</v>
      </c>
      <c r="B5712" s="0" t="s">
        <v>56</v>
      </c>
      <c r="C5712" s="0" t="s">
        <v>28451</v>
      </c>
      <c r="D5712" s="0" t="s">
        <v>14902</v>
      </c>
      <c r="E5712" s="0" t="s">
        <v>28452</v>
      </c>
      <c r="F5712" s="0" t="n">
        <v>1049</v>
      </c>
      <c r="G5712" s="0" t="s">
        <v>599</v>
      </c>
      <c r="H5712" s="0" t="s">
        <v>297</v>
      </c>
      <c r="I5712" s="0" t="s">
        <v>28453</v>
      </c>
    </row>
    <row r="5713" customFormat="false" ht="15" hidden="false" customHeight="false" outlineLevel="0" collapsed="false">
      <c r="A5713" s="0" t="n">
        <v>20</v>
      </c>
      <c r="B5713" s="0" t="s">
        <v>58</v>
      </c>
      <c r="C5713" s="0" t="s">
        <v>28451</v>
      </c>
      <c r="D5713" s="0" t="s">
        <v>14902</v>
      </c>
      <c r="E5713" s="0" t="s">
        <v>28452</v>
      </c>
      <c r="F5713" s="0" t="n">
        <v>1049</v>
      </c>
      <c r="G5713" s="0" t="s">
        <v>599</v>
      </c>
      <c r="H5713" s="0" t="s">
        <v>297</v>
      </c>
      <c r="I5713" s="0" t="s">
        <v>28454</v>
      </c>
    </row>
    <row r="5714" customFormat="false" ht="15" hidden="false" customHeight="false" outlineLevel="0" collapsed="false">
      <c r="A5714" s="0" t="n">
        <v>19</v>
      </c>
      <c r="B5714" s="0" t="s">
        <v>56</v>
      </c>
      <c r="C5714" s="0" t="s">
        <v>28455</v>
      </c>
      <c r="D5714" s="0" t="s">
        <v>14541</v>
      </c>
      <c r="E5714" s="0" t="s">
        <v>28456</v>
      </c>
      <c r="F5714" s="0" t="n">
        <v>267</v>
      </c>
      <c r="G5714" s="0" t="s">
        <v>599</v>
      </c>
      <c r="H5714" s="0" t="s">
        <v>297</v>
      </c>
      <c r="I5714" s="0" t="s">
        <v>28457</v>
      </c>
    </row>
    <row r="5715" customFormat="false" ht="15" hidden="false" customHeight="false" outlineLevel="0" collapsed="false">
      <c r="A5715" s="0" t="n">
        <v>20</v>
      </c>
      <c r="B5715" s="0" t="s">
        <v>58</v>
      </c>
      <c r="C5715" s="0" t="s">
        <v>28455</v>
      </c>
      <c r="D5715" s="0" t="s">
        <v>14541</v>
      </c>
      <c r="E5715" s="0" t="s">
        <v>28456</v>
      </c>
      <c r="F5715" s="0" t="n">
        <v>267</v>
      </c>
      <c r="G5715" s="0" t="s">
        <v>599</v>
      </c>
      <c r="H5715" s="0" t="s">
        <v>297</v>
      </c>
      <c r="I5715" s="0" t="s">
        <v>28458</v>
      </c>
    </row>
    <row r="5716" customFormat="false" ht="15" hidden="false" customHeight="false" outlineLevel="0" collapsed="false">
      <c r="A5716" s="0" t="n">
        <v>19</v>
      </c>
      <c r="B5716" s="0" t="s">
        <v>56</v>
      </c>
      <c r="C5716" s="0" t="s">
        <v>15432</v>
      </c>
      <c r="D5716" s="0" t="s">
        <v>14532</v>
      </c>
      <c r="E5716" s="0" t="s">
        <v>15433</v>
      </c>
      <c r="F5716" s="0" t="n">
        <v>1301</v>
      </c>
      <c r="G5716" s="0" t="s">
        <v>599</v>
      </c>
      <c r="H5716" s="0" t="s">
        <v>297</v>
      </c>
      <c r="I5716" s="0" t="s">
        <v>15434</v>
      </c>
    </row>
    <row r="5717" customFormat="false" ht="15" hidden="false" customHeight="false" outlineLevel="0" collapsed="false">
      <c r="A5717" s="0" t="n">
        <v>20</v>
      </c>
      <c r="B5717" s="0" t="s">
        <v>58</v>
      </c>
      <c r="C5717" s="0" t="s">
        <v>15432</v>
      </c>
      <c r="D5717" s="0" t="s">
        <v>14532</v>
      </c>
      <c r="E5717" s="0" t="s">
        <v>15433</v>
      </c>
      <c r="F5717" s="0" t="n">
        <v>1301</v>
      </c>
      <c r="G5717" s="0" t="s">
        <v>599</v>
      </c>
      <c r="H5717" s="0" t="s">
        <v>297</v>
      </c>
      <c r="I5717" s="0" t="s">
        <v>28459</v>
      </c>
    </row>
    <row r="5718" customFormat="false" ht="15" hidden="false" customHeight="false" outlineLevel="0" collapsed="false">
      <c r="A5718" s="0" t="n">
        <v>19</v>
      </c>
      <c r="B5718" s="0" t="s">
        <v>56</v>
      </c>
      <c r="C5718" s="0" t="s">
        <v>28460</v>
      </c>
      <c r="D5718" s="0" t="s">
        <v>14541</v>
      </c>
      <c r="E5718" s="0" t="s">
        <v>28461</v>
      </c>
      <c r="F5718" s="0" t="n">
        <v>726</v>
      </c>
      <c r="G5718" s="0" t="s">
        <v>599</v>
      </c>
      <c r="H5718" s="0" t="s">
        <v>297</v>
      </c>
      <c r="I5718" s="0" t="s">
        <v>28462</v>
      </c>
    </row>
    <row r="5719" customFormat="false" ht="15" hidden="false" customHeight="false" outlineLevel="0" collapsed="false">
      <c r="A5719" s="0" t="n">
        <v>20</v>
      </c>
      <c r="B5719" s="0" t="s">
        <v>58</v>
      </c>
      <c r="C5719" s="0" t="s">
        <v>28460</v>
      </c>
      <c r="D5719" s="0" t="s">
        <v>14541</v>
      </c>
      <c r="E5719" s="0" t="s">
        <v>28461</v>
      </c>
      <c r="F5719" s="0" t="n">
        <v>726</v>
      </c>
      <c r="G5719" s="0" t="s">
        <v>599</v>
      </c>
      <c r="H5719" s="0" t="s">
        <v>297</v>
      </c>
      <c r="I5719" s="0" t="s">
        <v>28463</v>
      </c>
    </row>
    <row r="5720" customFormat="false" ht="15" hidden="false" customHeight="false" outlineLevel="0" collapsed="false">
      <c r="A5720" s="0" t="n">
        <v>19</v>
      </c>
      <c r="B5720" s="0" t="s">
        <v>56</v>
      </c>
      <c r="C5720" s="0" t="s">
        <v>28464</v>
      </c>
      <c r="D5720" s="0" t="s">
        <v>14902</v>
      </c>
      <c r="E5720" s="0" t="s">
        <v>28465</v>
      </c>
      <c r="F5720" s="0" t="n">
        <v>1822</v>
      </c>
      <c r="G5720" s="0" t="s">
        <v>599</v>
      </c>
      <c r="H5720" s="0" t="s">
        <v>297</v>
      </c>
      <c r="I5720" s="0" t="s">
        <v>28466</v>
      </c>
    </row>
    <row r="5721" customFormat="false" ht="15" hidden="false" customHeight="false" outlineLevel="0" collapsed="false">
      <c r="A5721" s="0" t="n">
        <v>20</v>
      </c>
      <c r="B5721" s="0" t="s">
        <v>58</v>
      </c>
      <c r="C5721" s="0" t="s">
        <v>28464</v>
      </c>
      <c r="D5721" s="0" t="s">
        <v>14902</v>
      </c>
      <c r="E5721" s="0" t="s">
        <v>28465</v>
      </c>
      <c r="F5721" s="0" t="n">
        <v>1822</v>
      </c>
      <c r="G5721" s="0" t="s">
        <v>599</v>
      </c>
      <c r="H5721" s="0" t="s">
        <v>297</v>
      </c>
      <c r="I5721" s="0" t="s">
        <v>28467</v>
      </c>
    </row>
    <row r="5722" customFormat="false" ht="15" hidden="false" customHeight="false" outlineLevel="0" collapsed="false">
      <c r="A5722" s="0" t="n">
        <v>19</v>
      </c>
      <c r="B5722" s="0" t="s">
        <v>56</v>
      </c>
      <c r="C5722" s="0" t="s">
        <v>28468</v>
      </c>
      <c r="D5722" s="0" t="s">
        <v>14902</v>
      </c>
      <c r="E5722" s="0" t="s">
        <v>28469</v>
      </c>
      <c r="F5722" s="0" t="n">
        <v>642</v>
      </c>
      <c r="G5722" s="0" t="s">
        <v>599</v>
      </c>
      <c r="H5722" s="0" t="s">
        <v>297</v>
      </c>
      <c r="I5722" s="0" t="s">
        <v>28470</v>
      </c>
    </row>
    <row r="5723" customFormat="false" ht="15" hidden="false" customHeight="false" outlineLevel="0" collapsed="false">
      <c r="A5723" s="0" t="n">
        <v>20</v>
      </c>
      <c r="B5723" s="0" t="s">
        <v>58</v>
      </c>
      <c r="C5723" s="0" t="s">
        <v>28468</v>
      </c>
      <c r="D5723" s="0" t="s">
        <v>14902</v>
      </c>
      <c r="E5723" s="0" t="s">
        <v>28469</v>
      </c>
      <c r="F5723" s="0" t="n">
        <v>642</v>
      </c>
      <c r="G5723" s="0" t="s">
        <v>599</v>
      </c>
      <c r="H5723" s="0" t="s">
        <v>297</v>
      </c>
      <c r="I5723" s="0" t="s">
        <v>28471</v>
      </c>
    </row>
    <row r="5724" customFormat="false" ht="15" hidden="false" customHeight="false" outlineLevel="0" collapsed="false">
      <c r="A5724" s="0" t="n">
        <v>19</v>
      </c>
      <c r="B5724" s="0" t="s">
        <v>56</v>
      </c>
      <c r="C5724" s="0" t="s">
        <v>28472</v>
      </c>
      <c r="D5724" s="0" t="s">
        <v>14541</v>
      </c>
      <c r="E5724" s="0" t="s">
        <v>28473</v>
      </c>
      <c r="F5724" s="0" t="n">
        <v>714</v>
      </c>
      <c r="G5724" s="0" t="s">
        <v>599</v>
      </c>
      <c r="H5724" s="0" t="s">
        <v>297</v>
      </c>
      <c r="I5724" s="0" t="s">
        <v>28474</v>
      </c>
    </row>
    <row r="5725" customFormat="false" ht="15" hidden="false" customHeight="false" outlineLevel="0" collapsed="false">
      <c r="A5725" s="0" t="n">
        <v>20</v>
      </c>
      <c r="B5725" s="0" t="s">
        <v>58</v>
      </c>
      <c r="C5725" s="0" t="s">
        <v>28472</v>
      </c>
      <c r="D5725" s="0" t="s">
        <v>14541</v>
      </c>
      <c r="E5725" s="0" t="s">
        <v>28473</v>
      </c>
      <c r="F5725" s="0" t="n">
        <v>714</v>
      </c>
      <c r="G5725" s="0" t="s">
        <v>599</v>
      </c>
      <c r="H5725" s="0" t="s">
        <v>297</v>
      </c>
      <c r="I5725" s="0" t="s">
        <v>28475</v>
      </c>
    </row>
    <row r="5726" customFormat="false" ht="15" hidden="false" customHeight="false" outlineLevel="0" collapsed="false">
      <c r="A5726" s="0" t="n">
        <v>19</v>
      </c>
      <c r="B5726" s="0" t="s">
        <v>56</v>
      </c>
      <c r="C5726" s="0" t="s">
        <v>28476</v>
      </c>
      <c r="D5726" s="0" t="s">
        <v>14541</v>
      </c>
      <c r="E5726" s="0" t="s">
        <v>28477</v>
      </c>
      <c r="F5726" s="0" t="n">
        <v>370</v>
      </c>
      <c r="G5726" s="0" t="s">
        <v>599</v>
      </c>
      <c r="H5726" s="0" t="s">
        <v>297</v>
      </c>
      <c r="I5726" s="0" t="s">
        <v>28478</v>
      </c>
    </row>
    <row r="5727" customFormat="false" ht="15" hidden="false" customHeight="false" outlineLevel="0" collapsed="false">
      <c r="A5727" s="0" t="n">
        <v>20</v>
      </c>
      <c r="B5727" s="0" t="s">
        <v>58</v>
      </c>
      <c r="C5727" s="0" t="s">
        <v>28476</v>
      </c>
      <c r="D5727" s="0" t="s">
        <v>14541</v>
      </c>
      <c r="E5727" s="0" t="s">
        <v>28477</v>
      </c>
      <c r="F5727" s="0" t="n">
        <v>370</v>
      </c>
      <c r="G5727" s="0" t="s">
        <v>599</v>
      </c>
      <c r="H5727" s="0" t="s">
        <v>297</v>
      </c>
      <c r="I5727" s="0" t="s">
        <v>28479</v>
      </c>
    </row>
    <row r="5728" customFormat="false" ht="15" hidden="false" customHeight="false" outlineLevel="0" collapsed="false">
      <c r="A5728" s="0" t="n">
        <v>19</v>
      </c>
      <c r="B5728" s="0" t="s">
        <v>56</v>
      </c>
      <c r="C5728" s="0" t="s">
        <v>28480</v>
      </c>
      <c r="D5728" s="0" t="s">
        <v>34</v>
      </c>
      <c r="E5728" s="0" t="s">
        <v>28481</v>
      </c>
      <c r="F5728" s="0" t="n">
        <v>868</v>
      </c>
      <c r="G5728" s="0" t="s">
        <v>599</v>
      </c>
      <c r="H5728" s="0" t="s">
        <v>297</v>
      </c>
      <c r="I5728" s="0" t="s">
        <v>28482</v>
      </c>
    </row>
    <row r="5729" customFormat="false" ht="15" hidden="false" customHeight="false" outlineLevel="0" collapsed="false">
      <c r="A5729" s="0" t="n">
        <v>20</v>
      </c>
      <c r="B5729" s="0" t="s">
        <v>58</v>
      </c>
      <c r="C5729" s="0" t="s">
        <v>28480</v>
      </c>
      <c r="D5729" s="0" t="s">
        <v>34</v>
      </c>
      <c r="E5729" s="0" t="s">
        <v>28481</v>
      </c>
      <c r="F5729" s="0" t="n">
        <v>868</v>
      </c>
      <c r="G5729" s="0" t="s">
        <v>599</v>
      </c>
      <c r="H5729" s="0" t="s">
        <v>297</v>
      </c>
      <c r="I5729" s="0" t="s">
        <v>28483</v>
      </c>
    </row>
    <row r="5730" customFormat="false" ht="15" hidden="false" customHeight="false" outlineLevel="0" collapsed="false">
      <c r="A5730" s="0" t="n">
        <v>19</v>
      </c>
      <c r="B5730" s="0" t="s">
        <v>56</v>
      </c>
      <c r="C5730" s="0" t="s">
        <v>28484</v>
      </c>
      <c r="D5730" s="0" t="s">
        <v>339</v>
      </c>
      <c r="E5730" s="0" t="s">
        <v>28485</v>
      </c>
      <c r="F5730" s="0" t="n">
        <v>2083</v>
      </c>
      <c r="G5730" s="0" t="s">
        <v>599</v>
      </c>
      <c r="H5730" s="0" t="s">
        <v>297</v>
      </c>
      <c r="I5730" s="0" t="s">
        <v>28486</v>
      </c>
    </row>
    <row r="5731" customFormat="false" ht="15" hidden="false" customHeight="false" outlineLevel="0" collapsed="false">
      <c r="A5731" s="0" t="n">
        <v>20</v>
      </c>
      <c r="B5731" s="0" t="s">
        <v>58</v>
      </c>
      <c r="C5731" s="0" t="s">
        <v>28484</v>
      </c>
      <c r="D5731" s="0" t="s">
        <v>339</v>
      </c>
      <c r="E5731" s="0" t="s">
        <v>28485</v>
      </c>
      <c r="F5731" s="0" t="n">
        <v>2083</v>
      </c>
      <c r="G5731" s="0" t="s">
        <v>599</v>
      </c>
      <c r="H5731" s="0" t="s">
        <v>297</v>
      </c>
      <c r="I5731" s="0" t="s">
        <v>28487</v>
      </c>
    </row>
    <row r="5732" customFormat="false" ht="15" hidden="false" customHeight="false" outlineLevel="0" collapsed="false">
      <c r="A5732" s="0" t="n">
        <v>19</v>
      </c>
      <c r="B5732" s="0" t="s">
        <v>56</v>
      </c>
      <c r="C5732" s="0" t="s">
        <v>28488</v>
      </c>
      <c r="D5732" s="0" t="s">
        <v>14192</v>
      </c>
      <c r="E5732" s="0" t="s">
        <v>28489</v>
      </c>
      <c r="F5732" s="0" t="n">
        <v>1722</v>
      </c>
      <c r="G5732" s="0" t="s">
        <v>599</v>
      </c>
      <c r="H5732" s="0" t="s">
        <v>297</v>
      </c>
      <c r="I5732" s="0" t="s">
        <v>28490</v>
      </c>
    </row>
    <row r="5733" customFormat="false" ht="15" hidden="false" customHeight="false" outlineLevel="0" collapsed="false">
      <c r="A5733" s="0" t="n">
        <v>20</v>
      </c>
      <c r="B5733" s="0" t="s">
        <v>58</v>
      </c>
      <c r="C5733" s="0" t="s">
        <v>28488</v>
      </c>
      <c r="D5733" s="0" t="s">
        <v>14192</v>
      </c>
      <c r="E5733" s="0" t="s">
        <v>28489</v>
      </c>
      <c r="F5733" s="0" t="n">
        <v>1722</v>
      </c>
      <c r="G5733" s="0" t="s">
        <v>599</v>
      </c>
      <c r="H5733" s="0" t="s">
        <v>297</v>
      </c>
      <c r="I5733" s="0" t="s">
        <v>28491</v>
      </c>
    </row>
    <row r="5734" customFormat="false" ht="15" hidden="false" customHeight="false" outlineLevel="0" collapsed="false">
      <c r="A5734" s="0" t="n">
        <v>19</v>
      </c>
      <c r="B5734" s="0" t="s">
        <v>56</v>
      </c>
      <c r="C5734" s="0" t="s">
        <v>28492</v>
      </c>
      <c r="D5734" s="0" t="s">
        <v>339</v>
      </c>
      <c r="E5734" s="0" t="s">
        <v>28493</v>
      </c>
      <c r="F5734" s="0" t="n">
        <v>548</v>
      </c>
      <c r="G5734" s="0" t="s">
        <v>599</v>
      </c>
      <c r="H5734" s="0" t="s">
        <v>297</v>
      </c>
      <c r="I5734" s="0" t="s">
        <v>28494</v>
      </c>
    </row>
    <row r="5735" customFormat="false" ht="15" hidden="false" customHeight="false" outlineLevel="0" collapsed="false">
      <c r="A5735" s="0" t="n">
        <v>20</v>
      </c>
      <c r="B5735" s="0" t="s">
        <v>58</v>
      </c>
      <c r="C5735" s="0" t="s">
        <v>28492</v>
      </c>
      <c r="D5735" s="0" t="s">
        <v>339</v>
      </c>
      <c r="E5735" s="0" t="s">
        <v>28493</v>
      </c>
      <c r="F5735" s="0" t="n">
        <v>548</v>
      </c>
      <c r="G5735" s="0" t="s">
        <v>599</v>
      </c>
      <c r="H5735" s="0" t="s">
        <v>297</v>
      </c>
      <c r="I5735" s="0" t="s">
        <v>28495</v>
      </c>
    </row>
    <row r="5736" customFormat="false" ht="15" hidden="false" customHeight="false" outlineLevel="0" collapsed="false">
      <c r="A5736" s="0" t="n">
        <v>29</v>
      </c>
      <c r="B5736" s="0" t="s">
        <v>69</v>
      </c>
      <c r="C5736" s="0" t="s">
        <v>16440</v>
      </c>
      <c r="D5736" s="0" t="s">
        <v>14192</v>
      </c>
      <c r="E5736" s="0" t="s">
        <v>16441</v>
      </c>
      <c r="F5736" s="0" t="n">
        <v>226</v>
      </c>
      <c r="G5736" s="0" t="s">
        <v>599</v>
      </c>
      <c r="H5736" s="0" t="s">
        <v>297</v>
      </c>
      <c r="I5736" s="0" t="s">
        <v>16442</v>
      </c>
    </row>
    <row r="5737" customFormat="false" ht="15" hidden="false" customHeight="false" outlineLevel="0" collapsed="false">
      <c r="A5737" s="0" t="n">
        <v>83</v>
      </c>
      <c r="B5737" s="0" t="s">
        <v>134</v>
      </c>
      <c r="C5737" s="0" t="s">
        <v>16440</v>
      </c>
      <c r="D5737" s="0" t="s">
        <v>14192</v>
      </c>
      <c r="E5737" s="0" t="s">
        <v>16441</v>
      </c>
      <c r="F5737" s="0" t="n">
        <v>226</v>
      </c>
      <c r="G5737" s="0" t="s">
        <v>599</v>
      </c>
      <c r="H5737" s="0" t="s">
        <v>297</v>
      </c>
      <c r="I5737" s="0" t="s">
        <v>21169</v>
      </c>
    </row>
    <row r="5738" customFormat="false" ht="15" hidden="false" customHeight="false" outlineLevel="0" collapsed="false">
      <c r="A5738" s="0" t="n">
        <v>91</v>
      </c>
      <c r="B5738" s="0" t="s">
        <v>143</v>
      </c>
      <c r="C5738" s="0" t="s">
        <v>28496</v>
      </c>
      <c r="D5738" s="0" t="s">
        <v>514</v>
      </c>
      <c r="E5738" s="0" t="s">
        <v>28497</v>
      </c>
      <c r="F5738" s="0" t="n">
        <v>1036</v>
      </c>
      <c r="G5738" s="0" t="s">
        <v>599</v>
      </c>
      <c r="H5738" s="0" t="s">
        <v>297</v>
      </c>
      <c r="I5738" s="0" t="s">
        <v>28498</v>
      </c>
    </row>
    <row r="5739" customFormat="false" ht="15" hidden="false" customHeight="false" outlineLevel="0" collapsed="false">
      <c r="A5739" s="0" t="n">
        <v>76</v>
      </c>
      <c r="B5739" s="0" t="s">
        <v>127</v>
      </c>
      <c r="C5739" s="0" t="s">
        <v>28496</v>
      </c>
      <c r="D5739" s="0" t="s">
        <v>514</v>
      </c>
      <c r="E5739" s="0" t="s">
        <v>28497</v>
      </c>
      <c r="F5739" s="0" t="n">
        <v>1036</v>
      </c>
      <c r="G5739" s="0" t="s">
        <v>599</v>
      </c>
      <c r="H5739" s="0" t="s">
        <v>297</v>
      </c>
      <c r="I5739" s="0" t="s">
        <v>28499</v>
      </c>
    </row>
    <row r="5740" customFormat="false" ht="15" hidden="false" customHeight="false" outlineLevel="0" collapsed="false">
      <c r="A5740" s="0" t="n">
        <v>91</v>
      </c>
      <c r="B5740" s="0" t="s">
        <v>143</v>
      </c>
      <c r="C5740" s="0" t="s">
        <v>28500</v>
      </c>
      <c r="D5740" s="0" t="s">
        <v>514</v>
      </c>
      <c r="E5740" s="0" t="s">
        <v>28501</v>
      </c>
      <c r="F5740" s="0" t="n">
        <v>1719</v>
      </c>
      <c r="G5740" s="0" t="s">
        <v>599</v>
      </c>
      <c r="H5740" s="0" t="s">
        <v>297</v>
      </c>
      <c r="I5740" s="0" t="s">
        <v>28502</v>
      </c>
    </row>
    <row r="5741" customFormat="false" ht="15" hidden="false" customHeight="false" outlineLevel="0" collapsed="false">
      <c r="A5741" s="0" t="n">
        <v>76</v>
      </c>
      <c r="B5741" s="0" t="s">
        <v>127</v>
      </c>
      <c r="C5741" s="0" t="s">
        <v>28500</v>
      </c>
      <c r="D5741" s="0" t="s">
        <v>514</v>
      </c>
      <c r="E5741" s="0" t="s">
        <v>28501</v>
      </c>
      <c r="F5741" s="0" t="n">
        <v>1719</v>
      </c>
      <c r="G5741" s="0" t="s">
        <v>599</v>
      </c>
      <c r="H5741" s="0" t="s">
        <v>297</v>
      </c>
      <c r="I5741" s="0" t="s">
        <v>28503</v>
      </c>
    </row>
    <row r="5742" customFormat="false" ht="15" hidden="false" customHeight="false" outlineLevel="0" collapsed="false">
      <c r="A5742" s="0" t="n">
        <v>91</v>
      </c>
      <c r="B5742" s="0" t="s">
        <v>143</v>
      </c>
      <c r="C5742" s="0" t="s">
        <v>28504</v>
      </c>
      <c r="D5742" s="0" t="s">
        <v>514</v>
      </c>
      <c r="E5742" s="0" t="s">
        <v>28505</v>
      </c>
      <c r="F5742" s="0" t="n">
        <v>1651</v>
      </c>
      <c r="G5742" s="0" t="s">
        <v>599</v>
      </c>
      <c r="H5742" s="0" t="s">
        <v>297</v>
      </c>
      <c r="I5742" s="0" t="s">
        <v>28506</v>
      </c>
    </row>
    <row r="5743" customFormat="false" ht="15" hidden="false" customHeight="false" outlineLevel="0" collapsed="false">
      <c r="A5743" s="0" t="n">
        <v>76</v>
      </c>
      <c r="B5743" s="0" t="s">
        <v>127</v>
      </c>
      <c r="C5743" s="0" t="s">
        <v>28504</v>
      </c>
      <c r="D5743" s="0" t="s">
        <v>514</v>
      </c>
      <c r="E5743" s="0" t="s">
        <v>28505</v>
      </c>
      <c r="F5743" s="0" t="n">
        <v>1651</v>
      </c>
      <c r="G5743" s="0" t="s">
        <v>599</v>
      </c>
      <c r="H5743" s="0" t="s">
        <v>297</v>
      </c>
      <c r="I5743" s="0" t="s">
        <v>28507</v>
      </c>
    </row>
    <row r="5744" customFormat="false" ht="15" hidden="false" customHeight="false" outlineLevel="0" collapsed="false">
      <c r="A5744" s="0" t="n">
        <v>13</v>
      </c>
      <c r="B5744" s="0" t="s">
        <v>48</v>
      </c>
      <c r="C5744" s="0" t="s">
        <v>28508</v>
      </c>
      <c r="D5744" s="0" t="s">
        <v>34</v>
      </c>
      <c r="E5744" s="0" t="s">
        <v>28509</v>
      </c>
      <c r="F5744" s="0" t="n">
        <v>3638</v>
      </c>
      <c r="G5744" s="0" t="s">
        <v>599</v>
      </c>
      <c r="H5744" s="0" t="s">
        <v>297</v>
      </c>
      <c r="I5744" s="0" t="s">
        <v>28510</v>
      </c>
    </row>
    <row r="5745" customFormat="false" ht="15" hidden="false" customHeight="false" outlineLevel="0" collapsed="false">
      <c r="A5745" s="0" t="n">
        <v>135</v>
      </c>
      <c r="B5745" s="0" t="s">
        <v>194</v>
      </c>
      <c r="C5745" s="0" t="s">
        <v>28508</v>
      </c>
      <c r="D5745" s="0" t="s">
        <v>34</v>
      </c>
      <c r="E5745" s="0" t="s">
        <v>28509</v>
      </c>
      <c r="F5745" s="0" t="n">
        <v>3638</v>
      </c>
      <c r="G5745" s="0" t="s">
        <v>599</v>
      </c>
      <c r="H5745" s="0" t="s">
        <v>297</v>
      </c>
      <c r="I5745" s="0" t="s">
        <v>28511</v>
      </c>
    </row>
    <row r="5746" customFormat="false" ht="15" hidden="false" customHeight="false" outlineLevel="0" collapsed="false">
      <c r="A5746" s="0" t="n">
        <v>13</v>
      </c>
      <c r="B5746" s="0" t="s">
        <v>48</v>
      </c>
      <c r="C5746" s="0" t="s">
        <v>15200</v>
      </c>
      <c r="D5746" s="0" t="s">
        <v>34</v>
      </c>
      <c r="E5746" s="0" t="s">
        <v>15201</v>
      </c>
      <c r="F5746" s="0" t="n">
        <v>8059</v>
      </c>
      <c r="G5746" s="0" t="s">
        <v>599</v>
      </c>
      <c r="H5746" s="0" t="s">
        <v>297</v>
      </c>
      <c r="I5746" s="0" t="s">
        <v>15202</v>
      </c>
    </row>
    <row r="5747" customFormat="false" ht="15" hidden="false" customHeight="false" outlineLevel="0" collapsed="false">
      <c r="A5747" s="0" t="n">
        <v>135</v>
      </c>
      <c r="B5747" s="0" t="s">
        <v>194</v>
      </c>
      <c r="C5747" s="0" t="s">
        <v>15200</v>
      </c>
      <c r="D5747" s="0" t="s">
        <v>34</v>
      </c>
      <c r="E5747" s="0" t="s">
        <v>15201</v>
      </c>
      <c r="F5747" s="0" t="n">
        <v>8059</v>
      </c>
      <c r="G5747" s="0" t="s">
        <v>599</v>
      </c>
      <c r="H5747" s="0" t="s">
        <v>297</v>
      </c>
      <c r="I5747" s="0" t="s">
        <v>28512</v>
      </c>
    </row>
    <row r="5748" customFormat="false" ht="15" hidden="false" customHeight="false" outlineLevel="0" collapsed="false">
      <c r="A5748" s="0" t="n">
        <v>13</v>
      </c>
      <c r="B5748" s="0" t="s">
        <v>48</v>
      </c>
      <c r="C5748" s="0" t="s">
        <v>15532</v>
      </c>
      <c r="D5748" s="0" t="s">
        <v>34</v>
      </c>
      <c r="E5748" s="0" t="s">
        <v>15533</v>
      </c>
      <c r="F5748" s="0" t="n">
        <v>1884</v>
      </c>
      <c r="G5748" s="0" t="s">
        <v>599</v>
      </c>
      <c r="H5748" s="0" t="s">
        <v>297</v>
      </c>
      <c r="I5748" s="0" t="s">
        <v>15534</v>
      </c>
    </row>
    <row r="5749" customFormat="false" ht="15" hidden="false" customHeight="false" outlineLevel="0" collapsed="false">
      <c r="A5749" s="0" t="n">
        <v>135</v>
      </c>
      <c r="B5749" s="0" t="s">
        <v>194</v>
      </c>
      <c r="C5749" s="0" t="s">
        <v>15532</v>
      </c>
      <c r="D5749" s="0" t="s">
        <v>34</v>
      </c>
      <c r="E5749" s="0" t="s">
        <v>15533</v>
      </c>
      <c r="F5749" s="0" t="n">
        <v>1884</v>
      </c>
      <c r="G5749" s="0" t="s">
        <v>599</v>
      </c>
      <c r="H5749" s="0" t="s">
        <v>297</v>
      </c>
      <c r="I5749" s="0" t="s">
        <v>28513</v>
      </c>
    </row>
    <row r="5750" customFormat="false" ht="15" hidden="false" customHeight="false" outlineLevel="0" collapsed="false">
      <c r="A5750" s="0" t="n">
        <v>13</v>
      </c>
      <c r="B5750" s="0" t="s">
        <v>48</v>
      </c>
      <c r="C5750" s="0" t="s">
        <v>15275</v>
      </c>
      <c r="D5750" s="0" t="s">
        <v>34</v>
      </c>
      <c r="E5750" s="0" t="s">
        <v>15276</v>
      </c>
      <c r="F5750" s="0" t="n">
        <v>905</v>
      </c>
      <c r="G5750" s="0" t="s">
        <v>599</v>
      </c>
      <c r="H5750" s="0" t="s">
        <v>297</v>
      </c>
      <c r="I5750" s="0" t="s">
        <v>15277</v>
      </c>
    </row>
    <row r="5751" customFormat="false" ht="15" hidden="false" customHeight="false" outlineLevel="0" collapsed="false">
      <c r="A5751" s="0" t="n">
        <v>135</v>
      </c>
      <c r="B5751" s="0" t="s">
        <v>194</v>
      </c>
      <c r="C5751" s="0" t="s">
        <v>15275</v>
      </c>
      <c r="D5751" s="0" t="s">
        <v>34</v>
      </c>
      <c r="E5751" s="0" t="s">
        <v>15276</v>
      </c>
      <c r="F5751" s="0" t="n">
        <v>905</v>
      </c>
      <c r="G5751" s="0" t="s">
        <v>599</v>
      </c>
      <c r="H5751" s="0" t="s">
        <v>297</v>
      </c>
      <c r="I5751" s="0" t="s">
        <v>28514</v>
      </c>
    </row>
    <row r="5752" customFormat="false" ht="15" hidden="false" customHeight="false" outlineLevel="0" collapsed="false">
      <c r="A5752" s="0" t="n">
        <v>13</v>
      </c>
      <c r="B5752" s="0" t="s">
        <v>48</v>
      </c>
      <c r="C5752" s="0" t="s">
        <v>15597</v>
      </c>
      <c r="D5752" s="0" t="s">
        <v>34</v>
      </c>
      <c r="E5752" s="0" t="s">
        <v>15598</v>
      </c>
      <c r="F5752" s="0" t="n">
        <v>3098</v>
      </c>
      <c r="G5752" s="0" t="s">
        <v>599</v>
      </c>
      <c r="H5752" s="0" t="s">
        <v>297</v>
      </c>
      <c r="I5752" s="0" t="s">
        <v>15599</v>
      </c>
    </row>
    <row r="5753" customFormat="false" ht="15" hidden="false" customHeight="false" outlineLevel="0" collapsed="false">
      <c r="A5753" s="0" t="n">
        <v>135</v>
      </c>
      <c r="B5753" s="0" t="s">
        <v>194</v>
      </c>
      <c r="C5753" s="0" t="s">
        <v>15597</v>
      </c>
      <c r="D5753" s="0" t="s">
        <v>34</v>
      </c>
      <c r="E5753" s="0" t="s">
        <v>15598</v>
      </c>
      <c r="F5753" s="0" t="n">
        <v>3098</v>
      </c>
      <c r="G5753" s="0" t="s">
        <v>599</v>
      </c>
      <c r="H5753" s="0" t="s">
        <v>297</v>
      </c>
      <c r="I5753" s="0" t="s">
        <v>28515</v>
      </c>
    </row>
    <row r="5754" customFormat="false" ht="15" hidden="false" customHeight="false" outlineLevel="0" collapsed="false">
      <c r="A5754" s="0" t="n">
        <v>13</v>
      </c>
      <c r="B5754" s="0" t="s">
        <v>48</v>
      </c>
      <c r="C5754" s="0" t="s">
        <v>15642</v>
      </c>
      <c r="D5754" s="0" t="s">
        <v>34</v>
      </c>
      <c r="E5754" s="0" t="s">
        <v>15643</v>
      </c>
      <c r="F5754" s="0" t="n">
        <v>3071</v>
      </c>
      <c r="G5754" s="0" t="s">
        <v>599</v>
      </c>
      <c r="H5754" s="0" t="s">
        <v>297</v>
      </c>
      <c r="I5754" s="0" t="s">
        <v>15644</v>
      </c>
    </row>
    <row r="5755" customFormat="false" ht="15" hidden="false" customHeight="false" outlineLevel="0" collapsed="false">
      <c r="A5755" s="0" t="n">
        <v>135</v>
      </c>
      <c r="B5755" s="0" t="s">
        <v>194</v>
      </c>
      <c r="C5755" s="0" t="s">
        <v>15642</v>
      </c>
      <c r="D5755" s="0" t="s">
        <v>34</v>
      </c>
      <c r="E5755" s="0" t="s">
        <v>15643</v>
      </c>
      <c r="F5755" s="0" t="n">
        <v>3071</v>
      </c>
      <c r="G5755" s="0" t="s">
        <v>599</v>
      </c>
      <c r="H5755" s="0" t="s">
        <v>297</v>
      </c>
      <c r="I5755" s="0" t="s">
        <v>28516</v>
      </c>
    </row>
    <row r="5756" customFormat="false" ht="15" hidden="false" customHeight="false" outlineLevel="0" collapsed="false">
      <c r="A5756" s="0" t="n">
        <v>13</v>
      </c>
      <c r="B5756" s="0" t="s">
        <v>48</v>
      </c>
      <c r="C5756" s="0" t="s">
        <v>15242</v>
      </c>
      <c r="D5756" s="0" t="s">
        <v>34</v>
      </c>
      <c r="E5756" s="0" t="s">
        <v>15243</v>
      </c>
      <c r="F5756" s="0" t="n">
        <v>629</v>
      </c>
      <c r="G5756" s="0" t="s">
        <v>599</v>
      </c>
      <c r="H5756" s="0" t="s">
        <v>297</v>
      </c>
      <c r="I5756" s="0" t="s">
        <v>15244</v>
      </c>
    </row>
    <row r="5757" customFormat="false" ht="15" hidden="false" customHeight="false" outlineLevel="0" collapsed="false">
      <c r="A5757" s="0" t="n">
        <v>135</v>
      </c>
      <c r="B5757" s="0" t="s">
        <v>194</v>
      </c>
      <c r="C5757" s="0" t="s">
        <v>15242</v>
      </c>
      <c r="D5757" s="0" t="s">
        <v>34</v>
      </c>
      <c r="E5757" s="0" t="s">
        <v>15243</v>
      </c>
      <c r="F5757" s="0" t="n">
        <v>629</v>
      </c>
      <c r="G5757" s="0" t="s">
        <v>599</v>
      </c>
      <c r="H5757" s="0" t="s">
        <v>297</v>
      </c>
      <c r="I5757" s="0" t="s">
        <v>28517</v>
      </c>
    </row>
    <row r="5758" customFormat="false" ht="15" hidden="false" customHeight="false" outlineLevel="0" collapsed="false">
      <c r="A5758" s="0" t="n">
        <v>13</v>
      </c>
      <c r="B5758" s="0" t="s">
        <v>48</v>
      </c>
      <c r="C5758" s="0" t="s">
        <v>15651</v>
      </c>
      <c r="D5758" s="0" t="s">
        <v>34</v>
      </c>
      <c r="E5758" s="0" t="s">
        <v>15652</v>
      </c>
      <c r="F5758" s="0" t="n">
        <v>948</v>
      </c>
      <c r="G5758" s="0" t="s">
        <v>599</v>
      </c>
      <c r="H5758" s="0" t="s">
        <v>297</v>
      </c>
      <c r="I5758" s="0" t="s">
        <v>15653</v>
      </c>
    </row>
    <row r="5759" customFormat="false" ht="15" hidden="false" customHeight="false" outlineLevel="0" collapsed="false">
      <c r="A5759" s="0" t="n">
        <v>135</v>
      </c>
      <c r="B5759" s="0" t="s">
        <v>194</v>
      </c>
      <c r="C5759" s="0" t="s">
        <v>15651</v>
      </c>
      <c r="D5759" s="0" t="s">
        <v>34</v>
      </c>
      <c r="E5759" s="0" t="s">
        <v>15652</v>
      </c>
      <c r="F5759" s="0" t="n">
        <v>948</v>
      </c>
      <c r="G5759" s="0" t="s">
        <v>599</v>
      </c>
      <c r="H5759" s="0" t="s">
        <v>297</v>
      </c>
      <c r="I5759" s="0" t="s">
        <v>28518</v>
      </c>
    </row>
    <row r="5760" customFormat="false" ht="15" hidden="false" customHeight="false" outlineLevel="0" collapsed="false">
      <c r="A5760" s="0" t="n">
        <v>13</v>
      </c>
      <c r="B5760" s="0" t="s">
        <v>48</v>
      </c>
      <c r="C5760" s="0" t="s">
        <v>15461</v>
      </c>
      <c r="D5760" s="0" t="s">
        <v>34</v>
      </c>
      <c r="E5760" s="0" t="s">
        <v>15462</v>
      </c>
      <c r="F5760" s="0" t="n">
        <v>813</v>
      </c>
      <c r="G5760" s="0" t="s">
        <v>599</v>
      </c>
      <c r="H5760" s="0" t="s">
        <v>297</v>
      </c>
      <c r="I5760" s="0" t="s">
        <v>15463</v>
      </c>
    </row>
    <row r="5761" customFormat="false" ht="15" hidden="false" customHeight="false" outlineLevel="0" collapsed="false">
      <c r="A5761" s="0" t="n">
        <v>135</v>
      </c>
      <c r="B5761" s="0" t="s">
        <v>194</v>
      </c>
      <c r="C5761" s="0" t="s">
        <v>15461</v>
      </c>
      <c r="D5761" s="0" t="s">
        <v>34</v>
      </c>
      <c r="E5761" s="0" t="s">
        <v>15462</v>
      </c>
      <c r="F5761" s="0" t="n">
        <v>813</v>
      </c>
      <c r="G5761" s="0" t="s">
        <v>599</v>
      </c>
      <c r="H5761" s="0" t="s">
        <v>297</v>
      </c>
      <c r="I5761" s="0" t="s">
        <v>28519</v>
      </c>
    </row>
    <row r="5762" customFormat="false" ht="15" hidden="false" customHeight="false" outlineLevel="0" collapsed="false">
      <c r="A5762" s="0" t="n">
        <v>13</v>
      </c>
      <c r="B5762" s="0" t="s">
        <v>48</v>
      </c>
      <c r="C5762" s="0" t="s">
        <v>28520</v>
      </c>
      <c r="D5762" s="0" t="s">
        <v>34</v>
      </c>
      <c r="E5762" s="0" t="s">
        <v>28521</v>
      </c>
      <c r="F5762" s="0" t="n">
        <v>926</v>
      </c>
      <c r="G5762" s="0" t="s">
        <v>599</v>
      </c>
      <c r="H5762" s="0" t="s">
        <v>297</v>
      </c>
      <c r="I5762" s="0" t="s">
        <v>15217</v>
      </c>
    </row>
    <row r="5763" customFormat="false" ht="15" hidden="false" customHeight="false" outlineLevel="0" collapsed="false">
      <c r="A5763" s="0" t="n">
        <v>135</v>
      </c>
      <c r="B5763" s="0" t="s">
        <v>194</v>
      </c>
      <c r="C5763" s="0" t="s">
        <v>28520</v>
      </c>
      <c r="D5763" s="0" t="s">
        <v>34</v>
      </c>
      <c r="E5763" s="0" t="s">
        <v>28521</v>
      </c>
      <c r="F5763" s="0" t="n">
        <v>926</v>
      </c>
      <c r="G5763" s="0" t="s">
        <v>599</v>
      </c>
      <c r="H5763" s="0" t="s">
        <v>297</v>
      </c>
      <c r="I5763" s="0" t="s">
        <v>28522</v>
      </c>
    </row>
    <row r="5764" customFormat="false" ht="15" hidden="false" customHeight="false" outlineLevel="0" collapsed="false">
      <c r="A5764" s="0" t="n">
        <v>13</v>
      </c>
      <c r="B5764" s="0" t="s">
        <v>48</v>
      </c>
      <c r="C5764" s="0" t="s">
        <v>15284</v>
      </c>
      <c r="D5764" s="0" t="s">
        <v>34</v>
      </c>
      <c r="E5764" s="0" t="s">
        <v>15285</v>
      </c>
      <c r="F5764" s="0" t="n">
        <v>785</v>
      </c>
      <c r="G5764" s="0" t="s">
        <v>599</v>
      </c>
      <c r="H5764" s="0" t="s">
        <v>297</v>
      </c>
      <c r="I5764" s="0" t="s">
        <v>15286</v>
      </c>
    </row>
    <row r="5765" customFormat="false" ht="15" hidden="false" customHeight="false" outlineLevel="0" collapsed="false">
      <c r="A5765" s="0" t="n">
        <v>135</v>
      </c>
      <c r="B5765" s="0" t="s">
        <v>194</v>
      </c>
      <c r="C5765" s="0" t="s">
        <v>15284</v>
      </c>
      <c r="D5765" s="0" t="s">
        <v>34</v>
      </c>
      <c r="E5765" s="0" t="s">
        <v>15285</v>
      </c>
      <c r="F5765" s="0" t="n">
        <v>785</v>
      </c>
      <c r="G5765" s="0" t="s">
        <v>599</v>
      </c>
      <c r="H5765" s="0" t="s">
        <v>297</v>
      </c>
      <c r="I5765" s="0" t="s">
        <v>28523</v>
      </c>
    </row>
    <row r="5766" customFormat="false" ht="15" hidden="false" customHeight="false" outlineLevel="0" collapsed="false">
      <c r="A5766" s="0" t="n">
        <v>13</v>
      </c>
      <c r="B5766" s="0" t="s">
        <v>48</v>
      </c>
      <c r="C5766" s="0" t="s">
        <v>15209</v>
      </c>
      <c r="D5766" s="0" t="s">
        <v>34</v>
      </c>
      <c r="E5766" s="0" t="s">
        <v>15210</v>
      </c>
      <c r="F5766" s="0" t="n">
        <v>3422</v>
      </c>
      <c r="G5766" s="0" t="s">
        <v>599</v>
      </c>
      <c r="H5766" s="0" t="s">
        <v>297</v>
      </c>
      <c r="I5766" s="0" t="s">
        <v>15211</v>
      </c>
    </row>
    <row r="5767" customFormat="false" ht="15" hidden="false" customHeight="false" outlineLevel="0" collapsed="false">
      <c r="A5767" s="0" t="n">
        <v>135</v>
      </c>
      <c r="B5767" s="0" t="s">
        <v>194</v>
      </c>
      <c r="C5767" s="0" t="s">
        <v>15209</v>
      </c>
      <c r="D5767" s="0" t="s">
        <v>34</v>
      </c>
      <c r="E5767" s="0" t="s">
        <v>15210</v>
      </c>
      <c r="F5767" s="0" t="n">
        <v>3422</v>
      </c>
      <c r="G5767" s="0" t="s">
        <v>599</v>
      </c>
      <c r="H5767" s="0" t="s">
        <v>297</v>
      </c>
      <c r="I5767" s="0" t="s">
        <v>28524</v>
      </c>
    </row>
    <row r="5768" customFormat="false" ht="15" hidden="false" customHeight="false" outlineLevel="0" collapsed="false">
      <c r="A5768" s="0" t="n">
        <v>13</v>
      </c>
      <c r="B5768" s="0" t="s">
        <v>48</v>
      </c>
      <c r="C5768" s="0" t="s">
        <v>28525</v>
      </c>
      <c r="D5768" s="0" t="s">
        <v>34</v>
      </c>
      <c r="E5768" s="0" t="s">
        <v>28526</v>
      </c>
      <c r="F5768" s="0" t="n">
        <v>1266</v>
      </c>
      <c r="G5768" s="0" t="s">
        <v>599</v>
      </c>
      <c r="H5768" s="0" t="s">
        <v>297</v>
      </c>
      <c r="I5768" s="0" t="s">
        <v>28527</v>
      </c>
    </row>
    <row r="5769" customFormat="false" ht="15" hidden="false" customHeight="false" outlineLevel="0" collapsed="false">
      <c r="A5769" s="0" t="n">
        <v>135</v>
      </c>
      <c r="B5769" s="0" t="s">
        <v>194</v>
      </c>
      <c r="C5769" s="0" t="s">
        <v>28525</v>
      </c>
      <c r="D5769" s="0" t="s">
        <v>34</v>
      </c>
      <c r="E5769" s="0" t="s">
        <v>28526</v>
      </c>
      <c r="F5769" s="0" t="n">
        <v>1266</v>
      </c>
      <c r="G5769" s="0" t="s">
        <v>599</v>
      </c>
      <c r="H5769" s="0" t="s">
        <v>297</v>
      </c>
      <c r="I5769" s="0" t="s">
        <v>28528</v>
      </c>
    </row>
    <row r="5770" customFormat="false" ht="15" hidden="false" customHeight="false" outlineLevel="0" collapsed="false">
      <c r="A5770" s="0" t="n">
        <v>13</v>
      </c>
      <c r="B5770" s="0" t="s">
        <v>48</v>
      </c>
      <c r="C5770" s="0" t="s">
        <v>28529</v>
      </c>
      <c r="D5770" s="0" t="s">
        <v>34</v>
      </c>
      <c r="E5770" s="0" t="s">
        <v>28530</v>
      </c>
      <c r="F5770" s="0" t="n">
        <v>1437</v>
      </c>
      <c r="G5770" s="0" t="s">
        <v>599</v>
      </c>
      <c r="H5770" s="0" t="s">
        <v>297</v>
      </c>
      <c r="I5770" s="0" t="s">
        <v>28531</v>
      </c>
    </row>
    <row r="5771" customFormat="false" ht="15" hidden="false" customHeight="false" outlineLevel="0" collapsed="false">
      <c r="A5771" s="0" t="n">
        <v>135</v>
      </c>
      <c r="B5771" s="0" t="s">
        <v>194</v>
      </c>
      <c r="C5771" s="0" t="s">
        <v>28529</v>
      </c>
      <c r="D5771" s="0" t="s">
        <v>34</v>
      </c>
      <c r="E5771" s="0" t="s">
        <v>28530</v>
      </c>
      <c r="F5771" s="0" t="n">
        <v>1437</v>
      </c>
      <c r="G5771" s="0" t="s">
        <v>599</v>
      </c>
      <c r="H5771" s="0" t="s">
        <v>297</v>
      </c>
      <c r="I5771" s="0" t="s">
        <v>28532</v>
      </c>
    </row>
    <row r="5772" customFormat="false" ht="15" hidden="false" customHeight="false" outlineLevel="0" collapsed="false">
      <c r="A5772" s="0" t="n">
        <v>13</v>
      </c>
      <c r="B5772" s="0" t="s">
        <v>48</v>
      </c>
      <c r="C5772" s="0" t="s">
        <v>15639</v>
      </c>
      <c r="D5772" s="0" t="s">
        <v>34</v>
      </c>
      <c r="E5772" s="0" t="s">
        <v>15640</v>
      </c>
      <c r="F5772" s="0" t="n">
        <v>14862</v>
      </c>
      <c r="G5772" s="0" t="s">
        <v>599</v>
      </c>
      <c r="H5772" s="0" t="s">
        <v>297</v>
      </c>
      <c r="I5772" s="0" t="s">
        <v>15641</v>
      </c>
    </row>
    <row r="5773" customFormat="false" ht="15" hidden="false" customHeight="false" outlineLevel="0" collapsed="false">
      <c r="A5773" s="0" t="n">
        <v>135</v>
      </c>
      <c r="B5773" s="0" t="s">
        <v>194</v>
      </c>
      <c r="C5773" s="0" t="s">
        <v>15639</v>
      </c>
      <c r="D5773" s="0" t="s">
        <v>34</v>
      </c>
      <c r="E5773" s="0" t="s">
        <v>15640</v>
      </c>
      <c r="F5773" s="0" t="n">
        <v>14862</v>
      </c>
      <c r="G5773" s="0" t="s">
        <v>599</v>
      </c>
      <c r="H5773" s="0" t="s">
        <v>297</v>
      </c>
      <c r="I5773" s="0" t="s">
        <v>28533</v>
      </c>
    </row>
    <row r="5774" customFormat="false" ht="15" hidden="false" customHeight="false" outlineLevel="0" collapsed="false">
      <c r="A5774" s="0" t="n">
        <v>13</v>
      </c>
      <c r="B5774" s="0" t="s">
        <v>48</v>
      </c>
      <c r="C5774" s="0" t="s">
        <v>15191</v>
      </c>
      <c r="D5774" s="0" t="s">
        <v>34</v>
      </c>
      <c r="E5774" s="0" t="s">
        <v>15192</v>
      </c>
      <c r="F5774" s="0" t="n">
        <v>2596</v>
      </c>
      <c r="G5774" s="0" t="s">
        <v>599</v>
      </c>
      <c r="H5774" s="0" t="s">
        <v>297</v>
      </c>
      <c r="I5774" s="0" t="s">
        <v>15193</v>
      </c>
    </row>
    <row r="5775" customFormat="false" ht="15" hidden="false" customHeight="false" outlineLevel="0" collapsed="false">
      <c r="A5775" s="0" t="n">
        <v>135</v>
      </c>
      <c r="B5775" s="0" t="s">
        <v>194</v>
      </c>
      <c r="C5775" s="0" t="s">
        <v>15191</v>
      </c>
      <c r="D5775" s="0" t="s">
        <v>34</v>
      </c>
      <c r="E5775" s="0" t="s">
        <v>15192</v>
      </c>
      <c r="F5775" s="0" t="n">
        <v>2596</v>
      </c>
      <c r="G5775" s="0" t="s">
        <v>599</v>
      </c>
      <c r="H5775" s="0" t="s">
        <v>297</v>
      </c>
      <c r="I5775" s="0" t="s">
        <v>28534</v>
      </c>
    </row>
    <row r="5776" customFormat="false" ht="15" hidden="false" customHeight="false" outlineLevel="0" collapsed="false">
      <c r="A5776" s="0" t="n">
        <v>13</v>
      </c>
      <c r="B5776" s="0" t="s">
        <v>48</v>
      </c>
      <c r="C5776" s="0" t="s">
        <v>28535</v>
      </c>
      <c r="D5776" s="0" t="s">
        <v>34</v>
      </c>
      <c r="E5776" s="0" t="s">
        <v>28536</v>
      </c>
      <c r="F5776" s="0" t="n">
        <v>732</v>
      </c>
      <c r="G5776" s="0" t="s">
        <v>599</v>
      </c>
      <c r="H5776" s="0" t="s">
        <v>297</v>
      </c>
      <c r="I5776" s="0" t="s">
        <v>28537</v>
      </c>
    </row>
    <row r="5777" customFormat="false" ht="15" hidden="false" customHeight="false" outlineLevel="0" collapsed="false">
      <c r="A5777" s="0" t="n">
        <v>135</v>
      </c>
      <c r="B5777" s="0" t="s">
        <v>194</v>
      </c>
      <c r="C5777" s="0" t="s">
        <v>28535</v>
      </c>
      <c r="D5777" s="0" t="s">
        <v>34</v>
      </c>
      <c r="E5777" s="0" t="s">
        <v>28536</v>
      </c>
      <c r="F5777" s="0" t="n">
        <v>732</v>
      </c>
      <c r="G5777" s="0" t="s">
        <v>599</v>
      </c>
      <c r="H5777" s="0" t="s">
        <v>297</v>
      </c>
      <c r="I5777" s="0" t="s">
        <v>28538</v>
      </c>
    </row>
    <row r="5778" customFormat="false" ht="15" hidden="false" customHeight="false" outlineLevel="0" collapsed="false">
      <c r="A5778" s="0" t="n">
        <v>13</v>
      </c>
      <c r="B5778" s="0" t="s">
        <v>48</v>
      </c>
      <c r="C5778" s="0" t="s">
        <v>15624</v>
      </c>
      <c r="D5778" s="0" t="s">
        <v>34</v>
      </c>
      <c r="E5778" s="0" t="s">
        <v>15625</v>
      </c>
      <c r="F5778" s="0" t="n">
        <v>7204</v>
      </c>
      <c r="G5778" s="0" t="s">
        <v>599</v>
      </c>
      <c r="H5778" s="0" t="s">
        <v>297</v>
      </c>
      <c r="I5778" s="0" t="s">
        <v>15626</v>
      </c>
    </row>
    <row r="5779" customFormat="false" ht="15" hidden="false" customHeight="false" outlineLevel="0" collapsed="false">
      <c r="A5779" s="0" t="n">
        <v>135</v>
      </c>
      <c r="B5779" s="0" t="s">
        <v>194</v>
      </c>
      <c r="C5779" s="0" t="s">
        <v>15624</v>
      </c>
      <c r="D5779" s="0" t="s">
        <v>34</v>
      </c>
      <c r="E5779" s="0" t="s">
        <v>15625</v>
      </c>
      <c r="F5779" s="0" t="n">
        <v>7204</v>
      </c>
      <c r="G5779" s="0" t="s">
        <v>599</v>
      </c>
      <c r="H5779" s="0" t="s">
        <v>297</v>
      </c>
      <c r="I5779" s="0" t="s">
        <v>28539</v>
      </c>
    </row>
    <row r="5780" customFormat="false" ht="15" hidden="false" customHeight="false" outlineLevel="0" collapsed="false">
      <c r="A5780" s="0" t="n">
        <v>13</v>
      </c>
      <c r="B5780" s="0" t="s">
        <v>48</v>
      </c>
      <c r="C5780" s="0" t="s">
        <v>15476</v>
      </c>
      <c r="D5780" s="0" t="s">
        <v>34</v>
      </c>
      <c r="E5780" s="0" t="s">
        <v>15477</v>
      </c>
      <c r="F5780" s="0" t="n">
        <v>9626</v>
      </c>
      <c r="G5780" s="0" t="s">
        <v>599</v>
      </c>
      <c r="H5780" s="0" t="s">
        <v>297</v>
      </c>
      <c r="I5780" s="0" t="s">
        <v>15478</v>
      </c>
    </row>
    <row r="5781" customFormat="false" ht="15" hidden="false" customHeight="false" outlineLevel="0" collapsed="false">
      <c r="A5781" s="0" t="n">
        <v>135</v>
      </c>
      <c r="B5781" s="0" t="s">
        <v>194</v>
      </c>
      <c r="C5781" s="0" t="s">
        <v>15476</v>
      </c>
      <c r="D5781" s="0" t="s">
        <v>34</v>
      </c>
      <c r="E5781" s="0" t="s">
        <v>15477</v>
      </c>
      <c r="F5781" s="0" t="n">
        <v>9626</v>
      </c>
      <c r="G5781" s="0" t="s">
        <v>599</v>
      </c>
      <c r="H5781" s="0" t="s">
        <v>297</v>
      </c>
      <c r="I5781" s="0" t="s">
        <v>28540</v>
      </c>
    </row>
    <row r="5782" customFormat="false" ht="15" hidden="false" customHeight="false" outlineLevel="0" collapsed="false">
      <c r="A5782" s="0" t="n">
        <v>13</v>
      </c>
      <c r="B5782" s="0" t="s">
        <v>48</v>
      </c>
      <c r="C5782" s="0" t="s">
        <v>28541</v>
      </c>
      <c r="D5782" s="0" t="s">
        <v>34</v>
      </c>
      <c r="E5782" s="0" t="s">
        <v>28542</v>
      </c>
      <c r="F5782" s="0" t="n">
        <v>1338</v>
      </c>
      <c r="G5782" s="0" t="s">
        <v>599</v>
      </c>
      <c r="H5782" s="0" t="s">
        <v>297</v>
      </c>
      <c r="I5782" s="0" t="s">
        <v>28543</v>
      </c>
    </row>
    <row r="5783" customFormat="false" ht="15" hidden="false" customHeight="false" outlineLevel="0" collapsed="false">
      <c r="A5783" s="0" t="n">
        <v>135</v>
      </c>
      <c r="B5783" s="0" t="s">
        <v>194</v>
      </c>
      <c r="C5783" s="0" t="s">
        <v>28541</v>
      </c>
      <c r="D5783" s="0" t="s">
        <v>34</v>
      </c>
      <c r="E5783" s="0" t="s">
        <v>28542</v>
      </c>
      <c r="F5783" s="0" t="n">
        <v>1338</v>
      </c>
      <c r="G5783" s="0" t="s">
        <v>599</v>
      </c>
      <c r="H5783" s="0" t="s">
        <v>297</v>
      </c>
      <c r="I5783" s="0" t="s">
        <v>28544</v>
      </c>
    </row>
    <row r="5784" customFormat="false" ht="15" hidden="false" customHeight="false" outlineLevel="0" collapsed="false">
      <c r="A5784" s="0" t="n">
        <v>13</v>
      </c>
      <c r="B5784" s="0" t="s">
        <v>48</v>
      </c>
      <c r="C5784" s="0" t="s">
        <v>28545</v>
      </c>
      <c r="D5784" s="0" t="s">
        <v>34</v>
      </c>
      <c r="E5784" s="0" t="s">
        <v>28546</v>
      </c>
      <c r="F5784" s="0" t="n">
        <v>1431</v>
      </c>
      <c r="G5784" s="0" t="s">
        <v>599</v>
      </c>
      <c r="H5784" s="0" t="s">
        <v>297</v>
      </c>
      <c r="I5784" s="0" t="s">
        <v>28547</v>
      </c>
    </row>
    <row r="5785" customFormat="false" ht="15" hidden="false" customHeight="false" outlineLevel="0" collapsed="false">
      <c r="A5785" s="0" t="n">
        <v>135</v>
      </c>
      <c r="B5785" s="0" t="s">
        <v>194</v>
      </c>
      <c r="C5785" s="0" t="s">
        <v>28545</v>
      </c>
      <c r="D5785" s="0" t="s">
        <v>34</v>
      </c>
      <c r="E5785" s="0" t="s">
        <v>28546</v>
      </c>
      <c r="F5785" s="0" t="n">
        <v>1431</v>
      </c>
      <c r="G5785" s="0" t="s">
        <v>599</v>
      </c>
      <c r="H5785" s="0" t="s">
        <v>297</v>
      </c>
      <c r="I5785" s="0" t="s">
        <v>28548</v>
      </c>
    </row>
    <row r="5786" customFormat="false" ht="15" hidden="false" customHeight="false" outlineLevel="0" collapsed="false">
      <c r="A5786" s="0" t="n">
        <v>13</v>
      </c>
      <c r="B5786" s="0" t="s">
        <v>48</v>
      </c>
      <c r="C5786" s="0" t="s">
        <v>15263</v>
      </c>
      <c r="D5786" s="0" t="s">
        <v>34</v>
      </c>
      <c r="E5786" s="0" t="s">
        <v>15264</v>
      </c>
      <c r="F5786" s="0" t="n">
        <v>5291</v>
      </c>
      <c r="G5786" s="0" t="s">
        <v>599</v>
      </c>
      <c r="H5786" s="0" t="s">
        <v>297</v>
      </c>
      <c r="I5786" s="0" t="s">
        <v>15265</v>
      </c>
    </row>
    <row r="5787" customFormat="false" ht="15" hidden="false" customHeight="false" outlineLevel="0" collapsed="false">
      <c r="A5787" s="0" t="n">
        <v>135</v>
      </c>
      <c r="B5787" s="0" t="s">
        <v>194</v>
      </c>
      <c r="C5787" s="0" t="s">
        <v>15263</v>
      </c>
      <c r="D5787" s="0" t="s">
        <v>34</v>
      </c>
      <c r="E5787" s="0" t="s">
        <v>15264</v>
      </c>
      <c r="F5787" s="0" t="n">
        <v>5291</v>
      </c>
      <c r="G5787" s="0" t="s">
        <v>599</v>
      </c>
      <c r="H5787" s="0" t="s">
        <v>297</v>
      </c>
      <c r="I5787" s="0" t="s">
        <v>28549</v>
      </c>
    </row>
    <row r="5788" customFormat="false" ht="15" hidden="false" customHeight="false" outlineLevel="0" collapsed="false">
      <c r="A5788" s="0" t="n">
        <v>13</v>
      </c>
      <c r="B5788" s="0" t="s">
        <v>48</v>
      </c>
      <c r="C5788" s="0" t="s">
        <v>28550</v>
      </c>
      <c r="D5788" s="0" t="s">
        <v>92</v>
      </c>
      <c r="E5788" s="0" t="s">
        <v>28551</v>
      </c>
      <c r="F5788" s="0" t="n">
        <v>7064</v>
      </c>
      <c r="G5788" s="0" t="s">
        <v>599</v>
      </c>
      <c r="H5788" s="0" t="s">
        <v>297</v>
      </c>
      <c r="I5788" s="0" t="s">
        <v>28552</v>
      </c>
    </row>
    <row r="5789" customFormat="false" ht="15" hidden="false" customHeight="false" outlineLevel="0" collapsed="false">
      <c r="A5789" s="0" t="n">
        <v>135</v>
      </c>
      <c r="B5789" s="0" t="s">
        <v>194</v>
      </c>
      <c r="C5789" s="0" t="s">
        <v>28550</v>
      </c>
      <c r="D5789" s="0" t="s">
        <v>92</v>
      </c>
      <c r="E5789" s="0" t="s">
        <v>28551</v>
      </c>
      <c r="F5789" s="0" t="n">
        <v>7064</v>
      </c>
      <c r="G5789" s="0" t="s">
        <v>599</v>
      </c>
      <c r="H5789" s="0" t="s">
        <v>297</v>
      </c>
      <c r="I5789" s="0" t="s">
        <v>28553</v>
      </c>
    </row>
    <row r="5790" customFormat="false" ht="15" hidden="false" customHeight="false" outlineLevel="0" collapsed="false">
      <c r="A5790" s="0" t="n">
        <v>13</v>
      </c>
      <c r="B5790" s="0" t="s">
        <v>48</v>
      </c>
      <c r="C5790" s="0" t="s">
        <v>15606</v>
      </c>
      <c r="D5790" s="0" t="s">
        <v>92</v>
      </c>
      <c r="E5790" s="0" t="s">
        <v>15607</v>
      </c>
      <c r="F5790" s="0" t="n">
        <v>1604</v>
      </c>
      <c r="G5790" s="0" t="s">
        <v>599</v>
      </c>
      <c r="H5790" s="0" t="s">
        <v>297</v>
      </c>
      <c r="I5790" s="0" t="s">
        <v>15608</v>
      </c>
    </row>
    <row r="5791" customFormat="false" ht="15" hidden="false" customHeight="false" outlineLevel="0" collapsed="false">
      <c r="A5791" s="0" t="n">
        <v>135</v>
      </c>
      <c r="B5791" s="0" t="s">
        <v>194</v>
      </c>
      <c r="C5791" s="0" t="s">
        <v>15606</v>
      </c>
      <c r="D5791" s="0" t="s">
        <v>92</v>
      </c>
      <c r="E5791" s="0" t="s">
        <v>15607</v>
      </c>
      <c r="F5791" s="0" t="n">
        <v>1604</v>
      </c>
      <c r="G5791" s="0" t="s">
        <v>599</v>
      </c>
      <c r="H5791" s="0" t="s">
        <v>297</v>
      </c>
      <c r="I5791" s="0" t="s">
        <v>28554</v>
      </c>
    </row>
    <row r="5792" customFormat="false" ht="15" hidden="false" customHeight="false" outlineLevel="0" collapsed="false">
      <c r="A5792" s="0" t="n">
        <v>13</v>
      </c>
      <c r="B5792" s="0" t="s">
        <v>48</v>
      </c>
      <c r="C5792" s="0" t="s">
        <v>28555</v>
      </c>
      <c r="D5792" s="0" t="s">
        <v>34</v>
      </c>
      <c r="E5792" s="0" t="s">
        <v>28556</v>
      </c>
      <c r="F5792" s="0" t="n">
        <v>1643</v>
      </c>
      <c r="G5792" s="0" t="s">
        <v>599</v>
      </c>
      <c r="H5792" s="0" t="s">
        <v>297</v>
      </c>
      <c r="I5792" s="0" t="s">
        <v>28557</v>
      </c>
    </row>
    <row r="5793" customFormat="false" ht="15" hidden="false" customHeight="false" outlineLevel="0" collapsed="false">
      <c r="A5793" s="0" t="n">
        <v>135</v>
      </c>
      <c r="B5793" s="0" t="s">
        <v>194</v>
      </c>
      <c r="C5793" s="0" t="s">
        <v>28555</v>
      </c>
      <c r="D5793" s="0" t="s">
        <v>34</v>
      </c>
      <c r="E5793" s="0" t="s">
        <v>28556</v>
      </c>
      <c r="F5793" s="0" t="n">
        <v>1643</v>
      </c>
      <c r="G5793" s="0" t="s">
        <v>599</v>
      </c>
      <c r="H5793" s="0" t="s">
        <v>297</v>
      </c>
      <c r="I5793" s="0" t="s">
        <v>28558</v>
      </c>
    </row>
    <row r="5794" customFormat="false" ht="15" hidden="false" customHeight="false" outlineLevel="0" collapsed="false">
      <c r="A5794" s="0" t="n">
        <v>13</v>
      </c>
      <c r="B5794" s="0" t="s">
        <v>48</v>
      </c>
      <c r="C5794" s="0" t="s">
        <v>28559</v>
      </c>
      <c r="D5794" s="0" t="s">
        <v>34</v>
      </c>
      <c r="E5794" s="0" t="s">
        <v>28560</v>
      </c>
      <c r="F5794" s="0" t="n">
        <v>1150</v>
      </c>
      <c r="G5794" s="0" t="s">
        <v>599</v>
      </c>
      <c r="H5794" s="0" t="s">
        <v>297</v>
      </c>
      <c r="I5794" s="0" t="s">
        <v>28561</v>
      </c>
    </row>
    <row r="5795" customFormat="false" ht="15" hidden="false" customHeight="false" outlineLevel="0" collapsed="false">
      <c r="A5795" s="0" t="n">
        <v>135</v>
      </c>
      <c r="B5795" s="0" t="s">
        <v>194</v>
      </c>
      <c r="C5795" s="0" t="s">
        <v>28559</v>
      </c>
      <c r="D5795" s="0" t="s">
        <v>34</v>
      </c>
      <c r="E5795" s="0" t="s">
        <v>28560</v>
      </c>
      <c r="F5795" s="0" t="n">
        <v>1150</v>
      </c>
      <c r="G5795" s="0" t="s">
        <v>599</v>
      </c>
      <c r="H5795" s="0" t="s">
        <v>297</v>
      </c>
      <c r="I5795" s="0" t="s">
        <v>28562</v>
      </c>
    </row>
    <row r="5796" customFormat="false" ht="15" hidden="false" customHeight="false" outlineLevel="0" collapsed="false">
      <c r="A5796" s="0" t="n">
        <v>13</v>
      </c>
      <c r="B5796" s="0" t="s">
        <v>48</v>
      </c>
      <c r="C5796" s="0" t="s">
        <v>28563</v>
      </c>
      <c r="D5796" s="0" t="s">
        <v>34</v>
      </c>
      <c r="E5796" s="0" t="s">
        <v>28564</v>
      </c>
      <c r="F5796" s="0" t="n">
        <v>1518</v>
      </c>
      <c r="G5796" s="0" t="s">
        <v>599</v>
      </c>
      <c r="H5796" s="0" t="s">
        <v>297</v>
      </c>
      <c r="I5796" s="0" t="s">
        <v>28565</v>
      </c>
    </row>
    <row r="5797" customFormat="false" ht="15" hidden="false" customHeight="false" outlineLevel="0" collapsed="false">
      <c r="A5797" s="0" t="n">
        <v>135</v>
      </c>
      <c r="B5797" s="0" t="s">
        <v>194</v>
      </c>
      <c r="C5797" s="0" t="s">
        <v>28563</v>
      </c>
      <c r="D5797" s="0" t="s">
        <v>34</v>
      </c>
      <c r="E5797" s="0" t="s">
        <v>28564</v>
      </c>
      <c r="F5797" s="0" t="n">
        <v>1518</v>
      </c>
      <c r="G5797" s="0" t="s">
        <v>599</v>
      </c>
      <c r="H5797" s="0" t="s">
        <v>297</v>
      </c>
      <c r="I5797" s="0" t="s">
        <v>28566</v>
      </c>
    </row>
    <row r="5798" customFormat="false" ht="15" hidden="false" customHeight="false" outlineLevel="0" collapsed="false">
      <c r="A5798" s="0" t="n">
        <v>13</v>
      </c>
      <c r="B5798" s="0" t="s">
        <v>48</v>
      </c>
      <c r="C5798" s="0" t="s">
        <v>15621</v>
      </c>
      <c r="D5798" s="0" t="s">
        <v>34</v>
      </c>
      <c r="E5798" s="0" t="s">
        <v>15622</v>
      </c>
      <c r="F5798" s="0" t="n">
        <v>3223</v>
      </c>
      <c r="G5798" s="0" t="s">
        <v>599</v>
      </c>
      <c r="H5798" s="0" t="s">
        <v>297</v>
      </c>
      <c r="I5798" s="0" t="s">
        <v>15623</v>
      </c>
    </row>
    <row r="5799" customFormat="false" ht="15" hidden="false" customHeight="false" outlineLevel="0" collapsed="false">
      <c r="A5799" s="0" t="n">
        <v>135</v>
      </c>
      <c r="B5799" s="0" t="s">
        <v>194</v>
      </c>
      <c r="C5799" s="0" t="s">
        <v>15621</v>
      </c>
      <c r="D5799" s="0" t="s">
        <v>34</v>
      </c>
      <c r="E5799" s="0" t="s">
        <v>15622</v>
      </c>
      <c r="F5799" s="0" t="n">
        <v>3223</v>
      </c>
      <c r="G5799" s="0" t="s">
        <v>599</v>
      </c>
      <c r="H5799" s="0" t="s">
        <v>297</v>
      </c>
      <c r="I5799" s="0" t="s">
        <v>28567</v>
      </c>
    </row>
    <row r="5800" customFormat="false" ht="15" hidden="false" customHeight="false" outlineLevel="0" collapsed="false">
      <c r="A5800" s="0" t="n">
        <v>13</v>
      </c>
      <c r="B5800" s="0" t="s">
        <v>48</v>
      </c>
      <c r="C5800" s="0" t="s">
        <v>28568</v>
      </c>
      <c r="D5800" s="0" t="s">
        <v>92</v>
      </c>
      <c r="E5800" s="0" t="s">
        <v>28569</v>
      </c>
      <c r="F5800" s="0" t="n">
        <v>1858</v>
      </c>
      <c r="G5800" s="0" t="s">
        <v>599</v>
      </c>
      <c r="H5800" s="0" t="s">
        <v>297</v>
      </c>
      <c r="I5800" s="0" t="s">
        <v>28570</v>
      </c>
    </row>
    <row r="5801" customFormat="false" ht="15" hidden="false" customHeight="false" outlineLevel="0" collapsed="false">
      <c r="A5801" s="0" t="n">
        <v>135</v>
      </c>
      <c r="B5801" s="0" t="s">
        <v>194</v>
      </c>
      <c r="C5801" s="0" t="s">
        <v>28568</v>
      </c>
      <c r="D5801" s="0" t="s">
        <v>92</v>
      </c>
      <c r="E5801" s="0" t="s">
        <v>28569</v>
      </c>
      <c r="F5801" s="0" t="n">
        <v>1858</v>
      </c>
      <c r="G5801" s="0" t="s">
        <v>599</v>
      </c>
      <c r="H5801" s="0" t="s">
        <v>297</v>
      </c>
      <c r="I5801" s="0" t="s">
        <v>28571</v>
      </c>
    </row>
    <row r="5802" customFormat="false" ht="15" hidden="false" customHeight="false" outlineLevel="0" collapsed="false">
      <c r="A5802" s="0" t="n">
        <v>13</v>
      </c>
      <c r="B5802" s="0" t="s">
        <v>48</v>
      </c>
      <c r="C5802" s="0" t="s">
        <v>15287</v>
      </c>
      <c r="D5802" s="0" t="s">
        <v>34</v>
      </c>
      <c r="E5802" s="0" t="s">
        <v>15288</v>
      </c>
      <c r="F5802" s="0" t="n">
        <v>3247</v>
      </c>
      <c r="G5802" s="0" t="s">
        <v>599</v>
      </c>
      <c r="H5802" s="0" t="s">
        <v>297</v>
      </c>
      <c r="I5802" s="0" t="s">
        <v>15289</v>
      </c>
    </row>
    <row r="5803" customFormat="false" ht="15" hidden="false" customHeight="false" outlineLevel="0" collapsed="false">
      <c r="A5803" s="0" t="n">
        <v>135</v>
      </c>
      <c r="B5803" s="0" t="s">
        <v>194</v>
      </c>
      <c r="C5803" s="0" t="s">
        <v>15287</v>
      </c>
      <c r="D5803" s="0" t="s">
        <v>34</v>
      </c>
      <c r="E5803" s="0" t="s">
        <v>15288</v>
      </c>
      <c r="F5803" s="0" t="n">
        <v>3247</v>
      </c>
      <c r="G5803" s="0" t="s">
        <v>599</v>
      </c>
      <c r="H5803" s="0" t="s">
        <v>297</v>
      </c>
      <c r="I5803" s="0" t="s">
        <v>28572</v>
      </c>
    </row>
    <row r="5804" customFormat="false" ht="15" hidden="false" customHeight="false" outlineLevel="0" collapsed="false">
      <c r="A5804" s="0" t="n">
        <v>13</v>
      </c>
      <c r="B5804" s="0" t="s">
        <v>48</v>
      </c>
      <c r="C5804" s="0" t="s">
        <v>15615</v>
      </c>
      <c r="D5804" s="0" t="s">
        <v>34</v>
      </c>
      <c r="E5804" s="0" t="s">
        <v>15616</v>
      </c>
      <c r="F5804" s="0" t="n">
        <v>10505</v>
      </c>
      <c r="G5804" s="0" t="s">
        <v>599</v>
      </c>
      <c r="H5804" s="0" t="s">
        <v>297</v>
      </c>
      <c r="I5804" s="0" t="s">
        <v>15617</v>
      </c>
    </row>
    <row r="5805" customFormat="false" ht="15" hidden="false" customHeight="false" outlineLevel="0" collapsed="false">
      <c r="A5805" s="0" t="n">
        <v>135</v>
      </c>
      <c r="B5805" s="0" t="s">
        <v>194</v>
      </c>
      <c r="C5805" s="0" t="s">
        <v>15615</v>
      </c>
      <c r="D5805" s="0" t="s">
        <v>34</v>
      </c>
      <c r="E5805" s="0" t="s">
        <v>15616</v>
      </c>
      <c r="F5805" s="0" t="n">
        <v>10505</v>
      </c>
      <c r="G5805" s="0" t="s">
        <v>599</v>
      </c>
      <c r="H5805" s="0" t="s">
        <v>297</v>
      </c>
      <c r="I5805" s="0" t="s">
        <v>28573</v>
      </c>
    </row>
    <row r="5806" customFormat="false" ht="15" hidden="false" customHeight="false" outlineLevel="0" collapsed="false">
      <c r="A5806" s="0" t="n">
        <v>13</v>
      </c>
      <c r="B5806" s="0" t="s">
        <v>48</v>
      </c>
      <c r="C5806" s="0" t="s">
        <v>15485</v>
      </c>
      <c r="D5806" s="0" t="s">
        <v>34</v>
      </c>
      <c r="E5806" s="0" t="s">
        <v>15486</v>
      </c>
      <c r="F5806" s="0" t="n">
        <v>1160</v>
      </c>
      <c r="G5806" s="0" t="s">
        <v>599</v>
      </c>
      <c r="H5806" s="0" t="s">
        <v>297</v>
      </c>
      <c r="I5806" s="0" t="s">
        <v>15487</v>
      </c>
    </row>
    <row r="5807" customFormat="false" ht="15" hidden="false" customHeight="false" outlineLevel="0" collapsed="false">
      <c r="A5807" s="0" t="n">
        <v>135</v>
      </c>
      <c r="B5807" s="0" t="s">
        <v>194</v>
      </c>
      <c r="C5807" s="0" t="s">
        <v>15485</v>
      </c>
      <c r="D5807" s="0" t="s">
        <v>34</v>
      </c>
      <c r="E5807" s="0" t="s">
        <v>15486</v>
      </c>
      <c r="F5807" s="0" t="n">
        <v>1160</v>
      </c>
      <c r="G5807" s="0" t="s">
        <v>599</v>
      </c>
      <c r="H5807" s="0" t="s">
        <v>297</v>
      </c>
      <c r="I5807" s="0" t="s">
        <v>28574</v>
      </c>
    </row>
    <row r="5808" customFormat="false" ht="15" hidden="false" customHeight="false" outlineLevel="0" collapsed="false">
      <c r="A5808" s="0" t="n">
        <v>13</v>
      </c>
      <c r="B5808" s="0" t="s">
        <v>48</v>
      </c>
      <c r="C5808" s="0" t="s">
        <v>15648</v>
      </c>
      <c r="D5808" s="0" t="s">
        <v>34</v>
      </c>
      <c r="E5808" s="0" t="s">
        <v>15649</v>
      </c>
      <c r="F5808" s="0" t="n">
        <v>961</v>
      </c>
      <c r="G5808" s="0" t="s">
        <v>599</v>
      </c>
      <c r="H5808" s="0" t="s">
        <v>297</v>
      </c>
      <c r="I5808" s="0" t="s">
        <v>15650</v>
      </c>
    </row>
    <row r="5809" customFormat="false" ht="15" hidden="false" customHeight="false" outlineLevel="0" collapsed="false">
      <c r="A5809" s="0" t="n">
        <v>135</v>
      </c>
      <c r="B5809" s="0" t="s">
        <v>194</v>
      </c>
      <c r="C5809" s="0" t="s">
        <v>15648</v>
      </c>
      <c r="D5809" s="0" t="s">
        <v>34</v>
      </c>
      <c r="E5809" s="0" t="s">
        <v>15649</v>
      </c>
      <c r="F5809" s="0" t="n">
        <v>961</v>
      </c>
      <c r="G5809" s="0" t="s">
        <v>599</v>
      </c>
      <c r="H5809" s="0" t="s">
        <v>297</v>
      </c>
      <c r="I5809" s="0" t="s">
        <v>28575</v>
      </c>
    </row>
    <row r="5810" customFormat="false" ht="15" hidden="false" customHeight="false" outlineLevel="0" collapsed="false">
      <c r="A5810" s="0" t="n">
        <v>13</v>
      </c>
      <c r="B5810" s="0" t="s">
        <v>48</v>
      </c>
      <c r="C5810" s="0" t="s">
        <v>28576</v>
      </c>
      <c r="D5810" s="0" t="s">
        <v>34</v>
      </c>
      <c r="E5810" s="0" t="s">
        <v>28577</v>
      </c>
      <c r="F5810" s="0" t="n">
        <v>955</v>
      </c>
      <c r="G5810" s="0" t="s">
        <v>599</v>
      </c>
      <c r="H5810" s="0" t="s">
        <v>297</v>
      </c>
      <c r="I5810" s="0" t="s">
        <v>28578</v>
      </c>
    </row>
    <row r="5811" customFormat="false" ht="15" hidden="false" customHeight="false" outlineLevel="0" collapsed="false">
      <c r="A5811" s="0" t="n">
        <v>135</v>
      </c>
      <c r="B5811" s="0" t="s">
        <v>194</v>
      </c>
      <c r="C5811" s="0" t="s">
        <v>28576</v>
      </c>
      <c r="D5811" s="0" t="s">
        <v>34</v>
      </c>
      <c r="E5811" s="0" t="s">
        <v>28577</v>
      </c>
      <c r="F5811" s="0" t="n">
        <v>955</v>
      </c>
      <c r="G5811" s="0" t="s">
        <v>599</v>
      </c>
      <c r="H5811" s="0" t="s">
        <v>297</v>
      </c>
      <c r="I5811" s="0" t="s">
        <v>28579</v>
      </c>
    </row>
    <row r="5812" customFormat="false" ht="15" hidden="false" customHeight="false" outlineLevel="0" collapsed="false">
      <c r="A5812" s="0" t="n">
        <v>13</v>
      </c>
      <c r="B5812" s="0" t="s">
        <v>48</v>
      </c>
      <c r="C5812" s="0" t="s">
        <v>28580</v>
      </c>
      <c r="D5812" s="0" t="s">
        <v>34</v>
      </c>
      <c r="E5812" s="0" t="s">
        <v>28581</v>
      </c>
      <c r="F5812" s="0" t="n">
        <v>2047</v>
      </c>
      <c r="G5812" s="0" t="s">
        <v>599</v>
      </c>
      <c r="H5812" s="0" t="s">
        <v>297</v>
      </c>
      <c r="I5812" s="0" t="s">
        <v>28582</v>
      </c>
    </row>
    <row r="5813" customFormat="false" ht="15" hidden="false" customHeight="false" outlineLevel="0" collapsed="false">
      <c r="A5813" s="0" t="n">
        <v>135</v>
      </c>
      <c r="B5813" s="0" t="s">
        <v>194</v>
      </c>
      <c r="C5813" s="0" t="s">
        <v>28580</v>
      </c>
      <c r="D5813" s="0" t="s">
        <v>34</v>
      </c>
      <c r="E5813" s="0" t="s">
        <v>28581</v>
      </c>
      <c r="F5813" s="0" t="n">
        <v>2047</v>
      </c>
      <c r="G5813" s="0" t="s">
        <v>599</v>
      </c>
      <c r="H5813" s="0" t="s">
        <v>297</v>
      </c>
      <c r="I5813" s="0" t="s">
        <v>28583</v>
      </c>
    </row>
    <row r="5814" customFormat="false" ht="15" hidden="false" customHeight="false" outlineLevel="0" collapsed="false">
      <c r="A5814" s="0" t="n">
        <v>13</v>
      </c>
      <c r="B5814" s="0" t="s">
        <v>48</v>
      </c>
      <c r="C5814" s="0" t="s">
        <v>15281</v>
      </c>
      <c r="D5814" s="0" t="s">
        <v>34</v>
      </c>
      <c r="E5814" s="0" t="s">
        <v>15282</v>
      </c>
      <c r="F5814" s="0" t="n">
        <v>3332</v>
      </c>
      <c r="G5814" s="0" t="s">
        <v>599</v>
      </c>
      <c r="H5814" s="0" t="s">
        <v>297</v>
      </c>
      <c r="I5814" s="0" t="s">
        <v>15283</v>
      </c>
    </row>
    <row r="5815" customFormat="false" ht="15" hidden="false" customHeight="false" outlineLevel="0" collapsed="false">
      <c r="A5815" s="0" t="n">
        <v>135</v>
      </c>
      <c r="B5815" s="0" t="s">
        <v>194</v>
      </c>
      <c r="C5815" s="0" t="s">
        <v>15281</v>
      </c>
      <c r="D5815" s="0" t="s">
        <v>34</v>
      </c>
      <c r="E5815" s="0" t="s">
        <v>15282</v>
      </c>
      <c r="F5815" s="0" t="n">
        <v>3332</v>
      </c>
      <c r="G5815" s="0" t="s">
        <v>599</v>
      </c>
      <c r="H5815" s="0" t="s">
        <v>297</v>
      </c>
      <c r="I5815" s="0" t="s">
        <v>28584</v>
      </c>
    </row>
    <row r="5816" customFormat="false" ht="15" hidden="false" customHeight="false" outlineLevel="0" collapsed="false">
      <c r="A5816" s="0" t="n">
        <v>13</v>
      </c>
      <c r="B5816" s="0" t="s">
        <v>48</v>
      </c>
      <c r="C5816" s="0" t="s">
        <v>15278</v>
      </c>
      <c r="D5816" s="0" t="s">
        <v>34</v>
      </c>
      <c r="E5816" s="0" t="s">
        <v>15279</v>
      </c>
      <c r="F5816" s="0" t="n">
        <v>3703</v>
      </c>
      <c r="G5816" s="0" t="s">
        <v>599</v>
      </c>
      <c r="H5816" s="0" t="s">
        <v>297</v>
      </c>
      <c r="I5816" s="0" t="s">
        <v>15280</v>
      </c>
    </row>
    <row r="5817" customFormat="false" ht="15" hidden="false" customHeight="false" outlineLevel="0" collapsed="false">
      <c r="A5817" s="0" t="n">
        <v>135</v>
      </c>
      <c r="B5817" s="0" t="s">
        <v>194</v>
      </c>
      <c r="C5817" s="0" t="s">
        <v>15278</v>
      </c>
      <c r="D5817" s="0" t="s">
        <v>34</v>
      </c>
      <c r="E5817" s="0" t="s">
        <v>15279</v>
      </c>
      <c r="F5817" s="0" t="n">
        <v>3703</v>
      </c>
      <c r="G5817" s="0" t="s">
        <v>599</v>
      </c>
      <c r="H5817" s="0" t="s">
        <v>297</v>
      </c>
      <c r="I5817" s="0" t="s">
        <v>28585</v>
      </c>
    </row>
    <row r="5818" customFormat="false" ht="15" hidden="false" customHeight="false" outlineLevel="0" collapsed="false">
      <c r="A5818" s="0" t="n">
        <v>13</v>
      </c>
      <c r="B5818" s="0" t="s">
        <v>48</v>
      </c>
      <c r="C5818" s="0" t="s">
        <v>15394</v>
      </c>
      <c r="D5818" s="0" t="s">
        <v>34</v>
      </c>
      <c r="E5818" s="0" t="s">
        <v>15395</v>
      </c>
      <c r="F5818" s="0" t="n">
        <v>964</v>
      </c>
      <c r="G5818" s="0" t="s">
        <v>599</v>
      </c>
      <c r="H5818" s="0" t="s">
        <v>297</v>
      </c>
      <c r="I5818" s="0" t="s">
        <v>15396</v>
      </c>
    </row>
    <row r="5819" customFormat="false" ht="15" hidden="false" customHeight="false" outlineLevel="0" collapsed="false">
      <c r="A5819" s="0" t="n">
        <v>135</v>
      </c>
      <c r="B5819" s="0" t="s">
        <v>194</v>
      </c>
      <c r="C5819" s="0" t="s">
        <v>15394</v>
      </c>
      <c r="D5819" s="0" t="s">
        <v>34</v>
      </c>
      <c r="E5819" s="0" t="s">
        <v>15395</v>
      </c>
      <c r="F5819" s="0" t="n">
        <v>964</v>
      </c>
      <c r="G5819" s="0" t="s">
        <v>599</v>
      </c>
      <c r="H5819" s="0" t="s">
        <v>297</v>
      </c>
      <c r="I5819" s="0" t="s">
        <v>28586</v>
      </c>
    </row>
    <row r="5820" customFormat="false" ht="15" hidden="false" customHeight="false" outlineLevel="0" collapsed="false">
      <c r="A5820" s="0" t="n">
        <v>13</v>
      </c>
      <c r="B5820" s="0" t="s">
        <v>48</v>
      </c>
      <c r="C5820" s="0" t="s">
        <v>28587</v>
      </c>
      <c r="D5820" s="0" t="s">
        <v>34</v>
      </c>
      <c r="E5820" s="0" t="s">
        <v>28588</v>
      </c>
      <c r="F5820" s="0" t="n">
        <v>1150</v>
      </c>
      <c r="G5820" s="0" t="s">
        <v>599</v>
      </c>
      <c r="H5820" s="0" t="s">
        <v>297</v>
      </c>
      <c r="I5820" s="0" t="s">
        <v>28589</v>
      </c>
    </row>
    <row r="5821" customFormat="false" ht="15" hidden="false" customHeight="false" outlineLevel="0" collapsed="false">
      <c r="A5821" s="0" t="n">
        <v>135</v>
      </c>
      <c r="B5821" s="0" t="s">
        <v>194</v>
      </c>
      <c r="C5821" s="0" t="s">
        <v>28587</v>
      </c>
      <c r="D5821" s="0" t="s">
        <v>34</v>
      </c>
      <c r="E5821" s="0" t="s">
        <v>28588</v>
      </c>
      <c r="F5821" s="0" t="n">
        <v>1150</v>
      </c>
      <c r="G5821" s="0" t="s">
        <v>599</v>
      </c>
      <c r="H5821" s="0" t="s">
        <v>297</v>
      </c>
      <c r="I5821" s="0" t="s">
        <v>28590</v>
      </c>
    </row>
    <row r="5822" customFormat="false" ht="15" hidden="false" customHeight="false" outlineLevel="0" collapsed="false">
      <c r="A5822" s="0" t="n">
        <v>13</v>
      </c>
      <c r="B5822" s="0" t="s">
        <v>48</v>
      </c>
      <c r="C5822" s="0" t="s">
        <v>15618</v>
      </c>
      <c r="D5822" s="0" t="s">
        <v>34</v>
      </c>
      <c r="E5822" s="0" t="s">
        <v>15619</v>
      </c>
      <c r="F5822" s="0" t="n">
        <v>4445</v>
      </c>
      <c r="G5822" s="0" t="s">
        <v>599</v>
      </c>
      <c r="H5822" s="0" t="s">
        <v>297</v>
      </c>
      <c r="I5822" s="0" t="s">
        <v>15620</v>
      </c>
    </row>
    <row r="5823" customFormat="false" ht="15" hidden="false" customHeight="false" outlineLevel="0" collapsed="false">
      <c r="A5823" s="0" t="n">
        <v>135</v>
      </c>
      <c r="B5823" s="0" t="s">
        <v>194</v>
      </c>
      <c r="C5823" s="0" t="s">
        <v>15618</v>
      </c>
      <c r="D5823" s="0" t="s">
        <v>34</v>
      </c>
      <c r="E5823" s="0" t="s">
        <v>15619</v>
      </c>
      <c r="F5823" s="0" t="n">
        <v>4445</v>
      </c>
      <c r="G5823" s="0" t="s">
        <v>599</v>
      </c>
      <c r="H5823" s="0" t="s">
        <v>297</v>
      </c>
      <c r="I5823" s="0" t="s">
        <v>28591</v>
      </c>
    </row>
    <row r="5824" customFormat="false" ht="15" hidden="false" customHeight="false" outlineLevel="0" collapsed="false">
      <c r="A5824" s="0" t="n">
        <v>13</v>
      </c>
      <c r="B5824" s="0" t="s">
        <v>48</v>
      </c>
      <c r="C5824" s="0" t="s">
        <v>15239</v>
      </c>
      <c r="D5824" s="0" t="s">
        <v>34</v>
      </c>
      <c r="E5824" s="0" t="s">
        <v>15240</v>
      </c>
      <c r="F5824" s="0" t="n">
        <v>1332</v>
      </c>
      <c r="G5824" s="0" t="s">
        <v>599</v>
      </c>
      <c r="H5824" s="0" t="s">
        <v>297</v>
      </c>
      <c r="I5824" s="0" t="s">
        <v>15241</v>
      </c>
    </row>
    <row r="5825" customFormat="false" ht="15" hidden="false" customHeight="false" outlineLevel="0" collapsed="false">
      <c r="A5825" s="0" t="n">
        <v>135</v>
      </c>
      <c r="B5825" s="0" t="s">
        <v>194</v>
      </c>
      <c r="C5825" s="0" t="s">
        <v>15239</v>
      </c>
      <c r="D5825" s="0" t="s">
        <v>34</v>
      </c>
      <c r="E5825" s="0" t="s">
        <v>15240</v>
      </c>
      <c r="F5825" s="0" t="n">
        <v>1332</v>
      </c>
      <c r="G5825" s="0" t="s">
        <v>599</v>
      </c>
      <c r="H5825" s="0" t="s">
        <v>297</v>
      </c>
      <c r="I5825" s="0" t="s">
        <v>28592</v>
      </c>
    </row>
    <row r="5826" customFormat="false" ht="15" hidden="false" customHeight="false" outlineLevel="0" collapsed="false">
      <c r="A5826" s="0" t="n">
        <v>13</v>
      </c>
      <c r="B5826" s="0" t="s">
        <v>48</v>
      </c>
      <c r="C5826" s="0" t="s">
        <v>15636</v>
      </c>
      <c r="D5826" s="0" t="s">
        <v>92</v>
      </c>
      <c r="E5826" s="0" t="s">
        <v>15637</v>
      </c>
      <c r="F5826" s="0" t="n">
        <v>1692</v>
      </c>
      <c r="G5826" s="0" t="s">
        <v>599</v>
      </c>
      <c r="H5826" s="0" t="s">
        <v>297</v>
      </c>
      <c r="I5826" s="0" t="s">
        <v>15638</v>
      </c>
    </row>
    <row r="5827" customFormat="false" ht="15" hidden="false" customHeight="false" outlineLevel="0" collapsed="false">
      <c r="A5827" s="0" t="n">
        <v>135</v>
      </c>
      <c r="B5827" s="0" t="s">
        <v>194</v>
      </c>
      <c r="C5827" s="0" t="s">
        <v>15636</v>
      </c>
      <c r="D5827" s="0" t="s">
        <v>92</v>
      </c>
      <c r="E5827" s="0" t="s">
        <v>15637</v>
      </c>
      <c r="F5827" s="0" t="n">
        <v>1692</v>
      </c>
      <c r="G5827" s="0" t="s">
        <v>599</v>
      </c>
      <c r="H5827" s="0" t="s">
        <v>297</v>
      </c>
      <c r="I5827" s="0" t="s">
        <v>28593</v>
      </c>
    </row>
    <row r="5828" customFormat="false" ht="15" hidden="false" customHeight="false" outlineLevel="0" collapsed="false">
      <c r="A5828" s="0" t="n">
        <v>13</v>
      </c>
      <c r="B5828" s="0" t="s">
        <v>48</v>
      </c>
      <c r="C5828" s="0" t="s">
        <v>15559</v>
      </c>
      <c r="D5828" s="0" t="s">
        <v>34</v>
      </c>
      <c r="E5828" s="0" t="s">
        <v>15560</v>
      </c>
      <c r="F5828" s="0" t="n">
        <v>3416</v>
      </c>
      <c r="G5828" s="0" t="s">
        <v>599</v>
      </c>
      <c r="H5828" s="0" t="s">
        <v>297</v>
      </c>
      <c r="I5828" s="0" t="s">
        <v>15561</v>
      </c>
    </row>
    <row r="5829" customFormat="false" ht="15" hidden="false" customHeight="false" outlineLevel="0" collapsed="false">
      <c r="A5829" s="0" t="n">
        <v>135</v>
      </c>
      <c r="B5829" s="0" t="s">
        <v>194</v>
      </c>
      <c r="C5829" s="0" t="s">
        <v>15559</v>
      </c>
      <c r="D5829" s="0" t="s">
        <v>34</v>
      </c>
      <c r="E5829" s="0" t="s">
        <v>15560</v>
      </c>
      <c r="F5829" s="0" t="n">
        <v>3416</v>
      </c>
      <c r="G5829" s="0" t="s">
        <v>599</v>
      </c>
      <c r="H5829" s="0" t="s">
        <v>297</v>
      </c>
      <c r="I5829" s="0" t="s">
        <v>28594</v>
      </c>
    </row>
    <row r="5830" customFormat="false" ht="15" hidden="false" customHeight="false" outlineLevel="0" collapsed="false">
      <c r="A5830" s="0" t="n">
        <v>13</v>
      </c>
      <c r="B5830" s="0" t="s">
        <v>48</v>
      </c>
      <c r="C5830" s="0" t="s">
        <v>28595</v>
      </c>
      <c r="D5830" s="0" t="s">
        <v>34</v>
      </c>
      <c r="E5830" s="0" t="s">
        <v>28596</v>
      </c>
      <c r="F5830" s="0" t="n">
        <v>790</v>
      </c>
      <c r="G5830" s="0" t="s">
        <v>599</v>
      </c>
      <c r="H5830" s="0" t="s">
        <v>297</v>
      </c>
      <c r="I5830" s="0" t="s">
        <v>28597</v>
      </c>
    </row>
    <row r="5831" customFormat="false" ht="15" hidden="false" customHeight="false" outlineLevel="0" collapsed="false">
      <c r="A5831" s="0" t="n">
        <v>135</v>
      </c>
      <c r="B5831" s="0" t="s">
        <v>194</v>
      </c>
      <c r="C5831" s="0" t="s">
        <v>28595</v>
      </c>
      <c r="D5831" s="0" t="s">
        <v>34</v>
      </c>
      <c r="E5831" s="0" t="s">
        <v>28596</v>
      </c>
      <c r="F5831" s="0" t="n">
        <v>790</v>
      </c>
      <c r="G5831" s="0" t="s">
        <v>599</v>
      </c>
      <c r="H5831" s="0" t="s">
        <v>297</v>
      </c>
      <c r="I5831" s="0" t="s">
        <v>28598</v>
      </c>
    </row>
    <row r="5832" customFormat="false" ht="15" hidden="false" customHeight="false" outlineLevel="0" collapsed="false">
      <c r="A5832" s="0" t="n">
        <v>13</v>
      </c>
      <c r="B5832" s="0" t="s">
        <v>48</v>
      </c>
      <c r="C5832" s="0" t="s">
        <v>15269</v>
      </c>
      <c r="D5832" s="0" t="s">
        <v>34</v>
      </c>
      <c r="E5832" s="0" t="s">
        <v>15270</v>
      </c>
      <c r="F5832" s="0" t="n">
        <v>1309</v>
      </c>
      <c r="G5832" s="0" t="s">
        <v>599</v>
      </c>
      <c r="H5832" s="0" t="s">
        <v>297</v>
      </c>
      <c r="I5832" s="0" t="s">
        <v>15271</v>
      </c>
    </row>
    <row r="5833" customFormat="false" ht="15" hidden="false" customHeight="false" outlineLevel="0" collapsed="false">
      <c r="A5833" s="0" t="n">
        <v>135</v>
      </c>
      <c r="B5833" s="0" t="s">
        <v>194</v>
      </c>
      <c r="C5833" s="0" t="s">
        <v>15269</v>
      </c>
      <c r="D5833" s="0" t="s">
        <v>34</v>
      </c>
      <c r="E5833" s="0" t="s">
        <v>15270</v>
      </c>
      <c r="F5833" s="0" t="n">
        <v>1309</v>
      </c>
      <c r="G5833" s="0" t="s">
        <v>599</v>
      </c>
      <c r="H5833" s="0" t="s">
        <v>297</v>
      </c>
      <c r="I5833" s="0" t="s">
        <v>28599</v>
      </c>
    </row>
    <row r="5834" customFormat="false" ht="15" hidden="false" customHeight="false" outlineLevel="0" collapsed="false">
      <c r="A5834" s="0" t="n">
        <v>13</v>
      </c>
      <c r="B5834" s="0" t="s">
        <v>48</v>
      </c>
      <c r="C5834" s="0" t="s">
        <v>28600</v>
      </c>
      <c r="D5834" s="0" t="s">
        <v>34</v>
      </c>
      <c r="E5834" s="0" t="s">
        <v>28601</v>
      </c>
      <c r="F5834" s="0" t="n">
        <v>3069</v>
      </c>
      <c r="G5834" s="0" t="s">
        <v>599</v>
      </c>
      <c r="H5834" s="0" t="s">
        <v>297</v>
      </c>
      <c r="I5834" s="0" t="s">
        <v>28602</v>
      </c>
    </row>
    <row r="5835" customFormat="false" ht="15" hidden="false" customHeight="false" outlineLevel="0" collapsed="false">
      <c r="A5835" s="0" t="n">
        <v>135</v>
      </c>
      <c r="B5835" s="0" t="s">
        <v>194</v>
      </c>
      <c r="C5835" s="0" t="s">
        <v>28600</v>
      </c>
      <c r="D5835" s="0" t="s">
        <v>34</v>
      </c>
      <c r="E5835" s="0" t="s">
        <v>28601</v>
      </c>
      <c r="F5835" s="0" t="n">
        <v>3069</v>
      </c>
      <c r="G5835" s="0" t="s">
        <v>599</v>
      </c>
      <c r="H5835" s="0" t="s">
        <v>297</v>
      </c>
      <c r="I5835" s="0" t="s">
        <v>28603</v>
      </c>
    </row>
    <row r="5836" customFormat="false" ht="15" hidden="false" customHeight="false" outlineLevel="0" collapsed="false">
      <c r="A5836" s="0" t="n">
        <v>13</v>
      </c>
      <c r="B5836" s="0" t="s">
        <v>48</v>
      </c>
      <c r="C5836" s="0" t="s">
        <v>28604</v>
      </c>
      <c r="D5836" s="0" t="s">
        <v>34</v>
      </c>
      <c r="E5836" s="0" t="s">
        <v>28605</v>
      </c>
      <c r="F5836" s="0" t="n">
        <v>3430</v>
      </c>
      <c r="G5836" s="0" t="s">
        <v>599</v>
      </c>
      <c r="H5836" s="0" t="s">
        <v>297</v>
      </c>
      <c r="I5836" s="0" t="s">
        <v>28606</v>
      </c>
    </row>
    <row r="5837" customFormat="false" ht="15" hidden="false" customHeight="false" outlineLevel="0" collapsed="false">
      <c r="A5837" s="0" t="n">
        <v>135</v>
      </c>
      <c r="B5837" s="0" t="s">
        <v>194</v>
      </c>
      <c r="C5837" s="0" t="s">
        <v>28604</v>
      </c>
      <c r="D5837" s="0" t="s">
        <v>34</v>
      </c>
      <c r="E5837" s="0" t="s">
        <v>28605</v>
      </c>
      <c r="F5837" s="0" t="n">
        <v>3430</v>
      </c>
      <c r="G5837" s="0" t="s">
        <v>599</v>
      </c>
      <c r="H5837" s="0" t="s">
        <v>297</v>
      </c>
      <c r="I5837" s="0" t="s">
        <v>28607</v>
      </c>
    </row>
    <row r="5838" customFormat="false" ht="15" hidden="false" customHeight="false" outlineLevel="0" collapsed="false">
      <c r="A5838" s="0" t="n">
        <v>13</v>
      </c>
      <c r="B5838" s="0" t="s">
        <v>48</v>
      </c>
      <c r="C5838" s="0" t="s">
        <v>15600</v>
      </c>
      <c r="D5838" s="0" t="s">
        <v>34</v>
      </c>
      <c r="E5838" s="0" t="s">
        <v>15601</v>
      </c>
      <c r="F5838" s="0" t="n">
        <v>727</v>
      </c>
      <c r="G5838" s="0" t="s">
        <v>599</v>
      </c>
      <c r="H5838" s="0" t="s">
        <v>297</v>
      </c>
      <c r="I5838" s="0" t="s">
        <v>15602</v>
      </c>
    </row>
    <row r="5839" customFormat="false" ht="15" hidden="false" customHeight="false" outlineLevel="0" collapsed="false">
      <c r="A5839" s="0" t="n">
        <v>135</v>
      </c>
      <c r="B5839" s="0" t="s">
        <v>194</v>
      </c>
      <c r="C5839" s="0" t="s">
        <v>15600</v>
      </c>
      <c r="D5839" s="0" t="s">
        <v>34</v>
      </c>
      <c r="E5839" s="0" t="s">
        <v>15601</v>
      </c>
      <c r="F5839" s="0" t="n">
        <v>727</v>
      </c>
      <c r="G5839" s="0" t="s">
        <v>599</v>
      </c>
      <c r="H5839" s="0" t="s">
        <v>297</v>
      </c>
      <c r="I5839" s="0" t="s">
        <v>28608</v>
      </c>
    </row>
    <row r="5840" customFormat="false" ht="15" hidden="false" customHeight="false" outlineLevel="0" collapsed="false">
      <c r="A5840" s="0" t="n">
        <v>13</v>
      </c>
      <c r="B5840" s="0" t="s">
        <v>48</v>
      </c>
      <c r="C5840" s="0" t="s">
        <v>15177</v>
      </c>
      <c r="D5840" s="0" t="s">
        <v>34</v>
      </c>
      <c r="E5840" s="0" t="s">
        <v>15178</v>
      </c>
      <c r="F5840" s="0" t="n">
        <v>926</v>
      </c>
      <c r="G5840" s="0" t="s">
        <v>599</v>
      </c>
      <c r="H5840" s="0" t="s">
        <v>297</v>
      </c>
      <c r="I5840" s="0" t="s">
        <v>15179</v>
      </c>
    </row>
    <row r="5841" customFormat="false" ht="15" hidden="false" customHeight="false" outlineLevel="0" collapsed="false">
      <c r="A5841" s="0" t="n">
        <v>135</v>
      </c>
      <c r="B5841" s="0" t="s">
        <v>194</v>
      </c>
      <c r="C5841" s="0" t="s">
        <v>15177</v>
      </c>
      <c r="D5841" s="0" t="s">
        <v>34</v>
      </c>
      <c r="E5841" s="0" t="s">
        <v>15178</v>
      </c>
      <c r="F5841" s="0" t="n">
        <v>926</v>
      </c>
      <c r="G5841" s="0" t="s">
        <v>599</v>
      </c>
      <c r="H5841" s="0" t="s">
        <v>297</v>
      </c>
      <c r="I5841" s="0" t="s">
        <v>28609</v>
      </c>
    </row>
    <row r="5842" customFormat="false" ht="15" hidden="false" customHeight="false" outlineLevel="0" collapsed="false">
      <c r="A5842" s="0" t="n">
        <v>13</v>
      </c>
      <c r="B5842" s="0" t="s">
        <v>48</v>
      </c>
      <c r="C5842" s="0" t="s">
        <v>28610</v>
      </c>
      <c r="D5842" s="0" t="s">
        <v>34</v>
      </c>
      <c r="E5842" s="0" t="s">
        <v>28611</v>
      </c>
      <c r="F5842" s="0" t="n">
        <v>924</v>
      </c>
      <c r="G5842" s="0" t="s">
        <v>599</v>
      </c>
      <c r="H5842" s="0" t="s">
        <v>297</v>
      </c>
      <c r="I5842" s="0" t="s">
        <v>28612</v>
      </c>
    </row>
    <row r="5843" customFormat="false" ht="15" hidden="false" customHeight="false" outlineLevel="0" collapsed="false">
      <c r="A5843" s="0" t="n">
        <v>135</v>
      </c>
      <c r="B5843" s="0" t="s">
        <v>194</v>
      </c>
      <c r="C5843" s="0" t="s">
        <v>28610</v>
      </c>
      <c r="D5843" s="0" t="s">
        <v>34</v>
      </c>
      <c r="E5843" s="0" t="s">
        <v>28611</v>
      </c>
      <c r="F5843" s="0" t="n">
        <v>924</v>
      </c>
      <c r="G5843" s="0" t="s">
        <v>599</v>
      </c>
      <c r="H5843" s="0" t="s">
        <v>297</v>
      </c>
      <c r="I5843" s="0" t="s">
        <v>28613</v>
      </c>
    </row>
    <row r="5844" customFormat="false" ht="15" hidden="false" customHeight="false" outlineLevel="0" collapsed="false">
      <c r="A5844" s="0" t="n">
        <v>13</v>
      </c>
      <c r="B5844" s="0" t="s">
        <v>48</v>
      </c>
      <c r="C5844" s="0" t="s">
        <v>15230</v>
      </c>
      <c r="D5844" s="0" t="s">
        <v>34</v>
      </c>
      <c r="E5844" s="0" t="s">
        <v>15231</v>
      </c>
      <c r="F5844" s="0" t="n">
        <v>3017</v>
      </c>
      <c r="G5844" s="0" t="s">
        <v>599</v>
      </c>
      <c r="H5844" s="0" t="s">
        <v>297</v>
      </c>
      <c r="I5844" s="0" t="s">
        <v>15232</v>
      </c>
    </row>
    <row r="5845" customFormat="false" ht="15" hidden="false" customHeight="false" outlineLevel="0" collapsed="false">
      <c r="A5845" s="0" t="n">
        <v>135</v>
      </c>
      <c r="B5845" s="0" t="s">
        <v>194</v>
      </c>
      <c r="C5845" s="0" t="s">
        <v>15230</v>
      </c>
      <c r="D5845" s="0" t="s">
        <v>34</v>
      </c>
      <c r="E5845" s="0" t="s">
        <v>15231</v>
      </c>
      <c r="F5845" s="0" t="n">
        <v>3017</v>
      </c>
      <c r="G5845" s="0" t="s">
        <v>599</v>
      </c>
      <c r="H5845" s="0" t="s">
        <v>297</v>
      </c>
      <c r="I5845" s="0" t="s">
        <v>28614</v>
      </c>
    </row>
    <row r="5846" customFormat="false" ht="15" hidden="false" customHeight="false" outlineLevel="0" collapsed="false">
      <c r="A5846" s="0" t="n">
        <v>13</v>
      </c>
      <c r="B5846" s="0" t="s">
        <v>48</v>
      </c>
      <c r="C5846" s="0" t="s">
        <v>28615</v>
      </c>
      <c r="D5846" s="0" t="s">
        <v>34</v>
      </c>
      <c r="E5846" s="0" t="s">
        <v>28616</v>
      </c>
      <c r="F5846" s="0" t="n">
        <v>3313</v>
      </c>
      <c r="G5846" s="0" t="s">
        <v>599</v>
      </c>
      <c r="H5846" s="0" t="s">
        <v>297</v>
      </c>
      <c r="I5846" s="0" t="s">
        <v>28617</v>
      </c>
    </row>
    <row r="5847" customFormat="false" ht="15" hidden="false" customHeight="false" outlineLevel="0" collapsed="false">
      <c r="A5847" s="0" t="n">
        <v>135</v>
      </c>
      <c r="B5847" s="0" t="s">
        <v>194</v>
      </c>
      <c r="C5847" s="0" t="s">
        <v>28615</v>
      </c>
      <c r="D5847" s="0" t="s">
        <v>34</v>
      </c>
      <c r="E5847" s="0" t="s">
        <v>28616</v>
      </c>
      <c r="F5847" s="0" t="n">
        <v>3313</v>
      </c>
      <c r="G5847" s="0" t="s">
        <v>599</v>
      </c>
      <c r="H5847" s="0" t="s">
        <v>297</v>
      </c>
      <c r="I5847" s="0" t="s">
        <v>28618</v>
      </c>
    </row>
    <row r="5848" customFormat="false" ht="15" hidden="false" customHeight="false" outlineLevel="0" collapsed="false">
      <c r="A5848" s="0" t="n">
        <v>13</v>
      </c>
      <c r="B5848" s="0" t="s">
        <v>48</v>
      </c>
      <c r="C5848" s="0" t="s">
        <v>15212</v>
      </c>
      <c r="D5848" s="0" t="s">
        <v>34</v>
      </c>
      <c r="E5848" s="0" t="s">
        <v>15213</v>
      </c>
      <c r="F5848" s="0" t="n">
        <v>3749</v>
      </c>
      <c r="G5848" s="0" t="s">
        <v>599</v>
      </c>
      <c r="H5848" s="0" t="s">
        <v>297</v>
      </c>
      <c r="I5848" s="0" t="s">
        <v>15214</v>
      </c>
    </row>
    <row r="5849" customFormat="false" ht="15" hidden="false" customHeight="false" outlineLevel="0" collapsed="false">
      <c r="A5849" s="0" t="n">
        <v>135</v>
      </c>
      <c r="B5849" s="0" t="s">
        <v>194</v>
      </c>
      <c r="C5849" s="0" t="s">
        <v>15212</v>
      </c>
      <c r="D5849" s="0" t="s">
        <v>34</v>
      </c>
      <c r="E5849" s="0" t="s">
        <v>15213</v>
      </c>
      <c r="F5849" s="0" t="n">
        <v>3749</v>
      </c>
      <c r="G5849" s="0" t="s">
        <v>599</v>
      </c>
      <c r="H5849" s="0" t="s">
        <v>297</v>
      </c>
      <c r="I5849" s="0" t="s">
        <v>28619</v>
      </c>
    </row>
    <row r="5850" customFormat="false" ht="15" hidden="false" customHeight="false" outlineLevel="0" collapsed="false">
      <c r="A5850" s="0" t="n">
        <v>13</v>
      </c>
      <c r="B5850" s="0" t="s">
        <v>48</v>
      </c>
      <c r="C5850" s="0" t="s">
        <v>28620</v>
      </c>
      <c r="D5850" s="0" t="s">
        <v>34</v>
      </c>
      <c r="E5850" s="0" t="s">
        <v>28621</v>
      </c>
      <c r="F5850" s="0" t="n">
        <v>944</v>
      </c>
      <c r="G5850" s="0" t="s">
        <v>599</v>
      </c>
      <c r="H5850" s="0" t="s">
        <v>297</v>
      </c>
      <c r="I5850" s="0" t="s">
        <v>28622</v>
      </c>
    </row>
    <row r="5851" customFormat="false" ht="15" hidden="false" customHeight="false" outlineLevel="0" collapsed="false">
      <c r="A5851" s="0" t="n">
        <v>135</v>
      </c>
      <c r="B5851" s="0" t="s">
        <v>194</v>
      </c>
      <c r="C5851" s="0" t="s">
        <v>28620</v>
      </c>
      <c r="D5851" s="0" t="s">
        <v>34</v>
      </c>
      <c r="E5851" s="0" t="s">
        <v>28621</v>
      </c>
      <c r="F5851" s="0" t="n">
        <v>944</v>
      </c>
      <c r="G5851" s="0" t="s">
        <v>599</v>
      </c>
      <c r="H5851" s="0" t="s">
        <v>297</v>
      </c>
      <c r="I5851" s="0" t="s">
        <v>28623</v>
      </c>
    </row>
    <row r="5852" customFormat="false" ht="15" hidden="false" customHeight="false" outlineLevel="0" collapsed="false">
      <c r="A5852" s="0" t="n">
        <v>13</v>
      </c>
      <c r="B5852" s="0" t="s">
        <v>48</v>
      </c>
      <c r="C5852" s="0" t="s">
        <v>15592</v>
      </c>
      <c r="D5852" s="0" t="s">
        <v>34</v>
      </c>
      <c r="E5852" s="0" t="s">
        <v>15593</v>
      </c>
      <c r="F5852" s="0" t="n">
        <v>1605</v>
      </c>
      <c r="G5852" s="0" t="s">
        <v>599</v>
      </c>
      <c r="H5852" s="0" t="s">
        <v>297</v>
      </c>
      <c r="I5852" s="0" t="s">
        <v>15594</v>
      </c>
    </row>
    <row r="5853" customFormat="false" ht="15" hidden="false" customHeight="false" outlineLevel="0" collapsed="false">
      <c r="A5853" s="0" t="n">
        <v>135</v>
      </c>
      <c r="B5853" s="0" t="s">
        <v>194</v>
      </c>
      <c r="C5853" s="0" t="s">
        <v>15592</v>
      </c>
      <c r="D5853" s="0" t="s">
        <v>34</v>
      </c>
      <c r="E5853" s="0" t="s">
        <v>15593</v>
      </c>
      <c r="F5853" s="0" t="n">
        <v>1605</v>
      </c>
      <c r="G5853" s="0" t="s">
        <v>599</v>
      </c>
      <c r="H5853" s="0" t="s">
        <v>297</v>
      </c>
      <c r="I5853" s="0" t="s">
        <v>28624</v>
      </c>
    </row>
    <row r="5854" customFormat="false" ht="15" hidden="false" customHeight="false" outlineLevel="0" collapsed="false">
      <c r="A5854" s="0" t="n">
        <v>13</v>
      </c>
      <c r="B5854" s="0" t="s">
        <v>48</v>
      </c>
      <c r="C5854" s="0" t="s">
        <v>28625</v>
      </c>
      <c r="D5854" s="0" t="s">
        <v>34</v>
      </c>
      <c r="E5854" s="0" t="s">
        <v>28626</v>
      </c>
      <c r="F5854" s="0" t="n">
        <v>2959</v>
      </c>
      <c r="G5854" s="0" t="s">
        <v>599</v>
      </c>
      <c r="H5854" s="0" t="s">
        <v>297</v>
      </c>
      <c r="I5854" s="0" t="s">
        <v>28627</v>
      </c>
    </row>
    <row r="5855" customFormat="false" ht="15" hidden="false" customHeight="false" outlineLevel="0" collapsed="false">
      <c r="A5855" s="0" t="n">
        <v>135</v>
      </c>
      <c r="B5855" s="0" t="s">
        <v>194</v>
      </c>
      <c r="C5855" s="0" t="s">
        <v>28625</v>
      </c>
      <c r="D5855" s="0" t="s">
        <v>34</v>
      </c>
      <c r="E5855" s="0" t="s">
        <v>28626</v>
      </c>
      <c r="F5855" s="0" t="n">
        <v>2959</v>
      </c>
      <c r="G5855" s="0" t="s">
        <v>599</v>
      </c>
      <c r="H5855" s="0" t="s">
        <v>297</v>
      </c>
      <c r="I5855" s="0" t="s">
        <v>28628</v>
      </c>
    </row>
    <row r="5856" customFormat="false" ht="15" hidden="false" customHeight="false" outlineLevel="0" collapsed="false">
      <c r="A5856" s="0" t="n">
        <v>13</v>
      </c>
      <c r="B5856" s="0" t="s">
        <v>48</v>
      </c>
      <c r="C5856" s="0" t="s">
        <v>28629</v>
      </c>
      <c r="D5856" s="0" t="s">
        <v>34</v>
      </c>
      <c r="E5856" s="0" t="s">
        <v>28630</v>
      </c>
      <c r="F5856" s="0" t="n">
        <v>1969</v>
      </c>
      <c r="G5856" s="0" t="s">
        <v>599</v>
      </c>
      <c r="H5856" s="0" t="s">
        <v>297</v>
      </c>
      <c r="I5856" s="0" t="s">
        <v>28631</v>
      </c>
    </row>
    <row r="5857" customFormat="false" ht="15" hidden="false" customHeight="false" outlineLevel="0" collapsed="false">
      <c r="A5857" s="0" t="n">
        <v>135</v>
      </c>
      <c r="B5857" s="0" t="s">
        <v>194</v>
      </c>
      <c r="C5857" s="0" t="s">
        <v>28629</v>
      </c>
      <c r="D5857" s="0" t="s">
        <v>34</v>
      </c>
      <c r="E5857" s="0" t="s">
        <v>28630</v>
      </c>
      <c r="F5857" s="0" t="n">
        <v>1969</v>
      </c>
      <c r="G5857" s="0" t="s">
        <v>599</v>
      </c>
      <c r="H5857" s="0" t="s">
        <v>297</v>
      </c>
      <c r="I5857" s="0" t="s">
        <v>28632</v>
      </c>
    </row>
    <row r="5858" customFormat="false" ht="15" hidden="false" customHeight="false" outlineLevel="0" collapsed="false">
      <c r="A5858" s="0" t="n">
        <v>13</v>
      </c>
      <c r="B5858" s="0" t="s">
        <v>48</v>
      </c>
      <c r="C5858" s="0" t="s">
        <v>28633</v>
      </c>
      <c r="D5858" s="0" t="s">
        <v>34</v>
      </c>
      <c r="E5858" s="0" t="s">
        <v>28634</v>
      </c>
      <c r="F5858" s="0" t="n">
        <v>1121</v>
      </c>
      <c r="G5858" s="0" t="s">
        <v>599</v>
      </c>
      <c r="H5858" s="0" t="s">
        <v>297</v>
      </c>
      <c r="I5858" s="0" t="s">
        <v>28635</v>
      </c>
    </row>
    <row r="5859" customFormat="false" ht="15" hidden="false" customHeight="false" outlineLevel="0" collapsed="false">
      <c r="A5859" s="0" t="n">
        <v>135</v>
      </c>
      <c r="B5859" s="0" t="s">
        <v>194</v>
      </c>
      <c r="C5859" s="0" t="s">
        <v>28633</v>
      </c>
      <c r="D5859" s="0" t="s">
        <v>34</v>
      </c>
      <c r="E5859" s="0" t="s">
        <v>28634</v>
      </c>
      <c r="F5859" s="0" t="n">
        <v>1121</v>
      </c>
      <c r="G5859" s="0" t="s">
        <v>599</v>
      </c>
      <c r="H5859" s="0" t="s">
        <v>297</v>
      </c>
      <c r="I5859" s="0" t="s">
        <v>28636</v>
      </c>
    </row>
    <row r="5860" customFormat="false" ht="15" hidden="false" customHeight="false" outlineLevel="0" collapsed="false">
      <c r="A5860" s="0" t="n">
        <v>13</v>
      </c>
      <c r="B5860" s="0" t="s">
        <v>48</v>
      </c>
      <c r="C5860" s="0" t="s">
        <v>28637</v>
      </c>
      <c r="D5860" s="0" t="s">
        <v>34</v>
      </c>
      <c r="E5860" s="0" t="s">
        <v>28638</v>
      </c>
      <c r="F5860" s="0" t="n">
        <v>3666</v>
      </c>
      <c r="G5860" s="0" t="s">
        <v>599</v>
      </c>
      <c r="H5860" s="0" t="s">
        <v>297</v>
      </c>
      <c r="I5860" s="0" t="s">
        <v>28639</v>
      </c>
    </row>
    <row r="5861" customFormat="false" ht="15" hidden="false" customHeight="false" outlineLevel="0" collapsed="false">
      <c r="A5861" s="0" t="n">
        <v>135</v>
      </c>
      <c r="B5861" s="0" t="s">
        <v>194</v>
      </c>
      <c r="C5861" s="0" t="s">
        <v>28637</v>
      </c>
      <c r="D5861" s="0" t="s">
        <v>34</v>
      </c>
      <c r="E5861" s="0" t="s">
        <v>28638</v>
      </c>
      <c r="F5861" s="0" t="n">
        <v>3666</v>
      </c>
      <c r="G5861" s="0" t="s">
        <v>599</v>
      </c>
      <c r="H5861" s="0" t="s">
        <v>297</v>
      </c>
      <c r="I5861" s="0" t="s">
        <v>28640</v>
      </c>
    </row>
    <row r="5862" customFormat="false" ht="15" hidden="false" customHeight="false" outlineLevel="0" collapsed="false">
      <c r="A5862" s="0" t="n">
        <v>13</v>
      </c>
      <c r="B5862" s="0" t="s">
        <v>48</v>
      </c>
      <c r="C5862" s="0" t="s">
        <v>28641</v>
      </c>
      <c r="D5862" s="0" t="s">
        <v>92</v>
      </c>
      <c r="E5862" s="0" t="s">
        <v>28642</v>
      </c>
      <c r="F5862" s="0" t="n">
        <v>1607</v>
      </c>
      <c r="G5862" s="0" t="s">
        <v>599</v>
      </c>
      <c r="H5862" s="0" t="s">
        <v>297</v>
      </c>
      <c r="I5862" s="0" t="s">
        <v>28643</v>
      </c>
    </row>
    <row r="5863" customFormat="false" ht="15" hidden="false" customHeight="false" outlineLevel="0" collapsed="false">
      <c r="A5863" s="0" t="n">
        <v>135</v>
      </c>
      <c r="B5863" s="0" t="s">
        <v>194</v>
      </c>
      <c r="C5863" s="0" t="s">
        <v>28641</v>
      </c>
      <c r="D5863" s="0" t="s">
        <v>92</v>
      </c>
      <c r="E5863" s="0" t="s">
        <v>28642</v>
      </c>
      <c r="F5863" s="0" t="n">
        <v>1607</v>
      </c>
      <c r="G5863" s="0" t="s">
        <v>599</v>
      </c>
      <c r="H5863" s="0" t="s">
        <v>297</v>
      </c>
      <c r="I5863" s="0" t="s">
        <v>28644</v>
      </c>
    </row>
    <row r="5864" customFormat="false" ht="15" hidden="false" customHeight="false" outlineLevel="0" collapsed="false">
      <c r="A5864" s="0" t="n">
        <v>13</v>
      </c>
      <c r="B5864" s="0" t="s">
        <v>48</v>
      </c>
      <c r="C5864" s="0" t="s">
        <v>28645</v>
      </c>
      <c r="D5864" s="0" t="s">
        <v>34</v>
      </c>
      <c r="E5864" s="0" t="s">
        <v>28646</v>
      </c>
      <c r="F5864" s="0" t="n">
        <v>959</v>
      </c>
      <c r="G5864" s="0" t="s">
        <v>599</v>
      </c>
      <c r="H5864" s="0" t="s">
        <v>297</v>
      </c>
      <c r="I5864" s="0" t="s">
        <v>28647</v>
      </c>
    </row>
    <row r="5865" customFormat="false" ht="15" hidden="false" customHeight="false" outlineLevel="0" collapsed="false">
      <c r="A5865" s="0" t="n">
        <v>135</v>
      </c>
      <c r="B5865" s="0" t="s">
        <v>194</v>
      </c>
      <c r="C5865" s="0" t="s">
        <v>28645</v>
      </c>
      <c r="D5865" s="0" t="s">
        <v>34</v>
      </c>
      <c r="E5865" s="0" t="s">
        <v>28646</v>
      </c>
      <c r="F5865" s="0" t="n">
        <v>959</v>
      </c>
      <c r="G5865" s="0" t="s">
        <v>599</v>
      </c>
      <c r="H5865" s="0" t="s">
        <v>297</v>
      </c>
      <c r="I5865" s="0" t="s">
        <v>28648</v>
      </c>
    </row>
    <row r="5866" customFormat="false" ht="15" hidden="false" customHeight="false" outlineLevel="0" collapsed="false">
      <c r="A5866" s="0" t="n">
        <v>13</v>
      </c>
      <c r="B5866" s="0" t="s">
        <v>48</v>
      </c>
      <c r="C5866" s="0" t="s">
        <v>28649</v>
      </c>
      <c r="D5866" s="0" t="s">
        <v>34</v>
      </c>
      <c r="E5866" s="0" t="s">
        <v>28650</v>
      </c>
      <c r="F5866" s="0" t="n">
        <v>1468</v>
      </c>
      <c r="G5866" s="0" t="s">
        <v>599</v>
      </c>
      <c r="H5866" s="0" t="s">
        <v>297</v>
      </c>
      <c r="I5866" s="0" t="s">
        <v>28651</v>
      </c>
    </row>
    <row r="5867" customFormat="false" ht="15" hidden="false" customHeight="false" outlineLevel="0" collapsed="false">
      <c r="A5867" s="0" t="n">
        <v>135</v>
      </c>
      <c r="B5867" s="0" t="s">
        <v>194</v>
      </c>
      <c r="C5867" s="0" t="s">
        <v>28649</v>
      </c>
      <c r="D5867" s="0" t="s">
        <v>34</v>
      </c>
      <c r="E5867" s="0" t="s">
        <v>28650</v>
      </c>
      <c r="F5867" s="0" t="n">
        <v>1468</v>
      </c>
      <c r="G5867" s="0" t="s">
        <v>599</v>
      </c>
      <c r="H5867" s="0" t="s">
        <v>297</v>
      </c>
      <c r="I5867" s="0" t="s">
        <v>28652</v>
      </c>
    </row>
    <row r="5868" customFormat="false" ht="15" hidden="false" customHeight="false" outlineLevel="0" collapsed="false">
      <c r="A5868" s="0" t="n">
        <v>13</v>
      </c>
      <c r="B5868" s="0" t="s">
        <v>48</v>
      </c>
      <c r="C5868" s="0" t="s">
        <v>15260</v>
      </c>
      <c r="D5868" s="0" t="s">
        <v>92</v>
      </c>
      <c r="E5868" s="0" t="s">
        <v>15261</v>
      </c>
      <c r="F5868" s="0" t="n">
        <v>1600</v>
      </c>
      <c r="G5868" s="0" t="s">
        <v>599</v>
      </c>
      <c r="H5868" s="0" t="s">
        <v>297</v>
      </c>
      <c r="I5868" s="0" t="s">
        <v>15262</v>
      </c>
    </row>
    <row r="5869" customFormat="false" ht="15" hidden="false" customHeight="false" outlineLevel="0" collapsed="false">
      <c r="A5869" s="0" t="n">
        <v>135</v>
      </c>
      <c r="B5869" s="0" t="s">
        <v>194</v>
      </c>
      <c r="C5869" s="0" t="s">
        <v>15260</v>
      </c>
      <c r="D5869" s="0" t="s">
        <v>92</v>
      </c>
      <c r="E5869" s="0" t="s">
        <v>15261</v>
      </c>
      <c r="F5869" s="0" t="n">
        <v>1600</v>
      </c>
      <c r="G5869" s="0" t="s">
        <v>599</v>
      </c>
      <c r="H5869" s="0" t="s">
        <v>297</v>
      </c>
      <c r="I5869" s="0" t="s">
        <v>28653</v>
      </c>
    </row>
    <row r="5870" customFormat="false" ht="15" hidden="false" customHeight="false" outlineLevel="0" collapsed="false">
      <c r="A5870" s="0" t="n">
        <v>13</v>
      </c>
      <c r="B5870" s="0" t="s">
        <v>48</v>
      </c>
      <c r="C5870" s="0" t="s">
        <v>15609</v>
      </c>
      <c r="D5870" s="0" t="s">
        <v>34</v>
      </c>
      <c r="E5870" s="0" t="s">
        <v>15610</v>
      </c>
      <c r="F5870" s="0" t="n">
        <v>1519</v>
      </c>
      <c r="G5870" s="0" t="s">
        <v>599</v>
      </c>
      <c r="H5870" s="0" t="s">
        <v>297</v>
      </c>
      <c r="I5870" s="0" t="s">
        <v>15611</v>
      </c>
    </row>
    <row r="5871" customFormat="false" ht="15" hidden="false" customHeight="false" outlineLevel="0" collapsed="false">
      <c r="A5871" s="0" t="n">
        <v>135</v>
      </c>
      <c r="B5871" s="0" t="s">
        <v>194</v>
      </c>
      <c r="C5871" s="0" t="s">
        <v>15609</v>
      </c>
      <c r="D5871" s="0" t="s">
        <v>34</v>
      </c>
      <c r="E5871" s="0" t="s">
        <v>15610</v>
      </c>
      <c r="F5871" s="0" t="n">
        <v>1519</v>
      </c>
      <c r="G5871" s="0" t="s">
        <v>599</v>
      </c>
      <c r="H5871" s="0" t="s">
        <v>297</v>
      </c>
      <c r="I5871" s="0" t="s">
        <v>28654</v>
      </c>
    </row>
    <row r="5872" customFormat="false" ht="15" hidden="false" customHeight="false" outlineLevel="0" collapsed="false">
      <c r="A5872" s="0" t="n">
        <v>13</v>
      </c>
      <c r="B5872" s="0" t="s">
        <v>48</v>
      </c>
      <c r="C5872" s="0" t="s">
        <v>15526</v>
      </c>
      <c r="D5872" s="0" t="s">
        <v>34</v>
      </c>
      <c r="E5872" s="0" t="s">
        <v>15527</v>
      </c>
      <c r="F5872" s="0" t="n">
        <v>787</v>
      </c>
      <c r="G5872" s="0" t="s">
        <v>599</v>
      </c>
      <c r="H5872" s="0" t="s">
        <v>297</v>
      </c>
      <c r="I5872" s="0" t="s">
        <v>15528</v>
      </c>
    </row>
    <row r="5873" customFormat="false" ht="15" hidden="false" customHeight="false" outlineLevel="0" collapsed="false">
      <c r="A5873" s="0" t="n">
        <v>135</v>
      </c>
      <c r="B5873" s="0" t="s">
        <v>194</v>
      </c>
      <c r="C5873" s="0" t="s">
        <v>15526</v>
      </c>
      <c r="D5873" s="0" t="s">
        <v>34</v>
      </c>
      <c r="E5873" s="0" t="s">
        <v>15527</v>
      </c>
      <c r="F5873" s="0" t="n">
        <v>787</v>
      </c>
      <c r="G5873" s="0" t="s">
        <v>599</v>
      </c>
      <c r="H5873" s="0" t="s">
        <v>297</v>
      </c>
      <c r="I5873" s="0" t="s">
        <v>28655</v>
      </c>
    </row>
    <row r="5874" customFormat="false" ht="15" hidden="false" customHeight="false" outlineLevel="0" collapsed="false">
      <c r="A5874" s="0" t="n">
        <v>13</v>
      </c>
      <c r="B5874" s="0" t="s">
        <v>48</v>
      </c>
      <c r="C5874" s="0" t="s">
        <v>28656</v>
      </c>
      <c r="D5874" s="0" t="s">
        <v>34</v>
      </c>
      <c r="E5874" s="0" t="s">
        <v>28657</v>
      </c>
      <c r="F5874" s="0" t="n">
        <v>1216</v>
      </c>
      <c r="G5874" s="0" t="s">
        <v>599</v>
      </c>
      <c r="H5874" s="0" t="s">
        <v>297</v>
      </c>
      <c r="I5874" s="0" t="s">
        <v>28658</v>
      </c>
    </row>
    <row r="5875" customFormat="false" ht="15" hidden="false" customHeight="false" outlineLevel="0" collapsed="false">
      <c r="A5875" s="0" t="n">
        <v>135</v>
      </c>
      <c r="B5875" s="0" t="s">
        <v>194</v>
      </c>
      <c r="C5875" s="0" t="s">
        <v>28656</v>
      </c>
      <c r="D5875" s="0" t="s">
        <v>34</v>
      </c>
      <c r="E5875" s="0" t="s">
        <v>28657</v>
      </c>
      <c r="F5875" s="0" t="n">
        <v>1216</v>
      </c>
      <c r="G5875" s="0" t="s">
        <v>599</v>
      </c>
      <c r="H5875" s="0" t="s">
        <v>297</v>
      </c>
      <c r="I5875" s="0" t="s">
        <v>28659</v>
      </c>
    </row>
    <row r="5876" customFormat="false" ht="15" hidden="false" customHeight="false" outlineLevel="0" collapsed="false">
      <c r="A5876" s="0" t="n">
        <v>13</v>
      </c>
      <c r="B5876" s="0" t="s">
        <v>48</v>
      </c>
      <c r="C5876" s="0" t="s">
        <v>28660</v>
      </c>
      <c r="D5876" s="0" t="s">
        <v>34</v>
      </c>
      <c r="E5876" s="0" t="s">
        <v>28661</v>
      </c>
      <c r="F5876" s="0" t="n">
        <v>2884</v>
      </c>
      <c r="G5876" s="0" t="s">
        <v>599</v>
      </c>
      <c r="H5876" s="0" t="s">
        <v>297</v>
      </c>
      <c r="I5876" s="0" t="s">
        <v>28662</v>
      </c>
    </row>
    <row r="5877" customFormat="false" ht="15" hidden="false" customHeight="false" outlineLevel="0" collapsed="false">
      <c r="A5877" s="0" t="n">
        <v>135</v>
      </c>
      <c r="B5877" s="0" t="s">
        <v>194</v>
      </c>
      <c r="C5877" s="0" t="s">
        <v>28660</v>
      </c>
      <c r="D5877" s="0" t="s">
        <v>34</v>
      </c>
      <c r="E5877" s="0" t="s">
        <v>28661</v>
      </c>
      <c r="F5877" s="0" t="n">
        <v>2884</v>
      </c>
      <c r="G5877" s="0" t="s">
        <v>599</v>
      </c>
      <c r="H5877" s="0" t="s">
        <v>297</v>
      </c>
      <c r="I5877" s="0" t="s">
        <v>28663</v>
      </c>
    </row>
    <row r="5878" customFormat="false" ht="15" hidden="false" customHeight="false" outlineLevel="0" collapsed="false">
      <c r="A5878" s="0" t="n">
        <v>13</v>
      </c>
      <c r="B5878" s="0" t="s">
        <v>48</v>
      </c>
      <c r="C5878" s="0" t="s">
        <v>28664</v>
      </c>
      <c r="D5878" s="0" t="s">
        <v>34</v>
      </c>
      <c r="E5878" s="0" t="s">
        <v>28665</v>
      </c>
      <c r="F5878" s="0" t="n">
        <v>1505</v>
      </c>
      <c r="G5878" s="0" t="s">
        <v>599</v>
      </c>
      <c r="H5878" s="0" t="s">
        <v>297</v>
      </c>
      <c r="I5878" s="0" t="s">
        <v>15205</v>
      </c>
    </row>
    <row r="5879" customFormat="false" ht="15" hidden="false" customHeight="false" outlineLevel="0" collapsed="false">
      <c r="A5879" s="0" t="n">
        <v>135</v>
      </c>
      <c r="B5879" s="0" t="s">
        <v>194</v>
      </c>
      <c r="C5879" s="0" t="s">
        <v>28664</v>
      </c>
      <c r="D5879" s="0" t="s">
        <v>34</v>
      </c>
      <c r="E5879" s="0" t="s">
        <v>28665</v>
      </c>
      <c r="F5879" s="0" t="n">
        <v>1505</v>
      </c>
      <c r="G5879" s="0" t="s">
        <v>599</v>
      </c>
      <c r="H5879" s="0" t="s">
        <v>297</v>
      </c>
      <c r="I5879" s="0" t="s">
        <v>28666</v>
      </c>
    </row>
    <row r="5880" customFormat="false" ht="15" hidden="false" customHeight="false" outlineLevel="0" collapsed="false">
      <c r="A5880" s="0" t="n">
        <v>13</v>
      </c>
      <c r="B5880" s="0" t="s">
        <v>48</v>
      </c>
      <c r="C5880" s="0" t="s">
        <v>28667</v>
      </c>
      <c r="D5880" s="0" t="s">
        <v>34</v>
      </c>
      <c r="E5880" s="0" t="s">
        <v>28668</v>
      </c>
      <c r="F5880" s="0" t="n">
        <v>897</v>
      </c>
      <c r="G5880" s="0" t="s">
        <v>599</v>
      </c>
      <c r="H5880" s="0" t="s">
        <v>297</v>
      </c>
      <c r="I5880" s="0" t="s">
        <v>28669</v>
      </c>
    </row>
    <row r="5881" customFormat="false" ht="15" hidden="false" customHeight="false" outlineLevel="0" collapsed="false">
      <c r="A5881" s="0" t="n">
        <v>135</v>
      </c>
      <c r="B5881" s="0" t="s">
        <v>194</v>
      </c>
      <c r="C5881" s="0" t="s">
        <v>28667</v>
      </c>
      <c r="D5881" s="0" t="s">
        <v>34</v>
      </c>
      <c r="E5881" s="0" t="s">
        <v>28668</v>
      </c>
      <c r="F5881" s="0" t="n">
        <v>897</v>
      </c>
      <c r="G5881" s="0" t="s">
        <v>599</v>
      </c>
      <c r="H5881" s="0" t="s">
        <v>297</v>
      </c>
      <c r="I5881" s="0" t="s">
        <v>28670</v>
      </c>
    </row>
    <row r="5882" customFormat="false" ht="15" hidden="false" customHeight="false" outlineLevel="0" collapsed="false">
      <c r="A5882" s="0" t="n">
        <v>13</v>
      </c>
      <c r="B5882" s="0" t="s">
        <v>48</v>
      </c>
      <c r="C5882" s="0" t="s">
        <v>28671</v>
      </c>
      <c r="D5882" s="0" t="s">
        <v>34</v>
      </c>
      <c r="E5882" s="0" t="s">
        <v>28672</v>
      </c>
      <c r="F5882" s="0" t="n">
        <v>3343</v>
      </c>
      <c r="G5882" s="0" t="s">
        <v>599</v>
      </c>
      <c r="H5882" s="0" t="s">
        <v>297</v>
      </c>
      <c r="I5882" s="0" t="s">
        <v>28673</v>
      </c>
    </row>
    <row r="5883" customFormat="false" ht="15" hidden="false" customHeight="false" outlineLevel="0" collapsed="false">
      <c r="A5883" s="0" t="n">
        <v>135</v>
      </c>
      <c r="B5883" s="0" t="s">
        <v>194</v>
      </c>
      <c r="C5883" s="0" t="s">
        <v>28671</v>
      </c>
      <c r="D5883" s="0" t="s">
        <v>34</v>
      </c>
      <c r="E5883" s="0" t="s">
        <v>28672</v>
      </c>
      <c r="F5883" s="0" t="n">
        <v>3343</v>
      </c>
      <c r="G5883" s="0" t="s">
        <v>599</v>
      </c>
      <c r="H5883" s="0" t="s">
        <v>297</v>
      </c>
      <c r="I5883" s="0" t="s">
        <v>28674</v>
      </c>
    </row>
    <row r="5884" customFormat="false" ht="15" hidden="false" customHeight="false" outlineLevel="0" collapsed="false">
      <c r="A5884" s="0" t="n">
        <v>13</v>
      </c>
      <c r="B5884" s="0" t="s">
        <v>48</v>
      </c>
      <c r="C5884" s="0" t="s">
        <v>15502</v>
      </c>
      <c r="D5884" s="0" t="s">
        <v>34</v>
      </c>
      <c r="E5884" s="0" t="s">
        <v>15503</v>
      </c>
      <c r="F5884" s="0" t="n">
        <v>1193</v>
      </c>
      <c r="G5884" s="0" t="s">
        <v>599</v>
      </c>
      <c r="H5884" s="0" t="s">
        <v>297</v>
      </c>
      <c r="I5884" s="0" t="s">
        <v>15504</v>
      </c>
    </row>
    <row r="5885" customFormat="false" ht="15" hidden="false" customHeight="false" outlineLevel="0" collapsed="false">
      <c r="A5885" s="0" t="n">
        <v>135</v>
      </c>
      <c r="B5885" s="0" t="s">
        <v>194</v>
      </c>
      <c r="C5885" s="0" t="s">
        <v>15502</v>
      </c>
      <c r="D5885" s="0" t="s">
        <v>34</v>
      </c>
      <c r="E5885" s="0" t="s">
        <v>15503</v>
      </c>
      <c r="F5885" s="0" t="n">
        <v>1193</v>
      </c>
      <c r="G5885" s="0" t="s">
        <v>599</v>
      </c>
      <c r="H5885" s="0" t="s">
        <v>297</v>
      </c>
      <c r="I5885" s="0" t="s">
        <v>28675</v>
      </c>
    </row>
    <row r="5886" customFormat="false" ht="15" hidden="false" customHeight="false" outlineLevel="0" collapsed="false">
      <c r="A5886" s="0" t="n">
        <v>13</v>
      </c>
      <c r="B5886" s="0" t="s">
        <v>48</v>
      </c>
      <c r="C5886" s="0" t="s">
        <v>15499</v>
      </c>
      <c r="D5886" s="0" t="s">
        <v>34</v>
      </c>
      <c r="E5886" s="0" t="s">
        <v>15500</v>
      </c>
      <c r="F5886" s="0" t="n">
        <v>6424</v>
      </c>
      <c r="G5886" s="0" t="s">
        <v>599</v>
      </c>
      <c r="H5886" s="0" t="s">
        <v>297</v>
      </c>
      <c r="I5886" s="0" t="s">
        <v>15501</v>
      </c>
    </row>
    <row r="5887" customFormat="false" ht="15" hidden="false" customHeight="false" outlineLevel="0" collapsed="false">
      <c r="A5887" s="0" t="n">
        <v>135</v>
      </c>
      <c r="B5887" s="0" t="s">
        <v>194</v>
      </c>
      <c r="C5887" s="0" t="s">
        <v>15499</v>
      </c>
      <c r="D5887" s="0" t="s">
        <v>34</v>
      </c>
      <c r="E5887" s="0" t="s">
        <v>15500</v>
      </c>
      <c r="F5887" s="0" t="n">
        <v>6424</v>
      </c>
      <c r="G5887" s="0" t="s">
        <v>599</v>
      </c>
      <c r="H5887" s="0" t="s">
        <v>297</v>
      </c>
      <c r="I5887" s="0" t="s">
        <v>28676</v>
      </c>
    </row>
    <row r="5888" customFormat="false" ht="15" hidden="false" customHeight="false" outlineLevel="0" collapsed="false">
      <c r="A5888" s="0" t="n">
        <v>13</v>
      </c>
      <c r="B5888" s="0" t="s">
        <v>48</v>
      </c>
      <c r="C5888" s="0" t="s">
        <v>15215</v>
      </c>
      <c r="D5888" s="0" t="s">
        <v>34</v>
      </c>
      <c r="E5888" s="0" t="s">
        <v>15216</v>
      </c>
      <c r="F5888" s="0" t="n">
        <v>932</v>
      </c>
      <c r="G5888" s="0" t="s">
        <v>599</v>
      </c>
      <c r="H5888" s="0" t="s">
        <v>297</v>
      </c>
      <c r="I5888" s="0" t="s">
        <v>15217</v>
      </c>
    </row>
    <row r="5889" customFormat="false" ht="15" hidden="false" customHeight="false" outlineLevel="0" collapsed="false">
      <c r="A5889" s="0" t="n">
        <v>135</v>
      </c>
      <c r="B5889" s="0" t="s">
        <v>194</v>
      </c>
      <c r="C5889" s="0" t="s">
        <v>15215</v>
      </c>
      <c r="D5889" s="0" t="s">
        <v>34</v>
      </c>
      <c r="E5889" s="0" t="s">
        <v>15216</v>
      </c>
      <c r="F5889" s="0" t="n">
        <v>932</v>
      </c>
      <c r="G5889" s="0" t="s">
        <v>599</v>
      </c>
      <c r="H5889" s="0" t="s">
        <v>297</v>
      </c>
      <c r="I5889" s="0" t="s">
        <v>28522</v>
      </c>
    </row>
    <row r="5890" customFormat="false" ht="15" hidden="false" customHeight="false" outlineLevel="0" collapsed="false">
      <c r="A5890" s="0" t="n">
        <v>13</v>
      </c>
      <c r="B5890" s="0" t="s">
        <v>48</v>
      </c>
      <c r="C5890" s="0" t="s">
        <v>15595</v>
      </c>
      <c r="D5890" s="0" t="s">
        <v>34</v>
      </c>
      <c r="E5890" s="0" t="s">
        <v>15596</v>
      </c>
      <c r="F5890" s="0" t="n">
        <v>943</v>
      </c>
      <c r="G5890" s="0" t="s">
        <v>599</v>
      </c>
      <c r="H5890" s="0" t="s">
        <v>297</v>
      </c>
      <c r="I5890" s="0" t="s">
        <v>15217</v>
      </c>
    </row>
    <row r="5891" customFormat="false" ht="15" hidden="false" customHeight="false" outlineLevel="0" collapsed="false">
      <c r="A5891" s="0" t="n">
        <v>135</v>
      </c>
      <c r="B5891" s="0" t="s">
        <v>194</v>
      </c>
      <c r="C5891" s="0" t="s">
        <v>15595</v>
      </c>
      <c r="D5891" s="0" t="s">
        <v>34</v>
      </c>
      <c r="E5891" s="0" t="s">
        <v>15596</v>
      </c>
      <c r="F5891" s="0" t="n">
        <v>943</v>
      </c>
      <c r="G5891" s="0" t="s">
        <v>599</v>
      </c>
      <c r="H5891" s="0" t="s">
        <v>297</v>
      </c>
      <c r="I5891" s="0" t="s">
        <v>28522</v>
      </c>
    </row>
    <row r="5892" customFormat="false" ht="15" hidden="false" customHeight="false" outlineLevel="0" collapsed="false">
      <c r="A5892" s="0" t="n">
        <v>13</v>
      </c>
      <c r="B5892" s="0" t="s">
        <v>48</v>
      </c>
      <c r="C5892" s="0" t="s">
        <v>15630</v>
      </c>
      <c r="D5892" s="0" t="s">
        <v>34</v>
      </c>
      <c r="E5892" s="0" t="s">
        <v>15631</v>
      </c>
      <c r="F5892" s="0" t="n">
        <v>1065</v>
      </c>
      <c r="G5892" s="0" t="s">
        <v>599</v>
      </c>
      <c r="H5892" s="0" t="s">
        <v>297</v>
      </c>
      <c r="I5892" s="0" t="s">
        <v>15632</v>
      </c>
    </row>
    <row r="5893" customFormat="false" ht="15" hidden="false" customHeight="false" outlineLevel="0" collapsed="false">
      <c r="A5893" s="0" t="n">
        <v>135</v>
      </c>
      <c r="B5893" s="0" t="s">
        <v>194</v>
      </c>
      <c r="C5893" s="0" t="s">
        <v>15630</v>
      </c>
      <c r="D5893" s="0" t="s">
        <v>34</v>
      </c>
      <c r="E5893" s="0" t="s">
        <v>15631</v>
      </c>
      <c r="F5893" s="0" t="n">
        <v>1065</v>
      </c>
      <c r="G5893" s="0" t="s">
        <v>599</v>
      </c>
      <c r="H5893" s="0" t="s">
        <v>297</v>
      </c>
      <c r="I5893" s="0" t="s">
        <v>28677</v>
      </c>
    </row>
    <row r="5894" customFormat="false" ht="15" hidden="false" customHeight="false" outlineLevel="0" collapsed="false">
      <c r="A5894" s="0" t="n">
        <v>13</v>
      </c>
      <c r="B5894" s="0" t="s">
        <v>48</v>
      </c>
      <c r="C5894" s="0" t="s">
        <v>15180</v>
      </c>
      <c r="D5894" s="0" t="s">
        <v>34</v>
      </c>
      <c r="E5894" s="0" t="s">
        <v>15181</v>
      </c>
      <c r="F5894" s="0" t="n">
        <v>2759</v>
      </c>
      <c r="G5894" s="0" t="s">
        <v>599</v>
      </c>
      <c r="H5894" s="0" t="s">
        <v>297</v>
      </c>
      <c r="I5894" s="0" t="s">
        <v>15182</v>
      </c>
    </row>
    <row r="5895" customFormat="false" ht="15" hidden="false" customHeight="false" outlineLevel="0" collapsed="false">
      <c r="A5895" s="0" t="n">
        <v>135</v>
      </c>
      <c r="B5895" s="0" t="s">
        <v>194</v>
      </c>
      <c r="C5895" s="0" t="s">
        <v>15180</v>
      </c>
      <c r="D5895" s="0" t="s">
        <v>34</v>
      </c>
      <c r="E5895" s="0" t="s">
        <v>15181</v>
      </c>
      <c r="F5895" s="0" t="n">
        <v>2759</v>
      </c>
      <c r="G5895" s="0" t="s">
        <v>599</v>
      </c>
      <c r="H5895" s="0" t="s">
        <v>297</v>
      </c>
      <c r="I5895" s="0" t="s">
        <v>28678</v>
      </c>
    </row>
    <row r="5896" customFormat="false" ht="15" hidden="false" customHeight="false" outlineLevel="0" collapsed="false">
      <c r="A5896" s="0" t="n">
        <v>13</v>
      </c>
      <c r="B5896" s="0" t="s">
        <v>48</v>
      </c>
      <c r="C5896" s="0" t="s">
        <v>28679</v>
      </c>
      <c r="D5896" s="0" t="s">
        <v>34</v>
      </c>
      <c r="E5896" s="0" t="s">
        <v>28680</v>
      </c>
      <c r="F5896" s="0" t="n">
        <v>710</v>
      </c>
      <c r="G5896" s="0" t="s">
        <v>599</v>
      </c>
      <c r="H5896" s="0" t="s">
        <v>297</v>
      </c>
      <c r="I5896" s="0" t="s">
        <v>28681</v>
      </c>
    </row>
    <row r="5897" customFormat="false" ht="15" hidden="false" customHeight="false" outlineLevel="0" collapsed="false">
      <c r="A5897" s="0" t="n">
        <v>135</v>
      </c>
      <c r="B5897" s="0" t="s">
        <v>194</v>
      </c>
      <c r="C5897" s="0" t="s">
        <v>28679</v>
      </c>
      <c r="D5897" s="0" t="s">
        <v>34</v>
      </c>
      <c r="E5897" s="0" t="s">
        <v>28680</v>
      </c>
      <c r="F5897" s="0" t="n">
        <v>710</v>
      </c>
      <c r="G5897" s="0" t="s">
        <v>599</v>
      </c>
      <c r="H5897" s="0" t="s">
        <v>297</v>
      </c>
      <c r="I5897" s="0" t="s">
        <v>28682</v>
      </c>
    </row>
    <row r="5898" customFormat="false" ht="15" hidden="false" customHeight="false" outlineLevel="0" collapsed="false">
      <c r="A5898" s="0" t="n">
        <v>13</v>
      </c>
      <c r="B5898" s="0" t="s">
        <v>48</v>
      </c>
      <c r="C5898" s="0" t="s">
        <v>28683</v>
      </c>
      <c r="D5898" s="0" t="s">
        <v>92</v>
      </c>
      <c r="E5898" s="0" t="s">
        <v>28684</v>
      </c>
      <c r="F5898" s="0" t="n">
        <v>1861</v>
      </c>
      <c r="G5898" s="0" t="s">
        <v>599</v>
      </c>
      <c r="H5898" s="0" t="s">
        <v>297</v>
      </c>
      <c r="I5898" s="0" t="s">
        <v>28685</v>
      </c>
    </row>
    <row r="5899" customFormat="false" ht="15" hidden="false" customHeight="false" outlineLevel="0" collapsed="false">
      <c r="A5899" s="0" t="n">
        <v>135</v>
      </c>
      <c r="B5899" s="0" t="s">
        <v>194</v>
      </c>
      <c r="C5899" s="0" t="s">
        <v>28683</v>
      </c>
      <c r="D5899" s="0" t="s">
        <v>92</v>
      </c>
      <c r="E5899" s="0" t="s">
        <v>28684</v>
      </c>
      <c r="F5899" s="0" t="n">
        <v>1861</v>
      </c>
      <c r="G5899" s="0" t="s">
        <v>599</v>
      </c>
      <c r="H5899" s="0" t="s">
        <v>297</v>
      </c>
      <c r="I5899" s="0" t="s">
        <v>28686</v>
      </c>
    </row>
    <row r="5900" customFormat="false" ht="15" hidden="false" customHeight="false" outlineLevel="0" collapsed="false">
      <c r="A5900" s="0" t="n">
        <v>13</v>
      </c>
      <c r="B5900" s="0" t="s">
        <v>48</v>
      </c>
      <c r="C5900" s="0" t="s">
        <v>15627</v>
      </c>
      <c r="D5900" s="0" t="s">
        <v>34</v>
      </c>
      <c r="E5900" s="0" t="s">
        <v>15628</v>
      </c>
      <c r="F5900" s="0" t="n">
        <v>1904</v>
      </c>
      <c r="G5900" s="0" t="s">
        <v>599</v>
      </c>
      <c r="H5900" s="0" t="s">
        <v>297</v>
      </c>
      <c r="I5900" s="0" t="s">
        <v>15629</v>
      </c>
    </row>
    <row r="5901" customFormat="false" ht="15" hidden="false" customHeight="false" outlineLevel="0" collapsed="false">
      <c r="A5901" s="0" t="n">
        <v>135</v>
      </c>
      <c r="B5901" s="0" t="s">
        <v>194</v>
      </c>
      <c r="C5901" s="0" t="s">
        <v>15627</v>
      </c>
      <c r="D5901" s="0" t="s">
        <v>34</v>
      </c>
      <c r="E5901" s="0" t="s">
        <v>15628</v>
      </c>
      <c r="F5901" s="0" t="n">
        <v>1904</v>
      </c>
      <c r="G5901" s="0" t="s">
        <v>599</v>
      </c>
      <c r="H5901" s="0" t="s">
        <v>297</v>
      </c>
      <c r="I5901" s="0" t="s">
        <v>28687</v>
      </c>
    </row>
    <row r="5902" customFormat="false" ht="15" hidden="false" customHeight="false" outlineLevel="0" collapsed="false">
      <c r="A5902" s="0" t="n">
        <v>13</v>
      </c>
      <c r="B5902" s="0" t="s">
        <v>48</v>
      </c>
      <c r="C5902" s="0" t="s">
        <v>15586</v>
      </c>
      <c r="D5902" s="0" t="s">
        <v>34</v>
      </c>
      <c r="E5902" s="0" t="s">
        <v>15587</v>
      </c>
      <c r="F5902" s="0" t="n">
        <v>4760</v>
      </c>
      <c r="G5902" s="0" t="s">
        <v>599</v>
      </c>
      <c r="H5902" s="0" t="s">
        <v>297</v>
      </c>
      <c r="I5902" s="0" t="s">
        <v>15588</v>
      </c>
    </row>
    <row r="5903" customFormat="false" ht="15" hidden="false" customHeight="false" outlineLevel="0" collapsed="false">
      <c r="A5903" s="0" t="n">
        <v>135</v>
      </c>
      <c r="B5903" s="0" t="s">
        <v>194</v>
      </c>
      <c r="C5903" s="0" t="s">
        <v>15586</v>
      </c>
      <c r="D5903" s="0" t="s">
        <v>34</v>
      </c>
      <c r="E5903" s="0" t="s">
        <v>15587</v>
      </c>
      <c r="F5903" s="0" t="n">
        <v>4760</v>
      </c>
      <c r="G5903" s="0" t="s">
        <v>599</v>
      </c>
      <c r="H5903" s="0" t="s">
        <v>297</v>
      </c>
      <c r="I5903" s="0" t="s">
        <v>28688</v>
      </c>
    </row>
    <row r="5904" customFormat="false" ht="15" hidden="false" customHeight="false" outlineLevel="0" collapsed="false">
      <c r="A5904" s="0" t="n">
        <v>13</v>
      </c>
      <c r="B5904" s="0" t="s">
        <v>48</v>
      </c>
      <c r="C5904" s="0" t="s">
        <v>15633</v>
      </c>
      <c r="D5904" s="0" t="s">
        <v>34</v>
      </c>
      <c r="E5904" s="0" t="s">
        <v>15634</v>
      </c>
      <c r="F5904" s="0" t="n">
        <v>3624</v>
      </c>
      <c r="G5904" s="0" t="s">
        <v>599</v>
      </c>
      <c r="H5904" s="0" t="s">
        <v>297</v>
      </c>
      <c r="I5904" s="0" t="s">
        <v>15635</v>
      </c>
    </row>
    <row r="5905" customFormat="false" ht="15" hidden="false" customHeight="false" outlineLevel="0" collapsed="false">
      <c r="A5905" s="0" t="n">
        <v>135</v>
      </c>
      <c r="B5905" s="0" t="s">
        <v>194</v>
      </c>
      <c r="C5905" s="0" t="s">
        <v>15633</v>
      </c>
      <c r="D5905" s="0" t="s">
        <v>34</v>
      </c>
      <c r="E5905" s="0" t="s">
        <v>15634</v>
      </c>
      <c r="F5905" s="0" t="n">
        <v>3624</v>
      </c>
      <c r="G5905" s="0" t="s">
        <v>599</v>
      </c>
      <c r="H5905" s="0" t="s">
        <v>297</v>
      </c>
      <c r="I5905" s="0" t="s">
        <v>28689</v>
      </c>
    </row>
    <row r="5906" customFormat="false" ht="15" hidden="false" customHeight="false" outlineLevel="0" collapsed="false">
      <c r="A5906" s="0" t="n">
        <v>13</v>
      </c>
      <c r="B5906" s="0" t="s">
        <v>48</v>
      </c>
      <c r="C5906" s="0" t="s">
        <v>28690</v>
      </c>
      <c r="D5906" s="0" t="s">
        <v>92</v>
      </c>
      <c r="E5906" s="0" t="s">
        <v>28691</v>
      </c>
      <c r="F5906" s="0" t="n">
        <v>1832</v>
      </c>
      <c r="G5906" s="0" t="s">
        <v>599</v>
      </c>
      <c r="H5906" s="0" t="s">
        <v>297</v>
      </c>
      <c r="I5906" s="0" t="s">
        <v>28692</v>
      </c>
    </row>
    <row r="5907" customFormat="false" ht="15" hidden="false" customHeight="false" outlineLevel="0" collapsed="false">
      <c r="A5907" s="0" t="n">
        <v>135</v>
      </c>
      <c r="B5907" s="0" t="s">
        <v>194</v>
      </c>
      <c r="C5907" s="0" t="s">
        <v>28690</v>
      </c>
      <c r="D5907" s="0" t="s">
        <v>92</v>
      </c>
      <c r="E5907" s="0" t="s">
        <v>28691</v>
      </c>
      <c r="F5907" s="0" t="n">
        <v>1832</v>
      </c>
      <c r="G5907" s="0" t="s">
        <v>599</v>
      </c>
      <c r="H5907" s="0" t="s">
        <v>297</v>
      </c>
      <c r="I5907" s="0" t="s">
        <v>28693</v>
      </c>
    </row>
    <row r="5908" customFormat="false" ht="15" hidden="false" customHeight="false" outlineLevel="0" collapsed="false">
      <c r="A5908" s="0" t="n">
        <v>13</v>
      </c>
      <c r="B5908" s="0" t="s">
        <v>48</v>
      </c>
      <c r="C5908" s="0" t="s">
        <v>15331</v>
      </c>
      <c r="D5908" s="0" t="s">
        <v>34</v>
      </c>
      <c r="E5908" s="0" t="s">
        <v>15332</v>
      </c>
      <c r="F5908" s="0" t="n">
        <v>920</v>
      </c>
      <c r="G5908" s="0" t="s">
        <v>599</v>
      </c>
      <c r="H5908" s="0" t="s">
        <v>297</v>
      </c>
      <c r="I5908" s="0" t="s">
        <v>15333</v>
      </c>
    </row>
    <row r="5909" customFormat="false" ht="15" hidden="false" customHeight="false" outlineLevel="0" collapsed="false">
      <c r="A5909" s="0" t="n">
        <v>135</v>
      </c>
      <c r="B5909" s="0" t="s">
        <v>194</v>
      </c>
      <c r="C5909" s="0" t="s">
        <v>15331</v>
      </c>
      <c r="D5909" s="0" t="s">
        <v>34</v>
      </c>
      <c r="E5909" s="0" t="s">
        <v>15332</v>
      </c>
      <c r="F5909" s="0" t="n">
        <v>920</v>
      </c>
      <c r="G5909" s="0" t="s">
        <v>599</v>
      </c>
      <c r="H5909" s="0" t="s">
        <v>297</v>
      </c>
      <c r="I5909" s="0" t="s">
        <v>28694</v>
      </c>
    </row>
    <row r="5910" customFormat="false" ht="15" hidden="false" customHeight="false" outlineLevel="0" collapsed="false">
      <c r="A5910" s="0" t="n">
        <v>13</v>
      </c>
      <c r="B5910" s="0" t="s">
        <v>48</v>
      </c>
      <c r="C5910" s="0" t="s">
        <v>28695</v>
      </c>
      <c r="D5910" s="0" t="s">
        <v>34</v>
      </c>
      <c r="E5910" s="0" t="s">
        <v>28696</v>
      </c>
      <c r="F5910" s="0" t="n">
        <v>1337</v>
      </c>
      <c r="G5910" s="0" t="s">
        <v>599</v>
      </c>
      <c r="H5910" s="0" t="s">
        <v>297</v>
      </c>
      <c r="I5910" s="0" t="s">
        <v>28697</v>
      </c>
    </row>
    <row r="5911" customFormat="false" ht="15" hidden="false" customHeight="false" outlineLevel="0" collapsed="false">
      <c r="A5911" s="0" t="n">
        <v>135</v>
      </c>
      <c r="B5911" s="0" t="s">
        <v>194</v>
      </c>
      <c r="C5911" s="0" t="s">
        <v>28695</v>
      </c>
      <c r="D5911" s="0" t="s">
        <v>34</v>
      </c>
      <c r="E5911" s="0" t="s">
        <v>28696</v>
      </c>
      <c r="F5911" s="0" t="n">
        <v>1337</v>
      </c>
      <c r="G5911" s="0" t="s">
        <v>599</v>
      </c>
      <c r="H5911" s="0" t="s">
        <v>297</v>
      </c>
      <c r="I5911" s="0" t="s">
        <v>28698</v>
      </c>
    </row>
    <row r="5912" customFormat="false" ht="15" hidden="false" customHeight="false" outlineLevel="0" collapsed="false">
      <c r="A5912" s="0" t="n">
        <v>13</v>
      </c>
      <c r="B5912" s="0" t="s">
        <v>48</v>
      </c>
      <c r="C5912" s="0" t="s">
        <v>28699</v>
      </c>
      <c r="D5912" s="0" t="s">
        <v>34</v>
      </c>
      <c r="E5912" s="0" t="s">
        <v>28700</v>
      </c>
      <c r="F5912" s="0" t="n">
        <v>1642</v>
      </c>
      <c r="G5912" s="0" t="s">
        <v>599</v>
      </c>
      <c r="H5912" s="0" t="s">
        <v>297</v>
      </c>
      <c r="I5912" s="0" t="s">
        <v>28701</v>
      </c>
    </row>
    <row r="5913" customFormat="false" ht="15" hidden="false" customHeight="false" outlineLevel="0" collapsed="false">
      <c r="A5913" s="0" t="n">
        <v>135</v>
      </c>
      <c r="B5913" s="0" t="s">
        <v>194</v>
      </c>
      <c r="C5913" s="0" t="s">
        <v>28699</v>
      </c>
      <c r="D5913" s="0" t="s">
        <v>34</v>
      </c>
      <c r="E5913" s="0" t="s">
        <v>28700</v>
      </c>
      <c r="F5913" s="0" t="n">
        <v>1642</v>
      </c>
      <c r="G5913" s="0" t="s">
        <v>599</v>
      </c>
      <c r="H5913" s="0" t="s">
        <v>297</v>
      </c>
      <c r="I5913" s="0" t="s">
        <v>28702</v>
      </c>
    </row>
    <row r="5914" customFormat="false" ht="15" hidden="false" customHeight="false" outlineLevel="0" collapsed="false">
      <c r="A5914" s="0" t="n">
        <v>13</v>
      </c>
      <c r="B5914" s="0" t="s">
        <v>48</v>
      </c>
      <c r="C5914" s="0" t="s">
        <v>15194</v>
      </c>
      <c r="D5914" s="0" t="s">
        <v>34</v>
      </c>
      <c r="E5914" s="0" t="s">
        <v>15195</v>
      </c>
      <c r="F5914" s="0" t="n">
        <v>953</v>
      </c>
      <c r="G5914" s="0" t="s">
        <v>599</v>
      </c>
      <c r="H5914" s="0" t="s">
        <v>297</v>
      </c>
      <c r="I5914" s="0" t="s">
        <v>15196</v>
      </c>
    </row>
    <row r="5915" customFormat="false" ht="15" hidden="false" customHeight="false" outlineLevel="0" collapsed="false">
      <c r="A5915" s="0" t="n">
        <v>135</v>
      </c>
      <c r="B5915" s="0" t="s">
        <v>194</v>
      </c>
      <c r="C5915" s="0" t="s">
        <v>15194</v>
      </c>
      <c r="D5915" s="0" t="s">
        <v>34</v>
      </c>
      <c r="E5915" s="0" t="s">
        <v>15195</v>
      </c>
      <c r="F5915" s="0" t="n">
        <v>953</v>
      </c>
      <c r="G5915" s="0" t="s">
        <v>599</v>
      </c>
      <c r="H5915" s="0" t="s">
        <v>297</v>
      </c>
      <c r="I5915" s="0" t="s">
        <v>28703</v>
      </c>
    </row>
    <row r="5916" customFormat="false" ht="15" hidden="false" customHeight="false" outlineLevel="0" collapsed="false">
      <c r="A5916" s="0" t="n">
        <v>13</v>
      </c>
      <c r="B5916" s="0" t="s">
        <v>48</v>
      </c>
      <c r="C5916" s="0" t="s">
        <v>28704</v>
      </c>
      <c r="D5916" s="0" t="s">
        <v>34</v>
      </c>
      <c r="E5916" s="0" t="s">
        <v>28705</v>
      </c>
      <c r="F5916" s="0" t="n">
        <v>928</v>
      </c>
      <c r="G5916" s="0" t="s">
        <v>599</v>
      </c>
      <c r="H5916" s="0" t="s">
        <v>297</v>
      </c>
      <c r="I5916" s="0" t="s">
        <v>15217</v>
      </c>
    </row>
    <row r="5917" customFormat="false" ht="15" hidden="false" customHeight="false" outlineLevel="0" collapsed="false">
      <c r="A5917" s="0" t="n">
        <v>135</v>
      </c>
      <c r="B5917" s="0" t="s">
        <v>194</v>
      </c>
      <c r="C5917" s="0" t="s">
        <v>28704</v>
      </c>
      <c r="D5917" s="0" t="s">
        <v>34</v>
      </c>
      <c r="E5917" s="0" t="s">
        <v>28705</v>
      </c>
      <c r="F5917" s="0" t="n">
        <v>928</v>
      </c>
      <c r="G5917" s="0" t="s">
        <v>599</v>
      </c>
      <c r="H5917" s="0" t="s">
        <v>297</v>
      </c>
      <c r="I5917" s="0" t="s">
        <v>28522</v>
      </c>
    </row>
    <row r="5918" customFormat="false" ht="15" hidden="false" customHeight="false" outlineLevel="0" collapsed="false">
      <c r="A5918" s="0" t="n">
        <v>13</v>
      </c>
      <c r="B5918" s="0" t="s">
        <v>48</v>
      </c>
      <c r="C5918" s="0" t="s">
        <v>15514</v>
      </c>
      <c r="D5918" s="0" t="s">
        <v>92</v>
      </c>
      <c r="E5918" s="0" t="s">
        <v>15515</v>
      </c>
      <c r="F5918" s="0" t="n">
        <v>1603</v>
      </c>
      <c r="G5918" s="0" t="s">
        <v>599</v>
      </c>
      <c r="H5918" s="0" t="s">
        <v>297</v>
      </c>
      <c r="I5918" s="0" t="s">
        <v>15516</v>
      </c>
    </row>
    <row r="5919" customFormat="false" ht="15" hidden="false" customHeight="false" outlineLevel="0" collapsed="false">
      <c r="A5919" s="0" t="n">
        <v>135</v>
      </c>
      <c r="B5919" s="0" t="s">
        <v>194</v>
      </c>
      <c r="C5919" s="0" t="s">
        <v>15514</v>
      </c>
      <c r="D5919" s="0" t="s">
        <v>92</v>
      </c>
      <c r="E5919" s="0" t="s">
        <v>15515</v>
      </c>
      <c r="F5919" s="0" t="n">
        <v>1603</v>
      </c>
      <c r="G5919" s="0" t="s">
        <v>599</v>
      </c>
      <c r="H5919" s="0" t="s">
        <v>297</v>
      </c>
      <c r="I5919" s="0" t="s">
        <v>28706</v>
      </c>
    </row>
    <row r="5920" customFormat="false" ht="15" hidden="false" customHeight="false" outlineLevel="0" collapsed="false">
      <c r="A5920" s="0" t="n">
        <v>13</v>
      </c>
      <c r="B5920" s="0" t="s">
        <v>48</v>
      </c>
      <c r="C5920" s="0" t="s">
        <v>28707</v>
      </c>
      <c r="D5920" s="0" t="s">
        <v>34</v>
      </c>
      <c r="E5920" s="0" t="s">
        <v>28708</v>
      </c>
      <c r="F5920" s="0" t="n">
        <v>2242</v>
      </c>
      <c r="G5920" s="0" t="s">
        <v>599</v>
      </c>
      <c r="H5920" s="0" t="s">
        <v>297</v>
      </c>
      <c r="I5920" s="0" t="s">
        <v>28709</v>
      </c>
    </row>
    <row r="5921" customFormat="false" ht="15" hidden="false" customHeight="false" outlineLevel="0" collapsed="false">
      <c r="A5921" s="0" t="n">
        <v>135</v>
      </c>
      <c r="B5921" s="0" t="s">
        <v>194</v>
      </c>
      <c r="C5921" s="0" t="s">
        <v>28707</v>
      </c>
      <c r="D5921" s="0" t="s">
        <v>34</v>
      </c>
      <c r="E5921" s="0" t="s">
        <v>28708</v>
      </c>
      <c r="F5921" s="0" t="n">
        <v>2242</v>
      </c>
      <c r="G5921" s="0" t="s">
        <v>599</v>
      </c>
      <c r="H5921" s="0" t="s">
        <v>297</v>
      </c>
      <c r="I5921" s="0" t="s">
        <v>28710</v>
      </c>
    </row>
    <row r="5922" customFormat="false" ht="15" hidden="false" customHeight="false" outlineLevel="0" collapsed="false">
      <c r="A5922" s="0" t="n">
        <v>13</v>
      </c>
      <c r="B5922" s="0" t="s">
        <v>48</v>
      </c>
      <c r="C5922" s="0" t="s">
        <v>28711</v>
      </c>
      <c r="D5922" s="0" t="s">
        <v>34</v>
      </c>
      <c r="E5922" s="0" t="s">
        <v>28712</v>
      </c>
      <c r="F5922" s="0" t="n">
        <v>1469</v>
      </c>
      <c r="G5922" s="0" t="s">
        <v>599</v>
      </c>
      <c r="H5922" s="0" t="s">
        <v>297</v>
      </c>
      <c r="I5922" s="0" t="s">
        <v>28713</v>
      </c>
    </row>
    <row r="5923" customFormat="false" ht="15" hidden="false" customHeight="false" outlineLevel="0" collapsed="false">
      <c r="A5923" s="0" t="n">
        <v>135</v>
      </c>
      <c r="B5923" s="0" t="s">
        <v>194</v>
      </c>
      <c r="C5923" s="0" t="s">
        <v>28711</v>
      </c>
      <c r="D5923" s="0" t="s">
        <v>34</v>
      </c>
      <c r="E5923" s="0" t="s">
        <v>28712</v>
      </c>
      <c r="F5923" s="0" t="n">
        <v>1469</v>
      </c>
      <c r="G5923" s="0" t="s">
        <v>599</v>
      </c>
      <c r="H5923" s="0" t="s">
        <v>297</v>
      </c>
      <c r="I5923" s="0" t="s">
        <v>28714</v>
      </c>
    </row>
    <row r="5924" customFormat="false" ht="15" hidden="false" customHeight="false" outlineLevel="0" collapsed="false">
      <c r="A5924" s="0" t="n">
        <v>13</v>
      </c>
      <c r="B5924" s="0" t="s">
        <v>48</v>
      </c>
      <c r="C5924" s="0" t="s">
        <v>28715</v>
      </c>
      <c r="D5924" s="0" t="s">
        <v>34</v>
      </c>
      <c r="E5924" s="0" t="s">
        <v>28716</v>
      </c>
      <c r="F5924" s="0" t="n">
        <v>6980</v>
      </c>
      <c r="G5924" s="0" t="s">
        <v>599</v>
      </c>
      <c r="H5924" s="0" t="s">
        <v>297</v>
      </c>
      <c r="I5924" s="0" t="s">
        <v>28717</v>
      </c>
    </row>
    <row r="5925" customFormat="false" ht="15" hidden="false" customHeight="false" outlineLevel="0" collapsed="false">
      <c r="A5925" s="0" t="n">
        <v>135</v>
      </c>
      <c r="B5925" s="0" t="s">
        <v>194</v>
      </c>
      <c r="C5925" s="0" t="s">
        <v>28715</v>
      </c>
      <c r="D5925" s="0" t="s">
        <v>34</v>
      </c>
      <c r="E5925" s="0" t="s">
        <v>28716</v>
      </c>
      <c r="F5925" s="0" t="n">
        <v>6980</v>
      </c>
      <c r="G5925" s="0" t="s">
        <v>599</v>
      </c>
      <c r="H5925" s="0" t="s">
        <v>297</v>
      </c>
      <c r="I5925" s="0" t="s">
        <v>28718</v>
      </c>
    </row>
    <row r="5926" customFormat="false" ht="15" hidden="false" customHeight="false" outlineLevel="0" collapsed="false">
      <c r="A5926" s="0" t="n">
        <v>13</v>
      </c>
      <c r="B5926" s="0" t="s">
        <v>48</v>
      </c>
      <c r="C5926" s="0" t="s">
        <v>28719</v>
      </c>
      <c r="D5926" s="0" t="s">
        <v>34</v>
      </c>
      <c r="E5926" s="0" t="s">
        <v>28720</v>
      </c>
      <c r="F5926" s="0" t="n">
        <v>3252</v>
      </c>
      <c r="G5926" s="0" t="s">
        <v>599</v>
      </c>
      <c r="H5926" s="0" t="s">
        <v>297</v>
      </c>
      <c r="I5926" s="0" t="s">
        <v>28721</v>
      </c>
    </row>
    <row r="5927" customFormat="false" ht="15" hidden="false" customHeight="false" outlineLevel="0" collapsed="false">
      <c r="A5927" s="0" t="n">
        <v>135</v>
      </c>
      <c r="B5927" s="0" t="s">
        <v>194</v>
      </c>
      <c r="C5927" s="0" t="s">
        <v>28719</v>
      </c>
      <c r="D5927" s="0" t="s">
        <v>34</v>
      </c>
      <c r="E5927" s="0" t="s">
        <v>28720</v>
      </c>
      <c r="F5927" s="0" t="n">
        <v>3252</v>
      </c>
      <c r="G5927" s="0" t="s">
        <v>599</v>
      </c>
      <c r="H5927" s="0" t="s">
        <v>297</v>
      </c>
      <c r="I5927" s="0" t="s">
        <v>28722</v>
      </c>
    </row>
    <row r="5928" customFormat="false" ht="15" hidden="false" customHeight="false" outlineLevel="0" collapsed="false">
      <c r="A5928" s="0" t="n">
        <v>13</v>
      </c>
      <c r="B5928" s="0" t="s">
        <v>48</v>
      </c>
      <c r="C5928" s="0" t="s">
        <v>28723</v>
      </c>
      <c r="D5928" s="0" t="s">
        <v>34</v>
      </c>
      <c r="E5928" s="0" t="s">
        <v>28724</v>
      </c>
      <c r="F5928" s="0" t="n">
        <v>1229</v>
      </c>
      <c r="G5928" s="0" t="s">
        <v>599</v>
      </c>
      <c r="H5928" s="0" t="s">
        <v>297</v>
      </c>
      <c r="I5928" s="0" t="s">
        <v>28725</v>
      </c>
    </row>
    <row r="5929" customFormat="false" ht="15" hidden="false" customHeight="false" outlineLevel="0" collapsed="false">
      <c r="A5929" s="0" t="n">
        <v>135</v>
      </c>
      <c r="B5929" s="0" t="s">
        <v>194</v>
      </c>
      <c r="C5929" s="0" t="s">
        <v>28723</v>
      </c>
      <c r="D5929" s="0" t="s">
        <v>34</v>
      </c>
      <c r="E5929" s="0" t="s">
        <v>28724</v>
      </c>
      <c r="F5929" s="0" t="n">
        <v>1229</v>
      </c>
      <c r="G5929" s="0" t="s">
        <v>599</v>
      </c>
      <c r="H5929" s="0" t="s">
        <v>297</v>
      </c>
      <c r="I5929" s="0" t="s">
        <v>28726</v>
      </c>
    </row>
    <row r="5930" customFormat="false" ht="15" hidden="false" customHeight="false" outlineLevel="0" collapsed="false">
      <c r="A5930" s="0" t="n">
        <v>13</v>
      </c>
      <c r="B5930" s="0" t="s">
        <v>48</v>
      </c>
      <c r="C5930" s="0" t="s">
        <v>15583</v>
      </c>
      <c r="D5930" s="0" t="s">
        <v>34</v>
      </c>
      <c r="E5930" s="0" t="s">
        <v>15584</v>
      </c>
      <c r="F5930" s="0" t="n">
        <v>1148</v>
      </c>
      <c r="G5930" s="0" t="s">
        <v>599</v>
      </c>
      <c r="H5930" s="0" t="s">
        <v>297</v>
      </c>
      <c r="I5930" s="0" t="s">
        <v>15585</v>
      </c>
    </row>
    <row r="5931" customFormat="false" ht="15" hidden="false" customHeight="false" outlineLevel="0" collapsed="false">
      <c r="A5931" s="0" t="n">
        <v>135</v>
      </c>
      <c r="B5931" s="0" t="s">
        <v>194</v>
      </c>
      <c r="C5931" s="0" t="s">
        <v>15583</v>
      </c>
      <c r="D5931" s="0" t="s">
        <v>34</v>
      </c>
      <c r="E5931" s="0" t="s">
        <v>15584</v>
      </c>
      <c r="F5931" s="0" t="n">
        <v>1148</v>
      </c>
      <c r="G5931" s="0" t="s">
        <v>599</v>
      </c>
      <c r="H5931" s="0" t="s">
        <v>297</v>
      </c>
      <c r="I5931" s="0" t="s">
        <v>28727</v>
      </c>
    </row>
    <row r="5932" customFormat="false" ht="15" hidden="false" customHeight="false" outlineLevel="0" collapsed="false">
      <c r="A5932" s="0" t="n">
        <v>13</v>
      </c>
      <c r="B5932" s="0" t="s">
        <v>48</v>
      </c>
      <c r="C5932" s="0" t="s">
        <v>28728</v>
      </c>
      <c r="D5932" s="0" t="s">
        <v>34</v>
      </c>
      <c r="E5932" s="0" t="s">
        <v>28729</v>
      </c>
      <c r="F5932" s="0" t="n">
        <v>1193</v>
      </c>
      <c r="G5932" s="0" t="s">
        <v>599</v>
      </c>
      <c r="H5932" s="0" t="s">
        <v>297</v>
      </c>
      <c r="I5932" s="0" t="s">
        <v>28730</v>
      </c>
    </row>
    <row r="5933" customFormat="false" ht="15" hidden="false" customHeight="false" outlineLevel="0" collapsed="false">
      <c r="A5933" s="0" t="n">
        <v>135</v>
      </c>
      <c r="B5933" s="0" t="s">
        <v>194</v>
      </c>
      <c r="C5933" s="0" t="s">
        <v>28728</v>
      </c>
      <c r="D5933" s="0" t="s">
        <v>34</v>
      </c>
      <c r="E5933" s="0" t="s">
        <v>28729</v>
      </c>
      <c r="F5933" s="0" t="n">
        <v>1193</v>
      </c>
      <c r="G5933" s="0" t="s">
        <v>599</v>
      </c>
      <c r="H5933" s="0" t="s">
        <v>297</v>
      </c>
      <c r="I5933" s="0" t="s">
        <v>28731</v>
      </c>
    </row>
    <row r="5934" customFormat="false" ht="15" hidden="false" customHeight="false" outlineLevel="0" collapsed="false">
      <c r="A5934" s="0" t="n">
        <v>13</v>
      </c>
      <c r="B5934" s="0" t="s">
        <v>48</v>
      </c>
      <c r="C5934" s="0" t="s">
        <v>28732</v>
      </c>
      <c r="D5934" s="0" t="s">
        <v>34</v>
      </c>
      <c r="E5934" s="0" t="s">
        <v>28733</v>
      </c>
      <c r="F5934" s="0" t="n">
        <v>937</v>
      </c>
      <c r="G5934" s="0" t="s">
        <v>599</v>
      </c>
      <c r="H5934" s="0" t="s">
        <v>297</v>
      </c>
      <c r="I5934" s="0" t="s">
        <v>28734</v>
      </c>
    </row>
    <row r="5935" customFormat="false" ht="15" hidden="false" customHeight="false" outlineLevel="0" collapsed="false">
      <c r="A5935" s="0" t="n">
        <v>135</v>
      </c>
      <c r="B5935" s="0" t="s">
        <v>194</v>
      </c>
      <c r="C5935" s="0" t="s">
        <v>28732</v>
      </c>
      <c r="D5935" s="0" t="s">
        <v>34</v>
      </c>
      <c r="E5935" s="0" t="s">
        <v>28733</v>
      </c>
      <c r="F5935" s="0" t="n">
        <v>937</v>
      </c>
      <c r="G5935" s="0" t="s">
        <v>599</v>
      </c>
      <c r="H5935" s="0" t="s">
        <v>297</v>
      </c>
      <c r="I5935" s="0" t="s">
        <v>28735</v>
      </c>
    </row>
    <row r="5936" customFormat="false" ht="15" hidden="false" customHeight="false" outlineLevel="0" collapsed="false">
      <c r="A5936" s="0" t="n">
        <v>13</v>
      </c>
      <c r="B5936" s="0" t="s">
        <v>48</v>
      </c>
      <c r="C5936" s="0" t="s">
        <v>15186</v>
      </c>
      <c r="D5936" s="0" t="s">
        <v>34</v>
      </c>
      <c r="E5936" s="0" t="s">
        <v>15187</v>
      </c>
      <c r="F5936" s="0" t="n">
        <v>917</v>
      </c>
      <c r="G5936" s="0" t="s">
        <v>599</v>
      </c>
      <c r="H5936" s="0" t="s">
        <v>297</v>
      </c>
      <c r="I5936" s="0" t="s">
        <v>15179</v>
      </c>
    </row>
    <row r="5937" customFormat="false" ht="15" hidden="false" customHeight="false" outlineLevel="0" collapsed="false">
      <c r="A5937" s="0" t="n">
        <v>135</v>
      </c>
      <c r="B5937" s="0" t="s">
        <v>194</v>
      </c>
      <c r="C5937" s="0" t="s">
        <v>15186</v>
      </c>
      <c r="D5937" s="0" t="s">
        <v>34</v>
      </c>
      <c r="E5937" s="0" t="s">
        <v>15187</v>
      </c>
      <c r="F5937" s="0" t="n">
        <v>917</v>
      </c>
      <c r="G5937" s="0" t="s">
        <v>599</v>
      </c>
      <c r="H5937" s="0" t="s">
        <v>297</v>
      </c>
      <c r="I5937" s="0" t="s">
        <v>28609</v>
      </c>
    </row>
    <row r="5938" customFormat="false" ht="15" hidden="false" customHeight="false" outlineLevel="0" collapsed="false">
      <c r="A5938" s="0" t="n">
        <v>13</v>
      </c>
      <c r="B5938" s="0" t="s">
        <v>48</v>
      </c>
      <c r="C5938" s="0" t="s">
        <v>28736</v>
      </c>
      <c r="D5938" s="0" t="s">
        <v>34</v>
      </c>
      <c r="E5938" s="0" t="s">
        <v>28737</v>
      </c>
      <c r="F5938" s="0" t="n">
        <v>2048</v>
      </c>
      <c r="G5938" s="0" t="s">
        <v>599</v>
      </c>
      <c r="H5938" s="0" t="s">
        <v>297</v>
      </c>
      <c r="I5938" s="0" t="s">
        <v>28738</v>
      </c>
    </row>
    <row r="5939" customFormat="false" ht="15" hidden="false" customHeight="false" outlineLevel="0" collapsed="false">
      <c r="A5939" s="0" t="n">
        <v>135</v>
      </c>
      <c r="B5939" s="0" t="s">
        <v>194</v>
      </c>
      <c r="C5939" s="0" t="s">
        <v>28736</v>
      </c>
      <c r="D5939" s="0" t="s">
        <v>34</v>
      </c>
      <c r="E5939" s="0" t="s">
        <v>28737</v>
      </c>
      <c r="F5939" s="0" t="n">
        <v>2048</v>
      </c>
      <c r="G5939" s="0" t="s">
        <v>599</v>
      </c>
      <c r="H5939" s="0" t="s">
        <v>297</v>
      </c>
      <c r="I5939" s="0" t="s">
        <v>28739</v>
      </c>
    </row>
    <row r="5940" customFormat="false" ht="15" hidden="false" customHeight="false" outlineLevel="0" collapsed="false">
      <c r="A5940" s="0" t="n">
        <v>13</v>
      </c>
      <c r="B5940" s="0" t="s">
        <v>48</v>
      </c>
      <c r="C5940" s="0" t="s">
        <v>15203</v>
      </c>
      <c r="D5940" s="0" t="s">
        <v>34</v>
      </c>
      <c r="E5940" s="0" t="s">
        <v>15204</v>
      </c>
      <c r="F5940" s="0" t="n">
        <v>1493</v>
      </c>
      <c r="G5940" s="0" t="s">
        <v>599</v>
      </c>
      <c r="H5940" s="0" t="s">
        <v>297</v>
      </c>
      <c r="I5940" s="0" t="s">
        <v>15205</v>
      </c>
    </row>
    <row r="5941" customFormat="false" ht="15" hidden="false" customHeight="false" outlineLevel="0" collapsed="false">
      <c r="A5941" s="0" t="n">
        <v>135</v>
      </c>
      <c r="B5941" s="0" t="s">
        <v>194</v>
      </c>
      <c r="C5941" s="0" t="s">
        <v>15203</v>
      </c>
      <c r="D5941" s="0" t="s">
        <v>34</v>
      </c>
      <c r="E5941" s="0" t="s">
        <v>15204</v>
      </c>
      <c r="F5941" s="0" t="n">
        <v>1493</v>
      </c>
      <c r="G5941" s="0" t="s">
        <v>599</v>
      </c>
      <c r="H5941" s="0" t="s">
        <v>297</v>
      </c>
      <c r="I5941" s="0" t="s">
        <v>28666</v>
      </c>
    </row>
    <row r="5942" customFormat="false" ht="15" hidden="false" customHeight="false" outlineLevel="0" collapsed="false">
      <c r="A5942" s="0" t="n">
        <v>13</v>
      </c>
      <c r="B5942" s="0" t="s">
        <v>48</v>
      </c>
      <c r="C5942" s="0" t="s">
        <v>15603</v>
      </c>
      <c r="D5942" s="0" t="s">
        <v>34</v>
      </c>
      <c r="E5942" s="0" t="s">
        <v>15604</v>
      </c>
      <c r="F5942" s="0" t="n">
        <v>5453</v>
      </c>
      <c r="G5942" s="0" t="s">
        <v>599</v>
      </c>
      <c r="H5942" s="0" t="s">
        <v>297</v>
      </c>
      <c r="I5942" s="0" t="s">
        <v>15605</v>
      </c>
    </row>
    <row r="5943" customFormat="false" ht="15" hidden="false" customHeight="false" outlineLevel="0" collapsed="false">
      <c r="A5943" s="0" t="n">
        <v>135</v>
      </c>
      <c r="B5943" s="0" t="s">
        <v>194</v>
      </c>
      <c r="C5943" s="0" t="s">
        <v>15603</v>
      </c>
      <c r="D5943" s="0" t="s">
        <v>34</v>
      </c>
      <c r="E5943" s="0" t="s">
        <v>15604</v>
      </c>
      <c r="F5943" s="0" t="n">
        <v>5453</v>
      </c>
      <c r="G5943" s="0" t="s">
        <v>599</v>
      </c>
      <c r="H5943" s="0" t="s">
        <v>297</v>
      </c>
      <c r="I5943" s="0" t="s">
        <v>28740</v>
      </c>
    </row>
    <row r="5944" customFormat="false" ht="15" hidden="false" customHeight="false" outlineLevel="0" collapsed="false">
      <c r="A5944" s="0" t="n">
        <v>13</v>
      </c>
      <c r="B5944" s="0" t="s">
        <v>48</v>
      </c>
      <c r="C5944" s="0" t="s">
        <v>15197</v>
      </c>
      <c r="D5944" s="0" t="s">
        <v>34</v>
      </c>
      <c r="E5944" s="0" t="s">
        <v>15198</v>
      </c>
      <c r="F5944" s="0" t="n">
        <v>10353</v>
      </c>
      <c r="G5944" s="0" t="s">
        <v>599</v>
      </c>
      <c r="H5944" s="0" t="s">
        <v>297</v>
      </c>
      <c r="I5944" s="0" t="s">
        <v>15199</v>
      </c>
    </row>
    <row r="5945" customFormat="false" ht="15" hidden="false" customHeight="false" outlineLevel="0" collapsed="false">
      <c r="A5945" s="0" t="n">
        <v>135</v>
      </c>
      <c r="B5945" s="0" t="s">
        <v>194</v>
      </c>
      <c r="C5945" s="0" t="s">
        <v>15197</v>
      </c>
      <c r="D5945" s="0" t="s">
        <v>34</v>
      </c>
      <c r="E5945" s="0" t="s">
        <v>15198</v>
      </c>
      <c r="F5945" s="0" t="n">
        <v>10353</v>
      </c>
      <c r="G5945" s="0" t="s">
        <v>599</v>
      </c>
      <c r="H5945" s="0" t="s">
        <v>297</v>
      </c>
      <c r="I5945" s="0" t="s">
        <v>28741</v>
      </c>
    </row>
    <row r="5946" customFormat="false" ht="15" hidden="false" customHeight="false" outlineLevel="0" collapsed="false">
      <c r="A5946" s="0" t="n">
        <v>13</v>
      </c>
      <c r="B5946" s="0" t="s">
        <v>48</v>
      </c>
      <c r="C5946" s="0" t="s">
        <v>15254</v>
      </c>
      <c r="D5946" s="0" t="s">
        <v>34</v>
      </c>
      <c r="E5946" s="0" t="s">
        <v>15255</v>
      </c>
      <c r="F5946" s="0" t="n">
        <v>3826</v>
      </c>
      <c r="G5946" s="0" t="s">
        <v>599</v>
      </c>
      <c r="H5946" s="0" t="s">
        <v>297</v>
      </c>
      <c r="I5946" s="0" t="s">
        <v>15256</v>
      </c>
    </row>
    <row r="5947" customFormat="false" ht="15" hidden="false" customHeight="false" outlineLevel="0" collapsed="false">
      <c r="A5947" s="0" t="n">
        <v>135</v>
      </c>
      <c r="B5947" s="0" t="s">
        <v>194</v>
      </c>
      <c r="C5947" s="0" t="s">
        <v>15254</v>
      </c>
      <c r="D5947" s="0" t="s">
        <v>34</v>
      </c>
      <c r="E5947" s="0" t="s">
        <v>15255</v>
      </c>
      <c r="F5947" s="0" t="n">
        <v>3826</v>
      </c>
      <c r="G5947" s="0" t="s">
        <v>599</v>
      </c>
      <c r="H5947" s="0" t="s">
        <v>297</v>
      </c>
      <c r="I5947" s="0" t="s">
        <v>28742</v>
      </c>
    </row>
    <row r="5948" customFormat="false" ht="15" hidden="false" customHeight="false" outlineLevel="0" collapsed="false">
      <c r="A5948" s="0" t="n">
        <v>13</v>
      </c>
      <c r="B5948" s="0" t="s">
        <v>48</v>
      </c>
      <c r="C5948" s="0" t="s">
        <v>28743</v>
      </c>
      <c r="D5948" s="0" t="s">
        <v>92</v>
      </c>
      <c r="E5948" s="0" t="s">
        <v>28744</v>
      </c>
      <c r="F5948" s="0" t="n">
        <v>1857</v>
      </c>
      <c r="G5948" s="0" t="s">
        <v>599</v>
      </c>
      <c r="H5948" s="0" t="s">
        <v>297</v>
      </c>
      <c r="I5948" s="0" t="s">
        <v>28745</v>
      </c>
    </row>
    <row r="5949" customFormat="false" ht="15" hidden="false" customHeight="false" outlineLevel="0" collapsed="false">
      <c r="A5949" s="0" t="n">
        <v>135</v>
      </c>
      <c r="B5949" s="0" t="s">
        <v>194</v>
      </c>
      <c r="C5949" s="0" t="s">
        <v>28743</v>
      </c>
      <c r="D5949" s="0" t="s">
        <v>92</v>
      </c>
      <c r="E5949" s="0" t="s">
        <v>28744</v>
      </c>
      <c r="F5949" s="0" t="n">
        <v>1857</v>
      </c>
      <c r="G5949" s="0" t="s">
        <v>599</v>
      </c>
      <c r="H5949" s="0" t="s">
        <v>297</v>
      </c>
      <c r="I5949" s="0" t="s">
        <v>28746</v>
      </c>
    </row>
    <row r="5950" customFormat="false" ht="15" hidden="false" customHeight="false" outlineLevel="0" collapsed="false">
      <c r="A5950" s="0" t="n">
        <v>13</v>
      </c>
      <c r="B5950" s="0" t="s">
        <v>48</v>
      </c>
      <c r="C5950" s="0" t="s">
        <v>28747</v>
      </c>
      <c r="D5950" s="0" t="s">
        <v>34</v>
      </c>
      <c r="E5950" s="0" t="s">
        <v>28748</v>
      </c>
      <c r="F5950" s="0" t="n">
        <v>3031</v>
      </c>
      <c r="G5950" s="0" t="s">
        <v>599</v>
      </c>
      <c r="H5950" s="0" t="s">
        <v>297</v>
      </c>
      <c r="I5950" s="0" t="s">
        <v>28749</v>
      </c>
    </row>
    <row r="5951" customFormat="false" ht="15" hidden="false" customHeight="false" outlineLevel="0" collapsed="false">
      <c r="A5951" s="0" t="n">
        <v>135</v>
      </c>
      <c r="B5951" s="0" t="s">
        <v>194</v>
      </c>
      <c r="C5951" s="0" t="s">
        <v>28747</v>
      </c>
      <c r="D5951" s="0" t="s">
        <v>34</v>
      </c>
      <c r="E5951" s="0" t="s">
        <v>28748</v>
      </c>
      <c r="F5951" s="0" t="n">
        <v>3031</v>
      </c>
      <c r="G5951" s="0" t="s">
        <v>599</v>
      </c>
      <c r="H5951" s="0" t="s">
        <v>297</v>
      </c>
      <c r="I5951" s="0" t="s">
        <v>28750</v>
      </c>
    </row>
    <row r="5952" customFormat="false" ht="15" hidden="false" customHeight="false" outlineLevel="0" collapsed="false">
      <c r="A5952" s="0" t="n">
        <v>13</v>
      </c>
      <c r="B5952" s="0" t="s">
        <v>48</v>
      </c>
      <c r="C5952" s="0" t="s">
        <v>15541</v>
      </c>
      <c r="D5952" s="0" t="s">
        <v>34</v>
      </c>
      <c r="E5952" s="0" t="s">
        <v>15542</v>
      </c>
      <c r="F5952" s="0" t="n">
        <v>1185</v>
      </c>
      <c r="G5952" s="0" t="s">
        <v>599</v>
      </c>
      <c r="H5952" s="0" t="s">
        <v>297</v>
      </c>
      <c r="I5952" s="0" t="s">
        <v>15543</v>
      </c>
    </row>
    <row r="5953" customFormat="false" ht="15" hidden="false" customHeight="false" outlineLevel="0" collapsed="false">
      <c r="A5953" s="0" t="n">
        <v>135</v>
      </c>
      <c r="B5953" s="0" t="s">
        <v>194</v>
      </c>
      <c r="C5953" s="0" t="s">
        <v>15541</v>
      </c>
      <c r="D5953" s="0" t="s">
        <v>34</v>
      </c>
      <c r="E5953" s="0" t="s">
        <v>15542</v>
      </c>
      <c r="F5953" s="0" t="n">
        <v>1185</v>
      </c>
      <c r="G5953" s="0" t="s">
        <v>599</v>
      </c>
      <c r="H5953" s="0" t="s">
        <v>297</v>
      </c>
      <c r="I5953" s="0" t="s">
        <v>28751</v>
      </c>
    </row>
    <row r="5954" customFormat="false" ht="15" hidden="false" customHeight="false" outlineLevel="0" collapsed="false">
      <c r="A5954" s="0" t="n">
        <v>13</v>
      </c>
      <c r="B5954" s="0" t="s">
        <v>48</v>
      </c>
      <c r="C5954" s="0" t="s">
        <v>28752</v>
      </c>
      <c r="D5954" s="0" t="s">
        <v>34</v>
      </c>
      <c r="E5954" s="0" t="s">
        <v>28753</v>
      </c>
      <c r="F5954" s="0" t="n">
        <v>2035</v>
      </c>
      <c r="G5954" s="0" t="s">
        <v>599</v>
      </c>
      <c r="H5954" s="0" t="s">
        <v>297</v>
      </c>
      <c r="I5954" s="0" t="s">
        <v>28754</v>
      </c>
    </row>
    <row r="5955" customFormat="false" ht="15" hidden="false" customHeight="false" outlineLevel="0" collapsed="false">
      <c r="A5955" s="0" t="n">
        <v>135</v>
      </c>
      <c r="B5955" s="0" t="s">
        <v>194</v>
      </c>
      <c r="C5955" s="0" t="s">
        <v>28752</v>
      </c>
      <c r="D5955" s="0" t="s">
        <v>34</v>
      </c>
      <c r="E5955" s="0" t="s">
        <v>28753</v>
      </c>
      <c r="F5955" s="0" t="n">
        <v>2035</v>
      </c>
      <c r="G5955" s="0" t="s">
        <v>599</v>
      </c>
      <c r="H5955" s="0" t="s">
        <v>297</v>
      </c>
      <c r="I5955" s="0" t="s">
        <v>28755</v>
      </c>
    </row>
    <row r="5956" customFormat="false" ht="15" hidden="false" customHeight="false" outlineLevel="0" collapsed="false">
      <c r="A5956" s="0" t="n">
        <v>13</v>
      </c>
      <c r="B5956" s="0" t="s">
        <v>48</v>
      </c>
      <c r="C5956" s="0" t="s">
        <v>28756</v>
      </c>
      <c r="D5956" s="0" t="s">
        <v>34</v>
      </c>
      <c r="E5956" s="0" t="s">
        <v>28757</v>
      </c>
      <c r="F5956" s="0" t="n">
        <v>1039</v>
      </c>
      <c r="G5956" s="0" t="s">
        <v>599</v>
      </c>
      <c r="H5956" s="0" t="s">
        <v>297</v>
      </c>
      <c r="I5956" s="0" t="s">
        <v>28758</v>
      </c>
    </row>
    <row r="5957" customFormat="false" ht="15" hidden="false" customHeight="false" outlineLevel="0" collapsed="false">
      <c r="A5957" s="0" t="n">
        <v>135</v>
      </c>
      <c r="B5957" s="0" t="s">
        <v>194</v>
      </c>
      <c r="C5957" s="0" t="s">
        <v>28756</v>
      </c>
      <c r="D5957" s="0" t="s">
        <v>34</v>
      </c>
      <c r="E5957" s="0" t="s">
        <v>28757</v>
      </c>
      <c r="F5957" s="0" t="n">
        <v>1039</v>
      </c>
      <c r="G5957" s="0" t="s">
        <v>599</v>
      </c>
      <c r="H5957" s="0" t="s">
        <v>297</v>
      </c>
      <c r="I5957" s="0" t="s">
        <v>28759</v>
      </c>
    </row>
    <row r="5958" customFormat="false" ht="15" hidden="false" customHeight="false" outlineLevel="0" collapsed="false">
      <c r="A5958" s="0" t="n">
        <v>13</v>
      </c>
      <c r="B5958" s="0" t="s">
        <v>48</v>
      </c>
      <c r="C5958" s="0" t="s">
        <v>15251</v>
      </c>
      <c r="D5958" s="0" t="s">
        <v>34</v>
      </c>
      <c r="E5958" s="0" t="s">
        <v>15252</v>
      </c>
      <c r="F5958" s="0" t="n">
        <v>1282</v>
      </c>
      <c r="G5958" s="0" t="s">
        <v>599</v>
      </c>
      <c r="H5958" s="0" t="s">
        <v>297</v>
      </c>
      <c r="I5958" s="0" t="s">
        <v>15253</v>
      </c>
    </row>
    <row r="5959" customFormat="false" ht="15" hidden="false" customHeight="false" outlineLevel="0" collapsed="false">
      <c r="A5959" s="0" t="n">
        <v>135</v>
      </c>
      <c r="B5959" s="0" t="s">
        <v>194</v>
      </c>
      <c r="C5959" s="0" t="s">
        <v>15251</v>
      </c>
      <c r="D5959" s="0" t="s">
        <v>34</v>
      </c>
      <c r="E5959" s="0" t="s">
        <v>15252</v>
      </c>
      <c r="F5959" s="0" t="n">
        <v>1282</v>
      </c>
      <c r="G5959" s="0" t="s">
        <v>599</v>
      </c>
      <c r="H5959" s="0" t="s">
        <v>297</v>
      </c>
      <c r="I5959" s="0" t="s">
        <v>28760</v>
      </c>
    </row>
    <row r="5960" customFormat="false" ht="15" hidden="false" customHeight="false" outlineLevel="0" collapsed="false">
      <c r="A5960" s="0" t="n">
        <v>13</v>
      </c>
      <c r="B5960" s="0" t="s">
        <v>48</v>
      </c>
      <c r="C5960" s="0" t="s">
        <v>28761</v>
      </c>
      <c r="D5960" s="0" t="s">
        <v>34</v>
      </c>
      <c r="E5960" s="0" t="s">
        <v>28762</v>
      </c>
      <c r="F5960" s="0" t="n">
        <v>5827</v>
      </c>
      <c r="G5960" s="0" t="s">
        <v>599</v>
      </c>
      <c r="H5960" s="0" t="s">
        <v>297</v>
      </c>
      <c r="I5960" s="0" t="s">
        <v>28763</v>
      </c>
    </row>
    <row r="5961" customFormat="false" ht="15" hidden="false" customHeight="false" outlineLevel="0" collapsed="false">
      <c r="A5961" s="0" t="n">
        <v>135</v>
      </c>
      <c r="B5961" s="0" t="s">
        <v>194</v>
      </c>
      <c r="C5961" s="0" t="s">
        <v>28761</v>
      </c>
      <c r="D5961" s="0" t="s">
        <v>34</v>
      </c>
      <c r="E5961" s="0" t="s">
        <v>28762</v>
      </c>
      <c r="F5961" s="0" t="n">
        <v>5827</v>
      </c>
      <c r="G5961" s="0" t="s">
        <v>599</v>
      </c>
      <c r="H5961" s="0" t="s">
        <v>297</v>
      </c>
      <c r="I5961" s="0" t="s">
        <v>28764</v>
      </c>
    </row>
    <row r="5962" customFormat="false" ht="15" hidden="false" customHeight="false" outlineLevel="0" collapsed="false">
      <c r="A5962" s="0" t="n">
        <v>13</v>
      </c>
      <c r="B5962" s="0" t="s">
        <v>48</v>
      </c>
      <c r="C5962" s="0" t="s">
        <v>28765</v>
      </c>
      <c r="D5962" s="0" t="s">
        <v>34</v>
      </c>
      <c r="E5962" s="0" t="s">
        <v>28766</v>
      </c>
      <c r="F5962" s="0" t="n">
        <v>1200</v>
      </c>
      <c r="G5962" s="0" t="s">
        <v>599</v>
      </c>
      <c r="H5962" s="0" t="s">
        <v>297</v>
      </c>
      <c r="I5962" s="0" t="s">
        <v>28767</v>
      </c>
    </row>
    <row r="5963" customFormat="false" ht="15" hidden="false" customHeight="false" outlineLevel="0" collapsed="false">
      <c r="A5963" s="0" t="n">
        <v>135</v>
      </c>
      <c r="B5963" s="0" t="s">
        <v>194</v>
      </c>
      <c r="C5963" s="0" t="s">
        <v>28765</v>
      </c>
      <c r="D5963" s="0" t="s">
        <v>34</v>
      </c>
      <c r="E5963" s="0" t="s">
        <v>28766</v>
      </c>
      <c r="F5963" s="0" t="n">
        <v>1200</v>
      </c>
      <c r="G5963" s="0" t="s">
        <v>599</v>
      </c>
      <c r="H5963" s="0" t="s">
        <v>297</v>
      </c>
      <c r="I5963" s="0" t="s">
        <v>28768</v>
      </c>
    </row>
    <row r="5964" customFormat="false" ht="15" hidden="false" customHeight="false" outlineLevel="0" collapsed="false">
      <c r="A5964" s="0" t="n">
        <v>13</v>
      </c>
      <c r="B5964" s="0" t="s">
        <v>48</v>
      </c>
      <c r="C5964" s="0" t="s">
        <v>15612</v>
      </c>
      <c r="D5964" s="0" t="s">
        <v>34</v>
      </c>
      <c r="E5964" s="0" t="s">
        <v>15613</v>
      </c>
      <c r="F5964" s="0" t="n">
        <v>1365</v>
      </c>
      <c r="G5964" s="0" t="s">
        <v>599</v>
      </c>
      <c r="H5964" s="0" t="s">
        <v>297</v>
      </c>
      <c r="I5964" s="0" t="s">
        <v>15614</v>
      </c>
    </row>
    <row r="5965" customFormat="false" ht="15" hidden="false" customHeight="false" outlineLevel="0" collapsed="false">
      <c r="A5965" s="0" t="n">
        <v>135</v>
      </c>
      <c r="B5965" s="0" t="s">
        <v>194</v>
      </c>
      <c r="C5965" s="0" t="s">
        <v>15612</v>
      </c>
      <c r="D5965" s="0" t="s">
        <v>34</v>
      </c>
      <c r="E5965" s="0" t="s">
        <v>15613</v>
      </c>
      <c r="F5965" s="0" t="n">
        <v>1365</v>
      </c>
      <c r="G5965" s="0" t="s">
        <v>599</v>
      </c>
      <c r="H5965" s="0" t="s">
        <v>297</v>
      </c>
      <c r="I5965" s="0" t="s">
        <v>28769</v>
      </c>
    </row>
    <row r="5966" customFormat="false" ht="15" hidden="false" customHeight="false" outlineLevel="0" collapsed="false">
      <c r="A5966" s="0" t="n">
        <v>13</v>
      </c>
      <c r="B5966" s="0" t="s">
        <v>48</v>
      </c>
      <c r="C5966" s="0" t="s">
        <v>15553</v>
      </c>
      <c r="D5966" s="0" t="s">
        <v>34</v>
      </c>
      <c r="E5966" s="0" t="s">
        <v>15554</v>
      </c>
      <c r="F5966" s="0" t="n">
        <v>1283</v>
      </c>
      <c r="G5966" s="0" t="s">
        <v>599</v>
      </c>
      <c r="H5966" s="0" t="s">
        <v>297</v>
      </c>
      <c r="I5966" s="0" t="s">
        <v>15555</v>
      </c>
    </row>
    <row r="5967" customFormat="false" ht="15" hidden="false" customHeight="false" outlineLevel="0" collapsed="false">
      <c r="A5967" s="0" t="n">
        <v>135</v>
      </c>
      <c r="B5967" s="0" t="s">
        <v>194</v>
      </c>
      <c r="C5967" s="0" t="s">
        <v>15553</v>
      </c>
      <c r="D5967" s="0" t="s">
        <v>34</v>
      </c>
      <c r="E5967" s="0" t="s">
        <v>15554</v>
      </c>
      <c r="F5967" s="0" t="n">
        <v>1283</v>
      </c>
      <c r="G5967" s="0" t="s">
        <v>599</v>
      </c>
      <c r="H5967" s="0" t="s">
        <v>297</v>
      </c>
      <c r="I5967" s="0" t="s">
        <v>28770</v>
      </c>
    </row>
    <row r="5968" customFormat="false" ht="15" hidden="false" customHeight="false" outlineLevel="0" collapsed="false">
      <c r="A5968" s="0" t="n">
        <v>13</v>
      </c>
      <c r="B5968" s="0" t="s">
        <v>48</v>
      </c>
      <c r="C5968" s="0" t="s">
        <v>15188</v>
      </c>
      <c r="D5968" s="0" t="s">
        <v>34</v>
      </c>
      <c r="E5968" s="0" t="s">
        <v>15189</v>
      </c>
      <c r="F5968" s="0" t="n">
        <v>975</v>
      </c>
      <c r="G5968" s="0" t="s">
        <v>599</v>
      </c>
      <c r="H5968" s="0" t="s">
        <v>297</v>
      </c>
      <c r="I5968" s="0" t="s">
        <v>15190</v>
      </c>
    </row>
    <row r="5969" customFormat="false" ht="15" hidden="false" customHeight="false" outlineLevel="0" collapsed="false">
      <c r="A5969" s="0" t="n">
        <v>135</v>
      </c>
      <c r="B5969" s="0" t="s">
        <v>194</v>
      </c>
      <c r="C5969" s="0" t="s">
        <v>15188</v>
      </c>
      <c r="D5969" s="0" t="s">
        <v>34</v>
      </c>
      <c r="E5969" s="0" t="s">
        <v>15189</v>
      </c>
      <c r="F5969" s="0" t="n">
        <v>975</v>
      </c>
      <c r="G5969" s="0" t="s">
        <v>599</v>
      </c>
      <c r="H5969" s="0" t="s">
        <v>297</v>
      </c>
      <c r="I5969" s="0" t="s">
        <v>28771</v>
      </c>
    </row>
    <row r="5970" customFormat="false" ht="15" hidden="false" customHeight="false" outlineLevel="0" collapsed="false">
      <c r="A5970" s="0" t="n">
        <v>13</v>
      </c>
      <c r="B5970" s="0" t="s">
        <v>48</v>
      </c>
      <c r="C5970" s="0" t="s">
        <v>15206</v>
      </c>
      <c r="D5970" s="0" t="s">
        <v>34</v>
      </c>
      <c r="E5970" s="0" t="s">
        <v>15207</v>
      </c>
      <c r="F5970" s="0" t="n">
        <v>1256</v>
      </c>
      <c r="G5970" s="0" t="s">
        <v>599</v>
      </c>
      <c r="H5970" s="0" t="s">
        <v>297</v>
      </c>
      <c r="I5970" s="0" t="s">
        <v>15208</v>
      </c>
    </row>
    <row r="5971" customFormat="false" ht="15" hidden="false" customHeight="false" outlineLevel="0" collapsed="false">
      <c r="A5971" s="0" t="n">
        <v>135</v>
      </c>
      <c r="B5971" s="0" t="s">
        <v>194</v>
      </c>
      <c r="C5971" s="0" t="s">
        <v>15206</v>
      </c>
      <c r="D5971" s="0" t="s">
        <v>34</v>
      </c>
      <c r="E5971" s="0" t="s">
        <v>15207</v>
      </c>
      <c r="F5971" s="0" t="n">
        <v>1256</v>
      </c>
      <c r="G5971" s="0" t="s">
        <v>599</v>
      </c>
      <c r="H5971" s="0" t="s">
        <v>297</v>
      </c>
      <c r="I5971" s="0" t="s">
        <v>28772</v>
      </c>
    </row>
    <row r="5972" customFormat="false" ht="15" hidden="false" customHeight="false" outlineLevel="0" collapsed="false">
      <c r="A5972" s="0" t="n">
        <v>13</v>
      </c>
      <c r="B5972" s="0" t="s">
        <v>48</v>
      </c>
      <c r="C5972" s="0" t="s">
        <v>28773</v>
      </c>
      <c r="D5972" s="0" t="s">
        <v>34</v>
      </c>
      <c r="E5972" s="0" t="s">
        <v>28774</v>
      </c>
      <c r="F5972" s="0" t="n">
        <v>5896</v>
      </c>
      <c r="G5972" s="0" t="s">
        <v>599</v>
      </c>
      <c r="H5972" s="0" t="s">
        <v>297</v>
      </c>
      <c r="I5972" s="0" t="s">
        <v>28775</v>
      </c>
    </row>
    <row r="5973" customFormat="false" ht="15" hidden="false" customHeight="false" outlineLevel="0" collapsed="false">
      <c r="A5973" s="0" t="n">
        <v>135</v>
      </c>
      <c r="B5973" s="0" t="s">
        <v>194</v>
      </c>
      <c r="C5973" s="0" t="s">
        <v>28773</v>
      </c>
      <c r="D5973" s="0" t="s">
        <v>34</v>
      </c>
      <c r="E5973" s="0" t="s">
        <v>28774</v>
      </c>
      <c r="F5973" s="0" t="n">
        <v>5896</v>
      </c>
      <c r="G5973" s="0" t="s">
        <v>599</v>
      </c>
      <c r="H5973" s="0" t="s">
        <v>297</v>
      </c>
      <c r="I5973" s="0" t="s">
        <v>28776</v>
      </c>
    </row>
    <row r="5974" customFormat="false" ht="15" hidden="false" customHeight="false" outlineLevel="0" collapsed="false">
      <c r="A5974" s="0" t="n">
        <v>13</v>
      </c>
      <c r="B5974" s="0" t="s">
        <v>48</v>
      </c>
      <c r="C5974" s="0" t="s">
        <v>28777</v>
      </c>
      <c r="D5974" s="0" t="s">
        <v>34</v>
      </c>
      <c r="E5974" s="0" t="s">
        <v>28778</v>
      </c>
      <c r="F5974" s="0" t="n">
        <v>950</v>
      </c>
      <c r="G5974" s="0" t="s">
        <v>599</v>
      </c>
      <c r="H5974" s="0" t="s">
        <v>297</v>
      </c>
      <c r="I5974" s="0" t="s">
        <v>28779</v>
      </c>
    </row>
    <row r="5975" customFormat="false" ht="15" hidden="false" customHeight="false" outlineLevel="0" collapsed="false">
      <c r="A5975" s="0" t="n">
        <v>135</v>
      </c>
      <c r="B5975" s="0" t="s">
        <v>194</v>
      </c>
      <c r="C5975" s="0" t="s">
        <v>28777</v>
      </c>
      <c r="D5975" s="0" t="s">
        <v>34</v>
      </c>
      <c r="E5975" s="0" t="s">
        <v>28778</v>
      </c>
      <c r="F5975" s="0" t="n">
        <v>950</v>
      </c>
      <c r="G5975" s="0" t="s">
        <v>599</v>
      </c>
      <c r="H5975" s="0" t="s">
        <v>297</v>
      </c>
      <c r="I5975" s="0" t="s">
        <v>28780</v>
      </c>
    </row>
    <row r="5976" customFormat="false" ht="15" hidden="false" customHeight="false" outlineLevel="0" collapsed="false">
      <c r="A5976" s="0" t="n">
        <v>13</v>
      </c>
      <c r="B5976" s="0" t="s">
        <v>48</v>
      </c>
      <c r="C5976" s="0" t="s">
        <v>28781</v>
      </c>
      <c r="D5976" s="0" t="s">
        <v>34</v>
      </c>
      <c r="E5976" s="0" t="s">
        <v>28782</v>
      </c>
      <c r="F5976" s="0" t="n">
        <v>3466</v>
      </c>
      <c r="G5976" s="0" t="s">
        <v>599</v>
      </c>
      <c r="H5976" s="0" t="s">
        <v>297</v>
      </c>
      <c r="I5976" s="0" t="s">
        <v>28783</v>
      </c>
    </row>
    <row r="5977" customFormat="false" ht="15" hidden="false" customHeight="false" outlineLevel="0" collapsed="false">
      <c r="A5977" s="0" t="n">
        <v>135</v>
      </c>
      <c r="B5977" s="0" t="s">
        <v>194</v>
      </c>
      <c r="C5977" s="0" t="s">
        <v>28781</v>
      </c>
      <c r="D5977" s="0" t="s">
        <v>34</v>
      </c>
      <c r="E5977" s="0" t="s">
        <v>28782</v>
      </c>
      <c r="F5977" s="0" t="n">
        <v>3466</v>
      </c>
      <c r="G5977" s="0" t="s">
        <v>599</v>
      </c>
      <c r="H5977" s="0" t="s">
        <v>297</v>
      </c>
      <c r="I5977" s="0" t="s">
        <v>28784</v>
      </c>
    </row>
    <row r="5978" customFormat="false" ht="15" hidden="false" customHeight="false" outlineLevel="0" collapsed="false">
      <c r="A5978" s="0" t="n">
        <v>13</v>
      </c>
      <c r="B5978" s="0" t="s">
        <v>48</v>
      </c>
      <c r="C5978" s="0" t="s">
        <v>15562</v>
      </c>
      <c r="D5978" s="0" t="s">
        <v>34</v>
      </c>
      <c r="E5978" s="0" t="s">
        <v>15563</v>
      </c>
      <c r="F5978" s="0" t="n">
        <v>10067</v>
      </c>
      <c r="G5978" s="0" t="s">
        <v>599</v>
      </c>
      <c r="H5978" s="0" t="s">
        <v>297</v>
      </c>
      <c r="I5978" s="0" t="s">
        <v>15564</v>
      </c>
    </row>
    <row r="5979" customFormat="false" ht="15" hidden="false" customHeight="false" outlineLevel="0" collapsed="false">
      <c r="A5979" s="0" t="n">
        <v>135</v>
      </c>
      <c r="B5979" s="0" t="s">
        <v>194</v>
      </c>
      <c r="C5979" s="0" t="s">
        <v>15562</v>
      </c>
      <c r="D5979" s="0" t="s">
        <v>34</v>
      </c>
      <c r="E5979" s="0" t="s">
        <v>15563</v>
      </c>
      <c r="F5979" s="0" t="n">
        <v>10067</v>
      </c>
      <c r="G5979" s="0" t="s">
        <v>599</v>
      </c>
      <c r="H5979" s="0" t="s">
        <v>297</v>
      </c>
      <c r="I5979" s="0" t="s">
        <v>28785</v>
      </c>
    </row>
    <row r="5980" customFormat="false" ht="15" hidden="false" customHeight="false" outlineLevel="0" collapsed="false">
      <c r="A5980" s="0" t="n">
        <v>13</v>
      </c>
      <c r="B5980" s="0" t="s">
        <v>48</v>
      </c>
      <c r="C5980" s="0" t="s">
        <v>15224</v>
      </c>
      <c r="D5980" s="0" t="s">
        <v>34</v>
      </c>
      <c r="E5980" s="0" t="s">
        <v>15225</v>
      </c>
      <c r="F5980" s="0" t="n">
        <v>2007</v>
      </c>
      <c r="G5980" s="0" t="s">
        <v>599</v>
      </c>
      <c r="H5980" s="0" t="s">
        <v>297</v>
      </c>
      <c r="I5980" s="0" t="s">
        <v>15226</v>
      </c>
    </row>
    <row r="5981" customFormat="false" ht="15" hidden="false" customHeight="false" outlineLevel="0" collapsed="false">
      <c r="A5981" s="0" t="n">
        <v>135</v>
      </c>
      <c r="B5981" s="0" t="s">
        <v>194</v>
      </c>
      <c r="C5981" s="0" t="s">
        <v>15224</v>
      </c>
      <c r="D5981" s="0" t="s">
        <v>34</v>
      </c>
      <c r="E5981" s="0" t="s">
        <v>15225</v>
      </c>
      <c r="F5981" s="0" t="n">
        <v>2007</v>
      </c>
      <c r="G5981" s="0" t="s">
        <v>599</v>
      </c>
      <c r="H5981" s="0" t="s">
        <v>297</v>
      </c>
      <c r="I5981" s="0" t="s">
        <v>28786</v>
      </c>
    </row>
    <row r="5982" customFormat="false" ht="15" hidden="false" customHeight="false" outlineLevel="0" collapsed="false">
      <c r="A5982" s="0" t="n">
        <v>26</v>
      </c>
      <c r="B5982" s="0" t="s">
        <v>66</v>
      </c>
      <c r="C5982" s="0" t="s">
        <v>28787</v>
      </c>
      <c r="D5982" s="0" t="s">
        <v>14192</v>
      </c>
      <c r="E5982" s="0" t="s">
        <v>28788</v>
      </c>
      <c r="F5982" s="0" t="n">
        <v>5466</v>
      </c>
      <c r="G5982" s="0" t="s">
        <v>599</v>
      </c>
      <c r="H5982" s="0" t="s">
        <v>297</v>
      </c>
      <c r="I5982" s="0" t="s">
        <v>28789</v>
      </c>
    </row>
    <row r="5983" customFormat="false" ht="15" hidden="false" customHeight="false" outlineLevel="0" collapsed="false">
      <c r="A5983" s="0" t="n">
        <v>85</v>
      </c>
      <c r="B5983" s="0" t="s">
        <v>136</v>
      </c>
      <c r="C5983" s="0" t="s">
        <v>28787</v>
      </c>
      <c r="D5983" s="0" t="s">
        <v>14192</v>
      </c>
      <c r="E5983" s="0" t="s">
        <v>28788</v>
      </c>
      <c r="F5983" s="0" t="n">
        <v>5466</v>
      </c>
      <c r="G5983" s="0" t="s">
        <v>599</v>
      </c>
      <c r="H5983" s="0" t="s">
        <v>297</v>
      </c>
      <c r="I5983" s="0" t="s">
        <v>28790</v>
      </c>
    </row>
    <row r="5984" customFormat="false" ht="15" hidden="false" customHeight="false" outlineLevel="0" collapsed="false">
      <c r="A5984" s="0" t="n">
        <v>26</v>
      </c>
      <c r="B5984" s="0" t="s">
        <v>66</v>
      </c>
      <c r="C5984" s="0" t="s">
        <v>28791</v>
      </c>
      <c r="D5984" s="0" t="s">
        <v>514</v>
      </c>
      <c r="E5984" s="0" t="s">
        <v>28792</v>
      </c>
      <c r="F5984" s="0" t="n">
        <v>5090</v>
      </c>
      <c r="G5984" s="0" t="s">
        <v>599</v>
      </c>
      <c r="H5984" s="0" t="s">
        <v>297</v>
      </c>
      <c r="I5984" s="0" t="s">
        <v>28793</v>
      </c>
    </row>
    <row r="5985" customFormat="false" ht="15" hidden="false" customHeight="false" outlineLevel="0" collapsed="false">
      <c r="A5985" s="0" t="n">
        <v>85</v>
      </c>
      <c r="B5985" s="0" t="s">
        <v>136</v>
      </c>
      <c r="C5985" s="0" t="s">
        <v>28791</v>
      </c>
      <c r="D5985" s="0" t="s">
        <v>514</v>
      </c>
      <c r="E5985" s="0" t="s">
        <v>28792</v>
      </c>
      <c r="F5985" s="0" t="n">
        <v>5090</v>
      </c>
      <c r="G5985" s="0" t="s">
        <v>599</v>
      </c>
      <c r="H5985" s="0" t="s">
        <v>297</v>
      </c>
      <c r="I5985" s="0" t="s">
        <v>28794</v>
      </c>
    </row>
    <row r="5986" customFormat="false" ht="15" hidden="false" customHeight="false" outlineLevel="0" collapsed="false">
      <c r="A5986" s="0" t="n">
        <v>26</v>
      </c>
      <c r="B5986" s="0" t="s">
        <v>66</v>
      </c>
      <c r="C5986" s="0" t="s">
        <v>28795</v>
      </c>
      <c r="D5986" s="0" t="s">
        <v>34</v>
      </c>
      <c r="E5986" s="0" t="s">
        <v>28796</v>
      </c>
      <c r="F5986" s="0" t="n">
        <v>4188</v>
      </c>
      <c r="G5986" s="0" t="s">
        <v>599</v>
      </c>
      <c r="H5986" s="0" t="s">
        <v>297</v>
      </c>
      <c r="I5986" s="0" t="s">
        <v>28797</v>
      </c>
    </row>
    <row r="5987" customFormat="false" ht="15" hidden="false" customHeight="false" outlineLevel="0" collapsed="false">
      <c r="A5987" s="0" t="n">
        <v>85</v>
      </c>
      <c r="B5987" s="0" t="s">
        <v>136</v>
      </c>
      <c r="C5987" s="0" t="s">
        <v>28795</v>
      </c>
      <c r="D5987" s="0" t="s">
        <v>34</v>
      </c>
      <c r="E5987" s="0" t="s">
        <v>28796</v>
      </c>
      <c r="F5987" s="0" t="n">
        <v>4188</v>
      </c>
      <c r="G5987" s="0" t="s">
        <v>599</v>
      </c>
      <c r="H5987" s="0" t="s">
        <v>297</v>
      </c>
      <c r="I5987" s="0" t="s">
        <v>28798</v>
      </c>
    </row>
    <row r="5988" customFormat="false" ht="15" hidden="false" customHeight="false" outlineLevel="0" collapsed="false">
      <c r="A5988" s="0" t="n">
        <v>26</v>
      </c>
      <c r="B5988" s="0" t="s">
        <v>66</v>
      </c>
      <c r="C5988" s="0" t="s">
        <v>28799</v>
      </c>
      <c r="D5988" s="0" t="s">
        <v>14192</v>
      </c>
      <c r="E5988" s="0" t="s">
        <v>28800</v>
      </c>
      <c r="F5988" s="0" t="n">
        <v>6468</v>
      </c>
      <c r="G5988" s="0" t="s">
        <v>599</v>
      </c>
      <c r="H5988" s="0" t="s">
        <v>297</v>
      </c>
      <c r="I5988" s="0" t="s">
        <v>28801</v>
      </c>
    </row>
    <row r="5989" customFormat="false" ht="15" hidden="false" customHeight="false" outlineLevel="0" collapsed="false">
      <c r="A5989" s="0" t="n">
        <v>85</v>
      </c>
      <c r="B5989" s="0" t="s">
        <v>136</v>
      </c>
      <c r="C5989" s="0" t="s">
        <v>28799</v>
      </c>
      <c r="D5989" s="0" t="s">
        <v>14192</v>
      </c>
      <c r="E5989" s="0" t="s">
        <v>28800</v>
      </c>
      <c r="F5989" s="0" t="n">
        <v>6468</v>
      </c>
      <c r="G5989" s="0" t="s">
        <v>599</v>
      </c>
      <c r="H5989" s="0" t="s">
        <v>297</v>
      </c>
      <c r="I5989" s="0" t="s">
        <v>28802</v>
      </c>
    </row>
    <row r="5990" customFormat="false" ht="15" hidden="false" customHeight="false" outlineLevel="0" collapsed="false">
      <c r="A5990" s="0" t="n">
        <v>26</v>
      </c>
      <c r="B5990" s="0" t="s">
        <v>66</v>
      </c>
      <c r="C5990" s="0" t="s">
        <v>28803</v>
      </c>
      <c r="D5990" s="0" t="s">
        <v>514</v>
      </c>
      <c r="E5990" s="0" t="s">
        <v>28804</v>
      </c>
      <c r="F5990" s="0" t="n">
        <v>2555</v>
      </c>
      <c r="G5990" s="0" t="s">
        <v>599</v>
      </c>
      <c r="H5990" s="0" t="s">
        <v>297</v>
      </c>
      <c r="I5990" s="0" t="s">
        <v>28805</v>
      </c>
    </row>
    <row r="5991" customFormat="false" ht="15" hidden="false" customHeight="false" outlineLevel="0" collapsed="false">
      <c r="A5991" s="0" t="n">
        <v>85</v>
      </c>
      <c r="B5991" s="0" t="s">
        <v>136</v>
      </c>
      <c r="C5991" s="0" t="s">
        <v>28803</v>
      </c>
      <c r="D5991" s="0" t="s">
        <v>514</v>
      </c>
      <c r="E5991" s="0" t="s">
        <v>28804</v>
      </c>
      <c r="F5991" s="0" t="n">
        <v>2555</v>
      </c>
      <c r="G5991" s="0" t="s">
        <v>599</v>
      </c>
      <c r="H5991" s="0" t="s">
        <v>297</v>
      </c>
      <c r="I5991" s="0" t="s">
        <v>28806</v>
      </c>
    </row>
    <row r="5992" customFormat="false" ht="15" hidden="false" customHeight="false" outlineLevel="0" collapsed="false">
      <c r="A5992" s="0" t="n">
        <v>26</v>
      </c>
      <c r="B5992" s="0" t="s">
        <v>66</v>
      </c>
      <c r="C5992" s="0" t="s">
        <v>28807</v>
      </c>
      <c r="D5992" s="0" t="s">
        <v>514</v>
      </c>
      <c r="E5992" s="0" t="s">
        <v>28808</v>
      </c>
      <c r="F5992" s="0" t="n">
        <v>4520</v>
      </c>
      <c r="G5992" s="0" t="s">
        <v>599</v>
      </c>
      <c r="H5992" s="0" t="s">
        <v>297</v>
      </c>
      <c r="I5992" s="0" t="s">
        <v>28809</v>
      </c>
    </row>
    <row r="5993" customFormat="false" ht="15" hidden="false" customHeight="false" outlineLevel="0" collapsed="false">
      <c r="A5993" s="0" t="n">
        <v>85</v>
      </c>
      <c r="B5993" s="0" t="s">
        <v>136</v>
      </c>
      <c r="C5993" s="0" t="s">
        <v>28807</v>
      </c>
      <c r="D5993" s="0" t="s">
        <v>514</v>
      </c>
      <c r="E5993" s="0" t="s">
        <v>28808</v>
      </c>
      <c r="F5993" s="0" t="n">
        <v>4520</v>
      </c>
      <c r="G5993" s="0" t="s">
        <v>599</v>
      </c>
      <c r="H5993" s="0" t="s">
        <v>297</v>
      </c>
      <c r="I5993" s="0" t="s">
        <v>28810</v>
      </c>
    </row>
    <row r="5994" customFormat="false" ht="15" hidden="false" customHeight="false" outlineLevel="0" collapsed="false">
      <c r="A5994" s="0" t="n">
        <v>26</v>
      </c>
      <c r="B5994" s="0" t="s">
        <v>66</v>
      </c>
      <c r="C5994" s="0" t="s">
        <v>28811</v>
      </c>
      <c r="D5994" s="0" t="s">
        <v>514</v>
      </c>
      <c r="E5994" s="0" t="s">
        <v>28812</v>
      </c>
      <c r="F5994" s="0" t="n">
        <v>4636</v>
      </c>
      <c r="G5994" s="0" t="s">
        <v>599</v>
      </c>
      <c r="H5994" s="0" t="s">
        <v>297</v>
      </c>
      <c r="I5994" s="0" t="s">
        <v>28813</v>
      </c>
    </row>
    <row r="5995" customFormat="false" ht="15" hidden="false" customHeight="false" outlineLevel="0" collapsed="false">
      <c r="A5995" s="0" t="n">
        <v>85</v>
      </c>
      <c r="B5995" s="0" t="s">
        <v>136</v>
      </c>
      <c r="C5995" s="0" t="s">
        <v>28811</v>
      </c>
      <c r="D5995" s="0" t="s">
        <v>514</v>
      </c>
      <c r="E5995" s="0" t="s">
        <v>28812</v>
      </c>
      <c r="F5995" s="0" t="n">
        <v>4636</v>
      </c>
      <c r="G5995" s="0" t="s">
        <v>599</v>
      </c>
      <c r="H5995" s="0" t="s">
        <v>297</v>
      </c>
      <c r="I5995" s="0" t="s">
        <v>28814</v>
      </c>
    </row>
    <row r="5996" customFormat="false" ht="15" hidden="false" customHeight="false" outlineLevel="0" collapsed="false">
      <c r="A5996" s="0" t="n">
        <v>26</v>
      </c>
      <c r="B5996" s="0" t="s">
        <v>66</v>
      </c>
      <c r="C5996" s="0" t="s">
        <v>28815</v>
      </c>
      <c r="D5996" s="0" t="s">
        <v>514</v>
      </c>
      <c r="E5996" s="0" t="s">
        <v>28816</v>
      </c>
      <c r="F5996" s="0" t="n">
        <v>3334</v>
      </c>
      <c r="G5996" s="0" t="s">
        <v>599</v>
      </c>
      <c r="H5996" s="0" t="s">
        <v>297</v>
      </c>
      <c r="I5996" s="0" t="s">
        <v>28817</v>
      </c>
    </row>
    <row r="5997" customFormat="false" ht="15" hidden="false" customHeight="false" outlineLevel="0" collapsed="false">
      <c r="A5997" s="0" t="n">
        <v>85</v>
      </c>
      <c r="B5997" s="0" t="s">
        <v>136</v>
      </c>
      <c r="C5997" s="0" t="s">
        <v>28815</v>
      </c>
      <c r="D5997" s="0" t="s">
        <v>514</v>
      </c>
      <c r="E5997" s="0" t="s">
        <v>28816</v>
      </c>
      <c r="F5997" s="0" t="n">
        <v>3334</v>
      </c>
      <c r="G5997" s="0" t="s">
        <v>599</v>
      </c>
      <c r="H5997" s="0" t="s">
        <v>297</v>
      </c>
      <c r="I5997" s="0" t="s">
        <v>28818</v>
      </c>
    </row>
    <row r="5998" customFormat="false" ht="15" hidden="false" customHeight="false" outlineLevel="0" collapsed="false">
      <c r="A5998" s="0" t="n">
        <v>26</v>
      </c>
      <c r="B5998" s="0" t="s">
        <v>66</v>
      </c>
      <c r="C5998" s="0" t="s">
        <v>28819</v>
      </c>
      <c r="D5998" s="0" t="s">
        <v>514</v>
      </c>
      <c r="E5998" s="0" t="s">
        <v>28820</v>
      </c>
      <c r="F5998" s="0" t="n">
        <v>2416</v>
      </c>
      <c r="G5998" s="0" t="s">
        <v>599</v>
      </c>
      <c r="H5998" s="0" t="s">
        <v>297</v>
      </c>
      <c r="I5998" s="0" t="s">
        <v>28821</v>
      </c>
    </row>
    <row r="5999" customFormat="false" ht="15" hidden="false" customHeight="false" outlineLevel="0" collapsed="false">
      <c r="A5999" s="0" t="n">
        <v>85</v>
      </c>
      <c r="B5999" s="0" t="s">
        <v>136</v>
      </c>
      <c r="C5999" s="0" t="s">
        <v>28819</v>
      </c>
      <c r="D5999" s="0" t="s">
        <v>514</v>
      </c>
      <c r="E5999" s="0" t="s">
        <v>28820</v>
      </c>
      <c r="F5999" s="0" t="n">
        <v>2416</v>
      </c>
      <c r="G5999" s="0" t="s">
        <v>599</v>
      </c>
      <c r="H5999" s="0" t="s">
        <v>297</v>
      </c>
      <c r="I5999" s="0" t="s">
        <v>28822</v>
      </c>
    </row>
    <row r="6000" customFormat="false" ht="15" hidden="false" customHeight="false" outlineLevel="0" collapsed="false">
      <c r="A6000" s="0" t="n">
        <v>26</v>
      </c>
      <c r="B6000" s="0" t="s">
        <v>66</v>
      </c>
      <c r="C6000" s="0" t="s">
        <v>28823</v>
      </c>
      <c r="D6000" s="0" t="s">
        <v>14192</v>
      </c>
      <c r="E6000" s="0" t="s">
        <v>28824</v>
      </c>
      <c r="F6000" s="0" t="n">
        <v>3646</v>
      </c>
      <c r="G6000" s="0" t="s">
        <v>599</v>
      </c>
      <c r="H6000" s="0" t="s">
        <v>297</v>
      </c>
      <c r="I6000" s="0" t="s">
        <v>28825</v>
      </c>
    </row>
    <row r="6001" customFormat="false" ht="15" hidden="false" customHeight="false" outlineLevel="0" collapsed="false">
      <c r="A6001" s="0" t="n">
        <v>85</v>
      </c>
      <c r="B6001" s="0" t="s">
        <v>136</v>
      </c>
      <c r="C6001" s="0" t="s">
        <v>28823</v>
      </c>
      <c r="D6001" s="0" t="s">
        <v>14192</v>
      </c>
      <c r="E6001" s="0" t="s">
        <v>28824</v>
      </c>
      <c r="F6001" s="0" t="n">
        <v>3646</v>
      </c>
      <c r="G6001" s="0" t="s">
        <v>599</v>
      </c>
      <c r="H6001" s="0" t="s">
        <v>297</v>
      </c>
      <c r="I6001" s="0" t="s">
        <v>28826</v>
      </c>
    </row>
    <row r="6002" customFormat="false" ht="15" hidden="false" customHeight="false" outlineLevel="0" collapsed="false">
      <c r="A6002" s="0" t="n">
        <v>26</v>
      </c>
      <c r="B6002" s="0" t="s">
        <v>66</v>
      </c>
      <c r="C6002" s="0" t="s">
        <v>28827</v>
      </c>
      <c r="D6002" s="0" t="s">
        <v>14192</v>
      </c>
      <c r="E6002" s="0" t="s">
        <v>28828</v>
      </c>
      <c r="F6002" s="0" t="n">
        <v>4044</v>
      </c>
      <c r="G6002" s="0" t="s">
        <v>599</v>
      </c>
      <c r="H6002" s="0" t="s">
        <v>297</v>
      </c>
      <c r="I6002" s="0" t="s">
        <v>28829</v>
      </c>
    </row>
    <row r="6003" customFormat="false" ht="15" hidden="false" customHeight="false" outlineLevel="0" collapsed="false">
      <c r="A6003" s="0" t="n">
        <v>85</v>
      </c>
      <c r="B6003" s="0" t="s">
        <v>136</v>
      </c>
      <c r="C6003" s="0" t="s">
        <v>28827</v>
      </c>
      <c r="D6003" s="0" t="s">
        <v>14192</v>
      </c>
      <c r="E6003" s="0" t="s">
        <v>28828</v>
      </c>
      <c r="F6003" s="0" t="n">
        <v>4044</v>
      </c>
      <c r="G6003" s="0" t="s">
        <v>599</v>
      </c>
      <c r="H6003" s="0" t="s">
        <v>297</v>
      </c>
      <c r="I6003" s="0" t="s">
        <v>28830</v>
      </c>
    </row>
    <row r="6004" customFormat="false" ht="15" hidden="false" customHeight="false" outlineLevel="0" collapsed="false">
      <c r="A6004" s="0" t="n">
        <v>26</v>
      </c>
      <c r="B6004" s="0" t="s">
        <v>66</v>
      </c>
      <c r="C6004" s="0" t="s">
        <v>28831</v>
      </c>
      <c r="D6004" s="0" t="s">
        <v>282</v>
      </c>
      <c r="E6004" s="0" t="s">
        <v>28832</v>
      </c>
      <c r="F6004" s="0" t="n">
        <v>5538</v>
      </c>
      <c r="G6004" s="0" t="s">
        <v>599</v>
      </c>
      <c r="H6004" s="0" t="s">
        <v>297</v>
      </c>
      <c r="I6004" s="0" t="s">
        <v>28833</v>
      </c>
    </row>
    <row r="6005" customFormat="false" ht="15" hidden="false" customHeight="false" outlineLevel="0" collapsed="false">
      <c r="A6005" s="0" t="n">
        <v>85</v>
      </c>
      <c r="B6005" s="0" t="s">
        <v>136</v>
      </c>
      <c r="C6005" s="0" t="s">
        <v>28831</v>
      </c>
      <c r="D6005" s="0" t="s">
        <v>282</v>
      </c>
      <c r="E6005" s="0" t="s">
        <v>28832</v>
      </c>
      <c r="F6005" s="0" t="n">
        <v>5538</v>
      </c>
      <c r="G6005" s="0" t="s">
        <v>599</v>
      </c>
      <c r="H6005" s="0" t="s">
        <v>297</v>
      </c>
      <c r="I6005" s="0" t="s">
        <v>28834</v>
      </c>
    </row>
    <row r="6006" customFormat="false" ht="15" hidden="false" customHeight="false" outlineLevel="0" collapsed="false">
      <c r="A6006" s="0" t="n">
        <v>26</v>
      </c>
      <c r="B6006" s="0" t="s">
        <v>66</v>
      </c>
      <c r="C6006" s="0" t="s">
        <v>28835</v>
      </c>
      <c r="D6006" s="0" t="s">
        <v>14541</v>
      </c>
      <c r="E6006" s="0" t="s">
        <v>28836</v>
      </c>
      <c r="F6006" s="0" t="n">
        <v>5937</v>
      </c>
      <c r="G6006" s="0" t="s">
        <v>599</v>
      </c>
      <c r="H6006" s="0" t="s">
        <v>297</v>
      </c>
      <c r="I6006" s="0" t="s">
        <v>28837</v>
      </c>
    </row>
    <row r="6007" customFormat="false" ht="15" hidden="false" customHeight="false" outlineLevel="0" collapsed="false">
      <c r="A6007" s="0" t="n">
        <v>85</v>
      </c>
      <c r="B6007" s="0" t="s">
        <v>136</v>
      </c>
      <c r="C6007" s="0" t="s">
        <v>28835</v>
      </c>
      <c r="D6007" s="0" t="s">
        <v>14541</v>
      </c>
      <c r="E6007" s="0" t="s">
        <v>28836</v>
      </c>
      <c r="F6007" s="0" t="n">
        <v>5937</v>
      </c>
      <c r="G6007" s="0" t="s">
        <v>599</v>
      </c>
      <c r="H6007" s="0" t="s">
        <v>297</v>
      </c>
      <c r="I6007" s="0" t="s">
        <v>28838</v>
      </c>
    </row>
    <row r="6008" customFormat="false" ht="15" hidden="false" customHeight="false" outlineLevel="0" collapsed="false">
      <c r="A6008" s="0" t="n">
        <v>26</v>
      </c>
      <c r="B6008" s="0" t="s">
        <v>66</v>
      </c>
      <c r="C6008" s="0" t="s">
        <v>28839</v>
      </c>
      <c r="D6008" s="0" t="s">
        <v>14192</v>
      </c>
      <c r="E6008" s="0" t="s">
        <v>28840</v>
      </c>
      <c r="F6008" s="0" t="n">
        <v>2841</v>
      </c>
      <c r="G6008" s="0" t="s">
        <v>599</v>
      </c>
      <c r="H6008" s="0" t="s">
        <v>297</v>
      </c>
      <c r="I6008" s="0" t="s">
        <v>28841</v>
      </c>
    </row>
    <row r="6009" customFormat="false" ht="15" hidden="false" customHeight="false" outlineLevel="0" collapsed="false">
      <c r="A6009" s="0" t="n">
        <v>85</v>
      </c>
      <c r="B6009" s="0" t="s">
        <v>136</v>
      </c>
      <c r="C6009" s="0" t="s">
        <v>28839</v>
      </c>
      <c r="D6009" s="0" t="s">
        <v>14192</v>
      </c>
      <c r="E6009" s="0" t="s">
        <v>28840</v>
      </c>
      <c r="F6009" s="0" t="n">
        <v>2841</v>
      </c>
      <c r="G6009" s="0" t="s">
        <v>599</v>
      </c>
      <c r="H6009" s="0" t="s">
        <v>297</v>
      </c>
      <c r="I6009" s="0" t="s">
        <v>28842</v>
      </c>
    </row>
    <row r="6010" customFormat="false" ht="15" hidden="false" customHeight="false" outlineLevel="0" collapsed="false">
      <c r="A6010" s="0" t="n">
        <v>26</v>
      </c>
      <c r="B6010" s="0" t="s">
        <v>66</v>
      </c>
      <c r="C6010" s="0" t="s">
        <v>28843</v>
      </c>
      <c r="D6010" s="0" t="s">
        <v>92</v>
      </c>
      <c r="E6010" s="0" t="s">
        <v>28844</v>
      </c>
      <c r="F6010" s="0" t="n">
        <v>4800</v>
      </c>
      <c r="G6010" s="0" t="s">
        <v>599</v>
      </c>
      <c r="H6010" s="0" t="s">
        <v>297</v>
      </c>
      <c r="I6010" s="0" t="s">
        <v>28845</v>
      </c>
    </row>
    <row r="6011" customFormat="false" ht="15" hidden="false" customHeight="false" outlineLevel="0" collapsed="false">
      <c r="A6011" s="0" t="n">
        <v>85</v>
      </c>
      <c r="B6011" s="0" t="s">
        <v>136</v>
      </c>
      <c r="C6011" s="0" t="s">
        <v>28843</v>
      </c>
      <c r="D6011" s="0" t="s">
        <v>92</v>
      </c>
      <c r="E6011" s="0" t="s">
        <v>28844</v>
      </c>
      <c r="F6011" s="0" t="n">
        <v>4800</v>
      </c>
      <c r="G6011" s="0" t="s">
        <v>599</v>
      </c>
      <c r="H6011" s="0" t="s">
        <v>297</v>
      </c>
      <c r="I6011" s="0" t="s">
        <v>28846</v>
      </c>
    </row>
    <row r="6012" customFormat="false" ht="15" hidden="false" customHeight="false" outlineLevel="0" collapsed="false">
      <c r="A6012" s="0" t="n">
        <v>26</v>
      </c>
      <c r="B6012" s="0" t="s">
        <v>66</v>
      </c>
      <c r="C6012" s="0" t="s">
        <v>28847</v>
      </c>
      <c r="D6012" s="0" t="s">
        <v>514</v>
      </c>
      <c r="E6012" s="0" t="s">
        <v>28848</v>
      </c>
      <c r="F6012" s="0" t="n">
        <v>5464</v>
      </c>
      <c r="G6012" s="0" t="s">
        <v>599</v>
      </c>
      <c r="H6012" s="0" t="s">
        <v>297</v>
      </c>
      <c r="I6012" s="0" t="s">
        <v>28849</v>
      </c>
    </row>
    <row r="6013" customFormat="false" ht="15" hidden="false" customHeight="false" outlineLevel="0" collapsed="false">
      <c r="A6013" s="0" t="n">
        <v>85</v>
      </c>
      <c r="B6013" s="0" t="s">
        <v>136</v>
      </c>
      <c r="C6013" s="0" t="s">
        <v>28847</v>
      </c>
      <c r="D6013" s="0" t="s">
        <v>514</v>
      </c>
      <c r="E6013" s="0" t="s">
        <v>28848</v>
      </c>
      <c r="F6013" s="0" t="n">
        <v>5464</v>
      </c>
      <c r="G6013" s="0" t="s">
        <v>599</v>
      </c>
      <c r="H6013" s="0" t="s">
        <v>297</v>
      </c>
      <c r="I6013" s="0" t="s">
        <v>28850</v>
      </c>
    </row>
    <row r="6014" customFormat="false" ht="15" hidden="false" customHeight="false" outlineLevel="0" collapsed="false">
      <c r="A6014" s="0" t="n">
        <v>26</v>
      </c>
      <c r="B6014" s="0" t="s">
        <v>66</v>
      </c>
      <c r="C6014" s="0" t="s">
        <v>28851</v>
      </c>
      <c r="D6014" s="0" t="s">
        <v>34</v>
      </c>
      <c r="E6014" s="0" t="s">
        <v>28852</v>
      </c>
      <c r="F6014" s="0" t="n">
        <v>2061</v>
      </c>
      <c r="G6014" s="0" t="s">
        <v>599</v>
      </c>
      <c r="H6014" s="0" t="s">
        <v>297</v>
      </c>
      <c r="I6014" s="0" t="s">
        <v>28853</v>
      </c>
    </row>
    <row r="6015" customFormat="false" ht="15" hidden="false" customHeight="false" outlineLevel="0" collapsed="false">
      <c r="A6015" s="0" t="n">
        <v>85</v>
      </c>
      <c r="B6015" s="0" t="s">
        <v>136</v>
      </c>
      <c r="C6015" s="0" t="s">
        <v>28851</v>
      </c>
      <c r="D6015" s="0" t="s">
        <v>34</v>
      </c>
      <c r="E6015" s="0" t="s">
        <v>28852</v>
      </c>
      <c r="F6015" s="0" t="n">
        <v>2061</v>
      </c>
      <c r="G6015" s="0" t="s">
        <v>599</v>
      </c>
      <c r="H6015" s="0" t="s">
        <v>297</v>
      </c>
      <c r="I6015" s="0" t="s">
        <v>28854</v>
      </c>
    </row>
    <row r="6016" customFormat="false" ht="15" hidden="false" customHeight="false" outlineLevel="0" collapsed="false">
      <c r="A6016" s="0" t="n">
        <v>26</v>
      </c>
      <c r="B6016" s="0" t="s">
        <v>66</v>
      </c>
      <c r="C6016" s="0" t="s">
        <v>28855</v>
      </c>
      <c r="D6016" s="0" t="s">
        <v>514</v>
      </c>
      <c r="E6016" s="0" t="s">
        <v>28856</v>
      </c>
      <c r="F6016" s="0" t="n">
        <v>6996</v>
      </c>
      <c r="G6016" s="0" t="s">
        <v>599</v>
      </c>
      <c r="H6016" s="0" t="s">
        <v>297</v>
      </c>
      <c r="I6016" s="0" t="s">
        <v>28857</v>
      </c>
    </row>
    <row r="6017" customFormat="false" ht="15" hidden="false" customHeight="false" outlineLevel="0" collapsed="false">
      <c r="A6017" s="0" t="n">
        <v>85</v>
      </c>
      <c r="B6017" s="0" t="s">
        <v>136</v>
      </c>
      <c r="C6017" s="0" t="s">
        <v>28855</v>
      </c>
      <c r="D6017" s="0" t="s">
        <v>514</v>
      </c>
      <c r="E6017" s="0" t="s">
        <v>28856</v>
      </c>
      <c r="F6017" s="0" t="n">
        <v>6996</v>
      </c>
      <c r="G6017" s="0" t="s">
        <v>599</v>
      </c>
      <c r="H6017" s="0" t="s">
        <v>297</v>
      </c>
      <c r="I6017" s="0" t="s">
        <v>28858</v>
      </c>
    </row>
    <row r="6018" customFormat="false" ht="15" hidden="false" customHeight="false" outlineLevel="0" collapsed="false">
      <c r="A6018" s="0" t="n">
        <v>26</v>
      </c>
      <c r="B6018" s="0" t="s">
        <v>66</v>
      </c>
      <c r="C6018" s="0" t="s">
        <v>28859</v>
      </c>
      <c r="D6018" s="0" t="s">
        <v>14192</v>
      </c>
      <c r="E6018" s="0" t="s">
        <v>28860</v>
      </c>
      <c r="F6018" s="0" t="n">
        <v>4679</v>
      </c>
      <c r="G6018" s="0" t="s">
        <v>599</v>
      </c>
      <c r="H6018" s="0" t="s">
        <v>297</v>
      </c>
      <c r="I6018" s="0" t="s">
        <v>28861</v>
      </c>
    </row>
    <row r="6019" customFormat="false" ht="15" hidden="false" customHeight="false" outlineLevel="0" collapsed="false">
      <c r="A6019" s="0" t="n">
        <v>85</v>
      </c>
      <c r="B6019" s="0" t="s">
        <v>136</v>
      </c>
      <c r="C6019" s="0" t="s">
        <v>28859</v>
      </c>
      <c r="D6019" s="0" t="s">
        <v>14192</v>
      </c>
      <c r="E6019" s="0" t="s">
        <v>28860</v>
      </c>
      <c r="F6019" s="0" t="n">
        <v>4679</v>
      </c>
      <c r="G6019" s="0" t="s">
        <v>599</v>
      </c>
      <c r="H6019" s="0" t="s">
        <v>297</v>
      </c>
      <c r="I6019" s="0" t="s">
        <v>28862</v>
      </c>
    </row>
    <row r="6020" customFormat="false" ht="15" hidden="false" customHeight="false" outlineLevel="0" collapsed="false">
      <c r="A6020" s="0" t="n">
        <v>26</v>
      </c>
      <c r="B6020" s="0" t="s">
        <v>66</v>
      </c>
      <c r="C6020" s="0" t="s">
        <v>28863</v>
      </c>
      <c r="D6020" s="0" t="s">
        <v>14532</v>
      </c>
      <c r="E6020" s="0" t="s">
        <v>28864</v>
      </c>
      <c r="F6020" s="0" t="n">
        <v>2899</v>
      </c>
      <c r="G6020" s="0" t="s">
        <v>599</v>
      </c>
      <c r="H6020" s="0" t="s">
        <v>297</v>
      </c>
      <c r="I6020" s="0" t="s">
        <v>28865</v>
      </c>
    </row>
    <row r="6021" customFormat="false" ht="15" hidden="false" customHeight="false" outlineLevel="0" collapsed="false">
      <c r="A6021" s="0" t="n">
        <v>85</v>
      </c>
      <c r="B6021" s="0" t="s">
        <v>136</v>
      </c>
      <c r="C6021" s="0" t="s">
        <v>28863</v>
      </c>
      <c r="D6021" s="0" t="s">
        <v>14532</v>
      </c>
      <c r="E6021" s="0" t="s">
        <v>28864</v>
      </c>
      <c r="F6021" s="0" t="n">
        <v>2899</v>
      </c>
      <c r="G6021" s="0" t="s">
        <v>599</v>
      </c>
      <c r="H6021" s="0" t="s">
        <v>297</v>
      </c>
      <c r="I6021" s="0" t="s">
        <v>28866</v>
      </c>
    </row>
    <row r="6022" customFormat="false" ht="15" hidden="false" customHeight="false" outlineLevel="0" collapsed="false">
      <c r="A6022" s="0" t="n">
        <v>26</v>
      </c>
      <c r="B6022" s="0" t="s">
        <v>66</v>
      </c>
      <c r="C6022" s="0" t="s">
        <v>28867</v>
      </c>
      <c r="D6022" s="0" t="s">
        <v>34</v>
      </c>
      <c r="E6022" s="0" t="s">
        <v>28868</v>
      </c>
      <c r="F6022" s="0" t="n">
        <v>2344</v>
      </c>
      <c r="G6022" s="0" t="s">
        <v>599</v>
      </c>
      <c r="H6022" s="0" t="s">
        <v>297</v>
      </c>
      <c r="I6022" s="0" t="s">
        <v>28869</v>
      </c>
    </row>
    <row r="6023" customFormat="false" ht="15" hidden="false" customHeight="false" outlineLevel="0" collapsed="false">
      <c r="A6023" s="0" t="n">
        <v>85</v>
      </c>
      <c r="B6023" s="0" t="s">
        <v>136</v>
      </c>
      <c r="C6023" s="0" t="s">
        <v>28867</v>
      </c>
      <c r="D6023" s="0" t="s">
        <v>34</v>
      </c>
      <c r="E6023" s="0" t="s">
        <v>28868</v>
      </c>
      <c r="F6023" s="0" t="n">
        <v>2344</v>
      </c>
      <c r="G6023" s="0" t="s">
        <v>599</v>
      </c>
      <c r="H6023" s="0" t="s">
        <v>297</v>
      </c>
      <c r="I6023" s="0" t="s">
        <v>28870</v>
      </c>
    </row>
    <row r="6024" customFormat="false" ht="15" hidden="false" customHeight="false" outlineLevel="0" collapsed="false">
      <c r="A6024" s="0" t="n">
        <v>26</v>
      </c>
      <c r="B6024" s="0" t="s">
        <v>66</v>
      </c>
      <c r="C6024" s="0" t="s">
        <v>28871</v>
      </c>
      <c r="D6024" s="0" t="s">
        <v>514</v>
      </c>
      <c r="E6024" s="0" t="s">
        <v>28872</v>
      </c>
      <c r="F6024" s="0" t="n">
        <v>5512</v>
      </c>
      <c r="G6024" s="0" t="s">
        <v>599</v>
      </c>
      <c r="H6024" s="0" t="s">
        <v>297</v>
      </c>
      <c r="I6024" s="0" t="s">
        <v>28873</v>
      </c>
    </row>
    <row r="6025" customFormat="false" ht="15" hidden="false" customHeight="false" outlineLevel="0" collapsed="false">
      <c r="A6025" s="0" t="n">
        <v>85</v>
      </c>
      <c r="B6025" s="0" t="s">
        <v>136</v>
      </c>
      <c r="C6025" s="0" t="s">
        <v>28871</v>
      </c>
      <c r="D6025" s="0" t="s">
        <v>514</v>
      </c>
      <c r="E6025" s="0" t="s">
        <v>28872</v>
      </c>
      <c r="F6025" s="0" t="n">
        <v>5512</v>
      </c>
      <c r="G6025" s="0" t="s">
        <v>599</v>
      </c>
      <c r="H6025" s="0" t="s">
        <v>297</v>
      </c>
      <c r="I6025" s="0" t="s">
        <v>28874</v>
      </c>
    </row>
    <row r="6026" customFormat="false" ht="15" hidden="false" customHeight="false" outlineLevel="0" collapsed="false">
      <c r="A6026" s="0" t="n">
        <v>26</v>
      </c>
      <c r="B6026" s="0" t="s">
        <v>66</v>
      </c>
      <c r="C6026" s="0" t="s">
        <v>28875</v>
      </c>
      <c r="D6026" s="0" t="s">
        <v>14192</v>
      </c>
      <c r="E6026" s="0" t="s">
        <v>28876</v>
      </c>
      <c r="F6026" s="0" t="n">
        <v>3953</v>
      </c>
      <c r="G6026" s="0" t="s">
        <v>599</v>
      </c>
      <c r="H6026" s="0" t="s">
        <v>297</v>
      </c>
      <c r="I6026" s="0" t="s">
        <v>28877</v>
      </c>
    </row>
    <row r="6027" customFormat="false" ht="15" hidden="false" customHeight="false" outlineLevel="0" collapsed="false">
      <c r="A6027" s="0" t="n">
        <v>85</v>
      </c>
      <c r="B6027" s="0" t="s">
        <v>136</v>
      </c>
      <c r="C6027" s="0" t="s">
        <v>28875</v>
      </c>
      <c r="D6027" s="0" t="s">
        <v>14192</v>
      </c>
      <c r="E6027" s="0" t="s">
        <v>28876</v>
      </c>
      <c r="F6027" s="0" t="n">
        <v>3953</v>
      </c>
      <c r="G6027" s="0" t="s">
        <v>599</v>
      </c>
      <c r="H6027" s="0" t="s">
        <v>297</v>
      </c>
      <c r="I6027" s="0" t="s">
        <v>28878</v>
      </c>
    </row>
    <row r="6028" customFormat="false" ht="15" hidden="false" customHeight="false" outlineLevel="0" collapsed="false">
      <c r="A6028" s="0" t="n">
        <v>26</v>
      </c>
      <c r="B6028" s="0" t="s">
        <v>66</v>
      </c>
      <c r="C6028" s="0" t="s">
        <v>28879</v>
      </c>
      <c r="D6028" s="0" t="s">
        <v>14541</v>
      </c>
      <c r="E6028" s="0" t="s">
        <v>28880</v>
      </c>
      <c r="F6028" s="0" t="n">
        <v>4514</v>
      </c>
      <c r="G6028" s="0" t="s">
        <v>599</v>
      </c>
      <c r="H6028" s="0" t="s">
        <v>297</v>
      </c>
      <c r="I6028" s="0" t="s">
        <v>28881</v>
      </c>
    </row>
    <row r="6029" customFormat="false" ht="15" hidden="false" customHeight="false" outlineLevel="0" collapsed="false">
      <c r="A6029" s="0" t="n">
        <v>85</v>
      </c>
      <c r="B6029" s="0" t="s">
        <v>136</v>
      </c>
      <c r="C6029" s="0" t="s">
        <v>28879</v>
      </c>
      <c r="D6029" s="0" t="s">
        <v>14541</v>
      </c>
      <c r="E6029" s="0" t="s">
        <v>28880</v>
      </c>
      <c r="F6029" s="0" t="n">
        <v>4514</v>
      </c>
      <c r="G6029" s="0" t="s">
        <v>599</v>
      </c>
      <c r="H6029" s="0" t="s">
        <v>297</v>
      </c>
      <c r="I6029" s="0" t="s">
        <v>28882</v>
      </c>
    </row>
    <row r="6030" customFormat="false" ht="15" hidden="false" customHeight="false" outlineLevel="0" collapsed="false">
      <c r="A6030" s="0" t="n">
        <v>26</v>
      </c>
      <c r="B6030" s="0" t="s">
        <v>66</v>
      </c>
      <c r="C6030" s="0" t="s">
        <v>28883</v>
      </c>
      <c r="D6030" s="0" t="s">
        <v>14192</v>
      </c>
      <c r="E6030" s="0" t="s">
        <v>28884</v>
      </c>
      <c r="F6030" s="0" t="n">
        <v>4532</v>
      </c>
      <c r="G6030" s="0" t="s">
        <v>599</v>
      </c>
      <c r="H6030" s="0" t="s">
        <v>297</v>
      </c>
      <c r="I6030" s="0" t="s">
        <v>28885</v>
      </c>
    </row>
    <row r="6031" customFormat="false" ht="15" hidden="false" customHeight="false" outlineLevel="0" collapsed="false">
      <c r="A6031" s="0" t="n">
        <v>85</v>
      </c>
      <c r="B6031" s="0" t="s">
        <v>136</v>
      </c>
      <c r="C6031" s="0" t="s">
        <v>28883</v>
      </c>
      <c r="D6031" s="0" t="s">
        <v>14192</v>
      </c>
      <c r="E6031" s="0" t="s">
        <v>28884</v>
      </c>
      <c r="F6031" s="0" t="n">
        <v>4532</v>
      </c>
      <c r="G6031" s="0" t="s">
        <v>599</v>
      </c>
      <c r="H6031" s="0" t="s">
        <v>297</v>
      </c>
      <c r="I6031" s="0" t="s">
        <v>28886</v>
      </c>
    </row>
    <row r="6032" customFormat="false" ht="15" hidden="false" customHeight="false" outlineLevel="0" collapsed="false">
      <c r="A6032" s="0" t="n">
        <v>26</v>
      </c>
      <c r="B6032" s="0" t="s">
        <v>66</v>
      </c>
      <c r="C6032" s="0" t="s">
        <v>28887</v>
      </c>
      <c r="D6032" s="0" t="s">
        <v>34</v>
      </c>
      <c r="E6032" s="0" t="s">
        <v>28888</v>
      </c>
      <c r="F6032" s="0" t="n">
        <v>3488</v>
      </c>
      <c r="G6032" s="0" t="s">
        <v>599</v>
      </c>
      <c r="H6032" s="0" t="s">
        <v>297</v>
      </c>
      <c r="I6032" s="0" t="s">
        <v>28889</v>
      </c>
    </row>
    <row r="6033" customFormat="false" ht="15" hidden="false" customHeight="false" outlineLevel="0" collapsed="false">
      <c r="A6033" s="0" t="n">
        <v>85</v>
      </c>
      <c r="B6033" s="0" t="s">
        <v>136</v>
      </c>
      <c r="C6033" s="0" t="s">
        <v>28887</v>
      </c>
      <c r="D6033" s="0" t="s">
        <v>34</v>
      </c>
      <c r="E6033" s="0" t="s">
        <v>28888</v>
      </c>
      <c r="F6033" s="0" t="n">
        <v>3488</v>
      </c>
      <c r="G6033" s="0" t="s">
        <v>599</v>
      </c>
      <c r="H6033" s="0" t="s">
        <v>297</v>
      </c>
      <c r="I6033" s="0" t="s">
        <v>28890</v>
      </c>
    </row>
    <row r="6034" customFormat="false" ht="15" hidden="false" customHeight="false" outlineLevel="0" collapsed="false">
      <c r="A6034" s="0" t="n">
        <v>26</v>
      </c>
      <c r="B6034" s="0" t="s">
        <v>66</v>
      </c>
      <c r="C6034" s="0" t="s">
        <v>28891</v>
      </c>
      <c r="D6034" s="0" t="s">
        <v>514</v>
      </c>
      <c r="E6034" s="0" t="s">
        <v>28892</v>
      </c>
      <c r="F6034" s="0" t="n">
        <v>3259</v>
      </c>
      <c r="G6034" s="0" t="s">
        <v>599</v>
      </c>
      <c r="H6034" s="0" t="s">
        <v>297</v>
      </c>
      <c r="I6034" s="0" t="s">
        <v>28893</v>
      </c>
    </row>
    <row r="6035" customFormat="false" ht="15" hidden="false" customHeight="false" outlineLevel="0" collapsed="false">
      <c r="A6035" s="0" t="n">
        <v>85</v>
      </c>
      <c r="B6035" s="0" t="s">
        <v>136</v>
      </c>
      <c r="C6035" s="0" t="s">
        <v>28891</v>
      </c>
      <c r="D6035" s="0" t="s">
        <v>514</v>
      </c>
      <c r="E6035" s="0" t="s">
        <v>28892</v>
      </c>
      <c r="F6035" s="0" t="n">
        <v>3259</v>
      </c>
      <c r="G6035" s="0" t="s">
        <v>599</v>
      </c>
      <c r="H6035" s="0" t="s">
        <v>297</v>
      </c>
      <c r="I6035" s="0" t="s">
        <v>28894</v>
      </c>
    </row>
    <row r="6036" customFormat="false" ht="15" hidden="false" customHeight="false" outlineLevel="0" collapsed="false">
      <c r="A6036" s="0" t="n">
        <v>26</v>
      </c>
      <c r="B6036" s="0" t="s">
        <v>66</v>
      </c>
      <c r="C6036" s="0" t="s">
        <v>28895</v>
      </c>
      <c r="D6036" s="0" t="s">
        <v>92</v>
      </c>
      <c r="E6036" s="0" t="s">
        <v>28896</v>
      </c>
      <c r="F6036" s="0" t="n">
        <v>2971</v>
      </c>
      <c r="G6036" s="0" t="s">
        <v>599</v>
      </c>
      <c r="H6036" s="0" t="s">
        <v>297</v>
      </c>
      <c r="I6036" s="0" t="s">
        <v>28897</v>
      </c>
    </row>
    <row r="6037" customFormat="false" ht="15" hidden="false" customHeight="false" outlineLevel="0" collapsed="false">
      <c r="A6037" s="0" t="n">
        <v>85</v>
      </c>
      <c r="B6037" s="0" t="s">
        <v>136</v>
      </c>
      <c r="C6037" s="0" t="s">
        <v>28895</v>
      </c>
      <c r="D6037" s="0" t="s">
        <v>92</v>
      </c>
      <c r="E6037" s="0" t="s">
        <v>28896</v>
      </c>
      <c r="F6037" s="0" t="n">
        <v>2971</v>
      </c>
      <c r="G6037" s="0" t="s">
        <v>599</v>
      </c>
      <c r="H6037" s="0" t="s">
        <v>297</v>
      </c>
      <c r="I6037" s="0" t="s">
        <v>28898</v>
      </c>
    </row>
    <row r="6038" customFormat="false" ht="15" hidden="false" customHeight="false" outlineLevel="0" collapsed="false">
      <c r="A6038" s="0" t="n">
        <v>26</v>
      </c>
      <c r="B6038" s="0" t="s">
        <v>66</v>
      </c>
      <c r="C6038" s="0" t="s">
        <v>28899</v>
      </c>
      <c r="D6038" s="0" t="s">
        <v>339</v>
      </c>
      <c r="E6038" s="0" t="s">
        <v>28900</v>
      </c>
      <c r="F6038" s="0" t="n">
        <v>3237</v>
      </c>
      <c r="G6038" s="0" t="s">
        <v>599</v>
      </c>
      <c r="H6038" s="0" t="s">
        <v>297</v>
      </c>
      <c r="I6038" s="0" t="s">
        <v>28901</v>
      </c>
    </row>
    <row r="6039" customFormat="false" ht="15" hidden="false" customHeight="false" outlineLevel="0" collapsed="false">
      <c r="A6039" s="0" t="n">
        <v>85</v>
      </c>
      <c r="B6039" s="0" t="s">
        <v>136</v>
      </c>
      <c r="C6039" s="0" t="s">
        <v>28899</v>
      </c>
      <c r="D6039" s="0" t="s">
        <v>339</v>
      </c>
      <c r="E6039" s="0" t="s">
        <v>28900</v>
      </c>
      <c r="F6039" s="0" t="n">
        <v>3237</v>
      </c>
      <c r="G6039" s="0" t="s">
        <v>599</v>
      </c>
      <c r="H6039" s="0" t="s">
        <v>297</v>
      </c>
      <c r="I6039" s="0" t="s">
        <v>28902</v>
      </c>
    </row>
    <row r="6040" customFormat="false" ht="15" hidden="false" customHeight="false" outlineLevel="0" collapsed="false">
      <c r="A6040" s="0" t="n">
        <v>26</v>
      </c>
      <c r="B6040" s="0" t="s">
        <v>66</v>
      </c>
      <c r="C6040" s="0" t="s">
        <v>28903</v>
      </c>
      <c r="D6040" s="0" t="s">
        <v>14192</v>
      </c>
      <c r="E6040" s="0" t="s">
        <v>28904</v>
      </c>
      <c r="F6040" s="0" t="n">
        <v>8377</v>
      </c>
      <c r="G6040" s="0" t="s">
        <v>599</v>
      </c>
      <c r="H6040" s="0" t="s">
        <v>297</v>
      </c>
      <c r="I6040" s="0" t="s">
        <v>28905</v>
      </c>
    </row>
    <row r="6041" customFormat="false" ht="15" hidden="false" customHeight="false" outlineLevel="0" collapsed="false">
      <c r="A6041" s="0" t="n">
        <v>85</v>
      </c>
      <c r="B6041" s="0" t="s">
        <v>136</v>
      </c>
      <c r="C6041" s="0" t="s">
        <v>28903</v>
      </c>
      <c r="D6041" s="0" t="s">
        <v>14192</v>
      </c>
      <c r="E6041" s="0" t="s">
        <v>28904</v>
      </c>
      <c r="F6041" s="0" t="n">
        <v>8377</v>
      </c>
      <c r="G6041" s="0" t="s">
        <v>599</v>
      </c>
      <c r="H6041" s="0" t="s">
        <v>297</v>
      </c>
      <c r="I6041" s="0" t="s">
        <v>28906</v>
      </c>
    </row>
    <row r="6042" customFormat="false" ht="15" hidden="false" customHeight="false" outlineLevel="0" collapsed="false">
      <c r="A6042" s="0" t="n">
        <v>26</v>
      </c>
      <c r="B6042" s="0" t="s">
        <v>66</v>
      </c>
      <c r="C6042" s="0" t="s">
        <v>28907</v>
      </c>
      <c r="D6042" s="0" t="s">
        <v>514</v>
      </c>
      <c r="E6042" s="0" t="s">
        <v>28908</v>
      </c>
      <c r="F6042" s="0" t="n">
        <v>3894</v>
      </c>
      <c r="G6042" s="0" t="s">
        <v>599</v>
      </c>
      <c r="H6042" s="0" t="s">
        <v>297</v>
      </c>
      <c r="I6042" s="0" t="s">
        <v>28909</v>
      </c>
    </row>
    <row r="6043" customFormat="false" ht="15" hidden="false" customHeight="false" outlineLevel="0" collapsed="false">
      <c r="A6043" s="0" t="n">
        <v>85</v>
      </c>
      <c r="B6043" s="0" t="s">
        <v>136</v>
      </c>
      <c r="C6043" s="0" t="s">
        <v>28907</v>
      </c>
      <c r="D6043" s="0" t="s">
        <v>514</v>
      </c>
      <c r="E6043" s="0" t="s">
        <v>28908</v>
      </c>
      <c r="F6043" s="0" t="n">
        <v>3894</v>
      </c>
      <c r="G6043" s="0" t="s">
        <v>599</v>
      </c>
      <c r="H6043" s="0" t="s">
        <v>297</v>
      </c>
      <c r="I6043" s="0" t="s">
        <v>28910</v>
      </c>
    </row>
    <row r="6044" customFormat="false" ht="15" hidden="false" customHeight="false" outlineLevel="0" collapsed="false">
      <c r="A6044" s="0" t="n">
        <v>26</v>
      </c>
      <c r="B6044" s="0" t="s">
        <v>66</v>
      </c>
      <c r="C6044" s="0" t="s">
        <v>28911</v>
      </c>
      <c r="D6044" s="0" t="s">
        <v>514</v>
      </c>
      <c r="E6044" s="0" t="s">
        <v>28912</v>
      </c>
      <c r="F6044" s="0" t="n">
        <v>4731</v>
      </c>
      <c r="G6044" s="0" t="s">
        <v>599</v>
      </c>
      <c r="H6044" s="0" t="s">
        <v>297</v>
      </c>
      <c r="I6044" s="0" t="s">
        <v>28913</v>
      </c>
    </row>
    <row r="6045" customFormat="false" ht="15" hidden="false" customHeight="false" outlineLevel="0" collapsed="false">
      <c r="A6045" s="0" t="n">
        <v>85</v>
      </c>
      <c r="B6045" s="0" t="s">
        <v>136</v>
      </c>
      <c r="C6045" s="0" t="s">
        <v>28911</v>
      </c>
      <c r="D6045" s="0" t="s">
        <v>514</v>
      </c>
      <c r="E6045" s="0" t="s">
        <v>28912</v>
      </c>
      <c r="F6045" s="0" t="n">
        <v>4731</v>
      </c>
      <c r="G6045" s="0" t="s">
        <v>599</v>
      </c>
      <c r="H6045" s="0" t="s">
        <v>297</v>
      </c>
      <c r="I6045" s="0" t="s">
        <v>28914</v>
      </c>
    </row>
    <row r="6046" customFormat="false" ht="15" hidden="false" customHeight="false" outlineLevel="0" collapsed="false">
      <c r="A6046" s="0" t="n">
        <v>26</v>
      </c>
      <c r="B6046" s="0" t="s">
        <v>66</v>
      </c>
      <c r="C6046" s="0" t="s">
        <v>28915</v>
      </c>
      <c r="D6046" s="0" t="s">
        <v>14532</v>
      </c>
      <c r="E6046" s="0" t="s">
        <v>28916</v>
      </c>
      <c r="F6046" s="0" t="n">
        <v>5769</v>
      </c>
      <c r="G6046" s="0" t="s">
        <v>599</v>
      </c>
      <c r="H6046" s="0" t="s">
        <v>297</v>
      </c>
      <c r="I6046" s="0" t="s">
        <v>28917</v>
      </c>
    </row>
    <row r="6047" customFormat="false" ht="15" hidden="false" customHeight="false" outlineLevel="0" collapsed="false">
      <c r="A6047" s="0" t="n">
        <v>85</v>
      </c>
      <c r="B6047" s="0" t="s">
        <v>136</v>
      </c>
      <c r="C6047" s="0" t="s">
        <v>28915</v>
      </c>
      <c r="D6047" s="0" t="s">
        <v>14532</v>
      </c>
      <c r="E6047" s="0" t="s">
        <v>28916</v>
      </c>
      <c r="F6047" s="0" t="n">
        <v>5769</v>
      </c>
      <c r="G6047" s="0" t="s">
        <v>599</v>
      </c>
      <c r="H6047" s="0" t="s">
        <v>297</v>
      </c>
      <c r="I6047" s="0" t="s">
        <v>28918</v>
      </c>
    </row>
    <row r="6048" customFormat="false" ht="15" hidden="false" customHeight="false" outlineLevel="0" collapsed="false">
      <c r="A6048" s="0" t="n">
        <v>26</v>
      </c>
      <c r="B6048" s="0" t="s">
        <v>66</v>
      </c>
      <c r="C6048" s="0" t="s">
        <v>28919</v>
      </c>
      <c r="D6048" s="0" t="s">
        <v>514</v>
      </c>
      <c r="E6048" s="0" t="s">
        <v>28920</v>
      </c>
      <c r="F6048" s="0" t="n">
        <v>5124</v>
      </c>
      <c r="G6048" s="0" t="s">
        <v>599</v>
      </c>
      <c r="H6048" s="0" t="s">
        <v>297</v>
      </c>
      <c r="I6048" s="0" t="s">
        <v>28921</v>
      </c>
    </row>
    <row r="6049" customFormat="false" ht="15" hidden="false" customHeight="false" outlineLevel="0" collapsed="false">
      <c r="A6049" s="0" t="n">
        <v>85</v>
      </c>
      <c r="B6049" s="0" t="s">
        <v>136</v>
      </c>
      <c r="C6049" s="0" t="s">
        <v>28919</v>
      </c>
      <c r="D6049" s="0" t="s">
        <v>514</v>
      </c>
      <c r="E6049" s="0" t="s">
        <v>28920</v>
      </c>
      <c r="F6049" s="0" t="n">
        <v>5124</v>
      </c>
      <c r="G6049" s="0" t="s">
        <v>599</v>
      </c>
      <c r="H6049" s="0" t="s">
        <v>297</v>
      </c>
      <c r="I6049" s="0" t="s">
        <v>28922</v>
      </c>
    </row>
    <row r="6050" customFormat="false" ht="15" hidden="false" customHeight="false" outlineLevel="0" collapsed="false">
      <c r="A6050" s="0" t="n">
        <v>26</v>
      </c>
      <c r="B6050" s="0" t="s">
        <v>66</v>
      </c>
      <c r="C6050" s="0" t="s">
        <v>28923</v>
      </c>
      <c r="D6050" s="0" t="s">
        <v>14192</v>
      </c>
      <c r="E6050" s="0" t="s">
        <v>28924</v>
      </c>
      <c r="F6050" s="0" t="n">
        <v>509</v>
      </c>
      <c r="G6050" s="0" t="s">
        <v>599</v>
      </c>
      <c r="H6050" s="0" t="s">
        <v>297</v>
      </c>
      <c r="I6050" s="0" t="s">
        <v>28925</v>
      </c>
    </row>
    <row r="6051" customFormat="false" ht="15" hidden="false" customHeight="false" outlineLevel="0" collapsed="false">
      <c r="A6051" s="0" t="n">
        <v>85</v>
      </c>
      <c r="B6051" s="0" t="s">
        <v>136</v>
      </c>
      <c r="C6051" s="0" t="s">
        <v>28923</v>
      </c>
      <c r="D6051" s="0" t="s">
        <v>14192</v>
      </c>
      <c r="E6051" s="0" t="s">
        <v>28924</v>
      </c>
      <c r="F6051" s="0" t="n">
        <v>509</v>
      </c>
      <c r="G6051" s="0" t="s">
        <v>599</v>
      </c>
      <c r="H6051" s="0" t="s">
        <v>297</v>
      </c>
      <c r="I6051" s="0" t="s">
        <v>28926</v>
      </c>
    </row>
    <row r="6052" customFormat="false" ht="15" hidden="false" customHeight="false" outlineLevel="0" collapsed="false">
      <c r="A6052" s="0" t="n">
        <v>26</v>
      </c>
      <c r="B6052" s="0" t="s">
        <v>66</v>
      </c>
      <c r="C6052" s="0" t="s">
        <v>28927</v>
      </c>
      <c r="D6052" s="0" t="s">
        <v>514</v>
      </c>
      <c r="E6052" s="0" t="s">
        <v>28928</v>
      </c>
      <c r="F6052" s="0" t="n">
        <v>4261</v>
      </c>
      <c r="G6052" s="0" t="s">
        <v>599</v>
      </c>
      <c r="H6052" s="0" t="s">
        <v>297</v>
      </c>
      <c r="I6052" s="0" t="s">
        <v>28929</v>
      </c>
    </row>
    <row r="6053" customFormat="false" ht="15" hidden="false" customHeight="false" outlineLevel="0" collapsed="false">
      <c r="A6053" s="0" t="n">
        <v>85</v>
      </c>
      <c r="B6053" s="0" t="s">
        <v>136</v>
      </c>
      <c r="C6053" s="0" t="s">
        <v>28927</v>
      </c>
      <c r="D6053" s="0" t="s">
        <v>514</v>
      </c>
      <c r="E6053" s="0" t="s">
        <v>28928</v>
      </c>
      <c r="F6053" s="0" t="n">
        <v>4261</v>
      </c>
      <c r="G6053" s="0" t="s">
        <v>599</v>
      </c>
      <c r="H6053" s="0" t="s">
        <v>297</v>
      </c>
      <c r="I6053" s="0" t="s">
        <v>28930</v>
      </c>
    </row>
    <row r="6054" customFormat="false" ht="15" hidden="false" customHeight="false" outlineLevel="0" collapsed="false">
      <c r="A6054" s="0" t="n">
        <v>26</v>
      </c>
      <c r="B6054" s="0" t="s">
        <v>66</v>
      </c>
      <c r="C6054" s="0" t="s">
        <v>28931</v>
      </c>
      <c r="D6054" s="0" t="s">
        <v>14192</v>
      </c>
      <c r="E6054" s="0" t="s">
        <v>28932</v>
      </c>
      <c r="F6054" s="0" t="n">
        <v>544</v>
      </c>
      <c r="G6054" s="0" t="s">
        <v>599</v>
      </c>
      <c r="H6054" s="0" t="s">
        <v>297</v>
      </c>
      <c r="I6054" s="0" t="s">
        <v>28933</v>
      </c>
    </row>
    <row r="6055" customFormat="false" ht="15" hidden="false" customHeight="false" outlineLevel="0" collapsed="false">
      <c r="A6055" s="0" t="n">
        <v>85</v>
      </c>
      <c r="B6055" s="0" t="s">
        <v>136</v>
      </c>
      <c r="C6055" s="0" t="s">
        <v>28931</v>
      </c>
      <c r="D6055" s="0" t="s">
        <v>14192</v>
      </c>
      <c r="E6055" s="0" t="s">
        <v>28932</v>
      </c>
      <c r="F6055" s="0" t="n">
        <v>544</v>
      </c>
      <c r="G6055" s="0" t="s">
        <v>599</v>
      </c>
      <c r="H6055" s="0" t="s">
        <v>297</v>
      </c>
      <c r="I6055" s="0" t="s">
        <v>28934</v>
      </c>
    </row>
    <row r="6056" customFormat="false" ht="15" hidden="false" customHeight="false" outlineLevel="0" collapsed="false">
      <c r="A6056" s="0" t="n">
        <v>26</v>
      </c>
      <c r="B6056" s="0" t="s">
        <v>66</v>
      </c>
      <c r="C6056" s="0" t="s">
        <v>28935</v>
      </c>
      <c r="D6056" s="0" t="s">
        <v>514</v>
      </c>
      <c r="E6056" s="0" t="s">
        <v>28936</v>
      </c>
      <c r="F6056" s="0" t="n">
        <v>5743</v>
      </c>
      <c r="G6056" s="0" t="s">
        <v>599</v>
      </c>
      <c r="H6056" s="0" t="s">
        <v>297</v>
      </c>
      <c r="I6056" s="0" t="s">
        <v>28937</v>
      </c>
    </row>
    <row r="6057" customFormat="false" ht="15" hidden="false" customHeight="false" outlineLevel="0" collapsed="false">
      <c r="A6057" s="0" t="n">
        <v>85</v>
      </c>
      <c r="B6057" s="0" t="s">
        <v>136</v>
      </c>
      <c r="C6057" s="0" t="s">
        <v>28935</v>
      </c>
      <c r="D6057" s="0" t="s">
        <v>514</v>
      </c>
      <c r="E6057" s="0" t="s">
        <v>28936</v>
      </c>
      <c r="F6057" s="0" t="n">
        <v>5743</v>
      </c>
      <c r="G6057" s="0" t="s">
        <v>599</v>
      </c>
      <c r="H6057" s="0" t="s">
        <v>297</v>
      </c>
      <c r="I6057" s="0" t="s">
        <v>28938</v>
      </c>
    </row>
    <row r="6058" customFormat="false" ht="15" hidden="false" customHeight="false" outlineLevel="0" collapsed="false">
      <c r="A6058" s="0" t="n">
        <v>26</v>
      </c>
      <c r="B6058" s="0" t="s">
        <v>66</v>
      </c>
      <c r="C6058" s="0" t="s">
        <v>28939</v>
      </c>
      <c r="D6058" s="0" t="s">
        <v>514</v>
      </c>
      <c r="E6058" s="0" t="s">
        <v>28940</v>
      </c>
      <c r="F6058" s="0" t="n">
        <v>4454</v>
      </c>
      <c r="G6058" s="0" t="s">
        <v>599</v>
      </c>
      <c r="H6058" s="0" t="s">
        <v>297</v>
      </c>
      <c r="I6058" s="0" t="s">
        <v>28941</v>
      </c>
    </row>
    <row r="6059" customFormat="false" ht="15" hidden="false" customHeight="false" outlineLevel="0" collapsed="false">
      <c r="A6059" s="0" t="n">
        <v>85</v>
      </c>
      <c r="B6059" s="0" t="s">
        <v>136</v>
      </c>
      <c r="C6059" s="0" t="s">
        <v>28939</v>
      </c>
      <c r="D6059" s="0" t="s">
        <v>514</v>
      </c>
      <c r="E6059" s="0" t="s">
        <v>28940</v>
      </c>
      <c r="F6059" s="0" t="n">
        <v>4454</v>
      </c>
      <c r="G6059" s="0" t="s">
        <v>599</v>
      </c>
      <c r="H6059" s="0" t="s">
        <v>297</v>
      </c>
      <c r="I6059" s="0" t="s">
        <v>28942</v>
      </c>
    </row>
    <row r="6060" customFormat="false" ht="15" hidden="false" customHeight="false" outlineLevel="0" collapsed="false">
      <c r="A6060" s="0" t="n">
        <v>26</v>
      </c>
      <c r="B6060" s="0" t="s">
        <v>66</v>
      </c>
      <c r="C6060" s="0" t="s">
        <v>28943</v>
      </c>
      <c r="D6060" s="0" t="s">
        <v>514</v>
      </c>
      <c r="E6060" s="0" t="s">
        <v>28912</v>
      </c>
      <c r="F6060" s="0" t="n">
        <v>3912</v>
      </c>
      <c r="G6060" s="0" t="s">
        <v>599</v>
      </c>
      <c r="H6060" s="0" t="s">
        <v>297</v>
      </c>
      <c r="I6060" s="0" t="s">
        <v>28944</v>
      </c>
    </row>
    <row r="6061" customFormat="false" ht="15" hidden="false" customHeight="false" outlineLevel="0" collapsed="false">
      <c r="A6061" s="0" t="n">
        <v>85</v>
      </c>
      <c r="B6061" s="0" t="s">
        <v>136</v>
      </c>
      <c r="C6061" s="0" t="s">
        <v>28943</v>
      </c>
      <c r="D6061" s="0" t="s">
        <v>514</v>
      </c>
      <c r="E6061" s="0" t="s">
        <v>28912</v>
      </c>
      <c r="F6061" s="0" t="n">
        <v>3912</v>
      </c>
      <c r="G6061" s="0" t="s">
        <v>599</v>
      </c>
      <c r="H6061" s="0" t="s">
        <v>297</v>
      </c>
      <c r="I6061" s="0" t="s">
        <v>28945</v>
      </c>
    </row>
    <row r="6062" customFormat="false" ht="15" hidden="false" customHeight="false" outlineLevel="0" collapsed="false">
      <c r="A6062" s="0" t="n">
        <v>26</v>
      </c>
      <c r="B6062" s="0" t="s">
        <v>66</v>
      </c>
      <c r="C6062" s="0" t="s">
        <v>28946</v>
      </c>
      <c r="D6062" s="0" t="s">
        <v>14676</v>
      </c>
      <c r="E6062" s="0" t="s">
        <v>28947</v>
      </c>
      <c r="F6062" s="0" t="n">
        <v>5786</v>
      </c>
      <c r="G6062" s="0" t="s">
        <v>599</v>
      </c>
      <c r="H6062" s="0" t="s">
        <v>297</v>
      </c>
      <c r="I6062" s="0" t="s">
        <v>28948</v>
      </c>
    </row>
    <row r="6063" customFormat="false" ht="15" hidden="false" customHeight="false" outlineLevel="0" collapsed="false">
      <c r="A6063" s="0" t="n">
        <v>85</v>
      </c>
      <c r="B6063" s="0" t="s">
        <v>136</v>
      </c>
      <c r="C6063" s="0" t="s">
        <v>28946</v>
      </c>
      <c r="D6063" s="0" t="s">
        <v>14676</v>
      </c>
      <c r="E6063" s="0" t="s">
        <v>28947</v>
      </c>
      <c r="F6063" s="0" t="n">
        <v>5786</v>
      </c>
      <c r="G6063" s="0" t="s">
        <v>599</v>
      </c>
      <c r="H6063" s="0" t="s">
        <v>297</v>
      </c>
      <c r="I6063" s="0" t="s">
        <v>28949</v>
      </c>
    </row>
    <row r="6064" customFormat="false" ht="15" hidden="false" customHeight="false" outlineLevel="0" collapsed="false">
      <c r="A6064" s="0" t="n">
        <v>26</v>
      </c>
      <c r="B6064" s="0" t="s">
        <v>66</v>
      </c>
      <c r="C6064" s="0" t="s">
        <v>28950</v>
      </c>
      <c r="D6064" s="0" t="s">
        <v>14541</v>
      </c>
      <c r="E6064" s="0" t="s">
        <v>28951</v>
      </c>
      <c r="F6064" s="0" t="n">
        <v>3800</v>
      </c>
      <c r="G6064" s="0" t="s">
        <v>599</v>
      </c>
      <c r="H6064" s="0" t="s">
        <v>297</v>
      </c>
      <c r="I6064" s="0" t="s">
        <v>28952</v>
      </c>
    </row>
    <row r="6065" customFormat="false" ht="15" hidden="false" customHeight="false" outlineLevel="0" collapsed="false">
      <c r="A6065" s="0" t="n">
        <v>85</v>
      </c>
      <c r="B6065" s="0" t="s">
        <v>136</v>
      </c>
      <c r="C6065" s="0" t="s">
        <v>28950</v>
      </c>
      <c r="D6065" s="0" t="s">
        <v>14541</v>
      </c>
      <c r="E6065" s="0" t="s">
        <v>28951</v>
      </c>
      <c r="F6065" s="0" t="n">
        <v>3800</v>
      </c>
      <c r="G6065" s="0" t="s">
        <v>599</v>
      </c>
      <c r="H6065" s="0" t="s">
        <v>297</v>
      </c>
      <c r="I6065" s="0" t="s">
        <v>28953</v>
      </c>
    </row>
    <row r="6066" customFormat="false" ht="15" hidden="false" customHeight="false" outlineLevel="0" collapsed="false">
      <c r="A6066" s="0" t="n">
        <v>26</v>
      </c>
      <c r="B6066" s="0" t="s">
        <v>66</v>
      </c>
      <c r="C6066" s="0" t="s">
        <v>28954</v>
      </c>
      <c r="D6066" s="0" t="s">
        <v>14902</v>
      </c>
      <c r="E6066" s="0" t="s">
        <v>28955</v>
      </c>
      <c r="F6066" s="0" t="n">
        <v>5596</v>
      </c>
      <c r="G6066" s="0" t="s">
        <v>599</v>
      </c>
      <c r="H6066" s="0" t="s">
        <v>297</v>
      </c>
      <c r="I6066" s="0" t="s">
        <v>28956</v>
      </c>
    </row>
    <row r="6067" customFormat="false" ht="15" hidden="false" customHeight="false" outlineLevel="0" collapsed="false">
      <c r="A6067" s="0" t="n">
        <v>85</v>
      </c>
      <c r="B6067" s="0" t="s">
        <v>136</v>
      </c>
      <c r="C6067" s="0" t="s">
        <v>28954</v>
      </c>
      <c r="D6067" s="0" t="s">
        <v>14902</v>
      </c>
      <c r="E6067" s="0" t="s">
        <v>28955</v>
      </c>
      <c r="F6067" s="0" t="n">
        <v>5596</v>
      </c>
      <c r="G6067" s="0" t="s">
        <v>599</v>
      </c>
      <c r="H6067" s="0" t="s">
        <v>297</v>
      </c>
      <c r="I6067" s="0" t="s">
        <v>28957</v>
      </c>
    </row>
    <row r="6068" customFormat="false" ht="15" hidden="false" customHeight="false" outlineLevel="0" collapsed="false">
      <c r="A6068" s="0" t="n">
        <v>26</v>
      </c>
      <c r="B6068" s="0" t="s">
        <v>66</v>
      </c>
      <c r="C6068" s="0" t="s">
        <v>28958</v>
      </c>
      <c r="D6068" s="0" t="s">
        <v>34</v>
      </c>
      <c r="E6068" s="0" t="s">
        <v>28959</v>
      </c>
      <c r="F6068" s="0" t="n">
        <v>2129</v>
      </c>
      <c r="G6068" s="0" t="s">
        <v>599</v>
      </c>
      <c r="H6068" s="0" t="s">
        <v>297</v>
      </c>
      <c r="I6068" s="0" t="s">
        <v>28960</v>
      </c>
    </row>
    <row r="6069" customFormat="false" ht="15" hidden="false" customHeight="false" outlineLevel="0" collapsed="false">
      <c r="A6069" s="0" t="n">
        <v>85</v>
      </c>
      <c r="B6069" s="0" t="s">
        <v>136</v>
      </c>
      <c r="C6069" s="0" t="s">
        <v>28958</v>
      </c>
      <c r="D6069" s="0" t="s">
        <v>34</v>
      </c>
      <c r="E6069" s="0" t="s">
        <v>28959</v>
      </c>
      <c r="F6069" s="0" t="n">
        <v>2129</v>
      </c>
      <c r="G6069" s="0" t="s">
        <v>599</v>
      </c>
      <c r="H6069" s="0" t="s">
        <v>297</v>
      </c>
      <c r="I6069" s="0" t="s">
        <v>28961</v>
      </c>
    </row>
    <row r="6070" customFormat="false" ht="15" hidden="false" customHeight="false" outlineLevel="0" collapsed="false">
      <c r="A6070" s="0" t="n">
        <v>26</v>
      </c>
      <c r="B6070" s="0" t="s">
        <v>66</v>
      </c>
      <c r="C6070" s="0" t="s">
        <v>28962</v>
      </c>
      <c r="D6070" s="0" t="s">
        <v>14541</v>
      </c>
      <c r="E6070" s="0" t="s">
        <v>28963</v>
      </c>
      <c r="F6070" s="0" t="n">
        <v>4388</v>
      </c>
      <c r="G6070" s="0" t="s">
        <v>599</v>
      </c>
      <c r="H6070" s="0" t="s">
        <v>297</v>
      </c>
      <c r="I6070" s="0" t="s">
        <v>28964</v>
      </c>
    </row>
    <row r="6071" customFormat="false" ht="15" hidden="false" customHeight="false" outlineLevel="0" collapsed="false">
      <c r="A6071" s="0" t="n">
        <v>85</v>
      </c>
      <c r="B6071" s="0" t="s">
        <v>136</v>
      </c>
      <c r="C6071" s="0" t="s">
        <v>28962</v>
      </c>
      <c r="D6071" s="0" t="s">
        <v>14541</v>
      </c>
      <c r="E6071" s="0" t="s">
        <v>28963</v>
      </c>
      <c r="F6071" s="0" t="n">
        <v>4388</v>
      </c>
      <c r="G6071" s="0" t="s">
        <v>599</v>
      </c>
      <c r="H6071" s="0" t="s">
        <v>297</v>
      </c>
      <c r="I6071" s="0" t="s">
        <v>28965</v>
      </c>
    </row>
    <row r="6072" customFormat="false" ht="15" hidden="false" customHeight="false" outlineLevel="0" collapsed="false">
      <c r="A6072" s="0" t="n">
        <v>26</v>
      </c>
      <c r="B6072" s="0" t="s">
        <v>66</v>
      </c>
      <c r="C6072" s="0" t="s">
        <v>28966</v>
      </c>
      <c r="D6072" s="0" t="s">
        <v>282</v>
      </c>
      <c r="E6072" s="0" t="s">
        <v>28967</v>
      </c>
      <c r="F6072" s="0" t="n">
        <v>2910</v>
      </c>
      <c r="G6072" s="0" t="s">
        <v>599</v>
      </c>
      <c r="H6072" s="0" t="s">
        <v>297</v>
      </c>
      <c r="I6072" s="0" t="s">
        <v>28968</v>
      </c>
    </row>
    <row r="6073" customFormat="false" ht="15" hidden="false" customHeight="false" outlineLevel="0" collapsed="false">
      <c r="A6073" s="0" t="n">
        <v>85</v>
      </c>
      <c r="B6073" s="0" t="s">
        <v>136</v>
      </c>
      <c r="C6073" s="0" t="s">
        <v>28966</v>
      </c>
      <c r="D6073" s="0" t="s">
        <v>282</v>
      </c>
      <c r="E6073" s="0" t="s">
        <v>28967</v>
      </c>
      <c r="F6073" s="0" t="n">
        <v>2910</v>
      </c>
      <c r="G6073" s="0" t="s">
        <v>599</v>
      </c>
      <c r="H6073" s="0" t="s">
        <v>297</v>
      </c>
      <c r="I6073" s="0" t="s">
        <v>28969</v>
      </c>
    </row>
    <row r="6074" customFormat="false" ht="15" hidden="false" customHeight="false" outlineLevel="0" collapsed="false">
      <c r="A6074" s="0" t="n">
        <v>26</v>
      </c>
      <c r="B6074" s="0" t="s">
        <v>66</v>
      </c>
      <c r="C6074" s="0" t="s">
        <v>28970</v>
      </c>
      <c r="D6074" s="0" t="s">
        <v>514</v>
      </c>
      <c r="E6074" s="0" t="s">
        <v>28971</v>
      </c>
      <c r="F6074" s="0" t="n">
        <v>3967</v>
      </c>
      <c r="G6074" s="0" t="s">
        <v>599</v>
      </c>
      <c r="H6074" s="0" t="s">
        <v>297</v>
      </c>
      <c r="I6074" s="0" t="s">
        <v>28972</v>
      </c>
    </row>
    <row r="6075" customFormat="false" ht="15" hidden="false" customHeight="false" outlineLevel="0" collapsed="false">
      <c r="A6075" s="0" t="n">
        <v>85</v>
      </c>
      <c r="B6075" s="0" t="s">
        <v>136</v>
      </c>
      <c r="C6075" s="0" t="s">
        <v>28970</v>
      </c>
      <c r="D6075" s="0" t="s">
        <v>514</v>
      </c>
      <c r="E6075" s="0" t="s">
        <v>28971</v>
      </c>
      <c r="F6075" s="0" t="n">
        <v>3967</v>
      </c>
      <c r="G6075" s="0" t="s">
        <v>599</v>
      </c>
      <c r="H6075" s="0" t="s">
        <v>297</v>
      </c>
      <c r="I6075" s="0" t="s">
        <v>28973</v>
      </c>
    </row>
    <row r="6076" customFormat="false" ht="15" hidden="false" customHeight="false" outlineLevel="0" collapsed="false">
      <c r="A6076" s="0" t="n">
        <v>26</v>
      </c>
      <c r="B6076" s="0" t="s">
        <v>66</v>
      </c>
      <c r="C6076" s="0" t="s">
        <v>28974</v>
      </c>
      <c r="D6076" s="0" t="s">
        <v>514</v>
      </c>
      <c r="E6076" s="0" t="s">
        <v>28975</v>
      </c>
      <c r="F6076" s="0" t="n">
        <v>3077</v>
      </c>
      <c r="G6076" s="0" t="s">
        <v>599</v>
      </c>
      <c r="H6076" s="0" t="s">
        <v>297</v>
      </c>
      <c r="I6076" s="0" t="s">
        <v>28976</v>
      </c>
    </row>
    <row r="6077" customFormat="false" ht="15" hidden="false" customHeight="false" outlineLevel="0" collapsed="false">
      <c r="A6077" s="0" t="n">
        <v>85</v>
      </c>
      <c r="B6077" s="0" t="s">
        <v>136</v>
      </c>
      <c r="C6077" s="0" t="s">
        <v>28974</v>
      </c>
      <c r="D6077" s="0" t="s">
        <v>514</v>
      </c>
      <c r="E6077" s="0" t="s">
        <v>28975</v>
      </c>
      <c r="F6077" s="0" t="n">
        <v>3077</v>
      </c>
      <c r="G6077" s="0" t="s">
        <v>599</v>
      </c>
      <c r="H6077" s="0" t="s">
        <v>297</v>
      </c>
      <c r="I6077" s="0" t="s">
        <v>28977</v>
      </c>
    </row>
    <row r="6078" customFormat="false" ht="15" hidden="false" customHeight="false" outlineLevel="0" collapsed="false">
      <c r="A6078" s="0" t="n">
        <v>26</v>
      </c>
      <c r="B6078" s="0" t="s">
        <v>66</v>
      </c>
      <c r="C6078" s="0" t="s">
        <v>28978</v>
      </c>
      <c r="D6078" s="0" t="s">
        <v>514</v>
      </c>
      <c r="E6078" s="0" t="s">
        <v>28979</v>
      </c>
      <c r="F6078" s="0" t="n">
        <v>2396</v>
      </c>
      <c r="G6078" s="0" t="s">
        <v>599</v>
      </c>
      <c r="H6078" s="0" t="s">
        <v>297</v>
      </c>
      <c r="I6078" s="0" t="s">
        <v>28980</v>
      </c>
    </row>
    <row r="6079" customFormat="false" ht="15" hidden="false" customHeight="false" outlineLevel="0" collapsed="false">
      <c r="A6079" s="0" t="n">
        <v>85</v>
      </c>
      <c r="B6079" s="0" t="s">
        <v>136</v>
      </c>
      <c r="C6079" s="0" t="s">
        <v>28978</v>
      </c>
      <c r="D6079" s="0" t="s">
        <v>514</v>
      </c>
      <c r="E6079" s="0" t="s">
        <v>28979</v>
      </c>
      <c r="F6079" s="0" t="n">
        <v>2396</v>
      </c>
      <c r="G6079" s="0" t="s">
        <v>599</v>
      </c>
      <c r="H6079" s="0" t="s">
        <v>297</v>
      </c>
      <c r="I6079" s="0" t="s">
        <v>28981</v>
      </c>
    </row>
    <row r="6080" customFormat="false" ht="15" hidden="false" customHeight="false" outlineLevel="0" collapsed="false">
      <c r="A6080" s="0" t="n">
        <v>26</v>
      </c>
      <c r="B6080" s="0" t="s">
        <v>66</v>
      </c>
      <c r="C6080" s="0" t="s">
        <v>28982</v>
      </c>
      <c r="D6080" s="0" t="s">
        <v>14902</v>
      </c>
      <c r="E6080" s="0" t="s">
        <v>28983</v>
      </c>
      <c r="F6080" s="0" t="n">
        <v>3853</v>
      </c>
      <c r="G6080" s="0" t="s">
        <v>599</v>
      </c>
      <c r="H6080" s="0" t="s">
        <v>297</v>
      </c>
      <c r="I6080" s="0" t="s">
        <v>28984</v>
      </c>
    </row>
    <row r="6081" customFormat="false" ht="15" hidden="false" customHeight="false" outlineLevel="0" collapsed="false">
      <c r="A6081" s="0" t="n">
        <v>85</v>
      </c>
      <c r="B6081" s="0" t="s">
        <v>136</v>
      </c>
      <c r="C6081" s="0" t="s">
        <v>28982</v>
      </c>
      <c r="D6081" s="0" t="s">
        <v>14902</v>
      </c>
      <c r="E6081" s="0" t="s">
        <v>28983</v>
      </c>
      <c r="F6081" s="0" t="n">
        <v>3853</v>
      </c>
      <c r="G6081" s="0" t="s">
        <v>599</v>
      </c>
      <c r="H6081" s="0" t="s">
        <v>297</v>
      </c>
      <c r="I6081" s="0" t="s">
        <v>28985</v>
      </c>
    </row>
    <row r="6082" customFormat="false" ht="15" hidden="false" customHeight="false" outlineLevel="0" collapsed="false">
      <c r="A6082" s="0" t="n">
        <v>26</v>
      </c>
      <c r="B6082" s="0" t="s">
        <v>66</v>
      </c>
      <c r="C6082" s="0" t="s">
        <v>28986</v>
      </c>
      <c r="D6082" s="0" t="s">
        <v>14532</v>
      </c>
      <c r="E6082" s="0" t="s">
        <v>28987</v>
      </c>
      <c r="F6082" s="0" t="n">
        <v>4659</v>
      </c>
      <c r="G6082" s="0" t="s">
        <v>599</v>
      </c>
      <c r="H6082" s="0" t="s">
        <v>297</v>
      </c>
      <c r="I6082" s="0" t="s">
        <v>28988</v>
      </c>
    </row>
    <row r="6083" customFormat="false" ht="15" hidden="false" customHeight="false" outlineLevel="0" collapsed="false">
      <c r="A6083" s="0" t="n">
        <v>85</v>
      </c>
      <c r="B6083" s="0" t="s">
        <v>136</v>
      </c>
      <c r="C6083" s="0" t="s">
        <v>28986</v>
      </c>
      <c r="D6083" s="0" t="s">
        <v>14532</v>
      </c>
      <c r="E6083" s="0" t="s">
        <v>28987</v>
      </c>
      <c r="F6083" s="0" t="n">
        <v>4659</v>
      </c>
      <c r="G6083" s="0" t="s">
        <v>599</v>
      </c>
      <c r="H6083" s="0" t="s">
        <v>297</v>
      </c>
      <c r="I6083" s="0" t="s">
        <v>28989</v>
      </c>
    </row>
    <row r="6084" customFormat="false" ht="15" hidden="false" customHeight="false" outlineLevel="0" collapsed="false">
      <c r="A6084" s="0" t="n">
        <v>26</v>
      </c>
      <c r="B6084" s="0" t="s">
        <v>66</v>
      </c>
      <c r="C6084" s="0" t="s">
        <v>28990</v>
      </c>
      <c r="D6084" s="0" t="s">
        <v>14192</v>
      </c>
      <c r="E6084" s="0" t="s">
        <v>28991</v>
      </c>
      <c r="F6084" s="0" t="n">
        <v>4846</v>
      </c>
      <c r="G6084" s="0" t="s">
        <v>599</v>
      </c>
      <c r="H6084" s="0" t="s">
        <v>297</v>
      </c>
      <c r="I6084" s="0" t="s">
        <v>28992</v>
      </c>
    </row>
    <row r="6085" customFormat="false" ht="15" hidden="false" customHeight="false" outlineLevel="0" collapsed="false">
      <c r="A6085" s="0" t="n">
        <v>85</v>
      </c>
      <c r="B6085" s="0" t="s">
        <v>136</v>
      </c>
      <c r="C6085" s="0" t="s">
        <v>28990</v>
      </c>
      <c r="D6085" s="0" t="s">
        <v>14192</v>
      </c>
      <c r="E6085" s="0" t="s">
        <v>28991</v>
      </c>
      <c r="F6085" s="0" t="n">
        <v>4846</v>
      </c>
      <c r="G6085" s="0" t="s">
        <v>599</v>
      </c>
      <c r="H6085" s="0" t="s">
        <v>297</v>
      </c>
      <c r="I6085" s="0" t="s">
        <v>28993</v>
      </c>
    </row>
    <row r="6086" customFormat="false" ht="15" hidden="false" customHeight="false" outlineLevel="0" collapsed="false">
      <c r="A6086" s="0" t="n">
        <v>26</v>
      </c>
      <c r="B6086" s="0" t="s">
        <v>66</v>
      </c>
      <c r="C6086" s="0" t="s">
        <v>28994</v>
      </c>
      <c r="D6086" s="0" t="s">
        <v>14192</v>
      </c>
      <c r="E6086" s="0" t="s">
        <v>28995</v>
      </c>
      <c r="F6086" s="0" t="n">
        <v>526</v>
      </c>
      <c r="G6086" s="0" t="s">
        <v>599</v>
      </c>
      <c r="H6086" s="0" t="s">
        <v>297</v>
      </c>
      <c r="I6086" s="0" t="s">
        <v>28996</v>
      </c>
    </row>
    <row r="6087" customFormat="false" ht="15" hidden="false" customHeight="false" outlineLevel="0" collapsed="false">
      <c r="A6087" s="0" t="n">
        <v>85</v>
      </c>
      <c r="B6087" s="0" t="s">
        <v>136</v>
      </c>
      <c r="C6087" s="0" t="s">
        <v>28994</v>
      </c>
      <c r="D6087" s="0" t="s">
        <v>14192</v>
      </c>
      <c r="E6087" s="0" t="s">
        <v>28995</v>
      </c>
      <c r="F6087" s="0" t="n">
        <v>526</v>
      </c>
      <c r="G6087" s="0" t="s">
        <v>599</v>
      </c>
      <c r="H6087" s="0" t="s">
        <v>297</v>
      </c>
      <c r="I6087" s="0" t="s">
        <v>28997</v>
      </c>
    </row>
    <row r="6088" customFormat="false" ht="15" hidden="false" customHeight="false" outlineLevel="0" collapsed="false">
      <c r="A6088" s="0" t="n">
        <v>26</v>
      </c>
      <c r="B6088" s="0" t="s">
        <v>66</v>
      </c>
      <c r="C6088" s="0" t="s">
        <v>28998</v>
      </c>
      <c r="D6088" s="0" t="s">
        <v>514</v>
      </c>
      <c r="E6088" s="0" t="s">
        <v>28999</v>
      </c>
      <c r="F6088" s="0" t="n">
        <v>3619</v>
      </c>
      <c r="G6088" s="0" t="s">
        <v>599</v>
      </c>
      <c r="H6088" s="0" t="s">
        <v>297</v>
      </c>
      <c r="I6088" s="0" t="s">
        <v>29000</v>
      </c>
    </row>
    <row r="6089" customFormat="false" ht="15" hidden="false" customHeight="false" outlineLevel="0" collapsed="false">
      <c r="A6089" s="0" t="n">
        <v>85</v>
      </c>
      <c r="B6089" s="0" t="s">
        <v>136</v>
      </c>
      <c r="C6089" s="0" t="s">
        <v>28998</v>
      </c>
      <c r="D6089" s="0" t="s">
        <v>514</v>
      </c>
      <c r="E6089" s="0" t="s">
        <v>28999</v>
      </c>
      <c r="F6089" s="0" t="n">
        <v>3619</v>
      </c>
      <c r="G6089" s="0" t="s">
        <v>599</v>
      </c>
      <c r="H6089" s="0" t="s">
        <v>297</v>
      </c>
      <c r="I6089" s="0" t="s">
        <v>29001</v>
      </c>
    </row>
    <row r="6090" customFormat="false" ht="15" hidden="false" customHeight="false" outlineLevel="0" collapsed="false">
      <c r="A6090" s="0" t="n">
        <v>26</v>
      </c>
      <c r="B6090" s="0" t="s">
        <v>66</v>
      </c>
      <c r="C6090" s="0" t="s">
        <v>29002</v>
      </c>
      <c r="D6090" s="0" t="s">
        <v>339</v>
      </c>
      <c r="E6090" s="0" t="s">
        <v>29003</v>
      </c>
      <c r="F6090" s="0" t="n">
        <v>3350</v>
      </c>
      <c r="G6090" s="0" t="s">
        <v>599</v>
      </c>
      <c r="H6090" s="0" t="s">
        <v>297</v>
      </c>
      <c r="I6090" s="0" t="s">
        <v>29004</v>
      </c>
    </row>
    <row r="6091" customFormat="false" ht="15" hidden="false" customHeight="false" outlineLevel="0" collapsed="false">
      <c r="A6091" s="0" t="n">
        <v>85</v>
      </c>
      <c r="B6091" s="0" t="s">
        <v>136</v>
      </c>
      <c r="C6091" s="0" t="s">
        <v>29002</v>
      </c>
      <c r="D6091" s="0" t="s">
        <v>339</v>
      </c>
      <c r="E6091" s="0" t="s">
        <v>29003</v>
      </c>
      <c r="F6091" s="0" t="n">
        <v>3350</v>
      </c>
      <c r="G6091" s="0" t="s">
        <v>599</v>
      </c>
      <c r="H6091" s="0" t="s">
        <v>297</v>
      </c>
      <c r="I6091" s="0" t="s">
        <v>29005</v>
      </c>
    </row>
    <row r="6092" customFormat="false" ht="15" hidden="false" customHeight="false" outlineLevel="0" collapsed="false">
      <c r="A6092" s="0" t="n">
        <v>26</v>
      </c>
      <c r="B6092" s="0" t="s">
        <v>66</v>
      </c>
      <c r="C6092" s="0" t="s">
        <v>29006</v>
      </c>
      <c r="D6092" s="0" t="s">
        <v>14532</v>
      </c>
      <c r="E6092" s="0" t="s">
        <v>29007</v>
      </c>
      <c r="F6092" s="0" t="n">
        <v>4751</v>
      </c>
      <c r="G6092" s="0" t="s">
        <v>599</v>
      </c>
      <c r="H6092" s="0" t="s">
        <v>297</v>
      </c>
      <c r="I6092" s="0" t="s">
        <v>29008</v>
      </c>
    </row>
    <row r="6093" customFormat="false" ht="15" hidden="false" customHeight="false" outlineLevel="0" collapsed="false">
      <c r="A6093" s="0" t="n">
        <v>85</v>
      </c>
      <c r="B6093" s="0" t="s">
        <v>136</v>
      </c>
      <c r="C6093" s="0" t="s">
        <v>29006</v>
      </c>
      <c r="D6093" s="0" t="s">
        <v>14532</v>
      </c>
      <c r="E6093" s="0" t="s">
        <v>29007</v>
      </c>
      <c r="F6093" s="0" t="n">
        <v>4751</v>
      </c>
      <c r="G6093" s="0" t="s">
        <v>599</v>
      </c>
      <c r="H6093" s="0" t="s">
        <v>297</v>
      </c>
      <c r="I6093" s="0" t="s">
        <v>29009</v>
      </c>
    </row>
    <row r="6094" customFormat="false" ht="15" hidden="false" customHeight="false" outlineLevel="0" collapsed="false">
      <c r="A6094" s="0" t="n">
        <v>26</v>
      </c>
      <c r="B6094" s="0" t="s">
        <v>66</v>
      </c>
      <c r="C6094" s="0" t="s">
        <v>29010</v>
      </c>
      <c r="D6094" s="0" t="s">
        <v>15738</v>
      </c>
      <c r="E6094" s="0" t="s">
        <v>29011</v>
      </c>
      <c r="F6094" s="0" t="n">
        <v>2210</v>
      </c>
      <c r="G6094" s="0" t="s">
        <v>599</v>
      </c>
      <c r="H6094" s="0" t="s">
        <v>297</v>
      </c>
      <c r="I6094" s="0" t="s">
        <v>29012</v>
      </c>
    </row>
    <row r="6095" customFormat="false" ht="15" hidden="false" customHeight="false" outlineLevel="0" collapsed="false">
      <c r="A6095" s="0" t="n">
        <v>85</v>
      </c>
      <c r="B6095" s="0" t="s">
        <v>136</v>
      </c>
      <c r="C6095" s="0" t="s">
        <v>29010</v>
      </c>
      <c r="D6095" s="0" t="s">
        <v>15738</v>
      </c>
      <c r="E6095" s="0" t="s">
        <v>29011</v>
      </c>
      <c r="F6095" s="0" t="n">
        <v>2210</v>
      </c>
      <c r="G6095" s="0" t="s">
        <v>599</v>
      </c>
      <c r="H6095" s="0" t="s">
        <v>297</v>
      </c>
      <c r="I6095" s="0" t="s">
        <v>29013</v>
      </c>
    </row>
    <row r="6096" customFormat="false" ht="15" hidden="false" customHeight="false" outlineLevel="0" collapsed="false">
      <c r="A6096" s="0" t="n">
        <v>26</v>
      </c>
      <c r="B6096" s="0" t="s">
        <v>66</v>
      </c>
      <c r="C6096" s="0" t="s">
        <v>29014</v>
      </c>
      <c r="D6096" s="0" t="s">
        <v>15738</v>
      </c>
      <c r="E6096" s="0" t="s">
        <v>29015</v>
      </c>
      <c r="F6096" s="0" t="n">
        <v>1443</v>
      </c>
      <c r="G6096" s="0" t="s">
        <v>599</v>
      </c>
      <c r="H6096" s="0" t="s">
        <v>297</v>
      </c>
      <c r="I6096" s="0" t="s">
        <v>29016</v>
      </c>
    </row>
    <row r="6097" customFormat="false" ht="15" hidden="false" customHeight="false" outlineLevel="0" collapsed="false">
      <c r="A6097" s="0" t="n">
        <v>85</v>
      </c>
      <c r="B6097" s="0" t="s">
        <v>136</v>
      </c>
      <c r="C6097" s="0" t="s">
        <v>29014</v>
      </c>
      <c r="D6097" s="0" t="s">
        <v>15738</v>
      </c>
      <c r="E6097" s="0" t="s">
        <v>29015</v>
      </c>
      <c r="F6097" s="0" t="n">
        <v>1443</v>
      </c>
      <c r="G6097" s="0" t="s">
        <v>599</v>
      </c>
      <c r="H6097" s="0" t="s">
        <v>297</v>
      </c>
      <c r="I6097" s="0" t="s">
        <v>29017</v>
      </c>
    </row>
    <row r="6098" customFormat="false" ht="15" hidden="false" customHeight="false" outlineLevel="0" collapsed="false">
      <c r="A6098" s="0" t="n">
        <v>26</v>
      </c>
      <c r="B6098" s="0" t="s">
        <v>66</v>
      </c>
      <c r="C6098" s="0" t="s">
        <v>29018</v>
      </c>
      <c r="D6098" s="0" t="s">
        <v>514</v>
      </c>
      <c r="E6098" s="0" t="s">
        <v>29019</v>
      </c>
      <c r="F6098" s="0" t="n">
        <v>4619</v>
      </c>
      <c r="G6098" s="0" t="s">
        <v>599</v>
      </c>
      <c r="H6098" s="0" t="s">
        <v>297</v>
      </c>
      <c r="I6098" s="0" t="s">
        <v>29020</v>
      </c>
    </row>
    <row r="6099" customFormat="false" ht="15" hidden="false" customHeight="false" outlineLevel="0" collapsed="false">
      <c r="A6099" s="0" t="n">
        <v>85</v>
      </c>
      <c r="B6099" s="0" t="s">
        <v>136</v>
      </c>
      <c r="C6099" s="0" t="s">
        <v>29018</v>
      </c>
      <c r="D6099" s="0" t="s">
        <v>514</v>
      </c>
      <c r="E6099" s="0" t="s">
        <v>29019</v>
      </c>
      <c r="F6099" s="0" t="n">
        <v>4619</v>
      </c>
      <c r="G6099" s="0" t="s">
        <v>599</v>
      </c>
      <c r="H6099" s="0" t="s">
        <v>297</v>
      </c>
      <c r="I6099" s="0" t="s">
        <v>29021</v>
      </c>
    </row>
    <row r="6100" customFormat="false" ht="15" hidden="false" customHeight="false" outlineLevel="0" collapsed="false">
      <c r="A6100" s="0" t="n">
        <v>26</v>
      </c>
      <c r="B6100" s="0" t="s">
        <v>66</v>
      </c>
      <c r="C6100" s="0" t="s">
        <v>29022</v>
      </c>
      <c r="D6100" s="0" t="s">
        <v>14532</v>
      </c>
      <c r="E6100" s="0" t="s">
        <v>29023</v>
      </c>
      <c r="F6100" s="0" t="n">
        <v>3993</v>
      </c>
      <c r="G6100" s="0" t="s">
        <v>599</v>
      </c>
      <c r="H6100" s="0" t="s">
        <v>297</v>
      </c>
      <c r="I6100" s="0" t="s">
        <v>29024</v>
      </c>
    </row>
    <row r="6101" customFormat="false" ht="15" hidden="false" customHeight="false" outlineLevel="0" collapsed="false">
      <c r="A6101" s="0" t="n">
        <v>85</v>
      </c>
      <c r="B6101" s="0" t="s">
        <v>136</v>
      </c>
      <c r="C6101" s="0" t="s">
        <v>29022</v>
      </c>
      <c r="D6101" s="0" t="s">
        <v>14532</v>
      </c>
      <c r="E6101" s="0" t="s">
        <v>29023</v>
      </c>
      <c r="F6101" s="0" t="n">
        <v>3993</v>
      </c>
      <c r="G6101" s="0" t="s">
        <v>599</v>
      </c>
      <c r="H6101" s="0" t="s">
        <v>297</v>
      </c>
      <c r="I6101" s="0" t="s">
        <v>29025</v>
      </c>
    </row>
    <row r="6102" customFormat="false" ht="15" hidden="false" customHeight="false" outlineLevel="0" collapsed="false">
      <c r="A6102" s="0" t="n">
        <v>26</v>
      </c>
      <c r="B6102" s="0" t="s">
        <v>66</v>
      </c>
      <c r="C6102" s="0" t="s">
        <v>29026</v>
      </c>
      <c r="D6102" s="0" t="s">
        <v>339</v>
      </c>
      <c r="E6102" s="0" t="s">
        <v>29027</v>
      </c>
      <c r="F6102" s="0" t="n">
        <v>6752</v>
      </c>
      <c r="G6102" s="0" t="s">
        <v>599</v>
      </c>
      <c r="H6102" s="0" t="s">
        <v>297</v>
      </c>
      <c r="I6102" s="0" t="s">
        <v>29028</v>
      </c>
    </row>
    <row r="6103" customFormat="false" ht="15" hidden="false" customHeight="false" outlineLevel="0" collapsed="false">
      <c r="A6103" s="0" t="n">
        <v>85</v>
      </c>
      <c r="B6103" s="0" t="s">
        <v>136</v>
      </c>
      <c r="C6103" s="0" t="s">
        <v>29026</v>
      </c>
      <c r="D6103" s="0" t="s">
        <v>339</v>
      </c>
      <c r="E6103" s="0" t="s">
        <v>29027</v>
      </c>
      <c r="F6103" s="0" t="n">
        <v>6752</v>
      </c>
      <c r="G6103" s="0" t="s">
        <v>599</v>
      </c>
      <c r="H6103" s="0" t="s">
        <v>297</v>
      </c>
      <c r="I6103" s="0" t="s">
        <v>29029</v>
      </c>
    </row>
    <row r="6104" customFormat="false" ht="15" hidden="false" customHeight="false" outlineLevel="0" collapsed="false">
      <c r="A6104" s="0" t="n">
        <v>26</v>
      </c>
      <c r="B6104" s="0" t="s">
        <v>66</v>
      </c>
      <c r="C6104" s="0" t="s">
        <v>29030</v>
      </c>
      <c r="D6104" s="0" t="s">
        <v>14541</v>
      </c>
      <c r="E6104" s="0" t="s">
        <v>29031</v>
      </c>
      <c r="F6104" s="0" t="n">
        <v>5474</v>
      </c>
      <c r="G6104" s="0" t="s">
        <v>599</v>
      </c>
      <c r="H6104" s="0" t="s">
        <v>297</v>
      </c>
      <c r="I6104" s="0" t="s">
        <v>29032</v>
      </c>
    </row>
    <row r="6105" customFormat="false" ht="15" hidden="false" customHeight="false" outlineLevel="0" collapsed="false">
      <c r="A6105" s="0" t="n">
        <v>85</v>
      </c>
      <c r="B6105" s="0" t="s">
        <v>136</v>
      </c>
      <c r="C6105" s="0" t="s">
        <v>29030</v>
      </c>
      <c r="D6105" s="0" t="s">
        <v>14541</v>
      </c>
      <c r="E6105" s="0" t="s">
        <v>29031</v>
      </c>
      <c r="F6105" s="0" t="n">
        <v>5474</v>
      </c>
      <c r="G6105" s="0" t="s">
        <v>599</v>
      </c>
      <c r="H6105" s="0" t="s">
        <v>297</v>
      </c>
      <c r="I6105" s="0" t="s">
        <v>29033</v>
      </c>
    </row>
    <row r="6106" customFormat="false" ht="15" hidden="false" customHeight="false" outlineLevel="0" collapsed="false">
      <c r="A6106" s="0" t="n">
        <v>26</v>
      </c>
      <c r="B6106" s="0" t="s">
        <v>66</v>
      </c>
      <c r="C6106" s="0" t="s">
        <v>29034</v>
      </c>
      <c r="D6106" s="0" t="s">
        <v>339</v>
      </c>
      <c r="E6106" s="0" t="s">
        <v>29035</v>
      </c>
      <c r="F6106" s="0" t="n">
        <v>1434</v>
      </c>
      <c r="G6106" s="0" t="s">
        <v>599</v>
      </c>
      <c r="H6106" s="0" t="s">
        <v>297</v>
      </c>
      <c r="I6106" s="0" t="s">
        <v>29036</v>
      </c>
    </row>
    <row r="6107" customFormat="false" ht="15" hidden="false" customHeight="false" outlineLevel="0" collapsed="false">
      <c r="A6107" s="0" t="n">
        <v>85</v>
      </c>
      <c r="B6107" s="0" t="s">
        <v>136</v>
      </c>
      <c r="C6107" s="0" t="s">
        <v>29034</v>
      </c>
      <c r="D6107" s="0" t="s">
        <v>339</v>
      </c>
      <c r="E6107" s="0" t="s">
        <v>29035</v>
      </c>
      <c r="F6107" s="0" t="n">
        <v>1434</v>
      </c>
      <c r="G6107" s="0" t="s">
        <v>599</v>
      </c>
      <c r="H6107" s="0" t="s">
        <v>297</v>
      </c>
      <c r="I6107" s="0" t="s">
        <v>29037</v>
      </c>
    </row>
    <row r="6108" customFormat="false" ht="15" hidden="false" customHeight="false" outlineLevel="0" collapsed="false">
      <c r="A6108" s="0" t="n">
        <v>26</v>
      </c>
      <c r="B6108" s="0" t="s">
        <v>66</v>
      </c>
      <c r="C6108" s="0" t="s">
        <v>29038</v>
      </c>
      <c r="D6108" s="0" t="s">
        <v>282</v>
      </c>
      <c r="E6108" s="0" t="s">
        <v>29039</v>
      </c>
      <c r="F6108" s="0" t="n">
        <v>4562</v>
      </c>
      <c r="G6108" s="0" t="s">
        <v>599</v>
      </c>
      <c r="H6108" s="0" t="s">
        <v>297</v>
      </c>
      <c r="I6108" s="0" t="s">
        <v>29040</v>
      </c>
    </row>
    <row r="6109" customFormat="false" ht="15" hidden="false" customHeight="false" outlineLevel="0" collapsed="false">
      <c r="A6109" s="0" t="n">
        <v>85</v>
      </c>
      <c r="B6109" s="0" t="s">
        <v>136</v>
      </c>
      <c r="C6109" s="0" t="s">
        <v>29038</v>
      </c>
      <c r="D6109" s="0" t="s">
        <v>282</v>
      </c>
      <c r="E6109" s="0" t="s">
        <v>29039</v>
      </c>
      <c r="F6109" s="0" t="n">
        <v>4562</v>
      </c>
      <c r="G6109" s="0" t="s">
        <v>599</v>
      </c>
      <c r="H6109" s="0" t="s">
        <v>297</v>
      </c>
      <c r="I6109" s="0" t="s">
        <v>29041</v>
      </c>
    </row>
    <row r="6110" customFormat="false" ht="15" hidden="false" customHeight="false" outlineLevel="0" collapsed="false">
      <c r="A6110" s="0" t="n">
        <v>26</v>
      </c>
      <c r="B6110" s="0" t="s">
        <v>66</v>
      </c>
      <c r="C6110" s="0" t="s">
        <v>29042</v>
      </c>
      <c r="D6110" s="0" t="s">
        <v>14192</v>
      </c>
      <c r="E6110" s="0" t="s">
        <v>29043</v>
      </c>
      <c r="F6110" s="0" t="n">
        <v>4575</v>
      </c>
      <c r="G6110" s="0" t="s">
        <v>599</v>
      </c>
      <c r="H6110" s="0" t="s">
        <v>297</v>
      </c>
      <c r="I6110" s="0" t="s">
        <v>29044</v>
      </c>
    </row>
    <row r="6111" customFormat="false" ht="15" hidden="false" customHeight="false" outlineLevel="0" collapsed="false">
      <c r="A6111" s="0" t="n">
        <v>85</v>
      </c>
      <c r="B6111" s="0" t="s">
        <v>136</v>
      </c>
      <c r="C6111" s="0" t="s">
        <v>29042</v>
      </c>
      <c r="D6111" s="0" t="s">
        <v>14192</v>
      </c>
      <c r="E6111" s="0" t="s">
        <v>29043</v>
      </c>
      <c r="F6111" s="0" t="n">
        <v>4575</v>
      </c>
      <c r="G6111" s="0" t="s">
        <v>599</v>
      </c>
      <c r="H6111" s="0" t="s">
        <v>297</v>
      </c>
      <c r="I6111" s="0" t="s">
        <v>29045</v>
      </c>
    </row>
    <row r="6112" customFormat="false" ht="15" hidden="false" customHeight="false" outlineLevel="0" collapsed="false">
      <c r="A6112" s="0" t="n">
        <v>26</v>
      </c>
      <c r="B6112" s="0" t="s">
        <v>66</v>
      </c>
      <c r="C6112" s="0" t="s">
        <v>29046</v>
      </c>
      <c r="D6112" s="0" t="s">
        <v>514</v>
      </c>
      <c r="E6112" s="0" t="s">
        <v>29047</v>
      </c>
      <c r="F6112" s="0" t="n">
        <v>2922</v>
      </c>
      <c r="G6112" s="0" t="s">
        <v>599</v>
      </c>
      <c r="H6112" s="0" t="s">
        <v>297</v>
      </c>
      <c r="I6112" s="0" t="s">
        <v>29048</v>
      </c>
    </row>
    <row r="6113" customFormat="false" ht="15" hidden="false" customHeight="false" outlineLevel="0" collapsed="false">
      <c r="A6113" s="0" t="n">
        <v>85</v>
      </c>
      <c r="B6113" s="0" t="s">
        <v>136</v>
      </c>
      <c r="C6113" s="0" t="s">
        <v>29046</v>
      </c>
      <c r="D6113" s="0" t="s">
        <v>514</v>
      </c>
      <c r="E6113" s="0" t="s">
        <v>29047</v>
      </c>
      <c r="F6113" s="0" t="n">
        <v>2922</v>
      </c>
      <c r="G6113" s="0" t="s">
        <v>599</v>
      </c>
      <c r="H6113" s="0" t="s">
        <v>297</v>
      </c>
      <c r="I6113" s="0" t="s">
        <v>29049</v>
      </c>
    </row>
    <row r="6114" customFormat="false" ht="15" hidden="false" customHeight="false" outlineLevel="0" collapsed="false">
      <c r="A6114" s="0" t="n">
        <v>26</v>
      </c>
      <c r="B6114" s="0" t="s">
        <v>66</v>
      </c>
      <c r="C6114" s="0" t="s">
        <v>29050</v>
      </c>
      <c r="D6114" s="0" t="s">
        <v>339</v>
      </c>
      <c r="E6114" s="0" t="s">
        <v>29051</v>
      </c>
      <c r="F6114" s="0" t="n">
        <v>3155</v>
      </c>
      <c r="G6114" s="0" t="s">
        <v>599</v>
      </c>
      <c r="H6114" s="0" t="s">
        <v>297</v>
      </c>
      <c r="I6114" s="0" t="s">
        <v>29052</v>
      </c>
    </row>
    <row r="6115" customFormat="false" ht="15" hidden="false" customHeight="false" outlineLevel="0" collapsed="false">
      <c r="A6115" s="0" t="n">
        <v>85</v>
      </c>
      <c r="B6115" s="0" t="s">
        <v>136</v>
      </c>
      <c r="C6115" s="0" t="s">
        <v>29050</v>
      </c>
      <c r="D6115" s="0" t="s">
        <v>339</v>
      </c>
      <c r="E6115" s="0" t="s">
        <v>29051</v>
      </c>
      <c r="F6115" s="0" t="n">
        <v>3155</v>
      </c>
      <c r="G6115" s="0" t="s">
        <v>599</v>
      </c>
      <c r="H6115" s="0" t="s">
        <v>297</v>
      </c>
      <c r="I6115" s="0" t="s">
        <v>29053</v>
      </c>
    </row>
    <row r="6116" customFormat="false" ht="15" hidden="false" customHeight="false" outlineLevel="0" collapsed="false">
      <c r="A6116" s="0" t="n">
        <v>26</v>
      </c>
      <c r="B6116" s="0" t="s">
        <v>66</v>
      </c>
      <c r="C6116" s="0" t="s">
        <v>29054</v>
      </c>
      <c r="D6116" s="0" t="s">
        <v>14541</v>
      </c>
      <c r="E6116" s="0" t="s">
        <v>29055</v>
      </c>
      <c r="F6116" s="0" t="n">
        <v>4011</v>
      </c>
      <c r="G6116" s="0" t="s">
        <v>599</v>
      </c>
      <c r="H6116" s="0" t="s">
        <v>297</v>
      </c>
      <c r="I6116" s="0" t="s">
        <v>29056</v>
      </c>
    </row>
    <row r="6117" customFormat="false" ht="15" hidden="false" customHeight="false" outlineLevel="0" collapsed="false">
      <c r="A6117" s="0" t="n">
        <v>85</v>
      </c>
      <c r="B6117" s="0" t="s">
        <v>136</v>
      </c>
      <c r="C6117" s="0" t="s">
        <v>29054</v>
      </c>
      <c r="D6117" s="0" t="s">
        <v>14541</v>
      </c>
      <c r="E6117" s="0" t="s">
        <v>29055</v>
      </c>
      <c r="F6117" s="0" t="n">
        <v>4011</v>
      </c>
      <c r="G6117" s="0" t="s">
        <v>599</v>
      </c>
      <c r="H6117" s="0" t="s">
        <v>297</v>
      </c>
      <c r="I6117" s="0" t="s">
        <v>29057</v>
      </c>
    </row>
    <row r="6118" customFormat="false" ht="15" hidden="false" customHeight="false" outlineLevel="0" collapsed="false">
      <c r="A6118" s="0" t="n">
        <v>26</v>
      </c>
      <c r="B6118" s="0" t="s">
        <v>66</v>
      </c>
      <c r="C6118" s="0" t="s">
        <v>29058</v>
      </c>
      <c r="D6118" s="0" t="s">
        <v>514</v>
      </c>
      <c r="E6118" s="0" t="s">
        <v>29059</v>
      </c>
      <c r="F6118" s="0" t="n">
        <v>3014</v>
      </c>
      <c r="G6118" s="0" t="s">
        <v>599</v>
      </c>
      <c r="H6118" s="0" t="s">
        <v>297</v>
      </c>
      <c r="I6118" s="0" t="s">
        <v>29060</v>
      </c>
    </row>
    <row r="6119" customFormat="false" ht="15" hidden="false" customHeight="false" outlineLevel="0" collapsed="false">
      <c r="A6119" s="0" t="n">
        <v>85</v>
      </c>
      <c r="B6119" s="0" t="s">
        <v>136</v>
      </c>
      <c r="C6119" s="0" t="s">
        <v>29058</v>
      </c>
      <c r="D6119" s="0" t="s">
        <v>514</v>
      </c>
      <c r="E6119" s="0" t="s">
        <v>29059</v>
      </c>
      <c r="F6119" s="0" t="n">
        <v>3014</v>
      </c>
      <c r="G6119" s="0" t="s">
        <v>599</v>
      </c>
      <c r="H6119" s="0" t="s">
        <v>297</v>
      </c>
      <c r="I6119" s="0" t="s">
        <v>29061</v>
      </c>
    </row>
    <row r="6120" customFormat="false" ht="15" hidden="false" customHeight="false" outlineLevel="0" collapsed="false">
      <c r="A6120" s="0" t="n">
        <v>26</v>
      </c>
      <c r="B6120" s="0" t="s">
        <v>66</v>
      </c>
      <c r="C6120" s="0" t="s">
        <v>29062</v>
      </c>
      <c r="D6120" s="0" t="s">
        <v>14192</v>
      </c>
      <c r="E6120" s="0" t="s">
        <v>29063</v>
      </c>
      <c r="F6120" s="0" t="n">
        <v>3418</v>
      </c>
      <c r="G6120" s="0" t="s">
        <v>599</v>
      </c>
      <c r="H6120" s="0" t="s">
        <v>297</v>
      </c>
      <c r="I6120" s="0" t="s">
        <v>29064</v>
      </c>
    </row>
    <row r="6121" customFormat="false" ht="15" hidden="false" customHeight="false" outlineLevel="0" collapsed="false">
      <c r="A6121" s="0" t="n">
        <v>85</v>
      </c>
      <c r="B6121" s="0" t="s">
        <v>136</v>
      </c>
      <c r="C6121" s="0" t="s">
        <v>29062</v>
      </c>
      <c r="D6121" s="0" t="s">
        <v>14192</v>
      </c>
      <c r="E6121" s="0" t="s">
        <v>29063</v>
      </c>
      <c r="F6121" s="0" t="n">
        <v>3418</v>
      </c>
      <c r="G6121" s="0" t="s">
        <v>599</v>
      </c>
      <c r="H6121" s="0" t="s">
        <v>297</v>
      </c>
      <c r="I6121" s="0" t="s">
        <v>29065</v>
      </c>
    </row>
    <row r="6122" customFormat="false" ht="15" hidden="false" customHeight="false" outlineLevel="0" collapsed="false">
      <c r="A6122" s="0" t="n">
        <v>26</v>
      </c>
      <c r="B6122" s="0" t="s">
        <v>66</v>
      </c>
      <c r="C6122" s="0" t="s">
        <v>29066</v>
      </c>
      <c r="D6122" s="0" t="s">
        <v>92</v>
      </c>
      <c r="E6122" s="0" t="s">
        <v>29067</v>
      </c>
      <c r="F6122" s="0" t="n">
        <v>4217</v>
      </c>
      <c r="G6122" s="0" t="s">
        <v>599</v>
      </c>
      <c r="H6122" s="0" t="s">
        <v>297</v>
      </c>
      <c r="I6122" s="0" t="s">
        <v>29068</v>
      </c>
    </row>
    <row r="6123" customFormat="false" ht="15" hidden="false" customHeight="false" outlineLevel="0" collapsed="false">
      <c r="A6123" s="0" t="n">
        <v>85</v>
      </c>
      <c r="B6123" s="0" t="s">
        <v>136</v>
      </c>
      <c r="C6123" s="0" t="s">
        <v>29066</v>
      </c>
      <c r="D6123" s="0" t="s">
        <v>92</v>
      </c>
      <c r="E6123" s="0" t="s">
        <v>29067</v>
      </c>
      <c r="F6123" s="0" t="n">
        <v>4217</v>
      </c>
      <c r="G6123" s="0" t="s">
        <v>599</v>
      </c>
      <c r="H6123" s="0" t="s">
        <v>297</v>
      </c>
      <c r="I6123" s="0" t="s">
        <v>29069</v>
      </c>
    </row>
    <row r="6124" customFormat="false" ht="15" hidden="false" customHeight="false" outlineLevel="0" collapsed="false">
      <c r="A6124" s="0" t="n">
        <v>26</v>
      </c>
      <c r="B6124" s="0" t="s">
        <v>66</v>
      </c>
      <c r="C6124" s="0" t="s">
        <v>29070</v>
      </c>
      <c r="D6124" s="0" t="s">
        <v>14192</v>
      </c>
      <c r="E6124" s="0" t="s">
        <v>29071</v>
      </c>
      <c r="F6124" s="0" t="n">
        <v>4454</v>
      </c>
      <c r="G6124" s="0" t="s">
        <v>599</v>
      </c>
      <c r="H6124" s="0" t="s">
        <v>297</v>
      </c>
      <c r="I6124" s="0" t="s">
        <v>29072</v>
      </c>
    </row>
    <row r="6125" customFormat="false" ht="15" hidden="false" customHeight="false" outlineLevel="0" collapsed="false">
      <c r="A6125" s="0" t="n">
        <v>85</v>
      </c>
      <c r="B6125" s="0" t="s">
        <v>136</v>
      </c>
      <c r="C6125" s="0" t="s">
        <v>29070</v>
      </c>
      <c r="D6125" s="0" t="s">
        <v>14192</v>
      </c>
      <c r="E6125" s="0" t="s">
        <v>29071</v>
      </c>
      <c r="F6125" s="0" t="n">
        <v>4454</v>
      </c>
      <c r="G6125" s="0" t="s">
        <v>599</v>
      </c>
      <c r="H6125" s="0" t="s">
        <v>297</v>
      </c>
      <c r="I6125" s="0" t="s">
        <v>29073</v>
      </c>
    </row>
    <row r="6126" customFormat="false" ht="15" hidden="false" customHeight="false" outlineLevel="0" collapsed="false">
      <c r="A6126" s="0" t="n">
        <v>26</v>
      </c>
      <c r="B6126" s="0" t="s">
        <v>66</v>
      </c>
      <c r="C6126" s="0" t="s">
        <v>29074</v>
      </c>
      <c r="D6126" s="0" t="s">
        <v>514</v>
      </c>
      <c r="E6126" s="0" t="s">
        <v>29075</v>
      </c>
      <c r="F6126" s="0" t="n">
        <v>2964</v>
      </c>
      <c r="G6126" s="0" t="s">
        <v>599</v>
      </c>
      <c r="H6126" s="0" t="s">
        <v>297</v>
      </c>
      <c r="I6126" s="0" t="s">
        <v>29076</v>
      </c>
    </row>
    <row r="6127" customFormat="false" ht="15" hidden="false" customHeight="false" outlineLevel="0" collapsed="false">
      <c r="A6127" s="0" t="n">
        <v>85</v>
      </c>
      <c r="B6127" s="0" t="s">
        <v>136</v>
      </c>
      <c r="C6127" s="0" t="s">
        <v>29074</v>
      </c>
      <c r="D6127" s="0" t="s">
        <v>514</v>
      </c>
      <c r="E6127" s="0" t="s">
        <v>29075</v>
      </c>
      <c r="F6127" s="0" t="n">
        <v>2964</v>
      </c>
      <c r="G6127" s="0" t="s">
        <v>599</v>
      </c>
      <c r="H6127" s="0" t="s">
        <v>297</v>
      </c>
      <c r="I6127" s="0" t="s">
        <v>29077</v>
      </c>
    </row>
    <row r="6128" customFormat="false" ht="15" hidden="false" customHeight="false" outlineLevel="0" collapsed="false">
      <c r="A6128" s="0" t="n">
        <v>26</v>
      </c>
      <c r="B6128" s="0" t="s">
        <v>66</v>
      </c>
      <c r="C6128" s="0" t="s">
        <v>29078</v>
      </c>
      <c r="D6128" s="0" t="s">
        <v>514</v>
      </c>
      <c r="E6128" s="0" t="s">
        <v>29079</v>
      </c>
      <c r="F6128" s="0" t="n">
        <v>4895</v>
      </c>
      <c r="G6128" s="0" t="s">
        <v>599</v>
      </c>
      <c r="H6128" s="0" t="s">
        <v>297</v>
      </c>
      <c r="I6128" s="0" t="s">
        <v>29080</v>
      </c>
    </row>
    <row r="6129" customFormat="false" ht="15" hidden="false" customHeight="false" outlineLevel="0" collapsed="false">
      <c r="A6129" s="0" t="n">
        <v>85</v>
      </c>
      <c r="B6129" s="0" t="s">
        <v>136</v>
      </c>
      <c r="C6129" s="0" t="s">
        <v>29078</v>
      </c>
      <c r="D6129" s="0" t="s">
        <v>514</v>
      </c>
      <c r="E6129" s="0" t="s">
        <v>29079</v>
      </c>
      <c r="F6129" s="0" t="n">
        <v>4895</v>
      </c>
      <c r="G6129" s="0" t="s">
        <v>599</v>
      </c>
      <c r="H6129" s="0" t="s">
        <v>297</v>
      </c>
      <c r="I6129" s="0" t="s">
        <v>29081</v>
      </c>
    </row>
    <row r="6130" customFormat="false" ht="15" hidden="false" customHeight="false" outlineLevel="0" collapsed="false">
      <c r="A6130" s="0" t="n">
        <v>26</v>
      </c>
      <c r="B6130" s="0" t="s">
        <v>66</v>
      </c>
      <c r="C6130" s="0" t="s">
        <v>29082</v>
      </c>
      <c r="D6130" s="0" t="s">
        <v>14192</v>
      </c>
      <c r="E6130" s="0" t="s">
        <v>29083</v>
      </c>
      <c r="F6130" s="0" t="n">
        <v>3173</v>
      </c>
      <c r="G6130" s="0" t="s">
        <v>599</v>
      </c>
      <c r="H6130" s="0" t="s">
        <v>297</v>
      </c>
      <c r="I6130" s="0" t="s">
        <v>29084</v>
      </c>
    </row>
    <row r="6131" customFormat="false" ht="15" hidden="false" customHeight="false" outlineLevel="0" collapsed="false">
      <c r="A6131" s="0" t="n">
        <v>85</v>
      </c>
      <c r="B6131" s="0" t="s">
        <v>136</v>
      </c>
      <c r="C6131" s="0" t="s">
        <v>29082</v>
      </c>
      <c r="D6131" s="0" t="s">
        <v>14192</v>
      </c>
      <c r="E6131" s="0" t="s">
        <v>29083</v>
      </c>
      <c r="F6131" s="0" t="n">
        <v>3173</v>
      </c>
      <c r="G6131" s="0" t="s">
        <v>599</v>
      </c>
      <c r="H6131" s="0" t="s">
        <v>297</v>
      </c>
      <c r="I6131" s="0" t="s">
        <v>29085</v>
      </c>
    </row>
    <row r="6132" customFormat="false" ht="15" hidden="false" customHeight="false" outlineLevel="0" collapsed="false">
      <c r="A6132" s="0" t="n">
        <v>26</v>
      </c>
      <c r="B6132" s="0" t="s">
        <v>66</v>
      </c>
      <c r="C6132" s="0" t="s">
        <v>29086</v>
      </c>
      <c r="D6132" s="0" t="s">
        <v>14676</v>
      </c>
      <c r="E6132" s="0" t="s">
        <v>29087</v>
      </c>
      <c r="F6132" s="0" t="n">
        <v>3794</v>
      </c>
      <c r="G6132" s="0" t="s">
        <v>599</v>
      </c>
      <c r="H6132" s="0" t="s">
        <v>297</v>
      </c>
      <c r="I6132" s="0" t="s">
        <v>29088</v>
      </c>
    </row>
    <row r="6133" customFormat="false" ht="15" hidden="false" customHeight="false" outlineLevel="0" collapsed="false">
      <c r="A6133" s="0" t="n">
        <v>85</v>
      </c>
      <c r="B6133" s="0" t="s">
        <v>136</v>
      </c>
      <c r="C6133" s="0" t="s">
        <v>29086</v>
      </c>
      <c r="D6133" s="0" t="s">
        <v>14676</v>
      </c>
      <c r="E6133" s="0" t="s">
        <v>29087</v>
      </c>
      <c r="F6133" s="0" t="n">
        <v>3794</v>
      </c>
      <c r="G6133" s="0" t="s">
        <v>599</v>
      </c>
      <c r="H6133" s="0" t="s">
        <v>297</v>
      </c>
      <c r="I6133" s="0" t="s">
        <v>29089</v>
      </c>
    </row>
    <row r="6134" customFormat="false" ht="15" hidden="false" customHeight="false" outlineLevel="0" collapsed="false">
      <c r="A6134" s="0" t="n">
        <v>26</v>
      </c>
      <c r="B6134" s="0" t="s">
        <v>66</v>
      </c>
      <c r="C6134" s="0" t="s">
        <v>29090</v>
      </c>
      <c r="D6134" s="0" t="s">
        <v>514</v>
      </c>
      <c r="E6134" s="0" t="s">
        <v>29091</v>
      </c>
      <c r="F6134" s="0" t="n">
        <v>3096</v>
      </c>
      <c r="G6134" s="0" t="s">
        <v>599</v>
      </c>
      <c r="H6134" s="0" t="s">
        <v>297</v>
      </c>
      <c r="I6134" s="0" t="s">
        <v>29092</v>
      </c>
    </row>
    <row r="6135" customFormat="false" ht="15" hidden="false" customHeight="false" outlineLevel="0" collapsed="false">
      <c r="A6135" s="0" t="n">
        <v>85</v>
      </c>
      <c r="B6135" s="0" t="s">
        <v>136</v>
      </c>
      <c r="C6135" s="0" t="s">
        <v>29090</v>
      </c>
      <c r="D6135" s="0" t="s">
        <v>514</v>
      </c>
      <c r="E6135" s="0" t="s">
        <v>29091</v>
      </c>
      <c r="F6135" s="0" t="n">
        <v>3096</v>
      </c>
      <c r="G6135" s="0" t="s">
        <v>599</v>
      </c>
      <c r="H6135" s="0" t="s">
        <v>297</v>
      </c>
      <c r="I6135" s="0" t="s">
        <v>29093</v>
      </c>
    </row>
    <row r="6136" customFormat="false" ht="15" hidden="false" customHeight="false" outlineLevel="0" collapsed="false">
      <c r="A6136" s="0" t="n">
        <v>26</v>
      </c>
      <c r="B6136" s="0" t="s">
        <v>66</v>
      </c>
      <c r="C6136" s="0" t="s">
        <v>29094</v>
      </c>
      <c r="D6136" s="0" t="s">
        <v>514</v>
      </c>
      <c r="E6136" s="0" t="s">
        <v>29095</v>
      </c>
      <c r="F6136" s="0" t="n">
        <v>3487</v>
      </c>
      <c r="G6136" s="0" t="s">
        <v>599</v>
      </c>
      <c r="H6136" s="0" t="s">
        <v>297</v>
      </c>
      <c r="I6136" s="0" t="s">
        <v>29096</v>
      </c>
    </row>
    <row r="6137" customFormat="false" ht="15" hidden="false" customHeight="false" outlineLevel="0" collapsed="false">
      <c r="A6137" s="0" t="n">
        <v>85</v>
      </c>
      <c r="B6137" s="0" t="s">
        <v>136</v>
      </c>
      <c r="C6137" s="0" t="s">
        <v>29094</v>
      </c>
      <c r="D6137" s="0" t="s">
        <v>514</v>
      </c>
      <c r="E6137" s="0" t="s">
        <v>29095</v>
      </c>
      <c r="F6137" s="0" t="n">
        <v>3487</v>
      </c>
      <c r="G6137" s="0" t="s">
        <v>599</v>
      </c>
      <c r="H6137" s="0" t="s">
        <v>297</v>
      </c>
      <c r="I6137" s="0" t="s">
        <v>29097</v>
      </c>
    </row>
    <row r="6138" customFormat="false" ht="15" hidden="false" customHeight="false" outlineLevel="0" collapsed="false">
      <c r="A6138" s="0" t="n">
        <v>26</v>
      </c>
      <c r="B6138" s="0" t="s">
        <v>66</v>
      </c>
      <c r="C6138" s="0" t="s">
        <v>29098</v>
      </c>
      <c r="D6138" s="0" t="s">
        <v>14541</v>
      </c>
      <c r="E6138" s="0" t="s">
        <v>29099</v>
      </c>
      <c r="F6138" s="0" t="n">
        <v>6810</v>
      </c>
      <c r="G6138" s="0" t="s">
        <v>599</v>
      </c>
      <c r="H6138" s="0" t="s">
        <v>297</v>
      </c>
      <c r="I6138" s="0" t="s">
        <v>29100</v>
      </c>
    </row>
    <row r="6139" customFormat="false" ht="15" hidden="false" customHeight="false" outlineLevel="0" collapsed="false">
      <c r="A6139" s="0" t="n">
        <v>85</v>
      </c>
      <c r="B6139" s="0" t="s">
        <v>136</v>
      </c>
      <c r="C6139" s="0" t="s">
        <v>29098</v>
      </c>
      <c r="D6139" s="0" t="s">
        <v>14541</v>
      </c>
      <c r="E6139" s="0" t="s">
        <v>29099</v>
      </c>
      <c r="F6139" s="0" t="n">
        <v>6810</v>
      </c>
      <c r="G6139" s="0" t="s">
        <v>599</v>
      </c>
      <c r="H6139" s="0" t="s">
        <v>297</v>
      </c>
      <c r="I6139" s="0" t="s">
        <v>29101</v>
      </c>
    </row>
    <row r="6140" customFormat="false" ht="15" hidden="false" customHeight="false" outlineLevel="0" collapsed="false">
      <c r="A6140" s="0" t="n">
        <v>26</v>
      </c>
      <c r="B6140" s="0" t="s">
        <v>66</v>
      </c>
      <c r="C6140" s="0" t="s">
        <v>29102</v>
      </c>
      <c r="D6140" s="0" t="s">
        <v>14676</v>
      </c>
      <c r="E6140" s="0" t="s">
        <v>29103</v>
      </c>
      <c r="F6140" s="0" t="n">
        <v>3833</v>
      </c>
      <c r="G6140" s="0" t="s">
        <v>599</v>
      </c>
      <c r="H6140" s="0" t="s">
        <v>297</v>
      </c>
      <c r="I6140" s="0" t="s">
        <v>29104</v>
      </c>
    </row>
    <row r="6141" customFormat="false" ht="15" hidden="false" customHeight="false" outlineLevel="0" collapsed="false">
      <c r="A6141" s="0" t="n">
        <v>85</v>
      </c>
      <c r="B6141" s="0" t="s">
        <v>136</v>
      </c>
      <c r="C6141" s="0" t="s">
        <v>29102</v>
      </c>
      <c r="D6141" s="0" t="s">
        <v>14676</v>
      </c>
      <c r="E6141" s="0" t="s">
        <v>29103</v>
      </c>
      <c r="F6141" s="0" t="n">
        <v>3833</v>
      </c>
      <c r="G6141" s="0" t="s">
        <v>599</v>
      </c>
      <c r="H6141" s="0" t="s">
        <v>297</v>
      </c>
      <c r="I6141" s="0" t="s">
        <v>29105</v>
      </c>
    </row>
    <row r="6142" customFormat="false" ht="15" hidden="false" customHeight="false" outlineLevel="0" collapsed="false">
      <c r="A6142" s="0" t="n">
        <v>26</v>
      </c>
      <c r="B6142" s="0" t="s">
        <v>66</v>
      </c>
      <c r="C6142" s="0" t="s">
        <v>29106</v>
      </c>
      <c r="D6142" s="0" t="s">
        <v>14902</v>
      </c>
      <c r="E6142" s="0" t="s">
        <v>29107</v>
      </c>
      <c r="F6142" s="0" t="n">
        <v>4893</v>
      </c>
      <c r="G6142" s="0" t="s">
        <v>599</v>
      </c>
      <c r="H6142" s="0" t="s">
        <v>297</v>
      </c>
      <c r="I6142" s="0" t="s">
        <v>29108</v>
      </c>
    </row>
    <row r="6143" customFormat="false" ht="15" hidden="false" customHeight="false" outlineLevel="0" collapsed="false">
      <c r="A6143" s="0" t="n">
        <v>85</v>
      </c>
      <c r="B6143" s="0" t="s">
        <v>136</v>
      </c>
      <c r="C6143" s="0" t="s">
        <v>29106</v>
      </c>
      <c r="D6143" s="0" t="s">
        <v>14902</v>
      </c>
      <c r="E6143" s="0" t="s">
        <v>29107</v>
      </c>
      <c r="F6143" s="0" t="n">
        <v>4893</v>
      </c>
      <c r="G6143" s="0" t="s">
        <v>599</v>
      </c>
      <c r="H6143" s="0" t="s">
        <v>297</v>
      </c>
      <c r="I6143" s="0" t="s">
        <v>29109</v>
      </c>
    </row>
    <row r="6144" customFormat="false" ht="15" hidden="false" customHeight="false" outlineLevel="0" collapsed="false">
      <c r="A6144" s="0" t="n">
        <v>26</v>
      </c>
      <c r="B6144" s="0" t="s">
        <v>66</v>
      </c>
      <c r="C6144" s="0" t="s">
        <v>29110</v>
      </c>
      <c r="D6144" s="0" t="s">
        <v>14541</v>
      </c>
      <c r="E6144" s="0" t="s">
        <v>29111</v>
      </c>
      <c r="F6144" s="0" t="n">
        <v>4343</v>
      </c>
      <c r="G6144" s="0" t="s">
        <v>599</v>
      </c>
      <c r="H6144" s="0" t="s">
        <v>297</v>
      </c>
      <c r="I6144" s="0" t="s">
        <v>29112</v>
      </c>
    </row>
    <row r="6145" customFormat="false" ht="15" hidden="false" customHeight="false" outlineLevel="0" collapsed="false">
      <c r="A6145" s="0" t="n">
        <v>85</v>
      </c>
      <c r="B6145" s="0" t="s">
        <v>136</v>
      </c>
      <c r="C6145" s="0" t="s">
        <v>29110</v>
      </c>
      <c r="D6145" s="0" t="s">
        <v>14541</v>
      </c>
      <c r="E6145" s="0" t="s">
        <v>29111</v>
      </c>
      <c r="F6145" s="0" t="n">
        <v>4343</v>
      </c>
      <c r="G6145" s="0" t="s">
        <v>599</v>
      </c>
      <c r="H6145" s="0" t="s">
        <v>297</v>
      </c>
      <c r="I6145" s="0" t="s">
        <v>29113</v>
      </c>
    </row>
    <row r="6146" customFormat="false" ht="15" hidden="false" customHeight="false" outlineLevel="0" collapsed="false">
      <c r="A6146" s="0" t="n">
        <v>26</v>
      </c>
      <c r="B6146" s="0" t="s">
        <v>66</v>
      </c>
      <c r="C6146" s="0" t="s">
        <v>29114</v>
      </c>
      <c r="D6146" s="0" t="s">
        <v>14902</v>
      </c>
      <c r="E6146" s="0" t="s">
        <v>29115</v>
      </c>
      <c r="F6146" s="0" t="n">
        <v>2738</v>
      </c>
      <c r="G6146" s="0" t="s">
        <v>599</v>
      </c>
      <c r="H6146" s="0" t="s">
        <v>297</v>
      </c>
      <c r="I6146" s="0" t="s">
        <v>29116</v>
      </c>
    </row>
    <row r="6147" customFormat="false" ht="15" hidden="false" customHeight="false" outlineLevel="0" collapsed="false">
      <c r="A6147" s="0" t="n">
        <v>85</v>
      </c>
      <c r="B6147" s="0" t="s">
        <v>136</v>
      </c>
      <c r="C6147" s="0" t="s">
        <v>29114</v>
      </c>
      <c r="D6147" s="0" t="s">
        <v>14902</v>
      </c>
      <c r="E6147" s="0" t="s">
        <v>29115</v>
      </c>
      <c r="F6147" s="0" t="n">
        <v>2738</v>
      </c>
      <c r="G6147" s="0" t="s">
        <v>599</v>
      </c>
      <c r="H6147" s="0" t="s">
        <v>297</v>
      </c>
      <c r="I6147" s="0" t="s">
        <v>29117</v>
      </c>
    </row>
    <row r="6148" customFormat="false" ht="15" hidden="false" customHeight="false" outlineLevel="0" collapsed="false">
      <c r="A6148" s="0" t="n">
        <v>26</v>
      </c>
      <c r="B6148" s="0" t="s">
        <v>66</v>
      </c>
      <c r="C6148" s="0" t="s">
        <v>29118</v>
      </c>
      <c r="D6148" s="0" t="s">
        <v>14192</v>
      </c>
      <c r="E6148" s="0" t="s">
        <v>29119</v>
      </c>
      <c r="F6148" s="0" t="n">
        <v>3960</v>
      </c>
      <c r="G6148" s="0" t="s">
        <v>599</v>
      </c>
      <c r="H6148" s="0" t="s">
        <v>297</v>
      </c>
      <c r="I6148" s="0" t="s">
        <v>29120</v>
      </c>
    </row>
    <row r="6149" customFormat="false" ht="15" hidden="false" customHeight="false" outlineLevel="0" collapsed="false">
      <c r="A6149" s="0" t="n">
        <v>85</v>
      </c>
      <c r="B6149" s="0" t="s">
        <v>136</v>
      </c>
      <c r="C6149" s="0" t="s">
        <v>29118</v>
      </c>
      <c r="D6149" s="0" t="s">
        <v>14192</v>
      </c>
      <c r="E6149" s="0" t="s">
        <v>29119</v>
      </c>
      <c r="F6149" s="0" t="n">
        <v>3960</v>
      </c>
      <c r="G6149" s="0" t="s">
        <v>599</v>
      </c>
      <c r="H6149" s="0" t="s">
        <v>297</v>
      </c>
      <c r="I6149" s="0" t="s">
        <v>29121</v>
      </c>
    </row>
    <row r="6150" customFormat="false" ht="15" hidden="false" customHeight="false" outlineLevel="0" collapsed="false">
      <c r="A6150" s="0" t="n">
        <v>26</v>
      </c>
      <c r="B6150" s="0" t="s">
        <v>66</v>
      </c>
      <c r="C6150" s="0" t="s">
        <v>29122</v>
      </c>
      <c r="D6150" s="0" t="s">
        <v>34</v>
      </c>
      <c r="E6150" s="0" t="s">
        <v>29123</v>
      </c>
      <c r="F6150" s="0" t="n">
        <v>4200</v>
      </c>
      <c r="G6150" s="0" t="s">
        <v>599</v>
      </c>
      <c r="H6150" s="0" t="s">
        <v>297</v>
      </c>
      <c r="I6150" s="0" t="s">
        <v>29124</v>
      </c>
    </row>
    <row r="6151" customFormat="false" ht="15" hidden="false" customHeight="false" outlineLevel="0" collapsed="false">
      <c r="A6151" s="0" t="n">
        <v>85</v>
      </c>
      <c r="B6151" s="0" t="s">
        <v>136</v>
      </c>
      <c r="C6151" s="0" t="s">
        <v>29122</v>
      </c>
      <c r="D6151" s="0" t="s">
        <v>34</v>
      </c>
      <c r="E6151" s="0" t="s">
        <v>29123</v>
      </c>
      <c r="F6151" s="0" t="n">
        <v>4200</v>
      </c>
      <c r="G6151" s="0" t="s">
        <v>599</v>
      </c>
      <c r="H6151" s="0" t="s">
        <v>297</v>
      </c>
      <c r="I6151" s="0" t="s">
        <v>29125</v>
      </c>
    </row>
    <row r="6152" customFormat="false" ht="15" hidden="false" customHeight="false" outlineLevel="0" collapsed="false">
      <c r="A6152" s="0" t="n">
        <v>26</v>
      </c>
      <c r="B6152" s="0" t="s">
        <v>66</v>
      </c>
      <c r="C6152" s="0" t="s">
        <v>29126</v>
      </c>
      <c r="D6152" s="0" t="s">
        <v>514</v>
      </c>
      <c r="E6152" s="0" t="s">
        <v>29127</v>
      </c>
      <c r="F6152" s="0" t="n">
        <v>2812</v>
      </c>
      <c r="G6152" s="0" t="s">
        <v>599</v>
      </c>
      <c r="H6152" s="0" t="s">
        <v>297</v>
      </c>
      <c r="I6152" s="0" t="s">
        <v>29128</v>
      </c>
    </row>
    <row r="6153" customFormat="false" ht="15" hidden="false" customHeight="false" outlineLevel="0" collapsed="false">
      <c r="A6153" s="0" t="n">
        <v>85</v>
      </c>
      <c r="B6153" s="0" t="s">
        <v>136</v>
      </c>
      <c r="C6153" s="0" t="s">
        <v>29126</v>
      </c>
      <c r="D6153" s="0" t="s">
        <v>514</v>
      </c>
      <c r="E6153" s="0" t="s">
        <v>29127</v>
      </c>
      <c r="F6153" s="0" t="n">
        <v>2812</v>
      </c>
      <c r="G6153" s="0" t="s">
        <v>599</v>
      </c>
      <c r="H6153" s="0" t="s">
        <v>297</v>
      </c>
      <c r="I6153" s="0" t="s">
        <v>29129</v>
      </c>
    </row>
    <row r="6154" customFormat="false" ht="15" hidden="false" customHeight="false" outlineLevel="0" collapsed="false">
      <c r="A6154" s="0" t="n">
        <v>26</v>
      </c>
      <c r="B6154" s="0" t="s">
        <v>66</v>
      </c>
      <c r="C6154" s="0" t="s">
        <v>29130</v>
      </c>
      <c r="D6154" s="0" t="s">
        <v>514</v>
      </c>
      <c r="E6154" s="0" t="s">
        <v>29131</v>
      </c>
      <c r="F6154" s="0" t="n">
        <v>3374</v>
      </c>
      <c r="G6154" s="0" t="s">
        <v>599</v>
      </c>
      <c r="H6154" s="0" t="s">
        <v>297</v>
      </c>
      <c r="I6154" s="0" t="s">
        <v>29132</v>
      </c>
    </row>
    <row r="6155" customFormat="false" ht="15" hidden="false" customHeight="false" outlineLevel="0" collapsed="false">
      <c r="A6155" s="0" t="n">
        <v>85</v>
      </c>
      <c r="B6155" s="0" t="s">
        <v>136</v>
      </c>
      <c r="C6155" s="0" t="s">
        <v>29130</v>
      </c>
      <c r="D6155" s="0" t="s">
        <v>514</v>
      </c>
      <c r="E6155" s="0" t="s">
        <v>29131</v>
      </c>
      <c r="F6155" s="0" t="n">
        <v>3374</v>
      </c>
      <c r="G6155" s="0" t="s">
        <v>599</v>
      </c>
      <c r="H6155" s="0" t="s">
        <v>297</v>
      </c>
      <c r="I6155" s="0" t="s">
        <v>29133</v>
      </c>
    </row>
    <row r="6156" customFormat="false" ht="15" hidden="false" customHeight="false" outlineLevel="0" collapsed="false">
      <c r="A6156" s="0" t="n">
        <v>26</v>
      </c>
      <c r="B6156" s="0" t="s">
        <v>66</v>
      </c>
      <c r="C6156" s="0" t="s">
        <v>29134</v>
      </c>
      <c r="D6156" s="0" t="s">
        <v>514</v>
      </c>
      <c r="E6156" s="0" t="s">
        <v>29135</v>
      </c>
      <c r="F6156" s="0" t="n">
        <v>5366</v>
      </c>
      <c r="G6156" s="0" t="s">
        <v>599</v>
      </c>
      <c r="H6156" s="0" t="s">
        <v>297</v>
      </c>
      <c r="I6156" s="0" t="s">
        <v>29136</v>
      </c>
    </row>
    <row r="6157" customFormat="false" ht="15" hidden="false" customHeight="false" outlineLevel="0" collapsed="false">
      <c r="A6157" s="0" t="n">
        <v>85</v>
      </c>
      <c r="B6157" s="0" t="s">
        <v>136</v>
      </c>
      <c r="C6157" s="0" t="s">
        <v>29134</v>
      </c>
      <c r="D6157" s="0" t="s">
        <v>514</v>
      </c>
      <c r="E6157" s="0" t="s">
        <v>29135</v>
      </c>
      <c r="F6157" s="0" t="n">
        <v>5366</v>
      </c>
      <c r="G6157" s="0" t="s">
        <v>599</v>
      </c>
      <c r="H6157" s="0" t="s">
        <v>297</v>
      </c>
      <c r="I6157" s="0" t="s">
        <v>29137</v>
      </c>
    </row>
    <row r="6158" customFormat="false" ht="15" hidden="false" customHeight="false" outlineLevel="0" collapsed="false">
      <c r="A6158" s="0" t="n">
        <v>26</v>
      </c>
      <c r="B6158" s="0" t="s">
        <v>66</v>
      </c>
      <c r="C6158" s="0" t="s">
        <v>29138</v>
      </c>
      <c r="D6158" s="0" t="s">
        <v>282</v>
      </c>
      <c r="E6158" s="0" t="s">
        <v>29139</v>
      </c>
      <c r="F6158" s="0" t="n">
        <v>3747</v>
      </c>
      <c r="G6158" s="0" t="s">
        <v>599</v>
      </c>
      <c r="H6158" s="0" t="s">
        <v>297</v>
      </c>
      <c r="I6158" s="0" t="s">
        <v>29140</v>
      </c>
    </row>
    <row r="6159" customFormat="false" ht="15" hidden="false" customHeight="false" outlineLevel="0" collapsed="false">
      <c r="A6159" s="0" t="n">
        <v>85</v>
      </c>
      <c r="B6159" s="0" t="s">
        <v>136</v>
      </c>
      <c r="C6159" s="0" t="s">
        <v>29138</v>
      </c>
      <c r="D6159" s="0" t="s">
        <v>282</v>
      </c>
      <c r="E6159" s="0" t="s">
        <v>29139</v>
      </c>
      <c r="F6159" s="0" t="n">
        <v>3747</v>
      </c>
      <c r="G6159" s="0" t="s">
        <v>599</v>
      </c>
      <c r="H6159" s="0" t="s">
        <v>297</v>
      </c>
      <c r="I6159" s="0" t="s">
        <v>29141</v>
      </c>
    </row>
    <row r="6160" customFormat="false" ht="15" hidden="false" customHeight="false" outlineLevel="0" collapsed="false">
      <c r="A6160" s="0" t="n">
        <v>26</v>
      </c>
      <c r="B6160" s="0" t="s">
        <v>66</v>
      </c>
      <c r="C6160" s="0" t="s">
        <v>29142</v>
      </c>
      <c r="D6160" s="0" t="s">
        <v>339</v>
      </c>
      <c r="E6160" s="0" t="s">
        <v>29143</v>
      </c>
      <c r="F6160" s="0" t="n">
        <v>4791</v>
      </c>
      <c r="G6160" s="0" t="s">
        <v>599</v>
      </c>
      <c r="H6160" s="0" t="s">
        <v>297</v>
      </c>
      <c r="I6160" s="0" t="s">
        <v>29144</v>
      </c>
    </row>
    <row r="6161" customFormat="false" ht="15" hidden="false" customHeight="false" outlineLevel="0" collapsed="false">
      <c r="A6161" s="0" t="n">
        <v>85</v>
      </c>
      <c r="B6161" s="0" t="s">
        <v>136</v>
      </c>
      <c r="C6161" s="0" t="s">
        <v>29142</v>
      </c>
      <c r="D6161" s="0" t="s">
        <v>339</v>
      </c>
      <c r="E6161" s="0" t="s">
        <v>29143</v>
      </c>
      <c r="F6161" s="0" t="n">
        <v>4791</v>
      </c>
      <c r="G6161" s="0" t="s">
        <v>599</v>
      </c>
      <c r="H6161" s="0" t="s">
        <v>297</v>
      </c>
      <c r="I6161" s="0" t="s">
        <v>29145</v>
      </c>
    </row>
    <row r="6162" customFormat="false" ht="15" hidden="false" customHeight="false" outlineLevel="0" collapsed="false">
      <c r="A6162" s="0" t="n">
        <v>26</v>
      </c>
      <c r="B6162" s="0" t="s">
        <v>66</v>
      </c>
      <c r="C6162" s="0" t="s">
        <v>29146</v>
      </c>
      <c r="D6162" s="0" t="s">
        <v>514</v>
      </c>
      <c r="E6162" s="0" t="s">
        <v>29147</v>
      </c>
      <c r="F6162" s="0" t="n">
        <v>3063</v>
      </c>
      <c r="G6162" s="0" t="s">
        <v>599</v>
      </c>
      <c r="H6162" s="0" t="s">
        <v>297</v>
      </c>
      <c r="I6162" s="0" t="s">
        <v>29148</v>
      </c>
    </row>
    <row r="6163" customFormat="false" ht="15" hidden="false" customHeight="false" outlineLevel="0" collapsed="false">
      <c r="A6163" s="0" t="n">
        <v>85</v>
      </c>
      <c r="B6163" s="0" t="s">
        <v>136</v>
      </c>
      <c r="C6163" s="0" t="s">
        <v>29146</v>
      </c>
      <c r="D6163" s="0" t="s">
        <v>514</v>
      </c>
      <c r="E6163" s="0" t="s">
        <v>29147</v>
      </c>
      <c r="F6163" s="0" t="n">
        <v>3063</v>
      </c>
      <c r="G6163" s="0" t="s">
        <v>599</v>
      </c>
      <c r="H6163" s="0" t="s">
        <v>297</v>
      </c>
      <c r="I6163" s="0" t="s">
        <v>29149</v>
      </c>
    </row>
    <row r="6164" customFormat="false" ht="15" hidden="false" customHeight="false" outlineLevel="0" collapsed="false">
      <c r="A6164" s="0" t="n">
        <v>26</v>
      </c>
      <c r="B6164" s="0" t="s">
        <v>66</v>
      </c>
      <c r="C6164" s="0" t="s">
        <v>29150</v>
      </c>
      <c r="D6164" s="0" t="s">
        <v>282</v>
      </c>
      <c r="E6164" s="0" t="s">
        <v>29151</v>
      </c>
      <c r="F6164" s="0" t="n">
        <v>3015</v>
      </c>
      <c r="G6164" s="0" t="s">
        <v>599</v>
      </c>
      <c r="H6164" s="0" t="s">
        <v>297</v>
      </c>
      <c r="I6164" s="0" t="s">
        <v>29152</v>
      </c>
    </row>
    <row r="6165" customFormat="false" ht="15" hidden="false" customHeight="false" outlineLevel="0" collapsed="false">
      <c r="A6165" s="0" t="n">
        <v>85</v>
      </c>
      <c r="B6165" s="0" t="s">
        <v>136</v>
      </c>
      <c r="C6165" s="0" t="s">
        <v>29150</v>
      </c>
      <c r="D6165" s="0" t="s">
        <v>282</v>
      </c>
      <c r="E6165" s="0" t="s">
        <v>29151</v>
      </c>
      <c r="F6165" s="0" t="n">
        <v>3015</v>
      </c>
      <c r="G6165" s="0" t="s">
        <v>599</v>
      </c>
      <c r="H6165" s="0" t="s">
        <v>297</v>
      </c>
      <c r="I6165" s="0" t="s">
        <v>29153</v>
      </c>
    </row>
    <row r="6166" customFormat="false" ht="15" hidden="false" customHeight="false" outlineLevel="0" collapsed="false">
      <c r="A6166" s="0" t="n">
        <v>26</v>
      </c>
      <c r="B6166" s="0" t="s">
        <v>66</v>
      </c>
      <c r="C6166" s="0" t="s">
        <v>29154</v>
      </c>
      <c r="D6166" s="0" t="s">
        <v>514</v>
      </c>
      <c r="E6166" s="0" t="s">
        <v>29155</v>
      </c>
      <c r="F6166" s="0" t="n">
        <v>5186</v>
      </c>
      <c r="G6166" s="0" t="s">
        <v>599</v>
      </c>
      <c r="H6166" s="0" t="s">
        <v>297</v>
      </c>
      <c r="I6166" s="0" t="s">
        <v>29156</v>
      </c>
    </row>
    <row r="6167" customFormat="false" ht="15" hidden="false" customHeight="false" outlineLevel="0" collapsed="false">
      <c r="A6167" s="0" t="n">
        <v>85</v>
      </c>
      <c r="B6167" s="0" t="s">
        <v>136</v>
      </c>
      <c r="C6167" s="0" t="s">
        <v>29154</v>
      </c>
      <c r="D6167" s="0" t="s">
        <v>514</v>
      </c>
      <c r="E6167" s="0" t="s">
        <v>29155</v>
      </c>
      <c r="F6167" s="0" t="n">
        <v>5186</v>
      </c>
      <c r="G6167" s="0" t="s">
        <v>599</v>
      </c>
      <c r="H6167" s="0" t="s">
        <v>297</v>
      </c>
      <c r="I6167" s="0" t="s">
        <v>29157</v>
      </c>
    </row>
    <row r="6168" customFormat="false" ht="15" hidden="false" customHeight="false" outlineLevel="0" collapsed="false">
      <c r="A6168" s="0" t="n">
        <v>26</v>
      </c>
      <c r="B6168" s="0" t="s">
        <v>66</v>
      </c>
      <c r="C6168" s="0" t="s">
        <v>29158</v>
      </c>
      <c r="D6168" s="0" t="s">
        <v>14541</v>
      </c>
      <c r="E6168" s="0" t="s">
        <v>29159</v>
      </c>
      <c r="F6168" s="0" t="n">
        <v>7512</v>
      </c>
      <c r="G6168" s="0" t="s">
        <v>599</v>
      </c>
      <c r="H6168" s="0" t="s">
        <v>297</v>
      </c>
      <c r="I6168" s="0" t="s">
        <v>29160</v>
      </c>
    </row>
    <row r="6169" customFormat="false" ht="15" hidden="false" customHeight="false" outlineLevel="0" collapsed="false">
      <c r="A6169" s="0" t="n">
        <v>85</v>
      </c>
      <c r="B6169" s="0" t="s">
        <v>136</v>
      </c>
      <c r="C6169" s="0" t="s">
        <v>29158</v>
      </c>
      <c r="D6169" s="0" t="s">
        <v>14541</v>
      </c>
      <c r="E6169" s="0" t="s">
        <v>29159</v>
      </c>
      <c r="F6169" s="0" t="n">
        <v>7512</v>
      </c>
      <c r="G6169" s="0" t="s">
        <v>599</v>
      </c>
      <c r="H6169" s="0" t="s">
        <v>297</v>
      </c>
      <c r="I6169" s="0" t="s">
        <v>29161</v>
      </c>
    </row>
    <row r="6170" customFormat="false" ht="15" hidden="false" customHeight="false" outlineLevel="0" collapsed="false">
      <c r="A6170" s="0" t="n">
        <v>26</v>
      </c>
      <c r="B6170" s="0" t="s">
        <v>66</v>
      </c>
      <c r="C6170" s="0" t="s">
        <v>29162</v>
      </c>
      <c r="D6170" s="0" t="s">
        <v>514</v>
      </c>
      <c r="E6170" s="0" t="s">
        <v>29163</v>
      </c>
      <c r="F6170" s="0" t="n">
        <v>4999</v>
      </c>
      <c r="G6170" s="0" t="s">
        <v>599</v>
      </c>
      <c r="H6170" s="0" t="s">
        <v>297</v>
      </c>
      <c r="I6170" s="0" t="s">
        <v>29164</v>
      </c>
    </row>
    <row r="6171" customFormat="false" ht="15" hidden="false" customHeight="false" outlineLevel="0" collapsed="false">
      <c r="A6171" s="0" t="n">
        <v>85</v>
      </c>
      <c r="B6171" s="0" t="s">
        <v>136</v>
      </c>
      <c r="C6171" s="0" t="s">
        <v>29162</v>
      </c>
      <c r="D6171" s="0" t="s">
        <v>514</v>
      </c>
      <c r="E6171" s="0" t="s">
        <v>29163</v>
      </c>
      <c r="F6171" s="0" t="n">
        <v>4999</v>
      </c>
      <c r="G6171" s="0" t="s">
        <v>599</v>
      </c>
      <c r="H6171" s="0" t="s">
        <v>297</v>
      </c>
      <c r="I6171" s="0" t="s">
        <v>29165</v>
      </c>
    </row>
    <row r="6172" customFormat="false" ht="15" hidden="false" customHeight="false" outlineLevel="0" collapsed="false">
      <c r="A6172" s="0" t="n">
        <v>26</v>
      </c>
      <c r="B6172" s="0" t="s">
        <v>66</v>
      </c>
      <c r="C6172" s="0" t="s">
        <v>29166</v>
      </c>
      <c r="D6172" s="0" t="s">
        <v>514</v>
      </c>
      <c r="E6172" s="0" t="s">
        <v>29167</v>
      </c>
      <c r="F6172" s="0" t="n">
        <v>5892</v>
      </c>
      <c r="G6172" s="0" t="s">
        <v>599</v>
      </c>
      <c r="H6172" s="0" t="s">
        <v>297</v>
      </c>
      <c r="I6172" s="0" t="s">
        <v>29168</v>
      </c>
    </row>
    <row r="6173" customFormat="false" ht="15" hidden="false" customHeight="false" outlineLevel="0" collapsed="false">
      <c r="A6173" s="0" t="n">
        <v>85</v>
      </c>
      <c r="B6173" s="0" t="s">
        <v>136</v>
      </c>
      <c r="C6173" s="0" t="s">
        <v>29166</v>
      </c>
      <c r="D6173" s="0" t="s">
        <v>514</v>
      </c>
      <c r="E6173" s="0" t="s">
        <v>29167</v>
      </c>
      <c r="F6173" s="0" t="n">
        <v>5892</v>
      </c>
      <c r="G6173" s="0" t="s">
        <v>599</v>
      </c>
      <c r="H6173" s="0" t="s">
        <v>297</v>
      </c>
      <c r="I6173" s="0" t="s">
        <v>29169</v>
      </c>
    </row>
    <row r="6174" customFormat="false" ht="15" hidden="false" customHeight="false" outlineLevel="0" collapsed="false">
      <c r="A6174" s="0" t="n">
        <v>26</v>
      </c>
      <c r="B6174" s="0" t="s">
        <v>66</v>
      </c>
      <c r="C6174" s="0" t="s">
        <v>29170</v>
      </c>
      <c r="D6174" s="0" t="s">
        <v>14902</v>
      </c>
      <c r="E6174" s="0" t="s">
        <v>29171</v>
      </c>
      <c r="F6174" s="0" t="n">
        <v>5366</v>
      </c>
      <c r="G6174" s="0" t="s">
        <v>599</v>
      </c>
      <c r="H6174" s="0" t="s">
        <v>297</v>
      </c>
      <c r="I6174" s="0" t="s">
        <v>29172</v>
      </c>
    </row>
    <row r="6175" customFormat="false" ht="15" hidden="false" customHeight="false" outlineLevel="0" collapsed="false">
      <c r="A6175" s="0" t="n">
        <v>85</v>
      </c>
      <c r="B6175" s="0" t="s">
        <v>136</v>
      </c>
      <c r="C6175" s="0" t="s">
        <v>29170</v>
      </c>
      <c r="D6175" s="0" t="s">
        <v>14902</v>
      </c>
      <c r="E6175" s="0" t="s">
        <v>29171</v>
      </c>
      <c r="F6175" s="0" t="n">
        <v>5366</v>
      </c>
      <c r="G6175" s="0" t="s">
        <v>599</v>
      </c>
      <c r="H6175" s="0" t="s">
        <v>297</v>
      </c>
      <c r="I6175" s="0" t="s">
        <v>29173</v>
      </c>
    </row>
    <row r="6176" customFormat="false" ht="15" hidden="false" customHeight="false" outlineLevel="0" collapsed="false">
      <c r="A6176" s="0" t="n">
        <v>26</v>
      </c>
      <c r="B6176" s="0" t="s">
        <v>66</v>
      </c>
      <c r="C6176" s="0" t="s">
        <v>29174</v>
      </c>
      <c r="D6176" s="0" t="s">
        <v>14541</v>
      </c>
      <c r="E6176" s="0" t="s">
        <v>29175</v>
      </c>
      <c r="F6176" s="0" t="n">
        <v>6642</v>
      </c>
      <c r="G6176" s="0" t="s">
        <v>599</v>
      </c>
      <c r="H6176" s="0" t="s">
        <v>297</v>
      </c>
      <c r="I6176" s="0" t="s">
        <v>29176</v>
      </c>
    </row>
    <row r="6177" customFormat="false" ht="15" hidden="false" customHeight="false" outlineLevel="0" collapsed="false">
      <c r="A6177" s="0" t="n">
        <v>85</v>
      </c>
      <c r="B6177" s="0" t="s">
        <v>136</v>
      </c>
      <c r="C6177" s="0" t="s">
        <v>29174</v>
      </c>
      <c r="D6177" s="0" t="s">
        <v>14541</v>
      </c>
      <c r="E6177" s="0" t="s">
        <v>29175</v>
      </c>
      <c r="F6177" s="0" t="n">
        <v>6642</v>
      </c>
      <c r="G6177" s="0" t="s">
        <v>599</v>
      </c>
      <c r="H6177" s="0" t="s">
        <v>297</v>
      </c>
      <c r="I6177" s="0" t="s">
        <v>29177</v>
      </c>
    </row>
    <row r="6178" customFormat="false" ht="15" hidden="false" customHeight="false" outlineLevel="0" collapsed="false">
      <c r="A6178" s="0" t="n">
        <v>26</v>
      </c>
      <c r="B6178" s="0" t="s">
        <v>66</v>
      </c>
      <c r="C6178" s="0" t="s">
        <v>29178</v>
      </c>
      <c r="D6178" s="0" t="s">
        <v>282</v>
      </c>
      <c r="E6178" s="0" t="s">
        <v>29179</v>
      </c>
      <c r="F6178" s="0" t="n">
        <v>6178</v>
      </c>
      <c r="G6178" s="0" t="s">
        <v>599</v>
      </c>
      <c r="H6178" s="0" t="s">
        <v>297</v>
      </c>
      <c r="I6178" s="0" t="s">
        <v>29180</v>
      </c>
    </row>
    <row r="6179" customFormat="false" ht="15" hidden="false" customHeight="false" outlineLevel="0" collapsed="false">
      <c r="A6179" s="0" t="n">
        <v>85</v>
      </c>
      <c r="B6179" s="0" t="s">
        <v>136</v>
      </c>
      <c r="C6179" s="0" t="s">
        <v>29178</v>
      </c>
      <c r="D6179" s="0" t="s">
        <v>282</v>
      </c>
      <c r="E6179" s="0" t="s">
        <v>29179</v>
      </c>
      <c r="F6179" s="0" t="n">
        <v>6178</v>
      </c>
      <c r="G6179" s="0" t="s">
        <v>599</v>
      </c>
      <c r="H6179" s="0" t="s">
        <v>297</v>
      </c>
      <c r="I6179" s="0" t="s">
        <v>29181</v>
      </c>
    </row>
    <row r="6180" customFormat="false" ht="15" hidden="false" customHeight="false" outlineLevel="0" collapsed="false">
      <c r="A6180" s="0" t="n">
        <v>26</v>
      </c>
      <c r="B6180" s="0" t="s">
        <v>66</v>
      </c>
      <c r="C6180" s="0" t="s">
        <v>29182</v>
      </c>
      <c r="D6180" s="0" t="s">
        <v>14541</v>
      </c>
      <c r="E6180" s="0" t="s">
        <v>29183</v>
      </c>
      <c r="F6180" s="0" t="n">
        <v>4545</v>
      </c>
      <c r="G6180" s="0" t="s">
        <v>599</v>
      </c>
      <c r="H6180" s="0" t="s">
        <v>297</v>
      </c>
      <c r="I6180" s="0" t="s">
        <v>29184</v>
      </c>
    </row>
    <row r="6181" customFormat="false" ht="15" hidden="false" customHeight="false" outlineLevel="0" collapsed="false">
      <c r="A6181" s="0" t="n">
        <v>85</v>
      </c>
      <c r="B6181" s="0" t="s">
        <v>136</v>
      </c>
      <c r="C6181" s="0" t="s">
        <v>29182</v>
      </c>
      <c r="D6181" s="0" t="s">
        <v>14541</v>
      </c>
      <c r="E6181" s="0" t="s">
        <v>29183</v>
      </c>
      <c r="F6181" s="0" t="n">
        <v>4545</v>
      </c>
      <c r="G6181" s="0" t="s">
        <v>599</v>
      </c>
      <c r="H6181" s="0" t="s">
        <v>297</v>
      </c>
      <c r="I6181" s="0" t="s">
        <v>29185</v>
      </c>
    </row>
    <row r="6182" customFormat="false" ht="15" hidden="false" customHeight="false" outlineLevel="0" collapsed="false">
      <c r="A6182" s="0" t="n">
        <v>26</v>
      </c>
      <c r="B6182" s="0" t="s">
        <v>66</v>
      </c>
      <c r="C6182" s="0" t="s">
        <v>29186</v>
      </c>
      <c r="D6182" s="0" t="s">
        <v>14902</v>
      </c>
      <c r="E6182" s="0" t="s">
        <v>29187</v>
      </c>
      <c r="F6182" s="0" t="n">
        <v>1084</v>
      </c>
      <c r="G6182" s="0" t="s">
        <v>599</v>
      </c>
      <c r="H6182" s="0" t="s">
        <v>297</v>
      </c>
      <c r="I6182" s="0" t="s">
        <v>29188</v>
      </c>
    </row>
    <row r="6183" customFormat="false" ht="15" hidden="false" customHeight="false" outlineLevel="0" collapsed="false">
      <c r="A6183" s="0" t="n">
        <v>85</v>
      </c>
      <c r="B6183" s="0" t="s">
        <v>136</v>
      </c>
      <c r="C6183" s="0" t="s">
        <v>29186</v>
      </c>
      <c r="D6183" s="0" t="s">
        <v>14902</v>
      </c>
      <c r="E6183" s="0" t="s">
        <v>29187</v>
      </c>
      <c r="F6183" s="0" t="n">
        <v>1084</v>
      </c>
      <c r="G6183" s="0" t="s">
        <v>599</v>
      </c>
      <c r="H6183" s="0" t="s">
        <v>297</v>
      </c>
      <c r="I6183" s="0" t="s">
        <v>29189</v>
      </c>
    </row>
    <row r="6184" customFormat="false" ht="15" hidden="false" customHeight="false" outlineLevel="0" collapsed="false">
      <c r="A6184" s="0" t="n">
        <v>26</v>
      </c>
      <c r="B6184" s="0" t="s">
        <v>66</v>
      </c>
      <c r="C6184" s="0" t="s">
        <v>29190</v>
      </c>
      <c r="D6184" s="0" t="s">
        <v>14541</v>
      </c>
      <c r="E6184" s="0" t="s">
        <v>29191</v>
      </c>
      <c r="F6184" s="0" t="n">
        <v>2528</v>
      </c>
      <c r="G6184" s="0" t="s">
        <v>599</v>
      </c>
      <c r="H6184" s="0" t="s">
        <v>297</v>
      </c>
      <c r="I6184" s="0" t="s">
        <v>29192</v>
      </c>
    </row>
    <row r="6185" customFormat="false" ht="15" hidden="false" customHeight="false" outlineLevel="0" collapsed="false">
      <c r="A6185" s="0" t="n">
        <v>85</v>
      </c>
      <c r="B6185" s="0" t="s">
        <v>136</v>
      </c>
      <c r="C6185" s="0" t="s">
        <v>29190</v>
      </c>
      <c r="D6185" s="0" t="s">
        <v>14541</v>
      </c>
      <c r="E6185" s="0" t="s">
        <v>29191</v>
      </c>
      <c r="F6185" s="0" t="n">
        <v>2528</v>
      </c>
      <c r="G6185" s="0" t="s">
        <v>599</v>
      </c>
      <c r="H6185" s="0" t="s">
        <v>297</v>
      </c>
      <c r="I6185" s="0" t="s">
        <v>29193</v>
      </c>
    </row>
    <row r="6186" customFormat="false" ht="15" hidden="false" customHeight="false" outlineLevel="0" collapsed="false">
      <c r="A6186" s="0" t="n">
        <v>26</v>
      </c>
      <c r="B6186" s="0" t="s">
        <v>66</v>
      </c>
      <c r="C6186" s="0" t="s">
        <v>29194</v>
      </c>
      <c r="D6186" s="0" t="s">
        <v>34</v>
      </c>
      <c r="E6186" s="0" t="s">
        <v>29195</v>
      </c>
      <c r="F6186" s="0" t="n">
        <v>4910</v>
      </c>
      <c r="G6186" s="0" t="s">
        <v>599</v>
      </c>
      <c r="H6186" s="0" t="s">
        <v>297</v>
      </c>
      <c r="I6186" s="0" t="s">
        <v>29196</v>
      </c>
    </row>
    <row r="6187" customFormat="false" ht="15" hidden="false" customHeight="false" outlineLevel="0" collapsed="false">
      <c r="A6187" s="0" t="n">
        <v>85</v>
      </c>
      <c r="B6187" s="0" t="s">
        <v>136</v>
      </c>
      <c r="C6187" s="0" t="s">
        <v>29194</v>
      </c>
      <c r="D6187" s="0" t="s">
        <v>34</v>
      </c>
      <c r="E6187" s="0" t="s">
        <v>29195</v>
      </c>
      <c r="F6187" s="0" t="n">
        <v>4910</v>
      </c>
      <c r="G6187" s="0" t="s">
        <v>599</v>
      </c>
      <c r="H6187" s="0" t="s">
        <v>297</v>
      </c>
      <c r="I6187" s="0" t="s">
        <v>29197</v>
      </c>
    </row>
    <row r="6188" customFormat="false" ht="15" hidden="false" customHeight="false" outlineLevel="0" collapsed="false">
      <c r="A6188" s="0" t="n">
        <v>26</v>
      </c>
      <c r="B6188" s="0" t="s">
        <v>66</v>
      </c>
      <c r="C6188" s="0" t="s">
        <v>29198</v>
      </c>
      <c r="D6188" s="0" t="s">
        <v>514</v>
      </c>
      <c r="E6188" s="0" t="s">
        <v>29199</v>
      </c>
      <c r="F6188" s="0" t="n">
        <v>4735</v>
      </c>
      <c r="G6188" s="0" t="s">
        <v>599</v>
      </c>
      <c r="H6188" s="0" t="s">
        <v>297</v>
      </c>
      <c r="I6188" s="0" t="s">
        <v>29200</v>
      </c>
    </row>
    <row r="6189" customFormat="false" ht="15" hidden="false" customHeight="false" outlineLevel="0" collapsed="false">
      <c r="A6189" s="0" t="n">
        <v>85</v>
      </c>
      <c r="B6189" s="0" t="s">
        <v>136</v>
      </c>
      <c r="C6189" s="0" t="s">
        <v>29198</v>
      </c>
      <c r="D6189" s="0" t="s">
        <v>514</v>
      </c>
      <c r="E6189" s="0" t="s">
        <v>29199</v>
      </c>
      <c r="F6189" s="0" t="n">
        <v>4735</v>
      </c>
      <c r="G6189" s="0" t="s">
        <v>599</v>
      </c>
      <c r="H6189" s="0" t="s">
        <v>297</v>
      </c>
      <c r="I6189" s="0" t="s">
        <v>29201</v>
      </c>
    </row>
    <row r="6190" customFormat="false" ht="15" hidden="false" customHeight="false" outlineLevel="0" collapsed="false">
      <c r="A6190" s="0" t="n">
        <v>26</v>
      </c>
      <c r="B6190" s="0" t="s">
        <v>66</v>
      </c>
      <c r="C6190" s="0" t="s">
        <v>29202</v>
      </c>
      <c r="D6190" s="0" t="s">
        <v>15738</v>
      </c>
      <c r="E6190" s="0" t="s">
        <v>29203</v>
      </c>
      <c r="F6190" s="0" t="n">
        <v>2760</v>
      </c>
      <c r="G6190" s="0" t="s">
        <v>599</v>
      </c>
      <c r="H6190" s="0" t="s">
        <v>297</v>
      </c>
      <c r="I6190" s="0" t="s">
        <v>29204</v>
      </c>
    </row>
    <row r="6191" customFormat="false" ht="15" hidden="false" customHeight="false" outlineLevel="0" collapsed="false">
      <c r="A6191" s="0" t="n">
        <v>85</v>
      </c>
      <c r="B6191" s="0" t="s">
        <v>136</v>
      </c>
      <c r="C6191" s="0" t="s">
        <v>29202</v>
      </c>
      <c r="D6191" s="0" t="s">
        <v>15738</v>
      </c>
      <c r="E6191" s="0" t="s">
        <v>29203</v>
      </c>
      <c r="F6191" s="0" t="n">
        <v>2760</v>
      </c>
      <c r="G6191" s="0" t="s">
        <v>599</v>
      </c>
      <c r="H6191" s="0" t="s">
        <v>297</v>
      </c>
      <c r="I6191" s="0" t="s">
        <v>29205</v>
      </c>
    </row>
    <row r="6192" customFormat="false" ht="15" hidden="false" customHeight="false" outlineLevel="0" collapsed="false">
      <c r="A6192" s="0" t="n">
        <v>26</v>
      </c>
      <c r="B6192" s="0" t="s">
        <v>66</v>
      </c>
      <c r="C6192" s="0" t="s">
        <v>29206</v>
      </c>
      <c r="D6192" s="0" t="s">
        <v>339</v>
      </c>
      <c r="E6192" s="0" t="s">
        <v>29207</v>
      </c>
      <c r="F6192" s="0" t="n">
        <v>7896</v>
      </c>
      <c r="G6192" s="0" t="s">
        <v>599</v>
      </c>
      <c r="H6192" s="0" t="s">
        <v>297</v>
      </c>
      <c r="I6192" s="0" t="s">
        <v>29208</v>
      </c>
    </row>
    <row r="6193" customFormat="false" ht="15" hidden="false" customHeight="false" outlineLevel="0" collapsed="false">
      <c r="A6193" s="0" t="n">
        <v>85</v>
      </c>
      <c r="B6193" s="0" t="s">
        <v>136</v>
      </c>
      <c r="C6193" s="0" t="s">
        <v>29206</v>
      </c>
      <c r="D6193" s="0" t="s">
        <v>339</v>
      </c>
      <c r="E6193" s="0" t="s">
        <v>29207</v>
      </c>
      <c r="F6193" s="0" t="n">
        <v>7896</v>
      </c>
      <c r="G6193" s="0" t="s">
        <v>599</v>
      </c>
      <c r="H6193" s="0" t="s">
        <v>297</v>
      </c>
      <c r="I6193" s="0" t="s">
        <v>29209</v>
      </c>
    </row>
    <row r="6194" customFormat="false" ht="15" hidden="false" customHeight="false" outlineLevel="0" collapsed="false">
      <c r="A6194" s="0" t="n">
        <v>26</v>
      </c>
      <c r="B6194" s="0" t="s">
        <v>66</v>
      </c>
      <c r="C6194" s="0" t="s">
        <v>29210</v>
      </c>
      <c r="D6194" s="0" t="s">
        <v>514</v>
      </c>
      <c r="E6194" s="0" t="s">
        <v>29211</v>
      </c>
      <c r="F6194" s="0" t="n">
        <v>8677</v>
      </c>
      <c r="G6194" s="0" t="s">
        <v>599</v>
      </c>
      <c r="H6194" s="0" t="s">
        <v>297</v>
      </c>
      <c r="I6194" s="0" t="s">
        <v>29212</v>
      </c>
    </row>
    <row r="6195" customFormat="false" ht="15" hidden="false" customHeight="false" outlineLevel="0" collapsed="false">
      <c r="A6195" s="0" t="n">
        <v>85</v>
      </c>
      <c r="B6195" s="0" t="s">
        <v>136</v>
      </c>
      <c r="C6195" s="0" t="s">
        <v>29210</v>
      </c>
      <c r="D6195" s="0" t="s">
        <v>514</v>
      </c>
      <c r="E6195" s="0" t="s">
        <v>29211</v>
      </c>
      <c r="F6195" s="0" t="n">
        <v>8677</v>
      </c>
      <c r="G6195" s="0" t="s">
        <v>599</v>
      </c>
      <c r="H6195" s="0" t="s">
        <v>297</v>
      </c>
      <c r="I6195" s="0" t="s">
        <v>29213</v>
      </c>
    </row>
    <row r="6196" customFormat="false" ht="15" hidden="false" customHeight="false" outlineLevel="0" collapsed="false">
      <c r="A6196" s="0" t="n">
        <v>26</v>
      </c>
      <c r="B6196" s="0" t="s">
        <v>66</v>
      </c>
      <c r="C6196" s="0" t="s">
        <v>29214</v>
      </c>
      <c r="D6196" s="0" t="s">
        <v>514</v>
      </c>
      <c r="E6196" s="0" t="s">
        <v>29215</v>
      </c>
      <c r="F6196" s="0" t="n">
        <v>5064</v>
      </c>
      <c r="G6196" s="0" t="s">
        <v>599</v>
      </c>
      <c r="H6196" s="0" t="s">
        <v>297</v>
      </c>
      <c r="I6196" s="0" t="s">
        <v>29216</v>
      </c>
    </row>
    <row r="6197" customFormat="false" ht="15" hidden="false" customHeight="false" outlineLevel="0" collapsed="false">
      <c r="A6197" s="0" t="n">
        <v>85</v>
      </c>
      <c r="B6197" s="0" t="s">
        <v>136</v>
      </c>
      <c r="C6197" s="0" t="s">
        <v>29214</v>
      </c>
      <c r="D6197" s="0" t="s">
        <v>514</v>
      </c>
      <c r="E6197" s="0" t="s">
        <v>29215</v>
      </c>
      <c r="F6197" s="0" t="n">
        <v>5064</v>
      </c>
      <c r="G6197" s="0" t="s">
        <v>599</v>
      </c>
      <c r="H6197" s="0" t="s">
        <v>297</v>
      </c>
      <c r="I6197" s="0" t="s">
        <v>29217</v>
      </c>
    </row>
    <row r="6198" customFormat="false" ht="15" hidden="false" customHeight="false" outlineLevel="0" collapsed="false">
      <c r="A6198" s="0" t="n">
        <v>26</v>
      </c>
      <c r="B6198" s="0" t="s">
        <v>66</v>
      </c>
      <c r="C6198" s="0" t="s">
        <v>29218</v>
      </c>
      <c r="D6198" s="0" t="s">
        <v>14541</v>
      </c>
      <c r="E6198" s="0" t="s">
        <v>29219</v>
      </c>
      <c r="F6198" s="0" t="n">
        <v>7530</v>
      </c>
      <c r="G6198" s="0" t="s">
        <v>599</v>
      </c>
      <c r="H6198" s="0" t="s">
        <v>297</v>
      </c>
      <c r="I6198" s="0" t="s">
        <v>29220</v>
      </c>
    </row>
    <row r="6199" customFormat="false" ht="15" hidden="false" customHeight="false" outlineLevel="0" collapsed="false">
      <c r="A6199" s="0" t="n">
        <v>85</v>
      </c>
      <c r="B6199" s="0" t="s">
        <v>136</v>
      </c>
      <c r="C6199" s="0" t="s">
        <v>29218</v>
      </c>
      <c r="D6199" s="0" t="s">
        <v>14541</v>
      </c>
      <c r="E6199" s="0" t="s">
        <v>29219</v>
      </c>
      <c r="F6199" s="0" t="n">
        <v>7530</v>
      </c>
      <c r="G6199" s="0" t="s">
        <v>599</v>
      </c>
      <c r="H6199" s="0" t="s">
        <v>297</v>
      </c>
      <c r="I6199" s="0" t="s">
        <v>29221</v>
      </c>
    </row>
    <row r="6200" customFormat="false" ht="15" hidden="false" customHeight="false" outlineLevel="0" collapsed="false">
      <c r="A6200" s="0" t="n">
        <v>26</v>
      </c>
      <c r="B6200" s="0" t="s">
        <v>66</v>
      </c>
      <c r="C6200" s="0" t="s">
        <v>29222</v>
      </c>
      <c r="D6200" s="0" t="s">
        <v>14902</v>
      </c>
      <c r="E6200" s="0" t="s">
        <v>29223</v>
      </c>
      <c r="F6200" s="0" t="n">
        <v>986</v>
      </c>
      <c r="G6200" s="0" t="s">
        <v>599</v>
      </c>
      <c r="H6200" s="0" t="s">
        <v>297</v>
      </c>
      <c r="I6200" s="0" t="s">
        <v>29224</v>
      </c>
    </row>
    <row r="6201" customFormat="false" ht="15" hidden="false" customHeight="false" outlineLevel="0" collapsed="false">
      <c r="A6201" s="0" t="n">
        <v>85</v>
      </c>
      <c r="B6201" s="0" t="s">
        <v>136</v>
      </c>
      <c r="C6201" s="0" t="s">
        <v>29222</v>
      </c>
      <c r="D6201" s="0" t="s">
        <v>14902</v>
      </c>
      <c r="E6201" s="0" t="s">
        <v>29223</v>
      </c>
      <c r="F6201" s="0" t="n">
        <v>986</v>
      </c>
      <c r="G6201" s="0" t="s">
        <v>599</v>
      </c>
      <c r="H6201" s="0" t="s">
        <v>297</v>
      </c>
      <c r="I6201" s="0" t="s">
        <v>29225</v>
      </c>
    </row>
    <row r="6202" customFormat="false" ht="15" hidden="false" customHeight="false" outlineLevel="0" collapsed="false">
      <c r="A6202" s="0" t="n">
        <v>26</v>
      </c>
      <c r="B6202" s="0" t="s">
        <v>66</v>
      </c>
      <c r="C6202" s="0" t="s">
        <v>29226</v>
      </c>
      <c r="D6202" s="0" t="s">
        <v>514</v>
      </c>
      <c r="E6202" s="0" t="s">
        <v>29227</v>
      </c>
      <c r="F6202" s="0" t="n">
        <v>3801</v>
      </c>
      <c r="G6202" s="0" t="s">
        <v>599</v>
      </c>
      <c r="H6202" s="0" t="s">
        <v>297</v>
      </c>
      <c r="I6202" s="0" t="s">
        <v>29228</v>
      </c>
    </row>
    <row r="6203" customFormat="false" ht="15" hidden="false" customHeight="false" outlineLevel="0" collapsed="false">
      <c r="A6203" s="0" t="n">
        <v>85</v>
      </c>
      <c r="B6203" s="0" t="s">
        <v>136</v>
      </c>
      <c r="C6203" s="0" t="s">
        <v>29226</v>
      </c>
      <c r="D6203" s="0" t="s">
        <v>514</v>
      </c>
      <c r="E6203" s="0" t="s">
        <v>29227</v>
      </c>
      <c r="F6203" s="0" t="n">
        <v>3801</v>
      </c>
      <c r="G6203" s="0" t="s">
        <v>599</v>
      </c>
      <c r="H6203" s="0" t="s">
        <v>297</v>
      </c>
      <c r="I6203" s="0" t="s">
        <v>29229</v>
      </c>
    </row>
    <row r="6204" customFormat="false" ht="15" hidden="false" customHeight="false" outlineLevel="0" collapsed="false">
      <c r="A6204" s="0" t="n">
        <v>26</v>
      </c>
      <c r="B6204" s="0" t="s">
        <v>66</v>
      </c>
      <c r="C6204" s="0" t="s">
        <v>29230</v>
      </c>
      <c r="D6204" s="0" t="s">
        <v>14192</v>
      </c>
      <c r="E6204" s="0" t="s">
        <v>29231</v>
      </c>
      <c r="F6204" s="0" t="n">
        <v>2038</v>
      </c>
      <c r="G6204" s="0" t="s">
        <v>599</v>
      </c>
      <c r="H6204" s="0" t="s">
        <v>297</v>
      </c>
      <c r="I6204" s="0" t="s">
        <v>29232</v>
      </c>
    </row>
    <row r="6205" customFormat="false" ht="15" hidden="false" customHeight="false" outlineLevel="0" collapsed="false">
      <c r="A6205" s="0" t="n">
        <v>85</v>
      </c>
      <c r="B6205" s="0" t="s">
        <v>136</v>
      </c>
      <c r="C6205" s="0" t="s">
        <v>29230</v>
      </c>
      <c r="D6205" s="0" t="s">
        <v>14192</v>
      </c>
      <c r="E6205" s="0" t="s">
        <v>29231</v>
      </c>
      <c r="F6205" s="0" t="n">
        <v>2038</v>
      </c>
      <c r="G6205" s="0" t="s">
        <v>599</v>
      </c>
      <c r="H6205" s="0" t="s">
        <v>297</v>
      </c>
      <c r="I6205" s="0" t="s">
        <v>29233</v>
      </c>
    </row>
    <row r="6206" customFormat="false" ht="15" hidden="false" customHeight="false" outlineLevel="0" collapsed="false">
      <c r="A6206" s="0" t="n">
        <v>26</v>
      </c>
      <c r="B6206" s="0" t="s">
        <v>66</v>
      </c>
      <c r="C6206" s="0" t="s">
        <v>29234</v>
      </c>
      <c r="D6206" s="0" t="s">
        <v>14541</v>
      </c>
      <c r="E6206" s="0" t="s">
        <v>29235</v>
      </c>
      <c r="F6206" s="0" t="n">
        <v>4058</v>
      </c>
      <c r="G6206" s="0" t="s">
        <v>599</v>
      </c>
      <c r="H6206" s="0" t="s">
        <v>297</v>
      </c>
      <c r="I6206" s="0" t="s">
        <v>29236</v>
      </c>
    </row>
    <row r="6207" customFormat="false" ht="15" hidden="false" customHeight="false" outlineLevel="0" collapsed="false">
      <c r="A6207" s="0" t="n">
        <v>85</v>
      </c>
      <c r="B6207" s="0" t="s">
        <v>136</v>
      </c>
      <c r="C6207" s="0" t="s">
        <v>29234</v>
      </c>
      <c r="D6207" s="0" t="s">
        <v>14541</v>
      </c>
      <c r="E6207" s="0" t="s">
        <v>29235</v>
      </c>
      <c r="F6207" s="0" t="n">
        <v>4058</v>
      </c>
      <c r="G6207" s="0" t="s">
        <v>599</v>
      </c>
      <c r="H6207" s="0" t="s">
        <v>297</v>
      </c>
      <c r="I6207" s="0" t="s">
        <v>29237</v>
      </c>
    </row>
    <row r="6208" customFormat="false" ht="15" hidden="false" customHeight="false" outlineLevel="0" collapsed="false">
      <c r="A6208" s="0" t="n">
        <v>26</v>
      </c>
      <c r="B6208" s="0" t="s">
        <v>66</v>
      </c>
      <c r="C6208" s="0" t="s">
        <v>29238</v>
      </c>
      <c r="D6208" s="0" t="s">
        <v>14192</v>
      </c>
      <c r="E6208" s="0" t="s">
        <v>29239</v>
      </c>
      <c r="F6208" s="0" t="n">
        <v>4373</v>
      </c>
      <c r="G6208" s="0" t="s">
        <v>599</v>
      </c>
      <c r="H6208" s="0" t="s">
        <v>297</v>
      </c>
      <c r="I6208" s="0" t="s">
        <v>29240</v>
      </c>
    </row>
    <row r="6209" customFormat="false" ht="15" hidden="false" customHeight="false" outlineLevel="0" collapsed="false">
      <c r="A6209" s="0" t="n">
        <v>85</v>
      </c>
      <c r="B6209" s="0" t="s">
        <v>136</v>
      </c>
      <c r="C6209" s="0" t="s">
        <v>29238</v>
      </c>
      <c r="D6209" s="0" t="s">
        <v>14192</v>
      </c>
      <c r="E6209" s="0" t="s">
        <v>29239</v>
      </c>
      <c r="F6209" s="0" t="n">
        <v>4373</v>
      </c>
      <c r="G6209" s="0" t="s">
        <v>599</v>
      </c>
      <c r="H6209" s="0" t="s">
        <v>297</v>
      </c>
      <c r="I6209" s="0" t="s">
        <v>29241</v>
      </c>
    </row>
    <row r="6210" customFormat="false" ht="15" hidden="false" customHeight="false" outlineLevel="0" collapsed="false">
      <c r="A6210" s="0" t="n">
        <v>26</v>
      </c>
      <c r="B6210" s="0" t="s">
        <v>66</v>
      </c>
      <c r="C6210" s="0" t="s">
        <v>29242</v>
      </c>
      <c r="D6210" s="0" t="s">
        <v>92</v>
      </c>
      <c r="E6210" s="0" t="s">
        <v>29243</v>
      </c>
      <c r="F6210" s="0" t="n">
        <v>10815</v>
      </c>
      <c r="G6210" s="0" t="s">
        <v>599</v>
      </c>
      <c r="H6210" s="0" t="s">
        <v>297</v>
      </c>
      <c r="I6210" s="0" t="s">
        <v>29244</v>
      </c>
    </row>
    <row r="6211" customFormat="false" ht="15" hidden="false" customHeight="false" outlineLevel="0" collapsed="false">
      <c r="A6211" s="0" t="n">
        <v>85</v>
      </c>
      <c r="B6211" s="0" t="s">
        <v>136</v>
      </c>
      <c r="C6211" s="0" t="s">
        <v>29242</v>
      </c>
      <c r="D6211" s="0" t="s">
        <v>92</v>
      </c>
      <c r="E6211" s="0" t="s">
        <v>29243</v>
      </c>
      <c r="F6211" s="0" t="n">
        <v>10815</v>
      </c>
      <c r="G6211" s="0" t="s">
        <v>599</v>
      </c>
      <c r="H6211" s="0" t="s">
        <v>297</v>
      </c>
      <c r="I6211" s="0" t="s">
        <v>29245</v>
      </c>
    </row>
    <row r="6212" customFormat="false" ht="15" hidden="false" customHeight="false" outlineLevel="0" collapsed="false">
      <c r="A6212" s="0" t="n">
        <v>26</v>
      </c>
      <c r="B6212" s="0" t="s">
        <v>66</v>
      </c>
      <c r="C6212" s="0" t="s">
        <v>29246</v>
      </c>
      <c r="D6212" s="0" t="s">
        <v>339</v>
      </c>
      <c r="E6212" s="0" t="s">
        <v>29247</v>
      </c>
      <c r="F6212" s="0" t="n">
        <v>6409</v>
      </c>
      <c r="G6212" s="0" t="s">
        <v>599</v>
      </c>
      <c r="H6212" s="0" t="s">
        <v>297</v>
      </c>
      <c r="I6212" s="0" t="s">
        <v>29248</v>
      </c>
    </row>
    <row r="6213" customFormat="false" ht="15" hidden="false" customHeight="false" outlineLevel="0" collapsed="false">
      <c r="A6213" s="0" t="n">
        <v>85</v>
      </c>
      <c r="B6213" s="0" t="s">
        <v>136</v>
      </c>
      <c r="C6213" s="0" t="s">
        <v>29246</v>
      </c>
      <c r="D6213" s="0" t="s">
        <v>339</v>
      </c>
      <c r="E6213" s="0" t="s">
        <v>29247</v>
      </c>
      <c r="F6213" s="0" t="n">
        <v>6409</v>
      </c>
      <c r="G6213" s="0" t="s">
        <v>599</v>
      </c>
      <c r="H6213" s="0" t="s">
        <v>297</v>
      </c>
      <c r="I6213" s="0" t="s">
        <v>29249</v>
      </c>
    </row>
    <row r="6214" customFormat="false" ht="15" hidden="false" customHeight="false" outlineLevel="0" collapsed="false">
      <c r="A6214" s="0" t="n">
        <v>26</v>
      </c>
      <c r="B6214" s="0" t="s">
        <v>66</v>
      </c>
      <c r="C6214" s="0" t="s">
        <v>29250</v>
      </c>
      <c r="D6214" s="0" t="s">
        <v>92</v>
      </c>
      <c r="E6214" s="0" t="s">
        <v>29251</v>
      </c>
      <c r="F6214" s="0" t="n">
        <v>6351</v>
      </c>
      <c r="G6214" s="0" t="s">
        <v>599</v>
      </c>
      <c r="H6214" s="0" t="s">
        <v>297</v>
      </c>
      <c r="I6214" s="0" t="s">
        <v>29252</v>
      </c>
    </row>
    <row r="6215" customFormat="false" ht="15" hidden="false" customHeight="false" outlineLevel="0" collapsed="false">
      <c r="A6215" s="0" t="n">
        <v>85</v>
      </c>
      <c r="B6215" s="0" t="s">
        <v>136</v>
      </c>
      <c r="C6215" s="0" t="s">
        <v>29250</v>
      </c>
      <c r="D6215" s="0" t="s">
        <v>92</v>
      </c>
      <c r="E6215" s="0" t="s">
        <v>29251</v>
      </c>
      <c r="F6215" s="0" t="n">
        <v>6351</v>
      </c>
      <c r="G6215" s="0" t="s">
        <v>599</v>
      </c>
      <c r="H6215" s="0" t="s">
        <v>297</v>
      </c>
      <c r="I6215" s="0" t="s">
        <v>29253</v>
      </c>
    </row>
    <row r="6216" customFormat="false" ht="15" hidden="false" customHeight="false" outlineLevel="0" collapsed="false">
      <c r="A6216" s="0" t="n">
        <v>26</v>
      </c>
      <c r="B6216" s="0" t="s">
        <v>66</v>
      </c>
      <c r="C6216" s="0" t="s">
        <v>29254</v>
      </c>
      <c r="D6216" s="0" t="s">
        <v>14532</v>
      </c>
      <c r="E6216" s="0" t="s">
        <v>29255</v>
      </c>
      <c r="F6216" s="0" t="n">
        <v>7622</v>
      </c>
      <c r="G6216" s="0" t="s">
        <v>599</v>
      </c>
      <c r="H6216" s="0" t="s">
        <v>297</v>
      </c>
      <c r="I6216" s="0" t="s">
        <v>29256</v>
      </c>
    </row>
    <row r="6217" customFormat="false" ht="15" hidden="false" customHeight="false" outlineLevel="0" collapsed="false">
      <c r="A6217" s="0" t="n">
        <v>85</v>
      </c>
      <c r="B6217" s="0" t="s">
        <v>136</v>
      </c>
      <c r="C6217" s="0" t="s">
        <v>29254</v>
      </c>
      <c r="D6217" s="0" t="s">
        <v>14532</v>
      </c>
      <c r="E6217" s="0" t="s">
        <v>29255</v>
      </c>
      <c r="F6217" s="0" t="n">
        <v>7622</v>
      </c>
      <c r="G6217" s="0" t="s">
        <v>599</v>
      </c>
      <c r="H6217" s="0" t="s">
        <v>297</v>
      </c>
      <c r="I6217" s="0" t="s">
        <v>29257</v>
      </c>
    </row>
    <row r="6218" customFormat="false" ht="15" hidden="false" customHeight="false" outlineLevel="0" collapsed="false">
      <c r="A6218" s="0" t="n">
        <v>26</v>
      </c>
      <c r="B6218" s="0" t="s">
        <v>66</v>
      </c>
      <c r="C6218" s="0" t="s">
        <v>29258</v>
      </c>
      <c r="D6218" s="0" t="s">
        <v>339</v>
      </c>
      <c r="E6218" s="0" t="s">
        <v>29259</v>
      </c>
      <c r="F6218" s="0" t="n">
        <v>5236</v>
      </c>
      <c r="G6218" s="0" t="s">
        <v>599</v>
      </c>
      <c r="H6218" s="0" t="s">
        <v>297</v>
      </c>
      <c r="I6218" s="0" t="s">
        <v>29260</v>
      </c>
    </row>
    <row r="6219" customFormat="false" ht="15" hidden="false" customHeight="false" outlineLevel="0" collapsed="false">
      <c r="A6219" s="0" t="n">
        <v>85</v>
      </c>
      <c r="B6219" s="0" t="s">
        <v>136</v>
      </c>
      <c r="C6219" s="0" t="s">
        <v>29258</v>
      </c>
      <c r="D6219" s="0" t="s">
        <v>339</v>
      </c>
      <c r="E6219" s="0" t="s">
        <v>29259</v>
      </c>
      <c r="F6219" s="0" t="n">
        <v>5236</v>
      </c>
      <c r="G6219" s="0" t="s">
        <v>599</v>
      </c>
      <c r="H6219" s="0" t="s">
        <v>297</v>
      </c>
      <c r="I6219" s="0" t="s">
        <v>29261</v>
      </c>
    </row>
    <row r="6220" customFormat="false" ht="15" hidden="false" customHeight="false" outlineLevel="0" collapsed="false">
      <c r="A6220" s="0" t="n">
        <v>2</v>
      </c>
      <c r="B6220" s="0" t="s">
        <v>29</v>
      </c>
      <c r="C6220" s="0" t="s">
        <v>29262</v>
      </c>
      <c r="D6220" s="0" t="s">
        <v>514</v>
      </c>
      <c r="E6220" s="0" t="s">
        <v>14631</v>
      </c>
      <c r="F6220" s="0" t="n">
        <v>225</v>
      </c>
      <c r="G6220" s="0" t="s">
        <v>599</v>
      </c>
      <c r="H6220" s="0" t="s">
        <v>297</v>
      </c>
      <c r="I6220" s="0" t="s">
        <v>29263</v>
      </c>
    </row>
    <row r="6221" customFormat="false" ht="15" hidden="false" customHeight="false" outlineLevel="0" collapsed="false">
      <c r="A6221" s="0" t="n">
        <v>17</v>
      </c>
      <c r="B6221" s="0" t="s">
        <v>53</v>
      </c>
      <c r="C6221" s="0" t="s">
        <v>29264</v>
      </c>
      <c r="D6221" s="0" t="s">
        <v>514</v>
      </c>
      <c r="E6221" s="0" t="s">
        <v>14631</v>
      </c>
      <c r="F6221" s="0" t="n">
        <v>231</v>
      </c>
      <c r="G6221" s="0" t="s">
        <v>599</v>
      </c>
      <c r="H6221" s="0" t="s">
        <v>297</v>
      </c>
      <c r="I6221" s="0" t="s">
        <v>29265</v>
      </c>
    </row>
    <row r="6222" customFormat="false" ht="15" hidden="false" customHeight="false" outlineLevel="0" collapsed="false">
      <c r="A6222" s="0" t="n">
        <v>23</v>
      </c>
      <c r="B6222" s="0" t="s">
        <v>62</v>
      </c>
      <c r="C6222" s="0" t="s">
        <v>29266</v>
      </c>
      <c r="D6222" s="0" t="s">
        <v>514</v>
      </c>
      <c r="F6222" s="0" t="n">
        <v>242</v>
      </c>
      <c r="G6222" s="0" t="s">
        <v>599</v>
      </c>
      <c r="H6222" s="0" t="s">
        <v>297</v>
      </c>
      <c r="I6222" s="0" t="s">
        <v>29267</v>
      </c>
    </row>
    <row r="6223" customFormat="false" ht="15" hidden="false" customHeight="false" outlineLevel="0" collapsed="false">
      <c r="A6223" s="0" t="n">
        <v>84</v>
      </c>
      <c r="B6223" s="0" t="s">
        <v>135</v>
      </c>
      <c r="C6223" s="0" t="s">
        <v>29268</v>
      </c>
      <c r="D6223" s="0" t="s">
        <v>514</v>
      </c>
      <c r="E6223" s="0" t="s">
        <v>14631</v>
      </c>
      <c r="F6223" s="0" t="n">
        <v>224</v>
      </c>
      <c r="G6223" s="0" t="s">
        <v>599</v>
      </c>
      <c r="H6223" s="0" t="s">
        <v>297</v>
      </c>
      <c r="I6223" s="0" t="s">
        <v>29269</v>
      </c>
    </row>
    <row r="6224" customFormat="false" ht="15" hidden="false" customHeight="false" outlineLevel="0" collapsed="false">
      <c r="A6224" s="0" t="n">
        <v>135</v>
      </c>
      <c r="B6224" s="0" t="s">
        <v>194</v>
      </c>
      <c r="C6224" s="0" t="s">
        <v>29270</v>
      </c>
      <c r="D6224" s="0" t="s">
        <v>14192</v>
      </c>
      <c r="E6224" s="0" t="s">
        <v>27730</v>
      </c>
      <c r="F6224" s="0" t="n">
        <v>1253</v>
      </c>
      <c r="G6224" s="0" t="s">
        <v>599</v>
      </c>
      <c r="H6224" s="0" t="s">
        <v>297</v>
      </c>
      <c r="I6224" s="0" t="s">
        <v>29271</v>
      </c>
    </row>
    <row r="6225" customFormat="false" ht="15" hidden="false" customHeight="false" outlineLevel="0" collapsed="false">
      <c r="A6225" s="0" t="n">
        <v>150</v>
      </c>
      <c r="B6225" s="0" t="s">
        <v>210</v>
      </c>
      <c r="C6225" s="0" t="s">
        <v>29272</v>
      </c>
      <c r="D6225" s="0" t="s">
        <v>514</v>
      </c>
      <c r="E6225" s="0" t="s">
        <v>26538</v>
      </c>
      <c r="F6225" s="0" t="n">
        <v>4616</v>
      </c>
      <c r="G6225" s="0" t="s">
        <v>599</v>
      </c>
      <c r="H6225" s="0" t="s">
        <v>297</v>
      </c>
      <c r="I6225" s="0" t="s">
        <v>29273</v>
      </c>
    </row>
    <row r="6226" customFormat="false" ht="15" hidden="false" customHeight="false" outlineLevel="0" collapsed="false">
      <c r="A6226" s="0" t="n">
        <v>150</v>
      </c>
      <c r="B6226" s="0" t="s">
        <v>210</v>
      </c>
      <c r="C6226" s="0" t="s">
        <v>29274</v>
      </c>
      <c r="D6226" s="0" t="s">
        <v>14532</v>
      </c>
      <c r="E6226" s="0" t="s">
        <v>29275</v>
      </c>
      <c r="F6226" s="0" t="n">
        <v>820</v>
      </c>
      <c r="G6226" s="0" t="s">
        <v>599</v>
      </c>
      <c r="H6226" s="0" t="s">
        <v>297</v>
      </c>
      <c r="I6226" s="0" t="s">
        <v>29276</v>
      </c>
    </row>
    <row r="6227" customFormat="false" ht="15" hidden="false" customHeight="false" outlineLevel="0" collapsed="false">
      <c r="A6227" s="0" t="n">
        <v>178</v>
      </c>
      <c r="B6227" s="0" t="s">
        <v>243</v>
      </c>
      <c r="C6227" s="0" t="s">
        <v>29277</v>
      </c>
      <c r="D6227" s="0" t="s">
        <v>14192</v>
      </c>
      <c r="E6227" s="0" t="s">
        <v>27730</v>
      </c>
      <c r="F6227" s="0" t="n">
        <v>1253</v>
      </c>
      <c r="G6227" s="0" t="s">
        <v>599</v>
      </c>
      <c r="H6227" s="0" t="s">
        <v>297</v>
      </c>
      <c r="I6227" s="0" t="s">
        <v>29278</v>
      </c>
    </row>
    <row r="6228" customFormat="false" ht="15" hidden="false" customHeight="false" outlineLevel="0" collapsed="false">
      <c r="A6228" s="0" t="n">
        <v>150</v>
      </c>
      <c r="B6228" s="0" t="s">
        <v>210</v>
      </c>
      <c r="C6228" s="0" t="s">
        <v>29279</v>
      </c>
      <c r="D6228" s="0" t="s">
        <v>514</v>
      </c>
      <c r="E6228" s="0" t="s">
        <v>26538</v>
      </c>
      <c r="F6228" s="0" t="n">
        <v>8181</v>
      </c>
      <c r="G6228" s="0" t="s">
        <v>599</v>
      </c>
      <c r="H6228" s="0" t="s">
        <v>297</v>
      </c>
      <c r="I6228" s="0" t="s">
        <v>29280</v>
      </c>
    </row>
    <row r="6229" customFormat="false" ht="15" hidden="false" customHeight="false" outlineLevel="0" collapsed="false">
      <c r="A6229" s="0" t="n">
        <v>150</v>
      </c>
      <c r="B6229" s="0" t="s">
        <v>210</v>
      </c>
      <c r="C6229" s="0" t="s">
        <v>29281</v>
      </c>
      <c r="D6229" s="0" t="s">
        <v>14541</v>
      </c>
      <c r="E6229" s="0" t="s">
        <v>29282</v>
      </c>
      <c r="F6229" s="0" t="n">
        <v>1618</v>
      </c>
      <c r="G6229" s="0" t="s">
        <v>599</v>
      </c>
      <c r="H6229" s="0" t="s">
        <v>297</v>
      </c>
      <c r="I6229" s="0" t="s">
        <v>29283</v>
      </c>
    </row>
    <row r="6230" customFormat="false" ht="15" hidden="false" customHeight="false" outlineLevel="0" collapsed="false">
      <c r="A6230" s="0" t="n">
        <v>150</v>
      </c>
      <c r="B6230" s="0" t="s">
        <v>210</v>
      </c>
      <c r="C6230" s="0" t="s">
        <v>29284</v>
      </c>
      <c r="D6230" s="0" t="s">
        <v>14532</v>
      </c>
      <c r="E6230" s="0" t="s">
        <v>29285</v>
      </c>
      <c r="F6230" s="0" t="n">
        <v>1879</v>
      </c>
      <c r="G6230" s="0" t="s">
        <v>599</v>
      </c>
      <c r="H6230" s="0" t="s">
        <v>297</v>
      </c>
      <c r="I6230" s="0" t="s">
        <v>29286</v>
      </c>
    </row>
    <row r="6231" customFormat="false" ht="15" hidden="false" customHeight="false" outlineLevel="0" collapsed="false">
      <c r="A6231" s="0" t="n">
        <v>150</v>
      </c>
      <c r="B6231" s="0" t="s">
        <v>210</v>
      </c>
      <c r="C6231" s="0" t="s">
        <v>29287</v>
      </c>
      <c r="D6231" s="0" t="s">
        <v>14532</v>
      </c>
      <c r="E6231" s="0" t="s">
        <v>29288</v>
      </c>
      <c r="F6231" s="0" t="n">
        <v>1354</v>
      </c>
      <c r="G6231" s="0" t="s">
        <v>599</v>
      </c>
      <c r="H6231" s="0" t="s">
        <v>297</v>
      </c>
      <c r="I6231" s="0" t="s">
        <v>29289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29"/>
    <col collapsed="false" customWidth="true" hidden="false" outlineLevel="0" max="3" min="3" style="0" width="19"/>
    <col collapsed="false" customWidth="true" hidden="false" outlineLevel="0" max="4" min="4" style="0" width="11"/>
    <col collapsed="false" customWidth="true" hidden="false" outlineLevel="0" max="6" min="5" style="0" width="13"/>
    <col collapsed="false" customWidth="true" hidden="false" outlineLevel="0" max="7" min="7" style="0" width="39"/>
    <col collapsed="false" customWidth="true" hidden="false" outlineLevel="0" max="8" min="8" style="0" width="12"/>
  </cols>
  <sheetData>
    <row r="1" customFormat="false" ht="15" hidden="false" customHeight="false" outlineLevel="0" collapsed="false">
      <c r="A1" s="1" t="s">
        <v>29290</v>
      </c>
      <c r="B1" s="1" t="s">
        <v>29291</v>
      </c>
      <c r="C1" s="1" t="s">
        <v>265</v>
      </c>
      <c r="D1" s="1" t="s">
        <v>29292</v>
      </c>
      <c r="E1" s="1" t="s">
        <v>29293</v>
      </c>
      <c r="F1" s="1" t="s">
        <v>29294</v>
      </c>
      <c r="G1" s="1" t="s">
        <v>269</v>
      </c>
      <c r="H1" s="1" t="s">
        <v>29295</v>
      </c>
    </row>
    <row r="2" customFormat="false" ht="15" hidden="false" customHeight="false" outlineLevel="0" collapsed="false">
      <c r="A2" s="0" t="s">
        <v>302</v>
      </c>
      <c r="B2" s="0" t="s">
        <v>29296</v>
      </c>
      <c r="C2" s="0" t="s">
        <v>32</v>
      </c>
      <c r="D2" s="0" t="n">
        <v>244</v>
      </c>
      <c r="E2" s="0" t="n">
        <v>236</v>
      </c>
      <c r="F2" s="0" t="n">
        <v>222</v>
      </c>
      <c r="H2" s="0" t="s">
        <v>281</v>
      </c>
    </row>
    <row r="3" customFormat="false" ht="15" hidden="false" customHeight="false" outlineLevel="0" collapsed="false">
      <c r="A3" s="0" t="s">
        <v>2629</v>
      </c>
      <c r="B3" s="0" t="s">
        <v>29297</v>
      </c>
      <c r="C3" s="0" t="s">
        <v>32</v>
      </c>
      <c r="D3" s="0" t="n">
        <v>231</v>
      </c>
      <c r="E3" s="0" t="n">
        <v>231</v>
      </c>
      <c r="F3" s="0" t="n">
        <v>187</v>
      </c>
      <c r="G3" s="0" t="s">
        <v>29298</v>
      </c>
      <c r="H3" s="0" t="s">
        <v>281</v>
      </c>
    </row>
    <row r="4" customFormat="false" ht="15" hidden="false" customHeight="false" outlineLevel="0" collapsed="false">
      <c r="A4" s="0" t="s">
        <v>5748</v>
      </c>
      <c r="B4" s="0" t="s">
        <v>29297</v>
      </c>
      <c r="C4" s="0" t="s">
        <v>32</v>
      </c>
      <c r="D4" s="0" t="n">
        <v>139</v>
      </c>
      <c r="E4" s="0" t="n">
        <v>139</v>
      </c>
      <c r="F4" s="0" t="n">
        <v>110</v>
      </c>
      <c r="G4" s="0" t="s">
        <v>29299</v>
      </c>
      <c r="H4" s="0" t="s">
        <v>281</v>
      </c>
    </row>
    <row r="5" customFormat="false" ht="15" hidden="false" customHeight="false" outlineLevel="0" collapsed="false">
      <c r="A5" s="0" t="s">
        <v>10200</v>
      </c>
      <c r="B5" s="0" t="s">
        <v>29297</v>
      </c>
      <c r="C5" s="0" t="s">
        <v>32</v>
      </c>
      <c r="D5" s="0" t="n">
        <v>107</v>
      </c>
      <c r="E5" s="0" t="n">
        <v>107</v>
      </c>
      <c r="F5" s="0" t="n">
        <v>103</v>
      </c>
      <c r="G5" s="0" t="s">
        <v>29300</v>
      </c>
      <c r="H5" s="0" t="s">
        <v>281</v>
      </c>
    </row>
    <row r="6" customFormat="false" ht="15" hidden="false" customHeight="false" outlineLevel="0" collapsed="false">
      <c r="A6" s="0" t="s">
        <v>13423</v>
      </c>
      <c r="B6" s="0" t="s">
        <v>29297</v>
      </c>
      <c r="C6" s="0" t="s">
        <v>32</v>
      </c>
      <c r="D6" s="0" t="n">
        <v>105</v>
      </c>
      <c r="E6" s="0" t="n">
        <v>105</v>
      </c>
      <c r="F6" s="0" t="n">
        <v>99</v>
      </c>
      <c r="G6" s="0" t="s">
        <v>29301</v>
      </c>
      <c r="H6" s="0" t="s">
        <v>281</v>
      </c>
    </row>
    <row r="7" customFormat="false" ht="15" hidden="false" customHeight="false" outlineLevel="0" collapsed="false">
      <c r="A7" s="0" t="s">
        <v>581</v>
      </c>
      <c r="B7" s="0" t="s">
        <v>29297</v>
      </c>
      <c r="C7" s="0" t="s">
        <v>32</v>
      </c>
      <c r="D7" s="0" t="n">
        <v>94</v>
      </c>
      <c r="E7" s="0" t="n">
        <v>94</v>
      </c>
      <c r="F7" s="0" t="n">
        <v>90</v>
      </c>
      <c r="G7" s="0" t="s">
        <v>29302</v>
      </c>
      <c r="H7" s="0" t="s">
        <v>281</v>
      </c>
    </row>
    <row r="8" customFormat="false" ht="15" hidden="false" customHeight="false" outlineLevel="0" collapsed="false">
      <c r="A8" s="0" t="s">
        <v>581</v>
      </c>
      <c r="B8" s="0" t="s">
        <v>29303</v>
      </c>
      <c r="C8" s="0" t="s">
        <v>32</v>
      </c>
      <c r="D8" s="0" t="n">
        <v>1</v>
      </c>
      <c r="E8" s="0" t="n">
        <v>0</v>
      </c>
      <c r="F8" s="0" t="n">
        <v>90</v>
      </c>
      <c r="H8" s="0" t="s">
        <v>599</v>
      </c>
    </row>
    <row r="9" customFormat="false" ht="15" hidden="false" customHeight="false" outlineLevel="0" collapsed="false">
      <c r="A9" s="0" t="s">
        <v>8195</v>
      </c>
      <c r="B9" s="0" t="s">
        <v>29297</v>
      </c>
      <c r="C9" s="0" t="s">
        <v>32</v>
      </c>
      <c r="D9" s="0" t="n">
        <v>101</v>
      </c>
      <c r="E9" s="0" t="n">
        <v>101</v>
      </c>
      <c r="F9" s="0" t="n">
        <v>88</v>
      </c>
      <c r="G9" s="0" t="s">
        <v>29299</v>
      </c>
      <c r="H9" s="0" t="s">
        <v>281</v>
      </c>
    </row>
    <row r="10" customFormat="false" ht="15" hidden="false" customHeight="false" outlineLevel="0" collapsed="false">
      <c r="A10" s="0" t="s">
        <v>5225</v>
      </c>
      <c r="B10" s="0" t="s">
        <v>29297</v>
      </c>
      <c r="C10" s="0" t="s">
        <v>32</v>
      </c>
      <c r="D10" s="0" t="n">
        <v>91</v>
      </c>
      <c r="E10" s="0" t="n">
        <v>91</v>
      </c>
      <c r="F10" s="0" t="n">
        <v>86</v>
      </c>
      <c r="G10" s="0" t="s">
        <v>29304</v>
      </c>
      <c r="H10" s="0" t="s">
        <v>281</v>
      </c>
    </row>
    <row r="11" customFormat="false" ht="15" hidden="false" customHeight="false" outlineLevel="0" collapsed="false">
      <c r="A11" s="0" t="s">
        <v>2360</v>
      </c>
      <c r="B11" s="0" t="s">
        <v>29297</v>
      </c>
      <c r="C11" s="0" t="s">
        <v>32</v>
      </c>
      <c r="D11" s="0" t="n">
        <v>96</v>
      </c>
      <c r="E11" s="0" t="n">
        <v>96</v>
      </c>
      <c r="F11" s="0" t="n">
        <v>86</v>
      </c>
      <c r="G11" s="0" t="s">
        <v>29305</v>
      </c>
      <c r="H11" s="0" t="s">
        <v>281</v>
      </c>
    </row>
    <row r="12" customFormat="false" ht="15" hidden="false" customHeight="false" outlineLevel="0" collapsed="false">
      <c r="A12" s="0" t="s">
        <v>2107</v>
      </c>
      <c r="B12" s="0" t="s">
        <v>29297</v>
      </c>
      <c r="C12" s="0" t="s">
        <v>32</v>
      </c>
      <c r="D12" s="0" t="n">
        <v>104</v>
      </c>
      <c r="E12" s="0" t="n">
        <v>104</v>
      </c>
      <c r="F12" s="0" t="n">
        <v>84</v>
      </c>
      <c r="G12" s="0" t="s">
        <v>29299</v>
      </c>
      <c r="H12" s="0" t="s">
        <v>281</v>
      </c>
    </row>
    <row r="13" customFormat="false" ht="15" hidden="false" customHeight="false" outlineLevel="0" collapsed="false">
      <c r="A13" s="0" t="s">
        <v>11636</v>
      </c>
      <c r="B13" s="0" t="s">
        <v>29297</v>
      </c>
      <c r="C13" s="0" t="s">
        <v>32</v>
      </c>
      <c r="D13" s="0" t="n">
        <v>92</v>
      </c>
      <c r="E13" s="0" t="n">
        <v>92</v>
      </c>
      <c r="F13" s="0" t="n">
        <v>84</v>
      </c>
      <c r="G13" s="0" t="s">
        <v>29299</v>
      </c>
      <c r="H13" s="0" t="s">
        <v>281</v>
      </c>
    </row>
    <row r="14" customFormat="false" ht="15" hidden="false" customHeight="false" outlineLevel="0" collapsed="false">
      <c r="A14" s="0" t="s">
        <v>12010</v>
      </c>
      <c r="B14" s="0" t="s">
        <v>29297</v>
      </c>
      <c r="C14" s="0" t="s">
        <v>32</v>
      </c>
      <c r="D14" s="0" t="n">
        <v>162</v>
      </c>
      <c r="E14" s="0" t="n">
        <v>162</v>
      </c>
      <c r="F14" s="0" t="n">
        <v>84</v>
      </c>
      <c r="G14" s="0" t="s">
        <v>29299</v>
      </c>
      <c r="H14" s="0" t="s">
        <v>281</v>
      </c>
    </row>
    <row r="15" customFormat="false" ht="15" hidden="false" customHeight="false" outlineLevel="0" collapsed="false">
      <c r="A15" s="0" t="s">
        <v>11636</v>
      </c>
      <c r="B15" s="0" t="s">
        <v>29303</v>
      </c>
      <c r="C15" s="0" t="s">
        <v>32</v>
      </c>
      <c r="D15" s="0" t="n">
        <v>0</v>
      </c>
      <c r="E15" s="0" t="n">
        <v>0</v>
      </c>
      <c r="F15" s="0" t="n">
        <v>84</v>
      </c>
      <c r="H15" s="0" t="s">
        <v>599</v>
      </c>
    </row>
    <row r="16" customFormat="false" ht="15" hidden="false" customHeight="false" outlineLevel="0" collapsed="false">
      <c r="A16" s="0" t="s">
        <v>3826</v>
      </c>
      <c r="B16" s="0" t="s">
        <v>29297</v>
      </c>
      <c r="C16" s="0" t="s">
        <v>32</v>
      </c>
      <c r="D16" s="0" t="n">
        <v>98</v>
      </c>
      <c r="E16" s="0" t="n">
        <v>98</v>
      </c>
      <c r="F16" s="0" t="n">
        <v>81</v>
      </c>
      <c r="G16" s="0" t="s">
        <v>29306</v>
      </c>
      <c r="H16" s="0" t="s">
        <v>281</v>
      </c>
    </row>
    <row r="17" customFormat="false" ht="15" hidden="false" customHeight="false" outlineLevel="0" collapsed="false">
      <c r="A17" s="0" t="s">
        <v>6414</v>
      </c>
      <c r="B17" s="0" t="s">
        <v>29297</v>
      </c>
      <c r="C17" s="0" t="s">
        <v>32</v>
      </c>
      <c r="D17" s="0" t="n">
        <v>88</v>
      </c>
      <c r="E17" s="0" t="n">
        <v>88</v>
      </c>
      <c r="F17" s="0" t="n">
        <v>74</v>
      </c>
      <c r="G17" s="0" t="s">
        <v>29299</v>
      </c>
      <c r="H17" s="0" t="s">
        <v>281</v>
      </c>
    </row>
    <row r="18" customFormat="false" ht="15" hidden="false" customHeight="false" outlineLevel="0" collapsed="false">
      <c r="A18" s="0" t="s">
        <v>1883</v>
      </c>
      <c r="B18" s="0" t="s">
        <v>29307</v>
      </c>
      <c r="C18" s="0" t="s">
        <v>32</v>
      </c>
      <c r="D18" s="0" t="n">
        <v>115</v>
      </c>
      <c r="E18" s="0" t="n">
        <v>97</v>
      </c>
      <c r="F18" s="0" t="n">
        <v>73</v>
      </c>
      <c r="H18" s="0" t="s">
        <v>281</v>
      </c>
    </row>
    <row r="19" customFormat="false" ht="15" hidden="false" customHeight="false" outlineLevel="0" collapsed="false">
      <c r="A19" s="0" t="s">
        <v>8939</v>
      </c>
      <c r="B19" s="0" t="s">
        <v>29297</v>
      </c>
      <c r="C19" s="0" t="s">
        <v>32</v>
      </c>
      <c r="D19" s="0" t="n">
        <v>75</v>
      </c>
      <c r="E19" s="0" t="n">
        <v>75</v>
      </c>
      <c r="F19" s="0" t="n">
        <v>73</v>
      </c>
      <c r="G19" s="0" t="s">
        <v>29308</v>
      </c>
      <c r="H19" s="0" t="s">
        <v>281</v>
      </c>
    </row>
    <row r="20" customFormat="false" ht="15" hidden="false" customHeight="false" outlineLevel="0" collapsed="false">
      <c r="A20" s="0" t="s">
        <v>8939</v>
      </c>
      <c r="B20" s="0" t="s">
        <v>29303</v>
      </c>
      <c r="C20" s="0" t="s">
        <v>32</v>
      </c>
      <c r="D20" s="0" t="n">
        <v>0</v>
      </c>
      <c r="E20" s="0" t="n">
        <v>0</v>
      </c>
      <c r="F20" s="0" t="n">
        <v>73</v>
      </c>
      <c r="H20" s="0" t="s">
        <v>599</v>
      </c>
    </row>
    <row r="21" customFormat="false" ht="15" hidden="false" customHeight="false" outlineLevel="0" collapsed="false">
      <c r="A21" s="0" t="s">
        <v>9454</v>
      </c>
      <c r="B21" s="0" t="s">
        <v>29297</v>
      </c>
      <c r="C21" s="0" t="s">
        <v>32</v>
      </c>
      <c r="D21" s="0" t="n">
        <v>77</v>
      </c>
      <c r="E21" s="0" t="n">
        <v>77</v>
      </c>
      <c r="F21" s="0" t="n">
        <v>72</v>
      </c>
      <c r="G21" s="0" t="s">
        <v>29299</v>
      </c>
      <c r="H21" s="0" t="s">
        <v>281</v>
      </c>
    </row>
    <row r="22" customFormat="false" ht="15" hidden="false" customHeight="false" outlineLevel="0" collapsed="false">
      <c r="A22" s="0" t="s">
        <v>3702</v>
      </c>
      <c r="B22" s="0" t="s">
        <v>29297</v>
      </c>
      <c r="C22" s="0" t="s">
        <v>32</v>
      </c>
      <c r="D22" s="0" t="n">
        <v>94</v>
      </c>
      <c r="E22" s="0" t="n">
        <v>94</v>
      </c>
      <c r="F22" s="0" t="n">
        <v>72</v>
      </c>
      <c r="G22" s="0" t="s">
        <v>29299</v>
      </c>
      <c r="H22" s="0" t="s">
        <v>281</v>
      </c>
    </row>
    <row r="23" customFormat="false" ht="15" hidden="false" customHeight="false" outlineLevel="0" collapsed="false">
      <c r="A23" s="0" t="s">
        <v>2181</v>
      </c>
      <c r="B23" s="0" t="s">
        <v>29297</v>
      </c>
      <c r="C23" s="0" t="s">
        <v>32</v>
      </c>
      <c r="D23" s="0" t="n">
        <v>86</v>
      </c>
      <c r="E23" s="0" t="n">
        <v>86</v>
      </c>
      <c r="F23" s="0" t="n">
        <v>64</v>
      </c>
      <c r="G23" s="0" t="s">
        <v>29299</v>
      </c>
      <c r="H23" s="0" t="s">
        <v>281</v>
      </c>
    </row>
    <row r="24" customFormat="false" ht="15" hidden="false" customHeight="false" outlineLevel="0" collapsed="false">
      <c r="A24" s="0" t="s">
        <v>290</v>
      </c>
      <c r="B24" s="0" t="s">
        <v>29297</v>
      </c>
      <c r="C24" s="0" t="s">
        <v>32</v>
      </c>
      <c r="D24" s="0" t="n">
        <v>89</v>
      </c>
      <c r="E24" s="0" t="n">
        <v>0</v>
      </c>
      <c r="F24" s="0" t="n">
        <v>63</v>
      </c>
      <c r="G24" s="0" t="s">
        <v>29309</v>
      </c>
      <c r="H24" s="0" t="s">
        <v>281</v>
      </c>
    </row>
    <row r="25" customFormat="false" ht="15" hidden="false" customHeight="false" outlineLevel="0" collapsed="false">
      <c r="A25" s="0" t="s">
        <v>296</v>
      </c>
      <c r="B25" s="0" t="s">
        <v>29297</v>
      </c>
      <c r="C25" s="0" t="s">
        <v>32</v>
      </c>
      <c r="D25" s="0" t="n">
        <v>64</v>
      </c>
      <c r="E25" s="0" t="n">
        <v>64</v>
      </c>
      <c r="F25" s="0" t="n">
        <v>61</v>
      </c>
      <c r="G25" s="0" t="s">
        <v>29310</v>
      </c>
      <c r="H25" s="0" t="s">
        <v>281</v>
      </c>
    </row>
    <row r="26" customFormat="false" ht="15" hidden="false" customHeight="false" outlineLevel="0" collapsed="false">
      <c r="A26" s="0" t="s">
        <v>296</v>
      </c>
      <c r="B26" s="0" t="s">
        <v>29303</v>
      </c>
      <c r="C26" s="0" t="s">
        <v>29311</v>
      </c>
      <c r="D26" s="0" t="n">
        <v>0</v>
      </c>
      <c r="E26" s="0" t="n">
        <v>0</v>
      </c>
      <c r="F26" s="0" t="n">
        <v>61</v>
      </c>
      <c r="H26" s="0" t="s">
        <v>599</v>
      </c>
    </row>
    <row r="27" customFormat="false" ht="15" hidden="false" customHeight="false" outlineLevel="0" collapsed="false">
      <c r="A27" s="0" t="s">
        <v>4929</v>
      </c>
      <c r="B27" s="0" t="s">
        <v>29297</v>
      </c>
      <c r="C27" s="0" t="s">
        <v>32</v>
      </c>
      <c r="D27" s="0" t="n">
        <v>67</v>
      </c>
      <c r="E27" s="0" t="n">
        <v>67</v>
      </c>
      <c r="F27" s="0" t="n">
        <v>59</v>
      </c>
      <c r="G27" s="0" t="s">
        <v>29312</v>
      </c>
      <c r="H27" s="0" t="s">
        <v>281</v>
      </c>
    </row>
    <row r="28" customFormat="false" ht="15" hidden="false" customHeight="false" outlineLevel="0" collapsed="false">
      <c r="A28" s="0" t="s">
        <v>551</v>
      </c>
      <c r="B28" s="0" t="s">
        <v>29297</v>
      </c>
      <c r="C28" s="0" t="s">
        <v>32</v>
      </c>
      <c r="D28" s="0" t="n">
        <v>88</v>
      </c>
      <c r="E28" s="0" t="n">
        <v>88</v>
      </c>
      <c r="F28" s="0" t="n">
        <v>55</v>
      </c>
      <c r="G28" s="0" t="s">
        <v>29313</v>
      </c>
      <c r="H28" s="0" t="s">
        <v>281</v>
      </c>
    </row>
    <row r="29" customFormat="false" ht="15" hidden="false" customHeight="false" outlineLevel="0" collapsed="false">
      <c r="A29" s="0" t="s">
        <v>2088</v>
      </c>
      <c r="B29" s="0" t="s">
        <v>29297</v>
      </c>
      <c r="C29" s="0" t="s">
        <v>32</v>
      </c>
      <c r="D29" s="0" t="n">
        <v>55</v>
      </c>
      <c r="E29" s="0" t="n">
        <v>55</v>
      </c>
      <c r="F29" s="0" t="n">
        <v>52</v>
      </c>
      <c r="G29" s="0" t="s">
        <v>29299</v>
      </c>
      <c r="H29" s="0" t="s">
        <v>281</v>
      </c>
    </row>
    <row r="30" customFormat="false" ht="15" hidden="false" customHeight="false" outlineLevel="0" collapsed="false">
      <c r="A30" s="0" t="s">
        <v>6929</v>
      </c>
      <c r="B30" s="0" t="s">
        <v>29297</v>
      </c>
      <c r="C30" s="0" t="s">
        <v>32</v>
      </c>
      <c r="D30" s="0" t="n">
        <v>67</v>
      </c>
      <c r="E30" s="0" t="n">
        <v>67</v>
      </c>
      <c r="F30" s="0" t="n">
        <v>50</v>
      </c>
      <c r="G30" s="0" t="s">
        <v>29314</v>
      </c>
      <c r="H30" s="0" t="s">
        <v>281</v>
      </c>
    </row>
    <row r="31" customFormat="false" ht="15" hidden="false" customHeight="false" outlineLevel="0" collapsed="false">
      <c r="A31" s="0" t="s">
        <v>1481</v>
      </c>
      <c r="B31" s="0" t="s">
        <v>29297</v>
      </c>
      <c r="C31" s="0" t="s">
        <v>32</v>
      </c>
      <c r="D31" s="0" t="n">
        <v>47</v>
      </c>
      <c r="E31" s="0" t="n">
        <v>47</v>
      </c>
      <c r="F31" s="0" t="n">
        <v>44</v>
      </c>
      <c r="G31" s="0" t="s">
        <v>29315</v>
      </c>
      <c r="H31" s="0" t="s">
        <v>281</v>
      </c>
    </row>
    <row r="32" customFormat="false" ht="15" hidden="false" customHeight="false" outlineLevel="0" collapsed="false">
      <c r="A32" s="0" t="s">
        <v>3411</v>
      </c>
      <c r="B32" s="0" t="s">
        <v>29297</v>
      </c>
      <c r="C32" s="0" t="s">
        <v>32</v>
      </c>
      <c r="D32" s="0" t="n">
        <v>51</v>
      </c>
      <c r="E32" s="0" t="n">
        <v>51</v>
      </c>
      <c r="F32" s="0" t="n">
        <v>44</v>
      </c>
      <c r="G32" s="0" t="s">
        <v>29314</v>
      </c>
      <c r="H32" s="0" t="s">
        <v>281</v>
      </c>
    </row>
    <row r="33" customFormat="false" ht="15" hidden="false" customHeight="false" outlineLevel="0" collapsed="false">
      <c r="A33" s="0" t="s">
        <v>1313</v>
      </c>
      <c r="B33" s="0" t="s">
        <v>29297</v>
      </c>
      <c r="C33" s="0" t="s">
        <v>32</v>
      </c>
      <c r="D33" s="0" t="n">
        <v>64</v>
      </c>
      <c r="E33" s="0" t="n">
        <v>64</v>
      </c>
      <c r="F33" s="0" t="n">
        <v>43</v>
      </c>
      <c r="G33" s="0" t="s">
        <v>29316</v>
      </c>
      <c r="H33" s="0" t="s">
        <v>281</v>
      </c>
    </row>
    <row r="34" customFormat="false" ht="15" hidden="false" customHeight="false" outlineLevel="0" collapsed="false">
      <c r="A34" s="0" t="s">
        <v>8604</v>
      </c>
      <c r="B34" s="0" t="s">
        <v>29297</v>
      </c>
      <c r="C34" s="0" t="s">
        <v>32</v>
      </c>
      <c r="D34" s="0" t="n">
        <v>42</v>
      </c>
      <c r="E34" s="0" t="n">
        <v>42</v>
      </c>
      <c r="F34" s="0" t="n">
        <v>41</v>
      </c>
      <c r="G34" s="0" t="s">
        <v>29317</v>
      </c>
      <c r="H34" s="0" t="s">
        <v>281</v>
      </c>
    </row>
    <row r="35" customFormat="false" ht="15" hidden="false" customHeight="false" outlineLevel="0" collapsed="false">
      <c r="A35" s="0" t="s">
        <v>5436</v>
      </c>
      <c r="B35" s="0" t="s">
        <v>29297</v>
      </c>
      <c r="C35" s="0" t="s">
        <v>32</v>
      </c>
      <c r="D35" s="0" t="n">
        <v>47</v>
      </c>
      <c r="E35" s="0" t="n">
        <v>47</v>
      </c>
      <c r="F35" s="0" t="n">
        <v>39</v>
      </c>
      <c r="G35" s="0" t="s">
        <v>29299</v>
      </c>
      <c r="H35" s="0" t="s">
        <v>281</v>
      </c>
    </row>
    <row r="36" customFormat="false" ht="15" hidden="false" customHeight="false" outlineLevel="0" collapsed="false">
      <c r="A36" s="0" t="s">
        <v>3689</v>
      </c>
      <c r="B36" s="0" t="s">
        <v>29297</v>
      </c>
      <c r="C36" s="0" t="s">
        <v>32</v>
      </c>
      <c r="D36" s="0" t="n">
        <v>68</v>
      </c>
      <c r="E36" s="0" t="n">
        <v>68</v>
      </c>
      <c r="F36" s="0" t="n">
        <v>35</v>
      </c>
      <c r="G36" s="0" t="s">
        <v>29314</v>
      </c>
      <c r="H36" s="0" t="s">
        <v>281</v>
      </c>
    </row>
    <row r="37" customFormat="false" ht="15" hidden="false" customHeight="false" outlineLevel="0" collapsed="false">
      <c r="A37" s="0" t="s">
        <v>4475</v>
      </c>
      <c r="B37" s="0" t="s">
        <v>29297</v>
      </c>
      <c r="C37" s="0" t="s">
        <v>32</v>
      </c>
      <c r="D37" s="0" t="n">
        <v>35</v>
      </c>
      <c r="E37" s="0" t="n">
        <v>35</v>
      </c>
      <c r="F37" s="0" t="n">
        <v>35</v>
      </c>
      <c r="G37" s="0" t="s">
        <v>29318</v>
      </c>
      <c r="H37" s="0" t="s">
        <v>281</v>
      </c>
    </row>
    <row r="38" customFormat="false" ht="15" hidden="false" customHeight="false" outlineLevel="0" collapsed="false">
      <c r="A38" s="0" t="s">
        <v>385</v>
      </c>
      <c r="B38" s="0" t="s">
        <v>29297</v>
      </c>
      <c r="C38" s="0" t="s">
        <v>32</v>
      </c>
      <c r="D38" s="0" t="n">
        <v>78</v>
      </c>
      <c r="E38" s="0" t="n">
        <v>0</v>
      </c>
      <c r="F38" s="0" t="n">
        <v>35</v>
      </c>
      <c r="G38" s="0" t="s">
        <v>29319</v>
      </c>
      <c r="H38" s="0" t="s">
        <v>281</v>
      </c>
    </row>
    <row r="39" customFormat="false" ht="15" hidden="false" customHeight="false" outlineLevel="0" collapsed="false">
      <c r="A39" s="0" t="s">
        <v>4338</v>
      </c>
      <c r="B39" s="0" t="s">
        <v>29297</v>
      </c>
      <c r="C39" s="0" t="s">
        <v>32</v>
      </c>
      <c r="D39" s="0" t="n">
        <v>32</v>
      </c>
      <c r="E39" s="0" t="n">
        <v>32</v>
      </c>
      <c r="F39" s="0" t="n">
        <v>31</v>
      </c>
      <c r="G39" s="0" t="s">
        <v>29299</v>
      </c>
      <c r="H39" s="0" t="s">
        <v>281</v>
      </c>
    </row>
    <row r="40" customFormat="false" ht="15" hidden="false" customHeight="false" outlineLevel="0" collapsed="false">
      <c r="A40" s="0" t="s">
        <v>1756</v>
      </c>
      <c r="B40" s="0" t="s">
        <v>29297</v>
      </c>
      <c r="C40" s="0" t="s">
        <v>32</v>
      </c>
      <c r="D40" s="0" t="n">
        <v>34</v>
      </c>
      <c r="E40" s="0" t="n">
        <v>34</v>
      </c>
      <c r="F40" s="0" t="n">
        <v>30</v>
      </c>
      <c r="G40" s="0" t="s">
        <v>29320</v>
      </c>
      <c r="H40" s="0" t="s">
        <v>281</v>
      </c>
    </row>
    <row r="41" customFormat="false" ht="15" hidden="false" customHeight="false" outlineLevel="0" collapsed="false">
      <c r="A41" s="0" t="s">
        <v>6740</v>
      </c>
      <c r="B41" s="0" t="s">
        <v>29297</v>
      </c>
      <c r="C41" s="0" t="s">
        <v>32</v>
      </c>
      <c r="D41" s="0" t="n">
        <v>32</v>
      </c>
      <c r="E41" s="0" t="n">
        <v>32</v>
      </c>
      <c r="F41" s="0" t="n">
        <v>30</v>
      </c>
      <c r="G41" s="0" t="s">
        <v>29321</v>
      </c>
      <c r="H41" s="0" t="s">
        <v>281</v>
      </c>
    </row>
    <row r="42" customFormat="false" ht="15" hidden="false" customHeight="false" outlineLevel="0" collapsed="false">
      <c r="A42" s="0" t="s">
        <v>395</v>
      </c>
      <c r="B42" s="0" t="s">
        <v>29297</v>
      </c>
      <c r="C42" s="0" t="s">
        <v>32</v>
      </c>
      <c r="D42" s="0" t="n">
        <v>30</v>
      </c>
      <c r="E42" s="0" t="n">
        <v>30</v>
      </c>
      <c r="F42" s="0" t="n">
        <v>29</v>
      </c>
      <c r="G42" s="0" t="s">
        <v>29322</v>
      </c>
      <c r="H42" s="0" t="s">
        <v>281</v>
      </c>
    </row>
    <row r="43" customFormat="false" ht="15" hidden="false" customHeight="false" outlineLevel="0" collapsed="false">
      <c r="A43" s="0" t="s">
        <v>13849</v>
      </c>
      <c r="B43" s="0" t="s">
        <v>29297</v>
      </c>
      <c r="C43" s="0" t="s">
        <v>32</v>
      </c>
      <c r="D43" s="0" t="n">
        <v>35</v>
      </c>
      <c r="E43" s="0" t="n">
        <v>35</v>
      </c>
      <c r="F43" s="0" t="n">
        <v>29</v>
      </c>
      <c r="G43" s="0" t="s">
        <v>29323</v>
      </c>
      <c r="H43" s="0" t="s">
        <v>281</v>
      </c>
    </row>
    <row r="44" customFormat="false" ht="15" hidden="false" customHeight="false" outlineLevel="0" collapsed="false">
      <c r="A44" s="0" t="s">
        <v>395</v>
      </c>
      <c r="B44" s="0" t="s">
        <v>29303</v>
      </c>
      <c r="C44" s="0" t="s">
        <v>32</v>
      </c>
      <c r="D44" s="0" t="n">
        <v>0</v>
      </c>
      <c r="E44" s="0" t="n">
        <v>0</v>
      </c>
      <c r="F44" s="0" t="n">
        <v>29</v>
      </c>
      <c r="H44" s="0" t="s">
        <v>599</v>
      </c>
    </row>
    <row r="45" customFormat="false" ht="15" hidden="false" customHeight="false" outlineLevel="0" collapsed="false">
      <c r="A45" s="0" t="s">
        <v>5934</v>
      </c>
      <c r="B45" s="0" t="s">
        <v>29297</v>
      </c>
      <c r="C45" s="0" t="s">
        <v>32</v>
      </c>
      <c r="D45" s="0" t="n">
        <v>30</v>
      </c>
      <c r="E45" s="0" t="n">
        <v>30</v>
      </c>
      <c r="F45" s="0" t="n">
        <v>28</v>
      </c>
      <c r="G45" s="0" t="s">
        <v>29324</v>
      </c>
      <c r="H45" s="0" t="s">
        <v>281</v>
      </c>
    </row>
    <row r="46" customFormat="false" ht="15" hidden="false" customHeight="false" outlineLevel="0" collapsed="false">
      <c r="A46" s="0" t="s">
        <v>12850</v>
      </c>
      <c r="B46" s="0" t="s">
        <v>29297</v>
      </c>
      <c r="C46" s="0" t="s">
        <v>32</v>
      </c>
      <c r="D46" s="0" t="n">
        <v>28</v>
      </c>
      <c r="E46" s="0" t="n">
        <v>28</v>
      </c>
      <c r="F46" s="0" t="n">
        <v>28</v>
      </c>
      <c r="G46" s="0" t="s">
        <v>29299</v>
      </c>
      <c r="H46" s="0" t="s">
        <v>281</v>
      </c>
    </row>
    <row r="47" customFormat="false" ht="15" hidden="false" customHeight="false" outlineLevel="0" collapsed="false">
      <c r="A47" s="0" t="s">
        <v>1088</v>
      </c>
      <c r="B47" s="0" t="s">
        <v>29297</v>
      </c>
      <c r="C47" s="0" t="s">
        <v>32</v>
      </c>
      <c r="D47" s="0" t="n">
        <v>71</v>
      </c>
      <c r="E47" s="0" t="n">
        <v>71</v>
      </c>
      <c r="F47" s="0" t="n">
        <v>27</v>
      </c>
      <c r="G47" s="0" t="s">
        <v>29325</v>
      </c>
      <c r="H47" s="0" t="s">
        <v>281</v>
      </c>
    </row>
    <row r="48" customFormat="false" ht="15" hidden="false" customHeight="false" outlineLevel="0" collapsed="false">
      <c r="A48" s="0" t="s">
        <v>7629</v>
      </c>
      <c r="B48" s="0" t="s">
        <v>29297</v>
      </c>
      <c r="C48" s="0" t="s">
        <v>32</v>
      </c>
      <c r="D48" s="0" t="n">
        <v>30</v>
      </c>
      <c r="E48" s="0" t="n">
        <v>30</v>
      </c>
      <c r="F48" s="0" t="n">
        <v>27</v>
      </c>
      <c r="G48" s="0" t="s">
        <v>29326</v>
      </c>
      <c r="H48" s="0" t="s">
        <v>281</v>
      </c>
    </row>
    <row r="49" customFormat="false" ht="15" hidden="false" customHeight="false" outlineLevel="0" collapsed="false">
      <c r="A49" s="0" t="s">
        <v>1088</v>
      </c>
      <c r="B49" s="0" t="s">
        <v>29303</v>
      </c>
      <c r="C49" s="0" t="s">
        <v>32</v>
      </c>
      <c r="D49" s="0" t="n">
        <v>0</v>
      </c>
      <c r="E49" s="0" t="n">
        <v>0</v>
      </c>
      <c r="F49" s="0" t="n">
        <v>27</v>
      </c>
      <c r="H49" s="0" t="s">
        <v>599</v>
      </c>
    </row>
    <row r="50" customFormat="false" ht="15" hidden="false" customHeight="false" outlineLevel="0" collapsed="false">
      <c r="A50" s="0" t="s">
        <v>2136</v>
      </c>
      <c r="B50" s="0" t="s">
        <v>29297</v>
      </c>
      <c r="C50" s="0" t="s">
        <v>32</v>
      </c>
      <c r="D50" s="0" t="n">
        <v>97</v>
      </c>
      <c r="E50" s="0" t="n">
        <v>97</v>
      </c>
      <c r="F50" s="0" t="n">
        <v>26</v>
      </c>
      <c r="G50" s="0" t="s">
        <v>29327</v>
      </c>
      <c r="H50" s="0" t="s">
        <v>599</v>
      </c>
    </row>
    <row r="51" customFormat="false" ht="15" hidden="false" customHeight="false" outlineLevel="0" collapsed="false">
      <c r="A51" s="0" t="s">
        <v>7458</v>
      </c>
      <c r="B51" s="0" t="s">
        <v>29297</v>
      </c>
      <c r="C51" s="0" t="s">
        <v>32</v>
      </c>
      <c r="D51" s="0" t="n">
        <v>40</v>
      </c>
      <c r="E51" s="0" t="n">
        <v>40</v>
      </c>
      <c r="F51" s="0" t="n">
        <v>25</v>
      </c>
      <c r="G51" s="0" t="s">
        <v>29310</v>
      </c>
      <c r="H51" s="0" t="s">
        <v>281</v>
      </c>
    </row>
    <row r="52" customFormat="false" ht="15" hidden="false" customHeight="false" outlineLevel="0" collapsed="false">
      <c r="A52" s="0" t="s">
        <v>7458</v>
      </c>
      <c r="B52" s="0" t="s">
        <v>29303</v>
      </c>
      <c r="C52" s="0" t="s">
        <v>32</v>
      </c>
      <c r="D52" s="0" t="n">
        <v>0</v>
      </c>
      <c r="E52" s="0" t="n">
        <v>0</v>
      </c>
      <c r="F52" s="0" t="n">
        <v>25</v>
      </c>
      <c r="H52" s="0" t="s">
        <v>599</v>
      </c>
    </row>
    <row r="53" customFormat="false" ht="15" hidden="false" customHeight="false" outlineLevel="0" collapsed="false">
      <c r="A53" s="0" t="s">
        <v>4625</v>
      </c>
      <c r="B53" s="0" t="s">
        <v>29297</v>
      </c>
      <c r="C53" s="0" t="s">
        <v>32</v>
      </c>
      <c r="D53" s="0" t="n">
        <v>25</v>
      </c>
      <c r="E53" s="0" t="n">
        <v>25</v>
      </c>
      <c r="F53" s="0" t="n">
        <v>24</v>
      </c>
      <c r="G53" s="0" t="s">
        <v>29328</v>
      </c>
      <c r="H53" s="0" t="s">
        <v>281</v>
      </c>
    </row>
    <row r="54" customFormat="false" ht="15" hidden="false" customHeight="false" outlineLevel="0" collapsed="false">
      <c r="A54" s="0" t="s">
        <v>9761</v>
      </c>
      <c r="B54" s="0" t="s">
        <v>29297</v>
      </c>
      <c r="C54" s="0" t="s">
        <v>32</v>
      </c>
      <c r="D54" s="0" t="n">
        <v>25</v>
      </c>
      <c r="E54" s="0" t="n">
        <v>25</v>
      </c>
      <c r="F54" s="0" t="n">
        <v>24</v>
      </c>
      <c r="G54" s="0" t="s">
        <v>29314</v>
      </c>
      <c r="H54" s="0" t="s">
        <v>281</v>
      </c>
    </row>
    <row r="55" customFormat="false" ht="15" hidden="false" customHeight="false" outlineLevel="0" collapsed="false">
      <c r="A55" s="0" t="s">
        <v>564</v>
      </c>
      <c r="B55" s="0" t="s">
        <v>29297</v>
      </c>
      <c r="C55" s="0" t="s">
        <v>32</v>
      </c>
      <c r="D55" s="0" t="n">
        <v>44</v>
      </c>
      <c r="E55" s="0" t="n">
        <v>0</v>
      </c>
      <c r="F55" s="0" t="n">
        <v>23</v>
      </c>
      <c r="G55" s="0" t="s">
        <v>29329</v>
      </c>
      <c r="H55" s="0" t="s">
        <v>281</v>
      </c>
    </row>
    <row r="56" customFormat="false" ht="15" hidden="false" customHeight="false" outlineLevel="0" collapsed="false">
      <c r="A56" s="0" t="s">
        <v>994</v>
      </c>
      <c r="B56" s="0" t="s">
        <v>29297</v>
      </c>
      <c r="C56" s="0" t="s">
        <v>32</v>
      </c>
      <c r="D56" s="0" t="n">
        <v>35</v>
      </c>
      <c r="E56" s="0" t="n">
        <v>35</v>
      </c>
      <c r="F56" s="0" t="n">
        <v>22</v>
      </c>
      <c r="G56" s="0" t="s">
        <v>29330</v>
      </c>
      <c r="H56" s="0" t="s">
        <v>281</v>
      </c>
    </row>
    <row r="57" customFormat="false" ht="15" hidden="false" customHeight="false" outlineLevel="0" collapsed="false">
      <c r="A57" s="0" t="s">
        <v>7994</v>
      </c>
      <c r="B57" s="0" t="s">
        <v>29297</v>
      </c>
      <c r="C57" s="0" t="s">
        <v>32</v>
      </c>
      <c r="D57" s="0" t="n">
        <v>28</v>
      </c>
      <c r="E57" s="0" t="n">
        <v>28</v>
      </c>
      <c r="F57" s="0" t="n">
        <v>21</v>
      </c>
      <c r="G57" s="0" t="s">
        <v>29331</v>
      </c>
      <c r="H57" s="0" t="s">
        <v>281</v>
      </c>
    </row>
    <row r="58" customFormat="false" ht="15" hidden="false" customHeight="false" outlineLevel="0" collapsed="false">
      <c r="A58" s="0" t="s">
        <v>1220</v>
      </c>
      <c r="B58" s="0" t="s">
        <v>29297</v>
      </c>
      <c r="C58" s="0" t="s">
        <v>32</v>
      </c>
      <c r="D58" s="0" t="n">
        <v>43</v>
      </c>
      <c r="E58" s="0" t="n">
        <v>43</v>
      </c>
      <c r="F58" s="0" t="n">
        <v>19</v>
      </c>
      <c r="G58" s="0" t="s">
        <v>29332</v>
      </c>
      <c r="H58" s="0" t="s">
        <v>281</v>
      </c>
    </row>
    <row r="59" customFormat="false" ht="15" hidden="false" customHeight="false" outlineLevel="0" collapsed="false">
      <c r="A59" s="0" t="s">
        <v>4700</v>
      </c>
      <c r="B59" s="0" t="s">
        <v>29297</v>
      </c>
      <c r="C59" s="0" t="s">
        <v>32</v>
      </c>
      <c r="D59" s="0" t="n">
        <v>28</v>
      </c>
      <c r="E59" s="0" t="n">
        <v>28</v>
      </c>
      <c r="F59" s="0" t="n">
        <v>19</v>
      </c>
      <c r="G59" s="0" t="s">
        <v>29333</v>
      </c>
      <c r="H59" s="0" t="s">
        <v>281</v>
      </c>
    </row>
    <row r="60" customFormat="false" ht="15" hidden="false" customHeight="false" outlineLevel="0" collapsed="false">
      <c r="A60" s="0" t="s">
        <v>7347</v>
      </c>
      <c r="B60" s="0" t="s">
        <v>29297</v>
      </c>
      <c r="C60" s="0" t="s">
        <v>32</v>
      </c>
      <c r="D60" s="0" t="n">
        <v>30</v>
      </c>
      <c r="E60" s="0" t="n">
        <v>30</v>
      </c>
      <c r="F60" s="0" t="n">
        <v>18</v>
      </c>
      <c r="G60" s="0" t="s">
        <v>29299</v>
      </c>
      <c r="H60" s="0" t="s">
        <v>281</v>
      </c>
    </row>
    <row r="61" customFormat="false" ht="15" hidden="false" customHeight="false" outlineLevel="0" collapsed="false">
      <c r="A61" s="0" t="s">
        <v>6332</v>
      </c>
      <c r="B61" s="0" t="s">
        <v>29297</v>
      </c>
      <c r="C61" s="0" t="s">
        <v>32</v>
      </c>
      <c r="D61" s="0" t="n">
        <v>23</v>
      </c>
      <c r="E61" s="0" t="n">
        <v>23</v>
      </c>
      <c r="F61" s="0" t="n">
        <v>17</v>
      </c>
      <c r="G61" s="0" t="s">
        <v>29314</v>
      </c>
      <c r="H61" s="0" t="s">
        <v>281</v>
      </c>
    </row>
    <row r="62" customFormat="false" ht="15" hidden="false" customHeight="false" outlineLevel="0" collapsed="false">
      <c r="A62" s="0" t="s">
        <v>1943</v>
      </c>
      <c r="B62" s="0" t="s">
        <v>29297</v>
      </c>
      <c r="C62" s="0" t="s">
        <v>32</v>
      </c>
      <c r="D62" s="0" t="n">
        <v>25</v>
      </c>
      <c r="E62" s="0" t="n">
        <v>25</v>
      </c>
      <c r="F62" s="0" t="n">
        <v>17</v>
      </c>
      <c r="G62" s="0" t="s">
        <v>29334</v>
      </c>
      <c r="H62" s="0" t="s">
        <v>599</v>
      </c>
    </row>
    <row r="63" customFormat="false" ht="15" hidden="false" customHeight="false" outlineLevel="0" collapsed="false">
      <c r="A63" s="0" t="s">
        <v>4537</v>
      </c>
      <c r="B63" s="0" t="s">
        <v>29297</v>
      </c>
      <c r="C63" s="0" t="s">
        <v>32</v>
      </c>
      <c r="D63" s="0" t="n">
        <v>16</v>
      </c>
      <c r="E63" s="0" t="n">
        <v>16</v>
      </c>
      <c r="F63" s="0" t="n">
        <v>16</v>
      </c>
      <c r="G63" s="0" t="s">
        <v>29335</v>
      </c>
      <c r="H63" s="0" t="s">
        <v>281</v>
      </c>
    </row>
    <row r="64" customFormat="false" ht="15" hidden="false" customHeight="false" outlineLevel="0" collapsed="false">
      <c r="A64" s="0" t="s">
        <v>6272</v>
      </c>
      <c r="B64" s="0" t="s">
        <v>29297</v>
      </c>
      <c r="C64" s="0" t="s">
        <v>32</v>
      </c>
      <c r="D64" s="0" t="n">
        <v>16</v>
      </c>
      <c r="E64" s="0" t="n">
        <v>16</v>
      </c>
      <c r="F64" s="0" t="n">
        <v>15</v>
      </c>
      <c r="G64" s="0" t="s">
        <v>29336</v>
      </c>
      <c r="H64" s="0" t="s">
        <v>281</v>
      </c>
    </row>
    <row r="65" customFormat="false" ht="15" hidden="false" customHeight="false" outlineLevel="0" collapsed="false">
      <c r="A65" s="0" t="s">
        <v>10958</v>
      </c>
      <c r="B65" s="0" t="s">
        <v>29297</v>
      </c>
      <c r="C65" s="0" t="s">
        <v>32</v>
      </c>
      <c r="D65" s="0" t="n">
        <v>15</v>
      </c>
      <c r="E65" s="0" t="n">
        <v>15</v>
      </c>
      <c r="F65" s="0" t="n">
        <v>15</v>
      </c>
      <c r="G65" s="0" t="s">
        <v>29337</v>
      </c>
      <c r="H65" s="0" t="s">
        <v>281</v>
      </c>
    </row>
    <row r="66" customFormat="false" ht="15" hidden="false" customHeight="false" outlineLevel="0" collapsed="false">
      <c r="A66" s="0" t="s">
        <v>4782</v>
      </c>
      <c r="B66" s="0" t="s">
        <v>29297</v>
      </c>
      <c r="C66" s="0" t="s">
        <v>32</v>
      </c>
      <c r="D66" s="0" t="n">
        <v>12</v>
      </c>
      <c r="E66" s="0" t="n">
        <v>12</v>
      </c>
      <c r="F66" s="0" t="n">
        <v>11</v>
      </c>
      <c r="G66" s="0" t="s">
        <v>29313</v>
      </c>
      <c r="H66" s="0" t="s">
        <v>281</v>
      </c>
    </row>
    <row r="67" customFormat="false" ht="15" hidden="false" customHeight="false" outlineLevel="0" collapsed="false">
      <c r="A67" s="0" t="s">
        <v>12793</v>
      </c>
      <c r="B67" s="0" t="s">
        <v>29297</v>
      </c>
      <c r="C67" s="0" t="s">
        <v>32</v>
      </c>
      <c r="D67" s="0" t="n">
        <v>11</v>
      </c>
      <c r="E67" s="0" t="n">
        <v>11</v>
      </c>
      <c r="F67" s="0" t="n">
        <v>11</v>
      </c>
      <c r="G67" s="0" t="s">
        <v>29338</v>
      </c>
      <c r="H67" s="0" t="s">
        <v>281</v>
      </c>
    </row>
    <row r="68" customFormat="false" ht="15" hidden="false" customHeight="false" outlineLevel="0" collapsed="false">
      <c r="A68" s="0" t="s">
        <v>3647</v>
      </c>
      <c r="B68" s="0" t="s">
        <v>29297</v>
      </c>
      <c r="C68" s="0" t="s">
        <v>32</v>
      </c>
      <c r="D68" s="0" t="n">
        <v>11</v>
      </c>
      <c r="E68" s="0" t="n">
        <v>11</v>
      </c>
      <c r="F68" s="0" t="n">
        <v>10</v>
      </c>
      <c r="G68" s="0" t="s">
        <v>29299</v>
      </c>
      <c r="H68" s="0" t="s">
        <v>281</v>
      </c>
    </row>
    <row r="69" customFormat="false" ht="15" hidden="false" customHeight="false" outlineLevel="0" collapsed="false">
      <c r="A69" s="0" t="s">
        <v>273</v>
      </c>
      <c r="B69" s="0" t="s">
        <v>29297</v>
      </c>
      <c r="C69" s="0" t="s">
        <v>32</v>
      </c>
      <c r="D69" s="0" t="n">
        <v>22</v>
      </c>
      <c r="E69" s="0" t="n">
        <v>0</v>
      </c>
      <c r="F69" s="0" t="n">
        <v>10</v>
      </c>
      <c r="G69" s="0" t="s">
        <v>29339</v>
      </c>
      <c r="H69" s="0" t="s">
        <v>281</v>
      </c>
    </row>
    <row r="70" customFormat="false" ht="15" hidden="false" customHeight="false" outlineLevel="0" collapsed="false">
      <c r="A70" s="0" t="s">
        <v>7554</v>
      </c>
      <c r="B70" s="0" t="s">
        <v>29297</v>
      </c>
      <c r="C70" s="0" t="s">
        <v>32</v>
      </c>
      <c r="D70" s="0" t="n">
        <v>10</v>
      </c>
      <c r="E70" s="0" t="n">
        <v>10</v>
      </c>
      <c r="F70" s="0" t="n">
        <v>10</v>
      </c>
      <c r="G70" s="0" t="s">
        <v>29340</v>
      </c>
      <c r="H70" s="0" t="s">
        <v>281</v>
      </c>
    </row>
    <row r="71" customFormat="false" ht="15" hidden="false" customHeight="false" outlineLevel="0" collapsed="false">
      <c r="A71" s="0" t="s">
        <v>1670</v>
      </c>
      <c r="B71" s="0" t="s">
        <v>29297</v>
      </c>
      <c r="C71" s="0" t="s">
        <v>32</v>
      </c>
      <c r="D71" s="0" t="n">
        <v>8</v>
      </c>
      <c r="E71" s="0" t="n">
        <v>8</v>
      </c>
      <c r="F71" s="0" t="n">
        <v>8</v>
      </c>
      <c r="G71" s="0" t="s">
        <v>29341</v>
      </c>
      <c r="H71" s="0" t="s">
        <v>281</v>
      </c>
    </row>
    <row r="72" customFormat="false" ht="15" hidden="false" customHeight="false" outlineLevel="0" collapsed="false">
      <c r="A72" s="0" t="s">
        <v>4899</v>
      </c>
      <c r="B72" s="0" t="s">
        <v>29297</v>
      </c>
      <c r="C72" s="0" t="s">
        <v>32</v>
      </c>
      <c r="D72" s="0" t="n">
        <v>8</v>
      </c>
      <c r="E72" s="0" t="n">
        <v>8</v>
      </c>
      <c r="F72" s="0" t="n">
        <v>6</v>
      </c>
      <c r="G72" s="0" t="s">
        <v>29342</v>
      </c>
      <c r="H72" s="0" t="s">
        <v>281</v>
      </c>
    </row>
    <row r="73" customFormat="false" ht="15" hidden="false" customHeight="false" outlineLevel="0" collapsed="false">
      <c r="A73" s="0" t="s">
        <v>7603</v>
      </c>
      <c r="B73" s="0" t="s">
        <v>29297</v>
      </c>
      <c r="C73" s="0" t="s">
        <v>32</v>
      </c>
      <c r="D73" s="0" t="n">
        <v>21</v>
      </c>
      <c r="E73" s="0" t="n">
        <v>21</v>
      </c>
      <c r="F73" s="0" t="n">
        <v>6</v>
      </c>
      <c r="G73" s="0" t="s">
        <v>29343</v>
      </c>
      <c r="H73" s="0" t="s">
        <v>281</v>
      </c>
    </row>
    <row r="74" customFormat="false" ht="15" hidden="false" customHeight="false" outlineLevel="0" collapsed="false">
      <c r="A74" s="0" t="s">
        <v>1723</v>
      </c>
      <c r="B74" s="0" t="s">
        <v>29297</v>
      </c>
      <c r="C74" s="0" t="s">
        <v>32</v>
      </c>
      <c r="D74" s="0" t="n">
        <v>5</v>
      </c>
      <c r="E74" s="0" t="n">
        <v>5</v>
      </c>
      <c r="F74" s="0" t="n">
        <v>5</v>
      </c>
      <c r="G74" s="0" t="s">
        <v>29344</v>
      </c>
      <c r="H74" s="0" t="s">
        <v>281</v>
      </c>
    </row>
    <row r="75" customFormat="false" ht="15" hidden="false" customHeight="false" outlineLevel="0" collapsed="false">
      <c r="A75" s="0" t="s">
        <v>7943</v>
      </c>
      <c r="B75" s="0" t="s">
        <v>29297</v>
      </c>
      <c r="C75" s="0" t="s">
        <v>32</v>
      </c>
      <c r="D75" s="0" t="n">
        <v>5</v>
      </c>
      <c r="E75" s="0" t="n">
        <v>0</v>
      </c>
      <c r="F75" s="0" t="n">
        <v>5</v>
      </c>
      <c r="G75" s="0" t="s">
        <v>29345</v>
      </c>
      <c r="H75" s="0" t="s">
        <v>281</v>
      </c>
    </row>
    <row r="76" customFormat="false" ht="15" hidden="false" customHeight="false" outlineLevel="0" collapsed="false">
      <c r="A76" s="0" t="s">
        <v>7432</v>
      </c>
      <c r="B76" s="0" t="s">
        <v>29297</v>
      </c>
      <c r="C76" s="0" t="s">
        <v>32</v>
      </c>
      <c r="D76" s="0" t="n">
        <v>5</v>
      </c>
      <c r="E76" s="0" t="n">
        <v>5</v>
      </c>
      <c r="F76" s="0" t="n">
        <v>5</v>
      </c>
      <c r="G76" s="0" t="s">
        <v>29346</v>
      </c>
      <c r="H76" s="0" t="s">
        <v>281</v>
      </c>
    </row>
    <row r="77" customFormat="false" ht="15" hidden="false" customHeight="false" outlineLevel="0" collapsed="false">
      <c r="A77" s="0" t="s">
        <v>10915</v>
      </c>
      <c r="B77" s="0" t="s">
        <v>29297</v>
      </c>
      <c r="C77" s="0" t="s">
        <v>32</v>
      </c>
      <c r="D77" s="0" t="n">
        <v>8</v>
      </c>
      <c r="E77" s="0" t="n">
        <v>0</v>
      </c>
      <c r="F77" s="0" t="n">
        <v>5</v>
      </c>
      <c r="G77" s="0" t="s">
        <v>29347</v>
      </c>
      <c r="H77" s="0" t="s">
        <v>281</v>
      </c>
    </row>
    <row r="78" customFormat="false" ht="15" hidden="false" customHeight="false" outlineLevel="0" collapsed="false">
      <c r="A78" s="0" t="s">
        <v>9433</v>
      </c>
      <c r="B78" s="0" t="s">
        <v>29297</v>
      </c>
      <c r="C78" s="0" t="s">
        <v>30</v>
      </c>
      <c r="D78" s="0" t="n">
        <v>5</v>
      </c>
      <c r="E78" s="0" t="n">
        <v>5</v>
      </c>
      <c r="F78" s="0" t="n">
        <v>5</v>
      </c>
      <c r="G78" s="0" t="s">
        <v>29348</v>
      </c>
      <c r="H78" s="0" t="s">
        <v>281</v>
      </c>
    </row>
    <row r="79" customFormat="false" ht="15" hidden="false" customHeight="false" outlineLevel="0" collapsed="false">
      <c r="A79" s="0" t="s">
        <v>9949</v>
      </c>
      <c r="B79" s="0" t="s">
        <v>29297</v>
      </c>
      <c r="C79" s="0" t="s">
        <v>32</v>
      </c>
      <c r="D79" s="0" t="n">
        <v>30</v>
      </c>
      <c r="E79" s="0" t="n">
        <v>30</v>
      </c>
      <c r="F79" s="0" t="n">
        <v>5</v>
      </c>
      <c r="G79" s="0" t="s">
        <v>29349</v>
      </c>
      <c r="H79" s="0" t="s">
        <v>599</v>
      </c>
    </row>
    <row r="80" customFormat="false" ht="15" hidden="false" customHeight="false" outlineLevel="0" collapsed="false">
      <c r="A80" s="0" t="s">
        <v>5204</v>
      </c>
      <c r="B80" s="0" t="s">
        <v>29297</v>
      </c>
      <c r="C80" s="0" t="s">
        <v>32</v>
      </c>
      <c r="D80" s="0" t="n">
        <v>15</v>
      </c>
      <c r="E80" s="0" t="n">
        <v>15</v>
      </c>
      <c r="F80" s="0" t="n">
        <v>4</v>
      </c>
      <c r="G80" s="0" t="s">
        <v>29350</v>
      </c>
      <c r="H80" s="0" t="s">
        <v>281</v>
      </c>
    </row>
    <row r="81" customFormat="false" ht="15" hidden="false" customHeight="false" outlineLevel="0" collapsed="false">
      <c r="A81" s="0" t="s">
        <v>13052</v>
      </c>
      <c r="B81" s="0" t="s">
        <v>29297</v>
      </c>
      <c r="C81" s="0" t="s">
        <v>32</v>
      </c>
      <c r="D81" s="0" t="n">
        <v>4</v>
      </c>
      <c r="E81" s="0" t="n">
        <v>4</v>
      </c>
      <c r="F81" s="0" t="n">
        <v>4</v>
      </c>
      <c r="G81" s="0" t="s">
        <v>29351</v>
      </c>
      <c r="H81" s="0" t="s">
        <v>281</v>
      </c>
    </row>
    <row r="82" customFormat="false" ht="15" hidden="false" customHeight="false" outlineLevel="0" collapsed="false">
      <c r="A82" s="0" t="s">
        <v>7239</v>
      </c>
      <c r="B82" s="0" t="s">
        <v>29297</v>
      </c>
      <c r="C82" s="0" t="s">
        <v>32</v>
      </c>
      <c r="D82" s="0" t="n">
        <v>52</v>
      </c>
      <c r="E82" s="0" t="n">
        <v>52</v>
      </c>
      <c r="F82" s="0" t="n">
        <v>3</v>
      </c>
      <c r="G82" s="0" t="s">
        <v>29352</v>
      </c>
      <c r="H82" s="0" t="s">
        <v>281</v>
      </c>
    </row>
    <row r="83" customFormat="false" ht="15" hidden="false" customHeight="false" outlineLevel="0" collapsed="false">
      <c r="A83" s="0" t="s">
        <v>7920</v>
      </c>
      <c r="B83" s="0" t="s">
        <v>29297</v>
      </c>
      <c r="C83" s="0" t="s">
        <v>32</v>
      </c>
      <c r="D83" s="0" t="n">
        <v>3</v>
      </c>
      <c r="E83" s="0" t="n">
        <v>3</v>
      </c>
      <c r="F83" s="0" t="n">
        <v>3</v>
      </c>
      <c r="G83" s="0" t="s">
        <v>29353</v>
      </c>
      <c r="H83" s="0" t="s">
        <v>281</v>
      </c>
    </row>
    <row r="84" customFormat="false" ht="15" hidden="false" customHeight="false" outlineLevel="0" collapsed="false">
      <c r="A84" s="0" t="s">
        <v>2083</v>
      </c>
      <c r="B84" s="0" t="s">
        <v>29297</v>
      </c>
      <c r="C84" s="0" t="s">
        <v>32</v>
      </c>
      <c r="D84" s="0" t="n">
        <v>2</v>
      </c>
      <c r="E84" s="0" t="n">
        <v>2</v>
      </c>
      <c r="F84" s="0" t="n">
        <v>2</v>
      </c>
      <c r="G84" s="0" t="s">
        <v>29354</v>
      </c>
      <c r="H84" s="0" t="s">
        <v>281</v>
      </c>
    </row>
    <row r="85" customFormat="false" ht="15" hidden="false" customHeight="false" outlineLevel="0" collapsed="false">
      <c r="A85" s="0" t="s">
        <v>284</v>
      </c>
      <c r="B85" s="0" t="s">
        <v>29297</v>
      </c>
      <c r="C85" s="0" t="s">
        <v>32</v>
      </c>
      <c r="D85" s="0" t="n">
        <v>7</v>
      </c>
      <c r="E85" s="0" t="n">
        <v>0</v>
      </c>
      <c r="F85" s="0" t="n">
        <v>2</v>
      </c>
      <c r="G85" s="0" t="s">
        <v>29355</v>
      </c>
      <c r="H85" s="0" t="s">
        <v>281</v>
      </c>
    </row>
    <row r="86" customFormat="false" ht="15" hidden="false" customHeight="false" outlineLevel="0" collapsed="false">
      <c r="A86" s="0" t="s">
        <v>12736</v>
      </c>
      <c r="B86" s="0" t="s">
        <v>29297</v>
      </c>
      <c r="C86" s="0" t="s">
        <v>32</v>
      </c>
      <c r="D86" s="0" t="n">
        <v>2</v>
      </c>
      <c r="E86" s="0" t="n">
        <v>2</v>
      </c>
      <c r="F86" s="0" t="n">
        <v>2</v>
      </c>
      <c r="G86" s="0" t="s">
        <v>29356</v>
      </c>
      <c r="H86" s="0" t="s">
        <v>281</v>
      </c>
    </row>
    <row r="87" customFormat="false" ht="15" hidden="false" customHeight="false" outlineLevel="0" collapsed="false">
      <c r="A87" s="0" t="s">
        <v>7938</v>
      </c>
      <c r="B87" s="0" t="s">
        <v>29297</v>
      </c>
      <c r="C87" s="0" t="s">
        <v>32</v>
      </c>
      <c r="D87" s="0" t="n">
        <v>1</v>
      </c>
      <c r="E87" s="0" t="n">
        <v>0</v>
      </c>
      <c r="F87" s="0" t="n">
        <v>1</v>
      </c>
      <c r="G87" s="0" t="s">
        <v>29357</v>
      </c>
      <c r="H87" s="0" t="s">
        <v>281</v>
      </c>
    </row>
    <row r="88" customFormat="false" ht="15" hidden="false" customHeight="false" outlineLevel="0" collapsed="false">
      <c r="A88" s="0" t="s">
        <v>5618</v>
      </c>
      <c r="B88" s="0" t="s">
        <v>29297</v>
      </c>
      <c r="C88" s="0" t="s">
        <v>32</v>
      </c>
      <c r="D88" s="0" t="n">
        <v>1</v>
      </c>
      <c r="E88" s="0" t="n">
        <v>1</v>
      </c>
      <c r="F88" s="0" t="n">
        <v>1</v>
      </c>
      <c r="G88" s="0" t="s">
        <v>29358</v>
      </c>
      <c r="H88" s="0" t="s">
        <v>281</v>
      </c>
    </row>
    <row r="89" customFormat="false" ht="15" hidden="false" customHeight="false" outlineLevel="0" collapsed="false">
      <c r="A89" s="0" t="s">
        <v>8106</v>
      </c>
      <c r="B89" s="0" t="s">
        <v>29297</v>
      </c>
      <c r="C89" s="0" t="s">
        <v>30</v>
      </c>
      <c r="D89" s="0" t="n">
        <v>1</v>
      </c>
      <c r="E89" s="0" t="n">
        <v>1</v>
      </c>
      <c r="F89" s="0" t="n">
        <v>1</v>
      </c>
      <c r="G89" s="0" t="s">
        <v>29359</v>
      </c>
      <c r="H89" s="0" t="s">
        <v>281</v>
      </c>
    </row>
    <row r="90" customFormat="false" ht="15" hidden="false" customHeight="false" outlineLevel="0" collapsed="false">
      <c r="A90" s="0" t="s">
        <v>8575</v>
      </c>
      <c r="B90" s="0" t="s">
        <v>29297</v>
      </c>
      <c r="C90" s="0" t="s">
        <v>32</v>
      </c>
      <c r="D90" s="0" t="n">
        <v>4</v>
      </c>
      <c r="E90" s="0" t="n">
        <v>4</v>
      </c>
      <c r="F90" s="0" t="n">
        <v>1</v>
      </c>
      <c r="G90" s="0" t="s">
        <v>29351</v>
      </c>
      <c r="H90" s="0" t="s">
        <v>281</v>
      </c>
    </row>
    <row r="91" customFormat="false" ht="15" hidden="false" customHeight="false" outlineLevel="0" collapsed="false">
      <c r="A91" s="0" t="s">
        <v>9919</v>
      </c>
      <c r="B91" s="0" t="s">
        <v>29297</v>
      </c>
      <c r="C91" s="0" t="s">
        <v>32</v>
      </c>
      <c r="D91" s="0" t="n">
        <v>2</v>
      </c>
      <c r="E91" s="0" t="n">
        <v>2</v>
      </c>
      <c r="F91" s="0" t="n">
        <v>1</v>
      </c>
      <c r="G91" s="0" t="s">
        <v>29351</v>
      </c>
      <c r="H91" s="0" t="s">
        <v>281</v>
      </c>
    </row>
    <row r="92" customFormat="false" ht="15" hidden="false" customHeight="false" outlineLevel="0" collapsed="false">
      <c r="A92" s="0" t="s">
        <v>10497</v>
      </c>
      <c r="B92" s="0" t="s">
        <v>29297</v>
      </c>
      <c r="C92" s="0" t="s">
        <v>30</v>
      </c>
      <c r="D92" s="0" t="n">
        <v>3</v>
      </c>
      <c r="E92" s="0" t="n">
        <v>3</v>
      </c>
      <c r="F92" s="0" t="n">
        <v>1</v>
      </c>
      <c r="G92" s="0" t="s">
        <v>29351</v>
      </c>
      <c r="H92" s="0" t="s">
        <v>281</v>
      </c>
    </row>
    <row r="93" customFormat="false" ht="15" hidden="false" customHeight="false" outlineLevel="0" collapsed="false">
      <c r="A93" s="0" t="s">
        <v>10936</v>
      </c>
      <c r="B93" s="0" t="s">
        <v>29297</v>
      </c>
      <c r="C93" s="0" t="s">
        <v>32</v>
      </c>
      <c r="D93" s="0" t="n">
        <v>8</v>
      </c>
      <c r="E93" s="0" t="n">
        <v>0</v>
      </c>
      <c r="F93" s="0" t="n">
        <v>1</v>
      </c>
      <c r="G93" s="0" t="s">
        <v>29309</v>
      </c>
      <c r="H93" s="0" t="s">
        <v>281</v>
      </c>
    </row>
    <row r="94" customFormat="false" ht="15" hidden="false" customHeight="false" outlineLevel="0" collapsed="false">
      <c r="A94" s="0" t="s">
        <v>29360</v>
      </c>
      <c r="B94" s="0" t="s">
        <v>29297</v>
      </c>
      <c r="C94" s="0" t="s">
        <v>27</v>
      </c>
      <c r="D94" s="0" t="n">
        <v>0</v>
      </c>
      <c r="E94" s="0" t="n">
        <v>0</v>
      </c>
      <c r="F94" s="0" t="n">
        <v>0</v>
      </c>
      <c r="H94" s="0" t="s">
        <v>281</v>
      </c>
    </row>
    <row r="95" customFormat="false" ht="15" hidden="false" customHeight="false" outlineLevel="0" collapsed="false">
      <c r="A95" s="0" t="s">
        <v>29361</v>
      </c>
      <c r="B95" s="0" t="s">
        <v>29297</v>
      </c>
      <c r="C95" s="0" t="s">
        <v>27</v>
      </c>
      <c r="D95" s="0" t="n">
        <v>0</v>
      </c>
      <c r="E95" s="0" t="n">
        <v>0</v>
      </c>
      <c r="F95" s="0" t="n">
        <v>0</v>
      </c>
      <c r="H95" s="0" t="s">
        <v>281</v>
      </c>
    </row>
    <row r="96" customFormat="false" ht="15" hidden="false" customHeight="false" outlineLevel="0" collapsed="false">
      <c r="A96" s="0" t="s">
        <v>29362</v>
      </c>
      <c r="B96" s="0" t="s">
        <v>29297</v>
      </c>
      <c r="C96" s="0" t="s">
        <v>30</v>
      </c>
      <c r="D96" s="0" t="n">
        <v>0</v>
      </c>
      <c r="E96" s="0" t="n">
        <v>0</v>
      </c>
      <c r="F96" s="0" t="n">
        <v>0</v>
      </c>
      <c r="G96" s="0" t="s">
        <v>29351</v>
      </c>
      <c r="H96" s="0" t="s">
        <v>281</v>
      </c>
    </row>
    <row r="97" customFormat="false" ht="15" hidden="false" customHeight="false" outlineLevel="0" collapsed="false">
      <c r="A97" s="0" t="s">
        <v>29363</v>
      </c>
      <c r="B97" s="0" t="s">
        <v>29297</v>
      </c>
      <c r="C97" s="0" t="s">
        <v>39</v>
      </c>
      <c r="D97" s="0" t="n">
        <v>0</v>
      </c>
      <c r="E97" s="0" t="n">
        <v>0</v>
      </c>
      <c r="F97" s="0" t="n">
        <v>0</v>
      </c>
      <c r="H97" s="0" t="s">
        <v>281</v>
      </c>
    </row>
    <row r="98" customFormat="false" ht="15" hidden="false" customHeight="false" outlineLevel="0" collapsed="false">
      <c r="A98" s="0" t="s">
        <v>29364</v>
      </c>
      <c r="B98" s="0" t="s">
        <v>29297</v>
      </c>
      <c r="C98" s="0" t="s">
        <v>39</v>
      </c>
      <c r="D98" s="0" t="n">
        <v>0</v>
      </c>
      <c r="E98" s="0" t="n">
        <v>0</v>
      </c>
      <c r="F98" s="0" t="n">
        <v>0</v>
      </c>
      <c r="H98" s="0" t="s">
        <v>281</v>
      </c>
    </row>
    <row r="99" customFormat="false" ht="15" hidden="false" customHeight="false" outlineLevel="0" collapsed="false">
      <c r="A99" s="0" t="s">
        <v>29365</v>
      </c>
      <c r="B99" s="0" t="s">
        <v>29297</v>
      </c>
      <c r="C99" s="0" t="s">
        <v>39</v>
      </c>
      <c r="D99" s="0" t="n">
        <v>0</v>
      </c>
      <c r="E99" s="0" t="n">
        <v>0</v>
      </c>
      <c r="F99" s="0" t="n">
        <v>0</v>
      </c>
      <c r="H99" s="0" t="s">
        <v>281</v>
      </c>
    </row>
    <row r="100" customFormat="false" ht="15" hidden="false" customHeight="false" outlineLevel="0" collapsed="false">
      <c r="A100" s="0" t="s">
        <v>29366</v>
      </c>
      <c r="B100" s="0" t="s">
        <v>29297</v>
      </c>
      <c r="C100" s="0" t="s">
        <v>42</v>
      </c>
      <c r="D100" s="0" t="n">
        <v>0</v>
      </c>
      <c r="E100" s="0" t="n">
        <v>0</v>
      </c>
      <c r="F100" s="0" t="n">
        <v>0</v>
      </c>
      <c r="G100" s="0" t="s">
        <v>29367</v>
      </c>
      <c r="H100" s="0" t="s">
        <v>281</v>
      </c>
    </row>
    <row r="101" customFormat="false" ht="15" hidden="false" customHeight="false" outlineLevel="0" collapsed="false">
      <c r="A101" s="0" t="s">
        <v>29368</v>
      </c>
      <c r="B101" s="0" t="s">
        <v>29297</v>
      </c>
      <c r="C101" s="0" t="s">
        <v>39</v>
      </c>
      <c r="D101" s="0" t="n">
        <v>0</v>
      </c>
      <c r="E101" s="0" t="n">
        <v>0</v>
      </c>
      <c r="F101" s="0" t="n">
        <v>0</v>
      </c>
      <c r="H101" s="0" t="s">
        <v>281</v>
      </c>
    </row>
    <row r="102" customFormat="false" ht="15" hidden="false" customHeight="false" outlineLevel="0" collapsed="false">
      <c r="A102" s="0" t="s">
        <v>29369</v>
      </c>
      <c r="B102" s="0" t="s">
        <v>29297</v>
      </c>
      <c r="C102" s="0" t="s">
        <v>27</v>
      </c>
      <c r="D102" s="0" t="n">
        <v>0</v>
      </c>
      <c r="E102" s="0" t="n">
        <v>0</v>
      </c>
      <c r="F102" s="0" t="n">
        <v>0</v>
      </c>
      <c r="H102" s="0" t="s">
        <v>281</v>
      </c>
    </row>
    <row r="103" customFormat="false" ht="15" hidden="false" customHeight="false" outlineLevel="0" collapsed="false">
      <c r="A103" s="0" t="s">
        <v>29370</v>
      </c>
      <c r="B103" s="0" t="s">
        <v>29297</v>
      </c>
      <c r="C103" s="0" t="s">
        <v>42</v>
      </c>
      <c r="D103" s="0" t="n">
        <v>0</v>
      </c>
      <c r="E103" s="0" t="n">
        <v>0</v>
      </c>
      <c r="F103" s="0" t="n">
        <v>0</v>
      </c>
      <c r="G103" s="0" t="s">
        <v>29367</v>
      </c>
      <c r="H103" s="0" t="s">
        <v>281</v>
      </c>
    </row>
    <row r="104" customFormat="false" ht="15" hidden="false" customHeight="false" outlineLevel="0" collapsed="false">
      <c r="A104" s="0" t="s">
        <v>29371</v>
      </c>
      <c r="B104" s="0" t="s">
        <v>29297</v>
      </c>
      <c r="C104" s="0" t="s">
        <v>27</v>
      </c>
      <c r="D104" s="0" t="n">
        <v>0</v>
      </c>
      <c r="E104" s="0" t="n">
        <v>0</v>
      </c>
      <c r="F104" s="0" t="n">
        <v>0</v>
      </c>
      <c r="H104" s="0" t="s">
        <v>281</v>
      </c>
    </row>
    <row r="105" customFormat="false" ht="15" hidden="false" customHeight="false" outlineLevel="0" collapsed="false">
      <c r="A105" s="0" t="s">
        <v>29372</v>
      </c>
      <c r="B105" s="0" t="s">
        <v>29297</v>
      </c>
      <c r="C105" s="0" t="s">
        <v>27</v>
      </c>
      <c r="D105" s="0" t="n">
        <v>0</v>
      </c>
      <c r="E105" s="0" t="n">
        <v>0</v>
      </c>
      <c r="F105" s="0" t="n">
        <v>0</v>
      </c>
      <c r="H105" s="0" t="s">
        <v>281</v>
      </c>
    </row>
    <row r="106" customFormat="false" ht="15" hidden="false" customHeight="false" outlineLevel="0" collapsed="false">
      <c r="A106" s="0" t="s">
        <v>29373</v>
      </c>
      <c r="B106" s="0" t="s">
        <v>29297</v>
      </c>
      <c r="C106" s="0" t="s">
        <v>32</v>
      </c>
      <c r="D106" s="0" t="n">
        <v>0</v>
      </c>
      <c r="E106" s="0" t="n">
        <v>0</v>
      </c>
      <c r="F106" s="0" t="n">
        <v>0</v>
      </c>
      <c r="G106" s="0" t="s">
        <v>29306</v>
      </c>
      <c r="H106" s="0" t="s">
        <v>281</v>
      </c>
    </row>
    <row r="107" customFormat="false" ht="15" hidden="false" customHeight="false" outlineLevel="0" collapsed="false">
      <c r="A107" s="0" t="s">
        <v>29374</v>
      </c>
      <c r="B107" s="0" t="s">
        <v>29297</v>
      </c>
      <c r="C107" s="0" t="s">
        <v>30</v>
      </c>
      <c r="D107" s="0" t="n">
        <v>0</v>
      </c>
      <c r="E107" s="0" t="n">
        <v>0</v>
      </c>
      <c r="F107" s="0" t="n">
        <v>0</v>
      </c>
      <c r="G107" s="0" t="s">
        <v>29351</v>
      </c>
      <c r="H107" s="0" t="s">
        <v>281</v>
      </c>
    </row>
    <row r="108" customFormat="false" ht="15" hidden="false" customHeight="false" outlineLevel="0" collapsed="false">
      <c r="A108" s="0" t="s">
        <v>29375</v>
      </c>
      <c r="B108" s="0" t="s">
        <v>29297</v>
      </c>
      <c r="C108" s="0" t="s">
        <v>32</v>
      </c>
      <c r="D108" s="0" t="n">
        <v>0</v>
      </c>
      <c r="E108" s="0" t="n">
        <v>0</v>
      </c>
      <c r="F108" s="0" t="n">
        <v>0</v>
      </c>
      <c r="G108" s="0" t="s">
        <v>29351</v>
      </c>
      <c r="H108" s="0" t="s">
        <v>281</v>
      </c>
    </row>
    <row r="109" customFormat="false" ht="15" hidden="false" customHeight="false" outlineLevel="0" collapsed="false">
      <c r="A109" s="0" t="s">
        <v>29376</v>
      </c>
      <c r="B109" s="0" t="s">
        <v>29297</v>
      </c>
      <c r="C109" s="0" t="s">
        <v>27</v>
      </c>
      <c r="D109" s="0" t="n">
        <v>0</v>
      </c>
      <c r="E109" s="0" t="n">
        <v>0</v>
      </c>
      <c r="F109" s="0" t="n">
        <v>0</v>
      </c>
      <c r="H109" s="0" t="s">
        <v>281</v>
      </c>
    </row>
    <row r="110" customFormat="false" ht="15" hidden="false" customHeight="false" outlineLevel="0" collapsed="false">
      <c r="A110" s="0" t="s">
        <v>29377</v>
      </c>
      <c r="B110" s="0" t="s">
        <v>29297</v>
      </c>
      <c r="C110" s="0" t="s">
        <v>27</v>
      </c>
      <c r="D110" s="0" t="n">
        <v>0</v>
      </c>
      <c r="E110" s="0" t="n">
        <v>0</v>
      </c>
      <c r="F110" s="0" t="n">
        <v>0</v>
      </c>
      <c r="H110" s="0" t="s">
        <v>281</v>
      </c>
    </row>
    <row r="111" customFormat="false" ht="15" hidden="false" customHeight="false" outlineLevel="0" collapsed="false">
      <c r="A111" s="0" t="s">
        <v>29378</v>
      </c>
      <c r="B111" s="0" t="s">
        <v>29297</v>
      </c>
      <c r="C111" s="0" t="s">
        <v>27</v>
      </c>
      <c r="D111" s="0" t="n">
        <v>0</v>
      </c>
      <c r="E111" s="0" t="n">
        <v>0</v>
      </c>
      <c r="F111" s="0" t="n">
        <v>0</v>
      </c>
      <c r="H111" s="0" t="s">
        <v>281</v>
      </c>
    </row>
    <row r="112" customFormat="false" ht="15" hidden="false" customHeight="false" outlineLevel="0" collapsed="false">
      <c r="A112" s="0" t="s">
        <v>29379</v>
      </c>
      <c r="B112" s="0" t="s">
        <v>29297</v>
      </c>
      <c r="C112" s="0" t="s">
        <v>32</v>
      </c>
      <c r="D112" s="0" t="n">
        <v>0</v>
      </c>
      <c r="E112" s="0" t="n">
        <v>0</v>
      </c>
      <c r="F112" s="0" t="n">
        <v>0</v>
      </c>
      <c r="G112" s="0" t="s">
        <v>29306</v>
      </c>
      <c r="H112" s="0" t="s">
        <v>281</v>
      </c>
    </row>
    <row r="113" customFormat="false" ht="15" hidden="false" customHeight="false" outlineLevel="0" collapsed="false">
      <c r="A113" s="0" t="s">
        <v>29380</v>
      </c>
      <c r="B113" s="0" t="s">
        <v>29297</v>
      </c>
      <c r="C113" s="0" t="s">
        <v>42</v>
      </c>
      <c r="D113" s="0" t="n">
        <v>0</v>
      </c>
      <c r="E113" s="0" t="n">
        <v>0</v>
      </c>
      <c r="F113" s="0" t="n">
        <v>0</v>
      </c>
      <c r="G113" s="0" t="s">
        <v>29367</v>
      </c>
      <c r="H113" s="0" t="s">
        <v>281</v>
      </c>
    </row>
    <row r="114" customFormat="false" ht="15" hidden="false" customHeight="false" outlineLevel="0" collapsed="false">
      <c r="A114" s="0" t="s">
        <v>29381</v>
      </c>
      <c r="B114" s="0" t="s">
        <v>29297</v>
      </c>
      <c r="C114" s="0" t="s">
        <v>32</v>
      </c>
      <c r="D114" s="0" t="n">
        <v>0</v>
      </c>
      <c r="E114" s="0" t="n">
        <v>0</v>
      </c>
      <c r="F114" s="0" t="n">
        <v>0</v>
      </c>
      <c r="G114" s="0" t="s">
        <v>29382</v>
      </c>
      <c r="H114" s="0" t="s">
        <v>281</v>
      </c>
    </row>
    <row r="115" customFormat="false" ht="15" hidden="false" customHeight="false" outlineLevel="0" collapsed="false">
      <c r="A115" s="0" t="s">
        <v>29383</v>
      </c>
      <c r="B115" s="0" t="s">
        <v>29297</v>
      </c>
      <c r="C115" s="0" t="s">
        <v>32</v>
      </c>
      <c r="D115" s="0" t="n">
        <v>0</v>
      </c>
      <c r="E115" s="0" t="n">
        <v>0</v>
      </c>
      <c r="F115" s="0" t="n">
        <v>0</v>
      </c>
      <c r="G115" s="0" t="s">
        <v>29382</v>
      </c>
      <c r="H115" s="0" t="s">
        <v>281</v>
      </c>
    </row>
    <row r="116" customFormat="false" ht="15" hidden="false" customHeight="false" outlineLevel="0" collapsed="false">
      <c r="A116" s="0" t="s">
        <v>29384</v>
      </c>
      <c r="B116" s="0" t="s">
        <v>29297</v>
      </c>
      <c r="C116" s="0" t="s">
        <v>32</v>
      </c>
      <c r="D116" s="0" t="n">
        <v>0</v>
      </c>
      <c r="E116" s="0" t="n">
        <v>0</v>
      </c>
      <c r="F116" s="0" t="n">
        <v>0</v>
      </c>
      <c r="G116" s="0" t="s">
        <v>29382</v>
      </c>
      <c r="H116" s="0" t="s">
        <v>281</v>
      </c>
    </row>
    <row r="117" customFormat="false" ht="15" hidden="false" customHeight="false" outlineLevel="0" collapsed="false">
      <c r="A117" s="0" t="s">
        <v>29385</v>
      </c>
      <c r="B117" s="0" t="s">
        <v>29297</v>
      </c>
      <c r="C117" s="0" t="s">
        <v>39</v>
      </c>
      <c r="D117" s="0" t="n">
        <v>0</v>
      </c>
      <c r="E117" s="0" t="n">
        <v>0</v>
      </c>
      <c r="F117" s="0" t="n">
        <v>0</v>
      </c>
      <c r="H117" s="0" t="s">
        <v>281</v>
      </c>
    </row>
    <row r="118" customFormat="false" ht="15" hidden="false" customHeight="false" outlineLevel="0" collapsed="false">
      <c r="A118" s="0" t="s">
        <v>29386</v>
      </c>
      <c r="B118" s="0" t="s">
        <v>29297</v>
      </c>
      <c r="C118" s="0" t="s">
        <v>42</v>
      </c>
      <c r="D118" s="0" t="n">
        <v>0</v>
      </c>
      <c r="E118" s="0" t="n">
        <v>0</v>
      </c>
      <c r="F118" s="0" t="n">
        <v>0</v>
      </c>
      <c r="G118" s="0" t="s">
        <v>29367</v>
      </c>
      <c r="H118" s="0" t="s">
        <v>281</v>
      </c>
    </row>
    <row r="119" customFormat="false" ht="15" hidden="false" customHeight="false" outlineLevel="0" collapsed="false">
      <c r="A119" s="0" t="s">
        <v>29387</v>
      </c>
      <c r="B119" s="0" t="s">
        <v>29297</v>
      </c>
      <c r="C119" s="0" t="s">
        <v>39</v>
      </c>
      <c r="D119" s="0" t="n">
        <v>0</v>
      </c>
      <c r="E119" s="0" t="n">
        <v>0</v>
      </c>
      <c r="F119" s="0" t="n">
        <v>0</v>
      </c>
      <c r="H119" s="0" t="s">
        <v>281</v>
      </c>
    </row>
    <row r="120" customFormat="false" ht="15" hidden="false" customHeight="false" outlineLevel="0" collapsed="false">
      <c r="A120" s="0" t="s">
        <v>29388</v>
      </c>
      <c r="B120" s="0" t="s">
        <v>29297</v>
      </c>
      <c r="C120" s="0" t="s">
        <v>27</v>
      </c>
      <c r="D120" s="0" t="n">
        <v>0</v>
      </c>
      <c r="E120" s="0" t="n">
        <v>0</v>
      </c>
      <c r="F120" s="0" t="n">
        <v>0</v>
      </c>
      <c r="H120" s="0" t="s">
        <v>281</v>
      </c>
    </row>
    <row r="121" customFormat="false" ht="15" hidden="false" customHeight="false" outlineLevel="0" collapsed="false">
      <c r="A121" s="0" t="s">
        <v>29389</v>
      </c>
      <c r="B121" s="0" t="s">
        <v>29297</v>
      </c>
      <c r="C121" s="0" t="s">
        <v>27</v>
      </c>
      <c r="D121" s="0" t="n">
        <v>0</v>
      </c>
      <c r="E121" s="0" t="n">
        <v>0</v>
      </c>
      <c r="F121" s="0" t="n">
        <v>0</v>
      </c>
      <c r="H121" s="0" t="s">
        <v>281</v>
      </c>
    </row>
    <row r="122" customFormat="false" ht="15" hidden="false" customHeight="false" outlineLevel="0" collapsed="false">
      <c r="A122" s="0" t="s">
        <v>29390</v>
      </c>
      <c r="B122" s="0" t="s">
        <v>29297</v>
      </c>
      <c r="C122" s="0" t="s">
        <v>32</v>
      </c>
      <c r="D122" s="0" t="n">
        <v>0</v>
      </c>
      <c r="E122" s="0" t="n">
        <v>0</v>
      </c>
      <c r="F122" s="0" t="n">
        <v>0</v>
      </c>
      <c r="G122" s="0" t="s">
        <v>29351</v>
      </c>
      <c r="H122" s="0" t="s">
        <v>281</v>
      </c>
    </row>
    <row r="123" customFormat="false" ht="15" hidden="false" customHeight="false" outlineLevel="0" collapsed="false">
      <c r="A123" s="0" t="s">
        <v>29391</v>
      </c>
      <c r="B123" s="0" t="s">
        <v>29297</v>
      </c>
      <c r="C123" s="0" t="s">
        <v>32</v>
      </c>
      <c r="D123" s="0" t="n">
        <v>0</v>
      </c>
      <c r="E123" s="0" t="n">
        <v>0</v>
      </c>
      <c r="F123" s="0" t="n">
        <v>0</v>
      </c>
      <c r="G123" s="0" t="s">
        <v>29392</v>
      </c>
      <c r="H123" s="0" t="s">
        <v>281</v>
      </c>
    </row>
    <row r="124" customFormat="false" ht="15" hidden="false" customHeight="false" outlineLevel="0" collapsed="false">
      <c r="A124" s="0" t="s">
        <v>29393</v>
      </c>
      <c r="B124" s="0" t="s">
        <v>29297</v>
      </c>
      <c r="C124" s="0" t="s">
        <v>39</v>
      </c>
      <c r="D124" s="0" t="n">
        <v>0</v>
      </c>
      <c r="E124" s="0" t="n">
        <v>0</v>
      </c>
      <c r="F124" s="0" t="n">
        <v>0</v>
      </c>
      <c r="H124" s="0" t="s">
        <v>281</v>
      </c>
    </row>
    <row r="125" customFormat="false" ht="15" hidden="false" customHeight="false" outlineLevel="0" collapsed="false">
      <c r="A125" s="0" t="s">
        <v>29394</v>
      </c>
      <c r="B125" s="0" t="s">
        <v>29297</v>
      </c>
      <c r="C125" s="0" t="s">
        <v>42</v>
      </c>
      <c r="D125" s="0" t="n">
        <v>0</v>
      </c>
      <c r="E125" s="0" t="n">
        <v>0</v>
      </c>
      <c r="F125" s="0" t="n">
        <v>0</v>
      </c>
      <c r="G125" s="0" t="s">
        <v>29367</v>
      </c>
      <c r="H125" s="0" t="s">
        <v>281</v>
      </c>
    </row>
    <row r="126" customFormat="false" ht="15" hidden="false" customHeight="false" outlineLevel="0" collapsed="false">
      <c r="A126" s="0" t="s">
        <v>29395</v>
      </c>
      <c r="B126" s="0" t="s">
        <v>29297</v>
      </c>
      <c r="C126" s="0" t="s">
        <v>42</v>
      </c>
      <c r="D126" s="0" t="n">
        <v>0</v>
      </c>
      <c r="E126" s="0" t="n">
        <v>0</v>
      </c>
      <c r="F126" s="0" t="n">
        <v>0</v>
      </c>
      <c r="G126" s="0" t="s">
        <v>29367</v>
      </c>
      <c r="H126" s="0" t="s">
        <v>281</v>
      </c>
    </row>
    <row r="127" customFormat="false" ht="15" hidden="false" customHeight="false" outlineLevel="0" collapsed="false">
      <c r="A127" s="0" t="s">
        <v>29396</v>
      </c>
      <c r="B127" s="0" t="s">
        <v>29297</v>
      </c>
      <c r="C127" s="0" t="s">
        <v>27</v>
      </c>
      <c r="D127" s="0" t="n">
        <v>0</v>
      </c>
      <c r="E127" s="0" t="n">
        <v>0</v>
      </c>
      <c r="F127" s="0" t="n">
        <v>0</v>
      </c>
      <c r="H127" s="0" t="s">
        <v>281</v>
      </c>
    </row>
    <row r="128" customFormat="false" ht="15" hidden="false" customHeight="false" outlineLevel="0" collapsed="false">
      <c r="A128" s="0" t="s">
        <v>29397</v>
      </c>
      <c r="B128" s="0" t="s">
        <v>29297</v>
      </c>
      <c r="C128" s="0" t="s">
        <v>39</v>
      </c>
      <c r="D128" s="0" t="n">
        <v>0</v>
      </c>
      <c r="E128" s="0" t="n">
        <v>0</v>
      </c>
      <c r="F128" s="0" t="n">
        <v>0</v>
      </c>
      <c r="H128" s="0" t="s">
        <v>281</v>
      </c>
    </row>
    <row r="129" customFormat="false" ht="15" hidden="false" customHeight="false" outlineLevel="0" collapsed="false">
      <c r="A129" s="0" t="s">
        <v>29398</v>
      </c>
      <c r="B129" s="0" t="s">
        <v>29297</v>
      </c>
      <c r="C129" s="0" t="s">
        <v>39</v>
      </c>
      <c r="D129" s="0" t="n">
        <v>0</v>
      </c>
      <c r="E129" s="0" t="n">
        <v>0</v>
      </c>
      <c r="F129" s="0" t="n">
        <v>0</v>
      </c>
      <c r="H129" s="0" t="s">
        <v>281</v>
      </c>
    </row>
    <row r="130" customFormat="false" ht="15" hidden="false" customHeight="false" outlineLevel="0" collapsed="false">
      <c r="A130" s="0" t="s">
        <v>29399</v>
      </c>
      <c r="B130" s="0" t="s">
        <v>29297</v>
      </c>
      <c r="C130" s="0" t="s">
        <v>32</v>
      </c>
      <c r="D130" s="0" t="n">
        <v>0</v>
      </c>
      <c r="E130" s="0" t="n">
        <v>0</v>
      </c>
      <c r="F130" s="0" t="n">
        <v>0</v>
      </c>
      <c r="G130" s="0" t="s">
        <v>29351</v>
      </c>
      <c r="H130" s="0" t="s">
        <v>281</v>
      </c>
    </row>
    <row r="131" customFormat="false" ht="15" hidden="false" customHeight="false" outlineLevel="0" collapsed="false">
      <c r="A131" s="0" t="s">
        <v>29400</v>
      </c>
      <c r="B131" s="0" t="s">
        <v>29297</v>
      </c>
      <c r="C131" s="0" t="s">
        <v>32</v>
      </c>
      <c r="D131" s="0" t="n">
        <v>0</v>
      </c>
      <c r="E131" s="0" t="n">
        <v>0</v>
      </c>
      <c r="F131" s="0" t="n">
        <v>0</v>
      </c>
      <c r="G131" s="0" t="s">
        <v>29401</v>
      </c>
      <c r="H131" s="0" t="s">
        <v>281</v>
      </c>
    </row>
    <row r="132" customFormat="false" ht="15" hidden="false" customHeight="false" outlineLevel="0" collapsed="false">
      <c r="A132" s="0" t="s">
        <v>29402</v>
      </c>
      <c r="B132" s="0" t="s">
        <v>29403</v>
      </c>
      <c r="C132" s="0" t="s">
        <v>32</v>
      </c>
      <c r="D132" s="0" t="n">
        <v>14</v>
      </c>
      <c r="E132" s="0" t="n">
        <v>14</v>
      </c>
      <c r="F132" s="0" t="n">
        <v>0</v>
      </c>
      <c r="G132" s="0" t="s">
        <v>29404</v>
      </c>
      <c r="H132" s="0" t="s">
        <v>281</v>
      </c>
    </row>
    <row r="133" customFormat="false" ht="15" hidden="false" customHeight="false" outlineLevel="0" collapsed="false">
      <c r="A133" s="0" t="s">
        <v>29405</v>
      </c>
      <c r="B133" s="0" t="s">
        <v>29403</v>
      </c>
      <c r="C133" s="0" t="s">
        <v>32</v>
      </c>
      <c r="D133" s="0" t="n">
        <v>30</v>
      </c>
      <c r="E133" s="0" t="n">
        <v>30</v>
      </c>
      <c r="F133" s="0" t="n">
        <v>0</v>
      </c>
      <c r="G133" s="0" t="s">
        <v>29406</v>
      </c>
      <c r="H133" s="0" t="s">
        <v>281</v>
      </c>
    </row>
    <row r="134" customFormat="false" ht="15" hidden="false" customHeight="false" outlineLevel="0" collapsed="false">
      <c r="A134" s="0" t="s">
        <v>29407</v>
      </c>
      <c r="B134" s="0" t="s">
        <v>29403</v>
      </c>
      <c r="C134" s="0" t="s">
        <v>32</v>
      </c>
      <c r="D134" s="0" t="n">
        <v>102</v>
      </c>
      <c r="E134" s="0" t="n">
        <v>58</v>
      </c>
      <c r="F134" s="0" t="n">
        <v>0</v>
      </c>
      <c r="G134" s="0" t="s">
        <v>29408</v>
      </c>
      <c r="H134" s="0" t="s">
        <v>281</v>
      </c>
    </row>
    <row r="135" customFormat="false" ht="15" hidden="false" customHeight="false" outlineLevel="0" collapsed="false">
      <c r="A135" s="0" t="s">
        <v>29409</v>
      </c>
      <c r="B135" s="0" t="s">
        <v>29403</v>
      </c>
      <c r="C135" s="0" t="s">
        <v>32</v>
      </c>
      <c r="D135" s="0" t="n">
        <v>54</v>
      </c>
      <c r="E135" s="0" t="n">
        <v>54</v>
      </c>
      <c r="F135" s="0" t="n">
        <v>0</v>
      </c>
      <c r="G135" s="0" t="s">
        <v>29410</v>
      </c>
      <c r="H135" s="0" t="s">
        <v>281</v>
      </c>
    </row>
    <row r="136" customFormat="false" ht="15" hidden="false" customHeight="false" outlineLevel="0" collapsed="false">
      <c r="A136" s="0" t="s">
        <v>29411</v>
      </c>
      <c r="B136" s="0" t="s">
        <v>29403</v>
      </c>
      <c r="C136" s="0" t="s">
        <v>32</v>
      </c>
      <c r="D136" s="0" t="n">
        <v>15</v>
      </c>
      <c r="E136" s="0" t="n">
        <v>0</v>
      </c>
      <c r="F136" s="0" t="n">
        <v>0</v>
      </c>
      <c r="G136" s="0" t="s">
        <v>29412</v>
      </c>
      <c r="H136" s="0" t="s">
        <v>281</v>
      </c>
    </row>
    <row r="137" customFormat="false" ht="15" hidden="false" customHeight="false" outlineLevel="0" collapsed="false">
      <c r="A137" s="0" t="s">
        <v>29413</v>
      </c>
      <c r="B137" s="0" t="s">
        <v>29403</v>
      </c>
      <c r="C137" s="0" t="s">
        <v>32</v>
      </c>
      <c r="D137" s="0" t="n">
        <v>14</v>
      </c>
      <c r="E137" s="0" t="n">
        <v>0</v>
      </c>
      <c r="F137" s="0" t="n">
        <v>0</v>
      </c>
      <c r="G137" s="0" t="s">
        <v>29414</v>
      </c>
      <c r="H137" s="0" t="s">
        <v>281</v>
      </c>
    </row>
    <row r="138" customFormat="false" ht="15" hidden="false" customHeight="false" outlineLevel="0" collapsed="false">
      <c r="A138" s="0" t="s">
        <v>29415</v>
      </c>
      <c r="B138" s="0" t="s">
        <v>29403</v>
      </c>
      <c r="C138" s="0" t="s">
        <v>32</v>
      </c>
      <c r="D138" s="0" t="n">
        <v>10</v>
      </c>
      <c r="E138" s="0" t="n">
        <v>0</v>
      </c>
      <c r="F138" s="0" t="n">
        <v>0</v>
      </c>
      <c r="G138" s="0" t="s">
        <v>29416</v>
      </c>
      <c r="H138" s="0" t="s">
        <v>281</v>
      </c>
    </row>
    <row r="139" customFormat="false" ht="15" hidden="false" customHeight="false" outlineLevel="0" collapsed="false">
      <c r="A139" s="0" t="s">
        <v>29417</v>
      </c>
      <c r="B139" s="0" t="s">
        <v>29297</v>
      </c>
      <c r="C139" s="0" t="s">
        <v>30</v>
      </c>
      <c r="D139" s="0" t="n">
        <v>32</v>
      </c>
      <c r="E139" s="0" t="n">
        <v>32</v>
      </c>
      <c r="F139" s="0" t="n">
        <v>0</v>
      </c>
      <c r="G139" s="0" t="s">
        <v>29418</v>
      </c>
      <c r="H139" s="0" t="s">
        <v>281</v>
      </c>
    </row>
    <row r="140" customFormat="false" ht="15" hidden="false" customHeight="false" outlineLevel="0" collapsed="false">
      <c r="A140" s="0" t="s">
        <v>29419</v>
      </c>
      <c r="B140" s="0" t="s">
        <v>29297</v>
      </c>
      <c r="C140" s="0" t="s">
        <v>42</v>
      </c>
      <c r="D140" s="0" t="n">
        <v>0</v>
      </c>
      <c r="E140" s="0" t="n">
        <v>0</v>
      </c>
      <c r="F140" s="0" t="n">
        <v>0</v>
      </c>
      <c r="G140" s="0" t="s">
        <v>29367</v>
      </c>
      <c r="H140" s="0" t="s">
        <v>281</v>
      </c>
    </row>
    <row r="141" customFormat="false" ht="15" hidden="false" customHeight="false" outlineLevel="0" collapsed="false">
      <c r="A141" s="0" t="s">
        <v>29420</v>
      </c>
      <c r="B141" s="0" t="s">
        <v>29403</v>
      </c>
      <c r="C141" s="0" t="s">
        <v>29421</v>
      </c>
      <c r="D141" s="0" t="n">
        <v>0</v>
      </c>
      <c r="E141" s="0" t="n">
        <v>0</v>
      </c>
      <c r="F141" s="0" t="n">
        <v>0</v>
      </c>
      <c r="G141" s="0" t="s">
        <v>29422</v>
      </c>
      <c r="H141" s="0" t="s">
        <v>281</v>
      </c>
    </row>
    <row r="142" customFormat="false" ht="15" hidden="false" customHeight="false" outlineLevel="0" collapsed="false">
      <c r="A142" s="0" t="s">
        <v>29423</v>
      </c>
      <c r="B142" s="0" t="s">
        <v>29403</v>
      </c>
      <c r="C142" s="0" t="s">
        <v>29421</v>
      </c>
      <c r="D142" s="0" t="n">
        <v>0</v>
      </c>
      <c r="E142" s="0" t="n">
        <v>0</v>
      </c>
      <c r="F142" s="0" t="n">
        <v>0</v>
      </c>
      <c r="G142" s="0" t="s">
        <v>29424</v>
      </c>
      <c r="H142" s="0" t="s">
        <v>281</v>
      </c>
    </row>
    <row r="143" customFormat="false" ht="15" hidden="false" customHeight="false" outlineLevel="0" collapsed="false">
      <c r="A143" s="0" t="s">
        <v>29425</v>
      </c>
      <c r="B143" s="0" t="s">
        <v>29297</v>
      </c>
      <c r="C143" s="0" t="s">
        <v>42</v>
      </c>
      <c r="D143" s="0" t="n">
        <v>0</v>
      </c>
      <c r="E143" s="0" t="n">
        <v>0</v>
      </c>
      <c r="F143" s="0" t="n">
        <v>0</v>
      </c>
      <c r="G143" s="0" t="s">
        <v>29367</v>
      </c>
      <c r="H143" s="0" t="s">
        <v>281</v>
      </c>
    </row>
    <row r="144" customFormat="false" ht="15" hidden="false" customHeight="false" outlineLevel="0" collapsed="false">
      <c r="A144" s="0" t="s">
        <v>29426</v>
      </c>
      <c r="B144" s="0" t="s">
        <v>29297</v>
      </c>
      <c r="C144" s="0" t="s">
        <v>32</v>
      </c>
      <c r="D144" s="0" t="n">
        <v>0</v>
      </c>
      <c r="E144" s="0" t="n">
        <v>0</v>
      </c>
      <c r="F144" s="0" t="n">
        <v>0</v>
      </c>
      <c r="G144" s="0" t="s">
        <v>29427</v>
      </c>
      <c r="H144" s="0" t="s">
        <v>281</v>
      </c>
    </row>
    <row r="145" customFormat="false" ht="15" hidden="false" customHeight="false" outlineLevel="0" collapsed="false">
      <c r="A145" s="0" t="s">
        <v>29428</v>
      </c>
      <c r="B145" s="0" t="s">
        <v>29429</v>
      </c>
      <c r="C145" s="0" t="s">
        <v>29430</v>
      </c>
      <c r="D145" s="0" t="n">
        <v>0</v>
      </c>
      <c r="E145" s="0" t="n">
        <v>0</v>
      </c>
      <c r="F145" s="0" t="n">
        <v>0</v>
      </c>
      <c r="G145" s="0" t="s">
        <v>29431</v>
      </c>
      <c r="H145" s="0" t="s">
        <v>281</v>
      </c>
    </row>
    <row r="146" customFormat="false" ht="15" hidden="false" customHeight="false" outlineLevel="0" collapsed="false">
      <c r="A146" s="0" t="s">
        <v>29432</v>
      </c>
      <c r="B146" s="0" t="s">
        <v>29297</v>
      </c>
      <c r="C146" s="0" t="s">
        <v>32</v>
      </c>
      <c r="D146" s="0" t="n">
        <v>0</v>
      </c>
      <c r="E146" s="0" t="n">
        <v>0</v>
      </c>
      <c r="F146" s="0" t="n">
        <v>0</v>
      </c>
      <c r="G146" s="0" t="s">
        <v>29358</v>
      </c>
      <c r="H146" s="0" t="s">
        <v>281</v>
      </c>
    </row>
    <row r="147" customFormat="false" ht="15" hidden="false" customHeight="false" outlineLevel="0" collapsed="false">
      <c r="A147" s="0" t="s">
        <v>29433</v>
      </c>
      <c r="B147" s="0" t="s">
        <v>29297</v>
      </c>
      <c r="C147" s="0" t="s">
        <v>32</v>
      </c>
      <c r="D147" s="0" t="n">
        <v>0</v>
      </c>
      <c r="E147" s="0" t="n">
        <v>0</v>
      </c>
      <c r="F147" s="0" t="n">
        <v>0</v>
      </c>
      <c r="G147" s="0" t="s">
        <v>29434</v>
      </c>
      <c r="H147" s="0" t="s">
        <v>281</v>
      </c>
    </row>
    <row r="148" customFormat="false" ht="15" hidden="false" customHeight="false" outlineLevel="0" collapsed="false">
      <c r="A148" s="0" t="s">
        <v>29435</v>
      </c>
      <c r="B148" s="0" t="s">
        <v>29297</v>
      </c>
      <c r="C148" s="0" t="s">
        <v>32</v>
      </c>
      <c r="D148" s="0" t="n">
        <v>1</v>
      </c>
      <c r="E148" s="0" t="n">
        <v>0</v>
      </c>
      <c r="F148" s="0" t="n">
        <v>0</v>
      </c>
      <c r="G148" s="0" t="s">
        <v>29436</v>
      </c>
      <c r="H148" s="0" t="s">
        <v>281</v>
      </c>
    </row>
    <row r="149" customFormat="false" ht="15" hidden="false" customHeight="false" outlineLevel="0" collapsed="false">
      <c r="A149" s="0" t="s">
        <v>29437</v>
      </c>
      <c r="B149" s="0" t="s">
        <v>29297</v>
      </c>
      <c r="C149" s="0" t="s">
        <v>32</v>
      </c>
      <c r="D149" s="0" t="n">
        <v>18</v>
      </c>
      <c r="E149" s="0" t="n">
        <v>0</v>
      </c>
      <c r="F149" s="0" t="n">
        <v>0</v>
      </c>
      <c r="G149" s="0" t="s">
        <v>29309</v>
      </c>
      <c r="H149" s="0" t="s">
        <v>281</v>
      </c>
    </row>
    <row r="150" customFormat="false" ht="15" hidden="false" customHeight="false" outlineLevel="0" collapsed="false">
      <c r="A150" s="0" t="s">
        <v>29438</v>
      </c>
      <c r="B150" s="0" t="s">
        <v>29297</v>
      </c>
      <c r="C150" s="0" t="s">
        <v>32</v>
      </c>
      <c r="D150" s="0" t="n">
        <v>12</v>
      </c>
      <c r="E150" s="0" t="n">
        <v>0</v>
      </c>
      <c r="F150" s="0" t="n">
        <v>0</v>
      </c>
      <c r="G150" s="0" t="s">
        <v>29439</v>
      </c>
      <c r="H150" s="0" t="s">
        <v>281</v>
      </c>
    </row>
    <row r="151" customFormat="false" ht="15" hidden="false" customHeight="false" outlineLevel="0" collapsed="false">
      <c r="A151" s="0" t="s">
        <v>29440</v>
      </c>
      <c r="B151" s="0" t="s">
        <v>29297</v>
      </c>
      <c r="C151" s="0" t="s">
        <v>32</v>
      </c>
      <c r="D151" s="0" t="n">
        <v>0</v>
      </c>
      <c r="E151" s="0" t="n">
        <v>0</v>
      </c>
      <c r="F151" s="0" t="n">
        <v>0</v>
      </c>
      <c r="G151" s="0" t="s">
        <v>29306</v>
      </c>
      <c r="H151" s="0" t="s">
        <v>281</v>
      </c>
    </row>
    <row r="152" customFormat="false" ht="15" hidden="false" customHeight="false" outlineLevel="0" collapsed="false">
      <c r="A152" s="0" t="s">
        <v>29441</v>
      </c>
      <c r="B152" s="0" t="s">
        <v>29297</v>
      </c>
      <c r="C152" s="0" t="s">
        <v>32</v>
      </c>
      <c r="D152" s="0" t="n">
        <v>0</v>
      </c>
      <c r="E152" s="0" t="n">
        <v>0</v>
      </c>
      <c r="F152" s="0" t="n">
        <v>0</v>
      </c>
      <c r="G152" s="0" t="s">
        <v>29357</v>
      </c>
      <c r="H152" s="0" t="s">
        <v>281</v>
      </c>
    </row>
    <row r="153" customFormat="false" ht="15" hidden="false" customHeight="false" outlineLevel="0" collapsed="false">
      <c r="A153" s="0" t="s">
        <v>29442</v>
      </c>
      <c r="B153" s="0" t="s">
        <v>29297</v>
      </c>
      <c r="C153" s="0" t="s">
        <v>32</v>
      </c>
      <c r="D153" s="0" t="n">
        <v>0</v>
      </c>
      <c r="E153" s="0" t="n">
        <v>0</v>
      </c>
      <c r="F153" s="0" t="n">
        <v>0</v>
      </c>
      <c r="G153" s="0" t="s">
        <v>29309</v>
      </c>
      <c r="H153" s="0" t="s">
        <v>281</v>
      </c>
    </row>
    <row r="154" customFormat="false" ht="15" hidden="false" customHeight="false" outlineLevel="0" collapsed="false">
      <c r="A154" s="0" t="s">
        <v>29443</v>
      </c>
      <c r="B154" s="0" t="s">
        <v>29297</v>
      </c>
      <c r="C154" s="0" t="s">
        <v>39</v>
      </c>
      <c r="D154" s="0" t="n">
        <v>0</v>
      </c>
      <c r="E154" s="0" t="n">
        <v>0</v>
      </c>
      <c r="F154" s="0" t="n">
        <v>0</v>
      </c>
      <c r="H154" s="0" t="s">
        <v>281</v>
      </c>
    </row>
    <row r="155" customFormat="false" ht="15" hidden="false" customHeight="false" outlineLevel="0" collapsed="false">
      <c r="A155" s="0" t="s">
        <v>29444</v>
      </c>
      <c r="B155" s="0" t="s">
        <v>29297</v>
      </c>
      <c r="C155" s="0" t="s">
        <v>32</v>
      </c>
      <c r="D155" s="0" t="n">
        <v>0</v>
      </c>
      <c r="E155" s="0" t="n">
        <v>0</v>
      </c>
      <c r="F155" s="0" t="n">
        <v>0</v>
      </c>
      <c r="G155" s="0" t="s">
        <v>29353</v>
      </c>
      <c r="H155" s="0" t="s">
        <v>281</v>
      </c>
    </row>
    <row r="156" customFormat="false" ht="15" hidden="false" customHeight="false" outlineLevel="0" collapsed="false">
      <c r="A156" s="0" t="s">
        <v>29445</v>
      </c>
      <c r="B156" s="0" t="s">
        <v>29297</v>
      </c>
      <c r="C156" s="0" t="s">
        <v>32</v>
      </c>
      <c r="D156" s="0" t="n">
        <v>0</v>
      </c>
      <c r="E156" s="0" t="n">
        <v>0</v>
      </c>
      <c r="F156" s="0" t="n">
        <v>0</v>
      </c>
      <c r="G156" s="0" t="s">
        <v>29353</v>
      </c>
      <c r="H156" s="0" t="s">
        <v>281</v>
      </c>
    </row>
    <row r="157" customFormat="false" ht="15" hidden="false" customHeight="false" outlineLevel="0" collapsed="false">
      <c r="A157" s="0" t="s">
        <v>29446</v>
      </c>
      <c r="B157" s="0" t="s">
        <v>29297</v>
      </c>
      <c r="C157" s="0" t="s">
        <v>39</v>
      </c>
      <c r="D157" s="0" t="n">
        <v>0</v>
      </c>
      <c r="E157" s="0" t="n">
        <v>0</v>
      </c>
      <c r="F157" s="0" t="n">
        <v>0</v>
      </c>
      <c r="H157" s="0" t="s">
        <v>281</v>
      </c>
    </row>
    <row r="158" customFormat="false" ht="15" hidden="false" customHeight="false" outlineLevel="0" collapsed="false">
      <c r="A158" s="0" t="s">
        <v>29447</v>
      </c>
      <c r="B158" s="0" t="s">
        <v>29297</v>
      </c>
      <c r="C158" s="0" t="s">
        <v>39</v>
      </c>
      <c r="D158" s="0" t="n">
        <v>0</v>
      </c>
      <c r="E158" s="0" t="n">
        <v>0</v>
      </c>
      <c r="F158" s="0" t="n">
        <v>0</v>
      </c>
      <c r="H158" s="0" t="s">
        <v>281</v>
      </c>
    </row>
    <row r="159" customFormat="false" ht="15" hidden="false" customHeight="false" outlineLevel="0" collapsed="false">
      <c r="A159" s="0" t="s">
        <v>29448</v>
      </c>
      <c r="B159" s="0" t="s">
        <v>29297</v>
      </c>
      <c r="C159" s="0" t="s">
        <v>39</v>
      </c>
      <c r="D159" s="0" t="n">
        <v>0</v>
      </c>
      <c r="E159" s="0" t="n">
        <v>0</v>
      </c>
      <c r="F159" s="0" t="n">
        <v>0</v>
      </c>
      <c r="H159" s="0" t="s">
        <v>281</v>
      </c>
    </row>
    <row r="160" customFormat="false" ht="15" hidden="false" customHeight="false" outlineLevel="0" collapsed="false">
      <c r="A160" s="0" t="s">
        <v>29449</v>
      </c>
      <c r="B160" s="0" t="s">
        <v>29297</v>
      </c>
      <c r="C160" s="0" t="s">
        <v>32</v>
      </c>
      <c r="D160" s="0" t="n">
        <v>0</v>
      </c>
      <c r="E160" s="0" t="n">
        <v>0</v>
      </c>
      <c r="F160" s="0" t="n">
        <v>0</v>
      </c>
      <c r="G160" s="0" t="s">
        <v>29309</v>
      </c>
      <c r="H160" s="0" t="s">
        <v>281</v>
      </c>
    </row>
    <row r="161" customFormat="false" ht="15" hidden="false" customHeight="false" outlineLevel="0" collapsed="false">
      <c r="A161" s="0" t="s">
        <v>29450</v>
      </c>
      <c r="B161" s="0" t="s">
        <v>29297</v>
      </c>
      <c r="C161" s="0" t="s">
        <v>39</v>
      </c>
      <c r="D161" s="0" t="n">
        <v>0</v>
      </c>
      <c r="E161" s="0" t="n">
        <v>0</v>
      </c>
      <c r="F161" s="0" t="n">
        <v>0</v>
      </c>
      <c r="H161" s="0" t="s">
        <v>281</v>
      </c>
    </row>
    <row r="162" customFormat="false" ht="15" hidden="false" customHeight="false" outlineLevel="0" collapsed="false">
      <c r="A162" s="0" t="s">
        <v>29451</v>
      </c>
      <c r="B162" s="0" t="s">
        <v>29297</v>
      </c>
      <c r="C162" s="0" t="s">
        <v>32</v>
      </c>
      <c r="D162" s="0" t="n">
        <v>0</v>
      </c>
      <c r="E162" s="0" t="n">
        <v>0</v>
      </c>
      <c r="F162" s="0" t="n">
        <v>0</v>
      </c>
      <c r="G162" s="0" t="s">
        <v>29452</v>
      </c>
      <c r="H162" s="0" t="s">
        <v>281</v>
      </c>
    </row>
    <row r="163" customFormat="false" ht="15" hidden="false" customHeight="false" outlineLevel="0" collapsed="false">
      <c r="A163" s="0" t="s">
        <v>29453</v>
      </c>
      <c r="B163" s="0" t="s">
        <v>29297</v>
      </c>
      <c r="C163" s="0" t="s">
        <v>32</v>
      </c>
      <c r="D163" s="0" t="n">
        <v>1</v>
      </c>
      <c r="E163" s="0" t="n">
        <v>0</v>
      </c>
      <c r="F163" s="0" t="n">
        <v>0</v>
      </c>
      <c r="G163" s="0" t="s">
        <v>29454</v>
      </c>
      <c r="H163" s="0" t="s">
        <v>281</v>
      </c>
    </row>
    <row r="164" customFormat="false" ht="15" hidden="false" customHeight="false" outlineLevel="0" collapsed="false">
      <c r="A164" s="0" t="s">
        <v>29455</v>
      </c>
      <c r="B164" s="0" t="s">
        <v>29297</v>
      </c>
      <c r="C164" s="0" t="s">
        <v>32</v>
      </c>
      <c r="D164" s="0" t="n">
        <v>0</v>
      </c>
      <c r="E164" s="0" t="n">
        <v>0</v>
      </c>
      <c r="F164" s="0" t="n">
        <v>0</v>
      </c>
      <c r="G164" s="0" t="s">
        <v>29329</v>
      </c>
      <c r="H164" s="0" t="s">
        <v>281</v>
      </c>
    </row>
    <row r="165" customFormat="false" ht="15" hidden="false" customHeight="false" outlineLevel="0" collapsed="false">
      <c r="A165" s="0" t="s">
        <v>29456</v>
      </c>
      <c r="B165" s="0" t="s">
        <v>29297</v>
      </c>
      <c r="C165" s="0" t="s">
        <v>32</v>
      </c>
      <c r="D165" s="0" t="n">
        <v>0</v>
      </c>
      <c r="E165" s="0" t="n">
        <v>0</v>
      </c>
      <c r="F165" s="0" t="n">
        <v>0</v>
      </c>
      <c r="G165" s="0" t="s">
        <v>29309</v>
      </c>
      <c r="H165" s="0" t="s">
        <v>281</v>
      </c>
    </row>
    <row r="166" customFormat="false" ht="15" hidden="false" customHeight="false" outlineLevel="0" collapsed="false">
      <c r="A166" s="0" t="s">
        <v>29457</v>
      </c>
      <c r="B166" s="0" t="s">
        <v>29297</v>
      </c>
      <c r="C166" s="0" t="s">
        <v>39</v>
      </c>
      <c r="D166" s="0" t="n">
        <v>0</v>
      </c>
      <c r="E166" s="0" t="n">
        <v>0</v>
      </c>
      <c r="F166" s="0" t="n">
        <v>0</v>
      </c>
      <c r="H166" s="0" t="s">
        <v>281</v>
      </c>
    </row>
    <row r="167" customFormat="false" ht="15" hidden="false" customHeight="false" outlineLevel="0" collapsed="false">
      <c r="A167" s="0" t="s">
        <v>29458</v>
      </c>
      <c r="B167" s="0" t="s">
        <v>29297</v>
      </c>
      <c r="C167" s="0" t="s">
        <v>39</v>
      </c>
      <c r="D167" s="0" t="n">
        <v>0</v>
      </c>
      <c r="E167" s="0" t="n">
        <v>0</v>
      </c>
      <c r="F167" s="0" t="n">
        <v>0</v>
      </c>
      <c r="H167" s="0" t="s">
        <v>281</v>
      </c>
    </row>
    <row r="168" customFormat="false" ht="15" hidden="false" customHeight="false" outlineLevel="0" collapsed="false">
      <c r="A168" s="0" t="s">
        <v>29459</v>
      </c>
      <c r="B168" s="0" t="s">
        <v>29297</v>
      </c>
      <c r="C168" s="0" t="s">
        <v>30</v>
      </c>
      <c r="D168" s="0" t="n">
        <v>0</v>
      </c>
      <c r="E168" s="0" t="n">
        <v>0</v>
      </c>
      <c r="F168" s="0" t="n">
        <v>0</v>
      </c>
      <c r="G168" s="0" t="s">
        <v>29306</v>
      </c>
      <c r="H168" s="0" t="s">
        <v>281</v>
      </c>
    </row>
    <row r="169" customFormat="false" ht="15" hidden="false" customHeight="false" outlineLevel="0" collapsed="false">
      <c r="A169" s="0" t="s">
        <v>29460</v>
      </c>
      <c r="B169" s="0" t="s">
        <v>29297</v>
      </c>
      <c r="C169" s="0" t="s">
        <v>32</v>
      </c>
      <c r="D169" s="0" t="n">
        <v>0</v>
      </c>
      <c r="E169" s="0" t="n">
        <v>0</v>
      </c>
      <c r="F169" s="0" t="n">
        <v>0</v>
      </c>
      <c r="G169" s="0" t="s">
        <v>29309</v>
      </c>
      <c r="H169" s="0" t="s">
        <v>281</v>
      </c>
    </row>
    <row r="170" customFormat="false" ht="15" hidden="false" customHeight="false" outlineLevel="0" collapsed="false">
      <c r="A170" s="0" t="s">
        <v>29461</v>
      </c>
      <c r="B170" s="0" t="s">
        <v>29297</v>
      </c>
      <c r="C170" s="0" t="s">
        <v>32</v>
      </c>
      <c r="D170" s="0" t="n">
        <v>0</v>
      </c>
      <c r="E170" s="0" t="n">
        <v>0</v>
      </c>
      <c r="F170" s="0" t="n">
        <v>0</v>
      </c>
      <c r="G170" s="0" t="s">
        <v>29306</v>
      </c>
      <c r="H170" s="0" t="s">
        <v>281</v>
      </c>
    </row>
    <row r="171" customFormat="false" ht="15" hidden="false" customHeight="false" outlineLevel="0" collapsed="false">
      <c r="A171" s="0" t="s">
        <v>29462</v>
      </c>
      <c r="B171" s="0" t="s">
        <v>29297</v>
      </c>
      <c r="C171" s="0" t="s">
        <v>30</v>
      </c>
      <c r="D171" s="0" t="n">
        <v>0</v>
      </c>
      <c r="E171" s="0" t="n">
        <v>0</v>
      </c>
      <c r="F171" s="0" t="n">
        <v>0</v>
      </c>
      <c r="G171" s="0" t="s">
        <v>29306</v>
      </c>
      <c r="H171" s="0" t="s">
        <v>281</v>
      </c>
    </row>
    <row r="172" customFormat="false" ht="15" hidden="false" customHeight="false" outlineLevel="0" collapsed="false">
      <c r="A172" s="0" t="s">
        <v>29463</v>
      </c>
      <c r="B172" s="0" t="s">
        <v>29297</v>
      </c>
      <c r="C172" s="0" t="s">
        <v>39</v>
      </c>
      <c r="D172" s="0" t="n">
        <v>0</v>
      </c>
      <c r="E172" s="0" t="n">
        <v>0</v>
      </c>
      <c r="F172" s="0" t="n">
        <v>0</v>
      </c>
      <c r="H172" s="0" t="s">
        <v>281</v>
      </c>
    </row>
    <row r="173" customFormat="false" ht="15" hidden="false" customHeight="false" outlineLevel="0" collapsed="false">
      <c r="A173" s="0" t="s">
        <v>29464</v>
      </c>
      <c r="B173" s="0" t="s">
        <v>29297</v>
      </c>
      <c r="C173" s="0" t="s">
        <v>39</v>
      </c>
      <c r="D173" s="0" t="n">
        <v>0</v>
      </c>
      <c r="E173" s="0" t="n">
        <v>0</v>
      </c>
      <c r="F173" s="0" t="n">
        <v>0</v>
      </c>
      <c r="H173" s="0" t="s">
        <v>281</v>
      </c>
    </row>
    <row r="174" customFormat="false" ht="15" hidden="false" customHeight="false" outlineLevel="0" collapsed="false">
      <c r="A174" s="0" t="s">
        <v>29465</v>
      </c>
      <c r="B174" s="0" t="s">
        <v>29297</v>
      </c>
      <c r="C174" s="0" t="s">
        <v>39</v>
      </c>
      <c r="D174" s="0" t="n">
        <v>0</v>
      </c>
      <c r="E174" s="0" t="n">
        <v>0</v>
      </c>
      <c r="F174" s="0" t="n">
        <v>0</v>
      </c>
      <c r="H174" s="0" t="s">
        <v>281</v>
      </c>
    </row>
    <row r="175" customFormat="false" ht="15" hidden="false" customHeight="false" outlineLevel="0" collapsed="false">
      <c r="A175" s="0" t="s">
        <v>29466</v>
      </c>
      <c r="B175" s="0" t="s">
        <v>29297</v>
      </c>
      <c r="C175" s="0" t="s">
        <v>39</v>
      </c>
      <c r="D175" s="0" t="n">
        <v>0</v>
      </c>
      <c r="E175" s="0" t="n">
        <v>0</v>
      </c>
      <c r="F175" s="0" t="n">
        <v>0</v>
      </c>
      <c r="H175" s="0" t="s">
        <v>281</v>
      </c>
    </row>
    <row r="176" customFormat="false" ht="15" hidden="false" customHeight="false" outlineLevel="0" collapsed="false">
      <c r="A176" s="0" t="s">
        <v>29467</v>
      </c>
      <c r="B176" s="0" t="s">
        <v>29297</v>
      </c>
      <c r="C176" s="0" t="s">
        <v>42</v>
      </c>
      <c r="D176" s="0" t="n">
        <v>0</v>
      </c>
      <c r="E176" s="0" t="n">
        <v>0</v>
      </c>
      <c r="F176" s="0" t="n">
        <v>0</v>
      </c>
      <c r="G176" s="0" t="s">
        <v>29367</v>
      </c>
      <c r="H176" s="0" t="s">
        <v>281</v>
      </c>
    </row>
    <row r="177" customFormat="false" ht="15" hidden="false" customHeight="false" outlineLevel="0" collapsed="false">
      <c r="A177" s="0" t="s">
        <v>29468</v>
      </c>
      <c r="B177" s="0" t="s">
        <v>29297</v>
      </c>
      <c r="C177" s="0" t="s">
        <v>32</v>
      </c>
      <c r="D177" s="0" t="n">
        <v>0</v>
      </c>
      <c r="E177" s="0" t="n">
        <v>0</v>
      </c>
      <c r="F177" s="0" t="n">
        <v>0</v>
      </c>
      <c r="G177" s="0" t="s">
        <v>29392</v>
      </c>
      <c r="H177" s="0" t="s">
        <v>281</v>
      </c>
    </row>
    <row r="178" customFormat="false" ht="15" hidden="false" customHeight="false" outlineLevel="0" collapsed="false">
      <c r="A178" s="0" t="s">
        <v>29469</v>
      </c>
      <c r="B178" s="0" t="s">
        <v>29297</v>
      </c>
      <c r="C178" s="0" t="s">
        <v>32</v>
      </c>
      <c r="D178" s="0" t="n">
        <v>0</v>
      </c>
      <c r="E178" s="0" t="n">
        <v>0</v>
      </c>
      <c r="F178" s="0" t="n">
        <v>0</v>
      </c>
      <c r="G178" s="0" t="s">
        <v>29470</v>
      </c>
      <c r="H178" s="0" t="s">
        <v>281</v>
      </c>
    </row>
    <row r="179" customFormat="false" ht="15" hidden="false" customHeight="false" outlineLevel="0" collapsed="false">
      <c r="A179" s="0" t="s">
        <v>29471</v>
      </c>
      <c r="B179" s="0" t="s">
        <v>29297</v>
      </c>
      <c r="C179" s="0" t="s">
        <v>32</v>
      </c>
      <c r="D179" s="0" t="n">
        <v>0</v>
      </c>
      <c r="E179" s="0" t="n">
        <v>0</v>
      </c>
      <c r="F179" s="0" t="n">
        <v>0</v>
      </c>
      <c r="G179" s="0" t="s">
        <v>29309</v>
      </c>
      <c r="H179" s="0" t="s">
        <v>281</v>
      </c>
    </row>
    <row r="180" customFormat="false" ht="15" hidden="false" customHeight="false" outlineLevel="0" collapsed="false">
      <c r="A180" s="0" t="s">
        <v>29472</v>
      </c>
      <c r="B180" s="0" t="s">
        <v>29297</v>
      </c>
      <c r="C180" s="0" t="s">
        <v>32</v>
      </c>
      <c r="D180" s="0" t="n">
        <v>2</v>
      </c>
      <c r="E180" s="0" t="n">
        <v>2</v>
      </c>
      <c r="F180" s="0" t="n">
        <v>0</v>
      </c>
      <c r="G180" s="0" t="s">
        <v>29473</v>
      </c>
      <c r="H180" s="0" t="s">
        <v>281</v>
      </c>
    </row>
    <row r="181" customFormat="false" ht="15" hidden="false" customHeight="false" outlineLevel="0" collapsed="false">
      <c r="A181" s="0" t="s">
        <v>29474</v>
      </c>
      <c r="B181" s="0" t="s">
        <v>29297</v>
      </c>
      <c r="C181" s="0" t="s">
        <v>32</v>
      </c>
      <c r="D181" s="0" t="n">
        <v>0</v>
      </c>
      <c r="E181" s="0" t="n">
        <v>0</v>
      </c>
      <c r="F181" s="0" t="n">
        <v>0</v>
      </c>
      <c r="G181" s="0" t="s">
        <v>29382</v>
      </c>
      <c r="H181" s="0" t="s">
        <v>281</v>
      </c>
    </row>
    <row r="182" customFormat="false" ht="15" hidden="false" customHeight="false" outlineLevel="0" collapsed="false">
      <c r="A182" s="0" t="s">
        <v>29475</v>
      </c>
      <c r="B182" s="0" t="s">
        <v>29297</v>
      </c>
      <c r="C182" s="0" t="s">
        <v>32</v>
      </c>
      <c r="D182" s="0" t="n">
        <v>1</v>
      </c>
      <c r="E182" s="0" t="n">
        <v>0</v>
      </c>
      <c r="F182" s="0" t="n">
        <v>0</v>
      </c>
      <c r="G182" s="0" t="s">
        <v>29309</v>
      </c>
      <c r="H182" s="0" t="s">
        <v>281</v>
      </c>
    </row>
    <row r="183" customFormat="false" ht="15" hidden="false" customHeight="false" outlineLevel="0" collapsed="false">
      <c r="A183" s="0" t="s">
        <v>29476</v>
      </c>
      <c r="B183" s="0" t="s">
        <v>29297</v>
      </c>
      <c r="C183" s="0" t="s">
        <v>32</v>
      </c>
      <c r="D183" s="0" t="n">
        <v>0</v>
      </c>
      <c r="E183" s="0" t="n">
        <v>0</v>
      </c>
      <c r="F183" s="0" t="n">
        <v>0</v>
      </c>
      <c r="G183" s="0" t="s">
        <v>29392</v>
      </c>
      <c r="H183" s="0" t="s">
        <v>281</v>
      </c>
    </row>
    <row r="184" customFormat="false" ht="15" hidden="false" customHeight="false" outlineLevel="0" collapsed="false">
      <c r="A184" s="0" t="s">
        <v>29477</v>
      </c>
      <c r="B184" s="0" t="s">
        <v>29297</v>
      </c>
      <c r="C184" s="0" t="s">
        <v>32</v>
      </c>
      <c r="D184" s="0" t="n">
        <v>0</v>
      </c>
      <c r="E184" s="0" t="n">
        <v>0</v>
      </c>
      <c r="F184" s="0" t="n">
        <v>0</v>
      </c>
      <c r="G184" s="0" t="s">
        <v>29392</v>
      </c>
      <c r="H184" s="0" t="s">
        <v>281</v>
      </c>
    </row>
    <row r="185" customFormat="false" ht="15" hidden="false" customHeight="false" outlineLevel="0" collapsed="false">
      <c r="A185" s="0" t="s">
        <v>29478</v>
      </c>
      <c r="B185" s="0" t="s">
        <v>29297</v>
      </c>
      <c r="C185" s="0" t="s">
        <v>32</v>
      </c>
      <c r="D185" s="0" t="n">
        <v>3</v>
      </c>
      <c r="E185" s="0" t="n">
        <v>3</v>
      </c>
      <c r="F185" s="0" t="n">
        <v>0</v>
      </c>
      <c r="G185" s="0" t="s">
        <v>29479</v>
      </c>
      <c r="H185" s="0" t="s">
        <v>281</v>
      </c>
    </row>
    <row r="186" customFormat="false" ht="15" hidden="false" customHeight="false" outlineLevel="0" collapsed="false">
      <c r="A186" s="0" t="s">
        <v>29480</v>
      </c>
      <c r="B186" s="0" t="s">
        <v>29297</v>
      </c>
      <c r="C186" s="0" t="s">
        <v>32</v>
      </c>
      <c r="D186" s="0" t="n">
        <v>3</v>
      </c>
      <c r="E186" s="0" t="n">
        <v>0</v>
      </c>
      <c r="F186" s="0" t="n">
        <v>0</v>
      </c>
      <c r="G186" s="0" t="s">
        <v>29481</v>
      </c>
      <c r="H186" s="0" t="s">
        <v>281</v>
      </c>
    </row>
    <row r="187" customFormat="false" ht="15" hidden="false" customHeight="false" outlineLevel="0" collapsed="false">
      <c r="A187" s="0" t="s">
        <v>29482</v>
      </c>
      <c r="B187" s="0" t="s">
        <v>29297</v>
      </c>
      <c r="C187" s="0" t="s">
        <v>32</v>
      </c>
      <c r="D187" s="0" t="n">
        <v>6</v>
      </c>
      <c r="E187" s="0" t="n">
        <v>0</v>
      </c>
      <c r="F187" s="0" t="n">
        <v>0</v>
      </c>
      <c r="G187" s="0" t="s">
        <v>29483</v>
      </c>
      <c r="H187" s="0" t="s">
        <v>281</v>
      </c>
    </row>
    <row r="188" customFormat="false" ht="15" hidden="false" customHeight="false" outlineLevel="0" collapsed="false">
      <c r="A188" s="0" t="s">
        <v>29484</v>
      </c>
      <c r="B188" s="0" t="s">
        <v>29297</v>
      </c>
      <c r="C188" s="0" t="s">
        <v>32</v>
      </c>
      <c r="D188" s="0" t="n">
        <v>5</v>
      </c>
      <c r="E188" s="0" t="n">
        <v>0</v>
      </c>
      <c r="F188" s="0" t="n">
        <v>0</v>
      </c>
      <c r="G188" s="0" t="s">
        <v>29485</v>
      </c>
      <c r="H188" s="0" t="s">
        <v>281</v>
      </c>
    </row>
    <row r="189" customFormat="false" ht="15" hidden="false" customHeight="false" outlineLevel="0" collapsed="false">
      <c r="A189" s="0" t="s">
        <v>29486</v>
      </c>
      <c r="B189" s="0" t="s">
        <v>29297</v>
      </c>
      <c r="C189" s="0" t="s">
        <v>32</v>
      </c>
      <c r="D189" s="0" t="n">
        <v>0</v>
      </c>
      <c r="E189" s="0" t="n">
        <v>0</v>
      </c>
      <c r="F189" s="0" t="n">
        <v>0</v>
      </c>
      <c r="G189" s="0" t="s">
        <v>29487</v>
      </c>
      <c r="H189" s="0" t="s">
        <v>281</v>
      </c>
    </row>
    <row r="190" customFormat="false" ht="15" hidden="false" customHeight="false" outlineLevel="0" collapsed="false">
      <c r="A190" s="0" t="s">
        <v>29488</v>
      </c>
      <c r="B190" s="0" t="s">
        <v>29297</v>
      </c>
      <c r="C190" s="0" t="s">
        <v>39</v>
      </c>
      <c r="D190" s="0" t="n">
        <v>0</v>
      </c>
      <c r="E190" s="0" t="n">
        <v>0</v>
      </c>
      <c r="F190" s="0" t="n">
        <v>0</v>
      </c>
      <c r="H190" s="0" t="s">
        <v>281</v>
      </c>
    </row>
    <row r="191" customFormat="false" ht="15" hidden="false" customHeight="false" outlineLevel="0" collapsed="false">
      <c r="A191" s="0" t="s">
        <v>29489</v>
      </c>
      <c r="B191" s="0" t="s">
        <v>29297</v>
      </c>
      <c r="C191" s="0" t="s">
        <v>32</v>
      </c>
      <c r="D191" s="0" t="n">
        <v>11</v>
      </c>
      <c r="E191" s="0" t="n">
        <v>0</v>
      </c>
      <c r="F191" s="0" t="n">
        <v>0</v>
      </c>
      <c r="G191" s="0" t="s">
        <v>29309</v>
      </c>
      <c r="H191" s="0" t="s">
        <v>281</v>
      </c>
    </row>
    <row r="192" customFormat="false" ht="15" hidden="false" customHeight="false" outlineLevel="0" collapsed="false">
      <c r="A192" s="0" t="s">
        <v>29490</v>
      </c>
      <c r="B192" s="0" t="s">
        <v>29297</v>
      </c>
      <c r="C192" s="0" t="s">
        <v>32</v>
      </c>
      <c r="D192" s="0" t="n">
        <v>2</v>
      </c>
      <c r="E192" s="0" t="n">
        <v>0</v>
      </c>
      <c r="F192" s="0" t="n">
        <v>0</v>
      </c>
      <c r="G192" s="0" t="s">
        <v>29309</v>
      </c>
      <c r="H192" s="0" t="s">
        <v>281</v>
      </c>
    </row>
    <row r="193" customFormat="false" ht="15" hidden="false" customHeight="false" outlineLevel="0" collapsed="false">
      <c r="A193" s="0" t="s">
        <v>29491</v>
      </c>
      <c r="B193" s="0" t="s">
        <v>29297</v>
      </c>
      <c r="C193" s="0" t="s">
        <v>32</v>
      </c>
      <c r="D193" s="0" t="n">
        <v>0</v>
      </c>
      <c r="E193" s="0" t="n">
        <v>0</v>
      </c>
      <c r="F193" s="0" t="n">
        <v>0</v>
      </c>
      <c r="G193" s="0" t="s">
        <v>29439</v>
      </c>
      <c r="H193" s="0" t="s">
        <v>281</v>
      </c>
    </row>
    <row r="194" customFormat="false" ht="15" hidden="false" customHeight="false" outlineLevel="0" collapsed="false">
      <c r="A194" s="0" t="s">
        <v>29492</v>
      </c>
      <c r="B194" s="0" t="s">
        <v>29297</v>
      </c>
      <c r="C194" s="0" t="s">
        <v>39</v>
      </c>
      <c r="D194" s="0" t="n">
        <v>0</v>
      </c>
      <c r="E194" s="0" t="n">
        <v>0</v>
      </c>
      <c r="F194" s="0" t="n">
        <v>0</v>
      </c>
      <c r="H194" s="0" t="s">
        <v>281</v>
      </c>
    </row>
    <row r="195" customFormat="false" ht="15" hidden="false" customHeight="false" outlineLevel="0" collapsed="false">
      <c r="A195" s="0" t="s">
        <v>29493</v>
      </c>
      <c r="B195" s="0" t="s">
        <v>29297</v>
      </c>
      <c r="C195" s="0" t="s">
        <v>32</v>
      </c>
      <c r="D195" s="0" t="n">
        <v>0</v>
      </c>
      <c r="E195" s="0" t="n">
        <v>0</v>
      </c>
      <c r="F195" s="0" t="n">
        <v>0</v>
      </c>
      <c r="G195" s="0" t="s">
        <v>29382</v>
      </c>
      <c r="H195" s="0" t="s">
        <v>281</v>
      </c>
    </row>
    <row r="196" customFormat="false" ht="15" hidden="false" customHeight="false" outlineLevel="0" collapsed="false">
      <c r="A196" s="0" t="s">
        <v>29494</v>
      </c>
      <c r="B196" s="0" t="s">
        <v>29297</v>
      </c>
      <c r="C196" s="0" t="s">
        <v>30</v>
      </c>
      <c r="D196" s="0" t="n">
        <v>0</v>
      </c>
      <c r="E196" s="0" t="n">
        <v>0</v>
      </c>
      <c r="F196" s="0" t="n">
        <v>0</v>
      </c>
      <c r="G196" s="0" t="s">
        <v>29351</v>
      </c>
      <c r="H196" s="0" t="s">
        <v>281</v>
      </c>
    </row>
    <row r="197" customFormat="false" ht="15" hidden="false" customHeight="false" outlineLevel="0" collapsed="false">
      <c r="A197" s="0" t="s">
        <v>29495</v>
      </c>
      <c r="B197" s="0" t="s">
        <v>29297</v>
      </c>
      <c r="C197" s="0" t="s">
        <v>27</v>
      </c>
      <c r="D197" s="0" t="n">
        <v>0</v>
      </c>
      <c r="E197" s="0" t="n">
        <v>0</v>
      </c>
      <c r="F197" s="0" t="n">
        <v>0</v>
      </c>
      <c r="H197" s="0" t="s">
        <v>281</v>
      </c>
    </row>
    <row r="198" customFormat="false" ht="15" hidden="false" customHeight="false" outlineLevel="0" collapsed="false">
      <c r="A198" s="0" t="s">
        <v>29496</v>
      </c>
      <c r="B198" s="0" t="s">
        <v>29297</v>
      </c>
      <c r="C198" s="0" t="s">
        <v>27</v>
      </c>
      <c r="D198" s="0" t="n">
        <v>0</v>
      </c>
      <c r="E198" s="0" t="n">
        <v>0</v>
      </c>
      <c r="F198" s="0" t="n">
        <v>0</v>
      </c>
      <c r="H198" s="0" t="s">
        <v>281</v>
      </c>
    </row>
    <row r="199" customFormat="false" ht="15" hidden="false" customHeight="false" outlineLevel="0" collapsed="false">
      <c r="A199" s="0" t="s">
        <v>29497</v>
      </c>
      <c r="B199" s="0" t="s">
        <v>29297</v>
      </c>
      <c r="C199" s="0" t="s">
        <v>32</v>
      </c>
      <c r="D199" s="0" t="n">
        <v>0</v>
      </c>
      <c r="E199" s="0" t="n">
        <v>0</v>
      </c>
      <c r="F199" s="0" t="n">
        <v>0</v>
      </c>
      <c r="G199" s="0" t="s">
        <v>29309</v>
      </c>
      <c r="H199" s="0" t="s">
        <v>281</v>
      </c>
    </row>
    <row r="200" customFormat="false" ht="15" hidden="false" customHeight="false" outlineLevel="0" collapsed="false">
      <c r="A200" s="0" t="s">
        <v>29498</v>
      </c>
      <c r="B200" s="0" t="s">
        <v>29297</v>
      </c>
      <c r="C200" s="0" t="s">
        <v>30</v>
      </c>
      <c r="D200" s="0" t="n">
        <v>103</v>
      </c>
      <c r="E200" s="0" t="n">
        <v>103</v>
      </c>
      <c r="F200" s="0" t="n">
        <v>0</v>
      </c>
      <c r="G200" s="0" t="s">
        <v>29499</v>
      </c>
      <c r="H200" s="0" t="s">
        <v>281</v>
      </c>
    </row>
    <row r="201" customFormat="false" ht="15" hidden="false" customHeight="false" outlineLevel="0" collapsed="false">
      <c r="A201" s="0" t="s">
        <v>29500</v>
      </c>
      <c r="B201" s="0" t="s">
        <v>29297</v>
      </c>
      <c r="C201" s="0" t="s">
        <v>32</v>
      </c>
      <c r="D201" s="0" t="n">
        <v>0</v>
      </c>
      <c r="E201" s="0" t="n">
        <v>0</v>
      </c>
      <c r="F201" s="0" t="n">
        <v>0</v>
      </c>
      <c r="G201" s="0" t="s">
        <v>29382</v>
      </c>
      <c r="H201" s="0" t="s">
        <v>281</v>
      </c>
    </row>
    <row r="202" customFormat="false" ht="15" hidden="false" customHeight="false" outlineLevel="0" collapsed="false">
      <c r="A202" s="0" t="s">
        <v>29501</v>
      </c>
      <c r="B202" s="0" t="s">
        <v>29297</v>
      </c>
      <c r="C202" s="0" t="s">
        <v>39</v>
      </c>
      <c r="D202" s="0" t="n">
        <v>0</v>
      </c>
      <c r="E202" s="0" t="n">
        <v>0</v>
      </c>
      <c r="F202" s="0" t="n">
        <v>0</v>
      </c>
      <c r="H202" s="0" t="s">
        <v>281</v>
      </c>
    </row>
    <row r="203" customFormat="false" ht="15" hidden="false" customHeight="false" outlineLevel="0" collapsed="false">
      <c r="A203" s="0" t="s">
        <v>29502</v>
      </c>
      <c r="B203" s="0" t="s">
        <v>29297</v>
      </c>
      <c r="C203" s="0" t="s">
        <v>42</v>
      </c>
      <c r="D203" s="0" t="n">
        <v>0</v>
      </c>
      <c r="E203" s="0" t="n">
        <v>0</v>
      </c>
      <c r="F203" s="0" t="n">
        <v>0</v>
      </c>
      <c r="G203" s="0" t="s">
        <v>29367</v>
      </c>
      <c r="H203" s="0" t="s">
        <v>281</v>
      </c>
    </row>
    <row r="204" customFormat="false" ht="15" hidden="false" customHeight="false" outlineLevel="0" collapsed="false">
      <c r="A204" s="0" t="s">
        <v>29503</v>
      </c>
      <c r="B204" s="0" t="s">
        <v>29297</v>
      </c>
      <c r="C204" s="0" t="s">
        <v>39</v>
      </c>
      <c r="D204" s="0" t="n">
        <v>0</v>
      </c>
      <c r="E204" s="0" t="n">
        <v>0</v>
      </c>
      <c r="F204" s="0" t="n">
        <v>0</v>
      </c>
      <c r="H204" s="0" t="s">
        <v>281</v>
      </c>
    </row>
    <row r="205" customFormat="false" ht="15" hidden="false" customHeight="false" outlineLevel="0" collapsed="false">
      <c r="A205" s="0" t="s">
        <v>29504</v>
      </c>
      <c r="B205" s="0" t="s">
        <v>29297</v>
      </c>
      <c r="C205" s="0" t="s">
        <v>32</v>
      </c>
      <c r="D205" s="0" t="n">
        <v>0</v>
      </c>
      <c r="E205" s="0" t="n">
        <v>0</v>
      </c>
      <c r="F205" s="0" t="n">
        <v>0</v>
      </c>
      <c r="G205" s="0" t="s">
        <v>29309</v>
      </c>
      <c r="H205" s="0" t="s">
        <v>281</v>
      </c>
    </row>
    <row r="206" customFormat="false" ht="15" hidden="false" customHeight="false" outlineLevel="0" collapsed="false">
      <c r="A206" s="0" t="s">
        <v>29505</v>
      </c>
      <c r="B206" s="0" t="s">
        <v>29297</v>
      </c>
      <c r="C206" s="0" t="s">
        <v>32</v>
      </c>
      <c r="D206" s="0" t="n">
        <v>10</v>
      </c>
      <c r="E206" s="0" t="n">
        <v>0</v>
      </c>
      <c r="F206" s="0" t="n">
        <v>0</v>
      </c>
      <c r="G206" s="0" t="s">
        <v>29309</v>
      </c>
      <c r="H206" s="0" t="s">
        <v>281</v>
      </c>
    </row>
    <row r="207" customFormat="false" ht="15" hidden="false" customHeight="false" outlineLevel="0" collapsed="false">
      <c r="A207" s="0" t="s">
        <v>29506</v>
      </c>
      <c r="B207" s="0" t="s">
        <v>29297</v>
      </c>
      <c r="C207" s="0" t="s">
        <v>32</v>
      </c>
      <c r="D207" s="0" t="n">
        <v>1</v>
      </c>
      <c r="E207" s="0" t="n">
        <v>0</v>
      </c>
      <c r="F207" s="0" t="n">
        <v>0</v>
      </c>
      <c r="G207" s="0" t="s">
        <v>29329</v>
      </c>
      <c r="H207" s="0" t="s">
        <v>281</v>
      </c>
    </row>
    <row r="208" customFormat="false" ht="15" hidden="false" customHeight="false" outlineLevel="0" collapsed="false">
      <c r="A208" s="0" t="s">
        <v>29507</v>
      </c>
      <c r="B208" s="0" t="s">
        <v>29297</v>
      </c>
      <c r="C208" s="0" t="s">
        <v>30</v>
      </c>
      <c r="D208" s="0" t="n">
        <v>0</v>
      </c>
      <c r="E208" s="0" t="n">
        <v>0</v>
      </c>
      <c r="F208" s="0" t="n">
        <v>0</v>
      </c>
      <c r="G208" s="0" t="s">
        <v>29351</v>
      </c>
      <c r="H208" s="0" t="s">
        <v>281</v>
      </c>
    </row>
    <row r="209" customFormat="false" ht="15" hidden="false" customHeight="false" outlineLevel="0" collapsed="false">
      <c r="A209" s="0" t="s">
        <v>29508</v>
      </c>
      <c r="B209" s="0" t="s">
        <v>29297</v>
      </c>
      <c r="C209" s="0" t="s">
        <v>27</v>
      </c>
      <c r="D209" s="0" t="n">
        <v>0</v>
      </c>
      <c r="E209" s="0" t="n">
        <v>0</v>
      </c>
      <c r="F209" s="0" t="n">
        <v>0</v>
      </c>
      <c r="H209" s="0" t="s">
        <v>281</v>
      </c>
    </row>
    <row r="210" customFormat="false" ht="15" hidden="false" customHeight="false" outlineLevel="0" collapsed="false">
      <c r="A210" s="0" t="s">
        <v>29509</v>
      </c>
      <c r="B210" s="0" t="s">
        <v>29297</v>
      </c>
      <c r="C210" s="0" t="s">
        <v>32</v>
      </c>
      <c r="D210" s="0" t="n">
        <v>46</v>
      </c>
      <c r="E210" s="0" t="n">
        <v>0</v>
      </c>
      <c r="F210" s="0" t="n">
        <v>0</v>
      </c>
      <c r="G210" s="0" t="s">
        <v>29309</v>
      </c>
      <c r="H210" s="0" t="s">
        <v>281</v>
      </c>
    </row>
    <row r="211" customFormat="false" ht="15" hidden="false" customHeight="false" outlineLevel="0" collapsed="false">
      <c r="A211" s="0" t="s">
        <v>29510</v>
      </c>
      <c r="B211" s="0" t="s">
        <v>29297</v>
      </c>
      <c r="C211" s="0" t="s">
        <v>39</v>
      </c>
      <c r="D211" s="0" t="n">
        <v>0</v>
      </c>
      <c r="E211" s="0" t="n">
        <v>0</v>
      </c>
      <c r="F211" s="0" t="n">
        <v>0</v>
      </c>
      <c r="H211" s="0" t="s">
        <v>281</v>
      </c>
    </row>
    <row r="212" customFormat="false" ht="15" hidden="false" customHeight="false" outlineLevel="0" collapsed="false">
      <c r="A212" s="0" t="s">
        <v>29511</v>
      </c>
      <c r="B212" s="0" t="s">
        <v>29297</v>
      </c>
      <c r="C212" s="0" t="s">
        <v>39</v>
      </c>
      <c r="D212" s="0" t="n">
        <v>0</v>
      </c>
      <c r="E212" s="0" t="n">
        <v>0</v>
      </c>
      <c r="F212" s="0" t="n">
        <v>0</v>
      </c>
      <c r="H212" s="0" t="s">
        <v>281</v>
      </c>
    </row>
    <row r="213" customFormat="false" ht="15" hidden="false" customHeight="false" outlineLevel="0" collapsed="false">
      <c r="A213" s="0" t="s">
        <v>29512</v>
      </c>
      <c r="B213" s="0" t="s">
        <v>29297</v>
      </c>
      <c r="C213" s="0" t="s">
        <v>42</v>
      </c>
      <c r="D213" s="0" t="n">
        <v>0</v>
      </c>
      <c r="E213" s="0" t="n">
        <v>0</v>
      </c>
      <c r="F213" s="0" t="n">
        <v>0</v>
      </c>
      <c r="G213" s="0" t="s">
        <v>29367</v>
      </c>
      <c r="H213" s="0" t="s">
        <v>281</v>
      </c>
    </row>
    <row r="214" customFormat="false" ht="15" hidden="false" customHeight="false" outlineLevel="0" collapsed="false">
      <c r="A214" s="0" t="s">
        <v>29513</v>
      </c>
      <c r="B214" s="0" t="s">
        <v>29297</v>
      </c>
      <c r="C214" s="0" t="s">
        <v>39</v>
      </c>
      <c r="D214" s="0" t="n">
        <v>0</v>
      </c>
      <c r="E214" s="0" t="n">
        <v>0</v>
      </c>
      <c r="F214" s="0" t="n">
        <v>0</v>
      </c>
      <c r="H214" s="0" t="s">
        <v>281</v>
      </c>
    </row>
    <row r="215" customFormat="false" ht="15" hidden="false" customHeight="false" outlineLevel="0" collapsed="false">
      <c r="A215" s="0" t="s">
        <v>29514</v>
      </c>
      <c r="B215" s="0" t="s">
        <v>29297</v>
      </c>
      <c r="C215" s="0" t="s">
        <v>39</v>
      </c>
      <c r="D215" s="0" t="n">
        <v>0</v>
      </c>
      <c r="E215" s="0" t="n">
        <v>0</v>
      </c>
      <c r="F215" s="0" t="n">
        <v>0</v>
      </c>
      <c r="H215" s="0" t="s">
        <v>281</v>
      </c>
    </row>
    <row r="216" customFormat="false" ht="15" hidden="false" customHeight="false" outlineLevel="0" collapsed="false">
      <c r="A216" s="0" t="s">
        <v>29515</v>
      </c>
      <c r="B216" s="0" t="s">
        <v>29297</v>
      </c>
      <c r="C216" s="0" t="s">
        <v>32</v>
      </c>
      <c r="D216" s="0" t="n">
        <v>1</v>
      </c>
      <c r="E216" s="0" t="n">
        <v>0</v>
      </c>
      <c r="F216" s="0" t="n">
        <v>0</v>
      </c>
      <c r="G216" s="0" t="s">
        <v>29309</v>
      </c>
      <c r="H216" s="0" t="s">
        <v>281</v>
      </c>
    </row>
    <row r="217" customFormat="false" ht="15" hidden="false" customHeight="false" outlineLevel="0" collapsed="false">
      <c r="A217" s="0" t="s">
        <v>29516</v>
      </c>
      <c r="B217" s="0" t="s">
        <v>29297</v>
      </c>
      <c r="C217" s="0" t="s">
        <v>39</v>
      </c>
      <c r="D217" s="0" t="n">
        <v>0</v>
      </c>
      <c r="E217" s="0" t="n">
        <v>0</v>
      </c>
      <c r="F217" s="0" t="n">
        <v>0</v>
      </c>
      <c r="H217" s="0" t="s">
        <v>281</v>
      </c>
    </row>
    <row r="218" customFormat="false" ht="15" hidden="false" customHeight="false" outlineLevel="0" collapsed="false">
      <c r="A218" s="0" t="s">
        <v>29517</v>
      </c>
      <c r="B218" s="0" t="s">
        <v>29297</v>
      </c>
      <c r="C218" s="0" t="s">
        <v>39</v>
      </c>
      <c r="D218" s="0" t="n">
        <v>0</v>
      </c>
      <c r="E218" s="0" t="n">
        <v>0</v>
      </c>
      <c r="F218" s="0" t="n">
        <v>0</v>
      </c>
      <c r="H218" s="0" t="s">
        <v>281</v>
      </c>
    </row>
    <row r="219" customFormat="false" ht="15" hidden="false" customHeight="false" outlineLevel="0" collapsed="false">
      <c r="A219" s="0" t="s">
        <v>29518</v>
      </c>
      <c r="B219" s="0" t="s">
        <v>29297</v>
      </c>
      <c r="C219" s="0" t="s">
        <v>32</v>
      </c>
      <c r="D219" s="0" t="n">
        <v>0</v>
      </c>
      <c r="E219" s="0" t="n">
        <v>0</v>
      </c>
      <c r="F219" s="0" t="n">
        <v>0</v>
      </c>
      <c r="G219" s="0" t="s">
        <v>29519</v>
      </c>
      <c r="H219" s="0" t="s">
        <v>281</v>
      </c>
    </row>
    <row r="220" customFormat="false" ht="15" hidden="false" customHeight="false" outlineLevel="0" collapsed="false">
      <c r="A220" s="0" t="s">
        <v>29520</v>
      </c>
      <c r="B220" s="0" t="s">
        <v>29297</v>
      </c>
      <c r="C220" s="0" t="s">
        <v>30</v>
      </c>
      <c r="D220" s="0" t="n">
        <v>0</v>
      </c>
      <c r="E220" s="0" t="n">
        <v>0</v>
      </c>
      <c r="F220" s="0" t="n">
        <v>0</v>
      </c>
      <c r="G220" s="0" t="s">
        <v>29521</v>
      </c>
      <c r="H220" s="0" t="s">
        <v>281</v>
      </c>
    </row>
    <row r="221" customFormat="false" ht="15" hidden="false" customHeight="false" outlineLevel="0" collapsed="false">
      <c r="A221" s="0" t="s">
        <v>29522</v>
      </c>
      <c r="B221" s="0" t="s">
        <v>29297</v>
      </c>
      <c r="C221" s="0" t="s">
        <v>27</v>
      </c>
      <c r="D221" s="0" t="n">
        <v>0</v>
      </c>
      <c r="E221" s="0" t="n">
        <v>0</v>
      </c>
      <c r="F221" s="0" t="n">
        <v>0</v>
      </c>
      <c r="H221" s="0" t="s">
        <v>281</v>
      </c>
    </row>
    <row r="222" customFormat="false" ht="15" hidden="false" customHeight="false" outlineLevel="0" collapsed="false">
      <c r="A222" s="0" t="s">
        <v>29523</v>
      </c>
      <c r="B222" s="0" t="s">
        <v>29297</v>
      </c>
      <c r="C222" s="0" t="s">
        <v>32</v>
      </c>
      <c r="D222" s="0" t="n">
        <v>5</v>
      </c>
      <c r="E222" s="0" t="n">
        <v>0</v>
      </c>
      <c r="F222" s="0" t="n">
        <v>0</v>
      </c>
      <c r="G222" s="0" t="s">
        <v>29309</v>
      </c>
      <c r="H222" s="0" t="s">
        <v>281</v>
      </c>
    </row>
    <row r="223" customFormat="false" ht="15" hidden="false" customHeight="false" outlineLevel="0" collapsed="false">
      <c r="A223" s="0" t="s">
        <v>29524</v>
      </c>
      <c r="B223" s="0" t="s">
        <v>29297</v>
      </c>
      <c r="C223" s="0" t="s">
        <v>32</v>
      </c>
      <c r="D223" s="0" t="n">
        <v>1</v>
      </c>
      <c r="E223" s="0" t="n">
        <v>0</v>
      </c>
      <c r="F223" s="0" t="n">
        <v>0</v>
      </c>
      <c r="G223" s="0" t="s">
        <v>29309</v>
      </c>
      <c r="H223" s="0" t="s">
        <v>281</v>
      </c>
    </row>
    <row r="224" customFormat="false" ht="15" hidden="false" customHeight="false" outlineLevel="0" collapsed="false">
      <c r="A224" s="0" t="s">
        <v>29525</v>
      </c>
      <c r="B224" s="0" t="s">
        <v>29297</v>
      </c>
      <c r="C224" s="0" t="s">
        <v>32</v>
      </c>
      <c r="D224" s="0" t="n">
        <v>0</v>
      </c>
      <c r="E224" s="0" t="n">
        <v>0</v>
      </c>
      <c r="F224" s="0" t="n">
        <v>0</v>
      </c>
      <c r="G224" s="0" t="s">
        <v>29309</v>
      </c>
      <c r="H224" s="0" t="s">
        <v>281</v>
      </c>
    </row>
    <row r="225" customFormat="false" ht="15" hidden="false" customHeight="false" outlineLevel="0" collapsed="false">
      <c r="A225" s="0" t="s">
        <v>29526</v>
      </c>
      <c r="B225" s="0" t="s">
        <v>29297</v>
      </c>
      <c r="C225" s="0" t="s">
        <v>32</v>
      </c>
      <c r="D225" s="0" t="n">
        <v>5</v>
      </c>
      <c r="E225" s="0" t="n">
        <v>0</v>
      </c>
      <c r="F225" s="0" t="n">
        <v>0</v>
      </c>
      <c r="G225" s="0" t="s">
        <v>29527</v>
      </c>
      <c r="H225" s="0" t="s">
        <v>281</v>
      </c>
    </row>
    <row r="226" customFormat="false" ht="15" hidden="false" customHeight="false" outlineLevel="0" collapsed="false">
      <c r="A226" s="0" t="s">
        <v>29528</v>
      </c>
      <c r="B226" s="0" t="s">
        <v>29297</v>
      </c>
      <c r="C226" s="0" t="s">
        <v>32</v>
      </c>
      <c r="D226" s="0" t="n">
        <v>0</v>
      </c>
      <c r="E226" s="0" t="n">
        <v>0</v>
      </c>
      <c r="F226" s="0" t="n">
        <v>0</v>
      </c>
      <c r="G226" s="0" t="s">
        <v>29529</v>
      </c>
      <c r="H226" s="0" t="s">
        <v>281</v>
      </c>
    </row>
    <row r="227" customFormat="false" ht="15" hidden="false" customHeight="false" outlineLevel="0" collapsed="false">
      <c r="A227" s="0" t="s">
        <v>29530</v>
      </c>
      <c r="B227" s="0" t="s">
        <v>29297</v>
      </c>
      <c r="C227" s="0" t="s">
        <v>39</v>
      </c>
      <c r="D227" s="0" t="n">
        <v>0</v>
      </c>
      <c r="E227" s="0" t="n">
        <v>0</v>
      </c>
      <c r="F227" s="0" t="n">
        <v>0</v>
      </c>
      <c r="H227" s="0" t="s">
        <v>281</v>
      </c>
    </row>
    <row r="228" customFormat="false" ht="15" hidden="false" customHeight="false" outlineLevel="0" collapsed="false">
      <c r="A228" s="0" t="s">
        <v>29531</v>
      </c>
      <c r="B228" s="0" t="s">
        <v>29297</v>
      </c>
      <c r="C228" s="0" t="s">
        <v>39</v>
      </c>
      <c r="D228" s="0" t="n">
        <v>0</v>
      </c>
      <c r="E228" s="0" t="n">
        <v>0</v>
      </c>
      <c r="F228" s="0" t="n">
        <v>0</v>
      </c>
      <c r="H228" s="0" t="s">
        <v>281</v>
      </c>
    </row>
    <row r="229" customFormat="false" ht="15" hidden="false" customHeight="false" outlineLevel="0" collapsed="false">
      <c r="A229" s="0" t="s">
        <v>29532</v>
      </c>
      <c r="B229" s="0" t="s">
        <v>29297</v>
      </c>
      <c r="C229" s="0" t="s">
        <v>30</v>
      </c>
      <c r="D229" s="0" t="n">
        <v>0</v>
      </c>
      <c r="E229" s="0" t="n">
        <v>0</v>
      </c>
      <c r="F229" s="0" t="n">
        <v>0</v>
      </c>
      <c r="G229" s="0" t="s">
        <v>29351</v>
      </c>
      <c r="H229" s="0" t="s">
        <v>281</v>
      </c>
    </row>
    <row r="230" customFormat="false" ht="15" hidden="false" customHeight="false" outlineLevel="0" collapsed="false">
      <c r="A230" s="0" t="s">
        <v>29533</v>
      </c>
      <c r="B230" s="0" t="s">
        <v>29297</v>
      </c>
      <c r="C230" s="0" t="s">
        <v>39</v>
      </c>
      <c r="D230" s="0" t="n">
        <v>0</v>
      </c>
      <c r="E230" s="0" t="n">
        <v>0</v>
      </c>
      <c r="F230" s="0" t="n">
        <v>0</v>
      </c>
      <c r="H230" s="0" t="s">
        <v>281</v>
      </c>
    </row>
    <row r="231" customFormat="false" ht="15" hidden="false" customHeight="false" outlineLevel="0" collapsed="false">
      <c r="A231" s="0" t="s">
        <v>29534</v>
      </c>
      <c r="B231" s="0" t="s">
        <v>29297</v>
      </c>
      <c r="C231" s="0" t="s">
        <v>32</v>
      </c>
      <c r="D231" s="0" t="n">
        <v>30</v>
      </c>
      <c r="E231" s="0" t="n">
        <v>0</v>
      </c>
      <c r="F231" s="0" t="n">
        <v>0</v>
      </c>
      <c r="G231" s="0" t="s">
        <v>29309</v>
      </c>
      <c r="H231" s="0" t="s">
        <v>281</v>
      </c>
    </row>
    <row r="232" customFormat="false" ht="15" hidden="false" customHeight="false" outlineLevel="0" collapsed="false">
      <c r="A232" s="0" t="s">
        <v>29535</v>
      </c>
      <c r="B232" s="0" t="s">
        <v>29297</v>
      </c>
      <c r="C232" s="0" t="s">
        <v>39</v>
      </c>
      <c r="D232" s="0" t="n">
        <v>0</v>
      </c>
      <c r="E232" s="0" t="n">
        <v>0</v>
      </c>
      <c r="F232" s="0" t="n">
        <v>0</v>
      </c>
      <c r="H232" s="0" t="s">
        <v>281</v>
      </c>
    </row>
    <row r="233" customFormat="false" ht="15" hidden="false" customHeight="false" outlineLevel="0" collapsed="false">
      <c r="A233" s="0" t="s">
        <v>29536</v>
      </c>
      <c r="B233" s="0" t="s">
        <v>29297</v>
      </c>
      <c r="C233" s="0" t="s">
        <v>27</v>
      </c>
      <c r="D233" s="0" t="n">
        <v>0</v>
      </c>
      <c r="E233" s="0" t="n">
        <v>0</v>
      </c>
      <c r="F233" s="0" t="n">
        <v>0</v>
      </c>
      <c r="H233" s="0" t="s">
        <v>281</v>
      </c>
    </row>
    <row r="234" customFormat="false" ht="15" hidden="false" customHeight="false" outlineLevel="0" collapsed="false">
      <c r="A234" s="0" t="s">
        <v>29537</v>
      </c>
      <c r="B234" s="0" t="s">
        <v>29297</v>
      </c>
      <c r="C234" s="0" t="s">
        <v>32</v>
      </c>
      <c r="D234" s="0" t="n">
        <v>1</v>
      </c>
      <c r="E234" s="0" t="n">
        <v>1</v>
      </c>
      <c r="F234" s="0" t="n">
        <v>0</v>
      </c>
      <c r="G234" s="0" t="s">
        <v>29452</v>
      </c>
      <c r="H234" s="0" t="s">
        <v>281</v>
      </c>
    </row>
    <row r="235" customFormat="false" ht="15" hidden="false" customHeight="false" outlineLevel="0" collapsed="false">
      <c r="A235" s="0" t="s">
        <v>29538</v>
      </c>
      <c r="B235" s="0" t="s">
        <v>29297</v>
      </c>
      <c r="C235" s="0" t="s">
        <v>27</v>
      </c>
      <c r="D235" s="0" t="n">
        <v>0</v>
      </c>
      <c r="E235" s="0" t="n">
        <v>0</v>
      </c>
      <c r="F235" s="0" t="n">
        <v>0</v>
      </c>
      <c r="H235" s="0" t="s">
        <v>281</v>
      </c>
    </row>
    <row r="236" customFormat="false" ht="15" hidden="false" customHeight="false" outlineLevel="0" collapsed="false">
      <c r="A236" s="0" t="s">
        <v>29539</v>
      </c>
      <c r="B236" s="0" t="s">
        <v>29297</v>
      </c>
      <c r="C236" s="0" t="s">
        <v>39</v>
      </c>
      <c r="D236" s="0" t="n">
        <v>0</v>
      </c>
      <c r="E236" s="0" t="n">
        <v>0</v>
      </c>
      <c r="F236" s="0" t="n">
        <v>0</v>
      </c>
      <c r="H236" s="0" t="s">
        <v>281</v>
      </c>
    </row>
    <row r="237" customFormat="false" ht="15" hidden="false" customHeight="false" outlineLevel="0" collapsed="false">
      <c r="A237" s="0" t="s">
        <v>29540</v>
      </c>
      <c r="B237" s="0" t="s">
        <v>29297</v>
      </c>
      <c r="C237" s="0" t="s">
        <v>39</v>
      </c>
      <c r="D237" s="0" t="n">
        <v>0</v>
      </c>
      <c r="E237" s="0" t="n">
        <v>0</v>
      </c>
      <c r="F237" s="0" t="n">
        <v>0</v>
      </c>
      <c r="H237" s="0" t="s">
        <v>281</v>
      </c>
    </row>
    <row r="238" customFormat="false" ht="15" hidden="false" customHeight="false" outlineLevel="0" collapsed="false">
      <c r="A238" s="0" t="s">
        <v>29541</v>
      </c>
      <c r="B238" s="0" t="s">
        <v>29297</v>
      </c>
      <c r="C238" s="0" t="s">
        <v>39</v>
      </c>
      <c r="D238" s="0" t="n">
        <v>0</v>
      </c>
      <c r="E238" s="0" t="n">
        <v>0</v>
      </c>
      <c r="F238" s="0" t="n">
        <v>0</v>
      </c>
      <c r="H238" s="0" t="s">
        <v>281</v>
      </c>
    </row>
    <row r="239" customFormat="false" ht="15" hidden="false" customHeight="false" outlineLevel="0" collapsed="false">
      <c r="A239" s="0" t="s">
        <v>29542</v>
      </c>
      <c r="B239" s="0" t="s">
        <v>29297</v>
      </c>
      <c r="C239" s="0" t="s">
        <v>32</v>
      </c>
      <c r="D239" s="0" t="n">
        <v>15</v>
      </c>
      <c r="E239" s="0" t="n">
        <v>0</v>
      </c>
      <c r="F239" s="0" t="n">
        <v>0</v>
      </c>
      <c r="G239" s="0" t="s">
        <v>29309</v>
      </c>
      <c r="H239" s="0" t="s">
        <v>281</v>
      </c>
    </row>
    <row r="240" customFormat="false" ht="15" hidden="false" customHeight="false" outlineLevel="0" collapsed="false">
      <c r="A240" s="0" t="s">
        <v>29543</v>
      </c>
      <c r="B240" s="0" t="s">
        <v>29297</v>
      </c>
      <c r="C240" s="0" t="s">
        <v>39</v>
      </c>
      <c r="D240" s="0" t="n">
        <v>0</v>
      </c>
      <c r="E240" s="0" t="n">
        <v>0</v>
      </c>
      <c r="F240" s="0" t="n">
        <v>0</v>
      </c>
      <c r="H240" s="0" t="s">
        <v>281</v>
      </c>
    </row>
    <row r="241" customFormat="false" ht="15" hidden="false" customHeight="false" outlineLevel="0" collapsed="false">
      <c r="A241" s="0" t="s">
        <v>29544</v>
      </c>
      <c r="B241" s="0" t="s">
        <v>29297</v>
      </c>
      <c r="C241" s="0" t="s">
        <v>27</v>
      </c>
      <c r="D241" s="0" t="n">
        <v>0</v>
      </c>
      <c r="E241" s="0" t="n">
        <v>0</v>
      </c>
      <c r="F241" s="0" t="n">
        <v>0</v>
      </c>
      <c r="H241" s="0" t="s">
        <v>281</v>
      </c>
    </row>
    <row r="242" customFormat="false" ht="15" hidden="false" customHeight="false" outlineLevel="0" collapsed="false">
      <c r="A242" s="0" t="s">
        <v>29545</v>
      </c>
      <c r="B242" s="0" t="s">
        <v>29297</v>
      </c>
      <c r="C242" s="0" t="s">
        <v>27</v>
      </c>
      <c r="D242" s="0" t="n">
        <v>0</v>
      </c>
      <c r="E242" s="0" t="n">
        <v>0</v>
      </c>
      <c r="F242" s="0" t="n">
        <v>0</v>
      </c>
      <c r="H242" s="0" t="s">
        <v>281</v>
      </c>
    </row>
    <row r="243" customFormat="false" ht="15" hidden="false" customHeight="false" outlineLevel="0" collapsed="false">
      <c r="A243" s="0" t="s">
        <v>29546</v>
      </c>
      <c r="B243" s="0" t="s">
        <v>29297</v>
      </c>
      <c r="C243" s="0" t="s">
        <v>32</v>
      </c>
      <c r="D243" s="0" t="n">
        <v>50</v>
      </c>
      <c r="E243" s="0" t="n">
        <v>0</v>
      </c>
      <c r="F243" s="0" t="n">
        <v>0</v>
      </c>
      <c r="G243" s="0" t="s">
        <v>29470</v>
      </c>
      <c r="H243" s="0" t="s">
        <v>281</v>
      </c>
    </row>
    <row r="244" customFormat="false" ht="15" hidden="false" customHeight="false" outlineLevel="0" collapsed="false">
      <c r="A244" s="0" t="s">
        <v>29547</v>
      </c>
      <c r="B244" s="0" t="s">
        <v>29297</v>
      </c>
      <c r="C244" s="0" t="s">
        <v>32</v>
      </c>
      <c r="D244" s="0" t="n">
        <v>0</v>
      </c>
      <c r="E244" s="0" t="n">
        <v>0</v>
      </c>
      <c r="F244" s="0" t="n">
        <v>0</v>
      </c>
      <c r="G244" s="0" t="s">
        <v>29548</v>
      </c>
      <c r="H244" s="0" t="s">
        <v>281</v>
      </c>
    </row>
    <row r="245" customFormat="false" ht="15" hidden="false" customHeight="false" outlineLevel="0" collapsed="false">
      <c r="A245" s="0" t="s">
        <v>29549</v>
      </c>
      <c r="B245" s="0" t="s">
        <v>29297</v>
      </c>
      <c r="C245" s="0" t="s">
        <v>32</v>
      </c>
      <c r="D245" s="0" t="n">
        <v>0</v>
      </c>
      <c r="E245" s="0" t="n">
        <v>0</v>
      </c>
      <c r="F245" s="0" t="n">
        <v>0</v>
      </c>
      <c r="G245" s="0" t="s">
        <v>29550</v>
      </c>
      <c r="H245" s="0" t="s">
        <v>281</v>
      </c>
    </row>
    <row r="246" customFormat="false" ht="15" hidden="false" customHeight="false" outlineLevel="0" collapsed="false">
      <c r="A246" s="0" t="s">
        <v>29551</v>
      </c>
      <c r="B246" s="0" t="s">
        <v>29297</v>
      </c>
      <c r="C246" s="0" t="s">
        <v>39</v>
      </c>
      <c r="D246" s="0" t="n">
        <v>0</v>
      </c>
      <c r="E246" s="0" t="n">
        <v>0</v>
      </c>
      <c r="F246" s="0" t="n">
        <v>0</v>
      </c>
      <c r="H246" s="0" t="s">
        <v>281</v>
      </c>
    </row>
    <row r="247" customFormat="false" ht="15" hidden="false" customHeight="false" outlineLevel="0" collapsed="false">
      <c r="A247" s="0" t="s">
        <v>29552</v>
      </c>
      <c r="B247" s="0" t="s">
        <v>29297</v>
      </c>
      <c r="C247" s="0" t="s">
        <v>39</v>
      </c>
      <c r="D247" s="0" t="n">
        <v>0</v>
      </c>
      <c r="E247" s="0" t="n">
        <v>0</v>
      </c>
      <c r="F247" s="0" t="n">
        <v>0</v>
      </c>
      <c r="H247" s="0" t="s">
        <v>281</v>
      </c>
    </row>
    <row r="248" customFormat="false" ht="15" hidden="false" customHeight="false" outlineLevel="0" collapsed="false">
      <c r="A248" s="0" t="s">
        <v>29553</v>
      </c>
      <c r="B248" s="0" t="s">
        <v>29297</v>
      </c>
      <c r="C248" s="0" t="s">
        <v>32</v>
      </c>
      <c r="D248" s="0" t="n">
        <v>9</v>
      </c>
      <c r="E248" s="0" t="n">
        <v>0</v>
      </c>
      <c r="F248" s="0" t="n">
        <v>0</v>
      </c>
      <c r="G248" s="0" t="s">
        <v>29554</v>
      </c>
      <c r="H248" s="0" t="s">
        <v>281</v>
      </c>
    </row>
    <row r="249" customFormat="false" ht="15" hidden="false" customHeight="false" outlineLevel="0" collapsed="false">
      <c r="A249" s="0" t="s">
        <v>29555</v>
      </c>
      <c r="B249" s="0" t="s">
        <v>29297</v>
      </c>
      <c r="C249" s="0" t="s">
        <v>39</v>
      </c>
      <c r="D249" s="0" t="n">
        <v>0</v>
      </c>
      <c r="E249" s="0" t="n">
        <v>0</v>
      </c>
      <c r="F249" s="0" t="n">
        <v>0</v>
      </c>
      <c r="H249" s="0" t="s">
        <v>281</v>
      </c>
    </row>
    <row r="250" customFormat="false" ht="15" hidden="false" customHeight="false" outlineLevel="0" collapsed="false">
      <c r="A250" s="0" t="s">
        <v>29556</v>
      </c>
      <c r="B250" s="0" t="s">
        <v>29297</v>
      </c>
      <c r="C250" s="0" t="s">
        <v>39</v>
      </c>
      <c r="D250" s="0" t="n">
        <v>0</v>
      </c>
      <c r="E250" s="0" t="n">
        <v>0</v>
      </c>
      <c r="F250" s="0" t="n">
        <v>0</v>
      </c>
      <c r="H250" s="0" t="s">
        <v>281</v>
      </c>
    </row>
    <row r="251" customFormat="false" ht="15" hidden="false" customHeight="false" outlineLevel="0" collapsed="false">
      <c r="A251" s="0" t="s">
        <v>29557</v>
      </c>
      <c r="B251" s="0" t="s">
        <v>29297</v>
      </c>
      <c r="C251" s="0" t="s">
        <v>30</v>
      </c>
      <c r="D251" s="0" t="n">
        <v>0</v>
      </c>
      <c r="E251" s="0" t="n">
        <v>0</v>
      </c>
      <c r="F251" s="0" t="n">
        <v>0</v>
      </c>
      <c r="G251" s="0" t="s">
        <v>29359</v>
      </c>
      <c r="H251" s="0" t="s">
        <v>281</v>
      </c>
    </row>
    <row r="252" customFormat="false" ht="15" hidden="false" customHeight="false" outlineLevel="0" collapsed="false">
      <c r="A252" s="0" t="s">
        <v>29558</v>
      </c>
      <c r="B252" s="0" t="s">
        <v>29297</v>
      </c>
      <c r="C252" s="0" t="s">
        <v>32</v>
      </c>
      <c r="D252" s="0" t="n">
        <v>0</v>
      </c>
      <c r="E252" s="0" t="n">
        <v>0</v>
      </c>
      <c r="F252" s="0" t="n">
        <v>0</v>
      </c>
      <c r="G252" s="0" t="s">
        <v>29351</v>
      </c>
      <c r="H252" s="0" t="s">
        <v>281</v>
      </c>
    </row>
    <row r="253" customFormat="false" ht="15" hidden="false" customHeight="false" outlineLevel="0" collapsed="false">
      <c r="A253" s="0" t="s">
        <v>29559</v>
      </c>
      <c r="B253" s="0" t="s">
        <v>29297</v>
      </c>
      <c r="C253" s="0" t="s">
        <v>39</v>
      </c>
      <c r="D253" s="0" t="n">
        <v>0</v>
      </c>
      <c r="E253" s="0" t="n">
        <v>0</v>
      </c>
      <c r="F253" s="0" t="n">
        <v>0</v>
      </c>
      <c r="H253" s="0" t="s">
        <v>281</v>
      </c>
    </row>
    <row r="254" customFormat="false" ht="15" hidden="false" customHeight="false" outlineLevel="0" collapsed="false">
      <c r="A254" s="0" t="s">
        <v>29560</v>
      </c>
      <c r="B254" s="0" t="s">
        <v>29297</v>
      </c>
      <c r="C254" s="0" t="s">
        <v>32</v>
      </c>
      <c r="D254" s="0" t="n">
        <v>31</v>
      </c>
      <c r="E254" s="0" t="n">
        <v>31</v>
      </c>
      <c r="F254" s="0" t="n">
        <v>0</v>
      </c>
      <c r="G254" s="0" t="s">
        <v>29561</v>
      </c>
      <c r="H254" s="0" t="s">
        <v>281</v>
      </c>
    </row>
    <row r="255" customFormat="false" ht="15" hidden="false" customHeight="false" outlineLevel="0" collapsed="false">
      <c r="A255" s="0" t="s">
        <v>29562</v>
      </c>
      <c r="B255" s="0" t="s">
        <v>29297</v>
      </c>
      <c r="C255" s="0" t="s">
        <v>27</v>
      </c>
      <c r="D255" s="0" t="n">
        <v>0</v>
      </c>
      <c r="E255" s="0" t="n">
        <v>0</v>
      </c>
      <c r="F255" s="0" t="n">
        <v>0</v>
      </c>
      <c r="H255" s="0" t="s">
        <v>281</v>
      </c>
    </row>
    <row r="256" customFormat="false" ht="15" hidden="false" customHeight="false" outlineLevel="0" collapsed="false">
      <c r="A256" s="0" t="s">
        <v>29563</v>
      </c>
      <c r="B256" s="0" t="s">
        <v>29297</v>
      </c>
      <c r="C256" s="0" t="s">
        <v>39</v>
      </c>
      <c r="D256" s="0" t="n">
        <v>0</v>
      </c>
      <c r="E256" s="0" t="n">
        <v>0</v>
      </c>
      <c r="F256" s="0" t="n">
        <v>0</v>
      </c>
      <c r="H256" s="0" t="s">
        <v>281</v>
      </c>
    </row>
    <row r="257" customFormat="false" ht="15" hidden="false" customHeight="false" outlineLevel="0" collapsed="false">
      <c r="A257" s="0" t="s">
        <v>29564</v>
      </c>
      <c r="B257" s="0" t="s">
        <v>29297</v>
      </c>
      <c r="C257" s="0" t="s">
        <v>39</v>
      </c>
      <c r="D257" s="0" t="n">
        <v>0</v>
      </c>
      <c r="E257" s="0" t="n">
        <v>0</v>
      </c>
      <c r="F257" s="0" t="n">
        <v>0</v>
      </c>
      <c r="H257" s="0" t="s">
        <v>281</v>
      </c>
    </row>
    <row r="258" customFormat="false" ht="15" hidden="false" customHeight="false" outlineLevel="0" collapsed="false">
      <c r="A258" s="0" t="s">
        <v>29565</v>
      </c>
      <c r="B258" s="0" t="s">
        <v>29297</v>
      </c>
      <c r="C258" s="0" t="s">
        <v>30</v>
      </c>
      <c r="D258" s="0" t="n">
        <v>1</v>
      </c>
      <c r="E258" s="0" t="n">
        <v>1</v>
      </c>
      <c r="F258" s="0" t="n">
        <v>0</v>
      </c>
      <c r="G258" s="0" t="s">
        <v>29566</v>
      </c>
      <c r="H258" s="0" t="s">
        <v>281</v>
      </c>
    </row>
    <row r="259" customFormat="false" ht="15" hidden="false" customHeight="false" outlineLevel="0" collapsed="false">
      <c r="A259" s="0" t="s">
        <v>29567</v>
      </c>
      <c r="B259" s="0" t="s">
        <v>29297</v>
      </c>
      <c r="C259" s="0" t="s">
        <v>32</v>
      </c>
      <c r="D259" s="0" t="n">
        <v>22</v>
      </c>
      <c r="E259" s="0" t="n">
        <v>22</v>
      </c>
      <c r="F259" s="0" t="n">
        <v>0</v>
      </c>
      <c r="G259" s="0" t="s">
        <v>29568</v>
      </c>
      <c r="H259" s="0" t="s">
        <v>281</v>
      </c>
    </row>
    <row r="260" customFormat="false" ht="15" hidden="false" customHeight="false" outlineLevel="0" collapsed="false">
      <c r="A260" s="0" t="s">
        <v>29569</v>
      </c>
      <c r="B260" s="0" t="s">
        <v>29297</v>
      </c>
      <c r="C260" s="0" t="s">
        <v>32</v>
      </c>
      <c r="D260" s="0" t="n">
        <v>2</v>
      </c>
      <c r="E260" s="0" t="n">
        <v>0</v>
      </c>
      <c r="F260" s="0" t="n">
        <v>0</v>
      </c>
      <c r="G260" s="0" t="s">
        <v>29309</v>
      </c>
      <c r="H260" s="0" t="s">
        <v>281</v>
      </c>
    </row>
    <row r="261" customFormat="false" ht="15" hidden="false" customHeight="false" outlineLevel="0" collapsed="false">
      <c r="A261" s="0" t="s">
        <v>29570</v>
      </c>
      <c r="B261" s="0" t="s">
        <v>29297</v>
      </c>
      <c r="C261" s="0" t="s">
        <v>32</v>
      </c>
      <c r="D261" s="0" t="n">
        <v>0</v>
      </c>
      <c r="E261" s="0" t="n">
        <v>0</v>
      </c>
      <c r="F261" s="0" t="n">
        <v>0</v>
      </c>
      <c r="G261" s="0" t="s">
        <v>29382</v>
      </c>
      <c r="H261" s="0" t="s">
        <v>281</v>
      </c>
    </row>
    <row r="262" customFormat="false" ht="15" hidden="false" customHeight="false" outlineLevel="0" collapsed="false">
      <c r="A262" s="0" t="s">
        <v>29571</v>
      </c>
      <c r="B262" s="0" t="s">
        <v>29297</v>
      </c>
      <c r="C262" s="0" t="s">
        <v>32</v>
      </c>
      <c r="D262" s="0" t="n">
        <v>2</v>
      </c>
      <c r="E262" s="0" t="n">
        <v>0</v>
      </c>
      <c r="F262" s="0" t="n">
        <v>0</v>
      </c>
      <c r="G262" s="0" t="s">
        <v>29309</v>
      </c>
      <c r="H262" s="0" t="s">
        <v>281</v>
      </c>
    </row>
    <row r="263" customFormat="false" ht="15" hidden="false" customHeight="false" outlineLevel="0" collapsed="false">
      <c r="A263" s="0" t="s">
        <v>29572</v>
      </c>
      <c r="B263" s="0" t="s">
        <v>29297</v>
      </c>
      <c r="C263" s="0" t="s">
        <v>39</v>
      </c>
      <c r="D263" s="0" t="n">
        <v>0</v>
      </c>
      <c r="E263" s="0" t="n">
        <v>0</v>
      </c>
      <c r="F263" s="0" t="n">
        <v>0</v>
      </c>
      <c r="H263" s="0" t="s">
        <v>281</v>
      </c>
    </row>
    <row r="264" customFormat="false" ht="15" hidden="false" customHeight="false" outlineLevel="0" collapsed="false">
      <c r="A264" s="0" t="s">
        <v>29573</v>
      </c>
      <c r="B264" s="0" t="s">
        <v>29297</v>
      </c>
      <c r="C264" s="0" t="s">
        <v>39</v>
      </c>
      <c r="D264" s="0" t="n">
        <v>0</v>
      </c>
      <c r="E264" s="0" t="n">
        <v>0</v>
      </c>
      <c r="F264" s="0" t="n">
        <v>0</v>
      </c>
      <c r="H264" s="0" t="s">
        <v>281</v>
      </c>
    </row>
    <row r="265" customFormat="false" ht="15" hidden="false" customHeight="false" outlineLevel="0" collapsed="false">
      <c r="A265" s="0" t="s">
        <v>29574</v>
      </c>
      <c r="B265" s="0" t="s">
        <v>29297</v>
      </c>
      <c r="C265" s="0" t="s">
        <v>39</v>
      </c>
      <c r="D265" s="0" t="n">
        <v>0</v>
      </c>
      <c r="E265" s="0" t="n">
        <v>0</v>
      </c>
      <c r="F265" s="0" t="n">
        <v>0</v>
      </c>
      <c r="H265" s="0" t="s">
        <v>281</v>
      </c>
    </row>
    <row r="266" customFormat="false" ht="15" hidden="false" customHeight="false" outlineLevel="0" collapsed="false">
      <c r="A266" s="0" t="s">
        <v>29575</v>
      </c>
      <c r="B266" s="0" t="s">
        <v>29297</v>
      </c>
      <c r="C266" s="0" t="s">
        <v>39</v>
      </c>
      <c r="D266" s="0" t="n">
        <v>0</v>
      </c>
      <c r="E266" s="0" t="n">
        <v>0</v>
      </c>
      <c r="F266" s="0" t="n">
        <v>0</v>
      </c>
      <c r="H266" s="0" t="s">
        <v>281</v>
      </c>
    </row>
    <row r="267" customFormat="false" ht="15" hidden="false" customHeight="false" outlineLevel="0" collapsed="false">
      <c r="A267" s="0" t="s">
        <v>29576</v>
      </c>
      <c r="B267" s="0" t="s">
        <v>29297</v>
      </c>
      <c r="C267" s="0" t="s">
        <v>39</v>
      </c>
      <c r="D267" s="0" t="n">
        <v>0</v>
      </c>
      <c r="E267" s="0" t="n">
        <v>0</v>
      </c>
      <c r="F267" s="0" t="n">
        <v>0</v>
      </c>
      <c r="H267" s="0" t="s">
        <v>281</v>
      </c>
    </row>
    <row r="268" customFormat="false" ht="15" hidden="false" customHeight="false" outlineLevel="0" collapsed="false">
      <c r="A268" s="0" t="s">
        <v>29577</v>
      </c>
      <c r="B268" s="0" t="s">
        <v>29297</v>
      </c>
      <c r="C268" s="0" t="s">
        <v>32</v>
      </c>
      <c r="D268" s="0" t="n">
        <v>0</v>
      </c>
      <c r="E268" s="0" t="n">
        <v>0</v>
      </c>
      <c r="F268" s="0" t="n">
        <v>0</v>
      </c>
      <c r="G268" s="0" t="s">
        <v>29578</v>
      </c>
      <c r="H268" s="0" t="s">
        <v>281</v>
      </c>
    </row>
    <row r="269" customFormat="false" ht="15" hidden="false" customHeight="false" outlineLevel="0" collapsed="false">
      <c r="A269" s="0" t="s">
        <v>29579</v>
      </c>
      <c r="B269" s="0" t="s">
        <v>29297</v>
      </c>
      <c r="C269" s="0" t="s">
        <v>39</v>
      </c>
      <c r="D269" s="0" t="n">
        <v>0</v>
      </c>
      <c r="E269" s="0" t="n">
        <v>0</v>
      </c>
      <c r="F269" s="0" t="n">
        <v>0</v>
      </c>
      <c r="H269" s="0" t="s">
        <v>599</v>
      </c>
    </row>
    <row r="270" customFormat="false" ht="15" hidden="false" customHeight="false" outlineLevel="0" collapsed="false">
      <c r="A270" s="0" t="s">
        <v>29580</v>
      </c>
      <c r="B270" s="0" t="s">
        <v>29297</v>
      </c>
      <c r="C270" s="0" t="s">
        <v>39</v>
      </c>
      <c r="D270" s="0" t="n">
        <v>0</v>
      </c>
      <c r="E270" s="0" t="n">
        <v>0</v>
      </c>
      <c r="F270" s="0" t="n">
        <v>0</v>
      </c>
      <c r="H270" s="0" t="s">
        <v>599</v>
      </c>
    </row>
    <row r="271" customFormat="false" ht="15" hidden="false" customHeight="false" outlineLevel="0" collapsed="false">
      <c r="A271" s="0" t="s">
        <v>29581</v>
      </c>
      <c r="B271" s="0" t="s">
        <v>29297</v>
      </c>
      <c r="C271" s="0" t="s">
        <v>32</v>
      </c>
      <c r="D271" s="0" t="n">
        <v>0</v>
      </c>
      <c r="E271" s="0" t="n">
        <v>0</v>
      </c>
      <c r="F271" s="0" t="n">
        <v>0</v>
      </c>
      <c r="G271" s="0" t="s">
        <v>29382</v>
      </c>
      <c r="H271" s="0" t="s">
        <v>599</v>
      </c>
    </row>
    <row r="272" customFormat="false" ht="15" hidden="false" customHeight="false" outlineLevel="0" collapsed="false">
      <c r="A272" s="0" t="s">
        <v>29582</v>
      </c>
      <c r="B272" s="0" t="s">
        <v>29297</v>
      </c>
      <c r="C272" s="0" t="s">
        <v>32</v>
      </c>
      <c r="D272" s="0" t="n">
        <v>0</v>
      </c>
      <c r="E272" s="0" t="n">
        <v>0</v>
      </c>
      <c r="F272" s="0" t="n">
        <v>0</v>
      </c>
      <c r="G272" s="0" t="s">
        <v>29583</v>
      </c>
      <c r="H272" s="0" t="s">
        <v>599</v>
      </c>
    </row>
    <row r="273" customFormat="false" ht="15" hidden="false" customHeight="false" outlineLevel="0" collapsed="false">
      <c r="A273" s="0" t="s">
        <v>29584</v>
      </c>
      <c r="B273" s="0" t="s">
        <v>29585</v>
      </c>
      <c r="C273" s="0" t="s">
        <v>29586</v>
      </c>
      <c r="D273" s="0" t="n">
        <v>0</v>
      </c>
      <c r="E273" s="0" t="n">
        <v>0</v>
      </c>
      <c r="F273" s="0" t="n">
        <v>0</v>
      </c>
      <c r="G273" s="0" t="s">
        <v>29587</v>
      </c>
      <c r="H273" s="0" t="s">
        <v>599</v>
      </c>
    </row>
    <row r="274" customFormat="false" ht="15" hidden="false" customHeight="false" outlineLevel="0" collapsed="false">
      <c r="A274" s="0" t="s">
        <v>29588</v>
      </c>
      <c r="B274" s="0" t="s">
        <v>29589</v>
      </c>
      <c r="C274" s="0" t="s">
        <v>29590</v>
      </c>
      <c r="D274" s="0" t="n">
        <v>0</v>
      </c>
      <c r="E274" s="0" t="n">
        <v>0</v>
      </c>
      <c r="F274" s="0" t="n">
        <v>0</v>
      </c>
      <c r="G274" s="0" t="s">
        <v>29591</v>
      </c>
      <c r="H274" s="0" t="s">
        <v>599</v>
      </c>
    </row>
    <row r="275" customFormat="false" ht="15" hidden="false" customHeight="false" outlineLevel="0" collapsed="false">
      <c r="A275" s="0" t="s">
        <v>29531</v>
      </c>
      <c r="B275" s="0" t="s">
        <v>29303</v>
      </c>
      <c r="C275" s="0" t="s">
        <v>32</v>
      </c>
      <c r="D275" s="0" t="n">
        <v>0</v>
      </c>
      <c r="E275" s="0" t="n">
        <v>0</v>
      </c>
      <c r="F275" s="0" t="n">
        <v>0</v>
      </c>
      <c r="H275" s="0" t="s">
        <v>599</v>
      </c>
    </row>
    <row r="276" customFormat="false" ht="15" hidden="false" customHeight="false" outlineLevel="0" collapsed="false">
      <c r="A276" s="0" t="s">
        <v>29533</v>
      </c>
      <c r="B276" s="0" t="s">
        <v>29303</v>
      </c>
      <c r="C276" s="0" t="s">
        <v>32</v>
      </c>
      <c r="D276" s="0" t="n">
        <v>0</v>
      </c>
      <c r="E276" s="0" t="n">
        <v>0</v>
      </c>
      <c r="F276" s="0" t="n">
        <v>0</v>
      </c>
      <c r="H276" s="0" t="s">
        <v>599</v>
      </c>
    </row>
    <row r="277" customFormat="false" ht="15" hidden="false" customHeight="false" outlineLevel="0" collapsed="false">
      <c r="A277" s="0" t="s">
        <v>29592</v>
      </c>
      <c r="B277" s="0" t="s">
        <v>29303</v>
      </c>
      <c r="C277" s="0" t="s">
        <v>32</v>
      </c>
      <c r="D277" s="0" t="n">
        <v>0</v>
      </c>
      <c r="E277" s="0" t="n">
        <v>0</v>
      </c>
      <c r="F277" s="0" t="n">
        <v>0</v>
      </c>
      <c r="H277" s="0" t="s">
        <v>599</v>
      </c>
    </row>
    <row r="278" customFormat="false" ht="15" hidden="false" customHeight="false" outlineLevel="0" collapsed="false">
      <c r="A278" s="0" t="s">
        <v>29593</v>
      </c>
      <c r="B278" s="0" t="s">
        <v>29303</v>
      </c>
      <c r="C278" s="0" t="s">
        <v>32</v>
      </c>
      <c r="D278" s="0" t="n">
        <v>0</v>
      </c>
      <c r="E278" s="0" t="n">
        <v>0</v>
      </c>
      <c r="F278" s="0" t="n">
        <v>0</v>
      </c>
      <c r="H278" s="0" t="s">
        <v>599</v>
      </c>
    </row>
    <row r="279" customFormat="false" ht="15" hidden="false" customHeight="false" outlineLevel="0" collapsed="false">
      <c r="A279" s="0" t="s">
        <v>29594</v>
      </c>
      <c r="B279" s="0" t="s">
        <v>29303</v>
      </c>
      <c r="C279" s="0" t="s">
        <v>32</v>
      </c>
      <c r="D279" s="0" t="n">
        <v>0</v>
      </c>
      <c r="E279" s="0" t="n">
        <v>0</v>
      </c>
      <c r="F279" s="0" t="n">
        <v>0</v>
      </c>
      <c r="H279" s="0" t="s">
        <v>599</v>
      </c>
    </row>
    <row r="280" customFormat="false" ht="15" hidden="false" customHeight="false" outlineLevel="0" collapsed="false">
      <c r="A280" s="0" t="s">
        <v>29595</v>
      </c>
      <c r="B280" s="0" t="s">
        <v>29303</v>
      </c>
      <c r="C280" s="0" t="s">
        <v>32</v>
      </c>
      <c r="D280" s="0" t="n">
        <v>0</v>
      </c>
      <c r="E280" s="0" t="n">
        <v>0</v>
      </c>
      <c r="F280" s="0" t="n">
        <v>0</v>
      </c>
      <c r="H280" s="0" t="s">
        <v>599</v>
      </c>
    </row>
    <row r="281" customFormat="false" ht="15" hidden="false" customHeight="false" outlineLevel="0" collapsed="false">
      <c r="A281" s="0" t="s">
        <v>29369</v>
      </c>
      <c r="B281" s="0" t="s">
        <v>29303</v>
      </c>
      <c r="C281" s="0" t="s">
        <v>32</v>
      </c>
      <c r="D281" s="0" t="n">
        <v>0</v>
      </c>
      <c r="E281" s="0" t="n">
        <v>0</v>
      </c>
      <c r="F281" s="0" t="n">
        <v>0</v>
      </c>
      <c r="H281" s="0" t="s">
        <v>599</v>
      </c>
    </row>
    <row r="282" customFormat="false" ht="15" hidden="false" customHeight="false" outlineLevel="0" collapsed="false">
      <c r="A282" s="0" t="s">
        <v>29494</v>
      </c>
      <c r="B282" s="0" t="s">
        <v>29303</v>
      </c>
      <c r="C282" s="0" t="s">
        <v>32</v>
      </c>
      <c r="D282" s="0" t="n">
        <v>0</v>
      </c>
      <c r="E282" s="0" t="n">
        <v>0</v>
      </c>
      <c r="F282" s="0" t="n">
        <v>0</v>
      </c>
      <c r="H282" s="0" t="s">
        <v>599</v>
      </c>
    </row>
    <row r="283" customFormat="false" ht="15" hidden="false" customHeight="false" outlineLevel="0" collapsed="false">
      <c r="A283" s="0" t="s">
        <v>29492</v>
      </c>
      <c r="B283" s="0" t="s">
        <v>29303</v>
      </c>
      <c r="C283" s="0" t="s">
        <v>32</v>
      </c>
      <c r="D283" s="0" t="n">
        <v>0</v>
      </c>
      <c r="E283" s="0" t="n">
        <v>0</v>
      </c>
      <c r="F283" s="0" t="n">
        <v>0</v>
      </c>
      <c r="H283" s="0" t="s">
        <v>599</v>
      </c>
    </row>
    <row r="284" customFormat="false" ht="15" hidden="false" customHeight="false" outlineLevel="0" collapsed="false">
      <c r="A284" s="0" t="s">
        <v>29596</v>
      </c>
      <c r="B284" s="0" t="s">
        <v>29303</v>
      </c>
      <c r="C284" s="0" t="s">
        <v>32</v>
      </c>
      <c r="D284" s="0" t="n">
        <v>0</v>
      </c>
      <c r="E284" s="0" t="n">
        <v>0</v>
      </c>
      <c r="F284" s="0" t="n">
        <v>0</v>
      </c>
      <c r="H284" s="0" t="s">
        <v>599</v>
      </c>
    </row>
    <row r="285" customFormat="false" ht="15" hidden="false" customHeight="false" outlineLevel="0" collapsed="false">
      <c r="A285" s="0" t="s">
        <v>29597</v>
      </c>
      <c r="B285" s="0" t="s">
        <v>29303</v>
      </c>
      <c r="C285" s="0" t="s">
        <v>32</v>
      </c>
      <c r="D285" s="0" t="n">
        <v>0</v>
      </c>
      <c r="E285" s="0" t="n">
        <v>0</v>
      </c>
      <c r="F285" s="0" t="n">
        <v>0</v>
      </c>
      <c r="H285" s="0" t="s">
        <v>599</v>
      </c>
    </row>
    <row r="286" customFormat="false" ht="15" hidden="false" customHeight="false" outlineLevel="0" collapsed="false">
      <c r="A286" s="0" t="s">
        <v>29502</v>
      </c>
      <c r="B286" s="0" t="s">
        <v>29303</v>
      </c>
      <c r="C286" s="0" t="s">
        <v>32</v>
      </c>
      <c r="D286" s="0" t="n">
        <v>0</v>
      </c>
      <c r="E286" s="0" t="n">
        <v>0</v>
      </c>
      <c r="F286" s="0" t="n">
        <v>0</v>
      </c>
      <c r="H286" s="0" t="s">
        <v>599</v>
      </c>
    </row>
    <row r="287" customFormat="false" ht="15" hidden="false" customHeight="false" outlineLevel="0" collapsed="false">
      <c r="A287" s="0" t="s">
        <v>29598</v>
      </c>
      <c r="B287" s="0" t="s">
        <v>29303</v>
      </c>
      <c r="C287" s="0" t="s">
        <v>32</v>
      </c>
      <c r="D287" s="0" t="n">
        <v>0</v>
      </c>
      <c r="E287" s="0" t="n">
        <v>0</v>
      </c>
      <c r="F287" s="0" t="n">
        <v>0</v>
      </c>
      <c r="H287" s="0" t="s">
        <v>599</v>
      </c>
    </row>
    <row r="288" customFormat="false" ht="15" hidden="false" customHeight="false" outlineLevel="0" collapsed="false">
      <c r="A288" s="0" t="s">
        <v>29599</v>
      </c>
      <c r="B288" s="0" t="s">
        <v>29303</v>
      </c>
      <c r="C288" s="0" t="s">
        <v>32</v>
      </c>
      <c r="D288" s="0" t="n">
        <v>0</v>
      </c>
      <c r="E288" s="0" t="n">
        <v>0</v>
      </c>
      <c r="F288" s="0" t="n">
        <v>0</v>
      </c>
      <c r="H288" s="0" t="s">
        <v>599</v>
      </c>
    </row>
    <row r="289" customFormat="false" ht="15" hidden="false" customHeight="false" outlineLevel="0" collapsed="false">
      <c r="A289" s="0" t="s">
        <v>29600</v>
      </c>
      <c r="B289" s="0" t="s">
        <v>29303</v>
      </c>
      <c r="C289" s="0" t="s">
        <v>32</v>
      </c>
      <c r="D289" s="0" t="n">
        <v>0</v>
      </c>
      <c r="E289" s="0" t="n">
        <v>0</v>
      </c>
      <c r="F289" s="0" t="n">
        <v>0</v>
      </c>
      <c r="H289" s="0" t="s">
        <v>599</v>
      </c>
    </row>
    <row r="290" customFormat="false" ht="15" hidden="false" customHeight="false" outlineLevel="0" collapsed="false">
      <c r="A290" s="0" t="s">
        <v>29601</v>
      </c>
      <c r="B290" s="0" t="s">
        <v>29303</v>
      </c>
      <c r="C290" s="0" t="s">
        <v>32</v>
      </c>
      <c r="D290" s="0" t="n">
        <v>0</v>
      </c>
      <c r="E290" s="0" t="n">
        <v>0</v>
      </c>
      <c r="F290" s="0" t="n">
        <v>0</v>
      </c>
      <c r="H290" s="0" t="s">
        <v>599</v>
      </c>
    </row>
    <row r="291" customFormat="false" ht="15" hidden="false" customHeight="false" outlineLevel="0" collapsed="false">
      <c r="A291" s="0" t="s">
        <v>29602</v>
      </c>
      <c r="B291" s="0" t="s">
        <v>29303</v>
      </c>
      <c r="C291" s="0" t="s">
        <v>32</v>
      </c>
      <c r="D291" s="0" t="n">
        <v>0</v>
      </c>
      <c r="E291" s="0" t="n">
        <v>0</v>
      </c>
      <c r="F291" s="0" t="n">
        <v>0</v>
      </c>
      <c r="H291" s="0" t="s">
        <v>599</v>
      </c>
    </row>
    <row r="292" customFormat="false" ht="15" hidden="false" customHeight="false" outlineLevel="0" collapsed="false">
      <c r="A292" s="0" t="s">
        <v>29580</v>
      </c>
      <c r="B292" s="0" t="s">
        <v>29303</v>
      </c>
      <c r="C292" s="0" t="s">
        <v>32</v>
      </c>
      <c r="D292" s="0" t="n">
        <v>0</v>
      </c>
      <c r="E292" s="0" t="n">
        <v>0</v>
      </c>
      <c r="F292" s="0" t="n">
        <v>0</v>
      </c>
      <c r="H292" s="0" t="s">
        <v>599</v>
      </c>
    </row>
    <row r="293" customFormat="false" ht="15" hidden="false" customHeight="false" outlineLevel="0" collapsed="false">
      <c r="A293" s="0" t="s">
        <v>29603</v>
      </c>
      <c r="B293" s="0" t="s">
        <v>29303</v>
      </c>
      <c r="C293" s="0" t="s">
        <v>32</v>
      </c>
      <c r="D293" s="0" t="n">
        <v>0</v>
      </c>
      <c r="E293" s="0" t="n">
        <v>0</v>
      </c>
      <c r="F293" s="0" t="n">
        <v>0</v>
      </c>
      <c r="H293" s="0" t="s">
        <v>599</v>
      </c>
    </row>
    <row r="294" customFormat="false" ht="15" hidden="false" customHeight="false" outlineLevel="0" collapsed="false">
      <c r="A294" s="0" t="s">
        <v>29604</v>
      </c>
      <c r="B294" s="0" t="s">
        <v>29303</v>
      </c>
      <c r="C294" s="0" t="s">
        <v>32</v>
      </c>
      <c r="D294" s="0" t="n">
        <v>0</v>
      </c>
      <c r="E294" s="0" t="n">
        <v>0</v>
      </c>
      <c r="F294" s="0" t="n">
        <v>0</v>
      </c>
      <c r="H294" s="0" t="s">
        <v>599</v>
      </c>
    </row>
    <row r="295" customFormat="false" ht="15" hidden="false" customHeight="false" outlineLevel="0" collapsed="false">
      <c r="A295" s="0" t="s">
        <v>29476</v>
      </c>
      <c r="B295" s="0" t="s">
        <v>29303</v>
      </c>
      <c r="C295" s="0" t="s">
        <v>32</v>
      </c>
      <c r="D295" s="0" t="n">
        <v>0</v>
      </c>
      <c r="E295" s="0" t="n">
        <v>0</v>
      </c>
      <c r="F295" s="0" t="n">
        <v>0</v>
      </c>
      <c r="H295" s="0" t="s">
        <v>599</v>
      </c>
    </row>
    <row r="296" customFormat="false" ht="15" hidden="false" customHeight="false" outlineLevel="0" collapsed="false">
      <c r="A296" s="0" t="s">
        <v>29605</v>
      </c>
      <c r="B296" s="0" t="s">
        <v>29303</v>
      </c>
      <c r="C296" s="0" t="s">
        <v>32</v>
      </c>
      <c r="D296" s="0" t="n">
        <v>0</v>
      </c>
      <c r="E296" s="0" t="n">
        <v>0</v>
      </c>
      <c r="F296" s="0" t="n">
        <v>0</v>
      </c>
      <c r="H296" s="0" t="s">
        <v>599</v>
      </c>
    </row>
    <row r="297" customFormat="false" ht="15" hidden="false" customHeight="false" outlineLevel="0" collapsed="false">
      <c r="A297" s="0" t="s">
        <v>29606</v>
      </c>
      <c r="B297" s="0" t="s">
        <v>29303</v>
      </c>
      <c r="C297" s="0" t="s">
        <v>32</v>
      </c>
      <c r="D297" s="0" t="n">
        <v>0</v>
      </c>
      <c r="E297" s="0" t="n">
        <v>0</v>
      </c>
      <c r="F297" s="0" t="n">
        <v>0</v>
      </c>
      <c r="H297" s="0" t="s">
        <v>599</v>
      </c>
    </row>
    <row r="298" customFormat="false" ht="15" hidden="false" customHeight="false" outlineLevel="0" collapsed="false">
      <c r="A298" s="0" t="s">
        <v>29607</v>
      </c>
      <c r="B298" s="0" t="s">
        <v>29303</v>
      </c>
      <c r="C298" s="0" t="s">
        <v>32</v>
      </c>
      <c r="D298" s="0" t="n">
        <v>0</v>
      </c>
      <c r="E298" s="0" t="n">
        <v>0</v>
      </c>
      <c r="F298" s="0" t="n">
        <v>0</v>
      </c>
      <c r="H298" s="0" t="s">
        <v>599</v>
      </c>
    </row>
    <row r="299" customFormat="false" ht="15" hidden="false" customHeight="false" outlineLevel="0" collapsed="false">
      <c r="A299" s="0" t="s">
        <v>29608</v>
      </c>
      <c r="B299" s="0" t="s">
        <v>29303</v>
      </c>
      <c r="C299" s="0" t="s">
        <v>32</v>
      </c>
      <c r="D299" s="0" t="n">
        <v>0</v>
      </c>
      <c r="E299" s="0" t="n">
        <v>0</v>
      </c>
      <c r="F299" s="0" t="n">
        <v>0</v>
      </c>
      <c r="H299" s="0" t="s">
        <v>599</v>
      </c>
    </row>
    <row r="300" customFormat="false" ht="15" hidden="false" customHeight="false" outlineLevel="0" collapsed="false">
      <c r="A300" s="0" t="s">
        <v>29609</v>
      </c>
      <c r="B300" s="0" t="s">
        <v>29303</v>
      </c>
      <c r="C300" s="0" t="s">
        <v>32</v>
      </c>
      <c r="D300" s="0" t="n">
        <v>0</v>
      </c>
      <c r="E300" s="0" t="n">
        <v>0</v>
      </c>
      <c r="F300" s="0" t="n">
        <v>0</v>
      </c>
      <c r="H300" s="0" t="s">
        <v>599</v>
      </c>
    </row>
    <row r="301" customFormat="false" ht="15" hidden="false" customHeight="false" outlineLevel="0" collapsed="false">
      <c r="A301" s="0" t="s">
        <v>29610</v>
      </c>
      <c r="B301" s="0" t="s">
        <v>29303</v>
      </c>
      <c r="C301" s="0" t="s">
        <v>32</v>
      </c>
      <c r="D301" s="0" t="n">
        <v>0</v>
      </c>
      <c r="E301" s="0" t="n">
        <v>0</v>
      </c>
      <c r="F301" s="0" t="n">
        <v>0</v>
      </c>
      <c r="H301" s="0" t="s">
        <v>599</v>
      </c>
    </row>
    <row r="302" customFormat="false" ht="15" hidden="false" customHeight="false" outlineLevel="0" collapsed="false">
      <c r="A302" s="0" t="s">
        <v>29380</v>
      </c>
      <c r="B302" s="0" t="s">
        <v>29303</v>
      </c>
      <c r="C302" s="0" t="s">
        <v>32</v>
      </c>
      <c r="D302" s="0" t="n">
        <v>0</v>
      </c>
      <c r="E302" s="0" t="n">
        <v>0</v>
      </c>
      <c r="F302" s="0" t="n">
        <v>0</v>
      </c>
      <c r="H302" s="0" t="s">
        <v>599</v>
      </c>
    </row>
    <row r="303" customFormat="false" ht="15" hidden="false" customHeight="false" outlineLevel="0" collapsed="false">
      <c r="A303" s="0" t="s">
        <v>29611</v>
      </c>
      <c r="B303" s="0" t="s">
        <v>29612</v>
      </c>
      <c r="C303" s="0" t="s">
        <v>29311</v>
      </c>
      <c r="D303" s="0" t="n">
        <v>0</v>
      </c>
      <c r="E303" s="0" t="n">
        <v>0</v>
      </c>
      <c r="F303" s="0" t="n">
        <v>0</v>
      </c>
      <c r="G303" s="0" t="s">
        <v>29613</v>
      </c>
      <c r="H303" s="0" t="s">
        <v>599</v>
      </c>
    </row>
    <row r="304" customFormat="false" ht="15" hidden="false" customHeight="false" outlineLevel="0" collapsed="false">
      <c r="A304" s="0" t="s">
        <v>29614</v>
      </c>
      <c r="B304" s="0" t="s">
        <v>29615</v>
      </c>
      <c r="C304" s="0" t="s">
        <v>29616</v>
      </c>
      <c r="D304" s="0" t="n">
        <v>88</v>
      </c>
      <c r="E304" s="0" t="n">
        <v>0</v>
      </c>
      <c r="F304" s="0" t="n">
        <v>0</v>
      </c>
      <c r="G304" s="0" t="s">
        <v>29617</v>
      </c>
      <c r="H304" s="0"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60"/>
    <col collapsed="false" customWidth="true" hidden="false" outlineLevel="0" max="3" min="3" style="0" width="45"/>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260</v>
      </c>
      <c r="B1" s="1" t="s">
        <v>14187</v>
      </c>
      <c r="C1" s="1" t="s">
        <v>29618</v>
      </c>
      <c r="D1" s="1" t="s">
        <v>29619</v>
      </c>
      <c r="E1" s="1" t="s">
        <v>29295</v>
      </c>
    </row>
    <row r="2" customFormat="false" ht="15" hidden="false" customHeight="false" outlineLevel="0" collapsed="false">
      <c r="A2" s="0" t="s">
        <v>29620</v>
      </c>
      <c r="B2" s="0" t="s">
        <v>29621</v>
      </c>
      <c r="C2" s="0" t="s">
        <v>29622</v>
      </c>
      <c r="E2" s="0" t="s">
        <v>281</v>
      </c>
    </row>
    <row r="3" customFormat="false" ht="15" hidden="false" customHeight="false" outlineLevel="0" collapsed="false">
      <c r="A3" s="0" t="s">
        <v>29623</v>
      </c>
      <c r="B3" s="0" t="s">
        <v>29624</v>
      </c>
      <c r="C3" s="0" t="s">
        <v>29622</v>
      </c>
      <c r="E3" s="0" t="s">
        <v>281</v>
      </c>
    </row>
    <row r="4" customFormat="false" ht="15" hidden="false" customHeight="false" outlineLevel="0" collapsed="false">
      <c r="A4" s="0" t="s">
        <v>29625</v>
      </c>
      <c r="B4" s="0" t="s">
        <v>29626</v>
      </c>
      <c r="C4" s="0" t="s">
        <v>29622</v>
      </c>
      <c r="E4" s="0" t="s">
        <v>281</v>
      </c>
    </row>
    <row r="5" customFormat="false" ht="15" hidden="false" customHeight="false" outlineLevel="0" collapsed="false">
      <c r="A5" s="0" t="s">
        <v>29627</v>
      </c>
      <c r="B5" s="0" t="s">
        <v>29628</v>
      </c>
      <c r="C5" s="0" t="s">
        <v>29629</v>
      </c>
      <c r="E5" s="0" t="s">
        <v>281</v>
      </c>
    </row>
    <row r="6" customFormat="false" ht="15" hidden="false" customHeight="false" outlineLevel="0" collapsed="false">
      <c r="A6" s="0" t="s">
        <v>29630</v>
      </c>
      <c r="B6" s="0" t="s">
        <v>29631</v>
      </c>
      <c r="C6" s="0" t="s">
        <v>29629</v>
      </c>
      <c r="E6" s="0" t="s">
        <v>281</v>
      </c>
    </row>
    <row r="7" customFormat="false" ht="15" hidden="false" customHeight="false" outlineLevel="0" collapsed="false">
      <c r="A7" s="0" t="s">
        <v>29632</v>
      </c>
      <c r="B7" s="0" t="s">
        <v>29633</v>
      </c>
      <c r="C7" s="0" t="s">
        <v>29629</v>
      </c>
      <c r="E7" s="0" t="s">
        <v>281</v>
      </c>
    </row>
    <row r="8" customFormat="false" ht="15" hidden="false" customHeight="false" outlineLevel="0" collapsed="false">
      <c r="A8" s="0" t="s">
        <v>29634</v>
      </c>
      <c r="B8" s="0" t="s">
        <v>29635</v>
      </c>
      <c r="C8" s="0" t="s">
        <v>29629</v>
      </c>
      <c r="E8" s="0" t="s">
        <v>281</v>
      </c>
    </row>
    <row r="9" customFormat="false" ht="15" hidden="false" customHeight="false" outlineLevel="0" collapsed="false">
      <c r="A9" s="0" t="s">
        <v>29636</v>
      </c>
      <c r="B9" s="0" t="s">
        <v>29637</v>
      </c>
      <c r="C9" s="0" t="s">
        <v>29629</v>
      </c>
      <c r="E9" s="0" t="s">
        <v>281</v>
      </c>
    </row>
    <row r="10" customFormat="false" ht="15" hidden="false" customHeight="false" outlineLevel="0" collapsed="false">
      <c r="A10" s="0" t="s">
        <v>29638</v>
      </c>
      <c r="B10" s="0" t="s">
        <v>29639</v>
      </c>
      <c r="D10" s="0" t="s">
        <v>29640</v>
      </c>
      <c r="E10" s="0" t="s">
        <v>281</v>
      </c>
    </row>
    <row r="11" customFormat="false" ht="15" hidden="false" customHeight="false" outlineLevel="0" collapsed="false">
      <c r="A11" s="0" t="s">
        <v>3416</v>
      </c>
      <c r="D11" s="0" t="s">
        <v>29641</v>
      </c>
      <c r="E11" s="0" t="s">
        <v>281</v>
      </c>
    </row>
    <row r="12" customFormat="false" ht="15" hidden="false" customHeight="false" outlineLevel="0" collapsed="false">
      <c r="A12" s="0" t="s">
        <v>29642</v>
      </c>
      <c r="B12" s="0" t="s">
        <v>29643</v>
      </c>
      <c r="D12" s="0" t="s">
        <v>29641</v>
      </c>
      <c r="E12" s="0" t="s">
        <v>281</v>
      </c>
    </row>
    <row r="13" customFormat="false" ht="15" hidden="false" customHeight="false" outlineLevel="0" collapsed="false">
      <c r="A13" s="0" t="s">
        <v>3433</v>
      </c>
      <c r="B13" s="0" t="s">
        <v>29644</v>
      </c>
      <c r="D13" s="0" t="s">
        <v>29641</v>
      </c>
      <c r="E13" s="0" t="s">
        <v>281</v>
      </c>
    </row>
    <row r="14" customFormat="false" ht="15" hidden="false" customHeight="false" outlineLevel="0" collapsed="false">
      <c r="A14" s="0" t="s">
        <v>5809</v>
      </c>
      <c r="D14" s="0" t="s">
        <v>29645</v>
      </c>
      <c r="E14" s="0" t="s">
        <v>281</v>
      </c>
    </row>
    <row r="15" customFormat="false" ht="15" hidden="false" customHeight="false" outlineLevel="0" collapsed="false">
      <c r="A15" s="0" t="s">
        <v>29646</v>
      </c>
      <c r="B15" s="0" t="s">
        <v>29639</v>
      </c>
      <c r="D15" s="0" t="s">
        <v>29640</v>
      </c>
      <c r="E15" s="0" t="s">
        <v>281</v>
      </c>
    </row>
    <row r="16" customFormat="false" ht="15" hidden="false" customHeight="false" outlineLevel="0" collapsed="false">
      <c r="A16" s="0" t="s">
        <v>29647</v>
      </c>
      <c r="D16" s="0" t="s">
        <v>29648</v>
      </c>
      <c r="E16" s="0" t="s">
        <v>281</v>
      </c>
    </row>
    <row r="17" customFormat="false" ht="15" hidden="false" customHeight="false" outlineLevel="0" collapsed="false">
      <c r="A17" s="0" t="s">
        <v>29649</v>
      </c>
      <c r="D17" s="0" t="s">
        <v>29650</v>
      </c>
      <c r="E17" s="0" t="s">
        <v>281</v>
      </c>
    </row>
    <row r="18" customFormat="false" ht="15" hidden="false" customHeight="false" outlineLevel="0" collapsed="false">
      <c r="A18" s="0" t="s">
        <v>29651</v>
      </c>
      <c r="D18" s="0" t="s">
        <v>29652</v>
      </c>
      <c r="E18" s="0" t="s">
        <v>281</v>
      </c>
    </row>
    <row r="19" customFormat="false" ht="15" hidden="false" customHeight="false" outlineLevel="0" collapsed="false">
      <c r="A19" s="0" t="s">
        <v>29653</v>
      </c>
      <c r="D19" s="0" t="s">
        <v>29654</v>
      </c>
      <c r="E19" s="0" t="s">
        <v>281</v>
      </c>
    </row>
    <row r="20" customFormat="false" ht="15" hidden="false" customHeight="false" outlineLevel="0" collapsed="false">
      <c r="A20" s="0" t="s">
        <v>29655</v>
      </c>
      <c r="B20" s="0" t="s">
        <v>29656</v>
      </c>
      <c r="D20" s="0" t="s">
        <v>29657</v>
      </c>
      <c r="E20" s="0" t="s">
        <v>281</v>
      </c>
    </row>
    <row r="21" customFormat="false" ht="15" hidden="false" customHeight="false" outlineLevel="0" collapsed="false">
      <c r="A21" s="0" t="s">
        <v>29658</v>
      </c>
      <c r="D21" s="0" t="s">
        <v>29659</v>
      </c>
      <c r="E21" s="0" t="s">
        <v>281</v>
      </c>
    </row>
    <row r="22" customFormat="false" ht="15" hidden="false" customHeight="false" outlineLevel="0" collapsed="false">
      <c r="A22" s="0" t="s">
        <v>3538</v>
      </c>
      <c r="B22" s="0" t="s">
        <v>29660</v>
      </c>
      <c r="D22" s="0" t="s">
        <v>29661</v>
      </c>
      <c r="E22" s="0" t="s">
        <v>281</v>
      </c>
    </row>
    <row r="23" customFormat="false" ht="15" hidden="false" customHeight="false" outlineLevel="0" collapsed="false">
      <c r="A23" s="0" t="s">
        <v>29662</v>
      </c>
      <c r="B23" s="0" t="s">
        <v>29663</v>
      </c>
      <c r="D23" s="0" t="s">
        <v>29664</v>
      </c>
      <c r="E23" s="0" t="s">
        <v>281</v>
      </c>
    </row>
    <row r="24" customFormat="false" ht="15" hidden="false" customHeight="false" outlineLevel="0" collapsed="false">
      <c r="A24" s="0" t="s">
        <v>29665</v>
      </c>
      <c r="D24" s="0" t="s">
        <v>29650</v>
      </c>
      <c r="E24" s="0" t="s">
        <v>281</v>
      </c>
    </row>
    <row r="25" customFormat="false" ht="15" hidden="false" customHeight="false" outlineLevel="0" collapsed="false">
      <c r="A25" s="0" t="s">
        <v>29666</v>
      </c>
      <c r="D25" s="0" t="s">
        <v>29667</v>
      </c>
      <c r="E25" s="0" t="s">
        <v>281</v>
      </c>
    </row>
    <row r="26" customFormat="false" ht="15" hidden="false" customHeight="false" outlineLevel="0" collapsed="false">
      <c r="A26" s="0" t="s">
        <v>29668</v>
      </c>
      <c r="D26" s="0" t="s">
        <v>29669</v>
      </c>
      <c r="E26" s="0" t="s">
        <v>281</v>
      </c>
    </row>
    <row r="27" customFormat="false" ht="15" hidden="false" customHeight="false" outlineLevel="0" collapsed="false">
      <c r="A27" s="0" t="s">
        <v>29670</v>
      </c>
      <c r="B27" s="0" t="s">
        <v>29671</v>
      </c>
      <c r="D27" s="0" t="s">
        <v>29641</v>
      </c>
      <c r="E27" s="0" t="s">
        <v>281</v>
      </c>
    </row>
    <row r="28" customFormat="false" ht="15" hidden="false" customHeight="false" outlineLevel="0" collapsed="false">
      <c r="A28" s="0" t="s">
        <v>29672</v>
      </c>
      <c r="D28" s="0" t="s">
        <v>29673</v>
      </c>
      <c r="E28" s="0" t="s">
        <v>281</v>
      </c>
    </row>
    <row r="29" customFormat="false" ht="15" hidden="false" customHeight="false" outlineLevel="0" collapsed="false">
      <c r="A29" s="0" t="s">
        <v>29674</v>
      </c>
      <c r="D29" s="0" t="s">
        <v>29675</v>
      </c>
      <c r="E29" s="0" t="s">
        <v>281</v>
      </c>
    </row>
    <row r="30" customFormat="false" ht="15" hidden="false" customHeight="false" outlineLevel="0" collapsed="false">
      <c r="A30" s="0" t="s">
        <v>29676</v>
      </c>
      <c r="B30" s="0" t="s">
        <v>29677</v>
      </c>
      <c r="D30" s="0" t="s">
        <v>29678</v>
      </c>
      <c r="E30" s="0" t="s">
        <v>281</v>
      </c>
    </row>
    <row r="31" customFormat="false" ht="15" hidden="false" customHeight="false" outlineLevel="0" collapsed="false">
      <c r="A31" s="0" t="s">
        <v>29679</v>
      </c>
      <c r="D31" s="0" t="s">
        <v>29680</v>
      </c>
      <c r="E31" s="0" t="s">
        <v>281</v>
      </c>
    </row>
    <row r="32" customFormat="false" ht="15" hidden="false" customHeight="false" outlineLevel="0" collapsed="false">
      <c r="A32" s="0" t="s">
        <v>29681</v>
      </c>
      <c r="D32" s="0" t="s">
        <v>29682</v>
      </c>
      <c r="E32" s="0" t="s">
        <v>281</v>
      </c>
    </row>
    <row r="33" customFormat="false" ht="15" hidden="false" customHeight="false" outlineLevel="0" collapsed="false">
      <c r="A33" s="0" t="s">
        <v>29683</v>
      </c>
      <c r="D33" s="0" t="s">
        <v>29684</v>
      </c>
      <c r="E33" s="0" t="s">
        <v>281</v>
      </c>
    </row>
    <row r="34" customFormat="false" ht="15" hidden="false" customHeight="false" outlineLevel="0" collapsed="false">
      <c r="A34" s="0" t="s">
        <v>29685</v>
      </c>
      <c r="B34" s="0" t="s">
        <v>29686</v>
      </c>
      <c r="D34" s="0" t="s">
        <v>29687</v>
      </c>
      <c r="E34" s="0" t="s">
        <v>281</v>
      </c>
    </row>
    <row r="35" customFormat="false" ht="15" hidden="false" customHeight="false" outlineLevel="0" collapsed="false">
      <c r="A35" s="0" t="s">
        <v>29688</v>
      </c>
      <c r="D35" s="0" t="s">
        <v>29689</v>
      </c>
      <c r="E35" s="0" t="s">
        <v>281</v>
      </c>
    </row>
    <row r="36" customFormat="false" ht="15" hidden="false" customHeight="false" outlineLevel="0" collapsed="false">
      <c r="A36" s="0" t="s">
        <v>29690</v>
      </c>
      <c r="D36" s="0" t="s">
        <v>29691</v>
      </c>
      <c r="E36" s="0" t="s">
        <v>281</v>
      </c>
    </row>
    <row r="37" customFormat="false" ht="15" hidden="false" customHeight="false" outlineLevel="0" collapsed="false">
      <c r="A37" s="0" t="s">
        <v>29692</v>
      </c>
      <c r="D37" s="0" t="s">
        <v>29693</v>
      </c>
      <c r="E37" s="0" t="s">
        <v>281</v>
      </c>
    </row>
    <row r="38" customFormat="false" ht="15" hidden="false" customHeight="false" outlineLevel="0" collapsed="false">
      <c r="A38" s="0" t="s">
        <v>29694</v>
      </c>
      <c r="B38" s="0" t="s">
        <v>29695</v>
      </c>
      <c r="D38" s="0" t="s">
        <v>29696</v>
      </c>
      <c r="E38" s="0" t="s">
        <v>281</v>
      </c>
    </row>
    <row r="39" customFormat="false" ht="15" hidden="false" customHeight="false" outlineLevel="0" collapsed="false">
      <c r="A39" s="0" t="s">
        <v>29697</v>
      </c>
      <c r="D39" s="0" t="s">
        <v>29698</v>
      </c>
      <c r="E39" s="0" t="s">
        <v>281</v>
      </c>
    </row>
    <row r="40" customFormat="false" ht="15" hidden="false" customHeight="false" outlineLevel="0" collapsed="false">
      <c r="A40" s="0" t="s">
        <v>29699</v>
      </c>
      <c r="D40" s="0" t="s">
        <v>29700</v>
      </c>
      <c r="E40" s="0" t="s">
        <v>281</v>
      </c>
    </row>
    <row r="41" customFormat="false" ht="15" hidden="false" customHeight="false" outlineLevel="0" collapsed="false">
      <c r="A41" s="0" t="s">
        <v>29701</v>
      </c>
      <c r="B41" s="0" t="s">
        <v>29702</v>
      </c>
      <c r="D41" s="0" t="s">
        <v>29703</v>
      </c>
      <c r="E41" s="0" t="s">
        <v>281</v>
      </c>
    </row>
    <row r="42" customFormat="false" ht="15" hidden="false" customHeight="false" outlineLevel="0" collapsed="false">
      <c r="A42" s="0" t="s">
        <v>29704</v>
      </c>
      <c r="B42" s="0" t="s">
        <v>29705</v>
      </c>
      <c r="D42" s="0" t="s">
        <v>29706</v>
      </c>
      <c r="E42" s="0" t="s">
        <v>281</v>
      </c>
    </row>
    <row r="43" customFormat="false" ht="15" hidden="false" customHeight="false" outlineLevel="0" collapsed="false">
      <c r="A43" s="0" t="s">
        <v>29707</v>
      </c>
      <c r="B43" s="0" t="s">
        <v>29708</v>
      </c>
      <c r="D43" s="0" t="s">
        <v>29709</v>
      </c>
      <c r="E43" s="0" t="s">
        <v>281</v>
      </c>
    </row>
    <row r="44" customFormat="false" ht="15" hidden="false" customHeight="false" outlineLevel="0" collapsed="false">
      <c r="A44" s="0" t="s">
        <v>29710</v>
      </c>
      <c r="B44" s="0" t="s">
        <v>29711</v>
      </c>
      <c r="D44" s="0" t="s">
        <v>29712</v>
      </c>
      <c r="E44" s="0" t="s">
        <v>281</v>
      </c>
    </row>
    <row r="45" customFormat="false" ht="15" hidden="false" customHeight="false" outlineLevel="0" collapsed="false">
      <c r="A45" s="0" t="s">
        <v>29713</v>
      </c>
      <c r="B45" s="0" t="s">
        <v>29708</v>
      </c>
      <c r="D45" s="0" t="s">
        <v>29714</v>
      </c>
      <c r="E45" s="0" t="s">
        <v>281</v>
      </c>
    </row>
    <row r="46" customFormat="false" ht="15" hidden="false" customHeight="false" outlineLevel="0" collapsed="false">
      <c r="A46" s="0" t="s">
        <v>29715</v>
      </c>
      <c r="D46" s="0" t="s">
        <v>29716</v>
      </c>
      <c r="E46" s="0" t="s">
        <v>281</v>
      </c>
    </row>
    <row r="47" customFormat="false" ht="15" hidden="false" customHeight="false" outlineLevel="0" collapsed="false">
      <c r="A47" s="0" t="s">
        <v>29717</v>
      </c>
      <c r="D47" s="0" t="s">
        <v>29718</v>
      </c>
      <c r="E47" s="0" t="s">
        <v>281</v>
      </c>
    </row>
    <row r="48" customFormat="false" ht="15" hidden="false" customHeight="false" outlineLevel="0" collapsed="false">
      <c r="A48" s="0" t="s">
        <v>29719</v>
      </c>
      <c r="B48" s="0" t="s">
        <v>29720</v>
      </c>
      <c r="D48" s="0" t="s">
        <v>29721</v>
      </c>
      <c r="E48" s="0" t="s">
        <v>281</v>
      </c>
    </row>
    <row r="49" customFormat="false" ht="15" hidden="false" customHeight="false" outlineLevel="0" collapsed="false">
      <c r="A49" s="0" t="s">
        <v>29722</v>
      </c>
      <c r="B49" s="0" t="s">
        <v>29720</v>
      </c>
      <c r="D49" s="0" t="s">
        <v>29723</v>
      </c>
      <c r="E49" s="0" t="s">
        <v>281</v>
      </c>
    </row>
    <row r="50" customFormat="false" ht="15" hidden="false" customHeight="false" outlineLevel="0" collapsed="false">
      <c r="A50" s="0" t="s">
        <v>29724</v>
      </c>
      <c r="D50" s="0" t="s">
        <v>29716</v>
      </c>
      <c r="E50" s="0" t="s">
        <v>281</v>
      </c>
    </row>
    <row r="51" customFormat="false" ht="15" hidden="false" customHeight="false" outlineLevel="0" collapsed="false">
      <c r="A51" s="0" t="s">
        <v>29725</v>
      </c>
      <c r="D51" s="0" t="s">
        <v>29726</v>
      </c>
      <c r="E51" s="0" t="s">
        <v>281</v>
      </c>
    </row>
    <row r="52" customFormat="false" ht="15" hidden="false" customHeight="false" outlineLevel="0" collapsed="false">
      <c r="A52" s="0" t="s">
        <v>29727</v>
      </c>
      <c r="B52" s="0" t="s">
        <v>29728</v>
      </c>
      <c r="D52" s="0" t="s">
        <v>29729</v>
      </c>
      <c r="E52" s="0" t="s">
        <v>281</v>
      </c>
    </row>
    <row r="53" customFormat="false" ht="15" hidden="false" customHeight="false" outlineLevel="0" collapsed="false">
      <c r="A53" s="0" t="s">
        <v>29730</v>
      </c>
      <c r="B53" s="0" t="s">
        <v>29731</v>
      </c>
      <c r="D53" s="0" t="s">
        <v>29732</v>
      </c>
      <c r="E53" s="0" t="s">
        <v>281</v>
      </c>
    </row>
    <row r="54" customFormat="false" ht="15" hidden="false" customHeight="false" outlineLevel="0" collapsed="false">
      <c r="A54" s="0" t="s">
        <v>29733</v>
      </c>
      <c r="D54" s="0" t="s">
        <v>29734</v>
      </c>
      <c r="E54" s="0" t="s">
        <v>281</v>
      </c>
    </row>
    <row r="55" customFormat="false" ht="15" hidden="false" customHeight="false" outlineLevel="0" collapsed="false">
      <c r="A55" s="0" t="s">
        <v>29735</v>
      </c>
      <c r="D55" s="0" t="s">
        <v>29736</v>
      </c>
      <c r="E55" s="0" t="s">
        <v>281</v>
      </c>
    </row>
    <row r="56" customFormat="false" ht="15" hidden="false" customHeight="false" outlineLevel="0" collapsed="false">
      <c r="A56" s="0" t="s">
        <v>29737</v>
      </c>
      <c r="D56" s="0" t="s">
        <v>29736</v>
      </c>
      <c r="E56" s="0" t="s">
        <v>281</v>
      </c>
    </row>
    <row r="57" customFormat="false" ht="15" hidden="false" customHeight="false" outlineLevel="0" collapsed="false">
      <c r="A57" s="0" t="s">
        <v>29738</v>
      </c>
      <c r="D57" s="0" t="s">
        <v>29739</v>
      </c>
      <c r="E57" s="0" t="s">
        <v>281</v>
      </c>
    </row>
    <row r="58" customFormat="false" ht="15" hidden="false" customHeight="false" outlineLevel="0" collapsed="false">
      <c r="A58" s="0" t="s">
        <v>29740</v>
      </c>
      <c r="D58" s="0" t="s">
        <v>29741</v>
      </c>
      <c r="E58" s="0" t="s">
        <v>281</v>
      </c>
    </row>
    <row r="59" customFormat="false" ht="15" hidden="false" customHeight="false" outlineLevel="0" collapsed="false">
      <c r="A59" s="0" t="s">
        <v>29742</v>
      </c>
      <c r="B59" s="0" t="s">
        <v>29743</v>
      </c>
      <c r="D59" s="0" t="s">
        <v>29744</v>
      </c>
      <c r="E59" s="0" t="s">
        <v>281</v>
      </c>
    </row>
    <row r="60" customFormat="false" ht="15" hidden="false" customHeight="false" outlineLevel="0" collapsed="false">
      <c r="A60" s="0" t="s">
        <v>29745</v>
      </c>
      <c r="B60" s="0" t="s">
        <v>29743</v>
      </c>
      <c r="D60" s="0" t="s">
        <v>29746</v>
      </c>
      <c r="E60" s="0" t="s">
        <v>281</v>
      </c>
    </row>
    <row r="61" customFormat="false" ht="15" hidden="false" customHeight="false" outlineLevel="0" collapsed="false">
      <c r="A61" s="0" t="s">
        <v>29747</v>
      </c>
      <c r="B61" s="0" t="s">
        <v>29748</v>
      </c>
      <c r="D61" s="0" t="s">
        <v>29749</v>
      </c>
      <c r="E61" s="0" t="s">
        <v>281</v>
      </c>
    </row>
    <row r="62" customFormat="false" ht="15" hidden="false" customHeight="false" outlineLevel="0" collapsed="false">
      <c r="A62" s="0" t="s">
        <v>29750</v>
      </c>
      <c r="B62" s="0" t="s">
        <v>29743</v>
      </c>
      <c r="D62" s="0" t="s">
        <v>29746</v>
      </c>
      <c r="E62" s="0" t="s">
        <v>281</v>
      </c>
    </row>
    <row r="63" customFormat="false" ht="15" hidden="false" customHeight="false" outlineLevel="0" collapsed="false">
      <c r="A63" s="0" t="s">
        <v>29751</v>
      </c>
      <c r="B63" s="0" t="s">
        <v>29743</v>
      </c>
      <c r="D63" s="0" t="s">
        <v>29744</v>
      </c>
      <c r="E63" s="0" t="s">
        <v>281</v>
      </c>
    </row>
    <row r="64" customFormat="false" ht="15" hidden="false" customHeight="false" outlineLevel="0" collapsed="false">
      <c r="A64" s="0" t="s">
        <v>29752</v>
      </c>
      <c r="B64" s="0" t="s">
        <v>29743</v>
      </c>
      <c r="D64" s="0" t="s">
        <v>29746</v>
      </c>
      <c r="E64" s="0" t="s">
        <v>281</v>
      </c>
    </row>
    <row r="65" customFormat="false" ht="15" hidden="false" customHeight="false" outlineLevel="0" collapsed="false">
      <c r="A65" s="0" t="s">
        <v>29753</v>
      </c>
      <c r="B65" s="0" t="s">
        <v>29743</v>
      </c>
      <c r="D65" s="0" t="s">
        <v>29754</v>
      </c>
      <c r="E65" s="0" t="s">
        <v>281</v>
      </c>
    </row>
    <row r="66" customFormat="false" ht="15" hidden="false" customHeight="false" outlineLevel="0" collapsed="false">
      <c r="A66" s="0" t="s">
        <v>29755</v>
      </c>
      <c r="B66" s="0" t="s">
        <v>29743</v>
      </c>
      <c r="D66" s="0" t="s">
        <v>29756</v>
      </c>
      <c r="E66" s="0" t="s">
        <v>281</v>
      </c>
    </row>
    <row r="67" customFormat="false" ht="15" hidden="false" customHeight="false" outlineLevel="0" collapsed="false">
      <c r="A67" s="0" t="s">
        <v>29757</v>
      </c>
      <c r="B67" s="0" t="s">
        <v>29743</v>
      </c>
      <c r="D67" s="0" t="s">
        <v>29758</v>
      </c>
      <c r="E67" s="0" t="s">
        <v>281</v>
      </c>
    </row>
    <row r="68" customFormat="false" ht="15" hidden="false" customHeight="false" outlineLevel="0" collapsed="false">
      <c r="A68" s="0" t="s">
        <v>29759</v>
      </c>
      <c r="B68" s="0" t="s">
        <v>29743</v>
      </c>
      <c r="D68" s="0" t="s">
        <v>29760</v>
      </c>
      <c r="E68" s="0" t="s">
        <v>281</v>
      </c>
    </row>
    <row r="69" customFormat="false" ht="15" hidden="false" customHeight="false" outlineLevel="0" collapsed="false">
      <c r="A69" s="0" t="s">
        <v>29761</v>
      </c>
      <c r="B69" s="0" t="s">
        <v>29743</v>
      </c>
      <c r="D69" s="0" t="s">
        <v>29762</v>
      </c>
      <c r="E69" s="0" t="s">
        <v>281</v>
      </c>
    </row>
    <row r="70" customFormat="false" ht="15" hidden="false" customHeight="false" outlineLevel="0" collapsed="false">
      <c r="A70" s="0" t="s">
        <v>29763</v>
      </c>
      <c r="B70" s="0" t="s">
        <v>29743</v>
      </c>
      <c r="D70" s="0" t="s">
        <v>29764</v>
      </c>
      <c r="E70" s="0" t="s">
        <v>281</v>
      </c>
    </row>
    <row r="71" customFormat="false" ht="15" hidden="false" customHeight="false" outlineLevel="0" collapsed="false">
      <c r="A71" s="0" t="s">
        <v>29765</v>
      </c>
      <c r="B71" s="0" t="s">
        <v>29766</v>
      </c>
      <c r="D71" s="0" t="s">
        <v>29767</v>
      </c>
      <c r="E71" s="0" t="s">
        <v>281</v>
      </c>
    </row>
    <row r="72" customFormat="false" ht="15" hidden="false" customHeight="false" outlineLevel="0" collapsed="false">
      <c r="A72" s="0" t="s">
        <v>29768</v>
      </c>
      <c r="B72" s="0" t="s">
        <v>29766</v>
      </c>
      <c r="D72" s="0" t="s">
        <v>29767</v>
      </c>
      <c r="E72" s="0" t="s">
        <v>281</v>
      </c>
    </row>
    <row r="73" customFormat="false" ht="15" hidden="false" customHeight="false" outlineLevel="0" collapsed="false">
      <c r="A73" s="0" t="s">
        <v>29769</v>
      </c>
      <c r="B73" s="0" t="s">
        <v>29770</v>
      </c>
      <c r="D73" s="0" t="s">
        <v>29771</v>
      </c>
      <c r="E73" s="0" t="s">
        <v>281</v>
      </c>
    </row>
    <row r="74" customFormat="false" ht="15" hidden="false" customHeight="false" outlineLevel="0" collapsed="false">
      <c r="A74" s="0" t="s">
        <v>29772</v>
      </c>
      <c r="B74" s="0" t="s">
        <v>29773</v>
      </c>
      <c r="D74" s="0" t="s">
        <v>29774</v>
      </c>
      <c r="E74" s="0" t="s">
        <v>281</v>
      </c>
    </row>
    <row r="75" customFormat="false" ht="15" hidden="false" customHeight="false" outlineLevel="0" collapsed="false">
      <c r="A75" s="0" t="s">
        <v>29775</v>
      </c>
      <c r="D75" s="0" t="s">
        <v>29776</v>
      </c>
      <c r="E75" s="0" t="s">
        <v>281</v>
      </c>
    </row>
    <row r="76" customFormat="false" ht="15" hidden="false" customHeight="false" outlineLevel="0" collapsed="false">
      <c r="A76" s="0" t="s">
        <v>29777</v>
      </c>
      <c r="D76" s="0" t="s">
        <v>29778</v>
      </c>
      <c r="E76" s="0" t="s">
        <v>281</v>
      </c>
    </row>
    <row r="77" customFormat="false" ht="15" hidden="false" customHeight="false" outlineLevel="0" collapsed="false">
      <c r="A77" s="0" t="s">
        <v>29779</v>
      </c>
      <c r="B77" s="0" t="s">
        <v>29780</v>
      </c>
      <c r="D77" s="0" t="s">
        <v>29781</v>
      </c>
      <c r="E77" s="0" t="s">
        <v>281</v>
      </c>
    </row>
    <row r="78" customFormat="false" ht="15" hidden="false" customHeight="false" outlineLevel="0" collapsed="false">
      <c r="A78" s="0" t="s">
        <v>29782</v>
      </c>
      <c r="B78" s="0" t="s">
        <v>29780</v>
      </c>
      <c r="D78" s="0" t="s">
        <v>29781</v>
      </c>
      <c r="E78" s="0" t="s">
        <v>281</v>
      </c>
    </row>
    <row r="79" customFormat="false" ht="15" hidden="false" customHeight="false" outlineLevel="0" collapsed="false">
      <c r="A79" s="0" t="s">
        <v>29783</v>
      </c>
      <c r="B79" s="0" t="s">
        <v>29780</v>
      </c>
      <c r="D79" s="0" t="s">
        <v>29784</v>
      </c>
      <c r="E79" s="0" t="s">
        <v>281</v>
      </c>
    </row>
    <row r="80" customFormat="false" ht="15" hidden="false" customHeight="false" outlineLevel="0" collapsed="false">
      <c r="A80" s="0" t="s">
        <v>29785</v>
      </c>
      <c r="D80" s="0" t="s">
        <v>29786</v>
      </c>
      <c r="E80" s="0" t="s">
        <v>281</v>
      </c>
    </row>
    <row r="81" customFormat="false" ht="15" hidden="false" customHeight="false" outlineLevel="0" collapsed="false">
      <c r="A81" s="0" t="s">
        <v>29787</v>
      </c>
      <c r="D81" s="0" t="s">
        <v>29788</v>
      </c>
      <c r="E81" s="0" t="s">
        <v>281</v>
      </c>
    </row>
    <row r="82" customFormat="false" ht="15" hidden="false" customHeight="false" outlineLevel="0" collapsed="false">
      <c r="A82" s="0" t="s">
        <v>29789</v>
      </c>
      <c r="D82" s="0" t="s">
        <v>29790</v>
      </c>
      <c r="E82" s="0" t="s">
        <v>281</v>
      </c>
    </row>
    <row r="83" customFormat="false" ht="15" hidden="false" customHeight="false" outlineLevel="0" collapsed="false">
      <c r="A83" s="0" t="s">
        <v>29791</v>
      </c>
      <c r="D83" s="0" t="s">
        <v>29792</v>
      </c>
      <c r="E83" s="0" t="s">
        <v>281</v>
      </c>
    </row>
    <row r="84" customFormat="false" ht="15" hidden="false" customHeight="false" outlineLevel="0" collapsed="false">
      <c r="A84" s="0" t="s">
        <v>29793</v>
      </c>
      <c r="D84" s="0" t="s">
        <v>29794</v>
      </c>
      <c r="E84" s="0" t="s">
        <v>281</v>
      </c>
    </row>
    <row r="85" customFormat="false" ht="15" hidden="false" customHeight="false" outlineLevel="0" collapsed="false">
      <c r="A85" s="0" t="s">
        <v>29795</v>
      </c>
      <c r="B85" s="0" t="s">
        <v>29796</v>
      </c>
      <c r="D85" s="0" t="s">
        <v>29641</v>
      </c>
      <c r="E85" s="0" t="s">
        <v>281</v>
      </c>
    </row>
    <row r="86" customFormat="false" ht="15" hidden="false" customHeight="false" outlineLevel="0" collapsed="false">
      <c r="A86" s="0" t="s">
        <v>29797</v>
      </c>
      <c r="B86" s="0" t="s">
        <v>29798</v>
      </c>
      <c r="D86" s="0" t="s">
        <v>29641</v>
      </c>
      <c r="E86" s="0" t="s">
        <v>281</v>
      </c>
    </row>
    <row r="87" customFormat="false" ht="15" hidden="false" customHeight="false" outlineLevel="0" collapsed="false">
      <c r="A87" s="0" t="s">
        <v>29799</v>
      </c>
      <c r="D87" s="0" t="s">
        <v>29800</v>
      </c>
      <c r="E87" s="0" t="s">
        <v>281</v>
      </c>
    </row>
    <row r="88" customFormat="false" ht="15" hidden="false" customHeight="false" outlineLevel="0" collapsed="false">
      <c r="A88" s="0" t="s">
        <v>29801</v>
      </c>
      <c r="B88" s="0" t="s">
        <v>29802</v>
      </c>
      <c r="D88" s="0" t="s">
        <v>29803</v>
      </c>
      <c r="E88" s="0" t="s">
        <v>281</v>
      </c>
    </row>
    <row r="89" customFormat="false" ht="15" hidden="false" customHeight="false" outlineLevel="0" collapsed="false">
      <c r="A89" s="0" t="s">
        <v>29804</v>
      </c>
      <c r="D89" s="0" t="s">
        <v>29805</v>
      </c>
      <c r="E89" s="0" t="s">
        <v>281</v>
      </c>
    </row>
    <row r="90" customFormat="false" ht="15" hidden="false" customHeight="false" outlineLevel="0" collapsed="false">
      <c r="A90" s="0" t="s">
        <v>29806</v>
      </c>
      <c r="B90" s="0" t="s">
        <v>29807</v>
      </c>
      <c r="D90" s="0" t="s">
        <v>29808</v>
      </c>
      <c r="E90" s="0" t="s">
        <v>281</v>
      </c>
    </row>
    <row r="91" customFormat="false" ht="15" hidden="false" customHeight="false" outlineLevel="0" collapsed="false">
      <c r="A91" s="0" t="s">
        <v>29809</v>
      </c>
      <c r="B91" s="0" t="s">
        <v>29810</v>
      </c>
      <c r="D91" s="0" t="s">
        <v>29641</v>
      </c>
      <c r="E91" s="0" t="s">
        <v>281</v>
      </c>
    </row>
    <row r="92" customFormat="false" ht="15" hidden="false" customHeight="false" outlineLevel="0" collapsed="false">
      <c r="A92" s="0" t="s">
        <v>29811</v>
      </c>
      <c r="B92" s="0" t="s">
        <v>29812</v>
      </c>
      <c r="D92" s="0" t="s">
        <v>29813</v>
      </c>
      <c r="E92" s="0" t="s">
        <v>281</v>
      </c>
    </row>
    <row r="93" customFormat="false" ht="15" hidden="false" customHeight="false" outlineLevel="0" collapsed="false">
      <c r="A93" s="0" t="s">
        <v>29814</v>
      </c>
      <c r="B93" s="0" t="s">
        <v>29815</v>
      </c>
      <c r="D93" s="0" t="s">
        <v>29816</v>
      </c>
      <c r="E93" s="0" t="s">
        <v>281</v>
      </c>
    </row>
    <row r="94" customFormat="false" ht="15" hidden="false" customHeight="false" outlineLevel="0" collapsed="false">
      <c r="A94" s="0" t="s">
        <v>29817</v>
      </c>
      <c r="B94" s="0" t="s">
        <v>29818</v>
      </c>
      <c r="D94" s="0" t="s">
        <v>29819</v>
      </c>
      <c r="E94" s="0" t="s">
        <v>281</v>
      </c>
    </row>
    <row r="95" customFormat="false" ht="15" hidden="false" customHeight="false" outlineLevel="0" collapsed="false">
      <c r="A95" s="0" t="s">
        <v>29820</v>
      </c>
      <c r="B95" s="0" t="s">
        <v>29821</v>
      </c>
      <c r="D95" s="0" t="s">
        <v>29822</v>
      </c>
      <c r="E95" s="0" t="s">
        <v>281</v>
      </c>
    </row>
    <row r="96" customFormat="false" ht="15" hidden="false" customHeight="false" outlineLevel="0" collapsed="false">
      <c r="A96" s="0" t="s">
        <v>29823</v>
      </c>
      <c r="B96" s="0" t="s">
        <v>29824</v>
      </c>
      <c r="D96" s="0" t="s">
        <v>29825</v>
      </c>
      <c r="E96" s="0" t="s">
        <v>281</v>
      </c>
    </row>
    <row r="97" customFormat="false" ht="15" hidden="false" customHeight="false" outlineLevel="0" collapsed="false">
      <c r="A97" s="0" t="s">
        <v>29826</v>
      </c>
      <c r="B97" s="0" t="s">
        <v>29827</v>
      </c>
      <c r="D97" s="0" t="s">
        <v>29828</v>
      </c>
      <c r="E97" s="0" t="s">
        <v>281</v>
      </c>
    </row>
    <row r="98" customFormat="false" ht="15" hidden="false" customHeight="false" outlineLevel="0" collapsed="false">
      <c r="A98" s="0" t="s">
        <v>29829</v>
      </c>
      <c r="B98" s="0" t="s">
        <v>29830</v>
      </c>
      <c r="D98" s="0" t="s">
        <v>29831</v>
      </c>
      <c r="E98" s="0" t="s">
        <v>281</v>
      </c>
    </row>
    <row r="99" customFormat="false" ht="15" hidden="false" customHeight="false" outlineLevel="0" collapsed="false">
      <c r="A99" s="0" t="s">
        <v>29832</v>
      </c>
      <c r="B99" s="0" t="s">
        <v>29833</v>
      </c>
      <c r="D99" s="0" t="s">
        <v>29834</v>
      </c>
      <c r="E99" s="0" t="s">
        <v>281</v>
      </c>
    </row>
    <row r="100" customFormat="false" ht="15" hidden="false" customHeight="false" outlineLevel="0" collapsed="false">
      <c r="A100" s="0" t="s">
        <v>29835</v>
      </c>
      <c r="B100" s="0" t="s">
        <v>29836</v>
      </c>
      <c r="D100" s="0" t="s">
        <v>29837</v>
      </c>
      <c r="E100" s="0" t="s">
        <v>281</v>
      </c>
    </row>
    <row r="101" customFormat="false" ht="15" hidden="false" customHeight="false" outlineLevel="0" collapsed="false">
      <c r="A101" s="0" t="s">
        <v>29838</v>
      </c>
      <c r="B101" s="0" t="s">
        <v>29839</v>
      </c>
      <c r="D101" s="0" t="s">
        <v>29840</v>
      </c>
      <c r="E101" s="0" t="s">
        <v>281</v>
      </c>
    </row>
    <row r="102" customFormat="false" ht="15" hidden="false" customHeight="false" outlineLevel="0" collapsed="false">
      <c r="A102" s="0" t="s">
        <v>29841</v>
      </c>
      <c r="B102" s="0" t="s">
        <v>29842</v>
      </c>
      <c r="D102" s="0" t="s">
        <v>29843</v>
      </c>
      <c r="E102" s="0" t="s">
        <v>281</v>
      </c>
    </row>
    <row r="103" customFormat="false" ht="15" hidden="false" customHeight="false" outlineLevel="0" collapsed="false">
      <c r="A103" s="0" t="s">
        <v>29844</v>
      </c>
      <c r="B103" s="0" t="s">
        <v>29845</v>
      </c>
      <c r="D103" s="0" t="s">
        <v>29846</v>
      </c>
      <c r="E103" s="0" t="s">
        <v>281</v>
      </c>
    </row>
    <row r="104" customFormat="false" ht="15" hidden="false" customHeight="false" outlineLevel="0" collapsed="false">
      <c r="A104" s="0" t="s">
        <v>29847</v>
      </c>
      <c r="B104" s="0" t="s">
        <v>29848</v>
      </c>
      <c r="D104" s="0" t="s">
        <v>29849</v>
      </c>
      <c r="E104" s="0" t="s">
        <v>281</v>
      </c>
    </row>
    <row r="105" customFormat="false" ht="15" hidden="false" customHeight="false" outlineLevel="0" collapsed="false">
      <c r="A105" s="0" t="s">
        <v>29850</v>
      </c>
      <c r="B105" s="0" t="s">
        <v>29851</v>
      </c>
      <c r="D105" s="0" t="s">
        <v>29852</v>
      </c>
      <c r="E105" s="0" t="s">
        <v>281</v>
      </c>
    </row>
    <row r="106" customFormat="false" ht="15" hidden="false" customHeight="false" outlineLevel="0" collapsed="false">
      <c r="A106" s="0" t="s">
        <v>29853</v>
      </c>
      <c r="B106" s="0" t="s">
        <v>29854</v>
      </c>
      <c r="D106" s="0" t="s">
        <v>29855</v>
      </c>
      <c r="E106" s="0" t="s">
        <v>281</v>
      </c>
    </row>
    <row r="107" customFormat="false" ht="15" hidden="false" customHeight="false" outlineLevel="0" collapsed="false">
      <c r="A107" s="0" t="s">
        <v>29856</v>
      </c>
      <c r="B107" s="0" t="s">
        <v>29857</v>
      </c>
      <c r="D107" s="0" t="s">
        <v>29858</v>
      </c>
      <c r="E107" s="0" t="s">
        <v>281</v>
      </c>
    </row>
    <row r="108" customFormat="false" ht="15" hidden="false" customHeight="false" outlineLevel="0" collapsed="false">
      <c r="A108" s="0" t="s">
        <v>29859</v>
      </c>
      <c r="B108" s="0" t="s">
        <v>29860</v>
      </c>
      <c r="D108" s="0" t="s">
        <v>29861</v>
      </c>
      <c r="E108" s="0" t="s">
        <v>281</v>
      </c>
    </row>
    <row r="109" customFormat="false" ht="15" hidden="false" customHeight="false" outlineLevel="0" collapsed="false">
      <c r="A109" s="0" t="s">
        <v>29862</v>
      </c>
      <c r="B109" s="0" t="s">
        <v>29863</v>
      </c>
      <c r="D109" s="0" t="s">
        <v>29864</v>
      </c>
      <c r="E109" s="0" t="s">
        <v>281</v>
      </c>
    </row>
    <row r="110" customFormat="false" ht="15" hidden="false" customHeight="false" outlineLevel="0" collapsed="false">
      <c r="A110" s="0" t="s">
        <v>29865</v>
      </c>
      <c r="D110" s="2" t="s">
        <v>29866</v>
      </c>
      <c r="E110" s="0" t="s">
        <v>281</v>
      </c>
    </row>
    <row r="111" customFormat="false" ht="15" hidden="false" customHeight="false" outlineLevel="0" collapsed="false">
      <c r="A111" s="0" t="s">
        <v>29867</v>
      </c>
      <c r="D111" s="0" t="s">
        <v>29868</v>
      </c>
      <c r="E111" s="0" t="s">
        <v>281</v>
      </c>
    </row>
    <row r="112" customFormat="false" ht="15" hidden="false" customHeight="false" outlineLevel="0" collapsed="false">
      <c r="A112" s="0" t="s">
        <v>29869</v>
      </c>
      <c r="B112" s="0" t="s">
        <v>29870</v>
      </c>
      <c r="D112" s="0" t="s">
        <v>29871</v>
      </c>
      <c r="E112" s="0" t="s">
        <v>281</v>
      </c>
    </row>
    <row r="113" customFormat="false" ht="15" hidden="false" customHeight="false" outlineLevel="0" collapsed="false">
      <c r="A113" s="0" t="s">
        <v>29872</v>
      </c>
      <c r="B113" s="0" t="s">
        <v>29873</v>
      </c>
      <c r="D113" s="0" t="s">
        <v>29874</v>
      </c>
      <c r="E113" s="0" t="s">
        <v>281</v>
      </c>
    </row>
    <row r="114" customFormat="false" ht="15" hidden="false" customHeight="false" outlineLevel="0" collapsed="false">
      <c r="A114" s="0" t="s">
        <v>29875</v>
      </c>
      <c r="D114" s="0" t="s">
        <v>29876</v>
      </c>
      <c r="E114" s="0" t="s">
        <v>281</v>
      </c>
    </row>
    <row r="115" customFormat="false" ht="15" hidden="false" customHeight="false" outlineLevel="0" collapsed="false">
      <c r="A115" s="0" t="s">
        <v>29877</v>
      </c>
      <c r="D115" s="0" t="s">
        <v>29868</v>
      </c>
      <c r="E115" s="0" t="s">
        <v>281</v>
      </c>
    </row>
    <row r="116" customFormat="false" ht="15" hidden="false" customHeight="false" outlineLevel="0" collapsed="false">
      <c r="A116" s="0" t="s">
        <v>29878</v>
      </c>
      <c r="D116" s="0" t="s">
        <v>29879</v>
      </c>
      <c r="E116" s="0" t="s">
        <v>281</v>
      </c>
    </row>
    <row r="117" customFormat="false" ht="15" hidden="false" customHeight="false" outlineLevel="0" collapsed="false">
      <c r="A117" s="0" t="s">
        <v>29880</v>
      </c>
      <c r="B117" s="0" t="s">
        <v>29881</v>
      </c>
      <c r="D117" s="0" t="s">
        <v>29882</v>
      </c>
      <c r="E117" s="0" t="s">
        <v>281</v>
      </c>
    </row>
    <row r="118" customFormat="false" ht="15" hidden="false" customHeight="false" outlineLevel="0" collapsed="false">
      <c r="A118" s="0" t="s">
        <v>29883</v>
      </c>
      <c r="B118" s="0" t="s">
        <v>29884</v>
      </c>
      <c r="D118" s="0" t="s">
        <v>29641</v>
      </c>
      <c r="E118" s="0" t="s">
        <v>281</v>
      </c>
    </row>
    <row r="119" customFormat="false" ht="15" hidden="false" customHeight="false" outlineLevel="0" collapsed="false">
      <c r="A119" s="0" t="s">
        <v>29885</v>
      </c>
      <c r="B119" s="0" t="s">
        <v>29884</v>
      </c>
      <c r="D119" s="0" t="s">
        <v>29641</v>
      </c>
      <c r="E119" s="0" t="s">
        <v>281</v>
      </c>
    </row>
    <row r="120" customFormat="false" ht="15" hidden="false" customHeight="false" outlineLevel="0" collapsed="false">
      <c r="A120" s="0" t="s">
        <v>29886</v>
      </c>
      <c r="D120" s="0" t="s">
        <v>29887</v>
      </c>
      <c r="E120" s="0" t="s">
        <v>281</v>
      </c>
    </row>
    <row r="121" customFormat="false" ht="15" hidden="false" customHeight="false" outlineLevel="0" collapsed="false">
      <c r="A121" s="0" t="s">
        <v>29888</v>
      </c>
      <c r="D121" s="0" t="s">
        <v>29889</v>
      </c>
      <c r="E121" s="0" t="s">
        <v>281</v>
      </c>
    </row>
    <row r="122" customFormat="false" ht="15" hidden="false" customHeight="false" outlineLevel="0" collapsed="false">
      <c r="A122" s="0" t="s">
        <v>29890</v>
      </c>
      <c r="B122" s="0" t="s">
        <v>29891</v>
      </c>
      <c r="D122" s="0" t="s">
        <v>29892</v>
      </c>
      <c r="E122" s="0" t="s">
        <v>281</v>
      </c>
    </row>
    <row r="123" customFormat="false" ht="15" hidden="false" customHeight="false" outlineLevel="0" collapsed="false">
      <c r="A123" s="0" t="s">
        <v>29893</v>
      </c>
      <c r="B123" s="0" t="s">
        <v>29894</v>
      </c>
      <c r="D123" s="0" t="s">
        <v>29895</v>
      </c>
      <c r="E123" s="0" t="s">
        <v>281</v>
      </c>
    </row>
    <row r="124" customFormat="false" ht="15" hidden="false" customHeight="false" outlineLevel="0" collapsed="false">
      <c r="A124" s="0" t="s">
        <v>29896</v>
      </c>
      <c r="D124" s="0" t="s">
        <v>29897</v>
      </c>
      <c r="E124" s="0" t="s">
        <v>281</v>
      </c>
    </row>
    <row r="125" customFormat="false" ht="15" hidden="false" customHeight="false" outlineLevel="0" collapsed="false">
      <c r="A125" s="0" t="s">
        <v>29898</v>
      </c>
      <c r="B125" s="0" t="s">
        <v>29899</v>
      </c>
      <c r="D125" s="0" t="s">
        <v>29900</v>
      </c>
      <c r="E125" s="0" t="s">
        <v>281</v>
      </c>
    </row>
    <row r="126" customFormat="false" ht="15" hidden="false" customHeight="false" outlineLevel="0" collapsed="false">
      <c r="A126" s="0" t="s">
        <v>29901</v>
      </c>
      <c r="B126" s="0" t="s">
        <v>29902</v>
      </c>
      <c r="D126" s="0" t="s">
        <v>29903</v>
      </c>
      <c r="E126" s="0" t="s">
        <v>281</v>
      </c>
    </row>
    <row r="127" customFormat="false" ht="15" hidden="false" customHeight="false" outlineLevel="0" collapsed="false">
      <c r="A127" s="0" t="s">
        <v>29904</v>
      </c>
      <c r="B127" s="0" t="s">
        <v>29905</v>
      </c>
      <c r="D127" s="0" t="s">
        <v>29906</v>
      </c>
      <c r="E127" s="0" t="s">
        <v>281</v>
      </c>
    </row>
    <row r="128" customFormat="false" ht="15" hidden="false" customHeight="false" outlineLevel="0" collapsed="false">
      <c r="A128" s="0" t="s">
        <v>29907</v>
      </c>
      <c r="B128" s="0" t="s">
        <v>29894</v>
      </c>
      <c r="D128" s="0" t="s">
        <v>29908</v>
      </c>
      <c r="E128" s="0" t="s">
        <v>281</v>
      </c>
    </row>
    <row r="129" customFormat="false" ht="15" hidden="false" customHeight="false" outlineLevel="0" collapsed="false">
      <c r="A129" s="0" t="s">
        <v>29909</v>
      </c>
      <c r="B129" s="0" t="s">
        <v>29910</v>
      </c>
      <c r="D129" s="0" t="s">
        <v>29911</v>
      </c>
      <c r="E129" s="0" t="s">
        <v>281</v>
      </c>
    </row>
    <row r="130" customFormat="false" ht="15" hidden="false" customHeight="false" outlineLevel="0" collapsed="false">
      <c r="A130" s="0" t="s">
        <v>29912</v>
      </c>
      <c r="B130" s="0" t="s">
        <v>29894</v>
      </c>
      <c r="D130" s="0" t="s">
        <v>29913</v>
      </c>
      <c r="E130" s="0" t="s">
        <v>281</v>
      </c>
    </row>
    <row r="131" customFormat="false" ht="15" hidden="false" customHeight="false" outlineLevel="0" collapsed="false">
      <c r="A131" s="0" t="s">
        <v>29914</v>
      </c>
      <c r="B131" s="0" t="s">
        <v>29915</v>
      </c>
      <c r="D131" s="0" t="s">
        <v>29916</v>
      </c>
      <c r="E131" s="0" t="s">
        <v>281</v>
      </c>
    </row>
    <row r="132" customFormat="false" ht="15" hidden="false" customHeight="false" outlineLevel="0" collapsed="false">
      <c r="A132" s="0" t="s">
        <v>29917</v>
      </c>
      <c r="B132" s="0" t="s">
        <v>29905</v>
      </c>
      <c r="D132" s="0" t="s">
        <v>29906</v>
      </c>
      <c r="E132" s="0" t="s">
        <v>281</v>
      </c>
    </row>
    <row r="133" customFormat="false" ht="15" hidden="false" customHeight="false" outlineLevel="0" collapsed="false">
      <c r="A133" s="0" t="s">
        <v>29918</v>
      </c>
      <c r="B133" s="0" t="s">
        <v>29905</v>
      </c>
      <c r="D133" s="0" t="s">
        <v>29906</v>
      </c>
      <c r="E133" s="0" t="s">
        <v>281</v>
      </c>
    </row>
    <row r="134" customFormat="false" ht="15" hidden="false" customHeight="false" outlineLevel="0" collapsed="false">
      <c r="A134" s="0" t="s">
        <v>29919</v>
      </c>
      <c r="D134" s="0" t="s">
        <v>29641</v>
      </c>
      <c r="E134" s="0" t="s">
        <v>281</v>
      </c>
    </row>
    <row r="135" customFormat="false" ht="15" hidden="false" customHeight="false" outlineLevel="0" collapsed="false">
      <c r="A135" s="0" t="s">
        <v>29920</v>
      </c>
      <c r="D135" s="0" t="s">
        <v>29921</v>
      </c>
      <c r="E135" s="0" t="s">
        <v>281</v>
      </c>
    </row>
    <row r="136" customFormat="false" ht="15" hidden="false" customHeight="false" outlineLevel="0" collapsed="false">
      <c r="A136" s="0" t="s">
        <v>29922</v>
      </c>
      <c r="D136" s="0" t="s">
        <v>29641</v>
      </c>
      <c r="E136" s="0" t="s">
        <v>281</v>
      </c>
    </row>
    <row r="137" customFormat="false" ht="15" hidden="false" customHeight="false" outlineLevel="0" collapsed="false">
      <c r="A137" s="0" t="s">
        <v>29923</v>
      </c>
      <c r="D137" s="0" t="s">
        <v>29924</v>
      </c>
      <c r="E137" s="0" t="s">
        <v>281</v>
      </c>
    </row>
    <row r="138" customFormat="false" ht="15" hidden="false" customHeight="false" outlineLevel="0" collapsed="false">
      <c r="A138" s="0" t="s">
        <v>29925</v>
      </c>
      <c r="B138" s="0" t="s">
        <v>29926</v>
      </c>
      <c r="D138" s="0" t="s">
        <v>29927</v>
      </c>
      <c r="E138" s="0" t="s">
        <v>281</v>
      </c>
    </row>
    <row r="139" customFormat="false" ht="15" hidden="false" customHeight="false" outlineLevel="0" collapsed="false">
      <c r="A139" s="0" t="s">
        <v>29928</v>
      </c>
      <c r="B139" s="0" t="s">
        <v>29929</v>
      </c>
      <c r="D139" s="0" t="s">
        <v>29930</v>
      </c>
      <c r="E139" s="0" t="s">
        <v>281</v>
      </c>
    </row>
    <row r="140" customFormat="false" ht="15" hidden="false" customHeight="false" outlineLevel="0" collapsed="false">
      <c r="A140" s="0" t="s">
        <v>29931</v>
      </c>
      <c r="D140" s="0" t="s">
        <v>29932</v>
      </c>
      <c r="E140" s="0" t="s">
        <v>281</v>
      </c>
    </row>
    <row r="141" customFormat="false" ht="15" hidden="false" customHeight="false" outlineLevel="0" collapsed="false">
      <c r="A141" s="0" t="s">
        <v>29933</v>
      </c>
      <c r="B141" s="0" t="s">
        <v>29929</v>
      </c>
      <c r="D141" s="0" t="s">
        <v>29930</v>
      </c>
      <c r="E141" s="0" t="s">
        <v>281</v>
      </c>
    </row>
    <row r="142" customFormat="false" ht="15" hidden="false" customHeight="false" outlineLevel="0" collapsed="false">
      <c r="A142" s="0" t="s">
        <v>29934</v>
      </c>
      <c r="D142" s="0" t="s">
        <v>29932</v>
      </c>
      <c r="E142" s="0" t="s">
        <v>281</v>
      </c>
    </row>
    <row r="143" customFormat="false" ht="15" hidden="false" customHeight="false" outlineLevel="0" collapsed="false">
      <c r="A143" s="0" t="s">
        <v>29935</v>
      </c>
      <c r="B143" s="0" t="s">
        <v>29936</v>
      </c>
      <c r="D143" s="0" t="s">
        <v>29937</v>
      </c>
      <c r="E143" s="0" t="s">
        <v>281</v>
      </c>
    </row>
    <row r="144" customFormat="false" ht="15" hidden="false" customHeight="false" outlineLevel="0" collapsed="false">
      <c r="A144" s="0" t="s">
        <v>29938</v>
      </c>
      <c r="D144" s="0" t="s">
        <v>29939</v>
      </c>
      <c r="E144" s="0" t="s">
        <v>281</v>
      </c>
    </row>
    <row r="145" customFormat="false" ht="15" hidden="false" customHeight="false" outlineLevel="0" collapsed="false">
      <c r="A145" s="0" t="s">
        <v>29940</v>
      </c>
      <c r="D145" s="0" t="s">
        <v>29941</v>
      </c>
      <c r="E145" s="0" t="s">
        <v>281</v>
      </c>
    </row>
    <row r="146" customFormat="false" ht="15" hidden="false" customHeight="false" outlineLevel="0" collapsed="false">
      <c r="A146" s="0" t="s">
        <v>29942</v>
      </c>
      <c r="B146" s="0" t="s">
        <v>29943</v>
      </c>
      <c r="D146" s="0" t="s">
        <v>29944</v>
      </c>
      <c r="E146" s="0" t="s">
        <v>281</v>
      </c>
    </row>
    <row r="147" customFormat="false" ht="15" hidden="false" customHeight="false" outlineLevel="0" collapsed="false">
      <c r="A147" s="0" t="s">
        <v>29945</v>
      </c>
      <c r="B147" s="0" t="s">
        <v>29946</v>
      </c>
      <c r="D147" s="0" t="s">
        <v>29947</v>
      </c>
      <c r="E147" s="0" t="s">
        <v>281</v>
      </c>
    </row>
    <row r="148" customFormat="false" ht="15" hidden="false" customHeight="false" outlineLevel="0" collapsed="false">
      <c r="A148" s="0" t="s">
        <v>29948</v>
      </c>
      <c r="B148" s="0" t="s">
        <v>29949</v>
      </c>
      <c r="D148" s="0" t="s">
        <v>29950</v>
      </c>
      <c r="E148" s="0" t="s">
        <v>281</v>
      </c>
    </row>
    <row r="149" customFormat="false" ht="15" hidden="false" customHeight="false" outlineLevel="0" collapsed="false">
      <c r="A149" s="0" t="s">
        <v>29951</v>
      </c>
      <c r="B149" s="0" t="s">
        <v>29952</v>
      </c>
      <c r="D149" s="0" t="s">
        <v>29953</v>
      </c>
      <c r="E149" s="0" t="s">
        <v>281</v>
      </c>
    </row>
    <row r="150" customFormat="false" ht="15" hidden="false" customHeight="false" outlineLevel="0" collapsed="false">
      <c r="A150" s="0" t="s">
        <v>29954</v>
      </c>
      <c r="B150" s="0" t="s">
        <v>29952</v>
      </c>
      <c r="D150" s="0" t="s">
        <v>29953</v>
      </c>
      <c r="E150" s="0" t="s">
        <v>281</v>
      </c>
    </row>
    <row r="151" customFormat="false" ht="15" hidden="false" customHeight="false" outlineLevel="0" collapsed="false">
      <c r="A151" s="0" t="s">
        <v>29955</v>
      </c>
      <c r="B151" s="0" t="s">
        <v>29956</v>
      </c>
      <c r="D151" s="0" t="s">
        <v>29957</v>
      </c>
      <c r="E151" s="0" t="s">
        <v>281</v>
      </c>
    </row>
    <row r="152" customFormat="false" ht="15" hidden="false" customHeight="false" outlineLevel="0" collapsed="false">
      <c r="A152" s="0" t="s">
        <v>29958</v>
      </c>
      <c r="B152" s="0" t="s">
        <v>29956</v>
      </c>
      <c r="D152" s="0" t="s">
        <v>29957</v>
      </c>
      <c r="E152" s="0" t="s">
        <v>281</v>
      </c>
    </row>
    <row r="153" customFormat="false" ht="15" hidden="false" customHeight="false" outlineLevel="0" collapsed="false">
      <c r="A153" s="0" t="s">
        <v>29959</v>
      </c>
      <c r="D153" s="0" t="s">
        <v>29960</v>
      </c>
      <c r="E153" s="0" t="s">
        <v>281</v>
      </c>
    </row>
    <row r="154" customFormat="false" ht="15" hidden="false" customHeight="false" outlineLevel="0" collapsed="false">
      <c r="A154" s="0" t="s">
        <v>29961</v>
      </c>
      <c r="B154" s="0" t="s">
        <v>29962</v>
      </c>
      <c r="D154" s="0" t="s">
        <v>29963</v>
      </c>
      <c r="E154" s="0" t="s">
        <v>281</v>
      </c>
    </row>
    <row r="155" customFormat="false" ht="15" hidden="false" customHeight="false" outlineLevel="0" collapsed="false">
      <c r="A155" s="0" t="s">
        <v>29964</v>
      </c>
      <c r="B155" s="0" t="s">
        <v>29743</v>
      </c>
      <c r="D155" s="0" t="s">
        <v>29965</v>
      </c>
      <c r="E155" s="0" t="s">
        <v>281</v>
      </c>
    </row>
    <row r="156" customFormat="false" ht="15" hidden="false" customHeight="false" outlineLevel="0" collapsed="false">
      <c r="A156" s="0" t="s">
        <v>29966</v>
      </c>
      <c r="B156" s="0" t="s">
        <v>29967</v>
      </c>
      <c r="D156" s="0" t="s">
        <v>29968</v>
      </c>
      <c r="E156" s="0" t="s">
        <v>281</v>
      </c>
    </row>
    <row r="157" customFormat="false" ht="15" hidden="false" customHeight="false" outlineLevel="0" collapsed="false">
      <c r="A157" s="0" t="s">
        <v>29969</v>
      </c>
      <c r="B157" s="0" t="s">
        <v>29743</v>
      </c>
      <c r="D157" s="0" t="s">
        <v>29965</v>
      </c>
      <c r="E157" s="0" t="s">
        <v>281</v>
      </c>
    </row>
    <row r="158" customFormat="false" ht="15" hidden="false" customHeight="false" outlineLevel="0" collapsed="false">
      <c r="A158" s="0" t="s">
        <v>29970</v>
      </c>
      <c r="D158" s="0" t="s">
        <v>29971</v>
      </c>
      <c r="E158" s="0" t="s">
        <v>281</v>
      </c>
    </row>
    <row r="159" customFormat="false" ht="15" hidden="false" customHeight="false" outlineLevel="0" collapsed="false">
      <c r="A159" s="0" t="s">
        <v>29972</v>
      </c>
      <c r="B159" s="0" t="s">
        <v>29973</v>
      </c>
      <c r="D159" s="0" t="s">
        <v>29974</v>
      </c>
      <c r="E159" s="0" t="s">
        <v>281</v>
      </c>
    </row>
    <row r="160" customFormat="false" ht="15" hidden="false" customHeight="false" outlineLevel="0" collapsed="false">
      <c r="A160" s="0" t="s">
        <v>29975</v>
      </c>
      <c r="B160" s="0" t="s">
        <v>29976</v>
      </c>
      <c r="D160" s="0" t="s">
        <v>29977</v>
      </c>
      <c r="E160" s="0" t="s">
        <v>281</v>
      </c>
    </row>
    <row r="161" customFormat="false" ht="15" hidden="false" customHeight="false" outlineLevel="0" collapsed="false">
      <c r="A161" s="0" t="s">
        <v>29978</v>
      </c>
      <c r="B161" s="0" t="s">
        <v>29979</v>
      </c>
      <c r="D161" s="0" t="s">
        <v>29980</v>
      </c>
      <c r="E161" s="0" t="s">
        <v>281</v>
      </c>
    </row>
    <row r="162" customFormat="false" ht="15" hidden="false" customHeight="false" outlineLevel="0" collapsed="false">
      <c r="A162" s="0" t="s">
        <v>29981</v>
      </c>
      <c r="B162" s="0" t="s">
        <v>29982</v>
      </c>
      <c r="D162" s="0" t="s">
        <v>29983</v>
      </c>
      <c r="E162" s="0" t="s">
        <v>281</v>
      </c>
    </row>
    <row r="163" customFormat="false" ht="15" hidden="false" customHeight="false" outlineLevel="0" collapsed="false">
      <c r="A163" s="0" t="s">
        <v>29984</v>
      </c>
      <c r="B163" s="0" t="s">
        <v>29985</v>
      </c>
      <c r="D163" s="0" t="s">
        <v>29986</v>
      </c>
      <c r="E163" s="0" t="s">
        <v>281</v>
      </c>
    </row>
    <row r="164" customFormat="false" ht="15" hidden="false" customHeight="false" outlineLevel="0" collapsed="false">
      <c r="A164" s="0" t="s">
        <v>29987</v>
      </c>
      <c r="B164" s="0" t="s">
        <v>29988</v>
      </c>
      <c r="D164" s="0" t="s">
        <v>29989</v>
      </c>
      <c r="E164" s="0" t="s">
        <v>281</v>
      </c>
    </row>
    <row r="165" customFormat="false" ht="15" hidden="false" customHeight="false" outlineLevel="0" collapsed="false">
      <c r="A165" s="0" t="s">
        <v>29990</v>
      </c>
      <c r="B165" s="0" t="s">
        <v>29894</v>
      </c>
      <c r="D165" s="0" t="s">
        <v>29991</v>
      </c>
      <c r="E165" s="0" t="s">
        <v>281</v>
      </c>
    </row>
    <row r="166" customFormat="false" ht="15" hidden="false" customHeight="false" outlineLevel="0" collapsed="false">
      <c r="A166" s="0" t="s">
        <v>29992</v>
      </c>
      <c r="D166" s="0" t="s">
        <v>29993</v>
      </c>
      <c r="E166" s="0" t="s">
        <v>281</v>
      </c>
    </row>
    <row r="167" customFormat="false" ht="15" hidden="false" customHeight="false" outlineLevel="0" collapsed="false">
      <c r="A167" s="0" t="s">
        <v>29994</v>
      </c>
      <c r="B167" s="0" t="s">
        <v>29894</v>
      </c>
      <c r="D167" s="0" t="s">
        <v>29995</v>
      </c>
      <c r="E167" s="0" t="s">
        <v>281</v>
      </c>
    </row>
    <row r="168" customFormat="false" ht="15" hidden="false" customHeight="false" outlineLevel="0" collapsed="false">
      <c r="A168" s="0" t="s">
        <v>29996</v>
      </c>
      <c r="B168" s="0" t="s">
        <v>29997</v>
      </c>
      <c r="D168" s="0" t="s">
        <v>29998</v>
      </c>
      <c r="E168" s="0" t="s">
        <v>281</v>
      </c>
    </row>
    <row r="169" customFormat="false" ht="15" hidden="false" customHeight="false" outlineLevel="0" collapsed="false">
      <c r="A169" s="0" t="s">
        <v>29999</v>
      </c>
      <c r="D169" s="0" t="s">
        <v>30000</v>
      </c>
      <c r="E169" s="0" t="s">
        <v>281</v>
      </c>
    </row>
    <row r="170" customFormat="false" ht="15" hidden="false" customHeight="false" outlineLevel="0" collapsed="false">
      <c r="A170" s="0" t="s">
        <v>30001</v>
      </c>
      <c r="B170" s="0" t="s">
        <v>29894</v>
      </c>
      <c r="D170" s="0" t="s">
        <v>30002</v>
      </c>
      <c r="E170" s="0" t="s">
        <v>281</v>
      </c>
    </row>
    <row r="171" customFormat="false" ht="15" hidden="false" customHeight="false" outlineLevel="0" collapsed="false">
      <c r="A171" s="0" t="s">
        <v>30003</v>
      </c>
      <c r="B171" s="0" t="s">
        <v>30004</v>
      </c>
      <c r="D171" s="0" t="s">
        <v>30005</v>
      </c>
      <c r="E171" s="0" t="s">
        <v>281</v>
      </c>
    </row>
    <row r="172" customFormat="false" ht="15" hidden="false" customHeight="false" outlineLevel="0" collapsed="false">
      <c r="A172" s="0" t="s">
        <v>30006</v>
      </c>
      <c r="B172" s="0" t="s">
        <v>29894</v>
      </c>
      <c r="D172" s="0" t="s">
        <v>30007</v>
      </c>
      <c r="E172" s="0" t="s">
        <v>281</v>
      </c>
    </row>
    <row r="173" customFormat="false" ht="15" hidden="false" customHeight="false" outlineLevel="0" collapsed="false">
      <c r="A173" s="0" t="s">
        <v>30008</v>
      </c>
      <c r="D173" s="0" t="s">
        <v>30009</v>
      </c>
      <c r="E173" s="0" t="s">
        <v>281</v>
      </c>
    </row>
    <row r="174" customFormat="false" ht="15" hidden="false" customHeight="false" outlineLevel="0" collapsed="false">
      <c r="A174" s="0" t="s">
        <v>30010</v>
      </c>
      <c r="B174" s="0" t="s">
        <v>29894</v>
      </c>
      <c r="D174" s="0" t="s">
        <v>30011</v>
      </c>
      <c r="E174" s="0" t="s">
        <v>281</v>
      </c>
    </row>
    <row r="175" customFormat="false" ht="15" hidden="false" customHeight="false" outlineLevel="0" collapsed="false">
      <c r="A175" s="0" t="s">
        <v>30012</v>
      </c>
      <c r="B175" s="0" t="s">
        <v>30013</v>
      </c>
      <c r="D175" s="0" t="s">
        <v>30014</v>
      </c>
      <c r="E175" s="0" t="s">
        <v>281</v>
      </c>
    </row>
    <row r="176" customFormat="false" ht="15" hidden="false" customHeight="false" outlineLevel="0" collapsed="false">
      <c r="A176" s="0" t="s">
        <v>30015</v>
      </c>
      <c r="D176" s="0" t="s">
        <v>30016</v>
      </c>
      <c r="E176" s="0" t="s">
        <v>281</v>
      </c>
    </row>
    <row r="177" customFormat="false" ht="15" hidden="false" customHeight="false" outlineLevel="0" collapsed="false">
      <c r="A177" s="0" t="s">
        <v>30017</v>
      </c>
      <c r="B177" s="0" t="s">
        <v>30018</v>
      </c>
      <c r="D177" s="0" t="s">
        <v>30019</v>
      </c>
      <c r="E177" s="0" t="s">
        <v>281</v>
      </c>
    </row>
    <row r="178" customFormat="false" ht="15" hidden="false" customHeight="false" outlineLevel="0" collapsed="false">
      <c r="A178" s="0" t="s">
        <v>30020</v>
      </c>
      <c r="B178" s="0" t="s">
        <v>30021</v>
      </c>
      <c r="D178" s="0" t="s">
        <v>30022</v>
      </c>
      <c r="E178" s="0" t="s">
        <v>281</v>
      </c>
    </row>
    <row r="179" customFormat="false" ht="15" hidden="false" customHeight="false" outlineLevel="0" collapsed="false">
      <c r="A179" s="0" t="s">
        <v>30023</v>
      </c>
      <c r="B179" s="0" t="s">
        <v>30024</v>
      </c>
      <c r="D179" s="0" t="s">
        <v>30025</v>
      </c>
      <c r="E179" s="0" t="s">
        <v>281</v>
      </c>
    </row>
    <row r="180" customFormat="false" ht="15" hidden="false" customHeight="false" outlineLevel="0" collapsed="false">
      <c r="A180" s="0" t="s">
        <v>30026</v>
      </c>
      <c r="B180" s="0" t="s">
        <v>30027</v>
      </c>
      <c r="D180" s="0" t="s">
        <v>30028</v>
      </c>
      <c r="E180" s="0" t="s">
        <v>281</v>
      </c>
    </row>
    <row r="181" customFormat="false" ht="15" hidden="false" customHeight="false" outlineLevel="0" collapsed="false">
      <c r="A181" s="0" t="s">
        <v>30029</v>
      </c>
      <c r="D181" s="0" t="s">
        <v>30030</v>
      </c>
      <c r="E181" s="0" t="s">
        <v>281</v>
      </c>
    </row>
    <row r="182" customFormat="false" ht="15" hidden="false" customHeight="false" outlineLevel="0" collapsed="false">
      <c r="A182" s="0" t="s">
        <v>30031</v>
      </c>
      <c r="D182" s="0" t="s">
        <v>30032</v>
      </c>
      <c r="E182" s="0" t="s">
        <v>281</v>
      </c>
    </row>
    <row r="183" customFormat="false" ht="15" hidden="false" customHeight="false" outlineLevel="0" collapsed="false">
      <c r="A183" s="0" t="s">
        <v>30033</v>
      </c>
      <c r="D183" s="0" t="s">
        <v>30034</v>
      </c>
      <c r="E183" s="0" t="s">
        <v>281</v>
      </c>
    </row>
    <row r="184" customFormat="false" ht="15" hidden="false" customHeight="false" outlineLevel="0" collapsed="false">
      <c r="A184" s="0" t="s">
        <v>30035</v>
      </c>
      <c r="D184" s="2" t="s">
        <v>30036</v>
      </c>
      <c r="E184" s="0" t="s">
        <v>281</v>
      </c>
    </row>
    <row r="185" customFormat="false" ht="15" hidden="false" customHeight="false" outlineLevel="0" collapsed="false">
      <c r="A185" s="0" t="s">
        <v>30037</v>
      </c>
      <c r="B185" s="0" t="s">
        <v>30038</v>
      </c>
      <c r="D185" s="0" t="s">
        <v>30039</v>
      </c>
      <c r="E185" s="0" t="s">
        <v>281</v>
      </c>
    </row>
    <row r="186" customFormat="false" ht="15" hidden="false" customHeight="false" outlineLevel="0" collapsed="false">
      <c r="A186" s="0" t="s">
        <v>30040</v>
      </c>
      <c r="B186" s="0" t="s">
        <v>30041</v>
      </c>
      <c r="D186" s="0" t="s">
        <v>30042</v>
      </c>
      <c r="E186" s="0" t="s">
        <v>281</v>
      </c>
    </row>
    <row r="187" customFormat="false" ht="15" hidden="false" customHeight="false" outlineLevel="0" collapsed="false">
      <c r="A187" s="0" t="s">
        <v>30043</v>
      </c>
      <c r="D187" s="0" t="s">
        <v>30044</v>
      </c>
      <c r="E187" s="0" t="s">
        <v>281</v>
      </c>
    </row>
    <row r="188" customFormat="false" ht="15" hidden="false" customHeight="false" outlineLevel="0" collapsed="false">
      <c r="A188" s="0" t="s">
        <v>30045</v>
      </c>
      <c r="D188" s="2" t="s">
        <v>30046</v>
      </c>
      <c r="E188" s="0" t="s">
        <v>281</v>
      </c>
    </row>
    <row r="189" customFormat="false" ht="15" hidden="false" customHeight="false" outlineLevel="0" collapsed="false">
      <c r="A189" s="0" t="s">
        <v>30047</v>
      </c>
      <c r="D189" s="2" t="s">
        <v>30048</v>
      </c>
      <c r="E189" s="0" t="s">
        <v>281</v>
      </c>
    </row>
    <row r="190" customFormat="false" ht="15" hidden="false" customHeight="false" outlineLevel="0" collapsed="false">
      <c r="A190" s="0" t="s">
        <v>30049</v>
      </c>
      <c r="D190" s="0" t="s">
        <v>30050</v>
      </c>
      <c r="E190" s="0" t="s">
        <v>281</v>
      </c>
    </row>
    <row r="191" customFormat="false" ht="15" hidden="false" customHeight="false" outlineLevel="0" collapsed="false">
      <c r="A191" s="0" t="s">
        <v>30051</v>
      </c>
      <c r="D191" s="0" t="s">
        <v>30052</v>
      </c>
      <c r="E191" s="0" t="s">
        <v>281</v>
      </c>
    </row>
    <row r="192" customFormat="false" ht="15" hidden="false" customHeight="false" outlineLevel="0" collapsed="false">
      <c r="A192" s="0" t="s">
        <v>30053</v>
      </c>
      <c r="B192" s="0" t="s">
        <v>30054</v>
      </c>
      <c r="D192" s="0" t="s">
        <v>30055</v>
      </c>
      <c r="E192" s="0" t="s">
        <v>281</v>
      </c>
    </row>
    <row r="193" customFormat="false" ht="15" hidden="false" customHeight="false" outlineLevel="0" collapsed="false">
      <c r="A193" s="0" t="s">
        <v>30056</v>
      </c>
      <c r="D193" s="0" t="s">
        <v>29641</v>
      </c>
      <c r="E193" s="0" t="s">
        <v>281</v>
      </c>
    </row>
    <row r="194" customFormat="false" ht="15" hidden="false" customHeight="false" outlineLevel="0" collapsed="false">
      <c r="A194" s="0" t="s">
        <v>30057</v>
      </c>
      <c r="D194" s="0" t="s">
        <v>29641</v>
      </c>
      <c r="E194" s="0" t="s">
        <v>281</v>
      </c>
    </row>
    <row r="195" customFormat="false" ht="15" hidden="false" customHeight="false" outlineLevel="0" collapsed="false">
      <c r="A195" s="0" t="s">
        <v>30058</v>
      </c>
      <c r="D195" s="0" t="s">
        <v>30059</v>
      </c>
      <c r="E195" s="0" t="s">
        <v>281</v>
      </c>
    </row>
    <row r="196" customFormat="false" ht="15" hidden="false" customHeight="false" outlineLevel="0" collapsed="false">
      <c r="A196" s="0" t="s">
        <v>30060</v>
      </c>
      <c r="B196" s="0" t="s">
        <v>30061</v>
      </c>
      <c r="D196" s="2" t="s">
        <v>30062</v>
      </c>
      <c r="E196" s="0" t="s">
        <v>281</v>
      </c>
    </row>
    <row r="197" customFormat="false" ht="15" hidden="false" customHeight="false" outlineLevel="0" collapsed="false">
      <c r="A197" s="0" t="s">
        <v>30063</v>
      </c>
      <c r="B197" s="0" t="s">
        <v>30064</v>
      </c>
      <c r="D197" s="0" t="s">
        <v>30065</v>
      </c>
      <c r="E197" s="0" t="s">
        <v>281</v>
      </c>
    </row>
    <row r="198" customFormat="false" ht="15" hidden="false" customHeight="false" outlineLevel="0" collapsed="false">
      <c r="A198" s="0" t="s">
        <v>30066</v>
      </c>
      <c r="D198" s="0" t="s">
        <v>29641</v>
      </c>
      <c r="E198" s="0" t="s">
        <v>281</v>
      </c>
    </row>
    <row r="199" customFormat="false" ht="15" hidden="false" customHeight="false" outlineLevel="0" collapsed="false">
      <c r="A199" s="0" t="s">
        <v>30067</v>
      </c>
      <c r="B199" s="0" t="s">
        <v>30068</v>
      </c>
      <c r="D199" s="0" t="s">
        <v>29998</v>
      </c>
      <c r="E199" s="0" t="s">
        <v>281</v>
      </c>
    </row>
    <row r="200" customFormat="false" ht="15" hidden="false" customHeight="false" outlineLevel="0" collapsed="false">
      <c r="A200" s="0" t="s">
        <v>30069</v>
      </c>
      <c r="D200" s="0" t="s">
        <v>30070</v>
      </c>
      <c r="E200" s="0" t="s">
        <v>281</v>
      </c>
    </row>
    <row r="201" customFormat="false" ht="15" hidden="false" customHeight="false" outlineLevel="0" collapsed="false">
      <c r="A201" s="0" t="s">
        <v>30071</v>
      </c>
      <c r="D201" s="0" t="s">
        <v>29641</v>
      </c>
      <c r="E201" s="0" t="s">
        <v>281</v>
      </c>
    </row>
    <row r="202" customFormat="false" ht="15" hidden="false" customHeight="false" outlineLevel="0" collapsed="false">
      <c r="A202" s="0" t="s">
        <v>30072</v>
      </c>
      <c r="D202" s="0" t="s">
        <v>30073</v>
      </c>
      <c r="E202" s="0" t="s">
        <v>281</v>
      </c>
    </row>
    <row r="203" customFormat="false" ht="15" hidden="false" customHeight="false" outlineLevel="0" collapsed="false">
      <c r="A203" s="0" t="s">
        <v>30074</v>
      </c>
      <c r="B203" s="0" t="s">
        <v>30075</v>
      </c>
      <c r="D203" s="0" t="s">
        <v>30076</v>
      </c>
      <c r="E203" s="0" t="s">
        <v>281</v>
      </c>
    </row>
    <row r="204" customFormat="false" ht="15" hidden="false" customHeight="false" outlineLevel="0" collapsed="false">
      <c r="A204" s="0" t="s">
        <v>30077</v>
      </c>
      <c r="D204" s="0" t="s">
        <v>29641</v>
      </c>
      <c r="E204" s="0" t="s">
        <v>281</v>
      </c>
    </row>
    <row r="205" customFormat="false" ht="15" hidden="false" customHeight="false" outlineLevel="0" collapsed="false">
      <c r="A205" s="0" t="s">
        <v>30078</v>
      </c>
      <c r="B205" s="0" t="s">
        <v>30079</v>
      </c>
      <c r="D205" s="0" t="s">
        <v>30080</v>
      </c>
      <c r="E205" s="0" t="s">
        <v>281</v>
      </c>
    </row>
    <row r="206" customFormat="false" ht="15" hidden="false" customHeight="false" outlineLevel="0" collapsed="false">
      <c r="A206" s="0" t="s">
        <v>30081</v>
      </c>
      <c r="D206" s="0" t="s">
        <v>30082</v>
      </c>
      <c r="E206" s="0" t="s">
        <v>281</v>
      </c>
    </row>
    <row r="207" customFormat="false" ht="15" hidden="false" customHeight="false" outlineLevel="0" collapsed="false">
      <c r="A207" s="0" t="s">
        <v>30083</v>
      </c>
      <c r="D207" s="0" t="s">
        <v>29641</v>
      </c>
      <c r="E207" s="0" t="s">
        <v>281</v>
      </c>
    </row>
    <row r="208" customFormat="false" ht="15" hidden="false" customHeight="false" outlineLevel="0" collapsed="false">
      <c r="A208" s="0" t="s">
        <v>30084</v>
      </c>
      <c r="B208" s="0" t="s">
        <v>30085</v>
      </c>
      <c r="D208" s="0" t="s">
        <v>29641</v>
      </c>
      <c r="E208" s="0" t="s">
        <v>281</v>
      </c>
    </row>
    <row r="209" customFormat="false" ht="15" hidden="false" customHeight="false" outlineLevel="0" collapsed="false">
      <c r="A209" s="0" t="s">
        <v>30086</v>
      </c>
      <c r="B209" s="0" t="s">
        <v>30087</v>
      </c>
      <c r="D209" s="0" t="s">
        <v>30088</v>
      </c>
      <c r="E209" s="0" t="s">
        <v>281</v>
      </c>
    </row>
    <row r="210" customFormat="false" ht="15" hidden="false" customHeight="false" outlineLevel="0" collapsed="false">
      <c r="A210" s="0" t="s">
        <v>30089</v>
      </c>
      <c r="D210" s="0" t="s">
        <v>29641</v>
      </c>
      <c r="E210" s="0" t="s">
        <v>281</v>
      </c>
    </row>
    <row r="211" customFormat="false" ht="15" hidden="false" customHeight="false" outlineLevel="0" collapsed="false">
      <c r="A211" s="0" t="s">
        <v>30090</v>
      </c>
      <c r="B211" s="0" t="s">
        <v>30091</v>
      </c>
      <c r="D211" s="0" t="s">
        <v>30092</v>
      </c>
      <c r="E211" s="0" t="s">
        <v>281</v>
      </c>
    </row>
    <row r="212" customFormat="false" ht="15" hidden="false" customHeight="false" outlineLevel="0" collapsed="false">
      <c r="A212" s="0" t="s">
        <v>30093</v>
      </c>
      <c r="D212" s="0" t="s">
        <v>30094</v>
      </c>
      <c r="E212" s="0" t="s">
        <v>281</v>
      </c>
    </row>
    <row r="213" customFormat="false" ht="15" hidden="false" customHeight="false" outlineLevel="0" collapsed="false">
      <c r="A213" s="0" t="s">
        <v>30095</v>
      </c>
      <c r="D213" s="0" t="s">
        <v>30096</v>
      </c>
      <c r="E213" s="0" t="s">
        <v>281</v>
      </c>
    </row>
    <row r="214" customFormat="false" ht="15" hidden="false" customHeight="false" outlineLevel="0" collapsed="false">
      <c r="A214" s="0" t="s">
        <v>30097</v>
      </c>
      <c r="B214" s="0" t="s">
        <v>30098</v>
      </c>
      <c r="D214" s="0" t="s">
        <v>30099</v>
      </c>
      <c r="E214" s="0" t="s">
        <v>281</v>
      </c>
    </row>
    <row r="215" customFormat="false" ht="15" hidden="false" customHeight="false" outlineLevel="0" collapsed="false">
      <c r="A215" s="0" t="s">
        <v>30100</v>
      </c>
      <c r="B215" s="0" t="s">
        <v>30101</v>
      </c>
      <c r="D215" s="0" t="s">
        <v>30102</v>
      </c>
      <c r="E215" s="0" t="s">
        <v>281</v>
      </c>
    </row>
    <row r="216" customFormat="false" ht="15" hidden="false" customHeight="false" outlineLevel="0" collapsed="false">
      <c r="A216" s="0" t="s">
        <v>30103</v>
      </c>
      <c r="B216" s="0" t="s">
        <v>30104</v>
      </c>
      <c r="D216" s="0" t="s">
        <v>30105</v>
      </c>
      <c r="E216" s="0" t="s">
        <v>281</v>
      </c>
    </row>
    <row r="217" customFormat="false" ht="15" hidden="false" customHeight="false" outlineLevel="0" collapsed="false">
      <c r="A217" s="0" t="s">
        <v>30106</v>
      </c>
      <c r="D217" s="0" t="s">
        <v>30107</v>
      </c>
      <c r="E217" s="0" t="s">
        <v>281</v>
      </c>
    </row>
    <row r="218" customFormat="false" ht="15" hidden="false" customHeight="false" outlineLevel="0" collapsed="false">
      <c r="A218" s="0" t="s">
        <v>30108</v>
      </c>
      <c r="D218" s="0" t="s">
        <v>30109</v>
      </c>
      <c r="E218" s="0" t="s">
        <v>281</v>
      </c>
    </row>
    <row r="219" customFormat="false" ht="15" hidden="false" customHeight="false" outlineLevel="0" collapsed="false">
      <c r="A219" s="0" t="s">
        <v>30110</v>
      </c>
      <c r="D219" s="0" t="s">
        <v>29641</v>
      </c>
      <c r="E219" s="0" t="s">
        <v>281</v>
      </c>
    </row>
    <row r="220" customFormat="false" ht="15" hidden="false" customHeight="false" outlineLevel="0" collapsed="false">
      <c r="A220" s="0" t="s">
        <v>30111</v>
      </c>
      <c r="D220" s="0" t="s">
        <v>30112</v>
      </c>
      <c r="E220" s="0" t="s">
        <v>281</v>
      </c>
    </row>
    <row r="221" customFormat="false" ht="15" hidden="false" customHeight="false" outlineLevel="0" collapsed="false">
      <c r="A221" s="0" t="s">
        <v>30113</v>
      </c>
      <c r="B221" s="0" t="s">
        <v>29743</v>
      </c>
      <c r="D221" s="0" t="s">
        <v>30114</v>
      </c>
      <c r="E221" s="0" t="s">
        <v>281</v>
      </c>
    </row>
    <row r="222" customFormat="false" ht="15" hidden="false" customHeight="false" outlineLevel="0" collapsed="false">
      <c r="A222" s="0" t="s">
        <v>30115</v>
      </c>
      <c r="D222" s="0" t="s">
        <v>30112</v>
      </c>
      <c r="E222" s="0" t="s">
        <v>281</v>
      </c>
    </row>
    <row r="223" customFormat="false" ht="15" hidden="false" customHeight="false" outlineLevel="0" collapsed="false">
      <c r="A223" s="0" t="s">
        <v>30116</v>
      </c>
      <c r="D223" s="0" t="s">
        <v>30117</v>
      </c>
      <c r="E223" s="0" t="s">
        <v>281</v>
      </c>
    </row>
    <row r="224" customFormat="false" ht="15" hidden="false" customHeight="false" outlineLevel="0" collapsed="false">
      <c r="A224" s="0" t="s">
        <v>30118</v>
      </c>
      <c r="D224" s="0" t="s">
        <v>30119</v>
      </c>
      <c r="E224" s="0" t="s">
        <v>281</v>
      </c>
    </row>
    <row r="225" customFormat="false" ht="15" hidden="false" customHeight="false" outlineLevel="0" collapsed="false">
      <c r="A225" s="0" t="s">
        <v>30120</v>
      </c>
      <c r="D225" s="0" t="s">
        <v>29641</v>
      </c>
      <c r="E225" s="0" t="s">
        <v>281</v>
      </c>
    </row>
    <row r="226" customFormat="false" ht="15" hidden="false" customHeight="false" outlineLevel="0" collapsed="false">
      <c r="A226" s="0" t="s">
        <v>30121</v>
      </c>
      <c r="D226" s="0" t="s">
        <v>30122</v>
      </c>
      <c r="E226" s="0" t="s">
        <v>281</v>
      </c>
    </row>
    <row r="227" customFormat="false" ht="15" hidden="false" customHeight="false" outlineLevel="0" collapsed="false">
      <c r="A227" s="0" t="s">
        <v>30123</v>
      </c>
      <c r="B227" s="0" t="s">
        <v>30124</v>
      </c>
      <c r="D227" s="0" t="s">
        <v>30125</v>
      </c>
      <c r="E227" s="0" t="s">
        <v>281</v>
      </c>
    </row>
    <row r="228" customFormat="false" ht="15" hidden="false" customHeight="false" outlineLevel="0" collapsed="false">
      <c r="A228" s="0" t="s">
        <v>30126</v>
      </c>
      <c r="D228" s="0" t="s">
        <v>29641</v>
      </c>
      <c r="E228" s="0" t="s">
        <v>281</v>
      </c>
    </row>
    <row r="229" customFormat="false" ht="15" hidden="false" customHeight="false" outlineLevel="0" collapsed="false">
      <c r="A229" s="0" t="s">
        <v>30127</v>
      </c>
      <c r="D229" s="0" t="s">
        <v>30128</v>
      </c>
      <c r="E229" s="0" t="s">
        <v>281</v>
      </c>
    </row>
    <row r="230" customFormat="false" ht="15" hidden="false" customHeight="false" outlineLevel="0" collapsed="false">
      <c r="A230" s="0" t="s">
        <v>30129</v>
      </c>
      <c r="D230" s="0" t="s">
        <v>30130</v>
      </c>
      <c r="E230" s="0" t="s">
        <v>281</v>
      </c>
    </row>
    <row r="231" customFormat="false" ht="15" hidden="false" customHeight="false" outlineLevel="0" collapsed="false">
      <c r="A231" s="0" t="s">
        <v>30131</v>
      </c>
      <c r="D231" s="0" t="s">
        <v>30132</v>
      </c>
      <c r="E231" s="0" t="s">
        <v>281</v>
      </c>
    </row>
    <row r="232" customFormat="false" ht="15" hidden="false" customHeight="false" outlineLevel="0" collapsed="false">
      <c r="A232" s="0" t="s">
        <v>30133</v>
      </c>
      <c r="D232" s="0" t="s">
        <v>30134</v>
      </c>
      <c r="E232" s="0" t="s">
        <v>281</v>
      </c>
    </row>
    <row r="233" customFormat="false" ht="15" hidden="false" customHeight="false" outlineLevel="0" collapsed="false">
      <c r="A233" s="0" t="s">
        <v>30135</v>
      </c>
      <c r="D233" s="0" t="s">
        <v>30136</v>
      </c>
      <c r="E233" s="0" t="s">
        <v>281</v>
      </c>
    </row>
    <row r="234" customFormat="false" ht="15" hidden="false" customHeight="false" outlineLevel="0" collapsed="false">
      <c r="A234" s="0" t="s">
        <v>30137</v>
      </c>
      <c r="D234" s="0" t="s">
        <v>30134</v>
      </c>
      <c r="E234" s="0" t="s">
        <v>281</v>
      </c>
    </row>
    <row r="235" customFormat="false" ht="15" hidden="false" customHeight="false" outlineLevel="0" collapsed="false">
      <c r="A235" s="0" t="s">
        <v>30138</v>
      </c>
      <c r="D235" s="0" t="s">
        <v>30139</v>
      </c>
      <c r="E235" s="0" t="s">
        <v>281</v>
      </c>
    </row>
    <row r="236" customFormat="false" ht="15" hidden="false" customHeight="false" outlineLevel="0" collapsed="false">
      <c r="A236" s="0" t="s">
        <v>30140</v>
      </c>
      <c r="D236" s="0" t="s">
        <v>30141</v>
      </c>
      <c r="E236" s="0" t="s">
        <v>281</v>
      </c>
    </row>
    <row r="237" customFormat="false" ht="15" hidden="false" customHeight="false" outlineLevel="0" collapsed="false">
      <c r="A237" s="0" t="s">
        <v>30142</v>
      </c>
      <c r="D237" s="0" t="s">
        <v>30143</v>
      </c>
      <c r="E237" s="0" t="s">
        <v>281</v>
      </c>
    </row>
    <row r="238" customFormat="false" ht="15" hidden="false" customHeight="false" outlineLevel="0" collapsed="false">
      <c r="A238" s="0" t="s">
        <v>30144</v>
      </c>
      <c r="D238" s="0" t="s">
        <v>30145</v>
      </c>
      <c r="E238" s="0" t="s">
        <v>281</v>
      </c>
    </row>
    <row r="239" customFormat="false" ht="15" hidden="false" customHeight="false" outlineLevel="0" collapsed="false">
      <c r="A239" s="0" t="s">
        <v>30146</v>
      </c>
      <c r="D239" s="0" t="s">
        <v>30136</v>
      </c>
      <c r="E239" s="0" t="s">
        <v>281</v>
      </c>
    </row>
    <row r="240" customFormat="false" ht="15" hidden="false" customHeight="false" outlineLevel="0" collapsed="false">
      <c r="A240" s="0" t="s">
        <v>30147</v>
      </c>
      <c r="D240" s="0" t="s">
        <v>30148</v>
      </c>
      <c r="E240" s="0" t="s">
        <v>281</v>
      </c>
    </row>
    <row r="241" customFormat="false" ht="15" hidden="false" customHeight="false" outlineLevel="0" collapsed="false">
      <c r="A241" s="0" t="s">
        <v>30149</v>
      </c>
      <c r="D241" s="0" t="s">
        <v>30141</v>
      </c>
      <c r="E241" s="0" t="s">
        <v>281</v>
      </c>
    </row>
    <row r="242" customFormat="false" ht="15" hidden="false" customHeight="false" outlineLevel="0" collapsed="false">
      <c r="A242" s="0" t="s">
        <v>30150</v>
      </c>
      <c r="B242" s="0" t="s">
        <v>30151</v>
      </c>
      <c r="D242" s="0" t="s">
        <v>30152</v>
      </c>
      <c r="E242" s="0" t="s">
        <v>281</v>
      </c>
    </row>
    <row r="243" customFormat="false" ht="15" hidden="false" customHeight="false" outlineLevel="0" collapsed="false">
      <c r="A243" s="0" t="s">
        <v>30153</v>
      </c>
      <c r="D243" s="0" t="s">
        <v>30154</v>
      </c>
      <c r="E243" s="0" t="s">
        <v>281</v>
      </c>
    </row>
    <row r="244" customFormat="false" ht="15" hidden="false" customHeight="false" outlineLevel="0" collapsed="false">
      <c r="A244" s="0" t="s">
        <v>30155</v>
      </c>
      <c r="D244" s="0" t="s">
        <v>30156</v>
      </c>
      <c r="E244" s="0" t="s">
        <v>281</v>
      </c>
    </row>
    <row r="245" customFormat="false" ht="15" hidden="false" customHeight="false" outlineLevel="0" collapsed="false">
      <c r="A245" s="0" t="s">
        <v>30157</v>
      </c>
      <c r="D245" s="0" t="s">
        <v>30158</v>
      </c>
      <c r="E245" s="0" t="s">
        <v>281</v>
      </c>
    </row>
    <row r="246" customFormat="false" ht="15" hidden="false" customHeight="false" outlineLevel="0" collapsed="false">
      <c r="A246" s="0" t="s">
        <v>30159</v>
      </c>
      <c r="D246" s="0" t="s">
        <v>30160</v>
      </c>
      <c r="E246" s="0" t="s">
        <v>281</v>
      </c>
    </row>
    <row r="247" customFormat="false" ht="15" hidden="false" customHeight="false" outlineLevel="0" collapsed="false">
      <c r="A247" s="0" t="s">
        <v>30161</v>
      </c>
      <c r="B247" s="0" t="s">
        <v>30162</v>
      </c>
      <c r="D247" s="0" t="s">
        <v>30163</v>
      </c>
      <c r="E247" s="0" t="s">
        <v>281</v>
      </c>
    </row>
    <row r="248" customFormat="false" ht="15" hidden="false" customHeight="false" outlineLevel="0" collapsed="false">
      <c r="A248" s="0" t="s">
        <v>30164</v>
      </c>
      <c r="D248" s="0" t="s">
        <v>30165</v>
      </c>
      <c r="E248" s="0" t="s">
        <v>281</v>
      </c>
    </row>
    <row r="249" customFormat="false" ht="15" hidden="false" customHeight="false" outlineLevel="0" collapsed="false">
      <c r="A249" s="0" t="s">
        <v>30166</v>
      </c>
      <c r="D249" s="0" t="s">
        <v>30167</v>
      </c>
      <c r="E249" s="0" t="s">
        <v>281</v>
      </c>
    </row>
    <row r="250" customFormat="false" ht="15" hidden="false" customHeight="false" outlineLevel="0" collapsed="false">
      <c r="A250" s="0" t="s">
        <v>30168</v>
      </c>
      <c r="D250" s="0" t="s">
        <v>30169</v>
      </c>
      <c r="E250" s="0" t="s">
        <v>281</v>
      </c>
    </row>
    <row r="251" customFormat="false" ht="15" hidden="false" customHeight="false" outlineLevel="0" collapsed="false">
      <c r="A251" s="0" t="s">
        <v>30170</v>
      </c>
      <c r="D251" s="0" t="s">
        <v>30171</v>
      </c>
      <c r="E251" s="0" t="s">
        <v>281</v>
      </c>
    </row>
    <row r="252" customFormat="false" ht="15" hidden="false" customHeight="false" outlineLevel="0" collapsed="false">
      <c r="A252" s="0" t="s">
        <v>30172</v>
      </c>
      <c r="D252" s="0" t="s">
        <v>30173</v>
      </c>
      <c r="E252" s="0" t="s">
        <v>281</v>
      </c>
    </row>
    <row r="253" customFormat="false" ht="15" hidden="false" customHeight="false" outlineLevel="0" collapsed="false">
      <c r="A253" s="0" t="s">
        <v>30174</v>
      </c>
      <c r="D253" s="0" t="s">
        <v>30175</v>
      </c>
      <c r="E253" s="0" t="s">
        <v>281</v>
      </c>
    </row>
    <row r="254" customFormat="false" ht="15" hidden="false" customHeight="false" outlineLevel="0" collapsed="false">
      <c r="A254" s="0" t="s">
        <v>30176</v>
      </c>
      <c r="D254" s="0" t="s">
        <v>30175</v>
      </c>
      <c r="E254" s="0" t="s">
        <v>281</v>
      </c>
    </row>
    <row r="255" customFormat="false" ht="15" hidden="false" customHeight="false" outlineLevel="0" collapsed="false">
      <c r="A255" s="0" t="s">
        <v>30177</v>
      </c>
      <c r="D255" s="0" t="s">
        <v>30178</v>
      </c>
      <c r="E255" s="0" t="s">
        <v>281</v>
      </c>
    </row>
    <row r="256" customFormat="false" ht="15" hidden="false" customHeight="false" outlineLevel="0" collapsed="false">
      <c r="A256" s="0" t="s">
        <v>30179</v>
      </c>
      <c r="D256" s="0" t="s">
        <v>30171</v>
      </c>
      <c r="E256" s="0" t="s">
        <v>281</v>
      </c>
    </row>
    <row r="257" customFormat="false" ht="15" hidden="false" customHeight="false" outlineLevel="0" collapsed="false">
      <c r="A257" s="0" t="s">
        <v>30180</v>
      </c>
      <c r="D257" s="0" t="s">
        <v>30181</v>
      </c>
      <c r="E257" s="0" t="s">
        <v>281</v>
      </c>
    </row>
    <row r="258" customFormat="false" ht="15" hidden="false" customHeight="false" outlineLevel="0" collapsed="false">
      <c r="A258" s="0" t="s">
        <v>30182</v>
      </c>
      <c r="D258" s="0" t="s">
        <v>30169</v>
      </c>
      <c r="E258" s="0" t="s">
        <v>281</v>
      </c>
    </row>
    <row r="259" customFormat="false" ht="15" hidden="false" customHeight="false" outlineLevel="0" collapsed="false">
      <c r="A259" s="0" t="s">
        <v>30183</v>
      </c>
      <c r="D259" s="0" t="s">
        <v>30184</v>
      </c>
      <c r="E259" s="0" t="s">
        <v>281</v>
      </c>
    </row>
    <row r="260" customFormat="false" ht="15" hidden="false" customHeight="false" outlineLevel="0" collapsed="false">
      <c r="A260" s="0" t="s">
        <v>30185</v>
      </c>
      <c r="D260" s="0" t="s">
        <v>30186</v>
      </c>
      <c r="E260" s="0" t="s">
        <v>281</v>
      </c>
    </row>
    <row r="261" customFormat="false" ht="15" hidden="false" customHeight="false" outlineLevel="0" collapsed="false">
      <c r="A261" s="0" t="s">
        <v>30187</v>
      </c>
      <c r="D261" s="0" t="s">
        <v>30188</v>
      </c>
      <c r="E261" s="0" t="s">
        <v>281</v>
      </c>
    </row>
    <row r="262" customFormat="false" ht="15" hidden="false" customHeight="false" outlineLevel="0" collapsed="false">
      <c r="A262" s="0" t="s">
        <v>30189</v>
      </c>
      <c r="D262" s="0" t="s">
        <v>30190</v>
      </c>
      <c r="E262" s="0" t="s">
        <v>281</v>
      </c>
    </row>
    <row r="263" customFormat="false" ht="15" hidden="false" customHeight="false" outlineLevel="0" collapsed="false">
      <c r="A263" s="0" t="s">
        <v>30191</v>
      </c>
      <c r="D263" s="0" t="s">
        <v>30192</v>
      </c>
      <c r="E263" s="0" t="s">
        <v>281</v>
      </c>
    </row>
    <row r="264" customFormat="false" ht="15" hidden="false" customHeight="false" outlineLevel="0" collapsed="false">
      <c r="A264" s="0" t="s">
        <v>30193</v>
      </c>
      <c r="D264" s="0" t="s">
        <v>30194</v>
      </c>
      <c r="E264" s="0" t="s">
        <v>281</v>
      </c>
    </row>
    <row r="265" customFormat="false" ht="15" hidden="false" customHeight="false" outlineLevel="0" collapsed="false">
      <c r="A265" s="0" t="s">
        <v>30195</v>
      </c>
      <c r="D265" s="0" t="s">
        <v>30196</v>
      </c>
      <c r="E265" s="0" t="s">
        <v>281</v>
      </c>
    </row>
    <row r="266" customFormat="false" ht="15" hidden="false" customHeight="false" outlineLevel="0" collapsed="false">
      <c r="A266" s="0" t="s">
        <v>30197</v>
      </c>
      <c r="D266" s="0" t="s">
        <v>30198</v>
      </c>
      <c r="E266" s="0" t="s">
        <v>281</v>
      </c>
    </row>
    <row r="267" customFormat="false" ht="15" hidden="false" customHeight="false" outlineLevel="0" collapsed="false">
      <c r="A267" s="0" t="s">
        <v>30199</v>
      </c>
      <c r="D267" s="0" t="s">
        <v>30200</v>
      </c>
      <c r="E267" s="0" t="s">
        <v>281</v>
      </c>
    </row>
    <row r="268" customFormat="false" ht="15" hidden="false" customHeight="false" outlineLevel="0" collapsed="false">
      <c r="A268" s="0" t="s">
        <v>30201</v>
      </c>
      <c r="B268" s="0" t="s">
        <v>29743</v>
      </c>
      <c r="D268" s="0" t="s">
        <v>30202</v>
      </c>
      <c r="E268" s="0" t="s">
        <v>281</v>
      </c>
    </row>
    <row r="269" customFormat="false" ht="15" hidden="false" customHeight="false" outlineLevel="0" collapsed="false">
      <c r="A269" s="0" t="s">
        <v>30203</v>
      </c>
      <c r="D269" s="0" t="s">
        <v>30204</v>
      </c>
      <c r="E269" s="0" t="s">
        <v>281</v>
      </c>
    </row>
    <row r="270" customFormat="false" ht="15" hidden="false" customHeight="false" outlineLevel="0" collapsed="false">
      <c r="A270" s="0" t="s">
        <v>30205</v>
      </c>
      <c r="D270" s="0" t="s">
        <v>30206</v>
      </c>
      <c r="E270" s="0" t="s">
        <v>281</v>
      </c>
    </row>
    <row r="271" customFormat="false" ht="15" hidden="false" customHeight="false" outlineLevel="0" collapsed="false">
      <c r="A271" s="0" t="s">
        <v>30207</v>
      </c>
      <c r="D271" s="0" t="s">
        <v>30208</v>
      </c>
      <c r="E271" s="0" t="s">
        <v>281</v>
      </c>
    </row>
    <row r="272" customFormat="false" ht="15" hidden="false" customHeight="false" outlineLevel="0" collapsed="false">
      <c r="A272" s="0" t="s">
        <v>30209</v>
      </c>
      <c r="D272" s="0" t="s">
        <v>30210</v>
      </c>
      <c r="E272" s="0" t="s">
        <v>281</v>
      </c>
    </row>
    <row r="273" customFormat="false" ht="15" hidden="false" customHeight="false" outlineLevel="0" collapsed="false">
      <c r="A273" s="0" t="s">
        <v>30211</v>
      </c>
      <c r="D273" s="0" t="s">
        <v>30212</v>
      </c>
      <c r="E273" s="0" t="s">
        <v>281</v>
      </c>
    </row>
    <row r="274" customFormat="false" ht="15" hidden="false" customHeight="false" outlineLevel="0" collapsed="false">
      <c r="A274" s="0" t="s">
        <v>30213</v>
      </c>
      <c r="D274" s="0" t="s">
        <v>30214</v>
      </c>
      <c r="E274" s="0" t="s">
        <v>281</v>
      </c>
    </row>
    <row r="275" customFormat="false" ht="15" hidden="false" customHeight="false" outlineLevel="0" collapsed="false">
      <c r="A275" s="0" t="s">
        <v>30215</v>
      </c>
      <c r="B275" s="0" t="s">
        <v>29743</v>
      </c>
      <c r="D275" s="0" t="s">
        <v>30216</v>
      </c>
      <c r="E275" s="0" t="s">
        <v>281</v>
      </c>
    </row>
    <row r="276" customFormat="false" ht="15" hidden="false" customHeight="false" outlineLevel="0" collapsed="false">
      <c r="A276" s="0" t="s">
        <v>30217</v>
      </c>
      <c r="D276" s="0" t="s">
        <v>30214</v>
      </c>
      <c r="E276" s="0" t="s">
        <v>281</v>
      </c>
    </row>
    <row r="277" customFormat="false" ht="15" hidden="false" customHeight="false" outlineLevel="0" collapsed="false">
      <c r="A277" s="0" t="s">
        <v>30218</v>
      </c>
      <c r="D277" s="0" t="s">
        <v>30219</v>
      </c>
      <c r="E277" s="0" t="s">
        <v>281</v>
      </c>
    </row>
    <row r="278" customFormat="false" ht="15" hidden="false" customHeight="false" outlineLevel="0" collapsed="false">
      <c r="A278" s="0" t="s">
        <v>30220</v>
      </c>
      <c r="D278" s="0" t="s">
        <v>30214</v>
      </c>
      <c r="E278" s="0" t="s">
        <v>281</v>
      </c>
    </row>
    <row r="279" customFormat="false" ht="15" hidden="false" customHeight="false" outlineLevel="0" collapsed="false">
      <c r="A279" s="0" t="s">
        <v>30221</v>
      </c>
      <c r="B279" s="0" t="s">
        <v>30222</v>
      </c>
      <c r="D279" s="0" t="s">
        <v>30223</v>
      </c>
      <c r="E279" s="0" t="s">
        <v>281</v>
      </c>
    </row>
    <row r="280" customFormat="false" ht="15" hidden="false" customHeight="false" outlineLevel="0" collapsed="false">
      <c r="A280" s="0" t="s">
        <v>30224</v>
      </c>
      <c r="D280" s="0" t="s">
        <v>30225</v>
      </c>
      <c r="E280" s="0" t="s">
        <v>281</v>
      </c>
    </row>
    <row r="281" customFormat="false" ht="15" hidden="false" customHeight="false" outlineLevel="0" collapsed="false">
      <c r="A281" s="0" t="s">
        <v>30226</v>
      </c>
      <c r="D281" s="0" t="s">
        <v>30227</v>
      </c>
      <c r="E281" s="0" t="s">
        <v>281</v>
      </c>
    </row>
    <row r="282" customFormat="false" ht="15" hidden="false" customHeight="false" outlineLevel="0" collapsed="false">
      <c r="A282" s="0" t="s">
        <v>30228</v>
      </c>
      <c r="D282" s="0" t="s">
        <v>30229</v>
      </c>
      <c r="E282" s="0" t="s">
        <v>281</v>
      </c>
    </row>
    <row r="283" customFormat="false" ht="15" hidden="false" customHeight="false" outlineLevel="0" collapsed="false">
      <c r="A283" s="0" t="s">
        <v>30230</v>
      </c>
      <c r="D283" s="0" t="s">
        <v>30231</v>
      </c>
      <c r="E283" s="0" t="s">
        <v>281</v>
      </c>
    </row>
    <row r="284" customFormat="false" ht="15" hidden="false" customHeight="false" outlineLevel="0" collapsed="false">
      <c r="A284" s="0" t="s">
        <v>30232</v>
      </c>
      <c r="D284" s="0" t="s">
        <v>30233</v>
      </c>
      <c r="E284" s="0" t="s">
        <v>281</v>
      </c>
    </row>
    <row r="285" customFormat="false" ht="15" hidden="false" customHeight="false" outlineLevel="0" collapsed="false">
      <c r="A285" s="0" t="s">
        <v>30234</v>
      </c>
      <c r="D285" s="0" t="s">
        <v>30235</v>
      </c>
      <c r="E285" s="0" t="s">
        <v>281</v>
      </c>
    </row>
    <row r="286" customFormat="false" ht="15" hidden="false" customHeight="false" outlineLevel="0" collapsed="false">
      <c r="A286" s="0" t="s">
        <v>30236</v>
      </c>
      <c r="D286" s="0" t="s">
        <v>30237</v>
      </c>
      <c r="E286" s="0" t="s">
        <v>281</v>
      </c>
    </row>
    <row r="287" customFormat="false" ht="15" hidden="false" customHeight="false" outlineLevel="0" collapsed="false">
      <c r="A287" s="0" t="s">
        <v>30238</v>
      </c>
      <c r="D287" s="0" t="s">
        <v>30239</v>
      </c>
      <c r="E287" s="0" t="s">
        <v>281</v>
      </c>
    </row>
    <row r="288" customFormat="false" ht="15" hidden="false" customHeight="false" outlineLevel="0" collapsed="false">
      <c r="A288" s="0" t="s">
        <v>30240</v>
      </c>
      <c r="D288" s="0" t="s">
        <v>30241</v>
      </c>
      <c r="E288" s="0" t="s">
        <v>281</v>
      </c>
    </row>
    <row r="289" customFormat="false" ht="15" hidden="false" customHeight="false" outlineLevel="0" collapsed="false">
      <c r="A289" s="0" t="s">
        <v>30242</v>
      </c>
      <c r="D289" s="0" t="s">
        <v>30243</v>
      </c>
      <c r="E289" s="0" t="s">
        <v>281</v>
      </c>
    </row>
    <row r="290" customFormat="false" ht="15" hidden="false" customHeight="false" outlineLevel="0" collapsed="false">
      <c r="A290" s="0" t="s">
        <v>30244</v>
      </c>
      <c r="D290" s="0" t="s">
        <v>30245</v>
      </c>
      <c r="E290" s="0" t="s">
        <v>281</v>
      </c>
    </row>
    <row r="291" customFormat="false" ht="15" hidden="false" customHeight="false" outlineLevel="0" collapsed="false">
      <c r="A291" s="0" t="s">
        <v>30246</v>
      </c>
      <c r="D291" s="0" t="s">
        <v>30247</v>
      </c>
      <c r="E291" s="0" t="s">
        <v>281</v>
      </c>
    </row>
    <row r="292" customFormat="false" ht="15" hidden="false" customHeight="false" outlineLevel="0" collapsed="false">
      <c r="A292" s="0" t="s">
        <v>30248</v>
      </c>
      <c r="D292" s="0" t="s">
        <v>30249</v>
      </c>
      <c r="E292" s="0" t="s">
        <v>281</v>
      </c>
    </row>
    <row r="293" customFormat="false" ht="15" hidden="false" customHeight="false" outlineLevel="0" collapsed="false">
      <c r="A293" s="0" t="s">
        <v>30250</v>
      </c>
      <c r="D293" s="0" t="s">
        <v>30251</v>
      </c>
      <c r="E293" s="0" t="s">
        <v>281</v>
      </c>
    </row>
    <row r="294" customFormat="false" ht="15" hidden="false" customHeight="false" outlineLevel="0" collapsed="false">
      <c r="A294" s="0" t="s">
        <v>30252</v>
      </c>
      <c r="D294" s="0" t="s">
        <v>30253</v>
      </c>
      <c r="E294" s="0" t="s">
        <v>281</v>
      </c>
    </row>
    <row r="295" customFormat="false" ht="15" hidden="false" customHeight="false" outlineLevel="0" collapsed="false">
      <c r="A295" s="0" t="s">
        <v>30254</v>
      </c>
      <c r="D295" s="0" t="s">
        <v>30255</v>
      </c>
      <c r="E295" s="0" t="s">
        <v>281</v>
      </c>
    </row>
    <row r="296" customFormat="false" ht="15" hidden="false" customHeight="false" outlineLevel="0" collapsed="false">
      <c r="A296" s="0" t="s">
        <v>30256</v>
      </c>
      <c r="D296" s="0" t="s">
        <v>30257</v>
      </c>
      <c r="E296" s="0" t="s">
        <v>281</v>
      </c>
    </row>
    <row r="297" customFormat="false" ht="15" hidden="false" customHeight="false" outlineLevel="0" collapsed="false">
      <c r="A297" s="0" t="s">
        <v>30258</v>
      </c>
      <c r="D297" s="0" t="s">
        <v>30259</v>
      </c>
      <c r="E297" s="0" t="s">
        <v>281</v>
      </c>
    </row>
    <row r="298" customFormat="false" ht="15" hidden="false" customHeight="false" outlineLevel="0" collapsed="false">
      <c r="A298" s="0" t="s">
        <v>30260</v>
      </c>
      <c r="D298" s="0" t="s">
        <v>30261</v>
      </c>
      <c r="E298" s="0" t="s">
        <v>281</v>
      </c>
    </row>
    <row r="299" customFormat="false" ht="15" hidden="false" customHeight="false" outlineLevel="0" collapsed="false">
      <c r="A299" s="0" t="s">
        <v>30262</v>
      </c>
      <c r="D299" s="0" t="s">
        <v>30263</v>
      </c>
      <c r="E299" s="0" t="s">
        <v>281</v>
      </c>
    </row>
    <row r="300" customFormat="false" ht="15" hidden="false" customHeight="false" outlineLevel="0" collapsed="false">
      <c r="A300" s="0" t="s">
        <v>30264</v>
      </c>
      <c r="D300" s="0" t="s">
        <v>30261</v>
      </c>
      <c r="E300" s="0" t="s">
        <v>281</v>
      </c>
    </row>
    <row r="301" customFormat="false" ht="15" hidden="false" customHeight="false" outlineLevel="0" collapsed="false">
      <c r="A301" s="0" t="s">
        <v>30265</v>
      </c>
      <c r="D301" s="0" t="s">
        <v>30266</v>
      </c>
      <c r="E301" s="0" t="s">
        <v>281</v>
      </c>
    </row>
    <row r="302" customFormat="false" ht="15" hidden="false" customHeight="false" outlineLevel="0" collapsed="false">
      <c r="A302" s="0" t="s">
        <v>30267</v>
      </c>
      <c r="D302" s="0" t="s">
        <v>30268</v>
      </c>
      <c r="E302" s="0" t="s">
        <v>281</v>
      </c>
    </row>
    <row r="303" customFormat="false" ht="15" hidden="false" customHeight="false" outlineLevel="0" collapsed="false">
      <c r="A303" s="0" t="s">
        <v>30269</v>
      </c>
      <c r="D303" s="0" t="s">
        <v>30270</v>
      </c>
      <c r="E303" s="0" t="s">
        <v>281</v>
      </c>
    </row>
    <row r="304" customFormat="false" ht="15" hidden="false" customHeight="false" outlineLevel="0" collapsed="false">
      <c r="A304" s="0" t="s">
        <v>30271</v>
      </c>
      <c r="B304" s="0" t="s">
        <v>30272</v>
      </c>
      <c r="D304" s="0" t="s">
        <v>29641</v>
      </c>
      <c r="E304" s="0" t="s">
        <v>281</v>
      </c>
    </row>
    <row r="305" customFormat="false" ht="15" hidden="false" customHeight="false" outlineLevel="0" collapsed="false">
      <c r="A305" s="0" t="s">
        <v>30273</v>
      </c>
      <c r="D305" s="0" t="s">
        <v>30274</v>
      </c>
      <c r="E305" s="0" t="s">
        <v>281</v>
      </c>
    </row>
    <row r="306" customFormat="false" ht="15" hidden="false" customHeight="false" outlineLevel="0" collapsed="false">
      <c r="A306" s="0" t="s">
        <v>30275</v>
      </c>
      <c r="D306" s="0" t="s">
        <v>29641</v>
      </c>
      <c r="E306" s="0" t="s">
        <v>281</v>
      </c>
    </row>
    <row r="307" customFormat="false" ht="15" hidden="false" customHeight="false" outlineLevel="0" collapsed="false">
      <c r="A307" s="0" t="s">
        <v>30276</v>
      </c>
      <c r="B307" s="0" t="s">
        <v>29743</v>
      </c>
      <c r="D307" s="0" t="s">
        <v>30277</v>
      </c>
      <c r="E307" s="0" t="s">
        <v>281</v>
      </c>
    </row>
    <row r="308" customFormat="false" ht="15" hidden="false" customHeight="false" outlineLevel="0" collapsed="false">
      <c r="A308" s="0" t="s">
        <v>30278</v>
      </c>
      <c r="D308" s="0" t="s">
        <v>29641</v>
      </c>
      <c r="E308" s="0" t="s">
        <v>281</v>
      </c>
    </row>
    <row r="309" customFormat="false" ht="15" hidden="false" customHeight="false" outlineLevel="0" collapsed="false">
      <c r="A309" s="0" t="s">
        <v>30279</v>
      </c>
      <c r="D309" s="0" t="s">
        <v>29641</v>
      </c>
      <c r="E309" s="0" t="s">
        <v>281</v>
      </c>
    </row>
    <row r="310" customFormat="false" ht="15" hidden="false" customHeight="false" outlineLevel="0" collapsed="false">
      <c r="A310" s="0" t="s">
        <v>30280</v>
      </c>
      <c r="D310" s="0" t="s">
        <v>29641</v>
      </c>
      <c r="E310" s="0" t="s">
        <v>281</v>
      </c>
    </row>
    <row r="311" customFormat="false" ht="15" hidden="false" customHeight="false" outlineLevel="0" collapsed="false">
      <c r="A311" s="0" t="s">
        <v>30281</v>
      </c>
      <c r="B311" s="0" t="s">
        <v>30282</v>
      </c>
      <c r="D311" s="0" t="s">
        <v>30283</v>
      </c>
      <c r="E311" s="0" t="s">
        <v>281</v>
      </c>
    </row>
    <row r="312" customFormat="false" ht="15" hidden="false" customHeight="false" outlineLevel="0" collapsed="false">
      <c r="A312" s="0" t="s">
        <v>30284</v>
      </c>
      <c r="B312" s="0" t="s">
        <v>30285</v>
      </c>
      <c r="D312" s="0" t="s">
        <v>29641</v>
      </c>
      <c r="E312" s="0" t="s">
        <v>281</v>
      </c>
    </row>
    <row r="313" customFormat="false" ht="15" hidden="false" customHeight="false" outlineLevel="0" collapsed="false">
      <c r="A313" s="0" t="s">
        <v>30286</v>
      </c>
      <c r="D313" s="0" t="s">
        <v>30287</v>
      </c>
      <c r="E313" s="0" t="s">
        <v>281</v>
      </c>
    </row>
    <row r="314" customFormat="false" ht="15" hidden="false" customHeight="false" outlineLevel="0" collapsed="false">
      <c r="A314" s="0" t="s">
        <v>30288</v>
      </c>
      <c r="B314" s="0" t="s">
        <v>30289</v>
      </c>
      <c r="D314" s="0" t="s">
        <v>30290</v>
      </c>
      <c r="E314" s="0" t="s">
        <v>281</v>
      </c>
    </row>
    <row r="315" customFormat="false" ht="15" hidden="false" customHeight="false" outlineLevel="0" collapsed="false">
      <c r="A315" s="0" t="s">
        <v>30291</v>
      </c>
      <c r="D315" s="0" t="s">
        <v>30292</v>
      </c>
      <c r="E315" s="0" t="s">
        <v>281</v>
      </c>
    </row>
    <row r="316" customFormat="false" ht="15" hidden="false" customHeight="false" outlineLevel="0" collapsed="false">
      <c r="A316" s="0" t="s">
        <v>30293</v>
      </c>
      <c r="D316" s="0" t="s">
        <v>30294</v>
      </c>
      <c r="E316" s="0" t="s">
        <v>281</v>
      </c>
    </row>
    <row r="317" customFormat="false" ht="15" hidden="false" customHeight="false" outlineLevel="0" collapsed="false">
      <c r="A317" s="0" t="s">
        <v>30295</v>
      </c>
      <c r="D317" s="0" t="s">
        <v>30294</v>
      </c>
      <c r="E317" s="0" t="s">
        <v>281</v>
      </c>
    </row>
    <row r="318" customFormat="false" ht="15" hidden="false" customHeight="false" outlineLevel="0" collapsed="false">
      <c r="A318" s="0" t="s">
        <v>30296</v>
      </c>
      <c r="D318" s="0" t="s">
        <v>29641</v>
      </c>
      <c r="E318" s="0" t="s">
        <v>281</v>
      </c>
    </row>
    <row r="319" customFormat="false" ht="15" hidden="false" customHeight="false" outlineLevel="0" collapsed="false">
      <c r="A319" s="0" t="s">
        <v>30297</v>
      </c>
      <c r="D319" s="0" t="s">
        <v>30298</v>
      </c>
      <c r="E319" s="0" t="s">
        <v>281</v>
      </c>
    </row>
    <row r="320" customFormat="false" ht="15" hidden="false" customHeight="false" outlineLevel="0" collapsed="false">
      <c r="A320" s="0" t="s">
        <v>30299</v>
      </c>
      <c r="D320" s="0" t="s">
        <v>30300</v>
      </c>
      <c r="E320" s="0" t="s">
        <v>281</v>
      </c>
    </row>
    <row r="321" customFormat="false" ht="15" hidden="false" customHeight="false" outlineLevel="0" collapsed="false">
      <c r="A321" s="0" t="s">
        <v>30301</v>
      </c>
      <c r="D321" s="0" t="s">
        <v>30302</v>
      </c>
      <c r="E321" s="0" t="s">
        <v>281</v>
      </c>
    </row>
    <row r="322" customFormat="false" ht="15" hidden="false" customHeight="false" outlineLevel="0" collapsed="false">
      <c r="A322" s="0" t="s">
        <v>30303</v>
      </c>
      <c r="B322" s="0" t="s">
        <v>30304</v>
      </c>
      <c r="D322" s="0" t="s">
        <v>29641</v>
      </c>
      <c r="E322" s="0" t="s">
        <v>281</v>
      </c>
    </row>
    <row r="323" customFormat="false" ht="15" hidden="false" customHeight="false" outlineLevel="0" collapsed="false">
      <c r="A323" s="0" t="s">
        <v>30305</v>
      </c>
      <c r="D323" s="0" t="s">
        <v>30306</v>
      </c>
      <c r="E323" s="0" t="s">
        <v>281</v>
      </c>
    </row>
    <row r="324" customFormat="false" ht="15" hidden="false" customHeight="false" outlineLevel="0" collapsed="false">
      <c r="A324" s="0" t="s">
        <v>30307</v>
      </c>
      <c r="D324" s="0" t="s">
        <v>30308</v>
      </c>
      <c r="E324" s="0" t="s">
        <v>281</v>
      </c>
    </row>
    <row r="325" customFormat="false" ht="15" hidden="false" customHeight="false" outlineLevel="0" collapsed="false">
      <c r="A325" s="0" t="s">
        <v>30309</v>
      </c>
      <c r="D325" s="0" t="s">
        <v>30310</v>
      </c>
      <c r="E325" s="0" t="s">
        <v>281</v>
      </c>
    </row>
    <row r="326" customFormat="false" ht="15" hidden="false" customHeight="false" outlineLevel="0" collapsed="false">
      <c r="A326" s="0" t="s">
        <v>30311</v>
      </c>
      <c r="D326" s="0" t="s">
        <v>30312</v>
      </c>
      <c r="E326" s="0" t="s">
        <v>281</v>
      </c>
    </row>
    <row r="327" customFormat="false" ht="15" hidden="false" customHeight="false" outlineLevel="0" collapsed="false">
      <c r="A327" s="0" t="s">
        <v>30313</v>
      </c>
      <c r="D327" s="0" t="s">
        <v>30314</v>
      </c>
      <c r="E327" s="0" t="s">
        <v>281</v>
      </c>
    </row>
    <row r="328" customFormat="false" ht="15" hidden="false" customHeight="false" outlineLevel="0" collapsed="false">
      <c r="A328" s="0" t="s">
        <v>30315</v>
      </c>
      <c r="D328" s="0" t="s">
        <v>30316</v>
      </c>
      <c r="E328" s="0" t="s">
        <v>281</v>
      </c>
    </row>
    <row r="329" customFormat="false" ht="15" hidden="false" customHeight="false" outlineLevel="0" collapsed="false">
      <c r="A329" s="0" t="s">
        <v>30317</v>
      </c>
      <c r="D329" s="0" t="s">
        <v>30318</v>
      </c>
      <c r="E329" s="0" t="s">
        <v>281</v>
      </c>
    </row>
    <row r="330" customFormat="false" ht="15" hidden="false" customHeight="false" outlineLevel="0" collapsed="false">
      <c r="A330" s="0" t="s">
        <v>30319</v>
      </c>
      <c r="D330" s="0" t="s">
        <v>30320</v>
      </c>
      <c r="E330" s="0" t="s">
        <v>281</v>
      </c>
    </row>
    <row r="331" customFormat="false" ht="15" hidden="false" customHeight="false" outlineLevel="0" collapsed="false">
      <c r="A331" s="0" t="s">
        <v>30321</v>
      </c>
      <c r="D331" s="0" t="s">
        <v>30322</v>
      </c>
      <c r="E331" s="0" t="s">
        <v>281</v>
      </c>
    </row>
    <row r="332" customFormat="false" ht="15" hidden="false" customHeight="false" outlineLevel="0" collapsed="false">
      <c r="A332" s="0" t="s">
        <v>30323</v>
      </c>
      <c r="D332" s="0" t="s">
        <v>30324</v>
      </c>
      <c r="E332" s="0" t="s">
        <v>281</v>
      </c>
    </row>
    <row r="333" customFormat="false" ht="15" hidden="false" customHeight="false" outlineLevel="0" collapsed="false">
      <c r="A333" s="0" t="s">
        <v>30325</v>
      </c>
      <c r="D333" s="0" t="s">
        <v>30326</v>
      </c>
      <c r="E333" s="0" t="s">
        <v>281</v>
      </c>
    </row>
    <row r="334" customFormat="false" ht="15" hidden="false" customHeight="false" outlineLevel="0" collapsed="false">
      <c r="A334" s="0" t="s">
        <v>30327</v>
      </c>
      <c r="D334" s="0" t="s">
        <v>30328</v>
      </c>
      <c r="E334" s="0" t="s">
        <v>281</v>
      </c>
    </row>
    <row r="335" customFormat="false" ht="15" hidden="false" customHeight="false" outlineLevel="0" collapsed="false">
      <c r="A335" s="0" t="s">
        <v>30329</v>
      </c>
      <c r="D335" s="0" t="s">
        <v>30330</v>
      </c>
      <c r="E335" s="0" t="s">
        <v>281</v>
      </c>
    </row>
    <row r="336" customFormat="false" ht="15" hidden="false" customHeight="false" outlineLevel="0" collapsed="false">
      <c r="A336" s="0" t="s">
        <v>30331</v>
      </c>
      <c r="D336" s="0" t="s">
        <v>30332</v>
      </c>
      <c r="E336" s="0" t="s">
        <v>281</v>
      </c>
    </row>
    <row r="337" customFormat="false" ht="15" hidden="false" customHeight="false" outlineLevel="0" collapsed="false">
      <c r="A337" s="0" t="s">
        <v>30333</v>
      </c>
      <c r="D337" s="0" t="s">
        <v>30334</v>
      </c>
      <c r="E337" s="0" t="s">
        <v>281</v>
      </c>
    </row>
    <row r="338" customFormat="false" ht="15" hidden="false" customHeight="false" outlineLevel="0" collapsed="false">
      <c r="A338" s="0" t="s">
        <v>30335</v>
      </c>
      <c r="D338" s="0" t="s">
        <v>30336</v>
      </c>
      <c r="E338" s="0" t="s">
        <v>281</v>
      </c>
    </row>
    <row r="339" customFormat="false" ht="15" hidden="false" customHeight="false" outlineLevel="0" collapsed="false">
      <c r="A339" s="0" t="s">
        <v>30337</v>
      </c>
      <c r="D339" s="0" t="s">
        <v>30338</v>
      </c>
      <c r="E339" s="0" t="s">
        <v>281</v>
      </c>
    </row>
    <row r="340" customFormat="false" ht="15" hidden="false" customHeight="false" outlineLevel="0" collapsed="false">
      <c r="A340" s="0" t="s">
        <v>30339</v>
      </c>
      <c r="B340" s="0" t="s">
        <v>29686</v>
      </c>
      <c r="D340" s="0" t="s">
        <v>30340</v>
      </c>
      <c r="E340" s="0" t="s">
        <v>281</v>
      </c>
    </row>
    <row r="341" customFormat="false" ht="15" hidden="false" customHeight="false" outlineLevel="0" collapsed="false">
      <c r="A341" s="0" t="s">
        <v>30341</v>
      </c>
      <c r="D341" s="0" t="s">
        <v>30342</v>
      </c>
      <c r="E341" s="0" t="s">
        <v>281</v>
      </c>
    </row>
    <row r="342" customFormat="false" ht="15" hidden="false" customHeight="false" outlineLevel="0" collapsed="false">
      <c r="A342" s="0" t="s">
        <v>30343</v>
      </c>
      <c r="D342" s="0" t="s">
        <v>30344</v>
      </c>
      <c r="E342" s="0" t="s">
        <v>281</v>
      </c>
    </row>
    <row r="343" customFormat="false" ht="15" hidden="false" customHeight="false" outlineLevel="0" collapsed="false">
      <c r="A343" s="0" t="s">
        <v>30345</v>
      </c>
      <c r="D343" s="0" t="s">
        <v>30346</v>
      </c>
      <c r="E343" s="0" t="s">
        <v>281</v>
      </c>
    </row>
    <row r="344" customFormat="false" ht="15" hidden="false" customHeight="false" outlineLevel="0" collapsed="false">
      <c r="A344" s="0" t="s">
        <v>30347</v>
      </c>
      <c r="B344" s="0" t="s">
        <v>30348</v>
      </c>
      <c r="D344" s="0" t="s">
        <v>29641</v>
      </c>
      <c r="E344" s="0" t="s">
        <v>281</v>
      </c>
    </row>
    <row r="345" customFormat="false" ht="15" hidden="false" customHeight="false" outlineLevel="0" collapsed="false">
      <c r="A345" s="0" t="s">
        <v>30349</v>
      </c>
      <c r="B345" s="0" t="s">
        <v>30350</v>
      </c>
      <c r="D345" s="0" t="s">
        <v>30351</v>
      </c>
      <c r="E345" s="0" t="s">
        <v>281</v>
      </c>
    </row>
    <row r="346" customFormat="false" ht="15" hidden="false" customHeight="false" outlineLevel="0" collapsed="false">
      <c r="A346" s="0" t="s">
        <v>30352</v>
      </c>
      <c r="D346" s="0" t="s">
        <v>30353</v>
      </c>
      <c r="E346" s="0" t="s">
        <v>281</v>
      </c>
    </row>
    <row r="347" customFormat="false" ht="15" hidden="false" customHeight="false" outlineLevel="0" collapsed="false">
      <c r="A347" s="0" t="s">
        <v>30354</v>
      </c>
      <c r="B347" s="0" t="s">
        <v>30355</v>
      </c>
      <c r="D347" s="0" t="s">
        <v>29641</v>
      </c>
      <c r="E347" s="0" t="s">
        <v>281</v>
      </c>
    </row>
    <row r="348" customFormat="false" ht="15" hidden="false" customHeight="false" outlineLevel="0" collapsed="false">
      <c r="A348" s="0" t="s">
        <v>30356</v>
      </c>
      <c r="D348" s="0" t="s">
        <v>30357</v>
      </c>
      <c r="E348" s="0" t="s">
        <v>281</v>
      </c>
    </row>
    <row r="349" customFormat="false" ht="15" hidden="false" customHeight="false" outlineLevel="0" collapsed="false">
      <c r="A349" s="0" t="s">
        <v>30358</v>
      </c>
      <c r="D349" s="0" t="s">
        <v>30359</v>
      </c>
      <c r="E349" s="0" t="s">
        <v>281</v>
      </c>
    </row>
    <row r="350" customFormat="false" ht="15" hidden="false" customHeight="false" outlineLevel="0" collapsed="false">
      <c r="A350" s="0" t="s">
        <v>30360</v>
      </c>
      <c r="D350" s="0" t="s">
        <v>30353</v>
      </c>
      <c r="E350" s="0" t="s">
        <v>281</v>
      </c>
    </row>
    <row r="351" customFormat="false" ht="15" hidden="false" customHeight="false" outlineLevel="0" collapsed="false">
      <c r="A351" s="0" t="s">
        <v>30361</v>
      </c>
      <c r="D351" s="0" t="s">
        <v>30362</v>
      </c>
      <c r="E351" s="0" t="s">
        <v>281</v>
      </c>
    </row>
    <row r="352" customFormat="false" ht="15" hidden="false" customHeight="false" outlineLevel="0" collapsed="false">
      <c r="A352" s="0" t="s">
        <v>30363</v>
      </c>
      <c r="D352" s="0" t="s">
        <v>30353</v>
      </c>
      <c r="E352" s="0" t="s">
        <v>281</v>
      </c>
    </row>
    <row r="353" customFormat="false" ht="15" hidden="false" customHeight="false" outlineLevel="0" collapsed="false">
      <c r="A353" s="0" t="s">
        <v>30364</v>
      </c>
      <c r="D353" s="0" t="s">
        <v>30365</v>
      </c>
      <c r="E353" s="0" t="s">
        <v>281</v>
      </c>
    </row>
    <row r="354" customFormat="false" ht="15" hidden="false" customHeight="false" outlineLevel="0" collapsed="false">
      <c r="A354" s="0" t="s">
        <v>30366</v>
      </c>
      <c r="D354" s="0" t="s">
        <v>30320</v>
      </c>
      <c r="E354" s="0" t="s">
        <v>281</v>
      </c>
    </row>
    <row r="355" customFormat="false" ht="15" hidden="false" customHeight="false" outlineLevel="0" collapsed="false">
      <c r="A355" s="0" t="s">
        <v>30367</v>
      </c>
      <c r="D355" s="0" t="s">
        <v>30368</v>
      </c>
      <c r="E355" s="0" t="s">
        <v>281</v>
      </c>
    </row>
    <row r="356" customFormat="false" ht="15" hidden="false" customHeight="false" outlineLevel="0" collapsed="false">
      <c r="A356" s="0" t="s">
        <v>30369</v>
      </c>
      <c r="D356" s="0" t="s">
        <v>30370</v>
      </c>
      <c r="E356" s="0" t="s">
        <v>281</v>
      </c>
    </row>
    <row r="357" customFormat="false" ht="15" hidden="false" customHeight="false" outlineLevel="0" collapsed="false">
      <c r="A357" s="0" t="s">
        <v>30371</v>
      </c>
      <c r="D357" s="0" t="s">
        <v>30372</v>
      </c>
      <c r="E357" s="0" t="s">
        <v>281</v>
      </c>
    </row>
    <row r="358" customFormat="false" ht="15" hidden="false" customHeight="false" outlineLevel="0" collapsed="false">
      <c r="A358" s="0" t="s">
        <v>30373</v>
      </c>
      <c r="D358" s="0" t="s">
        <v>30374</v>
      </c>
      <c r="E358" s="0" t="s">
        <v>281</v>
      </c>
    </row>
    <row r="359" customFormat="false" ht="15" hidden="false" customHeight="false" outlineLevel="0" collapsed="false">
      <c r="A359" s="0" t="s">
        <v>30375</v>
      </c>
      <c r="B359" s="0" t="s">
        <v>30350</v>
      </c>
      <c r="D359" s="0" t="s">
        <v>30351</v>
      </c>
      <c r="E359" s="0" t="s">
        <v>281</v>
      </c>
    </row>
    <row r="360" customFormat="false" ht="15" hidden="false" customHeight="false" outlineLevel="0" collapsed="false">
      <c r="A360" s="0" t="s">
        <v>30376</v>
      </c>
      <c r="D360" s="0" t="s">
        <v>29641</v>
      </c>
      <c r="E360" s="0" t="s">
        <v>281</v>
      </c>
    </row>
    <row r="361" customFormat="false" ht="15" hidden="false" customHeight="false" outlineLevel="0" collapsed="false">
      <c r="A361" s="0" t="s">
        <v>30377</v>
      </c>
      <c r="D361" s="0" t="s">
        <v>30374</v>
      </c>
      <c r="E361" s="0" t="s">
        <v>281</v>
      </c>
    </row>
    <row r="362" customFormat="false" ht="15" hidden="false" customHeight="false" outlineLevel="0" collapsed="false">
      <c r="A362" s="0" t="s">
        <v>30378</v>
      </c>
      <c r="B362" s="0" t="s">
        <v>30379</v>
      </c>
      <c r="D362" s="0" t="s">
        <v>30380</v>
      </c>
      <c r="E362" s="0" t="s">
        <v>281</v>
      </c>
    </row>
    <row r="363" customFormat="false" ht="15" hidden="false" customHeight="false" outlineLevel="0" collapsed="false">
      <c r="A363" s="0" t="s">
        <v>30381</v>
      </c>
      <c r="D363" s="0" t="s">
        <v>30382</v>
      </c>
      <c r="E363" s="0" t="s">
        <v>281</v>
      </c>
    </row>
    <row r="364" customFormat="false" ht="15" hidden="false" customHeight="false" outlineLevel="0" collapsed="false">
      <c r="A364" s="0" t="s">
        <v>30383</v>
      </c>
      <c r="D364" s="0" t="s">
        <v>30384</v>
      </c>
      <c r="E364" s="0" t="s">
        <v>281</v>
      </c>
    </row>
    <row r="365" customFormat="false" ht="15" hidden="false" customHeight="false" outlineLevel="0" collapsed="false">
      <c r="A365" s="0" t="s">
        <v>30385</v>
      </c>
      <c r="D365" s="0" t="s">
        <v>30386</v>
      </c>
      <c r="E365" s="0" t="s">
        <v>281</v>
      </c>
    </row>
    <row r="366" customFormat="false" ht="15" hidden="false" customHeight="false" outlineLevel="0" collapsed="false">
      <c r="A366" s="0" t="s">
        <v>30387</v>
      </c>
      <c r="D366" s="0" t="s">
        <v>30388</v>
      </c>
      <c r="E366" s="0" t="s">
        <v>281</v>
      </c>
    </row>
    <row r="367" customFormat="false" ht="15" hidden="false" customHeight="false" outlineLevel="0" collapsed="false">
      <c r="A367" s="0" t="s">
        <v>30389</v>
      </c>
      <c r="D367" s="0" t="s">
        <v>30390</v>
      </c>
      <c r="E367" s="0" t="s">
        <v>281</v>
      </c>
    </row>
    <row r="368" customFormat="false" ht="15" hidden="false" customHeight="false" outlineLevel="0" collapsed="false">
      <c r="A368" s="0" t="s">
        <v>30391</v>
      </c>
      <c r="B368" s="0" t="s">
        <v>30392</v>
      </c>
      <c r="D368" s="0" t="s">
        <v>30393</v>
      </c>
      <c r="E368" s="0" t="s">
        <v>281</v>
      </c>
    </row>
    <row r="369" customFormat="false" ht="15" hidden="false" customHeight="false" outlineLevel="0" collapsed="false">
      <c r="A369" s="0" t="s">
        <v>30394</v>
      </c>
      <c r="D369" s="0" t="s">
        <v>30395</v>
      </c>
      <c r="E369" s="0" t="s">
        <v>281</v>
      </c>
    </row>
    <row r="370" customFormat="false" ht="15" hidden="false" customHeight="false" outlineLevel="0" collapsed="false">
      <c r="A370" s="0" t="s">
        <v>30396</v>
      </c>
      <c r="D370" s="0" t="s">
        <v>30397</v>
      </c>
      <c r="E370" s="0" t="s">
        <v>281</v>
      </c>
    </row>
    <row r="371" customFormat="false" ht="15" hidden="false" customHeight="false" outlineLevel="0" collapsed="false">
      <c r="A371" s="0" t="s">
        <v>30398</v>
      </c>
      <c r="D371" s="0" t="s">
        <v>30399</v>
      </c>
      <c r="E371" s="0" t="s">
        <v>281</v>
      </c>
    </row>
    <row r="372" customFormat="false" ht="15" hidden="false" customHeight="false" outlineLevel="0" collapsed="false">
      <c r="A372" s="0" t="s">
        <v>30400</v>
      </c>
      <c r="D372" s="0" t="s">
        <v>30401</v>
      </c>
      <c r="E372" s="0" t="s">
        <v>281</v>
      </c>
    </row>
    <row r="373" customFormat="false" ht="15" hidden="false" customHeight="false" outlineLevel="0" collapsed="false">
      <c r="A373" s="0" t="s">
        <v>30402</v>
      </c>
      <c r="D373" s="0" t="s">
        <v>30403</v>
      </c>
      <c r="E373" s="0" t="s">
        <v>281</v>
      </c>
    </row>
    <row r="374" customFormat="false" ht="15" hidden="false" customHeight="false" outlineLevel="0" collapsed="false">
      <c r="A374" s="0" t="s">
        <v>30404</v>
      </c>
      <c r="D374" s="0" t="s">
        <v>30405</v>
      </c>
      <c r="E374" s="0" t="s">
        <v>281</v>
      </c>
    </row>
    <row r="375" customFormat="false" ht="15" hidden="false" customHeight="false" outlineLevel="0" collapsed="false">
      <c r="A375" s="0" t="s">
        <v>30406</v>
      </c>
      <c r="D375" s="0" t="s">
        <v>30407</v>
      </c>
      <c r="E375" s="0" t="s">
        <v>281</v>
      </c>
    </row>
    <row r="376" customFormat="false" ht="15" hidden="false" customHeight="false" outlineLevel="0" collapsed="false">
      <c r="A376" s="0" t="s">
        <v>30408</v>
      </c>
      <c r="D376" s="0" t="s">
        <v>30409</v>
      </c>
      <c r="E376" s="0" t="s">
        <v>281</v>
      </c>
    </row>
    <row r="377" customFormat="false" ht="15" hidden="false" customHeight="false" outlineLevel="0" collapsed="false">
      <c r="A377" s="0" t="s">
        <v>30410</v>
      </c>
      <c r="D377" s="0" t="s">
        <v>30411</v>
      </c>
      <c r="E377" s="0" t="s">
        <v>281</v>
      </c>
    </row>
    <row r="378" customFormat="false" ht="15" hidden="false" customHeight="false" outlineLevel="0" collapsed="false">
      <c r="A378" s="0" t="s">
        <v>30412</v>
      </c>
      <c r="D378" s="0" t="s">
        <v>30413</v>
      </c>
      <c r="E378" s="0" t="s">
        <v>281</v>
      </c>
    </row>
    <row r="379" customFormat="false" ht="15" hidden="false" customHeight="false" outlineLevel="0" collapsed="false">
      <c r="A379" s="0" t="s">
        <v>30414</v>
      </c>
      <c r="D379" s="0" t="s">
        <v>30415</v>
      </c>
      <c r="E379" s="0" t="s">
        <v>281</v>
      </c>
    </row>
    <row r="380" customFormat="false" ht="15" hidden="false" customHeight="false" outlineLevel="0" collapsed="false">
      <c r="A380" s="0" t="s">
        <v>30416</v>
      </c>
      <c r="D380" s="0" t="s">
        <v>30417</v>
      </c>
      <c r="E380" s="0" t="s">
        <v>281</v>
      </c>
    </row>
    <row r="381" customFormat="false" ht="15" hidden="false" customHeight="false" outlineLevel="0" collapsed="false">
      <c r="A381" s="0" t="s">
        <v>30418</v>
      </c>
      <c r="D381" s="0" t="s">
        <v>30419</v>
      </c>
      <c r="E381" s="0" t="s">
        <v>281</v>
      </c>
    </row>
    <row r="382" customFormat="false" ht="15" hidden="false" customHeight="false" outlineLevel="0" collapsed="false">
      <c r="A382" s="0" t="s">
        <v>30420</v>
      </c>
      <c r="D382" s="0" t="s">
        <v>30421</v>
      </c>
      <c r="E382" s="0" t="s">
        <v>281</v>
      </c>
    </row>
    <row r="383" customFormat="false" ht="15" hidden="false" customHeight="false" outlineLevel="0" collapsed="false">
      <c r="A383" s="0" t="s">
        <v>30422</v>
      </c>
      <c r="D383" s="0" t="s">
        <v>30423</v>
      </c>
      <c r="E383" s="0" t="s">
        <v>281</v>
      </c>
    </row>
    <row r="384" customFormat="false" ht="15" hidden="false" customHeight="false" outlineLevel="0" collapsed="false">
      <c r="A384" s="0" t="s">
        <v>30424</v>
      </c>
      <c r="D384" s="0" t="s">
        <v>30425</v>
      </c>
      <c r="E384" s="0" t="s">
        <v>281</v>
      </c>
    </row>
    <row r="385" customFormat="false" ht="15" hidden="false" customHeight="false" outlineLevel="0" collapsed="false">
      <c r="A385" s="0" t="s">
        <v>30426</v>
      </c>
      <c r="D385" s="0" t="s">
        <v>30427</v>
      </c>
      <c r="E385" s="0" t="s">
        <v>281</v>
      </c>
    </row>
    <row r="386" customFormat="false" ht="15" hidden="false" customHeight="false" outlineLevel="0" collapsed="false">
      <c r="A386" s="0" t="s">
        <v>30428</v>
      </c>
      <c r="D386" s="0" t="s">
        <v>30429</v>
      </c>
      <c r="E386" s="0" t="s">
        <v>281</v>
      </c>
    </row>
    <row r="387" customFormat="false" ht="15" hidden="false" customHeight="false" outlineLevel="0" collapsed="false">
      <c r="A387" s="0" t="s">
        <v>30430</v>
      </c>
      <c r="D387" s="0" t="s">
        <v>30431</v>
      </c>
      <c r="E387" s="0" t="s">
        <v>281</v>
      </c>
    </row>
    <row r="388" customFormat="false" ht="15" hidden="false" customHeight="false" outlineLevel="0" collapsed="false">
      <c r="A388" s="0" t="s">
        <v>30432</v>
      </c>
      <c r="D388" s="0" t="s">
        <v>30433</v>
      </c>
      <c r="E388" s="0" t="s">
        <v>281</v>
      </c>
    </row>
    <row r="389" customFormat="false" ht="15" hidden="false" customHeight="false" outlineLevel="0" collapsed="false">
      <c r="A389" s="0" t="s">
        <v>30434</v>
      </c>
      <c r="D389" s="0" t="s">
        <v>30435</v>
      </c>
      <c r="E389" s="0" t="s">
        <v>281</v>
      </c>
    </row>
    <row r="390" customFormat="false" ht="15" hidden="false" customHeight="false" outlineLevel="0" collapsed="false">
      <c r="A390" s="0" t="s">
        <v>30436</v>
      </c>
      <c r="D390" s="0" t="s">
        <v>30437</v>
      </c>
      <c r="E390" s="0" t="s">
        <v>281</v>
      </c>
    </row>
    <row r="391" customFormat="false" ht="15" hidden="false" customHeight="false" outlineLevel="0" collapsed="false">
      <c r="A391" s="0" t="s">
        <v>30438</v>
      </c>
      <c r="D391" s="0" t="s">
        <v>30435</v>
      </c>
      <c r="E391" s="0" t="s">
        <v>281</v>
      </c>
    </row>
    <row r="392" customFormat="false" ht="15" hidden="false" customHeight="false" outlineLevel="0" collapsed="false">
      <c r="A392" s="0" t="s">
        <v>30439</v>
      </c>
      <c r="B392" s="0" t="s">
        <v>30440</v>
      </c>
      <c r="D392" s="0" t="s">
        <v>30441</v>
      </c>
      <c r="E392" s="0" t="s">
        <v>281</v>
      </c>
    </row>
    <row r="393" customFormat="false" ht="15" hidden="false" customHeight="false" outlineLevel="0" collapsed="false">
      <c r="A393" s="0" t="s">
        <v>30442</v>
      </c>
      <c r="D393" s="0" t="s">
        <v>30443</v>
      </c>
      <c r="E393" s="0" t="s">
        <v>281</v>
      </c>
    </row>
    <row r="394" customFormat="false" ht="15" hidden="false" customHeight="false" outlineLevel="0" collapsed="false">
      <c r="A394" s="0" t="s">
        <v>30444</v>
      </c>
      <c r="D394" s="0" t="s">
        <v>30445</v>
      </c>
      <c r="E394" s="0" t="s">
        <v>281</v>
      </c>
    </row>
    <row r="395" customFormat="false" ht="15" hidden="false" customHeight="false" outlineLevel="0" collapsed="false">
      <c r="A395" s="0" t="s">
        <v>30446</v>
      </c>
      <c r="B395" s="0" t="s">
        <v>30447</v>
      </c>
      <c r="D395" s="0" t="s">
        <v>30448</v>
      </c>
      <c r="E395" s="0" t="s">
        <v>281</v>
      </c>
    </row>
    <row r="396" customFormat="false" ht="15" hidden="false" customHeight="false" outlineLevel="0" collapsed="false">
      <c r="A396" s="0" t="s">
        <v>30449</v>
      </c>
      <c r="B396" s="0" t="s">
        <v>30450</v>
      </c>
      <c r="D396" s="0" t="s">
        <v>30451</v>
      </c>
      <c r="E396" s="0" t="s">
        <v>281</v>
      </c>
    </row>
    <row r="397" customFormat="false" ht="15" hidden="false" customHeight="false" outlineLevel="0" collapsed="false">
      <c r="A397" s="0" t="s">
        <v>30452</v>
      </c>
      <c r="D397" s="0" t="s">
        <v>30453</v>
      </c>
      <c r="E397" s="0" t="s">
        <v>281</v>
      </c>
    </row>
    <row r="398" customFormat="false" ht="15" hidden="false" customHeight="false" outlineLevel="0" collapsed="false">
      <c r="A398" s="0" t="s">
        <v>30454</v>
      </c>
      <c r="B398" s="0" t="s">
        <v>30455</v>
      </c>
      <c r="D398" s="0" t="s">
        <v>30456</v>
      </c>
      <c r="E398" s="0" t="s">
        <v>281</v>
      </c>
    </row>
    <row r="399" customFormat="false" ht="15" hidden="false" customHeight="false" outlineLevel="0" collapsed="false">
      <c r="A399" s="0" t="s">
        <v>30457</v>
      </c>
      <c r="B399" s="0" t="s">
        <v>30458</v>
      </c>
      <c r="D399" s="0" t="s">
        <v>30459</v>
      </c>
      <c r="E399" s="0" t="s">
        <v>281</v>
      </c>
    </row>
    <row r="400" customFormat="false" ht="15" hidden="false" customHeight="false" outlineLevel="0" collapsed="false">
      <c r="A400" s="0" t="s">
        <v>30460</v>
      </c>
      <c r="B400" s="0" t="s">
        <v>30461</v>
      </c>
      <c r="D400" s="0" t="s">
        <v>30462</v>
      </c>
      <c r="E400" s="0" t="s">
        <v>281</v>
      </c>
    </row>
    <row r="401" customFormat="false" ht="15" hidden="false" customHeight="false" outlineLevel="0" collapsed="false">
      <c r="A401" s="0" t="s">
        <v>30463</v>
      </c>
      <c r="B401" s="0" t="s">
        <v>29743</v>
      </c>
      <c r="D401" s="0" t="s">
        <v>29641</v>
      </c>
      <c r="E401" s="0" t="s">
        <v>281</v>
      </c>
    </row>
    <row r="402" customFormat="false" ht="15" hidden="false" customHeight="false" outlineLevel="0" collapsed="false">
      <c r="A402" s="0" t="s">
        <v>30464</v>
      </c>
      <c r="D402" s="0" t="s">
        <v>30465</v>
      </c>
      <c r="E402" s="0" t="s">
        <v>281</v>
      </c>
    </row>
    <row r="403" customFormat="false" ht="15" hidden="false" customHeight="false" outlineLevel="0" collapsed="false">
      <c r="A403" s="0" t="s">
        <v>30466</v>
      </c>
      <c r="D403" s="0" t="s">
        <v>30467</v>
      </c>
      <c r="E403" s="0" t="s">
        <v>281</v>
      </c>
    </row>
    <row r="404" customFormat="false" ht="15" hidden="false" customHeight="false" outlineLevel="0" collapsed="false">
      <c r="A404" s="0" t="s">
        <v>30468</v>
      </c>
      <c r="D404" s="0" t="s">
        <v>30469</v>
      </c>
      <c r="E404" s="0" t="s">
        <v>281</v>
      </c>
    </row>
    <row r="405" customFormat="false" ht="15" hidden="false" customHeight="false" outlineLevel="0" collapsed="false">
      <c r="A405" s="0" t="s">
        <v>30470</v>
      </c>
      <c r="B405" s="0" t="s">
        <v>30471</v>
      </c>
      <c r="D405" s="0" t="s">
        <v>30472</v>
      </c>
      <c r="E405" s="0" t="s">
        <v>281</v>
      </c>
    </row>
    <row r="406" customFormat="false" ht="15" hidden="false" customHeight="false" outlineLevel="0" collapsed="false">
      <c r="A406" s="0" t="s">
        <v>30473</v>
      </c>
      <c r="B406" s="0" t="s">
        <v>30474</v>
      </c>
      <c r="D406" s="0" t="s">
        <v>30475</v>
      </c>
      <c r="E406" s="0" t="s">
        <v>281</v>
      </c>
    </row>
    <row r="407" customFormat="false" ht="15" hidden="false" customHeight="false" outlineLevel="0" collapsed="false">
      <c r="A407" s="0" t="s">
        <v>30476</v>
      </c>
      <c r="D407" s="0" t="s">
        <v>30477</v>
      </c>
      <c r="E407" s="0" t="s">
        <v>281</v>
      </c>
    </row>
    <row r="408" customFormat="false" ht="15" hidden="false" customHeight="false" outlineLevel="0" collapsed="false">
      <c r="A408" s="0" t="s">
        <v>30478</v>
      </c>
      <c r="D408" s="0" t="s">
        <v>30479</v>
      </c>
      <c r="E408" s="0" t="s">
        <v>281</v>
      </c>
    </row>
    <row r="409" customFormat="false" ht="15" hidden="false" customHeight="false" outlineLevel="0" collapsed="false">
      <c r="A409" s="0" t="s">
        <v>30480</v>
      </c>
      <c r="B409" s="0" t="s">
        <v>30481</v>
      </c>
      <c r="D409" s="0" t="s">
        <v>30482</v>
      </c>
      <c r="E409" s="0" t="s">
        <v>281</v>
      </c>
    </row>
    <row r="410" customFormat="false" ht="15" hidden="false" customHeight="false" outlineLevel="0" collapsed="false">
      <c r="A410" s="0" t="s">
        <v>30483</v>
      </c>
      <c r="D410" s="0" t="s">
        <v>30484</v>
      </c>
      <c r="E410" s="0" t="s">
        <v>281</v>
      </c>
    </row>
    <row r="411" customFormat="false" ht="15" hidden="false" customHeight="false" outlineLevel="0" collapsed="false">
      <c r="A411" s="0" t="s">
        <v>30485</v>
      </c>
      <c r="D411" s="0" t="s">
        <v>30477</v>
      </c>
      <c r="E411" s="0" t="s">
        <v>281</v>
      </c>
    </row>
    <row r="412" customFormat="false" ht="15" hidden="false" customHeight="false" outlineLevel="0" collapsed="false">
      <c r="A412" s="0" t="s">
        <v>30486</v>
      </c>
      <c r="D412" s="2" t="s">
        <v>30487</v>
      </c>
      <c r="E412" s="0" t="s">
        <v>281</v>
      </c>
    </row>
    <row r="413" customFormat="false" ht="15" hidden="false" customHeight="false" outlineLevel="0" collapsed="false">
      <c r="A413" s="0" t="s">
        <v>30488</v>
      </c>
      <c r="D413" s="0" t="s">
        <v>30489</v>
      </c>
      <c r="E413" s="0" t="s">
        <v>281</v>
      </c>
    </row>
    <row r="414" customFormat="false" ht="15" hidden="false" customHeight="false" outlineLevel="0" collapsed="false">
      <c r="A414" s="0" t="s">
        <v>30490</v>
      </c>
      <c r="D414" s="0" t="s">
        <v>30491</v>
      </c>
      <c r="E414" s="0" t="s">
        <v>281</v>
      </c>
    </row>
    <row r="415" customFormat="false" ht="15" hidden="false" customHeight="false" outlineLevel="0" collapsed="false">
      <c r="A415" s="0" t="s">
        <v>30492</v>
      </c>
      <c r="B415" s="0" t="s">
        <v>30493</v>
      </c>
      <c r="D415" s="0" t="s">
        <v>30494</v>
      </c>
      <c r="E415" s="0" t="s">
        <v>281</v>
      </c>
    </row>
    <row r="416" customFormat="false" ht="15" hidden="false" customHeight="false" outlineLevel="0" collapsed="false">
      <c r="A416" s="0" t="s">
        <v>30495</v>
      </c>
      <c r="D416" s="0" t="s">
        <v>30496</v>
      </c>
      <c r="E416" s="0" t="s">
        <v>281</v>
      </c>
    </row>
    <row r="417" customFormat="false" ht="15" hidden="false" customHeight="false" outlineLevel="0" collapsed="false">
      <c r="A417" s="0" t="s">
        <v>30497</v>
      </c>
      <c r="D417" s="0" t="s">
        <v>30498</v>
      </c>
      <c r="E417" s="0" t="s">
        <v>281</v>
      </c>
    </row>
    <row r="418" customFormat="false" ht="15" hidden="false" customHeight="false" outlineLevel="0" collapsed="false">
      <c r="A418" s="0" t="s">
        <v>30499</v>
      </c>
      <c r="D418" s="0" t="s">
        <v>30500</v>
      </c>
      <c r="E418" s="0" t="s">
        <v>281</v>
      </c>
    </row>
    <row r="419" customFormat="false" ht="15" hidden="false" customHeight="false" outlineLevel="0" collapsed="false">
      <c r="A419" s="0" t="s">
        <v>30501</v>
      </c>
      <c r="D419" s="0" t="s">
        <v>30502</v>
      </c>
      <c r="E419" s="0" t="s">
        <v>281</v>
      </c>
    </row>
    <row r="420" customFormat="false" ht="15" hidden="false" customHeight="false" outlineLevel="0" collapsed="false">
      <c r="A420" s="0" t="s">
        <v>30503</v>
      </c>
      <c r="B420" s="0" t="s">
        <v>30504</v>
      </c>
      <c r="D420" s="0" t="s">
        <v>30505</v>
      </c>
      <c r="E420" s="0" t="s">
        <v>281</v>
      </c>
    </row>
    <row r="421" customFormat="false" ht="15" hidden="false" customHeight="false" outlineLevel="0" collapsed="false">
      <c r="A421" s="0" t="s">
        <v>30506</v>
      </c>
      <c r="B421" s="0" t="s">
        <v>29884</v>
      </c>
      <c r="D421" s="0" t="s">
        <v>30507</v>
      </c>
      <c r="E421" s="0" t="s">
        <v>281</v>
      </c>
    </row>
    <row r="422" customFormat="false" ht="15" hidden="false" customHeight="false" outlineLevel="0" collapsed="false">
      <c r="A422" s="0" t="s">
        <v>30508</v>
      </c>
      <c r="B422" s="0" t="s">
        <v>29884</v>
      </c>
      <c r="D422" s="0" t="s">
        <v>30507</v>
      </c>
      <c r="E422" s="0" t="s">
        <v>281</v>
      </c>
    </row>
    <row r="423" customFormat="false" ht="15" hidden="false" customHeight="false" outlineLevel="0" collapsed="false">
      <c r="A423" s="0" t="s">
        <v>30509</v>
      </c>
      <c r="D423" s="0" t="s">
        <v>30510</v>
      </c>
      <c r="E423" s="0" t="s">
        <v>281</v>
      </c>
    </row>
    <row r="424" customFormat="false" ht="15" hidden="false" customHeight="false" outlineLevel="0" collapsed="false">
      <c r="A424" s="0" t="s">
        <v>30511</v>
      </c>
      <c r="C424" s="0" t="s">
        <v>30512</v>
      </c>
      <c r="E424" s="0" t="s">
        <v>599</v>
      </c>
    </row>
    <row r="425" customFormat="false" ht="15" hidden="false" customHeight="false" outlineLevel="0" collapsed="false">
      <c r="A425" s="0" t="s">
        <v>30513</v>
      </c>
      <c r="C425" s="0" t="s">
        <v>30514</v>
      </c>
      <c r="E425" s="0" t="s">
        <v>599</v>
      </c>
    </row>
    <row r="426" customFormat="false" ht="15" hidden="false" customHeight="false" outlineLevel="0" collapsed="false">
      <c r="A426" s="0" t="s">
        <v>30515</v>
      </c>
      <c r="C426" s="0" t="s">
        <v>30516</v>
      </c>
      <c r="E426" s="0" t="s">
        <v>599</v>
      </c>
    </row>
    <row r="427" customFormat="false" ht="15" hidden="false" customHeight="false" outlineLevel="0" collapsed="false">
      <c r="A427" s="0" t="s">
        <v>30517</v>
      </c>
      <c r="C427" s="0" t="s">
        <v>30518</v>
      </c>
      <c r="E427" s="0" t="s">
        <v>599</v>
      </c>
    </row>
    <row r="428" customFormat="false" ht="15" hidden="false" customHeight="false" outlineLevel="0" collapsed="false">
      <c r="A428" s="0" t="s">
        <v>30519</v>
      </c>
      <c r="C428" s="0" t="s">
        <v>30520</v>
      </c>
      <c r="E428" s="0" t="s">
        <v>599</v>
      </c>
    </row>
    <row r="429" customFormat="false" ht="15" hidden="false" customHeight="false" outlineLevel="0" collapsed="false">
      <c r="A429" s="0" t="s">
        <v>30521</v>
      </c>
      <c r="C429" s="0" t="s">
        <v>30522</v>
      </c>
      <c r="E429" s="0" t="s">
        <v>599</v>
      </c>
    </row>
    <row r="430" customFormat="false" ht="15" hidden="false" customHeight="false" outlineLevel="0" collapsed="false">
      <c r="A430" s="0" t="s">
        <v>30523</v>
      </c>
      <c r="C430" s="0" t="s">
        <v>30522</v>
      </c>
      <c r="E430" s="0" t="s">
        <v>599</v>
      </c>
    </row>
    <row r="431" customFormat="false" ht="15" hidden="false" customHeight="false" outlineLevel="0" collapsed="false">
      <c r="A431" s="0" t="s">
        <v>30524</v>
      </c>
      <c r="C431" s="0" t="s">
        <v>30522</v>
      </c>
      <c r="E431" s="0" t="s">
        <v>599</v>
      </c>
    </row>
    <row r="432" customFormat="false" ht="15" hidden="false" customHeight="false" outlineLevel="0" collapsed="false">
      <c r="A432" s="0" t="s">
        <v>30525</v>
      </c>
      <c r="B432" s="0" t="s">
        <v>30526</v>
      </c>
      <c r="C432" s="0" t="s">
        <v>30527</v>
      </c>
      <c r="E432" s="0" t="s">
        <v>599</v>
      </c>
    </row>
    <row r="433" customFormat="false" ht="15" hidden="false" customHeight="false" outlineLevel="0" collapsed="false">
      <c r="A433" s="0" t="s">
        <v>30528</v>
      </c>
      <c r="C433" s="0" t="s">
        <v>30527</v>
      </c>
      <c r="E433" s="0" t="s">
        <v>599</v>
      </c>
    </row>
    <row r="434" customFormat="false" ht="15" hidden="false" customHeight="false" outlineLevel="0" collapsed="false">
      <c r="A434" s="0" t="s">
        <v>30529</v>
      </c>
      <c r="B434" s="0" t="s">
        <v>30530</v>
      </c>
      <c r="C434" s="0" t="s">
        <v>30518</v>
      </c>
      <c r="E434" s="0" t="s">
        <v>599</v>
      </c>
    </row>
    <row r="435" customFormat="false" ht="15" hidden="false" customHeight="false" outlineLevel="0" collapsed="false">
      <c r="A435" s="0" t="s">
        <v>30531</v>
      </c>
      <c r="B435" s="0" t="s">
        <v>30532</v>
      </c>
      <c r="C435" s="0" t="s">
        <v>30533</v>
      </c>
      <c r="E435" s="0" t="s">
        <v>599</v>
      </c>
    </row>
    <row r="436" customFormat="false" ht="15" hidden="false" customHeight="false" outlineLevel="0" collapsed="false">
      <c r="A436" s="0" t="s">
        <v>30534</v>
      </c>
      <c r="B436" s="0" t="s">
        <v>30535</v>
      </c>
      <c r="C436" s="0" t="s">
        <v>30536</v>
      </c>
      <c r="E436" s="0" t="s">
        <v>599</v>
      </c>
    </row>
    <row r="437" customFormat="false" ht="15" hidden="false" customHeight="false" outlineLevel="0" collapsed="false">
      <c r="A437" s="0" t="s">
        <v>30537</v>
      </c>
      <c r="B437" s="0" t="s">
        <v>30538</v>
      </c>
      <c r="C437" s="0" t="s">
        <v>30536</v>
      </c>
      <c r="E437" s="0" t="s">
        <v>599</v>
      </c>
    </row>
    <row r="438" customFormat="false" ht="15" hidden="false" customHeight="false" outlineLevel="0" collapsed="false">
      <c r="A438" s="0" t="s">
        <v>30539</v>
      </c>
      <c r="C438" s="0" t="s">
        <v>30540</v>
      </c>
      <c r="E438" s="0" t="s">
        <v>599</v>
      </c>
    </row>
    <row r="439" customFormat="false" ht="15" hidden="false" customHeight="false" outlineLevel="0" collapsed="false">
      <c r="A439" s="0" t="s">
        <v>30541</v>
      </c>
      <c r="C439" s="0" t="s">
        <v>30542</v>
      </c>
      <c r="E439" s="0" t="s">
        <v>599</v>
      </c>
    </row>
    <row r="440" customFormat="false" ht="15" hidden="false" customHeight="false" outlineLevel="0" collapsed="false">
      <c r="A440" s="0" t="s">
        <v>30543</v>
      </c>
      <c r="C440" s="0" t="s">
        <v>30542</v>
      </c>
      <c r="E440" s="0" t="s">
        <v>599</v>
      </c>
    </row>
    <row r="441" customFormat="false" ht="15" hidden="false" customHeight="false" outlineLevel="0" collapsed="false">
      <c r="A441" s="0" t="s">
        <v>30544</v>
      </c>
      <c r="C441" s="0" t="s">
        <v>30540</v>
      </c>
      <c r="E441" s="0" t="s">
        <v>599</v>
      </c>
    </row>
    <row r="442" customFormat="false" ht="15" hidden="false" customHeight="false" outlineLevel="0" collapsed="false">
      <c r="A442" s="0" t="s">
        <v>30545</v>
      </c>
      <c r="B442" s="0" t="s">
        <v>30546</v>
      </c>
      <c r="C442" s="0" t="s">
        <v>30547</v>
      </c>
      <c r="E442" s="0" t="s">
        <v>599</v>
      </c>
    </row>
    <row r="443" customFormat="false" ht="15" hidden="false" customHeight="false" outlineLevel="0" collapsed="false">
      <c r="A443" s="0" t="s">
        <v>30548</v>
      </c>
      <c r="C443" s="0" t="s">
        <v>30549</v>
      </c>
      <c r="E443" s="0" t="s">
        <v>599</v>
      </c>
    </row>
    <row r="444" customFormat="false" ht="15" hidden="false" customHeight="false" outlineLevel="0" collapsed="false">
      <c r="A444" s="0" t="s">
        <v>6604</v>
      </c>
      <c r="C444" s="0" t="s">
        <v>30550</v>
      </c>
      <c r="E444" s="0" t="s">
        <v>599</v>
      </c>
    </row>
    <row r="445" customFormat="false" ht="15" hidden="false" customHeight="false" outlineLevel="0" collapsed="false">
      <c r="A445" s="0" t="s">
        <v>9251</v>
      </c>
      <c r="C445" s="0" t="s">
        <v>30551</v>
      </c>
      <c r="E445" s="0" t="s">
        <v>599</v>
      </c>
    </row>
    <row r="446" customFormat="false" ht="15" hidden="false" customHeight="false" outlineLevel="0" collapsed="false">
      <c r="A446" s="0" t="s">
        <v>30552</v>
      </c>
      <c r="B446" s="0" t="s">
        <v>30553</v>
      </c>
      <c r="D446" s="0" t="s">
        <v>30554</v>
      </c>
      <c r="E446" s="0" t="s">
        <v>599</v>
      </c>
    </row>
    <row r="447" customFormat="false" ht="15" hidden="false" customHeight="false" outlineLevel="0" collapsed="false">
      <c r="A447" s="0" t="s">
        <v>30555</v>
      </c>
      <c r="B447" s="0" t="s">
        <v>30556</v>
      </c>
      <c r="D447" s="0" t="s">
        <v>30557</v>
      </c>
      <c r="E447" s="0" t="s">
        <v>599</v>
      </c>
    </row>
    <row r="448" customFormat="false" ht="15" hidden="false" customHeight="false" outlineLevel="0" collapsed="false">
      <c r="A448" s="0" t="s">
        <v>30558</v>
      </c>
      <c r="D448" s="0" t="s">
        <v>30559</v>
      </c>
      <c r="E448" s="0" t="s">
        <v>599</v>
      </c>
    </row>
    <row r="449" customFormat="false" ht="15" hidden="false" customHeight="false" outlineLevel="0" collapsed="false">
      <c r="A449" s="0" t="s">
        <v>30560</v>
      </c>
      <c r="B449" s="0" t="s">
        <v>30561</v>
      </c>
      <c r="D449" s="0" t="s">
        <v>30562</v>
      </c>
      <c r="E449" s="0" t="s">
        <v>599</v>
      </c>
    </row>
    <row r="450" customFormat="false" ht="15" hidden="false" customHeight="false" outlineLevel="0" collapsed="false">
      <c r="A450" s="0" t="s">
        <v>30563</v>
      </c>
      <c r="D450" s="0" t="s">
        <v>30564</v>
      </c>
      <c r="E450" s="0" t="s">
        <v>599</v>
      </c>
    </row>
    <row r="451" customFormat="false" ht="15" hidden="false" customHeight="false" outlineLevel="0" collapsed="false">
      <c r="A451" s="0" t="s">
        <v>30565</v>
      </c>
      <c r="B451" s="0" t="s">
        <v>30566</v>
      </c>
      <c r="D451" s="0" t="s">
        <v>30567</v>
      </c>
      <c r="E451" s="0" t="s">
        <v>599</v>
      </c>
    </row>
    <row r="452" customFormat="false" ht="15" hidden="false" customHeight="false" outlineLevel="0" collapsed="false">
      <c r="A452" s="0" t="s">
        <v>30568</v>
      </c>
      <c r="B452" s="0" t="s">
        <v>30569</v>
      </c>
      <c r="D452" s="0" t="s">
        <v>30570</v>
      </c>
      <c r="E452" s="0" t="s">
        <v>599</v>
      </c>
    </row>
    <row r="453" customFormat="false" ht="15" hidden="false" customHeight="false" outlineLevel="0" collapsed="false">
      <c r="A453" s="0" t="s">
        <v>30571</v>
      </c>
      <c r="B453" s="0" t="s">
        <v>30572</v>
      </c>
      <c r="D453" s="0" t="s">
        <v>30573</v>
      </c>
      <c r="E453" s="0" t="s">
        <v>599</v>
      </c>
    </row>
    <row r="454" customFormat="false" ht="15" hidden="false" customHeight="false" outlineLevel="0" collapsed="false">
      <c r="A454" s="0" t="s">
        <v>30574</v>
      </c>
      <c r="B454" s="0" t="s">
        <v>30575</v>
      </c>
      <c r="D454" s="0" t="s">
        <v>30576</v>
      </c>
      <c r="E454" s="0" t="s">
        <v>599</v>
      </c>
    </row>
    <row r="455" customFormat="false" ht="15" hidden="false" customHeight="false" outlineLevel="0" collapsed="false">
      <c r="A455" s="0" t="s">
        <v>30577</v>
      </c>
      <c r="D455" s="0" t="s">
        <v>30578</v>
      </c>
      <c r="E455" s="0" t="s">
        <v>599</v>
      </c>
    </row>
    <row r="456" customFormat="false" ht="15" hidden="false" customHeight="false" outlineLevel="0" collapsed="false">
      <c r="A456" s="0" t="s">
        <v>30579</v>
      </c>
      <c r="D456" s="0" t="s">
        <v>30580</v>
      </c>
      <c r="E456" s="0" t="s">
        <v>599</v>
      </c>
    </row>
    <row r="457" customFormat="false" ht="15" hidden="false" customHeight="false" outlineLevel="0" collapsed="false">
      <c r="A457" s="0" t="s">
        <v>30581</v>
      </c>
      <c r="D457" s="0" t="s">
        <v>30582</v>
      </c>
      <c r="E457" s="0" t="s">
        <v>599</v>
      </c>
    </row>
    <row r="458" customFormat="false" ht="15" hidden="false" customHeight="false" outlineLevel="0" collapsed="false">
      <c r="A458" s="0" t="s">
        <v>30583</v>
      </c>
      <c r="B458" s="0" t="s">
        <v>30584</v>
      </c>
      <c r="D458" s="0" t="s">
        <v>30585</v>
      </c>
      <c r="E458" s="0" t="s">
        <v>599</v>
      </c>
    </row>
    <row r="459" customFormat="false" ht="15" hidden="false" customHeight="false" outlineLevel="0" collapsed="false">
      <c r="A459" s="0" t="s">
        <v>30586</v>
      </c>
      <c r="B459" s="0" t="s">
        <v>29743</v>
      </c>
      <c r="D459" s="0" t="s">
        <v>30587</v>
      </c>
      <c r="E459" s="0" t="s">
        <v>599</v>
      </c>
    </row>
    <row r="460" customFormat="false" ht="15" hidden="false" customHeight="false" outlineLevel="0" collapsed="false">
      <c r="A460" s="0" t="s">
        <v>30588</v>
      </c>
      <c r="B460" s="0" t="s">
        <v>29884</v>
      </c>
      <c r="D460" s="0" t="s">
        <v>30589</v>
      </c>
      <c r="E460" s="0" t="s">
        <v>599</v>
      </c>
    </row>
    <row r="461" customFormat="false" ht="15" hidden="false" customHeight="false" outlineLevel="0" collapsed="false">
      <c r="A461" s="0" t="s">
        <v>30590</v>
      </c>
      <c r="B461" s="0" t="s">
        <v>30584</v>
      </c>
      <c r="D461" s="0" t="s">
        <v>30585</v>
      </c>
      <c r="E461" s="0" t="s">
        <v>599</v>
      </c>
    </row>
    <row r="462" customFormat="false" ht="15" hidden="false" customHeight="false" outlineLevel="0" collapsed="false">
      <c r="A462" s="0" t="s">
        <v>30591</v>
      </c>
      <c r="B462" s="0" t="s">
        <v>29743</v>
      </c>
      <c r="D462" s="0" t="s">
        <v>30587</v>
      </c>
      <c r="E462" s="0" t="s">
        <v>599</v>
      </c>
    </row>
    <row r="463" customFormat="false" ht="15" hidden="false" customHeight="false" outlineLevel="0" collapsed="false">
      <c r="A463" s="0" t="s">
        <v>30592</v>
      </c>
      <c r="D463" s="0" t="s">
        <v>30593</v>
      </c>
      <c r="E463" s="0" t="s">
        <v>599</v>
      </c>
    </row>
    <row r="464" customFormat="false" ht="15" hidden="false" customHeight="false" outlineLevel="0" collapsed="false">
      <c r="A464" s="0" t="s">
        <v>30594</v>
      </c>
      <c r="D464" s="0" t="s">
        <v>30595</v>
      </c>
      <c r="E464" s="0" t="s">
        <v>599</v>
      </c>
    </row>
    <row r="465" customFormat="false" ht="15" hidden="false" customHeight="false" outlineLevel="0" collapsed="false">
      <c r="A465" s="0" t="s">
        <v>30596</v>
      </c>
      <c r="D465" s="0" t="s">
        <v>30597</v>
      </c>
      <c r="E465" s="0" t="s">
        <v>599</v>
      </c>
    </row>
    <row r="466" customFormat="false" ht="15" hidden="false" customHeight="false" outlineLevel="0" collapsed="false">
      <c r="A466" s="0" t="s">
        <v>30598</v>
      </c>
      <c r="D466" s="0" t="s">
        <v>30599</v>
      </c>
      <c r="E466" s="0" t="s">
        <v>599</v>
      </c>
    </row>
    <row r="467" customFormat="false" ht="15" hidden="false" customHeight="false" outlineLevel="0" collapsed="false">
      <c r="A467" s="0" t="s">
        <v>30600</v>
      </c>
      <c r="B467" s="0" t="s">
        <v>30601</v>
      </c>
      <c r="D467" s="0" t="s">
        <v>30602</v>
      </c>
      <c r="E467" s="0" t="s">
        <v>599</v>
      </c>
    </row>
    <row r="468" customFormat="false" ht="15" hidden="false" customHeight="false" outlineLevel="0" collapsed="false">
      <c r="A468" s="0" t="s">
        <v>30603</v>
      </c>
      <c r="B468" s="0" t="s">
        <v>30604</v>
      </c>
      <c r="D468" s="0" t="s">
        <v>30605</v>
      </c>
      <c r="E468" s="0"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6"/>
    <col collapsed="false" customWidth="true" hidden="false" outlineLevel="0" max="3" min="3" style="0" width="17"/>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29290</v>
      </c>
      <c r="B1" s="1" t="s">
        <v>30606</v>
      </c>
      <c r="C1" s="1" t="s">
        <v>30607</v>
      </c>
      <c r="D1" s="1" t="s">
        <v>30608</v>
      </c>
      <c r="E1" s="1" t="s">
        <v>29295</v>
      </c>
    </row>
    <row r="2" customFormat="false" ht="15" hidden="false" customHeight="false" outlineLevel="0" collapsed="false">
      <c r="A2" s="0" t="s">
        <v>30609</v>
      </c>
      <c r="B2" s="0" t="s">
        <v>30610</v>
      </c>
      <c r="C2" s="0" t="s">
        <v>27</v>
      </c>
      <c r="D2" s="0" t="s">
        <v>30611</v>
      </c>
      <c r="E2" s="0" t="s">
        <v>599</v>
      </c>
    </row>
    <row r="3" customFormat="false" ht="15" hidden="false" customHeight="false" outlineLevel="0" collapsed="false">
      <c r="A3" s="0" t="s">
        <v>30612</v>
      </c>
      <c r="B3" s="0" t="s">
        <v>30610</v>
      </c>
      <c r="C3" s="0" t="s">
        <v>27</v>
      </c>
      <c r="D3" s="0" t="s">
        <v>35</v>
      </c>
      <c r="E3" s="0" t="s">
        <v>599</v>
      </c>
    </row>
    <row r="4" customFormat="false" ht="15" hidden="false" customHeight="false" outlineLevel="0" collapsed="false">
      <c r="A4" s="0" t="s">
        <v>30613</v>
      </c>
      <c r="B4" s="0" t="s">
        <v>30610</v>
      </c>
      <c r="C4" s="0" t="s">
        <v>39</v>
      </c>
      <c r="D4" s="0" t="s">
        <v>44</v>
      </c>
      <c r="E4" s="0" t="s">
        <v>599</v>
      </c>
    </row>
    <row r="5" customFormat="false" ht="15" hidden="false" customHeight="false" outlineLevel="0" collapsed="false">
      <c r="A5" s="0" t="s">
        <v>30614</v>
      </c>
      <c r="B5" s="0" t="s">
        <v>30610</v>
      </c>
      <c r="C5" s="0" t="s">
        <v>27</v>
      </c>
      <c r="D5" s="0" t="s">
        <v>30615</v>
      </c>
      <c r="E5" s="0" t="s">
        <v>599</v>
      </c>
    </row>
    <row r="6" customFormat="false" ht="15" hidden="false" customHeight="false" outlineLevel="0" collapsed="false">
      <c r="A6" s="0" t="s">
        <v>30616</v>
      </c>
      <c r="B6" s="0" t="s">
        <v>30610</v>
      </c>
      <c r="C6" s="0" t="s">
        <v>27</v>
      </c>
      <c r="D6" s="0" t="s">
        <v>50</v>
      </c>
      <c r="E6" s="0" t="s">
        <v>599</v>
      </c>
    </row>
    <row r="7" customFormat="false" ht="15" hidden="false" customHeight="false" outlineLevel="0" collapsed="false">
      <c r="A7" s="0" t="s">
        <v>30617</v>
      </c>
      <c r="B7" s="0" t="s">
        <v>30610</v>
      </c>
      <c r="C7" s="0" t="s">
        <v>42</v>
      </c>
      <c r="D7" s="0" t="s">
        <v>30618</v>
      </c>
      <c r="E7" s="0" t="s">
        <v>599</v>
      </c>
    </row>
    <row r="8" customFormat="false" ht="15" hidden="false" customHeight="false" outlineLevel="0" collapsed="false">
      <c r="A8" s="0" t="s">
        <v>30619</v>
      </c>
      <c r="B8" s="0" t="s">
        <v>30610</v>
      </c>
      <c r="C8" s="0" t="s">
        <v>27</v>
      </c>
      <c r="D8" s="0" t="s">
        <v>51</v>
      </c>
      <c r="E8" s="0" t="s">
        <v>599</v>
      </c>
    </row>
    <row r="9" customFormat="false" ht="15" hidden="false" customHeight="false" outlineLevel="0" collapsed="false">
      <c r="A9" s="0" t="s">
        <v>30620</v>
      </c>
      <c r="B9" s="0" t="s">
        <v>30610</v>
      </c>
      <c r="C9" s="0" t="s">
        <v>27</v>
      </c>
      <c r="D9" s="0" t="s">
        <v>64</v>
      </c>
      <c r="E9" s="0" t="s">
        <v>599</v>
      </c>
    </row>
    <row r="10" customFormat="false" ht="15" hidden="false" customHeight="false" outlineLevel="0" collapsed="false">
      <c r="A10" s="0" t="s">
        <v>30621</v>
      </c>
      <c r="B10" s="0" t="s">
        <v>30610</v>
      </c>
      <c r="C10" s="0" t="s">
        <v>27</v>
      </c>
      <c r="D10" s="0" t="s">
        <v>64</v>
      </c>
      <c r="E10" s="0" t="s">
        <v>599</v>
      </c>
    </row>
    <row r="11" customFormat="false" ht="15" hidden="false" customHeight="false" outlineLevel="0" collapsed="false">
      <c r="A11" s="0" t="s">
        <v>30622</v>
      </c>
      <c r="B11" s="0" t="s">
        <v>30610</v>
      </c>
      <c r="C11" s="0" t="s">
        <v>27</v>
      </c>
      <c r="D11" s="0" t="s">
        <v>82</v>
      </c>
      <c r="E11" s="0" t="s">
        <v>599</v>
      </c>
    </row>
    <row r="12" customFormat="false" ht="15" hidden="false" customHeight="false" outlineLevel="0" collapsed="false">
      <c r="A12" s="0" t="s">
        <v>30623</v>
      </c>
      <c r="B12" s="0" t="s">
        <v>30610</v>
      </c>
      <c r="C12" s="0" t="s">
        <v>27</v>
      </c>
      <c r="D12" s="0" t="s">
        <v>30624</v>
      </c>
      <c r="E12" s="0" t="s">
        <v>599</v>
      </c>
    </row>
    <row r="13" customFormat="false" ht="15" hidden="false" customHeight="false" outlineLevel="0" collapsed="false">
      <c r="A13" s="0" t="s">
        <v>30625</v>
      </c>
      <c r="B13" s="0" t="s">
        <v>30610</v>
      </c>
      <c r="C13" s="0" t="s">
        <v>39</v>
      </c>
      <c r="D13" s="0" t="s">
        <v>94</v>
      </c>
      <c r="E13" s="0" t="s">
        <v>599</v>
      </c>
    </row>
    <row r="14" customFormat="false" ht="15" hidden="false" customHeight="false" outlineLevel="0" collapsed="false">
      <c r="A14" s="0" t="s">
        <v>30626</v>
      </c>
      <c r="B14" s="0" t="s">
        <v>30610</v>
      </c>
      <c r="C14" s="0" t="s">
        <v>27</v>
      </c>
      <c r="D14" s="0" t="s">
        <v>30627</v>
      </c>
      <c r="E14" s="0" t="s">
        <v>599</v>
      </c>
    </row>
    <row r="15" customFormat="false" ht="15" hidden="false" customHeight="false" outlineLevel="0" collapsed="false">
      <c r="A15" s="0" t="s">
        <v>30628</v>
      </c>
      <c r="B15" s="0" t="s">
        <v>30610</v>
      </c>
      <c r="C15" s="0" t="s">
        <v>39</v>
      </c>
      <c r="D15" s="0" t="s">
        <v>109</v>
      </c>
      <c r="E15" s="0" t="s">
        <v>599</v>
      </c>
    </row>
    <row r="16" customFormat="false" ht="15" hidden="false" customHeight="false" outlineLevel="0" collapsed="false">
      <c r="A16" s="0" t="s">
        <v>30629</v>
      </c>
      <c r="B16" s="0" t="s">
        <v>30610</v>
      </c>
      <c r="C16" s="0" t="s">
        <v>30</v>
      </c>
      <c r="D16" s="0" t="s">
        <v>106</v>
      </c>
      <c r="E16" s="0" t="s">
        <v>599</v>
      </c>
    </row>
    <row r="17" customFormat="false" ht="15" hidden="false" customHeight="false" outlineLevel="0" collapsed="false">
      <c r="A17" s="0" t="s">
        <v>30630</v>
      </c>
      <c r="B17" s="0" t="s">
        <v>30610</v>
      </c>
      <c r="C17" s="0" t="s">
        <v>39</v>
      </c>
      <c r="E17" s="0" t="s">
        <v>599</v>
      </c>
    </row>
    <row r="18" customFormat="false" ht="15" hidden="false" customHeight="false" outlineLevel="0" collapsed="false">
      <c r="A18" s="0" t="s">
        <v>30631</v>
      </c>
      <c r="B18" s="0" t="s">
        <v>30610</v>
      </c>
      <c r="C18" s="0" t="s">
        <v>39</v>
      </c>
      <c r="E18" s="0" t="s">
        <v>599</v>
      </c>
    </row>
    <row r="19" customFormat="false" ht="15" hidden="false" customHeight="false" outlineLevel="0" collapsed="false">
      <c r="A19" s="0" t="s">
        <v>30632</v>
      </c>
      <c r="B19" s="0" t="s">
        <v>30610</v>
      </c>
      <c r="C19" s="0" t="s">
        <v>39</v>
      </c>
      <c r="E19" s="0" t="s">
        <v>599</v>
      </c>
    </row>
    <row r="20" customFormat="false" ht="15" hidden="false" customHeight="false" outlineLevel="0" collapsed="false">
      <c r="A20" s="0" t="s">
        <v>30633</v>
      </c>
      <c r="B20" s="0" t="s">
        <v>30610</v>
      </c>
      <c r="C20" s="0" t="s">
        <v>39</v>
      </c>
      <c r="E20" s="0" t="s">
        <v>599</v>
      </c>
    </row>
    <row r="21" customFormat="false" ht="15" hidden="false" customHeight="false" outlineLevel="0" collapsed="false">
      <c r="A21" s="0" t="s">
        <v>30634</v>
      </c>
      <c r="B21" s="0" t="s">
        <v>30610</v>
      </c>
      <c r="C21" s="0" t="s">
        <v>39</v>
      </c>
      <c r="E21" s="0" t="s">
        <v>599</v>
      </c>
    </row>
    <row r="22" customFormat="false" ht="15" hidden="false" customHeight="false" outlineLevel="0" collapsed="false">
      <c r="A22" s="0" t="s">
        <v>30635</v>
      </c>
      <c r="B22" s="0" t="s">
        <v>30610</v>
      </c>
      <c r="C22" s="0" t="s">
        <v>39</v>
      </c>
      <c r="E22" s="0" t="s">
        <v>599</v>
      </c>
    </row>
    <row r="23" customFormat="false" ht="15" hidden="false" customHeight="false" outlineLevel="0" collapsed="false">
      <c r="A23" s="0" t="s">
        <v>30636</v>
      </c>
      <c r="B23" s="0" t="s">
        <v>30610</v>
      </c>
      <c r="C23" s="0" t="s">
        <v>39</v>
      </c>
      <c r="E23" s="0" t="s">
        <v>599</v>
      </c>
    </row>
    <row r="24" customFormat="false" ht="15" hidden="false" customHeight="false" outlineLevel="0" collapsed="false">
      <c r="A24" s="0" t="s">
        <v>30637</v>
      </c>
      <c r="B24" s="0" t="s">
        <v>30610</v>
      </c>
      <c r="C24" s="0" t="s">
        <v>30</v>
      </c>
      <c r="E24" s="0" t="s">
        <v>599</v>
      </c>
    </row>
    <row r="25" customFormat="false" ht="15" hidden="false" customHeight="false" outlineLevel="0" collapsed="false">
      <c r="A25" s="0" t="s">
        <v>30638</v>
      </c>
      <c r="B25" s="0" t="s">
        <v>30610</v>
      </c>
      <c r="C25" s="0" t="s">
        <v>30</v>
      </c>
      <c r="E25" s="0" t="s">
        <v>599</v>
      </c>
    </row>
    <row r="26" customFormat="false" ht="15" hidden="false" customHeight="false" outlineLevel="0" collapsed="false">
      <c r="A26" s="0" t="s">
        <v>30639</v>
      </c>
      <c r="B26" s="0" t="s">
        <v>30610</v>
      </c>
      <c r="C26" s="0" t="s">
        <v>39</v>
      </c>
      <c r="E26" s="0" t="s">
        <v>599</v>
      </c>
    </row>
    <row r="27" customFormat="false" ht="15" hidden="false" customHeight="false" outlineLevel="0" collapsed="false">
      <c r="A27" s="0" t="s">
        <v>30640</v>
      </c>
      <c r="B27" s="0" t="s">
        <v>30610</v>
      </c>
      <c r="C27" s="0" t="s">
        <v>39</v>
      </c>
      <c r="E27" s="0" t="s">
        <v>599</v>
      </c>
    </row>
    <row r="28" customFormat="false" ht="15" hidden="false" customHeight="false" outlineLevel="0" collapsed="false">
      <c r="A28" s="0" t="s">
        <v>30641</v>
      </c>
      <c r="B28" s="0" t="s">
        <v>30610</v>
      </c>
      <c r="C28" s="0" t="s">
        <v>39</v>
      </c>
      <c r="E28" s="0" t="s">
        <v>599</v>
      </c>
    </row>
    <row r="29" customFormat="false" ht="15" hidden="false" customHeight="false" outlineLevel="0" collapsed="false">
      <c r="A29" s="0" t="s">
        <v>30642</v>
      </c>
      <c r="B29" s="0" t="s">
        <v>30610</v>
      </c>
      <c r="C29" s="0" t="s">
        <v>39</v>
      </c>
      <c r="E29" s="0" t="s">
        <v>599</v>
      </c>
    </row>
    <row r="30" customFormat="false" ht="15" hidden="false" customHeight="false" outlineLevel="0" collapsed="false">
      <c r="A30" s="0" t="s">
        <v>30643</v>
      </c>
      <c r="B30" s="0" t="s">
        <v>30610</v>
      </c>
      <c r="C30" s="0" t="s">
        <v>42</v>
      </c>
      <c r="D30" s="0" t="s">
        <v>30644</v>
      </c>
      <c r="E30" s="0" t="s">
        <v>599</v>
      </c>
    </row>
    <row r="31" customFormat="false" ht="15" hidden="false" customHeight="false" outlineLevel="0" collapsed="false">
      <c r="A31" s="0" t="s">
        <v>30645</v>
      </c>
      <c r="B31" s="0" t="s">
        <v>30610</v>
      </c>
      <c r="C31" s="0" t="s">
        <v>39</v>
      </c>
      <c r="E31" s="0" t="s">
        <v>599</v>
      </c>
    </row>
    <row r="32" customFormat="false" ht="15" hidden="false" customHeight="false" outlineLevel="0" collapsed="false">
      <c r="A32" s="0" t="s">
        <v>30646</v>
      </c>
      <c r="B32" s="0" t="s">
        <v>30610</v>
      </c>
      <c r="C32" s="0" t="s">
        <v>27</v>
      </c>
      <c r="D32" s="0" t="s">
        <v>140</v>
      </c>
      <c r="E32" s="0" t="s">
        <v>599</v>
      </c>
    </row>
    <row r="33" customFormat="false" ht="15" hidden="false" customHeight="false" outlineLevel="0" collapsed="false">
      <c r="A33" s="0" t="s">
        <v>30647</v>
      </c>
      <c r="B33" s="0" t="s">
        <v>30610</v>
      </c>
      <c r="C33" s="0" t="s">
        <v>27</v>
      </c>
      <c r="D33" s="0" t="s">
        <v>140</v>
      </c>
      <c r="E33" s="0" t="s">
        <v>599</v>
      </c>
    </row>
    <row r="34" customFormat="false" ht="15" hidden="false" customHeight="false" outlineLevel="0" collapsed="false">
      <c r="A34" s="0" t="s">
        <v>29498</v>
      </c>
      <c r="B34" s="0" t="s">
        <v>30610</v>
      </c>
      <c r="C34" s="0" t="s">
        <v>30</v>
      </c>
      <c r="D34" s="0" t="s">
        <v>141</v>
      </c>
      <c r="E34" s="0" t="s">
        <v>599</v>
      </c>
    </row>
    <row r="35" customFormat="false" ht="15" hidden="false" customHeight="false" outlineLevel="0" collapsed="false">
      <c r="A35" s="0" t="s">
        <v>30648</v>
      </c>
      <c r="B35" s="0" t="s">
        <v>30610</v>
      </c>
      <c r="C35" s="0" t="s">
        <v>30</v>
      </c>
      <c r="D35" s="0" t="s">
        <v>160</v>
      </c>
      <c r="E35" s="0" t="s">
        <v>599</v>
      </c>
    </row>
    <row r="36" customFormat="false" ht="15" hidden="false" customHeight="false" outlineLevel="0" collapsed="false">
      <c r="A36" s="0" t="s">
        <v>30649</v>
      </c>
      <c r="B36" s="0" t="s">
        <v>30610</v>
      </c>
      <c r="C36" s="0" t="s">
        <v>30</v>
      </c>
      <c r="D36" s="0" t="s">
        <v>162</v>
      </c>
      <c r="E36" s="0" t="s">
        <v>599</v>
      </c>
    </row>
    <row r="37" customFormat="false" ht="15" hidden="false" customHeight="false" outlineLevel="0" collapsed="false">
      <c r="A37" s="0" t="s">
        <v>30650</v>
      </c>
      <c r="B37" s="0" t="s">
        <v>30610</v>
      </c>
      <c r="C37" s="0" t="s">
        <v>30</v>
      </c>
      <c r="D37" s="0" t="s">
        <v>30651</v>
      </c>
      <c r="E37" s="0" t="s">
        <v>599</v>
      </c>
    </row>
    <row r="38" customFormat="false" ht="15" hidden="false" customHeight="false" outlineLevel="0" collapsed="false">
      <c r="A38" s="0" t="s">
        <v>30652</v>
      </c>
      <c r="B38" s="0" t="s">
        <v>30610</v>
      </c>
      <c r="C38" s="0" t="s">
        <v>39</v>
      </c>
      <c r="E38" s="0" t="s">
        <v>599</v>
      </c>
    </row>
    <row r="39" customFormat="false" ht="15" hidden="false" customHeight="false" outlineLevel="0" collapsed="false">
      <c r="A39" s="0" t="s">
        <v>30653</v>
      </c>
      <c r="B39" s="0" t="s">
        <v>30610</v>
      </c>
      <c r="C39" s="0" t="s">
        <v>39</v>
      </c>
      <c r="E39" s="0" t="s">
        <v>599</v>
      </c>
    </row>
    <row r="40" customFormat="false" ht="15" hidden="false" customHeight="false" outlineLevel="0" collapsed="false">
      <c r="A40" s="0" t="s">
        <v>30654</v>
      </c>
      <c r="B40" s="0" t="s">
        <v>30610</v>
      </c>
      <c r="C40" s="0" t="s">
        <v>39</v>
      </c>
      <c r="D40" s="0" t="s">
        <v>171</v>
      </c>
      <c r="E40" s="0" t="s">
        <v>599</v>
      </c>
    </row>
    <row r="41" customFormat="false" ht="15" hidden="false" customHeight="false" outlineLevel="0" collapsed="false">
      <c r="A41" s="0" t="s">
        <v>30655</v>
      </c>
      <c r="B41" s="0" t="s">
        <v>30610</v>
      </c>
      <c r="C41" s="0" t="s">
        <v>30</v>
      </c>
      <c r="D41" s="0" t="s">
        <v>174</v>
      </c>
      <c r="E41" s="0" t="s">
        <v>599</v>
      </c>
    </row>
    <row r="42" customFormat="false" ht="15" hidden="false" customHeight="false" outlineLevel="0" collapsed="false">
      <c r="A42" s="0" t="s">
        <v>30656</v>
      </c>
      <c r="B42" s="0" t="s">
        <v>30610</v>
      </c>
      <c r="C42" s="0" t="s">
        <v>27</v>
      </c>
      <c r="D42" s="0" t="s">
        <v>176</v>
      </c>
      <c r="E42" s="0" t="s">
        <v>599</v>
      </c>
    </row>
    <row r="43" customFormat="false" ht="15" hidden="false" customHeight="false" outlineLevel="0" collapsed="false">
      <c r="A43" s="0" t="s">
        <v>30657</v>
      </c>
      <c r="B43" s="0" t="s">
        <v>30610</v>
      </c>
      <c r="C43" s="0" t="s">
        <v>39</v>
      </c>
      <c r="E43" s="0" t="s">
        <v>599</v>
      </c>
    </row>
    <row r="44" customFormat="false" ht="15" hidden="false" customHeight="false" outlineLevel="0" collapsed="false">
      <c r="A44" s="0" t="s">
        <v>30658</v>
      </c>
      <c r="B44" s="0" t="s">
        <v>30610</v>
      </c>
      <c r="C44" s="0" t="s">
        <v>30</v>
      </c>
      <c r="D44" s="0" t="s">
        <v>180</v>
      </c>
      <c r="E44" s="0" t="s">
        <v>599</v>
      </c>
    </row>
    <row r="45" customFormat="false" ht="15" hidden="false" customHeight="false" outlineLevel="0" collapsed="false">
      <c r="A45" s="0" t="s">
        <v>30659</v>
      </c>
      <c r="B45" s="0" t="s">
        <v>30610</v>
      </c>
      <c r="C45" s="0" t="s">
        <v>39</v>
      </c>
      <c r="E45" s="0" t="s">
        <v>599</v>
      </c>
    </row>
    <row r="46" customFormat="false" ht="15" hidden="false" customHeight="false" outlineLevel="0" collapsed="false">
      <c r="A46" s="0" t="s">
        <v>30660</v>
      </c>
      <c r="B46" s="0" t="s">
        <v>30610</v>
      </c>
      <c r="C46" s="0" t="s">
        <v>27</v>
      </c>
      <c r="E46" s="0" t="s">
        <v>599</v>
      </c>
    </row>
    <row r="47" customFormat="false" ht="15" hidden="false" customHeight="false" outlineLevel="0" collapsed="false">
      <c r="A47" s="0" t="s">
        <v>30661</v>
      </c>
      <c r="B47" s="0" t="s">
        <v>30610</v>
      </c>
      <c r="C47" s="0" t="s">
        <v>39</v>
      </c>
      <c r="D47" s="0" t="s">
        <v>191</v>
      </c>
      <c r="E47" s="0" t="s">
        <v>599</v>
      </c>
    </row>
    <row r="48" customFormat="false" ht="15" hidden="false" customHeight="false" outlineLevel="0" collapsed="false">
      <c r="A48" s="0" t="s">
        <v>30662</v>
      </c>
      <c r="B48" s="0" t="s">
        <v>30610</v>
      </c>
      <c r="C48" s="0" t="s">
        <v>30</v>
      </c>
      <c r="D48" s="0" t="s">
        <v>197</v>
      </c>
      <c r="E48" s="0" t="s">
        <v>599</v>
      </c>
    </row>
    <row r="49" customFormat="false" ht="15" hidden="false" customHeight="false" outlineLevel="0" collapsed="false">
      <c r="A49" s="0" t="s">
        <v>30663</v>
      </c>
      <c r="B49" s="0" t="s">
        <v>30610</v>
      </c>
      <c r="C49" s="0" t="s">
        <v>39</v>
      </c>
      <c r="E49" s="0" t="s">
        <v>599</v>
      </c>
    </row>
    <row r="50" customFormat="false" ht="15" hidden="false" customHeight="false" outlineLevel="0" collapsed="false">
      <c r="A50" s="0" t="s">
        <v>30664</v>
      </c>
      <c r="B50" s="0" t="s">
        <v>30610</v>
      </c>
      <c r="C50" s="0" t="s">
        <v>27</v>
      </c>
      <c r="E50" s="0" t="s">
        <v>599</v>
      </c>
    </row>
    <row r="51" customFormat="false" ht="15" hidden="false" customHeight="false" outlineLevel="0" collapsed="false">
      <c r="A51" s="0" t="s">
        <v>30665</v>
      </c>
      <c r="B51" s="0" t="s">
        <v>30610</v>
      </c>
      <c r="C51" s="0" t="s">
        <v>27</v>
      </c>
      <c r="D51" s="0" t="s">
        <v>199</v>
      </c>
      <c r="E51" s="0" t="s">
        <v>599</v>
      </c>
    </row>
    <row r="52" customFormat="false" ht="15" hidden="false" customHeight="false" outlineLevel="0" collapsed="false">
      <c r="A52" s="0" t="s">
        <v>30666</v>
      </c>
      <c r="B52" s="0" t="s">
        <v>30610</v>
      </c>
      <c r="C52" s="0" t="s">
        <v>30</v>
      </c>
      <c r="D52" s="0" t="s">
        <v>181</v>
      </c>
      <c r="E52" s="0" t="s">
        <v>599</v>
      </c>
    </row>
    <row r="53" customFormat="false" ht="15" hidden="false" customHeight="false" outlineLevel="0" collapsed="false">
      <c r="A53" s="0" t="s">
        <v>30667</v>
      </c>
      <c r="B53" s="0" t="s">
        <v>30610</v>
      </c>
      <c r="C53" s="0" t="s">
        <v>39</v>
      </c>
      <c r="E53" s="0" t="s">
        <v>599</v>
      </c>
    </row>
    <row r="54" customFormat="false" ht="15" hidden="false" customHeight="false" outlineLevel="0" collapsed="false">
      <c r="A54" s="0" t="s">
        <v>30668</v>
      </c>
      <c r="B54" s="0" t="s">
        <v>30610</v>
      </c>
      <c r="C54" s="0" t="s">
        <v>39</v>
      </c>
      <c r="E54" s="0" t="s">
        <v>599</v>
      </c>
    </row>
    <row r="55" customFormat="false" ht="15" hidden="false" customHeight="false" outlineLevel="0" collapsed="false">
      <c r="A55" s="0" t="s">
        <v>30649</v>
      </c>
      <c r="B55" s="0" t="s">
        <v>30610</v>
      </c>
      <c r="C55" s="0" t="s">
        <v>27</v>
      </c>
      <c r="D55" s="0" t="s">
        <v>30669</v>
      </c>
      <c r="E55" s="0" t="s">
        <v>599</v>
      </c>
    </row>
    <row r="56" customFormat="false" ht="15" hidden="false" customHeight="false" outlineLevel="0" collapsed="false">
      <c r="A56" s="0" t="s">
        <v>30670</v>
      </c>
      <c r="B56" s="0" t="s">
        <v>30610</v>
      </c>
      <c r="C56" s="0" t="s">
        <v>39</v>
      </c>
      <c r="D56" s="0" t="s">
        <v>201</v>
      </c>
      <c r="E56" s="0" t="s">
        <v>599</v>
      </c>
    </row>
    <row r="57" customFormat="false" ht="15" hidden="false" customHeight="false" outlineLevel="0" collapsed="false">
      <c r="A57" s="0" t="s">
        <v>30671</v>
      </c>
      <c r="B57" s="0" t="s">
        <v>30610</v>
      </c>
      <c r="C57" s="0" t="s">
        <v>30</v>
      </c>
      <c r="D57" s="0" t="s">
        <v>205</v>
      </c>
      <c r="E57" s="0" t="s">
        <v>599</v>
      </c>
    </row>
    <row r="58" customFormat="false" ht="15" hidden="false" customHeight="false" outlineLevel="0" collapsed="false">
      <c r="A58" s="0" t="s">
        <v>30672</v>
      </c>
      <c r="B58" s="0" t="s">
        <v>30610</v>
      </c>
      <c r="C58" s="0" t="s">
        <v>39</v>
      </c>
      <c r="D58" s="0" t="s">
        <v>207</v>
      </c>
      <c r="E58" s="0" t="s">
        <v>599</v>
      </c>
    </row>
    <row r="59" customFormat="false" ht="15" hidden="false" customHeight="false" outlineLevel="0" collapsed="false">
      <c r="A59" s="0" t="s">
        <v>30673</v>
      </c>
      <c r="B59" s="0" t="s">
        <v>30610</v>
      </c>
      <c r="C59" s="0" t="s">
        <v>42</v>
      </c>
      <c r="D59" s="0" t="s">
        <v>30674</v>
      </c>
      <c r="E59" s="0" t="s">
        <v>599</v>
      </c>
    </row>
    <row r="60" customFormat="false" ht="15" hidden="false" customHeight="false" outlineLevel="0" collapsed="false">
      <c r="A60" s="0" t="s">
        <v>30675</v>
      </c>
      <c r="B60" s="0" t="s">
        <v>30610</v>
      </c>
      <c r="C60" s="0" t="s">
        <v>27</v>
      </c>
      <c r="D60" s="0" t="s">
        <v>30676</v>
      </c>
      <c r="E60" s="0" t="s">
        <v>599</v>
      </c>
    </row>
    <row r="61" customFormat="false" ht="15" hidden="false" customHeight="false" outlineLevel="0" collapsed="false">
      <c r="A61" s="0" t="s">
        <v>30650</v>
      </c>
      <c r="B61" s="0" t="s">
        <v>30610</v>
      </c>
      <c r="C61" s="0" t="s">
        <v>27</v>
      </c>
      <c r="D61" s="0" t="s">
        <v>215</v>
      </c>
      <c r="E61" s="0" t="s">
        <v>599</v>
      </c>
    </row>
    <row r="62" customFormat="false" ht="15" hidden="false" customHeight="false" outlineLevel="0" collapsed="false">
      <c r="A62" s="0" t="s">
        <v>30677</v>
      </c>
      <c r="B62" s="0" t="s">
        <v>30610</v>
      </c>
      <c r="C62" s="0" t="s">
        <v>30</v>
      </c>
      <c r="D62" s="0" t="s">
        <v>218</v>
      </c>
      <c r="E62" s="0" t="s">
        <v>599</v>
      </c>
    </row>
    <row r="63" customFormat="false" ht="15" hidden="false" customHeight="false" outlineLevel="0" collapsed="false">
      <c r="A63" s="0" t="s">
        <v>30678</v>
      </c>
      <c r="B63" s="0" t="s">
        <v>30610</v>
      </c>
      <c r="C63" s="0" t="s">
        <v>39</v>
      </c>
      <c r="D63" s="0" t="s">
        <v>239</v>
      </c>
      <c r="E63" s="0" t="s">
        <v>599</v>
      </c>
    </row>
    <row r="64" customFormat="false" ht="15" hidden="false" customHeight="false" outlineLevel="0" collapsed="false">
      <c r="A64" s="0" t="s">
        <v>30679</v>
      </c>
      <c r="B64" s="0" t="s">
        <v>30610</v>
      </c>
      <c r="C64" s="0" t="s">
        <v>39</v>
      </c>
      <c r="D64" s="0" t="s">
        <v>241</v>
      </c>
      <c r="E64" s="0" t="s">
        <v>599</v>
      </c>
    </row>
    <row r="65" customFormat="false" ht="15" hidden="false" customHeight="false" outlineLevel="0" collapsed="false">
      <c r="A65" s="0" t="s">
        <v>30680</v>
      </c>
      <c r="B65" s="0" t="s">
        <v>30610</v>
      </c>
      <c r="C65" s="0" t="s">
        <v>39</v>
      </c>
      <c r="D65" s="0" t="s">
        <v>242</v>
      </c>
      <c r="E65" s="0" t="s">
        <v>599</v>
      </c>
    </row>
    <row r="66" customFormat="false" ht="15" hidden="false" customHeight="false" outlineLevel="0" collapsed="false">
      <c r="A66" s="0" t="s">
        <v>30681</v>
      </c>
      <c r="B66" s="0" t="s">
        <v>30610</v>
      </c>
      <c r="C66" s="0" t="s">
        <v>39</v>
      </c>
      <c r="D66" s="0" t="s">
        <v>30682</v>
      </c>
      <c r="E66" s="0" t="s">
        <v>599</v>
      </c>
    </row>
    <row r="67" customFormat="false" ht="15" hidden="false" customHeight="false" outlineLevel="0" collapsed="false">
      <c r="A67" s="0" t="s">
        <v>30683</v>
      </c>
      <c r="B67" s="0" t="s">
        <v>30610</v>
      </c>
      <c r="C67" s="0" t="s">
        <v>39</v>
      </c>
      <c r="D67" s="0" t="s">
        <v>30684</v>
      </c>
      <c r="E67" s="0" t="s">
        <v>599</v>
      </c>
    </row>
    <row r="68" customFormat="false" ht="15" hidden="false" customHeight="false" outlineLevel="0" collapsed="false">
      <c r="A68" s="0" t="s">
        <v>30685</v>
      </c>
      <c r="B68" s="0" t="s">
        <v>30610</v>
      </c>
      <c r="C68" s="0" t="s">
        <v>39</v>
      </c>
      <c r="D68" s="0" t="s">
        <v>30686</v>
      </c>
      <c r="E68" s="0" t="s">
        <v>599</v>
      </c>
    </row>
    <row r="69" customFormat="false" ht="15" hidden="false" customHeight="false" outlineLevel="0" collapsed="false">
      <c r="A69" s="0" t="s">
        <v>30687</v>
      </c>
      <c r="B69" s="0" t="s">
        <v>30610</v>
      </c>
      <c r="C69" s="0" t="s">
        <v>39</v>
      </c>
      <c r="D69" s="0" t="s">
        <v>38</v>
      </c>
      <c r="E69" s="0" t="s">
        <v>599</v>
      </c>
    </row>
    <row r="70" customFormat="false" ht="15" hidden="false" customHeight="false" outlineLevel="0" collapsed="false">
      <c r="A70" s="0" t="s">
        <v>30688</v>
      </c>
      <c r="B70" s="0" t="s">
        <v>30610</v>
      </c>
      <c r="C70" s="0" t="s">
        <v>30</v>
      </c>
      <c r="D70" s="0" t="s">
        <v>29</v>
      </c>
      <c r="E70" s="0" t="s">
        <v>599</v>
      </c>
    </row>
    <row r="71" customFormat="false" ht="15" hidden="false" customHeight="false" outlineLevel="0" collapsed="false">
      <c r="A71" s="0" t="s">
        <v>30689</v>
      </c>
      <c r="B71" s="0" t="s">
        <v>30610</v>
      </c>
      <c r="C71" s="0" t="s">
        <v>27</v>
      </c>
      <c r="D71" s="0" t="s">
        <v>60</v>
      </c>
      <c r="E71" s="0" t="s">
        <v>599</v>
      </c>
    </row>
    <row r="72" customFormat="false" ht="15" hidden="false" customHeight="false" outlineLevel="0" collapsed="false">
      <c r="A72" s="0" t="s">
        <v>30690</v>
      </c>
      <c r="B72" s="0" t="s">
        <v>30610</v>
      </c>
      <c r="C72" s="0" t="s">
        <v>30</v>
      </c>
      <c r="D72" s="0" t="s">
        <v>53</v>
      </c>
      <c r="E72" s="0" t="s">
        <v>599</v>
      </c>
    </row>
    <row r="73" customFormat="false" ht="15" hidden="false" customHeight="false" outlineLevel="0" collapsed="false">
      <c r="A73" s="0" t="s">
        <v>30691</v>
      </c>
      <c r="B73" s="0" t="s">
        <v>30610</v>
      </c>
      <c r="C73" s="0" t="s">
        <v>39</v>
      </c>
      <c r="D73" s="0" t="s">
        <v>78</v>
      </c>
      <c r="E73" s="0" t="s">
        <v>599</v>
      </c>
    </row>
    <row r="74" customFormat="false" ht="15" hidden="false" customHeight="false" outlineLevel="0" collapsed="false">
      <c r="A74" s="0" t="s">
        <v>30692</v>
      </c>
      <c r="B74" s="0" t="s">
        <v>30610</v>
      </c>
      <c r="C74" s="0" t="s">
        <v>42</v>
      </c>
      <c r="D74" s="0" t="s">
        <v>60</v>
      </c>
      <c r="E74" s="0" t="s">
        <v>599</v>
      </c>
    </row>
    <row r="75" customFormat="false" ht="15" hidden="false" customHeight="false" outlineLevel="0" collapsed="false">
      <c r="A75" s="0" t="s">
        <v>30693</v>
      </c>
      <c r="B75" s="0" t="s">
        <v>30610</v>
      </c>
      <c r="C75" s="0" t="s">
        <v>39</v>
      </c>
      <c r="D75" s="0" t="s">
        <v>79</v>
      </c>
      <c r="E75" s="0" t="s">
        <v>599</v>
      </c>
    </row>
    <row r="76" customFormat="false" ht="15" hidden="false" customHeight="false" outlineLevel="0" collapsed="false">
      <c r="A76" s="0" t="s">
        <v>29386</v>
      </c>
      <c r="B76" s="0" t="s">
        <v>30610</v>
      </c>
      <c r="C76" s="0" t="s">
        <v>42</v>
      </c>
      <c r="D76" s="0" t="s">
        <v>78</v>
      </c>
      <c r="E76" s="0" t="s">
        <v>599</v>
      </c>
    </row>
    <row r="77" customFormat="false" ht="15" hidden="false" customHeight="false" outlineLevel="0" collapsed="false">
      <c r="A77" s="0" t="s">
        <v>30694</v>
      </c>
      <c r="B77" s="0" t="s">
        <v>30610</v>
      </c>
      <c r="C77" s="0" t="s">
        <v>42</v>
      </c>
      <c r="D77" s="0" t="s">
        <v>85</v>
      </c>
      <c r="E77" s="0" t="s">
        <v>599</v>
      </c>
    </row>
    <row r="78" customFormat="false" ht="15" hidden="false" customHeight="false" outlineLevel="0" collapsed="false">
      <c r="A78" s="0" t="s">
        <v>30695</v>
      </c>
      <c r="B78" s="0" t="s">
        <v>30610</v>
      </c>
      <c r="C78" s="0" t="s">
        <v>42</v>
      </c>
      <c r="D78" s="0" t="s">
        <v>96</v>
      </c>
      <c r="E78" s="0" t="s">
        <v>599</v>
      </c>
    </row>
    <row r="79" customFormat="false" ht="15" hidden="false" customHeight="false" outlineLevel="0" collapsed="false">
      <c r="A79" s="0" t="s">
        <v>30696</v>
      </c>
      <c r="B79" s="0" t="s">
        <v>30610</v>
      </c>
      <c r="C79" s="0" t="s">
        <v>39</v>
      </c>
      <c r="D79" s="0" t="s">
        <v>104</v>
      </c>
      <c r="E79" s="0" t="s">
        <v>599</v>
      </c>
    </row>
    <row r="80" customFormat="false" ht="15" hidden="false" customHeight="false" outlineLevel="0" collapsed="false">
      <c r="A80" s="0" t="s">
        <v>30697</v>
      </c>
      <c r="B80" s="0" t="s">
        <v>30610</v>
      </c>
      <c r="C80" s="0" t="s">
        <v>39</v>
      </c>
      <c r="D80" s="0" t="s">
        <v>135</v>
      </c>
      <c r="E80" s="0" t="s">
        <v>599</v>
      </c>
    </row>
    <row r="81" customFormat="false" ht="15" hidden="false" customHeight="false" outlineLevel="0" collapsed="false">
      <c r="A81" s="0" t="s">
        <v>30698</v>
      </c>
      <c r="B81" s="0" t="s">
        <v>30610</v>
      </c>
      <c r="C81" s="0" t="s">
        <v>42</v>
      </c>
      <c r="D81" s="0" t="s">
        <v>110</v>
      </c>
      <c r="E81" s="0" t="s">
        <v>599</v>
      </c>
    </row>
    <row r="82" customFormat="false" ht="15" hidden="false" customHeight="false" outlineLevel="0" collapsed="false">
      <c r="A82" s="0" t="s">
        <v>30699</v>
      </c>
      <c r="B82" s="0" t="s">
        <v>30610</v>
      </c>
      <c r="C82" s="0" t="s">
        <v>42</v>
      </c>
      <c r="D82" s="0" t="s">
        <v>114</v>
      </c>
      <c r="E82" s="0" t="s">
        <v>599</v>
      </c>
    </row>
    <row r="83" customFormat="false" ht="15" hidden="false" customHeight="false" outlineLevel="0" collapsed="false">
      <c r="A83" s="0" t="s">
        <v>30700</v>
      </c>
      <c r="B83" s="0" t="s">
        <v>30610</v>
      </c>
      <c r="C83" s="0" t="s">
        <v>42</v>
      </c>
      <c r="D83" s="0" t="s">
        <v>144</v>
      </c>
      <c r="E83" s="0" t="s">
        <v>599</v>
      </c>
    </row>
    <row r="84" customFormat="false" ht="15" hidden="false" customHeight="false" outlineLevel="0" collapsed="false">
      <c r="A84" s="0" t="s">
        <v>30701</v>
      </c>
      <c r="B84" s="0" t="s">
        <v>30610</v>
      </c>
      <c r="C84" s="0" t="s">
        <v>39</v>
      </c>
      <c r="D84" s="0" t="s">
        <v>150</v>
      </c>
      <c r="E84" s="0" t="s">
        <v>599</v>
      </c>
    </row>
    <row r="85" customFormat="false" ht="15" hidden="false" customHeight="false" outlineLevel="0" collapsed="false">
      <c r="A85" s="0" t="s">
        <v>30702</v>
      </c>
      <c r="B85" s="0" t="s">
        <v>30610</v>
      </c>
      <c r="C85" s="0" t="s">
        <v>39</v>
      </c>
      <c r="D85" s="0" t="s">
        <v>146</v>
      </c>
      <c r="E85" s="0" t="s">
        <v>599</v>
      </c>
    </row>
    <row r="86" customFormat="false" ht="15" hidden="false" customHeight="false" outlineLevel="0" collapsed="false">
      <c r="A86" s="0" t="s">
        <v>30703</v>
      </c>
      <c r="B86" s="0" t="s">
        <v>30610</v>
      </c>
      <c r="C86" s="0" t="s">
        <v>39</v>
      </c>
      <c r="D86" s="0" t="s">
        <v>150</v>
      </c>
      <c r="E86" s="0" t="s">
        <v>599</v>
      </c>
    </row>
    <row r="87" customFormat="false" ht="15" hidden="false" customHeight="false" outlineLevel="0" collapsed="false">
      <c r="A87" s="0" t="s">
        <v>29397</v>
      </c>
      <c r="B87" s="0" t="s">
        <v>30610</v>
      </c>
      <c r="C87" s="0" t="s">
        <v>39</v>
      </c>
      <c r="D87" s="0" t="s">
        <v>104</v>
      </c>
      <c r="E87" s="0" t="s">
        <v>599</v>
      </c>
    </row>
    <row r="88" customFormat="false" ht="15" hidden="false" customHeight="false" outlineLevel="0" collapsed="false">
      <c r="A88" s="0" t="s">
        <v>30704</v>
      </c>
      <c r="B88" s="0" t="s">
        <v>30610</v>
      </c>
      <c r="C88" s="0" t="s">
        <v>39</v>
      </c>
      <c r="D88" s="0" t="s">
        <v>157</v>
      </c>
      <c r="E88" s="0" t="s">
        <v>599</v>
      </c>
    </row>
    <row r="89" customFormat="false" ht="15" hidden="false" customHeight="false" outlineLevel="0" collapsed="false">
      <c r="A89" s="0" t="s">
        <v>30705</v>
      </c>
      <c r="B89" s="0" t="s">
        <v>30610</v>
      </c>
      <c r="C89" s="0" t="s">
        <v>39</v>
      </c>
      <c r="D89" s="0" t="s">
        <v>168</v>
      </c>
      <c r="E89" s="0" t="s">
        <v>599</v>
      </c>
    </row>
    <row r="90" customFormat="false" ht="15" hidden="false" customHeight="false" outlineLevel="0" collapsed="false">
      <c r="A90" s="0" t="s">
        <v>30706</v>
      </c>
      <c r="B90" s="0" t="s">
        <v>30610</v>
      </c>
      <c r="C90" s="0" t="s">
        <v>30</v>
      </c>
      <c r="D90" s="0" t="s">
        <v>135</v>
      </c>
      <c r="E90" s="0" t="s">
        <v>599</v>
      </c>
    </row>
    <row r="91" customFormat="false" ht="15" hidden="false" customHeight="false" outlineLevel="0" collapsed="false">
      <c r="A91" s="0" t="s">
        <v>30707</v>
      </c>
      <c r="B91" s="0" t="s">
        <v>30610</v>
      </c>
      <c r="C91" s="0" t="s">
        <v>39</v>
      </c>
      <c r="D91" s="0" t="s">
        <v>157</v>
      </c>
      <c r="E91" s="0" t="s">
        <v>599</v>
      </c>
    </row>
    <row r="92" customFormat="false" ht="15" hidden="false" customHeight="false" outlineLevel="0" collapsed="false">
      <c r="A92" s="0" t="s">
        <v>29503</v>
      </c>
      <c r="B92" s="0" t="s">
        <v>30610</v>
      </c>
      <c r="C92" s="0" t="s">
        <v>39</v>
      </c>
      <c r="D92" s="0" t="s">
        <v>146</v>
      </c>
      <c r="E92" s="0" t="s">
        <v>599</v>
      </c>
    </row>
    <row r="93" customFormat="false" ht="15" hidden="false" customHeight="false" outlineLevel="0" collapsed="false">
      <c r="A93" s="0" t="s">
        <v>30708</v>
      </c>
      <c r="B93" s="0" t="s">
        <v>30610</v>
      </c>
      <c r="C93" s="0" t="s">
        <v>39</v>
      </c>
      <c r="D93" s="0" t="s">
        <v>168</v>
      </c>
      <c r="E93" s="0" t="s">
        <v>599</v>
      </c>
    </row>
    <row r="94" customFormat="false" ht="15" hidden="false" customHeight="false" outlineLevel="0" collapsed="false">
      <c r="A94" s="0" t="s">
        <v>30709</v>
      </c>
      <c r="B94" s="0" t="s">
        <v>30610</v>
      </c>
      <c r="C94" s="0" t="s">
        <v>39</v>
      </c>
      <c r="D94" s="0" t="s">
        <v>170</v>
      </c>
      <c r="E94" s="0" t="s">
        <v>599</v>
      </c>
    </row>
    <row r="95" customFormat="false" ht="15" hidden="false" customHeight="false" outlineLevel="0" collapsed="false">
      <c r="A95" s="0" t="s">
        <v>30710</v>
      </c>
      <c r="B95" s="0" t="s">
        <v>30610</v>
      </c>
      <c r="C95" s="0" t="s">
        <v>39</v>
      </c>
      <c r="D95" s="0" t="s">
        <v>182</v>
      </c>
      <c r="E95" s="0" t="s">
        <v>599</v>
      </c>
    </row>
    <row r="96" customFormat="false" ht="15" hidden="false" customHeight="false" outlineLevel="0" collapsed="false">
      <c r="A96" s="0" t="s">
        <v>30711</v>
      </c>
      <c r="B96" s="0" t="s">
        <v>30610</v>
      </c>
      <c r="C96" s="0" t="s">
        <v>39</v>
      </c>
      <c r="D96" s="0" t="s">
        <v>30712</v>
      </c>
      <c r="E96" s="0" t="s">
        <v>599</v>
      </c>
    </row>
    <row r="97" customFormat="false" ht="15" hidden="false" customHeight="false" outlineLevel="0" collapsed="false">
      <c r="A97" s="0" t="s">
        <v>29512</v>
      </c>
      <c r="B97" s="0" t="s">
        <v>30610</v>
      </c>
      <c r="C97" s="0" t="s">
        <v>42</v>
      </c>
      <c r="D97" s="0" t="s">
        <v>169</v>
      </c>
      <c r="E97" s="0" t="s">
        <v>599</v>
      </c>
    </row>
    <row r="98" customFormat="false" ht="15" hidden="false" customHeight="false" outlineLevel="0" collapsed="false">
      <c r="A98" s="0" t="s">
        <v>29533</v>
      </c>
      <c r="B98" s="0" t="s">
        <v>30610</v>
      </c>
      <c r="C98" s="0" t="s">
        <v>39</v>
      </c>
      <c r="D98" s="0" t="s">
        <v>182</v>
      </c>
      <c r="E98" s="0" t="s">
        <v>599</v>
      </c>
    </row>
    <row r="99" customFormat="false" ht="15" hidden="false" customHeight="false" outlineLevel="0" collapsed="false">
      <c r="A99" s="0" t="s">
        <v>30713</v>
      </c>
      <c r="B99" s="0" t="s">
        <v>30610</v>
      </c>
      <c r="C99" s="0" t="s">
        <v>39</v>
      </c>
      <c r="D99" s="0" t="s">
        <v>169</v>
      </c>
      <c r="E99" s="0" t="s">
        <v>599</v>
      </c>
    </row>
    <row r="100" customFormat="false" ht="15" hidden="false" customHeight="false" outlineLevel="0" collapsed="false">
      <c r="A100" s="0" t="s">
        <v>30714</v>
      </c>
      <c r="B100" s="0" t="s">
        <v>30610</v>
      </c>
      <c r="C100" s="0" t="s">
        <v>39</v>
      </c>
      <c r="D100" s="0" t="s">
        <v>203</v>
      </c>
      <c r="E100" s="0" t="s">
        <v>599</v>
      </c>
    </row>
    <row r="101" customFormat="false" ht="15" hidden="false" customHeight="false" outlineLevel="0" collapsed="false">
      <c r="A101" s="0" t="s">
        <v>30715</v>
      </c>
      <c r="B101" s="0" t="s">
        <v>30610</v>
      </c>
      <c r="C101" s="0" t="s">
        <v>27</v>
      </c>
      <c r="D101" s="0" t="s">
        <v>190</v>
      </c>
      <c r="E101" s="0" t="s">
        <v>599</v>
      </c>
    </row>
    <row r="102" customFormat="false" ht="15" hidden="false" customHeight="false" outlineLevel="0" collapsed="false">
      <c r="A102" s="0" t="s">
        <v>29556</v>
      </c>
      <c r="B102" s="0" t="s">
        <v>30610</v>
      </c>
      <c r="C102" s="0" t="s">
        <v>39</v>
      </c>
      <c r="D102" s="0" t="s">
        <v>203</v>
      </c>
      <c r="E102" s="0" t="s">
        <v>599</v>
      </c>
    </row>
    <row r="103" customFormat="false" ht="15" hidden="false" customHeight="false" outlineLevel="0" collapsed="false">
      <c r="A103" s="0" t="s">
        <v>30716</v>
      </c>
      <c r="B103" s="0" t="s">
        <v>30610</v>
      </c>
      <c r="C103" s="0" t="s">
        <v>39</v>
      </c>
      <c r="D103" s="0" t="s">
        <v>190</v>
      </c>
      <c r="E103" s="0" t="s">
        <v>599</v>
      </c>
    </row>
    <row r="104" customFormat="false" ht="15" hidden="false" customHeight="false" outlineLevel="0" collapsed="false">
      <c r="A104" s="0" t="s">
        <v>30717</v>
      </c>
      <c r="B104" s="0" t="s">
        <v>30610</v>
      </c>
      <c r="C104" s="0" t="s">
        <v>39</v>
      </c>
      <c r="D104" s="0" t="s">
        <v>217</v>
      </c>
      <c r="E104" s="0" t="s">
        <v>599</v>
      </c>
    </row>
    <row r="105" customFormat="false" ht="15" hidden="false" customHeight="false" outlineLevel="0" collapsed="false">
      <c r="A105" s="0" t="s">
        <v>30718</v>
      </c>
      <c r="B105" s="0" t="s">
        <v>30610</v>
      </c>
      <c r="C105" s="0" t="s">
        <v>39</v>
      </c>
      <c r="D105" s="0" t="s">
        <v>209</v>
      </c>
      <c r="E105" s="0" t="s">
        <v>599</v>
      </c>
    </row>
    <row r="106" customFormat="false" ht="15" hidden="false" customHeight="false" outlineLevel="0" collapsed="false">
      <c r="A106" s="0" t="s">
        <v>29564</v>
      </c>
      <c r="B106" s="0" t="s">
        <v>30610</v>
      </c>
      <c r="C106" s="0" t="s">
        <v>39</v>
      </c>
      <c r="D106" s="0" t="s">
        <v>217</v>
      </c>
      <c r="E106" s="0" t="s">
        <v>599</v>
      </c>
    </row>
    <row r="107" customFormat="false" ht="15" hidden="false" customHeight="false" outlineLevel="0" collapsed="false">
      <c r="A107" s="0" t="s">
        <v>30719</v>
      </c>
      <c r="B107" s="0" t="s">
        <v>30610</v>
      </c>
      <c r="C107" s="0" t="s">
        <v>39</v>
      </c>
      <c r="D107" s="0" t="s">
        <v>245</v>
      </c>
      <c r="E107" s="0" t="s">
        <v>599</v>
      </c>
    </row>
    <row r="108" customFormat="false" ht="15" hidden="false" customHeight="false" outlineLevel="0" collapsed="false">
      <c r="A108" s="0" t="s">
        <v>30720</v>
      </c>
      <c r="B108" s="0" t="s">
        <v>30610</v>
      </c>
      <c r="C108" s="0" t="s">
        <v>39</v>
      </c>
      <c r="D108" s="0" t="s">
        <v>246</v>
      </c>
      <c r="E108" s="0" t="s">
        <v>599</v>
      </c>
    </row>
    <row r="109" customFormat="false" ht="15" hidden="false" customHeight="false" outlineLevel="0" collapsed="false">
      <c r="A109" s="0" t="s">
        <v>29576</v>
      </c>
      <c r="B109" s="0" t="s">
        <v>30610</v>
      </c>
      <c r="C109" s="0" t="s">
        <v>39</v>
      </c>
      <c r="D109" s="0" t="s">
        <v>246</v>
      </c>
      <c r="E109" s="0" t="s">
        <v>599</v>
      </c>
    </row>
    <row r="110" customFormat="false" ht="15" hidden="false" customHeight="false" outlineLevel="0" collapsed="false">
      <c r="A110" s="0" t="s">
        <v>30721</v>
      </c>
      <c r="B110" s="0" t="s">
        <v>30610</v>
      </c>
      <c r="C110" s="0" t="s">
        <v>39</v>
      </c>
      <c r="D110" s="0" t="s">
        <v>186</v>
      </c>
      <c r="E110" s="0" t="s">
        <v>599</v>
      </c>
    </row>
    <row r="111" customFormat="false" ht="15" hidden="false" customHeight="false" outlineLevel="0" collapsed="false">
      <c r="A111" s="0" t="s">
        <v>30609</v>
      </c>
      <c r="B111" s="0" t="s">
        <v>30722</v>
      </c>
      <c r="C111" s="0" t="s">
        <v>30723</v>
      </c>
      <c r="E111" s="0" t="s">
        <v>281</v>
      </c>
    </row>
    <row r="112" customFormat="false" ht="15" hidden="false" customHeight="false" outlineLevel="0" collapsed="false">
      <c r="A112" s="0" t="s">
        <v>30612</v>
      </c>
      <c r="B112" s="0" t="s">
        <v>30722</v>
      </c>
      <c r="C112" s="0" t="s">
        <v>30723</v>
      </c>
      <c r="E112" s="0" t="s">
        <v>281</v>
      </c>
    </row>
    <row r="113" customFormat="false" ht="15" hidden="false" customHeight="false" outlineLevel="0" collapsed="false">
      <c r="A113" s="0" t="s">
        <v>30619</v>
      </c>
      <c r="B113" s="0" t="s">
        <v>30722</v>
      </c>
      <c r="C113" s="0" t="s">
        <v>30723</v>
      </c>
      <c r="E113" s="0" t="s">
        <v>281</v>
      </c>
    </row>
    <row r="114" customFormat="false" ht="15" hidden="false" customHeight="false" outlineLevel="0" collapsed="false">
      <c r="A114" s="0" t="s">
        <v>30617</v>
      </c>
      <c r="B114" s="0" t="s">
        <v>30722</v>
      </c>
      <c r="C114" s="0" t="s">
        <v>30723</v>
      </c>
      <c r="E114" s="0" t="s">
        <v>281</v>
      </c>
    </row>
    <row r="115" customFormat="false" ht="15" hidden="false" customHeight="false" outlineLevel="0" collapsed="false">
      <c r="A115" s="0" t="s">
        <v>30614</v>
      </c>
      <c r="B115" s="0" t="s">
        <v>30722</v>
      </c>
      <c r="C115" s="0" t="s">
        <v>30723</v>
      </c>
      <c r="E115" s="0" t="s">
        <v>281</v>
      </c>
    </row>
    <row r="116" customFormat="false" ht="15" hidden="false" customHeight="false" outlineLevel="0" collapsed="false">
      <c r="A116" s="0" t="s">
        <v>30614</v>
      </c>
      <c r="B116" s="0" t="s">
        <v>30722</v>
      </c>
      <c r="C116" s="0" t="s">
        <v>30723</v>
      </c>
      <c r="E116" s="0" t="s">
        <v>281</v>
      </c>
    </row>
    <row r="117" customFormat="false" ht="15" hidden="false" customHeight="false" outlineLevel="0" collapsed="false">
      <c r="A117" s="0" t="s">
        <v>30609</v>
      </c>
      <c r="B117" s="0" t="s">
        <v>30724</v>
      </c>
      <c r="C117" s="0" t="s">
        <v>30725</v>
      </c>
      <c r="E117" s="0" t="s">
        <v>281</v>
      </c>
    </row>
    <row r="118" customFormat="false" ht="15" hidden="false" customHeight="false" outlineLevel="0" collapsed="false">
      <c r="A118" s="0" t="s">
        <v>30612</v>
      </c>
      <c r="B118" s="0" t="s">
        <v>30724</v>
      </c>
      <c r="C118" s="0" t="s">
        <v>30725</v>
      </c>
      <c r="E118" s="0" t="s">
        <v>281</v>
      </c>
    </row>
    <row r="119" customFormat="false" ht="15" hidden="false" customHeight="false" outlineLevel="0" collapsed="false">
      <c r="A119" s="0" t="s">
        <v>30726</v>
      </c>
      <c r="B119" s="0" t="s">
        <v>30724</v>
      </c>
      <c r="C119" s="0" t="s">
        <v>30725</v>
      </c>
      <c r="E119" s="0" t="s">
        <v>281</v>
      </c>
    </row>
    <row r="120" customFormat="false" ht="15" hidden="false" customHeight="false" outlineLevel="0" collapsed="false">
      <c r="A120" s="0" t="s">
        <v>30616</v>
      </c>
      <c r="B120" s="0" t="s">
        <v>30724</v>
      </c>
      <c r="C120" s="0" t="s">
        <v>30725</v>
      </c>
      <c r="E120" s="0" t="s">
        <v>281</v>
      </c>
    </row>
    <row r="121" customFormat="false" ht="15" hidden="false" customHeight="false" outlineLevel="0" collapsed="false">
      <c r="A121" s="0" t="s">
        <v>30614</v>
      </c>
      <c r="B121" s="0" t="s">
        <v>30724</v>
      </c>
      <c r="C121" s="0" t="s">
        <v>30725</v>
      </c>
      <c r="E121" s="0" t="s">
        <v>281</v>
      </c>
    </row>
    <row r="122" customFormat="false" ht="15" hidden="false" customHeight="false" outlineLevel="0" collapsed="false">
      <c r="A122" s="0" t="s">
        <v>30727</v>
      </c>
      <c r="B122" s="0" t="s">
        <v>30724</v>
      </c>
      <c r="C122" s="0" t="s">
        <v>30725</v>
      </c>
      <c r="E122" s="0" t="s">
        <v>281</v>
      </c>
    </row>
    <row r="123" customFormat="false" ht="15" hidden="false" customHeight="false" outlineLevel="0" collapsed="false">
      <c r="A123" s="0" t="s">
        <v>30616</v>
      </c>
      <c r="B123" s="0" t="s">
        <v>30722</v>
      </c>
      <c r="C123" s="0" t="s">
        <v>30723</v>
      </c>
      <c r="E123" s="0" t="s">
        <v>281</v>
      </c>
    </row>
    <row r="124" customFormat="false" ht="15" hidden="false" customHeight="false" outlineLevel="0" collapsed="false">
      <c r="A124" s="0" t="s">
        <v>30616</v>
      </c>
      <c r="B124" s="0" t="s">
        <v>30728</v>
      </c>
      <c r="C124" s="0" t="s">
        <v>30725</v>
      </c>
      <c r="E124" s="0" t="s">
        <v>281</v>
      </c>
    </row>
    <row r="125" customFormat="false" ht="15" hidden="false" customHeight="false" outlineLevel="0" collapsed="false">
      <c r="A125" s="0" t="s">
        <v>30619</v>
      </c>
      <c r="B125" s="0" t="s">
        <v>30722</v>
      </c>
      <c r="C125" s="0" t="s">
        <v>30723</v>
      </c>
      <c r="E125" s="0" t="s">
        <v>281</v>
      </c>
    </row>
    <row r="126" customFormat="false" ht="15" hidden="false" customHeight="false" outlineLevel="0" collapsed="false">
      <c r="A126" s="0" t="s">
        <v>30616</v>
      </c>
      <c r="B126" s="0" t="s">
        <v>30724</v>
      </c>
      <c r="C126" s="0" t="s">
        <v>30725</v>
      </c>
      <c r="E126" s="0" t="s">
        <v>281</v>
      </c>
    </row>
    <row r="127" customFormat="false" ht="15" hidden="false" customHeight="false" outlineLevel="0" collapsed="false">
      <c r="A127" s="0" t="s">
        <v>30620</v>
      </c>
      <c r="B127" s="0" t="s">
        <v>30722</v>
      </c>
      <c r="C127" s="0" t="s">
        <v>30723</v>
      </c>
      <c r="E127" s="0" t="s">
        <v>281</v>
      </c>
    </row>
    <row r="128" customFormat="false" ht="15" hidden="false" customHeight="false" outlineLevel="0" collapsed="false">
      <c r="A128" s="0" t="s">
        <v>30689</v>
      </c>
      <c r="B128" s="0" t="s">
        <v>30722</v>
      </c>
      <c r="C128" s="0" t="s">
        <v>30723</v>
      </c>
      <c r="E128" s="0" t="s">
        <v>281</v>
      </c>
    </row>
    <row r="129" customFormat="false" ht="15" hidden="false" customHeight="false" outlineLevel="0" collapsed="false">
      <c r="A129" s="0" t="s">
        <v>30621</v>
      </c>
      <c r="B129" s="0" t="s">
        <v>30722</v>
      </c>
      <c r="C129" s="0" t="s">
        <v>30723</v>
      </c>
      <c r="E129" s="0" t="s">
        <v>281</v>
      </c>
    </row>
    <row r="130" customFormat="false" ht="15" hidden="false" customHeight="false" outlineLevel="0" collapsed="false">
      <c r="A130" s="0" t="s">
        <v>30622</v>
      </c>
      <c r="B130" s="0" t="s">
        <v>30722</v>
      </c>
      <c r="C130" s="0" t="s">
        <v>30723</v>
      </c>
      <c r="E130" s="0" t="s">
        <v>281</v>
      </c>
    </row>
    <row r="131" customFormat="false" ht="15" hidden="false" customHeight="false" outlineLevel="0" collapsed="false">
      <c r="A131" s="0" t="s">
        <v>30614</v>
      </c>
      <c r="B131" s="0" t="s">
        <v>30722</v>
      </c>
      <c r="C131" s="0" t="s">
        <v>30723</v>
      </c>
      <c r="E131" s="0" t="s">
        <v>281</v>
      </c>
    </row>
    <row r="132" customFormat="false" ht="15" hidden="false" customHeight="false" outlineLevel="0" collapsed="false">
      <c r="A132" s="0" t="s">
        <v>30623</v>
      </c>
      <c r="B132" s="0" t="s">
        <v>30722</v>
      </c>
      <c r="C132" s="0" t="s">
        <v>30723</v>
      </c>
      <c r="E132" s="0" t="s">
        <v>281</v>
      </c>
    </row>
    <row r="133" customFormat="false" ht="15" hidden="false" customHeight="false" outlineLevel="0" collapsed="false">
      <c r="A133" s="0" t="s">
        <v>30616</v>
      </c>
      <c r="B133" s="0" t="s">
        <v>30724</v>
      </c>
      <c r="C133" s="0" t="s">
        <v>30725</v>
      </c>
      <c r="E133" s="0" t="s">
        <v>281</v>
      </c>
    </row>
    <row r="134" customFormat="false" ht="15" hidden="false" customHeight="false" outlineLevel="0" collapsed="false">
      <c r="A134" s="0" t="s">
        <v>30620</v>
      </c>
      <c r="B134" s="0" t="s">
        <v>30724</v>
      </c>
      <c r="C134" s="0" t="s">
        <v>30725</v>
      </c>
      <c r="E134" s="0" t="s">
        <v>281</v>
      </c>
    </row>
    <row r="135" customFormat="false" ht="15" hidden="false" customHeight="false" outlineLevel="0" collapsed="false">
      <c r="A135" s="0" t="s">
        <v>30689</v>
      </c>
      <c r="B135" s="0" t="s">
        <v>30724</v>
      </c>
      <c r="C135" s="0" t="s">
        <v>30725</v>
      </c>
      <c r="E135" s="0" t="s">
        <v>281</v>
      </c>
    </row>
    <row r="136" customFormat="false" ht="15" hidden="false" customHeight="false" outlineLevel="0" collapsed="false">
      <c r="A136" s="0" t="s">
        <v>30621</v>
      </c>
      <c r="B136" s="0" t="s">
        <v>30724</v>
      </c>
      <c r="C136" s="0" t="s">
        <v>30725</v>
      </c>
      <c r="E136" s="0" t="s">
        <v>281</v>
      </c>
    </row>
    <row r="137" customFormat="false" ht="15" hidden="false" customHeight="false" outlineLevel="0" collapsed="false">
      <c r="A137" s="0" t="s">
        <v>30622</v>
      </c>
      <c r="B137" s="0" t="s">
        <v>30724</v>
      </c>
      <c r="C137" s="0" t="s">
        <v>30725</v>
      </c>
      <c r="E137" s="0" t="s">
        <v>281</v>
      </c>
    </row>
    <row r="138" customFormat="false" ht="15" hidden="false" customHeight="false" outlineLevel="0" collapsed="false">
      <c r="A138" s="0" t="s">
        <v>30614</v>
      </c>
      <c r="B138" s="0" t="s">
        <v>30724</v>
      </c>
      <c r="C138" s="0" t="s">
        <v>30725</v>
      </c>
      <c r="E138" s="0" t="s">
        <v>281</v>
      </c>
    </row>
    <row r="139" customFormat="false" ht="15" hidden="false" customHeight="false" outlineLevel="0" collapsed="false">
      <c r="A139" s="0" t="s">
        <v>30623</v>
      </c>
      <c r="B139" s="0" t="s">
        <v>30724</v>
      </c>
      <c r="C139" s="0" t="s">
        <v>30725</v>
      </c>
      <c r="E139" s="0" t="s">
        <v>281</v>
      </c>
    </row>
    <row r="140" customFormat="false" ht="15" hidden="false" customHeight="false" outlineLevel="0" collapsed="false">
      <c r="A140" s="0" t="s">
        <v>30626</v>
      </c>
      <c r="B140" s="0" t="s">
        <v>30722</v>
      </c>
      <c r="C140" s="0" t="s">
        <v>30723</v>
      </c>
      <c r="E140" s="0" t="s">
        <v>281</v>
      </c>
    </row>
    <row r="141" customFormat="false" ht="15" hidden="false" customHeight="false" outlineLevel="0" collapsed="false">
      <c r="A141" s="0" t="s">
        <v>30629</v>
      </c>
      <c r="B141" s="0" t="s">
        <v>30724</v>
      </c>
      <c r="C141" s="0" t="s">
        <v>30729</v>
      </c>
      <c r="E141" s="0" t="s">
        <v>281</v>
      </c>
    </row>
    <row r="142" customFormat="false" ht="15" hidden="false" customHeight="false" outlineLevel="0" collapsed="false">
      <c r="A142" s="0" t="s">
        <v>30629</v>
      </c>
      <c r="B142" s="0" t="s">
        <v>30724</v>
      </c>
      <c r="C142" s="0" t="s">
        <v>30729</v>
      </c>
      <c r="E142" s="0" t="s">
        <v>281</v>
      </c>
    </row>
    <row r="143" customFormat="false" ht="15" hidden="false" customHeight="false" outlineLevel="0" collapsed="false">
      <c r="A143" s="0" t="s">
        <v>30730</v>
      </c>
      <c r="B143" s="0" t="s">
        <v>30724</v>
      </c>
      <c r="C143" s="0" t="s">
        <v>30725</v>
      </c>
      <c r="E143" s="0" t="s">
        <v>281</v>
      </c>
    </row>
    <row r="144" customFormat="false" ht="15" hidden="false" customHeight="false" outlineLevel="0" collapsed="false">
      <c r="A144" s="0" t="s">
        <v>30626</v>
      </c>
      <c r="B144" s="0" t="s">
        <v>30728</v>
      </c>
      <c r="C144" s="0" t="s">
        <v>30725</v>
      </c>
      <c r="E144" s="0" t="s">
        <v>281</v>
      </c>
    </row>
    <row r="145" customFormat="false" ht="15" hidden="false" customHeight="false" outlineLevel="0" collapsed="false">
      <c r="A145" s="0" t="s">
        <v>30626</v>
      </c>
      <c r="B145" s="0" t="s">
        <v>30722</v>
      </c>
      <c r="C145" s="0" t="s">
        <v>30723</v>
      </c>
      <c r="E145" s="0" t="s">
        <v>281</v>
      </c>
    </row>
    <row r="146" customFormat="false" ht="15" hidden="false" customHeight="false" outlineLevel="0" collapsed="false">
      <c r="A146" s="0" t="s">
        <v>30646</v>
      </c>
      <c r="B146" s="0" t="s">
        <v>30722</v>
      </c>
      <c r="C146" s="0" t="s">
        <v>30723</v>
      </c>
      <c r="E146" s="0" t="s">
        <v>281</v>
      </c>
    </row>
    <row r="147" customFormat="false" ht="15" hidden="false" customHeight="false" outlineLevel="0" collapsed="false">
      <c r="A147" s="0" t="s">
        <v>30609</v>
      </c>
      <c r="B147" s="0" t="s">
        <v>30722</v>
      </c>
      <c r="C147" s="0" t="s">
        <v>30723</v>
      </c>
      <c r="E147" s="0" t="s">
        <v>281</v>
      </c>
    </row>
    <row r="148" customFormat="false" ht="15" hidden="false" customHeight="false" outlineLevel="0" collapsed="false">
      <c r="A148" s="0" t="s">
        <v>30647</v>
      </c>
      <c r="B148" s="0" t="s">
        <v>30722</v>
      </c>
      <c r="C148" s="0" t="s">
        <v>30723</v>
      </c>
      <c r="E148" s="0" t="s">
        <v>281</v>
      </c>
    </row>
    <row r="149" customFormat="false" ht="15" hidden="false" customHeight="false" outlineLevel="0" collapsed="false">
      <c r="A149" s="0" t="s">
        <v>30623</v>
      </c>
      <c r="B149" s="0" t="s">
        <v>30722</v>
      </c>
      <c r="C149" s="0" t="s">
        <v>30723</v>
      </c>
      <c r="E149" s="0" t="s">
        <v>281</v>
      </c>
    </row>
    <row r="150" customFormat="false" ht="15" hidden="false" customHeight="false" outlineLevel="0" collapsed="false">
      <c r="A150" s="0" t="s">
        <v>30629</v>
      </c>
      <c r="B150" s="0" t="s">
        <v>30724</v>
      </c>
      <c r="C150" s="0" t="s">
        <v>30729</v>
      </c>
      <c r="E150" s="0" t="s">
        <v>281</v>
      </c>
    </row>
    <row r="151" customFormat="false" ht="15" hidden="false" customHeight="false" outlineLevel="0" collapsed="false">
      <c r="A151" s="0" t="s">
        <v>30730</v>
      </c>
      <c r="B151" s="0" t="s">
        <v>30724</v>
      </c>
      <c r="C151" s="0" t="s">
        <v>30725</v>
      </c>
      <c r="E151" s="0" t="s">
        <v>281</v>
      </c>
    </row>
    <row r="152" customFormat="false" ht="15" hidden="false" customHeight="false" outlineLevel="0" collapsed="false">
      <c r="A152" s="0" t="s">
        <v>30626</v>
      </c>
      <c r="B152" s="0" t="s">
        <v>30724</v>
      </c>
      <c r="C152" s="0" t="s">
        <v>30725</v>
      </c>
      <c r="E152" s="0" t="s">
        <v>281</v>
      </c>
    </row>
    <row r="153" customFormat="false" ht="15" hidden="false" customHeight="false" outlineLevel="0" collapsed="false">
      <c r="A153" s="0" t="s">
        <v>30646</v>
      </c>
      <c r="B153" s="0" t="s">
        <v>30724</v>
      </c>
      <c r="C153" s="0" t="s">
        <v>30725</v>
      </c>
      <c r="E153" s="0" t="s">
        <v>281</v>
      </c>
    </row>
    <row r="154" customFormat="false" ht="15" hidden="false" customHeight="false" outlineLevel="0" collapsed="false">
      <c r="A154" s="0" t="s">
        <v>30609</v>
      </c>
      <c r="B154" s="0" t="s">
        <v>30724</v>
      </c>
      <c r="C154" s="0" t="s">
        <v>30725</v>
      </c>
      <c r="E154" s="0" t="s">
        <v>281</v>
      </c>
    </row>
    <row r="155" customFormat="false" ht="15" hidden="false" customHeight="false" outlineLevel="0" collapsed="false">
      <c r="A155" s="0" t="s">
        <v>30647</v>
      </c>
      <c r="B155" s="0" t="s">
        <v>30724</v>
      </c>
      <c r="C155" s="0" t="s">
        <v>30725</v>
      </c>
      <c r="E155" s="0" t="s">
        <v>281</v>
      </c>
    </row>
    <row r="156" customFormat="false" ht="15" hidden="false" customHeight="false" outlineLevel="0" collapsed="false">
      <c r="A156" s="0" t="s">
        <v>30623</v>
      </c>
      <c r="B156" s="0" t="s">
        <v>30724</v>
      </c>
      <c r="C156" s="0" t="s">
        <v>30725</v>
      </c>
      <c r="E156" s="0" t="s">
        <v>281</v>
      </c>
    </row>
    <row r="157" customFormat="false" ht="15" hidden="false" customHeight="false" outlineLevel="0" collapsed="false">
      <c r="A157" s="0" t="s">
        <v>29498</v>
      </c>
      <c r="B157" s="0" t="s">
        <v>30724</v>
      </c>
      <c r="C157" s="0" t="s">
        <v>30729</v>
      </c>
      <c r="E157" s="0" t="s">
        <v>281</v>
      </c>
    </row>
    <row r="158" customFormat="false" ht="15" hidden="false" customHeight="false" outlineLevel="0" collapsed="false">
      <c r="A158" s="0" t="s">
        <v>30614</v>
      </c>
      <c r="B158" s="0" t="s">
        <v>30722</v>
      </c>
      <c r="C158" s="0" t="s">
        <v>30723</v>
      </c>
      <c r="E158" s="0" t="s">
        <v>281</v>
      </c>
    </row>
    <row r="159" customFormat="false" ht="15" hidden="false" customHeight="false" outlineLevel="0" collapsed="false">
      <c r="A159" s="0" t="s">
        <v>30614</v>
      </c>
      <c r="B159" s="0" t="s">
        <v>30728</v>
      </c>
      <c r="C159" s="0" t="s">
        <v>30725</v>
      </c>
      <c r="E159" s="0" t="s">
        <v>281</v>
      </c>
    </row>
    <row r="160" customFormat="false" ht="15" hidden="false" customHeight="false" outlineLevel="0" collapsed="false">
      <c r="A160" s="0" t="s">
        <v>30614</v>
      </c>
      <c r="B160" s="0" t="s">
        <v>30722</v>
      </c>
      <c r="C160" s="0" t="s">
        <v>30723</v>
      </c>
      <c r="E160" s="0" t="s">
        <v>281</v>
      </c>
    </row>
    <row r="161" customFormat="false" ht="15" hidden="false" customHeight="false" outlineLevel="0" collapsed="false">
      <c r="A161" s="0" t="s">
        <v>30656</v>
      </c>
      <c r="B161" s="0" t="s">
        <v>30722</v>
      </c>
      <c r="C161" s="0" t="s">
        <v>30723</v>
      </c>
      <c r="E161" s="0" t="s">
        <v>281</v>
      </c>
    </row>
    <row r="162" customFormat="false" ht="15" hidden="false" customHeight="false" outlineLevel="0" collapsed="false">
      <c r="A162" s="0" t="s">
        <v>30629</v>
      </c>
      <c r="B162" s="0" t="s">
        <v>30724</v>
      </c>
      <c r="C162" s="0" t="s">
        <v>30729</v>
      </c>
      <c r="E162" s="0" t="s">
        <v>281</v>
      </c>
    </row>
    <row r="163" customFormat="false" ht="15" hidden="false" customHeight="false" outlineLevel="0" collapsed="false">
      <c r="A163" s="0" t="s">
        <v>30730</v>
      </c>
      <c r="B163" s="0" t="s">
        <v>30724</v>
      </c>
      <c r="C163" s="0" t="s">
        <v>30725</v>
      </c>
      <c r="E163" s="0" t="s">
        <v>281</v>
      </c>
    </row>
    <row r="164" customFormat="false" ht="15" hidden="false" customHeight="false" outlineLevel="0" collapsed="false">
      <c r="A164" s="0" t="s">
        <v>30626</v>
      </c>
      <c r="B164" s="0" t="s">
        <v>30724</v>
      </c>
      <c r="C164" s="0" t="s">
        <v>30725</v>
      </c>
      <c r="E164" s="0" t="s">
        <v>281</v>
      </c>
    </row>
    <row r="165" customFormat="false" ht="15" hidden="false" customHeight="false" outlineLevel="0" collapsed="false">
      <c r="A165" s="0" t="s">
        <v>30646</v>
      </c>
      <c r="B165" s="0" t="s">
        <v>30724</v>
      </c>
      <c r="C165" s="0" t="s">
        <v>30725</v>
      </c>
      <c r="E165" s="0" t="s">
        <v>281</v>
      </c>
    </row>
    <row r="166" customFormat="false" ht="15" hidden="false" customHeight="false" outlineLevel="0" collapsed="false">
      <c r="A166" s="0" t="s">
        <v>30609</v>
      </c>
      <c r="B166" s="0" t="s">
        <v>30724</v>
      </c>
      <c r="C166" s="0" t="s">
        <v>30725</v>
      </c>
      <c r="E166" s="0" t="s">
        <v>281</v>
      </c>
    </row>
    <row r="167" customFormat="false" ht="15" hidden="false" customHeight="false" outlineLevel="0" collapsed="false">
      <c r="A167" s="0" t="s">
        <v>30647</v>
      </c>
      <c r="B167" s="0" t="s">
        <v>30724</v>
      </c>
      <c r="C167" s="0" t="s">
        <v>30725</v>
      </c>
      <c r="E167" s="0" t="s">
        <v>281</v>
      </c>
    </row>
    <row r="168" customFormat="false" ht="15" hidden="false" customHeight="false" outlineLevel="0" collapsed="false">
      <c r="A168" s="0" t="s">
        <v>30623</v>
      </c>
      <c r="B168" s="0" t="s">
        <v>30724</v>
      </c>
      <c r="C168" s="0" t="s">
        <v>30725</v>
      </c>
      <c r="E168" s="0" t="s">
        <v>281</v>
      </c>
    </row>
    <row r="169" customFormat="false" ht="15" hidden="false" customHeight="false" outlineLevel="0" collapsed="false">
      <c r="A169" s="0" t="s">
        <v>29498</v>
      </c>
      <c r="B169" s="0" t="s">
        <v>30724</v>
      </c>
      <c r="C169" s="0" t="s">
        <v>30729</v>
      </c>
      <c r="E169" s="0" t="s">
        <v>281</v>
      </c>
    </row>
    <row r="170" customFormat="false" ht="15" hidden="false" customHeight="false" outlineLevel="0" collapsed="false">
      <c r="A170" s="0" t="s">
        <v>30614</v>
      </c>
      <c r="B170" s="0" t="s">
        <v>30724</v>
      </c>
      <c r="C170" s="0" t="s">
        <v>30725</v>
      </c>
      <c r="E170" s="0" t="s">
        <v>281</v>
      </c>
    </row>
    <row r="171" customFormat="false" ht="15" hidden="false" customHeight="false" outlineLevel="0" collapsed="false">
      <c r="A171" s="0" t="s">
        <v>30649</v>
      </c>
      <c r="B171" s="0" t="s">
        <v>30724</v>
      </c>
      <c r="C171" s="0" t="s">
        <v>30725</v>
      </c>
      <c r="E171" s="0" t="s">
        <v>281</v>
      </c>
    </row>
    <row r="172" customFormat="false" ht="15" hidden="false" customHeight="false" outlineLevel="0" collapsed="false">
      <c r="A172" s="0" t="s">
        <v>30648</v>
      </c>
      <c r="B172" s="0" t="s">
        <v>30724</v>
      </c>
      <c r="C172" s="0" t="s">
        <v>30725</v>
      </c>
      <c r="E172" s="0" t="s">
        <v>281</v>
      </c>
    </row>
    <row r="173" customFormat="false" ht="15" hidden="false" customHeight="false" outlineLevel="0" collapsed="false">
      <c r="A173" s="0" t="s">
        <v>30650</v>
      </c>
      <c r="B173" s="0" t="s">
        <v>30724</v>
      </c>
      <c r="C173" s="0" t="s">
        <v>30725</v>
      </c>
      <c r="E173" s="0" t="s">
        <v>281</v>
      </c>
    </row>
    <row r="174" customFormat="false" ht="15" hidden="false" customHeight="false" outlineLevel="0" collapsed="false">
      <c r="A174" s="0" t="s">
        <v>30655</v>
      </c>
      <c r="B174" s="0" t="s">
        <v>30724</v>
      </c>
      <c r="C174" s="0" t="s">
        <v>30725</v>
      </c>
      <c r="E174" s="0" t="s">
        <v>281</v>
      </c>
    </row>
    <row r="175" customFormat="false" ht="15" hidden="false" customHeight="false" outlineLevel="0" collapsed="false">
      <c r="A175" s="0" t="s">
        <v>30656</v>
      </c>
      <c r="B175" s="0" t="s">
        <v>30724</v>
      </c>
      <c r="C175" s="0" t="s">
        <v>30725</v>
      </c>
      <c r="E175" s="0" t="s">
        <v>281</v>
      </c>
    </row>
    <row r="176" customFormat="false" ht="15" hidden="false" customHeight="false" outlineLevel="0" collapsed="false">
      <c r="A176" s="0" t="s">
        <v>30715</v>
      </c>
      <c r="B176" s="0" t="s">
        <v>30722</v>
      </c>
      <c r="C176" s="0" t="s">
        <v>30723</v>
      </c>
      <c r="E176" s="0" t="s">
        <v>281</v>
      </c>
    </row>
    <row r="177" customFormat="false" ht="15" hidden="false" customHeight="false" outlineLevel="0" collapsed="false">
      <c r="A177" s="0" t="s">
        <v>30614</v>
      </c>
      <c r="B177" s="0" t="s">
        <v>30728</v>
      </c>
      <c r="C177" s="0" t="s">
        <v>30725</v>
      </c>
      <c r="E177" s="0" t="s">
        <v>281</v>
      </c>
    </row>
    <row r="178" customFormat="false" ht="15" hidden="false" customHeight="false" outlineLevel="0" collapsed="false">
      <c r="A178" s="0" t="s">
        <v>30665</v>
      </c>
      <c r="B178" s="0" t="s">
        <v>30722</v>
      </c>
      <c r="C178" s="0" t="s">
        <v>30723</v>
      </c>
      <c r="E178" s="0" t="s">
        <v>281</v>
      </c>
    </row>
    <row r="179" customFormat="false" ht="15" hidden="false" customHeight="false" outlineLevel="0" collapsed="false">
      <c r="A179" s="0" t="s">
        <v>30629</v>
      </c>
      <c r="B179" s="0" t="s">
        <v>30724</v>
      </c>
      <c r="C179" s="0" t="s">
        <v>30729</v>
      </c>
      <c r="E179" s="0" t="s">
        <v>281</v>
      </c>
    </row>
    <row r="180" customFormat="false" ht="15" hidden="false" customHeight="false" outlineLevel="0" collapsed="false">
      <c r="A180" s="0" t="s">
        <v>30730</v>
      </c>
      <c r="B180" s="0" t="s">
        <v>30724</v>
      </c>
      <c r="C180" s="0" t="s">
        <v>30725</v>
      </c>
      <c r="E180" s="0" t="s">
        <v>281</v>
      </c>
    </row>
    <row r="181" customFormat="false" ht="15" hidden="false" customHeight="false" outlineLevel="0" collapsed="false">
      <c r="A181" s="0" t="s">
        <v>30626</v>
      </c>
      <c r="B181" s="0" t="s">
        <v>30724</v>
      </c>
      <c r="C181" s="0" t="s">
        <v>30725</v>
      </c>
      <c r="E181" s="0" t="s">
        <v>281</v>
      </c>
    </row>
    <row r="182" customFormat="false" ht="15" hidden="false" customHeight="false" outlineLevel="0" collapsed="false">
      <c r="A182" s="0" t="s">
        <v>30646</v>
      </c>
      <c r="B182" s="0" t="s">
        <v>30724</v>
      </c>
      <c r="C182" s="0" t="s">
        <v>30725</v>
      </c>
      <c r="E182" s="0" t="s">
        <v>281</v>
      </c>
    </row>
    <row r="183" customFormat="false" ht="15" hidden="false" customHeight="false" outlineLevel="0" collapsed="false">
      <c r="A183" s="0" t="s">
        <v>30609</v>
      </c>
      <c r="B183" s="0" t="s">
        <v>30724</v>
      </c>
      <c r="C183" s="0" t="s">
        <v>30725</v>
      </c>
      <c r="E183" s="0" t="s">
        <v>281</v>
      </c>
    </row>
    <row r="184" customFormat="false" ht="15" hidden="false" customHeight="false" outlineLevel="0" collapsed="false">
      <c r="A184" s="0" t="s">
        <v>30647</v>
      </c>
      <c r="B184" s="0" t="s">
        <v>30724</v>
      </c>
      <c r="C184" s="0" t="s">
        <v>30725</v>
      </c>
      <c r="E184" s="0" t="s">
        <v>281</v>
      </c>
    </row>
    <row r="185" customFormat="false" ht="15" hidden="false" customHeight="false" outlineLevel="0" collapsed="false">
      <c r="A185" s="0" t="s">
        <v>30623</v>
      </c>
      <c r="B185" s="0" t="s">
        <v>30724</v>
      </c>
      <c r="C185" s="0" t="s">
        <v>30725</v>
      </c>
      <c r="E185" s="0" t="s">
        <v>281</v>
      </c>
    </row>
    <row r="186" customFormat="false" ht="15" hidden="false" customHeight="false" outlineLevel="0" collapsed="false">
      <c r="A186" s="0" t="s">
        <v>29498</v>
      </c>
      <c r="B186" s="0" t="s">
        <v>30724</v>
      </c>
      <c r="C186" s="0" t="s">
        <v>30729</v>
      </c>
      <c r="E186" s="0" t="s">
        <v>281</v>
      </c>
    </row>
    <row r="187" customFormat="false" ht="15" hidden="false" customHeight="false" outlineLevel="0" collapsed="false">
      <c r="A187" s="0" t="s">
        <v>30614</v>
      </c>
      <c r="B187" s="0" t="s">
        <v>30724</v>
      </c>
      <c r="C187" s="0" t="s">
        <v>30725</v>
      </c>
      <c r="E187" s="0" t="s">
        <v>281</v>
      </c>
    </row>
    <row r="188" customFormat="false" ht="15" hidden="false" customHeight="false" outlineLevel="0" collapsed="false">
      <c r="A188" s="0" t="s">
        <v>30649</v>
      </c>
      <c r="B188" s="0" t="s">
        <v>30724</v>
      </c>
      <c r="C188" s="0" t="s">
        <v>30725</v>
      </c>
      <c r="E188" s="0" t="s">
        <v>281</v>
      </c>
    </row>
    <row r="189" customFormat="false" ht="15" hidden="false" customHeight="false" outlineLevel="0" collapsed="false">
      <c r="A189" s="0" t="s">
        <v>30648</v>
      </c>
      <c r="B189" s="0" t="s">
        <v>30724</v>
      </c>
      <c r="C189" s="0" t="s">
        <v>30725</v>
      </c>
      <c r="E189" s="0" t="s">
        <v>281</v>
      </c>
    </row>
    <row r="190" customFormat="false" ht="15" hidden="false" customHeight="false" outlineLevel="0" collapsed="false">
      <c r="A190" s="0" t="s">
        <v>30650</v>
      </c>
      <c r="B190" s="0" t="s">
        <v>30724</v>
      </c>
      <c r="C190" s="0" t="s">
        <v>30725</v>
      </c>
      <c r="E190" s="0" t="s">
        <v>281</v>
      </c>
    </row>
    <row r="191" customFormat="false" ht="15" hidden="false" customHeight="false" outlineLevel="0" collapsed="false">
      <c r="A191" s="0" t="s">
        <v>30655</v>
      </c>
      <c r="B191" s="0" t="s">
        <v>30724</v>
      </c>
      <c r="C191" s="0" t="s">
        <v>30725</v>
      </c>
      <c r="E191" s="0" t="s">
        <v>281</v>
      </c>
    </row>
    <row r="192" customFormat="false" ht="15" hidden="false" customHeight="false" outlineLevel="0" collapsed="false">
      <c r="A192" s="0" t="s">
        <v>30656</v>
      </c>
      <c r="B192" s="0" t="s">
        <v>30724</v>
      </c>
      <c r="C192" s="0" t="s">
        <v>30725</v>
      </c>
      <c r="E192" s="0" t="s">
        <v>281</v>
      </c>
    </row>
    <row r="193" customFormat="false" ht="15" hidden="false" customHeight="false" outlineLevel="0" collapsed="false">
      <c r="A193" s="0" t="s">
        <v>30658</v>
      </c>
      <c r="B193" s="0" t="s">
        <v>30724</v>
      </c>
      <c r="C193" s="0" t="s">
        <v>30725</v>
      </c>
      <c r="E193" s="0" t="s">
        <v>281</v>
      </c>
    </row>
    <row r="194" customFormat="false" ht="15" hidden="false" customHeight="false" outlineLevel="0" collapsed="false">
      <c r="A194" s="0" t="s">
        <v>30715</v>
      </c>
      <c r="B194" s="0" t="s">
        <v>30724</v>
      </c>
      <c r="C194" s="0" t="s">
        <v>30725</v>
      </c>
      <c r="E194" s="0" t="s">
        <v>281</v>
      </c>
    </row>
    <row r="195" customFormat="false" ht="15" hidden="false" customHeight="false" outlineLevel="0" collapsed="false">
      <c r="A195" s="0" t="s">
        <v>30662</v>
      </c>
      <c r="B195" s="0" t="s">
        <v>30724</v>
      </c>
      <c r="C195" s="0" t="s">
        <v>30725</v>
      </c>
      <c r="E195" s="0" t="s">
        <v>281</v>
      </c>
    </row>
    <row r="196" customFormat="false" ht="15" hidden="false" customHeight="false" outlineLevel="0" collapsed="false">
      <c r="A196" s="0" t="s">
        <v>30665</v>
      </c>
      <c r="B196" s="0" t="s">
        <v>30724</v>
      </c>
      <c r="C196" s="0" t="s">
        <v>30725</v>
      </c>
      <c r="E196" s="0" t="s">
        <v>281</v>
      </c>
    </row>
    <row r="197" customFormat="false" ht="15" hidden="false" customHeight="false" outlineLevel="0" collapsed="false">
      <c r="A197" s="0" t="s">
        <v>30666</v>
      </c>
      <c r="B197" s="0" t="s">
        <v>30724</v>
      </c>
      <c r="C197" s="0" t="s">
        <v>30725</v>
      </c>
      <c r="E197" s="0" t="s">
        <v>281</v>
      </c>
    </row>
    <row r="198" customFormat="false" ht="15" hidden="false" customHeight="false" outlineLevel="0" collapsed="false">
      <c r="A198" s="0" t="s">
        <v>30649</v>
      </c>
      <c r="B198" s="0" t="s">
        <v>30728</v>
      </c>
      <c r="C198" s="0" t="s">
        <v>30725</v>
      </c>
      <c r="E198" s="0" t="s">
        <v>281</v>
      </c>
    </row>
    <row r="199" customFormat="false" ht="15" hidden="false" customHeight="false" outlineLevel="0" collapsed="false">
      <c r="A199" s="0" t="s">
        <v>30649</v>
      </c>
      <c r="B199" s="0" t="s">
        <v>30728</v>
      </c>
      <c r="C199" s="0" t="s">
        <v>30725</v>
      </c>
      <c r="E199" s="0" t="s">
        <v>281</v>
      </c>
    </row>
    <row r="200" customFormat="false" ht="15" hidden="false" customHeight="false" outlineLevel="0" collapsed="false">
      <c r="A200" s="0" t="s">
        <v>30675</v>
      </c>
      <c r="B200" s="0" t="s">
        <v>30722</v>
      </c>
      <c r="C200" s="0" t="s">
        <v>30723</v>
      </c>
      <c r="E200" s="0" t="s">
        <v>281</v>
      </c>
    </row>
    <row r="201" customFormat="false" ht="15" hidden="false" customHeight="false" outlineLevel="0" collapsed="false">
      <c r="A201" s="0" t="s">
        <v>30675</v>
      </c>
      <c r="B201" s="0" t="s">
        <v>30728</v>
      </c>
      <c r="C201" s="0" t="s">
        <v>30725</v>
      </c>
      <c r="E201" s="0" t="s">
        <v>281</v>
      </c>
    </row>
    <row r="202" customFormat="false" ht="15" hidden="false" customHeight="false" outlineLevel="0" collapsed="false">
      <c r="A202" s="0" t="s">
        <v>30675</v>
      </c>
      <c r="B202" s="0" t="s">
        <v>30728</v>
      </c>
      <c r="C202" s="0" t="s">
        <v>30725</v>
      </c>
      <c r="E202" s="0" t="s">
        <v>281</v>
      </c>
    </row>
    <row r="203" customFormat="false" ht="15" hidden="false" customHeight="false" outlineLevel="0" collapsed="false">
      <c r="A203" s="0" t="s">
        <v>30675</v>
      </c>
      <c r="B203" s="0" t="s">
        <v>30728</v>
      </c>
      <c r="C203" s="0" t="s">
        <v>30725</v>
      </c>
      <c r="E203" s="0" t="s">
        <v>281</v>
      </c>
    </row>
    <row r="204" customFormat="false" ht="15" hidden="false" customHeight="false" outlineLevel="0" collapsed="false">
      <c r="A204" s="0" t="s">
        <v>30650</v>
      </c>
      <c r="B204" s="0" t="s">
        <v>30728</v>
      </c>
      <c r="C204" s="0" t="s">
        <v>30725</v>
      </c>
      <c r="E204" s="0" t="s">
        <v>281</v>
      </c>
    </row>
    <row r="205" customFormat="false" ht="15" hidden="false" customHeight="false" outlineLevel="0" collapsed="false">
      <c r="A205" s="0" t="s">
        <v>30629</v>
      </c>
      <c r="B205" s="0" t="s">
        <v>30724</v>
      </c>
      <c r="C205" s="0" t="s">
        <v>30729</v>
      </c>
      <c r="E205" s="0" t="s">
        <v>281</v>
      </c>
    </row>
    <row r="206" customFormat="false" ht="15" hidden="false" customHeight="false" outlineLevel="0" collapsed="false">
      <c r="A206" s="0" t="s">
        <v>30730</v>
      </c>
      <c r="B206" s="0" t="s">
        <v>30724</v>
      </c>
      <c r="C206" s="0" t="s">
        <v>30725</v>
      </c>
      <c r="E206" s="0" t="s">
        <v>281</v>
      </c>
    </row>
    <row r="207" customFormat="false" ht="15" hidden="false" customHeight="false" outlineLevel="0" collapsed="false">
      <c r="A207" s="0" t="s">
        <v>30626</v>
      </c>
      <c r="B207" s="0" t="s">
        <v>30724</v>
      </c>
      <c r="C207" s="0" t="s">
        <v>30725</v>
      </c>
      <c r="E207" s="0" t="s">
        <v>281</v>
      </c>
    </row>
    <row r="208" customFormat="false" ht="15" hidden="false" customHeight="false" outlineLevel="0" collapsed="false">
      <c r="A208" s="0" t="s">
        <v>30646</v>
      </c>
      <c r="B208" s="0" t="s">
        <v>30724</v>
      </c>
      <c r="C208" s="0" t="s">
        <v>30725</v>
      </c>
      <c r="E208" s="0" t="s">
        <v>281</v>
      </c>
    </row>
    <row r="209" customFormat="false" ht="15" hidden="false" customHeight="false" outlineLevel="0" collapsed="false">
      <c r="A209" s="0" t="s">
        <v>30609</v>
      </c>
      <c r="B209" s="0" t="s">
        <v>30724</v>
      </c>
      <c r="C209" s="0" t="s">
        <v>30725</v>
      </c>
      <c r="E209" s="0" t="s">
        <v>281</v>
      </c>
    </row>
    <row r="210" customFormat="false" ht="15" hidden="false" customHeight="false" outlineLevel="0" collapsed="false">
      <c r="A210" s="0" t="s">
        <v>30647</v>
      </c>
      <c r="B210" s="0" t="s">
        <v>30724</v>
      </c>
      <c r="C210" s="0" t="s">
        <v>30725</v>
      </c>
      <c r="E210" s="0" t="s">
        <v>281</v>
      </c>
    </row>
    <row r="211" customFormat="false" ht="15" hidden="false" customHeight="false" outlineLevel="0" collapsed="false">
      <c r="A211" s="0" t="s">
        <v>30623</v>
      </c>
      <c r="B211" s="0" t="s">
        <v>30724</v>
      </c>
      <c r="C211" s="0" t="s">
        <v>30725</v>
      </c>
      <c r="E211" s="0" t="s">
        <v>281</v>
      </c>
    </row>
    <row r="212" customFormat="false" ht="15" hidden="false" customHeight="false" outlineLevel="0" collapsed="false">
      <c r="A212" s="0" t="s">
        <v>29498</v>
      </c>
      <c r="B212" s="0" t="s">
        <v>30724</v>
      </c>
      <c r="C212" s="0" t="s">
        <v>30729</v>
      </c>
      <c r="E212" s="0" t="s">
        <v>281</v>
      </c>
    </row>
    <row r="213" customFormat="false" ht="15" hidden="false" customHeight="false" outlineLevel="0" collapsed="false">
      <c r="A213" s="0" t="s">
        <v>30614</v>
      </c>
      <c r="B213" s="0" t="s">
        <v>30724</v>
      </c>
      <c r="C213" s="0" t="s">
        <v>30725</v>
      </c>
      <c r="E213" s="0" t="s">
        <v>281</v>
      </c>
    </row>
    <row r="214" customFormat="false" ht="15" hidden="false" customHeight="false" outlineLevel="0" collapsed="false">
      <c r="A214" s="0" t="s">
        <v>30649</v>
      </c>
      <c r="B214" s="0" t="s">
        <v>30724</v>
      </c>
      <c r="C214" s="0" t="s">
        <v>30725</v>
      </c>
      <c r="E214" s="0" t="s">
        <v>281</v>
      </c>
    </row>
    <row r="215" customFormat="false" ht="15" hidden="false" customHeight="false" outlineLevel="0" collapsed="false">
      <c r="A215" s="0" t="s">
        <v>30648</v>
      </c>
      <c r="B215" s="0" t="s">
        <v>30724</v>
      </c>
      <c r="C215" s="0" t="s">
        <v>30725</v>
      </c>
      <c r="E215" s="0" t="s">
        <v>281</v>
      </c>
    </row>
    <row r="216" customFormat="false" ht="15" hidden="false" customHeight="false" outlineLevel="0" collapsed="false">
      <c r="A216" s="0" t="s">
        <v>30650</v>
      </c>
      <c r="B216" s="0" t="s">
        <v>30724</v>
      </c>
      <c r="C216" s="0" t="s">
        <v>30725</v>
      </c>
      <c r="E216" s="0" t="s">
        <v>281</v>
      </c>
    </row>
    <row r="217" customFormat="false" ht="15" hidden="false" customHeight="false" outlineLevel="0" collapsed="false">
      <c r="A217" s="0" t="s">
        <v>30655</v>
      </c>
      <c r="B217" s="0" t="s">
        <v>30724</v>
      </c>
      <c r="C217" s="0" t="s">
        <v>30725</v>
      </c>
      <c r="E217" s="0" t="s">
        <v>281</v>
      </c>
    </row>
    <row r="218" customFormat="false" ht="15" hidden="false" customHeight="false" outlineLevel="0" collapsed="false">
      <c r="A218" s="0" t="s">
        <v>30656</v>
      </c>
      <c r="B218" s="0" t="s">
        <v>30724</v>
      </c>
      <c r="C218" s="0" t="s">
        <v>30725</v>
      </c>
      <c r="E218" s="0" t="s">
        <v>281</v>
      </c>
    </row>
    <row r="219" customFormat="false" ht="15" hidden="false" customHeight="false" outlineLevel="0" collapsed="false">
      <c r="A219" s="0" t="s">
        <v>30658</v>
      </c>
      <c r="B219" s="0" t="s">
        <v>30724</v>
      </c>
      <c r="C219" s="0" t="s">
        <v>30725</v>
      </c>
      <c r="E219" s="0" t="s">
        <v>281</v>
      </c>
    </row>
    <row r="220" customFormat="false" ht="15" hidden="false" customHeight="false" outlineLevel="0" collapsed="false">
      <c r="A220" s="0" t="s">
        <v>30715</v>
      </c>
      <c r="B220" s="0" t="s">
        <v>30724</v>
      </c>
      <c r="C220" s="0" t="s">
        <v>30725</v>
      </c>
      <c r="E220" s="0" t="s">
        <v>281</v>
      </c>
    </row>
    <row r="221" customFormat="false" ht="15" hidden="false" customHeight="false" outlineLevel="0" collapsed="false">
      <c r="A221" s="0" t="s">
        <v>30662</v>
      </c>
      <c r="B221" s="0" t="s">
        <v>30724</v>
      </c>
      <c r="C221" s="0" t="s">
        <v>30725</v>
      </c>
      <c r="E221" s="0" t="s">
        <v>281</v>
      </c>
    </row>
    <row r="222" customFormat="false" ht="15" hidden="false" customHeight="false" outlineLevel="0" collapsed="false">
      <c r="A222" s="0" t="s">
        <v>30665</v>
      </c>
      <c r="B222" s="0" t="s">
        <v>30724</v>
      </c>
      <c r="C222" s="0" t="s">
        <v>30725</v>
      </c>
      <c r="E222" s="0" t="s">
        <v>281</v>
      </c>
    </row>
    <row r="223" customFormat="false" ht="15" hidden="false" customHeight="false" outlineLevel="0" collapsed="false">
      <c r="A223" s="0" t="s">
        <v>30666</v>
      </c>
      <c r="B223" s="0" t="s">
        <v>30724</v>
      </c>
      <c r="C223" s="0" t="s">
        <v>30725</v>
      </c>
      <c r="E223" s="0" t="s">
        <v>281</v>
      </c>
    </row>
    <row r="224" customFormat="false" ht="15" hidden="false" customHeight="false" outlineLevel="0" collapsed="false">
      <c r="A224" s="0" t="s">
        <v>30671</v>
      </c>
      <c r="B224" s="0" t="s">
        <v>30724</v>
      </c>
      <c r="C224" s="0" t="s">
        <v>30725</v>
      </c>
      <c r="E224" s="0" t="s">
        <v>281</v>
      </c>
    </row>
    <row r="225" customFormat="false" ht="15" hidden="false" customHeight="false" outlineLevel="0" collapsed="false">
      <c r="A225" s="0" t="s">
        <v>30675</v>
      </c>
      <c r="B225" s="0" t="s">
        <v>30724</v>
      </c>
      <c r="C225" s="0" t="s">
        <v>30725</v>
      </c>
      <c r="E225" s="0" t="s">
        <v>281</v>
      </c>
    </row>
    <row r="226" customFormat="false" ht="15" hidden="false" customHeight="false" outlineLevel="0" collapsed="false">
      <c r="A226" s="0" t="s">
        <v>30677</v>
      </c>
      <c r="B226" s="0" t="s">
        <v>30724</v>
      </c>
      <c r="C226" s="0" t="s">
        <v>30725</v>
      </c>
      <c r="E226" s="0" t="s">
        <v>281</v>
      </c>
    </row>
    <row r="227" customFormat="false" ht="15" hidden="false" customHeight="false" outlineLevel="0" collapsed="false">
      <c r="A227" s="0" t="s">
        <v>30629</v>
      </c>
      <c r="B227" s="0" t="s">
        <v>30724</v>
      </c>
      <c r="C227" s="0" t="s">
        <v>30729</v>
      </c>
      <c r="E227" s="0" t="s">
        <v>281</v>
      </c>
    </row>
    <row r="228" customFormat="false" ht="15" hidden="false" customHeight="false" outlineLevel="0" collapsed="false">
      <c r="A228" s="0" t="s">
        <v>30730</v>
      </c>
      <c r="B228" s="0" t="s">
        <v>30724</v>
      </c>
      <c r="C228" s="0" t="s">
        <v>30725</v>
      </c>
      <c r="E228" s="0" t="s">
        <v>281</v>
      </c>
    </row>
    <row r="229" customFormat="false" ht="15" hidden="false" customHeight="false" outlineLevel="0" collapsed="false">
      <c r="A229" s="0" t="s">
        <v>30626</v>
      </c>
      <c r="B229" s="0" t="s">
        <v>30724</v>
      </c>
      <c r="C229" s="0" t="s">
        <v>30725</v>
      </c>
      <c r="E229" s="0" t="s">
        <v>281</v>
      </c>
    </row>
    <row r="230" customFormat="false" ht="15" hidden="false" customHeight="false" outlineLevel="0" collapsed="false">
      <c r="A230" s="0" t="s">
        <v>30646</v>
      </c>
      <c r="B230" s="0" t="s">
        <v>30724</v>
      </c>
      <c r="C230" s="0" t="s">
        <v>30725</v>
      </c>
      <c r="E230" s="0" t="s">
        <v>281</v>
      </c>
    </row>
    <row r="231" customFormat="false" ht="15" hidden="false" customHeight="false" outlineLevel="0" collapsed="false">
      <c r="A231" s="0" t="s">
        <v>30609</v>
      </c>
      <c r="B231" s="0" t="s">
        <v>30724</v>
      </c>
      <c r="C231" s="0" t="s">
        <v>30725</v>
      </c>
      <c r="E231" s="0" t="s">
        <v>281</v>
      </c>
    </row>
    <row r="232" customFormat="false" ht="15" hidden="false" customHeight="false" outlineLevel="0" collapsed="false">
      <c r="A232" s="0" t="s">
        <v>30647</v>
      </c>
      <c r="B232" s="0" t="s">
        <v>30724</v>
      </c>
      <c r="C232" s="0" t="s">
        <v>30725</v>
      </c>
      <c r="E232" s="0" t="s">
        <v>281</v>
      </c>
    </row>
    <row r="233" customFormat="false" ht="15" hidden="false" customHeight="false" outlineLevel="0" collapsed="false">
      <c r="A233" s="0" t="s">
        <v>30623</v>
      </c>
      <c r="B233" s="0" t="s">
        <v>30724</v>
      </c>
      <c r="C233" s="0" t="s">
        <v>30725</v>
      </c>
      <c r="E233" s="0" t="s">
        <v>281</v>
      </c>
    </row>
    <row r="234" customFormat="false" ht="15" hidden="false" customHeight="false" outlineLevel="0" collapsed="false">
      <c r="A234" s="0" t="s">
        <v>29498</v>
      </c>
      <c r="B234" s="0" t="s">
        <v>30724</v>
      </c>
      <c r="C234" s="0" t="s">
        <v>30729</v>
      </c>
      <c r="E234" s="0" t="s">
        <v>281</v>
      </c>
    </row>
    <row r="235" customFormat="false" ht="15" hidden="false" customHeight="false" outlineLevel="0" collapsed="false">
      <c r="A235" s="0" t="s">
        <v>30614</v>
      </c>
      <c r="B235" s="0" t="s">
        <v>30724</v>
      </c>
      <c r="C235" s="0" t="s">
        <v>30725</v>
      </c>
      <c r="E235" s="0" t="s">
        <v>281</v>
      </c>
    </row>
    <row r="236" customFormat="false" ht="15" hidden="false" customHeight="false" outlineLevel="0" collapsed="false">
      <c r="A236" s="0" t="s">
        <v>30649</v>
      </c>
      <c r="B236" s="0" t="s">
        <v>30724</v>
      </c>
      <c r="C236" s="0" t="s">
        <v>30725</v>
      </c>
      <c r="E236" s="0" t="s">
        <v>281</v>
      </c>
    </row>
    <row r="237" customFormat="false" ht="15" hidden="false" customHeight="false" outlineLevel="0" collapsed="false">
      <c r="A237" s="0" t="s">
        <v>30648</v>
      </c>
      <c r="B237" s="0" t="s">
        <v>30724</v>
      </c>
      <c r="C237" s="0" t="s">
        <v>30725</v>
      </c>
      <c r="E237" s="0" t="s">
        <v>281</v>
      </c>
    </row>
    <row r="238" customFormat="false" ht="15" hidden="false" customHeight="false" outlineLevel="0" collapsed="false">
      <c r="A238" s="0" t="s">
        <v>30650</v>
      </c>
      <c r="B238" s="0" t="s">
        <v>30724</v>
      </c>
      <c r="C238" s="0" t="s">
        <v>30725</v>
      </c>
      <c r="E238" s="0" t="s">
        <v>281</v>
      </c>
    </row>
    <row r="239" customFormat="false" ht="15" hidden="false" customHeight="false" outlineLevel="0" collapsed="false">
      <c r="A239" s="0" t="s">
        <v>30655</v>
      </c>
      <c r="B239" s="0" t="s">
        <v>30724</v>
      </c>
      <c r="C239" s="0" t="s">
        <v>30725</v>
      </c>
      <c r="E239" s="0" t="s">
        <v>281</v>
      </c>
    </row>
    <row r="240" customFormat="false" ht="15" hidden="false" customHeight="false" outlineLevel="0" collapsed="false">
      <c r="A240" s="0" t="s">
        <v>30656</v>
      </c>
      <c r="B240" s="0" t="s">
        <v>30724</v>
      </c>
      <c r="C240" s="0" t="s">
        <v>30725</v>
      </c>
      <c r="E240" s="0" t="s">
        <v>281</v>
      </c>
    </row>
    <row r="241" customFormat="false" ht="15" hidden="false" customHeight="false" outlineLevel="0" collapsed="false">
      <c r="A241" s="0" t="s">
        <v>30658</v>
      </c>
      <c r="B241" s="0" t="s">
        <v>30724</v>
      </c>
      <c r="C241" s="0" t="s">
        <v>30725</v>
      </c>
      <c r="E241" s="0" t="s">
        <v>281</v>
      </c>
    </row>
    <row r="242" customFormat="false" ht="15" hidden="false" customHeight="false" outlineLevel="0" collapsed="false">
      <c r="A242" s="0" t="s">
        <v>30715</v>
      </c>
      <c r="B242" s="0" t="s">
        <v>30724</v>
      </c>
      <c r="C242" s="0" t="s">
        <v>30725</v>
      </c>
      <c r="E242" s="0" t="s">
        <v>281</v>
      </c>
    </row>
    <row r="243" customFormat="false" ht="15" hidden="false" customHeight="false" outlineLevel="0" collapsed="false">
      <c r="A243" s="0" t="s">
        <v>30662</v>
      </c>
      <c r="B243" s="0" t="s">
        <v>30724</v>
      </c>
      <c r="C243" s="0" t="s">
        <v>30725</v>
      </c>
      <c r="E243" s="0" t="s">
        <v>281</v>
      </c>
    </row>
    <row r="244" customFormat="false" ht="15" hidden="false" customHeight="false" outlineLevel="0" collapsed="false">
      <c r="A244" s="0" t="s">
        <v>30665</v>
      </c>
      <c r="B244" s="0" t="s">
        <v>30724</v>
      </c>
      <c r="C244" s="0" t="s">
        <v>30725</v>
      </c>
      <c r="E244" s="0" t="s">
        <v>281</v>
      </c>
    </row>
    <row r="245" customFormat="false" ht="15" hidden="false" customHeight="false" outlineLevel="0" collapsed="false">
      <c r="A245" s="0" t="s">
        <v>30666</v>
      </c>
      <c r="B245" s="0" t="s">
        <v>30724</v>
      </c>
      <c r="C245" s="0" t="s">
        <v>30725</v>
      </c>
      <c r="E245" s="0" t="s">
        <v>281</v>
      </c>
    </row>
    <row r="246" customFormat="false" ht="15" hidden="false" customHeight="false" outlineLevel="0" collapsed="false">
      <c r="A246" s="0" t="s">
        <v>30671</v>
      </c>
      <c r="B246" s="0" t="s">
        <v>30724</v>
      </c>
      <c r="C246" s="0" t="s">
        <v>30725</v>
      </c>
      <c r="E246" s="0" t="s">
        <v>281</v>
      </c>
    </row>
    <row r="247" customFormat="false" ht="15" hidden="false" customHeight="false" outlineLevel="0" collapsed="false">
      <c r="A247" s="0" t="s">
        <v>30675</v>
      </c>
      <c r="B247" s="0" t="s">
        <v>30724</v>
      </c>
      <c r="C247" s="0" t="s">
        <v>30725</v>
      </c>
      <c r="E247" s="0" t="s">
        <v>281</v>
      </c>
    </row>
    <row r="248" customFormat="false" ht="15" hidden="false" customHeight="false" outlineLevel="0" collapsed="false">
      <c r="A248" s="0" t="s">
        <v>30677</v>
      </c>
      <c r="B248" s="0" t="s">
        <v>30724</v>
      </c>
      <c r="C248" s="0" t="s">
        <v>30725</v>
      </c>
      <c r="E248" s="0" t="s">
        <v>281</v>
      </c>
    </row>
    <row r="249" customFormat="false" ht="15" hidden="false" customHeight="false" outlineLevel="0" collapsed="false">
      <c r="A249" s="0" t="s">
        <v>30629</v>
      </c>
      <c r="B249" s="0" t="s">
        <v>30724</v>
      </c>
      <c r="C249" s="0" t="s">
        <v>30729</v>
      </c>
      <c r="E249" s="0" t="s">
        <v>281</v>
      </c>
    </row>
    <row r="250" customFormat="false" ht="15" hidden="false" customHeight="false" outlineLevel="0" collapsed="false">
      <c r="A250" s="0" t="s">
        <v>30730</v>
      </c>
      <c r="B250" s="0" t="s">
        <v>30724</v>
      </c>
      <c r="C250" s="0" t="s">
        <v>30725</v>
      </c>
      <c r="E250" s="0" t="s">
        <v>281</v>
      </c>
    </row>
    <row r="251" customFormat="false" ht="15" hidden="false" customHeight="false" outlineLevel="0" collapsed="false">
      <c r="A251" s="0" t="s">
        <v>30626</v>
      </c>
      <c r="B251" s="0" t="s">
        <v>30724</v>
      </c>
      <c r="C251" s="0" t="s">
        <v>30725</v>
      </c>
      <c r="E251" s="0" t="s">
        <v>281</v>
      </c>
    </row>
    <row r="252" customFormat="false" ht="15" hidden="false" customHeight="false" outlineLevel="0" collapsed="false">
      <c r="A252" s="0" t="s">
        <v>30646</v>
      </c>
      <c r="B252" s="0" t="s">
        <v>30724</v>
      </c>
      <c r="C252" s="0" t="s">
        <v>30725</v>
      </c>
      <c r="E252" s="0" t="s">
        <v>281</v>
      </c>
    </row>
    <row r="253" customFormat="false" ht="15" hidden="false" customHeight="false" outlineLevel="0" collapsed="false">
      <c r="A253" s="0" t="s">
        <v>30609</v>
      </c>
      <c r="B253" s="0" t="s">
        <v>30724</v>
      </c>
      <c r="C253" s="0" t="s">
        <v>30725</v>
      </c>
      <c r="E253" s="0" t="s">
        <v>281</v>
      </c>
    </row>
    <row r="254" customFormat="false" ht="15" hidden="false" customHeight="false" outlineLevel="0" collapsed="false">
      <c r="A254" s="0" t="s">
        <v>30647</v>
      </c>
      <c r="B254" s="0" t="s">
        <v>30724</v>
      </c>
      <c r="C254" s="0" t="s">
        <v>30725</v>
      </c>
      <c r="E254" s="0" t="s">
        <v>281</v>
      </c>
    </row>
    <row r="255" customFormat="false" ht="15" hidden="false" customHeight="false" outlineLevel="0" collapsed="false">
      <c r="A255" s="0" t="s">
        <v>30623</v>
      </c>
      <c r="B255" s="0" t="s">
        <v>30724</v>
      </c>
      <c r="C255" s="0" t="s">
        <v>30725</v>
      </c>
      <c r="E255" s="0" t="s">
        <v>281</v>
      </c>
    </row>
    <row r="256" customFormat="false" ht="15" hidden="false" customHeight="false" outlineLevel="0" collapsed="false">
      <c r="A256" s="0" t="s">
        <v>29498</v>
      </c>
      <c r="B256" s="0" t="s">
        <v>30724</v>
      </c>
      <c r="C256" s="0" t="s">
        <v>30729</v>
      </c>
      <c r="E256" s="0" t="s">
        <v>281</v>
      </c>
    </row>
    <row r="257" customFormat="false" ht="15" hidden="false" customHeight="false" outlineLevel="0" collapsed="false">
      <c r="A257" s="0" t="s">
        <v>30614</v>
      </c>
      <c r="B257" s="0" t="s">
        <v>30724</v>
      </c>
      <c r="C257" s="0" t="s">
        <v>30725</v>
      </c>
      <c r="E257" s="0" t="s">
        <v>281</v>
      </c>
    </row>
    <row r="258" customFormat="false" ht="15" hidden="false" customHeight="false" outlineLevel="0" collapsed="false">
      <c r="A258" s="0" t="s">
        <v>30649</v>
      </c>
      <c r="B258" s="0" t="s">
        <v>30724</v>
      </c>
      <c r="C258" s="0" t="s">
        <v>30725</v>
      </c>
      <c r="E258" s="0" t="s">
        <v>281</v>
      </c>
    </row>
    <row r="259" customFormat="false" ht="15" hidden="false" customHeight="false" outlineLevel="0" collapsed="false">
      <c r="A259" s="0" t="s">
        <v>30648</v>
      </c>
      <c r="B259" s="0" t="s">
        <v>30724</v>
      </c>
      <c r="C259" s="0" t="s">
        <v>30725</v>
      </c>
      <c r="E259" s="0" t="s">
        <v>281</v>
      </c>
    </row>
    <row r="260" customFormat="false" ht="15" hidden="false" customHeight="false" outlineLevel="0" collapsed="false">
      <c r="A260" s="0" t="s">
        <v>30650</v>
      </c>
      <c r="B260" s="0" t="s">
        <v>30724</v>
      </c>
      <c r="C260" s="0" t="s">
        <v>30725</v>
      </c>
      <c r="E260" s="0" t="s">
        <v>281</v>
      </c>
    </row>
    <row r="261" customFormat="false" ht="15" hidden="false" customHeight="false" outlineLevel="0" collapsed="false">
      <c r="A261" s="0" t="s">
        <v>30655</v>
      </c>
      <c r="B261" s="0" t="s">
        <v>30724</v>
      </c>
      <c r="C261" s="0" t="s">
        <v>30725</v>
      </c>
      <c r="E261" s="0" t="s">
        <v>281</v>
      </c>
    </row>
    <row r="262" customFormat="false" ht="15" hidden="false" customHeight="false" outlineLevel="0" collapsed="false">
      <c r="A262" s="0" t="s">
        <v>30656</v>
      </c>
      <c r="B262" s="0" t="s">
        <v>30724</v>
      </c>
      <c r="C262" s="0" t="s">
        <v>30725</v>
      </c>
      <c r="E262" s="0" t="s">
        <v>281</v>
      </c>
    </row>
    <row r="263" customFormat="false" ht="15" hidden="false" customHeight="false" outlineLevel="0" collapsed="false">
      <c r="A263" s="0" t="s">
        <v>30658</v>
      </c>
      <c r="B263" s="0" t="s">
        <v>30724</v>
      </c>
      <c r="C263" s="0" t="s">
        <v>30725</v>
      </c>
      <c r="E263" s="0" t="s">
        <v>281</v>
      </c>
    </row>
    <row r="264" customFormat="false" ht="15" hidden="false" customHeight="false" outlineLevel="0" collapsed="false">
      <c r="A264" s="0" t="s">
        <v>30715</v>
      </c>
      <c r="B264" s="0" t="s">
        <v>30724</v>
      </c>
      <c r="C264" s="0" t="s">
        <v>30725</v>
      </c>
      <c r="E264" s="0" t="s">
        <v>281</v>
      </c>
    </row>
    <row r="265" customFormat="false" ht="15" hidden="false" customHeight="false" outlineLevel="0" collapsed="false">
      <c r="A265" s="0" t="s">
        <v>30662</v>
      </c>
      <c r="B265" s="0" t="s">
        <v>30724</v>
      </c>
      <c r="C265" s="0" t="s">
        <v>30725</v>
      </c>
      <c r="E265" s="0" t="s">
        <v>281</v>
      </c>
    </row>
    <row r="266" customFormat="false" ht="15" hidden="false" customHeight="false" outlineLevel="0" collapsed="false">
      <c r="A266" s="0" t="s">
        <v>30665</v>
      </c>
      <c r="B266" s="0" t="s">
        <v>30724</v>
      </c>
      <c r="C266" s="0" t="s">
        <v>30725</v>
      </c>
      <c r="E266" s="0" t="s">
        <v>281</v>
      </c>
    </row>
    <row r="267" customFormat="false" ht="15" hidden="false" customHeight="false" outlineLevel="0" collapsed="false">
      <c r="A267" s="0" t="s">
        <v>30666</v>
      </c>
      <c r="B267" s="0" t="s">
        <v>30724</v>
      </c>
      <c r="C267" s="0" t="s">
        <v>30725</v>
      </c>
      <c r="E267" s="0" t="s">
        <v>281</v>
      </c>
    </row>
    <row r="268" customFormat="false" ht="15" hidden="false" customHeight="false" outlineLevel="0" collapsed="false">
      <c r="A268" s="0" t="s">
        <v>30671</v>
      </c>
      <c r="B268" s="0" t="s">
        <v>30724</v>
      </c>
      <c r="C268" s="0" t="s">
        <v>30725</v>
      </c>
      <c r="E268" s="0" t="s">
        <v>281</v>
      </c>
    </row>
    <row r="269" customFormat="false" ht="15" hidden="false" customHeight="false" outlineLevel="0" collapsed="false">
      <c r="A269" s="0" t="s">
        <v>30675</v>
      </c>
      <c r="B269" s="0" t="s">
        <v>30724</v>
      </c>
      <c r="C269" s="0" t="s">
        <v>30725</v>
      </c>
      <c r="E269" s="0" t="s">
        <v>281</v>
      </c>
    </row>
    <row r="270" customFormat="false" ht="15" hidden="false" customHeight="false" outlineLevel="0" collapsed="false">
      <c r="A270" s="0" t="s">
        <v>30677</v>
      </c>
      <c r="B270" s="0" t="s">
        <v>30724</v>
      </c>
      <c r="C270" s="0" t="s">
        <v>30725</v>
      </c>
      <c r="E270" s="0" t="s">
        <v>281</v>
      </c>
    </row>
    <row r="271" customFormat="false" ht="15" hidden="false" customHeight="false" outlineLevel="0" collapsed="false">
      <c r="A271" s="0" t="s">
        <v>30650</v>
      </c>
      <c r="B271" s="0" t="s">
        <v>30724</v>
      </c>
      <c r="C271" s="0" t="s">
        <v>30725</v>
      </c>
      <c r="E271" s="0" t="s">
        <v>599</v>
      </c>
    </row>
    <row r="272" customFormat="false" ht="15" hidden="false" customHeight="false" outlineLevel="0" collapsed="false">
      <c r="A272" s="0" t="s">
        <v>30689</v>
      </c>
      <c r="B272" s="0" t="s">
        <v>30722</v>
      </c>
      <c r="C272" s="0" t="s">
        <v>30723</v>
      </c>
      <c r="E272" s="0" t="s">
        <v>599</v>
      </c>
    </row>
    <row r="273" customFormat="false" ht="15" hidden="false" customHeight="false" outlineLevel="0" collapsed="false">
      <c r="A273" s="0" t="s">
        <v>30623</v>
      </c>
      <c r="B273" s="0" t="s">
        <v>30722</v>
      </c>
      <c r="C273" s="0" t="s">
        <v>30723</v>
      </c>
      <c r="E273" s="0" t="s">
        <v>599</v>
      </c>
    </row>
    <row r="274" customFormat="false" ht="15" hidden="false" customHeight="false" outlineLevel="0" collapsed="false">
      <c r="A274" s="0" t="s">
        <v>30715</v>
      </c>
      <c r="B274" s="0" t="s">
        <v>30722</v>
      </c>
      <c r="C274" s="0" t="s">
        <v>30723</v>
      </c>
      <c r="E274" s="0" t="s">
        <v>599</v>
      </c>
    </row>
    <row r="275" customFormat="false" ht="15" hidden="false" customHeight="false" outlineLevel="0" collapsed="false">
      <c r="A275" s="0" t="s">
        <v>30689</v>
      </c>
      <c r="B275" s="0" t="s">
        <v>30724</v>
      </c>
      <c r="C275" s="0" t="s">
        <v>30725</v>
      </c>
      <c r="E275" s="0" t="s">
        <v>599</v>
      </c>
    </row>
    <row r="276" customFormat="false" ht="15" hidden="false" customHeight="false" outlineLevel="0" collapsed="false">
      <c r="A276" s="0" t="s">
        <v>30688</v>
      </c>
      <c r="B276" s="0" t="s">
        <v>30724</v>
      </c>
      <c r="C276" s="0" t="s">
        <v>30725</v>
      </c>
      <c r="E276" s="0" t="s">
        <v>599</v>
      </c>
    </row>
    <row r="277" customFormat="false" ht="15" hidden="false" customHeight="false" outlineLevel="0" collapsed="false">
      <c r="A277" s="0" t="s">
        <v>30690</v>
      </c>
      <c r="B277" s="0" t="s">
        <v>30724</v>
      </c>
      <c r="C277" s="0" t="s">
        <v>30725</v>
      </c>
      <c r="E277" s="0" t="s">
        <v>599</v>
      </c>
    </row>
    <row r="278" customFormat="false" ht="15" hidden="false" customHeight="false" outlineLevel="0" collapsed="false">
      <c r="A278" s="0" t="s">
        <v>30623</v>
      </c>
      <c r="B278" s="0" t="s">
        <v>30724</v>
      </c>
      <c r="C278" s="0" t="s">
        <v>30725</v>
      </c>
      <c r="E278" s="0" t="s">
        <v>599</v>
      </c>
    </row>
    <row r="279" customFormat="false" ht="15" hidden="false" customHeight="false" outlineLevel="0" collapsed="false">
      <c r="A279" s="0" t="s">
        <v>30706</v>
      </c>
      <c r="B279" s="0" t="s">
        <v>30724</v>
      </c>
      <c r="C279" s="0" t="s">
        <v>30725</v>
      </c>
      <c r="E279" s="0" t="s">
        <v>599</v>
      </c>
    </row>
    <row r="280" customFormat="false" ht="15" hidden="false" customHeight="false" outlineLevel="0" collapsed="false">
      <c r="A280" s="0" t="s">
        <v>30715</v>
      </c>
      <c r="B280" s="0" t="s">
        <v>30724</v>
      </c>
      <c r="C280" s="0" t="s">
        <v>30725</v>
      </c>
      <c r="E280" s="0" t="s">
        <v>599</v>
      </c>
    </row>
    <row r="281" customFormat="false" ht="15" hidden="false" customHeight="false" outlineLevel="0" collapsed="false">
      <c r="A281" s="0" t="s">
        <v>30637</v>
      </c>
      <c r="B281" s="0" t="s">
        <v>30724</v>
      </c>
      <c r="C281" s="0" t="s">
        <v>30725</v>
      </c>
      <c r="E281" s="0" t="s">
        <v>599</v>
      </c>
    </row>
    <row r="282" customFormat="false" ht="15" hidden="false" customHeight="false" outlineLevel="0" collapsed="false">
      <c r="A282" s="0" t="s">
        <v>30638</v>
      </c>
      <c r="B282" s="0" t="s">
        <v>30724</v>
      </c>
      <c r="C282" s="0" t="s">
        <v>30725</v>
      </c>
      <c r="E282" s="0"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80"/>
    <col collapsed="false" customWidth="true" hidden="false" outlineLevel="0" max="4" min="4" style="0" width="12"/>
  </cols>
  <sheetData>
    <row r="1" customFormat="false" ht="15" hidden="false" customHeight="false" outlineLevel="0" collapsed="false">
      <c r="A1" s="1" t="s">
        <v>29295</v>
      </c>
      <c r="B1" s="1" t="s">
        <v>30731</v>
      </c>
      <c r="C1" s="1" t="s">
        <v>29618</v>
      </c>
      <c r="D1" s="1" t="s">
        <v>30732</v>
      </c>
    </row>
    <row r="2" customFormat="false" ht="15" hidden="false" customHeight="false" outlineLevel="0" collapsed="false">
      <c r="A2" s="0" t="s">
        <v>30733</v>
      </c>
      <c r="B2" s="0" t="s">
        <v>30734</v>
      </c>
      <c r="C2" s="0" t="s">
        <v>30735</v>
      </c>
      <c r="D2" s="0" t="s">
        <v>30736</v>
      </c>
    </row>
    <row r="3" customFormat="false" ht="15" hidden="false" customHeight="false" outlineLevel="0" collapsed="false">
      <c r="A3" s="0" t="s">
        <v>30737</v>
      </c>
      <c r="B3" s="0" t="s">
        <v>30734</v>
      </c>
      <c r="C3" s="0" t="s">
        <v>30735</v>
      </c>
      <c r="D3" s="0" t="s">
        <v>30738</v>
      </c>
    </row>
    <row r="4" customFormat="false" ht="15" hidden="false" customHeight="false" outlineLevel="0" collapsed="false">
      <c r="A4" s="0" t="s">
        <v>30739</v>
      </c>
      <c r="B4" s="0" t="s">
        <v>30740</v>
      </c>
      <c r="C4" s="0" t="s">
        <v>30741</v>
      </c>
      <c r="D4" s="0" t="s">
        <v>30742</v>
      </c>
    </row>
    <row r="5" customFormat="false" ht="15" hidden="false" customHeight="false" outlineLevel="0" collapsed="false">
      <c r="A5" s="0" t="s">
        <v>30743</v>
      </c>
      <c r="B5" s="0" t="s">
        <v>30740</v>
      </c>
      <c r="C5" s="0" t="s">
        <v>30744</v>
      </c>
      <c r="D5" s="0" t="s">
        <v>30745</v>
      </c>
    </row>
    <row r="6" customFormat="false" ht="15" hidden="false" customHeight="false" outlineLevel="0" collapsed="false">
      <c r="A6" s="0" t="s">
        <v>30746</v>
      </c>
      <c r="B6" s="0" t="s">
        <v>30747</v>
      </c>
      <c r="C6" s="0" t="s">
        <v>30748</v>
      </c>
      <c r="D6" s="0" t="s">
        <v>30745</v>
      </c>
    </row>
    <row r="7" customFormat="false" ht="15" hidden="false" customHeight="false" outlineLevel="0" collapsed="false">
      <c r="A7" s="0" t="s">
        <v>30749</v>
      </c>
      <c r="B7" s="0" t="s">
        <v>30740</v>
      </c>
      <c r="C7" s="0" t="s">
        <v>30750</v>
      </c>
      <c r="D7" s="0" t="s">
        <v>30751</v>
      </c>
    </row>
    <row r="8" customFormat="false" ht="15" hidden="false" customHeight="false" outlineLevel="0" collapsed="false">
      <c r="A8" s="0" t="s">
        <v>30752</v>
      </c>
      <c r="B8" s="0" t="s">
        <v>30740</v>
      </c>
      <c r="C8" s="0" t="s">
        <v>30753</v>
      </c>
      <c r="D8" s="0" t="s">
        <v>30754</v>
      </c>
    </row>
    <row r="9" customFormat="false" ht="15" hidden="false" customHeight="false" outlineLevel="0" collapsed="false">
      <c r="A9" s="0" t="s">
        <v>30755</v>
      </c>
      <c r="B9" s="0" t="s">
        <v>30740</v>
      </c>
      <c r="C9" s="0" t="s">
        <v>30756</v>
      </c>
      <c r="D9" s="0" t="s">
        <v>30757</v>
      </c>
    </row>
    <row r="10" customFormat="false" ht="15" hidden="false" customHeight="false" outlineLevel="0" collapsed="false">
      <c r="A10" s="0" t="s">
        <v>30758</v>
      </c>
      <c r="B10" s="0" t="s">
        <v>30740</v>
      </c>
      <c r="C10" s="0" t="s">
        <v>30759</v>
      </c>
      <c r="D10" s="0" t="s">
        <v>30760</v>
      </c>
    </row>
    <row r="11" customFormat="false" ht="15" hidden="false" customHeight="false" outlineLevel="0" collapsed="false">
      <c r="A11" s="0" t="s">
        <v>30761</v>
      </c>
      <c r="B11" s="0" t="s">
        <v>30740</v>
      </c>
      <c r="C11" s="0" t="s">
        <v>30762</v>
      </c>
      <c r="D11" s="0" t="s">
        <v>30763</v>
      </c>
    </row>
    <row r="12" customFormat="false" ht="15" hidden="false" customHeight="false" outlineLevel="0" collapsed="false">
      <c r="A12" s="0" t="s">
        <v>30764</v>
      </c>
      <c r="B12" s="0" t="s">
        <v>30740</v>
      </c>
      <c r="C12" s="0" t="s">
        <v>30765</v>
      </c>
      <c r="D12" s="0" t="s">
        <v>30766</v>
      </c>
    </row>
    <row r="13" customFormat="false" ht="15" hidden="false" customHeight="false" outlineLevel="0" collapsed="false">
      <c r="A13" s="0" t="s">
        <v>30767</v>
      </c>
      <c r="B13" s="0" t="s">
        <v>30740</v>
      </c>
      <c r="C13" s="0" t="s">
        <v>30768</v>
      </c>
      <c r="D13" s="0" t="s">
        <v>30769</v>
      </c>
    </row>
    <row r="14" customFormat="false" ht="15" hidden="false" customHeight="false" outlineLevel="0" collapsed="false">
      <c r="A14" s="0" t="s">
        <v>30770</v>
      </c>
      <c r="B14" s="0" t="s">
        <v>30771</v>
      </c>
      <c r="C14" s="0" t="s">
        <v>30772</v>
      </c>
      <c r="D14" s="0" t="s">
        <v>30769</v>
      </c>
    </row>
    <row r="15" customFormat="false" ht="15" hidden="false" customHeight="false" outlineLevel="0" collapsed="false">
      <c r="A15" s="0" t="s">
        <v>30773</v>
      </c>
      <c r="B15" s="0" t="s">
        <v>30740</v>
      </c>
      <c r="C15" s="0" t="s">
        <v>30774</v>
      </c>
      <c r="D15" s="0" t="s">
        <v>30775</v>
      </c>
    </row>
    <row r="16" customFormat="false" ht="15" hidden="false" customHeight="false" outlineLevel="0" collapsed="false">
      <c r="A16" s="0" t="s">
        <v>30773</v>
      </c>
      <c r="B16" s="0" t="s">
        <v>30740</v>
      </c>
      <c r="C16" s="0" t="s">
        <v>30776</v>
      </c>
      <c r="D16" s="0" t="s">
        <v>30775</v>
      </c>
    </row>
    <row r="17" customFormat="false" ht="15" hidden="false" customHeight="false" outlineLevel="0" collapsed="false">
      <c r="A17" s="0" t="s">
        <v>30777</v>
      </c>
      <c r="B17" s="0" t="s">
        <v>30740</v>
      </c>
      <c r="C17" s="0" t="s">
        <v>30778</v>
      </c>
      <c r="D17" s="0" t="s">
        <v>30779</v>
      </c>
    </row>
    <row r="18" customFormat="false" ht="15" hidden="false" customHeight="false" outlineLevel="0" collapsed="false">
      <c r="A18" s="0" t="s">
        <v>30780</v>
      </c>
      <c r="B18" s="0" t="s">
        <v>30740</v>
      </c>
      <c r="C18" s="0" t="s">
        <v>30781</v>
      </c>
      <c r="D18" s="0" t="s">
        <v>30782</v>
      </c>
    </row>
    <row r="19" customFormat="false" ht="15" hidden="false" customHeight="false" outlineLevel="0" collapsed="false">
      <c r="A19" s="0" t="s">
        <v>30783</v>
      </c>
      <c r="B19" s="0" t="s">
        <v>30740</v>
      </c>
      <c r="C19" s="0" t="s">
        <v>30784</v>
      </c>
      <c r="D19" s="0" t="s">
        <v>30782</v>
      </c>
    </row>
    <row r="20" customFormat="false" ht="15" hidden="false" customHeight="false" outlineLevel="0" collapsed="false">
      <c r="A20" s="0" t="s">
        <v>30783</v>
      </c>
      <c r="B20" s="0" t="s">
        <v>30771</v>
      </c>
      <c r="C20" s="0" t="s">
        <v>30772</v>
      </c>
      <c r="D20" s="0" t="s">
        <v>30782</v>
      </c>
    </row>
    <row r="21" customFormat="false" ht="15" hidden="false" customHeight="false" outlineLevel="0" collapsed="false">
      <c r="A21" s="0" t="s">
        <v>30783</v>
      </c>
      <c r="B21" s="0" t="s">
        <v>30771</v>
      </c>
      <c r="C21" s="0" t="s">
        <v>30785</v>
      </c>
      <c r="D21" s="0" t="s">
        <v>30782</v>
      </c>
    </row>
    <row r="22" customFormat="false" ht="15" hidden="false" customHeight="false" outlineLevel="0" collapsed="false">
      <c r="A22" s="0" t="s">
        <v>30786</v>
      </c>
      <c r="B22" s="0" t="s">
        <v>30747</v>
      </c>
      <c r="C22" s="0" t="s">
        <v>30748</v>
      </c>
      <c r="D22" s="0" t="s">
        <v>30782</v>
      </c>
    </row>
    <row r="23" customFormat="false" ht="15" hidden="false" customHeight="false" outlineLevel="0" collapsed="false">
      <c r="A23" s="0" t="s">
        <v>30787</v>
      </c>
      <c r="B23" s="0" t="s">
        <v>30788</v>
      </c>
      <c r="C23" s="0" t="s">
        <v>30789</v>
      </c>
      <c r="D23" s="0" t="s">
        <v>30782</v>
      </c>
    </row>
    <row r="24" customFormat="false" ht="15" hidden="false" customHeight="false" outlineLevel="0" collapsed="false">
      <c r="A24" s="0" t="s">
        <v>30790</v>
      </c>
      <c r="B24" s="0" t="s">
        <v>30747</v>
      </c>
      <c r="C24" s="0" t="s">
        <v>30748</v>
      </c>
      <c r="D24" s="0" t="s">
        <v>30782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2026-10-05T03:31:25Z</dcterms:created>
  <dc:creator>openpyxl</dc:creator>
  <dc:description/>
  <dc:language>en-US</dc:language>
  <cp:lastModifiedBy/>
  <dcterms:modified xsi:type="dcterms:W3CDTF">2026-10-05T03:31:26Z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